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9.xml" ContentType="application/vnd.openxmlformats-officedocument.spreadsheetml.work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0.xml" ContentType="application/vnd.openxmlformats-officedocument.spreadsheetml.chartsheet+xml"/>
  <Override PartName="/xl/chartsheets/sheet31.xml" ContentType="application/vnd.openxmlformats-officedocument.spreadsheetml.chart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chartsheets/sheet34.xml" ContentType="application/vnd.openxmlformats-officedocument.spreadsheetml.chart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35.xml" ContentType="application/vnd.openxmlformats-officedocument.spreadsheetml.chartsheet+xml"/>
  <Override PartName="/xl/worksheets/sheet19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3.xml" ContentType="application/vnd.openxmlformats-officedocument.themeOverrid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4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theme/themeOverride5.xml" ContentType="application/vnd.openxmlformats-officedocument.themeOverride+xml"/>
  <Override PartName="/xl/charts/chart42.xml" ContentType="application/vnd.openxmlformats-officedocument.drawingml.chart+xml"/>
  <Override PartName="/xl/theme/themeOverride6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7.xml" ContentType="application/vnd.openxmlformats-officedocument.themeOverride+xml"/>
  <Override PartName="/xl/charts/chart4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8.xml" ContentType="application/vnd.openxmlformats-officedocument.themeOverride+xml"/>
  <Override PartName="/xl/drawings/drawing44.xml" ContentType="application/vnd.openxmlformats-officedocument.drawing+xml"/>
  <Override PartName="/xl/charts/chart45.xml" ContentType="application/vnd.openxmlformats-officedocument.drawingml.chart+xml"/>
  <Override PartName="/xl/theme/themeOverride9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ongolbank2.sharepoint.com/sites/mbg365/Shared Documents/General/_Monetary Policy Report/2025_Jun/"/>
    </mc:Choice>
  </mc:AlternateContent>
  <xr:revisionPtr revIDLastSave="11371" documentId="8_{92C3A557-5A18-46A9-8043-1EFBE5E9B357}" xr6:coauthVersionLast="47" xr6:coauthVersionMax="47" xr10:uidLastSave="{6D23C427-6479-46FA-9458-DB19EC577304}"/>
  <bookViews>
    <workbookView xWindow="28680" yWindow="-120" windowWidth="29040" windowHeight="15840" tabRatio="908" activeTab="2" xr2:uid="{0E34F550-8F97-4659-928A-E02B7A4ED26F}"/>
  </bookViews>
  <sheets>
    <sheet name="1.1.Инфляцын төсөөлөл" sheetId="228" r:id="rId1"/>
    <sheet name="1. Инфляц" sheetId="102" r:id="rId2"/>
    <sheet name="1.1" sheetId="247" r:id="rId3"/>
    <sheet name="1.2" sheetId="275" r:id="rId4"/>
    <sheet name="1.3" sheetId="103" r:id="rId5"/>
    <sheet name="1.4" sheetId="269" r:id="rId6"/>
    <sheet name="2. ЭЗӨ" sheetId="28" r:id="rId7"/>
    <sheet name="2. ЭЗӨ-2" sheetId="11" r:id="rId8"/>
    <sheet name="2.1" sheetId="91" r:id="rId9"/>
    <sheet name="2.2" sheetId="195" r:id="rId10"/>
    <sheet name="2.3" sheetId="196" r:id="rId11"/>
    <sheet name="2.4" sheetId="250" r:id="rId12"/>
    <sheet name="2.5" sheetId="181" r:id="rId13"/>
    <sheet name="2.6" sheetId="235" r:id="rId14"/>
    <sheet name="2.7" sheetId="12" r:id="rId15"/>
    <sheet name="2.8" sheetId="244" r:id="rId16"/>
    <sheet name="2.9" sheetId="249" r:id="rId17"/>
    <sheet name="3.1 Хөдөлмөр" sheetId="109" r:id="rId18"/>
    <sheet name="х 3.1" sheetId="246" r:id="rId19"/>
    <sheet name="3.1" sheetId="208" r:id="rId20"/>
    <sheet name="3.3" sheetId="237" r:id="rId21"/>
    <sheet name="3.4" sheetId="207" r:id="rId22"/>
    <sheet name="3.5" sheetId="211" r:id="rId23"/>
    <sheet name="3.6" sheetId="212" r:id="rId24"/>
    <sheet name="3.2.1 Мөнгө, зээл" sheetId="276" r:id="rId25"/>
    <sheet name="3.7" sheetId="277" r:id="rId26"/>
    <sheet name="3.8" sheetId="278" r:id="rId27"/>
    <sheet name="3.9" sheetId="279" r:id="rId28"/>
    <sheet name="3.10" sheetId="280" r:id="rId29"/>
    <sheet name="3.11" sheetId="281" r:id="rId30"/>
    <sheet name="3.12" sheetId="282" r:id="rId31"/>
    <sheet name="3.2.2 Хүү" sheetId="39" r:id="rId32"/>
    <sheet name="3.13" sheetId="125" r:id="rId33"/>
    <sheet name="3.14" sheetId="248" r:id="rId34"/>
    <sheet name="3.15" sheetId="245" r:id="rId35"/>
    <sheet name="3.2.3. Ханш" sheetId="252" r:id="rId36"/>
    <sheet name="3.16" sheetId="273" r:id="rId37"/>
    <sheet name="3.17" sheetId="259" r:id="rId38"/>
    <sheet name="3.18" sheetId="272" r:id="rId39"/>
    <sheet name="3.19" sheetId="261" r:id="rId40"/>
    <sheet name="3.2.4 Хөрөнгийн зах" sheetId="263" r:id="rId41"/>
    <sheet name="3.20" sheetId="264" r:id="rId42"/>
    <sheet name="3.21" sheetId="265" r:id="rId43"/>
    <sheet name="3.22" sheetId="266" r:id="rId44"/>
    <sheet name="3.23" sheetId="267" r:id="rId45"/>
    <sheet name="3.24" sheetId="268" r:id="rId46"/>
    <sheet name="3.3 Төсөв Х 3.2" sheetId="52" r:id="rId47"/>
    <sheet name="3.25-26" sheetId="53" r:id="rId48"/>
    <sheet name="Х 3.3" sheetId="56" r:id="rId49"/>
    <sheet name="Гадаад орчин 4.1-2" sheetId="58" r:id="rId50"/>
    <sheet name="4.1.3" sheetId="59" r:id="rId51"/>
    <sheet name="4.3 Төлбөрийн тэнцэл" sheetId="61" r:id="rId52"/>
    <sheet name="4.4" sheetId="62" r:id="rId53"/>
    <sheet name="Х 4.1-2" sheetId="64" r:id="rId54"/>
    <sheet name="4.5" sheetId="197" r:id="rId55"/>
    <sheet name="4.6" sheetId="198" r:id="rId56"/>
    <sheet name="4.7" sheetId="66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E">#REF!</definedName>
    <definedName name="\E_ORIGINGDP">#REF!</definedName>
    <definedName name="\E_SELNATIND">#REF!</definedName>
    <definedName name="\ee">#REF!</definedName>
    <definedName name="\eee">#REF!</definedName>
    <definedName name="\F">#REF!</definedName>
    <definedName name="\F_ORIGINGDP">#REF!</definedName>
    <definedName name="\F_SELNATIND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exp1">#REF!</definedName>
    <definedName name="______imp1">#REF!</definedName>
    <definedName name="_____exp1">#REF!</definedName>
    <definedName name="_____imp1">#REF!</definedName>
    <definedName name="____exp1">#REF!</definedName>
    <definedName name="____GDP2000">[1]Sheet1!$D$76</definedName>
    <definedName name="____GDP2001">[1]Sheet1!$E$76</definedName>
    <definedName name="____GDP2003">[1]Sheet1!$G$76</definedName>
    <definedName name="____GDP2004">[1]Sheet1!$H$76</definedName>
    <definedName name="____imp1">#REF!</definedName>
    <definedName name="___exp1">#REF!</definedName>
    <definedName name="___GDP2000">[1]Sheet1!$D$76</definedName>
    <definedName name="___GDP2001">'[2]1. MacroEcono'!$E$63</definedName>
    <definedName name="___GDP2002">[1]Sheet1!$F$76</definedName>
    <definedName name="___GDP2003">[1]Sheet1!$G$76</definedName>
    <definedName name="___GDP2004">[1]Sheet1!$H$76</definedName>
    <definedName name="___imp1">#REF!</definedName>
    <definedName name="___inv">#REF!</definedName>
    <definedName name="__123Graph_AChart1" hidden="1">'[3]2'!#REF!</definedName>
    <definedName name="__123Graph_AChart2" hidden="1">'[3]2'!#REF!</definedName>
    <definedName name="__123Graph_AChart3" hidden="1">'[3]2'!#REF!</definedName>
    <definedName name="__123Graph_ACurrent" hidden="1">[4]CPIINDEX!$O$263:$O$310</definedName>
    <definedName name="__123Graph_BChart1" hidden="1">'[3]2'!#REF!</definedName>
    <definedName name="__123Graph_BChart2" hidden="1">'[3]2'!#REF!</definedName>
    <definedName name="__123Graph_BChart3" hidden="1">'[3]2'!#REF!</definedName>
    <definedName name="__123Graph_BCURRENT" hidden="1">'[5]Dep fonct'!#REF!</definedName>
    <definedName name="__123Graph_CChart1" hidden="1">'[3]2'!#REF!</definedName>
    <definedName name="__123Graph_CChart2" hidden="1">'[3]2'!#REF!</definedName>
    <definedName name="__123Graph_CChart3" hidden="1">'[3]2'!#REF!</definedName>
    <definedName name="__123Graph_CCURRENT" hidden="1">'[5]Dep fonct'!#REF!</definedName>
    <definedName name="__123Graph_D" hidden="1">[6]E!#REF!</definedName>
    <definedName name="__123Graph_DChart1" hidden="1">'[3]2'!#REF!</definedName>
    <definedName name="__123Graph_DChart2" hidden="1">'[3]2'!#REF!</definedName>
    <definedName name="__123Graph_DChart3" hidden="1">'[3]2'!#REF!</definedName>
    <definedName name="__123Graph_DCURRENT" hidden="1">'[5]Dep fonct'!#REF!</definedName>
    <definedName name="__123Graph_EChart1" hidden="1">'[3]2'!#REF!</definedName>
    <definedName name="__123Graph_EChart2" hidden="1">'[3]2'!#REF!</definedName>
    <definedName name="__123Graph_EChart3" hidden="1">'[3]2'!#REF!</definedName>
    <definedName name="__123Graph_ECURRENT" hidden="1">'[5]Dep fonct'!#REF!</definedName>
    <definedName name="__123Graph_F" hidden="1">[7]revagtrim!#REF!</definedName>
    <definedName name="__123Graph_FChart1" hidden="1">'[3]2'!#REF!</definedName>
    <definedName name="__123Graph_FChart2" hidden="1">'[3]2'!#REF!</definedName>
    <definedName name="__123Graph_FChart3" hidden="1">'[3]2'!#REF!</definedName>
    <definedName name="__123Graph_FCurrent" hidden="1">'[3]2'!#REF!</definedName>
    <definedName name="__123Graph_XCurrent" hidden="1">[4]CPIINDEX!$B$263:$B$310</definedName>
    <definedName name="__exp1">#REF!</definedName>
    <definedName name="__GDP2000">[8]Sheet1!$D$76</definedName>
    <definedName name="__GDP2001">'[9]1. MacroEcono'!$E$63</definedName>
    <definedName name="__GDP2002">[8]Sheet1!$F$76</definedName>
    <definedName name="__GDP2003">[8]Sheet1!$G$76</definedName>
    <definedName name="__GDP2004">[8]Sheet1!$H$76</definedName>
    <definedName name="__imp1">#REF!</definedName>
    <definedName name="_0">[10]B!#REF!</definedName>
    <definedName name="_1.__INSTITUTIONS_NATIONALES">#REF!</definedName>
    <definedName name="_123graph_b" hidden="1">[11]A!#REF!</definedName>
    <definedName name="_12no" hidden="1">'[12]Dep fonct'!#REF!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BOP1">#REF!</definedName>
    <definedName name="_BOP2">[13]BoP!#REF!</definedName>
    <definedName name="_BTO2">#REF!</definedName>
    <definedName name="_exp1" localSheetId="51">#REF!</definedName>
    <definedName name="_exp1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[14]C!$P$428:$T$428</definedName>
    <definedName name="_xlnm._FilterDatabase" hidden="1">[14]C!$P$428:$T$428</definedName>
    <definedName name="_GDP1999">'[15]Bal-Gener'!$F$65</definedName>
    <definedName name="_GDP2000">[16]Sheet1!$D$76</definedName>
    <definedName name="_GDP2001">'[17]1. MacroEcono'!$E$63</definedName>
    <definedName name="_GDP2002">[16]Sheet1!$F$76</definedName>
    <definedName name="_GDP2003">[16]Sheet1!$G$76</definedName>
    <definedName name="_GDP2004">[16]Sheet1!$H$76</definedName>
    <definedName name="_imp1" localSheetId="51">#REF!</definedName>
    <definedName name="_imp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may05">#REF!</definedName>
    <definedName name="_MTS2">'[18]Annual Tables'!#REF!</definedName>
    <definedName name="_Order1" hidden="1">255</definedName>
    <definedName name="_Order2" hidden="1">255</definedName>
    <definedName name="_PAG2">[18]Index!#REF!</definedName>
    <definedName name="_PAG3">[18]Index!#REF!</definedName>
    <definedName name="_PAG4">[18]Index!#REF!</definedName>
    <definedName name="_PAG5">[18]Index!#REF!</definedName>
    <definedName name="_PAG6">[18]Index!#REF!</definedName>
    <definedName name="_PAG7">#REF!</definedName>
    <definedName name="_Parse_In" hidden="1">#REF!</definedName>
    <definedName name="_Parse_Out" hidden="1">#REF!</definedName>
    <definedName name="_PIB04">'[19]Quadro Macro'!$D$3</definedName>
    <definedName name="_PIB06">'[19]Quadro Macro'!$F$3</definedName>
    <definedName name="_PIB08">'[19]Quadro Macro'!$H$3</definedName>
    <definedName name="_PIP95">#REF!</definedName>
    <definedName name="_pr1">#REF!</definedName>
    <definedName name="_red18">#REF!</definedName>
    <definedName name="_RED3">"Check Box 8"</definedName>
    <definedName name="_red37">#REF!</definedName>
    <definedName name="_red38">#REF!</definedName>
    <definedName name="_red39">#REF!</definedName>
    <definedName name="_RED40">#REF!</definedName>
    <definedName name="_RED41">#REF!</definedName>
    <definedName name="_RED42">#REF!</definedName>
    <definedName name="_RED43">#REF!</definedName>
    <definedName name="_red45">#REF!</definedName>
    <definedName name="_RED46">#REF!</definedName>
    <definedName name="_red47">#REF!</definedName>
    <definedName name="_red49">#REF!</definedName>
    <definedName name="_red50">#REF!</definedName>
    <definedName name="_Regression_Int" hidden="1">1</definedName>
    <definedName name="_Regression_Out" hidden="1">[14]C!$AK$18:$AK$18</definedName>
    <definedName name="_Regression_X" hidden="1">[14]C!$AK$11:$AU$11</definedName>
    <definedName name="_Regression_Y" hidden="1">[14]C!$AK$10:$AU$10</definedName>
    <definedName name="_RES2">[13]RES!#REF!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ge1">#REF!</definedName>
    <definedName name="_Sort" hidden="1">#REF!</definedName>
    <definedName name="_srs1995">[20]Instructions!#REF!</definedName>
    <definedName name="_srs2000">[20]Instructions!#REF!</definedName>
    <definedName name="_srs2005">[20]Instructions!#REF!</definedName>
    <definedName name="_srs2007">[20]Instructions!#REF!</definedName>
    <definedName name="_sum2">#REF!</definedName>
    <definedName name="_T43">#REF!</definedName>
    <definedName name="_Tab1">#REF!</definedName>
    <definedName name="_TAB10">#REF!</definedName>
    <definedName name="_TAB11">[21]TC!#REF!</definedName>
    <definedName name="_TAB12">#REF!</definedName>
    <definedName name="_TAB13">[21]TC!#REF!</definedName>
    <definedName name="_TAB14">#REF!</definedName>
    <definedName name="_TAB15">#REF!</definedName>
    <definedName name="_TAB16">[21]Null1!#REF!</definedName>
    <definedName name="_TAB18">[21]TC!#REF!</definedName>
    <definedName name="_Tab19">#REF!</definedName>
    <definedName name="_TAB2">[22]GDP!#REF!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4">#REF!</definedName>
    <definedName name="_TAB47">#REF!</definedName>
    <definedName name="_TAB5">#REF!</definedName>
    <definedName name="_TAB6">[21]TC!#REF!</definedName>
    <definedName name="_TAB7">#REF!</definedName>
    <definedName name="_TAB8">#REF!</definedName>
    <definedName name="_TAB9">[21]TC!#REF!</definedName>
    <definedName name="_tb3">#REF!</definedName>
    <definedName name="_TB33">#REF!</definedName>
    <definedName name="_TB34">#REF!</definedName>
    <definedName name="_tb5">#REF!</definedName>
    <definedName name="_tb6">#REF!</definedName>
    <definedName name="_WT1">[23]Work_sect!#REF!</definedName>
    <definedName name="_WT5">[23]Work_sect!#REF!</definedName>
    <definedName name="_WT6">[23]Work_sect!#REF!</definedName>
    <definedName name="_WT7">[23]Work_sect!#REF!</definedName>
    <definedName name="_YR95">[24]Assump:Last!$L$13:$M$225</definedName>
    <definedName name="A" localSheetId="0">#REF!</definedName>
    <definedName name="A">#REF!</definedName>
    <definedName name="A._Pre_cutoff_date_original_maturities__subject_to_further_rescheduling_1" localSheetId="0">#REF!</definedName>
    <definedName name="A._Pre_cutoff_date_original_maturities__subject_to_further_rescheduling_1">#REF!</definedName>
    <definedName name="a078_171" localSheetId="0">#REF!</definedName>
    <definedName name="a078_171">#REF!</definedName>
    <definedName name="A1_" localSheetId="0">[25]Sum1!#REF!</definedName>
    <definedName name="A1_">[25]Sum1!#REF!</definedName>
    <definedName name="a1162_1231" localSheetId="0">#REF!</definedName>
    <definedName name="a1162_1231">#REF!</definedName>
    <definedName name="a179_258" localSheetId="0">#REF!</definedName>
    <definedName name="a179_258">#REF!</definedName>
    <definedName name="A17Table" localSheetId="0">#REF!</definedName>
    <definedName name="A17Table">#REF!</definedName>
    <definedName name="a265_356">#REF!</definedName>
    <definedName name="a32_75">#REF!</definedName>
    <definedName name="a360_448">#REF!</definedName>
    <definedName name="a453_488">#REF!</definedName>
    <definedName name="a492_575">#REF!</definedName>
    <definedName name="a579_672">#REF!</definedName>
    <definedName name="A5Table">#REF!</definedName>
    <definedName name="a677_773">#REF!</definedName>
    <definedName name="a784_848">#REF!</definedName>
    <definedName name="AccRate1">'[26]OT Analysis'!$D$25</definedName>
    <definedName name="AccRate2">'[26]OT Analysis'!$D$26</definedName>
    <definedName name="AccRate3">'[26]OT Analysis'!$D$27</definedName>
    <definedName name="Acountry" localSheetId="0">#REF!</definedName>
    <definedName name="Acountry">#REF!</definedName>
    <definedName name="activ0">[27]Sheet5!$D$10</definedName>
    <definedName name="activ1">[27]Sheet5!$B$10</definedName>
    <definedName name="ACTIVATE" localSheetId="0">#REF!</definedName>
    <definedName name="ACTIVATE">#REF!</definedName>
    <definedName name="Adb">[28]CIRRs!$C$59</definedName>
    <definedName name="Adf">[28]CIRRs!$C$60</definedName>
    <definedName name="æý">"Chart 2"</definedName>
    <definedName name="AgPrice">[26]Control!$C$14</definedName>
    <definedName name="AgPriceSens">[26]Control!$C$20</definedName>
    <definedName name="AgScen">[29]Parameters!$I$35:$BZ$37</definedName>
    <definedName name="ALL" localSheetId="0">#REF!</definedName>
    <definedName name="ALL">#REF!</definedName>
    <definedName name="AM_StaffReport" hidden="1">[30]Exports!#REF!</definedName>
    <definedName name="amendc">'[31]cent-exp-2006'!$X$11:$X$177</definedName>
    <definedName name="amort" localSheetId="0">#REF!</definedName>
    <definedName name="amort">#REF!</definedName>
    <definedName name="amort_trim">[32]DespCoefs!$A$54:$IV$54</definedName>
    <definedName name="Amorti">[33]info!#REF!</definedName>
    <definedName name="AMPO5">"Gráfico 8"</definedName>
    <definedName name="Anos">[34]PRESSUP!$A$5:$IV$5</definedName>
    <definedName name="anscount" hidden="1">1</definedName>
    <definedName name="arr2def397">[35]arr2def!#REF!</definedName>
    <definedName name="arrdef397">[36]arr2def!#REF!</definedName>
    <definedName name="ARREAR">[7]extfintrim!#REF!</definedName>
    <definedName name="asdfad" localSheetId="0">#REF!</definedName>
    <definedName name="asdfad">#REF!</definedName>
    <definedName name="asdfasd" localSheetId="0">#REF!</definedName>
    <definedName name="asdfasd">#REF!</definedName>
    <definedName name="asdfasdfa" localSheetId="0">#REF!</definedName>
    <definedName name="asdfasdfa">#REF!</definedName>
    <definedName name="asdfasdfasdf" localSheetId="0" hidden="1">'[3]2'!#REF!</definedName>
    <definedName name="asdfasdfasdf" hidden="1">'[3]2'!#REF!</definedName>
    <definedName name="Asector" localSheetId="0">#REF!</definedName>
    <definedName name="Asector">#REF!</definedName>
    <definedName name="ASSBOP" localSheetId="0">[23]Work_sect!#REF!</definedName>
    <definedName name="ASSBOP">[23]Work_sect!#REF!</definedName>
    <definedName name="AssetSales2001" localSheetId="0">[37]Input!#REF!</definedName>
    <definedName name="AssetSales2001">[37]Input!#REF!</definedName>
    <definedName name="AssetSales2002" localSheetId="0">[37]Input!#REF!</definedName>
    <definedName name="AssetSales2002">[37]Input!#REF!</definedName>
    <definedName name="AssetSales2003" localSheetId="0">[37]Input!#REF!</definedName>
    <definedName name="AssetSales2003">[37]Input!#REF!</definedName>
    <definedName name="AssetSales2004" localSheetId="0">[37]Input!#REF!</definedName>
    <definedName name="AssetSales2004">[37]Input!#REF!</definedName>
    <definedName name="AssetSales2005">[37]Input!#REF!</definedName>
    <definedName name="AssetSales2006">[37]Input!#REF!</definedName>
    <definedName name="ASSFISC">[23]Work_sect!#REF!</definedName>
    <definedName name="ASSGLOBAL">[23]Work_sect!#REF!</definedName>
    <definedName name="ASSMON">[23]Work_sect!#REF!</definedName>
    <definedName name="ASSSECTOR">[23]Work_sect!#REF!</definedName>
    <definedName name="Assume">#REF!</definedName>
    <definedName name="ASSUMPB">#REF!</definedName>
    <definedName name="Assumptions_for_Rescheduling">#REF!</definedName>
    <definedName name="ATable3">#REF!</definedName>
    <definedName name="ATable4">#REF!</definedName>
    <definedName name="atrade">[38]!atrade</definedName>
    <definedName name="ATS" localSheetId="0">#REF!</definedName>
    <definedName name="ATS">#REF!</definedName>
    <definedName name="AuAR1Coeff">[26]Control!$C$32</definedName>
    <definedName name="AuBasePrice">'[26]OT Analysis'!$D$22</definedName>
    <definedName name="AuPrice">[26]Control!$C$13</definedName>
    <definedName name="AuPriceSelect">[26]Control!$C$30</definedName>
    <definedName name="AuPriceSens">[26]Control!$C$19</definedName>
    <definedName name="AuScen">[29]Parameters!$I$32:$BZ$34</definedName>
    <definedName name="AuStochConst">[26]Control!$C$31</definedName>
    <definedName name="AuStochMax">[26]Control!$C$34</definedName>
    <definedName name="AuStochMin">[26]Control!$C$35</definedName>
    <definedName name="AuStochStartingPrice">'[26]Stochastic Results'!$F$2</definedName>
    <definedName name="AuStochStd">[26]Control!$C$33</definedName>
    <definedName name="Author">[39]Supports!$D$6:$D$11</definedName>
    <definedName name="AVTNPV" localSheetId="0">#REF!</definedName>
    <definedName name="AVTNPV">#REF!</definedName>
    <definedName name="baba" localSheetId="0">#REF!</definedName>
    <definedName name="baba">#REF!</definedName>
    <definedName name="Badea">[28]CIRRs!$C$67</definedName>
    <definedName name="Balança_capitais_BOP_USD" localSheetId="0">#REF!</definedName>
    <definedName name="Balança_capitais_BOP_USD">#REF!</definedName>
    <definedName name="Balance_of_Payments" localSheetId="0">#REF!</definedName>
    <definedName name="Balance_of_Payments">#REF!</definedName>
    <definedName name="BALPAY" localSheetId="0">#REF!</definedName>
    <definedName name="BALPAY">#REF!</definedName>
    <definedName name="banks">#REF!</definedName>
    <definedName name="basass">[40]assumptions!$A$2:$M$34</definedName>
    <definedName name="BASDAT">'[18]Annual Tables'!#REF!</definedName>
    <definedName name="BaseYear">[41]Nominal!$A$4</definedName>
    <definedName name="BCA_GDP">#N/A</definedName>
    <definedName name="BCA_NGDP">#REF!</definedName>
    <definedName name="BDEAC">[28]CIRRs!$C$70</definedName>
    <definedName name="BE">#N/A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>#REF!</definedName>
    <definedName name="BED_6">#REF!</definedName>
    <definedName name="BEDE">#REF!</definedName>
    <definedName name="BEF">[28]CIRRs!$C$79</definedName>
    <definedName name="Bei">[33]terms!#REF!</definedName>
    <definedName name="bens">[32]DespCoefs!$C$15:$Q$15</definedName>
    <definedName name="BEO" localSheetId="0">#REF!</definedName>
    <definedName name="BEO">#REF!</definedName>
    <definedName name="BER" localSheetId="0">#REF!</definedName>
    <definedName name="BER">#REF!</definedName>
    <definedName name="BERBA" localSheetId="0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DA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_S">#REF!</definedName>
    <definedName name="BFOAG">#REF!</definedName>
    <definedName name="BFOL_L">#REF!</definedName>
    <definedName name="BFOL_O">#REF!</definedName>
    <definedName name="BFOLB">#REF!</definedName>
    <definedName name="BFOLG_L">#REF!</definedName>
    <definedName name="BFOTH">#REF!</definedName>
    <definedName name="BFPAG">#REF!</definedName>
    <definedName name="BFPLBN">#REF!</definedName>
    <definedName name="BFPLD">#REF!</definedName>
    <definedName name="BFPLD_G">#REF!</definedName>
    <definedName name="BFPLE_G">#REF!</definedName>
    <definedName name="BFPLMM">#REF!</definedName>
    <definedName name="BFUND">#REF!</definedName>
    <definedName name="BI">#N/A</definedName>
    <definedName name="BIP">#REF!</definedName>
    <definedName name="BKF">#N/A</definedName>
    <definedName name="BKFBA">#REF!</definedName>
    <definedName name="BKFBI">#REF!</definedName>
    <definedName name="BKFMU">#REF!</definedName>
    <definedName name="BKO">#REF!</definedName>
    <definedName name="BLPH14" hidden="1">[42]Raw_1!#REF!</definedName>
    <definedName name="BM" localSheetId="0">#REF!</definedName>
    <definedName name="BM">#REF!</definedName>
    <definedName name="BMG">[43]Q6!$E$23:$AH$23</definedName>
    <definedName name="BMI" localSheetId="0">#REF!</definedName>
    <definedName name="BMI">#REF!</definedName>
    <definedName name="BMII">[44]Q6!$E$32:$AH$32</definedName>
    <definedName name="BMII_G" localSheetId="0">#REF!</definedName>
    <definedName name="BMII_G">#REF!</definedName>
    <definedName name="BMII_P" localSheetId="0">#REF!</definedName>
    <definedName name="BMII_P">#REF!</definedName>
    <definedName name="BMIIB">#N/A</definedName>
    <definedName name="BMIIBA" localSheetId="0">#REF!</definedName>
    <definedName name="BMIIBA">#REF!</definedName>
    <definedName name="BMIIBI">#REF!</definedName>
    <definedName name="BMIIG">#N/A</definedName>
    <definedName name="BMIIMU">#REF!</definedName>
    <definedName name="BNEO">#REF!</definedName>
    <definedName name="BO">#REF!</definedName>
    <definedName name="BOMDMB">#REF!</definedName>
    <definedName name="BOP_CFAF_ENG">#REF!</definedName>
    <definedName name="BOP_CFAF_FR">#REF!</definedName>
    <definedName name="BOP_SDR_ENG">#REF!</definedName>
    <definedName name="BOP_SDR_FR">#REF!</definedName>
    <definedName name="BOPE">#REF!</definedName>
    <definedName name="bopeng">#REF!</definedName>
    <definedName name="bopengd">#REF!</definedName>
    <definedName name="BOPF">#REF!</definedName>
    <definedName name="BOPUSD">#REF!</definedName>
    <definedName name="BRASS">#REF!</definedName>
    <definedName name="BRASS_1">#REF!</definedName>
    <definedName name="BRASS_6">#REF!</definedName>
    <definedName name="BTAB1">#REF!</definedName>
    <definedName name="BTO">#REF!</definedName>
    <definedName name="BTRG">#REF!</definedName>
    <definedName name="BTRP">#REF!</definedName>
    <definedName name="budgdp">#REF!</definedName>
    <definedName name="Budget_expenditure">#REF!</definedName>
    <definedName name="Budget_revenue">#REF!</definedName>
    <definedName name="BX">#REF!</definedName>
    <definedName name="BXG">[43]Q6!$E$19:$AH$19</definedName>
    <definedName name="BXI" localSheetId="0">#REF!</definedName>
    <definedName name="BXI">#REF!</definedName>
    <definedName name="caca">#N/A</definedName>
    <definedName name="CAD" localSheetId="0">#REF!</definedName>
    <definedName name="CAD">#REF!</definedName>
    <definedName name="calcNGS_NGDP">#N/A</definedName>
    <definedName name="CalendarYear">'[45]Project Example'!$E$2:$BF$2</definedName>
    <definedName name="Cambio">[34]PRESSUP!$A$161:$IV$161</definedName>
    <definedName name="Câmbio" localSheetId="0">#REF!</definedName>
    <definedName name="Câmbio">#REF!</definedName>
    <definedName name="cambio_2001">[46]Sheet3!#REF!</definedName>
    <definedName name="cambio2000">[46]Sheet3!#REF!</definedName>
    <definedName name="cant" localSheetId="0">#REF!</definedName>
    <definedName name="cant">#REF!</definedName>
    <definedName name="capa">'[47]Prioritários 2001'!$E$11:$G$210</definedName>
    <definedName name="CAPMOVT" localSheetId="0">#REF!</definedName>
    <definedName name="CAPMOVT">#REF!</definedName>
    <definedName name="CASHCROPS" localSheetId="0">#REF!</definedName>
    <definedName name="CASHCROPS">#REF!</definedName>
    <definedName name="cashmere">'[48]cashmere export'!$A$1:$J$331</definedName>
    <definedName name="CB" localSheetId="0">#REF!</definedName>
    <definedName name="CB">#REF!</definedName>
    <definedName name="ccc" localSheetId="0">#REF!</definedName>
    <definedName name="ccc">#REF!</definedName>
    <definedName name="ccode" localSheetId="0">#REF!</definedName>
    <definedName name="ccode">#REF!</definedName>
    <definedName name="centt">'[49]cent-new'!$AF$16:$AF$140</definedName>
    <definedName name="CFA">[28]CIRRs!$C$81</definedName>
    <definedName name="CHANGESWRITE2" localSheetId="0">#REF!</definedName>
    <definedName name="CHANGESWRITE2">#REF!</definedName>
    <definedName name="chart1" localSheetId="0">#REF!</definedName>
    <definedName name="chart1">#REF!</definedName>
    <definedName name="chartm_201101" localSheetId="0">#REF!</definedName>
    <definedName name="chartm_201101">#REF!</definedName>
    <definedName name="CHF">#REF!</definedName>
    <definedName name="CHK">#REF!</definedName>
    <definedName name="cirr">#REF!</definedName>
    <definedName name="CITRate1">'[26]OT Analysis'!$D$11</definedName>
    <definedName name="CITRate2">'[26]OT Analysis'!$D$12</definedName>
    <definedName name="cl_Economico" localSheetId="0">#REF!</definedName>
    <definedName name="cl_Economico">#REF!</definedName>
    <definedName name="cl_Funcional" localSheetId="0">#REF!</definedName>
    <definedName name="cl_Funcional">#REF!</definedName>
    <definedName name="cl_Organico" localSheetId="0">#REF!</definedName>
    <definedName name="cl_Organico">#REF!</definedName>
    <definedName name="cl_Territorial">#REF!</definedName>
    <definedName name="class">[50]Negtgel!$W$7:$W$392</definedName>
    <definedName name="CNY" localSheetId="0">#REF!</definedName>
    <definedName name="CNY">#REF!</definedName>
    <definedName name="COCCOF" localSheetId="0">#REF!</definedName>
    <definedName name="COCCOF">#REF!</definedName>
    <definedName name="cod" localSheetId="0">#REF!</definedName>
    <definedName name="cod">#REF!</definedName>
    <definedName name="COL" localSheetId="0">[25]Projections!#REF!</definedName>
    <definedName name="COL">[25]Projections!#REF!</definedName>
    <definedName name="COMM_STOCKS" localSheetId="0">#REF!</definedName>
    <definedName name="COMM_STOCKS">#REF!</definedName>
    <definedName name="COMMTURNOVER" localSheetId="0">#REF!</definedName>
    <definedName name="COMMTURNOVER">#REF!</definedName>
    <definedName name="Compare_M" localSheetId="0">#REF!</definedName>
    <definedName name="Compare_M">#REF!</definedName>
    <definedName name="Compare_M1">#REF!</definedName>
    <definedName name="CONCK">#REF!</definedName>
    <definedName name="Cons">#REF!</definedName>
    <definedName name="Consodebtmon">'[51]Input from HUB'!#REF!</definedName>
    <definedName name="Consolidation_Method" localSheetId="0">#REF!</definedName>
    <definedName name="Consolidation_Method">#REF!</definedName>
    <definedName name="CONTAS" localSheetId="0">#REF!</definedName>
    <definedName name="CONTAS">#REF!</definedName>
    <definedName name="CONTENTS" localSheetId="0">#REF!</definedName>
    <definedName name="CONTENTS">#REF!</definedName>
    <definedName name="contents2" localSheetId="0" hidden="1">[52]MSRV!#REF!</definedName>
    <definedName name="contents2" hidden="1">[52]MSRV!#REF!</definedName>
    <definedName name="contributors">[53]Analysts!$A$46:$A$158</definedName>
    <definedName name="CORPORATEINVEST" localSheetId="0">#REF!</definedName>
    <definedName name="CORPORATEINVEST">#REF!</definedName>
    <definedName name="CORPORATESAVING" localSheetId="0">#REF!</definedName>
    <definedName name="CORPORATESAVING">#REF!</definedName>
    <definedName name="corre">[54]Codigos!$K$3:$O$170</definedName>
    <definedName name="corrente">[32]DespCoefs!$C$7:$Q$7</definedName>
    <definedName name="CorrOgaPro">[55]Orgao!$HY$6:$IA$96</definedName>
    <definedName name="corrOrg">[55]Orgao!$ID$5:$IH$107</definedName>
    <definedName name="COUNT" localSheetId="0">#REF!</definedName>
    <definedName name="COUNT">#REF!</definedName>
    <definedName name="COUNTER" localSheetId="0">#REF!</definedName>
    <definedName name="COUNTER">#REF!</definedName>
    <definedName name="countries">[56]rated!$CZ$6:$CZ$384</definedName>
    <definedName name="country">[50]Negtgel!$X$7:$X$392</definedName>
    <definedName name="CountryName">[41]Nominal!$A$6</definedName>
    <definedName name="Créditos" localSheetId="0">#REF!</definedName>
    <definedName name="Créditos">#REF!</definedName>
    <definedName name="CRIT1E" localSheetId="0">#REF!</definedName>
    <definedName name="CRIT1E">#REF!</definedName>
    <definedName name="CRIT1F" localSheetId="0">#REF!</definedName>
    <definedName name="CRIT1F">#REF!</definedName>
    <definedName name="crit99e">#REF!</definedName>
    <definedName name="crite">#REF!</definedName>
    <definedName name="critf">#REF!</definedName>
    <definedName name="critfr99">#REF!</definedName>
    <definedName name="cstAggregateType">"G21"</definedName>
    <definedName name="cstCountryNameColumn">2</definedName>
    <definedName name="cstDataColumn">13</definedName>
    <definedName name="cstDataRange">"I13:I242"</definedName>
    <definedName name="cstDisplayType">"G24"</definedName>
    <definedName name="cstNumDecimals">"G25"</definedName>
    <definedName name="cstReportNoteColumn">9</definedName>
    <definedName name="CUADRO_10.3.1">'[57]fondo promedio'!$A$36:$L$74</definedName>
    <definedName name="CUADRO_N__4.1.3" localSheetId="0">#REF!</definedName>
    <definedName name="CUADRO_N__4.1.3">#REF!</definedName>
    <definedName name="CuAR1Coeff">[26]Control!$C$24</definedName>
    <definedName name="CuBasePrice">'[26]OT Analysis'!$D$21</definedName>
    <definedName name="CuPrice">[26]Control!$C$12</definedName>
    <definedName name="CuPriceSelect">[26]Control!$C$22</definedName>
    <definedName name="CuPriceSens">[26]Control!$C$18</definedName>
    <definedName name="curDB" localSheetId="0">#REF!</definedName>
    <definedName name="curDB">#REF!</definedName>
    <definedName name="curDBMT" localSheetId="0">#REF!</definedName>
    <definedName name="curDBMT">#REF!</definedName>
    <definedName name="CURR">[58]EX!$B$4:$B$34</definedName>
    <definedName name="Currency" localSheetId="0">#REF!</definedName>
    <definedName name="Currency">#REF!</definedName>
    <definedName name="CurrVintage">'[59]A Current Data'!$D$60</definedName>
    <definedName name="CuScen">[29]Parameters!$I$29:$CA$31</definedName>
    <definedName name="CUSHIST" localSheetId="0">#REF!</definedName>
    <definedName name="CUSHIST">#REF!</definedName>
    <definedName name="CUSPRO" localSheetId="0">#REF!</definedName>
    <definedName name="CUSPRO">#REF!</definedName>
    <definedName name="CuStochConst">[26]Control!$C$23</definedName>
    <definedName name="CuStochMax">[26]Control!$C$26</definedName>
    <definedName name="CuStochMin">[26]Control!$C$27</definedName>
    <definedName name="CuStochStartingPrice">'[26]Stochastic Results'!$F$1</definedName>
    <definedName name="CuStochStd">[26]Control!$C$25</definedName>
    <definedName name="Customs">'[26]OT Analysis'!$D$17</definedName>
    <definedName name="Cwvu.a." localSheetId="0" hidden="1">[60]BOP!$A$36:$IV$36,[60]BOP!$A$44:$IV$44,[60]BOP!$A$59:$IV$59,[60]BOP!#REF!,[60]BOP!#REF!,[60]BOP!$A$81:$IV$88</definedName>
    <definedName name="Cwvu.a." hidden="1">[60]BOP!$A$36:$IV$36,[60]BOP!$A$44:$IV$44,[60]BOP!$A$59:$IV$59,[60]BOP!#REF!,[60]BOP!#REF!,[60]BOP!$A$81:$IV$88</definedName>
    <definedName name="Cwvu.bop." localSheetId="0" hidden="1">[60]BOP!$A$36:$IV$36,[60]BOP!$A$44:$IV$44,[60]BOP!$A$59:$IV$59,[60]BOP!#REF!,[60]BOP!#REF!,[60]BOP!$A$81:$IV$88</definedName>
    <definedName name="Cwvu.bop." hidden="1">[60]BOP!$A$36:$IV$36,[60]BOP!$A$44:$IV$44,[60]BOP!$A$59:$IV$59,[60]BOP!#REF!,[60]BOP!#REF!,[60]BOP!$A$81:$IV$88</definedName>
    <definedName name="Cwvu.bop.sr." localSheetId="0" hidden="1">[60]BOP!$A$36:$IV$36,[60]BOP!$A$44:$IV$44,[60]BOP!$A$59:$IV$59,[60]BOP!#REF!,[60]BOP!#REF!,[60]BOP!$A$81:$IV$88</definedName>
    <definedName name="Cwvu.bop.sr." hidden="1">[60]BOP!$A$36:$IV$36,[60]BOP!$A$44:$IV$44,[60]BOP!$A$59:$IV$59,[60]BOP!#REF!,[60]BOP!#REF!,[60]BOP!$A$81:$IV$88</definedName>
    <definedName name="Cwvu.bopsdr.sr." localSheetId="0" hidden="1">[60]BOP!$A$36:$IV$36,[60]BOP!$A$44:$IV$44,[60]BOP!$A$59:$IV$59,[60]BOP!#REF!,[60]BOP!#REF!,[60]BOP!$A$81:$IV$88</definedName>
    <definedName name="Cwvu.bopsdr.sr." hidden="1">[60]BOP!$A$36:$IV$36,[60]BOP!$A$44:$IV$44,[60]BOP!$A$59:$IV$59,[60]BOP!#REF!,[60]BOP!#REF!,[60]BOP!$A$81:$IV$88</definedName>
    <definedName name="Cwvu.cotton." localSheetId="0" hidden="1">[60]BOP!$A$36:$IV$36,[60]BOP!$A$44:$IV$44,[60]BOP!$A$59:$IV$59,[60]BOP!#REF!,[60]BOP!#REF!,[60]BOP!$A$79:$IV$79,[60]BOP!$A$81:$IV$88,[60]BOP!#REF!</definedName>
    <definedName name="Cwvu.cotton." hidden="1">[60]BOP!$A$36:$IV$36,[60]BOP!$A$44:$IV$44,[60]BOP!$A$59:$IV$59,[60]BOP!#REF!,[60]BOP!#REF!,[60]BOP!$A$79:$IV$79,[60]BOP!$A$81:$IV$88,[60]BOP!#REF!</definedName>
    <definedName name="Cwvu.cottonall." localSheetId="0" hidden="1">[60]BOP!$A$36:$IV$36,[60]BOP!$A$44:$IV$44,[60]BOP!$A$59:$IV$59,[60]BOP!#REF!,[60]BOP!#REF!,[60]BOP!$A$79:$IV$79,[60]BOP!$A$81:$IV$88</definedName>
    <definedName name="Cwvu.cottonall." hidden="1">[60]BOP!$A$36:$IV$36,[60]BOP!$A$44:$IV$44,[60]BOP!$A$59:$IV$59,[60]BOP!#REF!,[60]BOP!#REF!,[60]BOP!$A$79:$IV$79,[60]BOP!$A$81:$IV$88</definedName>
    <definedName name="Cwvu.exportdetails." hidden="1">[60]BOP!$A$36:$IV$36,[60]BOP!$A$44:$IV$44,[60]BOP!$A$59:$IV$59,[60]BOP!#REF!,[60]BOP!#REF!,[60]BOP!$A$79:$IV$79,[60]BOP!#REF!</definedName>
    <definedName name="Cwvu.exports." localSheetId="0" hidden="1">[60]BOP!$A$36:$IV$36,[60]BOP!$A$44:$IV$44,[60]BOP!$A$59:$IV$59,[60]BOP!#REF!,[60]BOP!#REF!,[60]BOP!$A$79:$IV$79,[60]BOP!$A$81:$IV$88,[60]BOP!#REF!</definedName>
    <definedName name="Cwvu.exports." hidden="1">[60]BOP!$A$36:$IV$36,[60]BOP!$A$44:$IV$44,[60]BOP!$A$59:$IV$59,[60]BOP!#REF!,[60]BOP!#REF!,[60]BOP!$A$79:$IV$79,[60]BOP!$A$81:$IV$88,[60]BOP!#REF!</definedName>
    <definedName name="Cwvu.gold." localSheetId="0" hidden="1">[60]BOP!$A$36:$IV$36,[60]BOP!$A$44:$IV$44,[60]BOP!$A$59:$IV$59,[60]BOP!#REF!,[60]BOP!#REF!,[60]BOP!$A$79:$IV$79,[60]BOP!$A$81:$IV$88,[60]BOP!#REF!</definedName>
    <definedName name="Cwvu.gold." hidden="1">[60]BOP!$A$36:$IV$36,[60]BOP!$A$44:$IV$44,[60]BOP!$A$59:$IV$59,[60]BOP!#REF!,[60]BOP!#REF!,[60]BOP!$A$79:$IV$79,[60]BOP!$A$81:$IV$88,[60]BOP!#REF!</definedName>
    <definedName name="Cwvu.goldall." localSheetId="0" hidden="1">[60]BOP!$A$36:$IV$36,[60]BOP!$A$44:$IV$44,[60]BOP!$A$59:$IV$59,[60]BOP!#REF!,[60]BOP!#REF!,[60]BOP!$A$79:$IV$79,[60]BOP!$A$81:$IV$88,[60]BOP!#REF!</definedName>
    <definedName name="Cwvu.goldall." hidden="1">[60]BOP!$A$36:$IV$36,[60]BOP!$A$44:$IV$44,[60]BOP!$A$59:$IV$59,[60]BOP!#REF!,[60]BOP!#REF!,[60]BOP!$A$79:$IV$79,[60]BOP!$A$81:$IV$88,[60]BOP!#REF!</definedName>
    <definedName name="Cwvu.IMPORT." localSheetId="0" hidden="1">#REF!</definedName>
    <definedName name="Cwvu.IMPORT." hidden="1">#REF!</definedName>
    <definedName name="Cwvu.imports." localSheetId="0" hidden="1">[60]BOP!$A$36:$IV$36,[60]BOP!$A$44:$IV$44,[60]BOP!$A$59:$IV$59,[60]BOP!#REF!,[60]BOP!#REF!,[60]BOP!$A$79:$IV$79,[60]BOP!$A$81:$IV$88,[60]BOP!#REF!,[60]BOP!#REF!</definedName>
    <definedName name="Cwvu.imports." hidden="1">[60]BOP!$A$36:$IV$36,[60]BOP!$A$44:$IV$44,[60]BOP!$A$59:$IV$59,[60]BOP!#REF!,[60]BOP!#REF!,[60]BOP!$A$79:$IV$79,[60]BOP!$A$81:$IV$88,[60]BOP!#REF!,[60]BOP!#REF!</definedName>
    <definedName name="Cwvu.importsall." localSheetId="0" hidden="1">[60]BOP!$A$36:$IV$36,[60]BOP!$A$44:$IV$44,[60]BOP!$A$59:$IV$59,[60]BOP!#REF!,[60]BOP!#REF!,[60]BOP!$A$79:$IV$79,[60]BOP!$A$81:$IV$88,[60]BOP!#REF!,[60]BOP!#REF!</definedName>
    <definedName name="Cwvu.importsall." hidden="1">[60]BOP!$A$36:$IV$36,[60]BOP!$A$44:$IV$44,[60]BOP!$A$59:$IV$59,[60]BOP!#REF!,[60]BOP!#REF!,[60]BOP!$A$79:$IV$79,[60]BOP!$A$81:$IV$88,[60]BOP!#REF!,[60]BOP!#REF!</definedName>
    <definedName name="Cwvu.Print." hidden="1">[61]Indic!$A$109:$IV$109,[61]Indic!$A$196:$IV$197,[61]Indic!$A$208:$IV$209,[61]Indic!$A$217:$IV$218</definedName>
    <definedName name="Cwvu.tot." hidden="1">[60]BOP!$A$36:$IV$36,[60]BOP!$A$44:$IV$44,[60]BOP!$A$59:$IV$59,[60]BOP!#REF!,[60]BOP!#REF!,[60]BOP!$A$79:$IV$79</definedName>
    <definedName name="D_P" localSheetId="0">#REF!</definedName>
    <definedName name="D_P">#REF!</definedName>
    <definedName name="DA" localSheetId="0">#REF!</definedName>
    <definedName name="DA">#REF!</definedName>
    <definedName name="DABA">#REF!</definedName>
    <definedName name="DABI">#REF!</definedName>
    <definedName name="DABproj">#N/A</definedName>
    <definedName name="dada">[62]OrgaGlobal!$C$8:$R$145</definedName>
    <definedName name="dadi">[62]OrgaGlobal!$T$8:$W$97</definedName>
    <definedName name="dados">'[63]OC-Corrente2001 Revisao'!$AP$1:$AQ$105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_xlnm.Database" localSheetId="51">#REF!</definedName>
    <definedName name="_xlnm.Database">#REF!</definedName>
    <definedName name="Database_MI">#REF!</definedName>
    <definedName name="Databases">[64]Contents!#REF!</definedName>
    <definedName name="DATAFRAN">[7]tofe!#REF!</definedName>
    <definedName name="dataRange">"I13:I242"</definedName>
    <definedName name="DataYear">[65]Instructions!$C$19</definedName>
    <definedName name="Date">'[59]A Current Data'!$D$61</definedName>
    <definedName name="DATES" localSheetId="0">#REF!</definedName>
    <definedName name="DATES" localSheetId="51">#REF!</definedName>
    <definedName name="DATES">#REF!</definedName>
    <definedName name="DATES__________">[66]outsheet!$B$6:$H$6</definedName>
    <definedName name="dates_out_m">[67]Data_Out_M!#REF!</definedName>
    <definedName name="DATES_OUT_Q" localSheetId="0">#REF!</definedName>
    <definedName name="DATES_OUT_Q">#REF!</definedName>
    <definedName name="DATES_Q">'[68]Exrates-Q'!$D$2:$AU$2</definedName>
    <definedName name="dates2" localSheetId="0">#REF!</definedName>
    <definedName name="dates2">#REF!</definedName>
    <definedName name="datesx" localSheetId="0">#REF!</definedName>
    <definedName name="datesx">#REF!</definedName>
    <definedName name="datesx1" localSheetId="0">#REF!</definedName>
    <definedName name="datesx1">#REF!</definedName>
    <definedName name="datesz2">#REF!</definedName>
    <definedName name="datesz3">#REF!</definedName>
    <definedName name="dateszx">#REF!</definedName>
    <definedName name="DBA">#REF!</definedName>
    <definedName name="DBI">#REF!</definedName>
    <definedName name="DBproj">#N/A</definedName>
    <definedName name="DCFMAP">[29]Parameters!$I$12</definedName>
    <definedName name="DCFNPVFactors">'[29]Cash Flow'!$L$58:$BZ$58</definedName>
    <definedName name="DDR" localSheetId="0">#REF!</definedName>
    <definedName name="DDR">#REF!</definedName>
    <definedName name="DDRBA" localSheetId="0">#REF!</definedName>
    <definedName name="DDRBA">#REF!</definedName>
    <definedName name="ddsfg" localSheetId="0">#REF!</definedName>
    <definedName name="ddsfg">#REF!</definedName>
    <definedName name="DEBRIEF">#REF!</definedName>
    <definedName name="DEBT">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BTARREARS">#REF!</definedName>
    <definedName name="debte">#REF!</definedName>
    <definedName name="DebtEquityRatio">'[26]OT Analysis'!$D$40</definedName>
    <definedName name="DEBTINDIC" localSheetId="0">#REF!</definedName>
    <definedName name="DEBTINDIC">#REF!</definedName>
    <definedName name="debtnew" localSheetId="0">#REF!</definedName>
    <definedName name="debtnew">#REF!</definedName>
    <definedName name="debtnew1" localSheetId="0">#REF!</definedName>
    <definedName name="debtnew1">#REF!</definedName>
    <definedName name="DEBTSERV">#REF!</definedName>
    <definedName name="DEBTSERVE">#REF!</definedName>
    <definedName name="DebtService">'[69]Indicators of Fund credit'!#REF!</definedName>
    <definedName name="DEBTSTOCK" localSheetId="0">#REF!</definedName>
    <definedName name="DEBTSTOCK">#REF!</definedName>
    <definedName name="DEF" localSheetId="0">#REF!</definedName>
    <definedName name="DEF">#REF!</definedName>
    <definedName name="DefaultRisk">[26]Control!$C$44</definedName>
    <definedName name="Deflator_PIB">[34]PRESSUP!$A$12:$IV$12</definedName>
    <definedName name="DEFLATORS" localSheetId="0">#REF!</definedName>
    <definedName name="DEFLATORS">#REF!</definedName>
    <definedName name="DeltaDR">[29]Parameters!$H$14</definedName>
    <definedName name="DeltaNPV">[29]Tax!$I$47</definedName>
    <definedName name="DeltaTotCap">[29]Tax!$I$775</definedName>
    <definedName name="DEM">[28]CIRRs!$C$84</definedName>
    <definedName name="Department">[41]Nominal!$B$2</definedName>
    <definedName name="DeprYears">'[26]OT Analysis'!$D$43</definedName>
    <definedName name="Despesa_corrente">[34]DESPESA!$A$20:$IV$20</definedName>
    <definedName name="DETPRO">[7]revagtrim!#REF!</definedName>
    <definedName name="DevelopmentStartYear">[26]Control!$C$4</definedName>
    <definedName name="dfcepng" localSheetId="0">#REF!</definedName>
    <definedName name="dfcepng">#REF!</definedName>
    <definedName name="DGproj">#N/A</definedName>
    <definedName name="DIREXP" localSheetId="0">#REF!</definedName>
    <definedName name="DIREXP">#REF!</definedName>
    <definedName name="DIRIMP" localSheetId="0">#REF!</definedName>
    <definedName name="DIRIMP">#REF!</definedName>
    <definedName name="DISBE">#REF!</definedName>
    <definedName name="DiscntRate">[29]Parameters!$I$15</definedName>
    <definedName name="Discount_IDA" localSheetId="0">#REF!</definedName>
    <definedName name="Discount_IDA">#REF!</definedName>
    <definedName name="Discount_IDA1" localSheetId="0">#REF!</definedName>
    <definedName name="Discount_IDA1">#REF!</definedName>
    <definedName name="Discount_NC">[68]Jap!$H$230</definedName>
    <definedName name="DiscountRate" localSheetId="0">#REF!</definedName>
    <definedName name="DiscountRate">#REF!</definedName>
    <definedName name="DiscRate">[26]Control!$C$41</definedName>
    <definedName name="DiscRateNetBenefits">[26]Control!$C$42</definedName>
    <definedName name="djfdk" localSheetId="0">#REF!</definedName>
    <definedName name="djfdk">#REF!</definedName>
    <definedName name="DKK" localSheetId="0">#REF!</definedName>
    <definedName name="DKK">#REF!</definedName>
    <definedName name="DM" localSheetId="0">#REF!</definedName>
    <definedName name="DM">#REF!</definedName>
    <definedName name="DMBAs">#REF!</definedName>
    <definedName name="DMBLs">#REF!</definedName>
    <definedName name="DMU">#REF!</definedName>
    <definedName name="DOD_2003_MNT_p">'[50]2002.12.31'!$BB$7:$BB$392</definedName>
    <definedName name="DOD_2003_USD_p">'[50]2002.12.31'!$BA$7:$BA$392</definedName>
    <definedName name="Donativos" localSheetId="0">#REF!</definedName>
    <definedName name="Donativos">#REF!</definedName>
    <definedName name="Dproj">#N/A</definedName>
    <definedName name="dr" localSheetId="0">#REF!</definedName>
    <definedName name="dr">#REF!</definedName>
    <definedName name="dsaout" localSheetId="0">#REF!</definedName>
    <definedName name="dsaout">#REF!</definedName>
    <definedName name="DSB_2003_MNT_hbg">'[50]2002.12.31'!$AH$7:$AH$392</definedName>
    <definedName name="DSB_2003_MNT_p">'[50]2002.12.31'!$AK$7:$AK$392</definedName>
    <definedName name="DSB_2003_USD_p">'[50]2002.12.31'!$AJ$7:$AJ$392</definedName>
    <definedName name="DSB_2004_MNT_p">'[50]2002.12.31'!$BE$7:$BE$392</definedName>
    <definedName name="DSB_2004_USD_p">'[50]2002.12.31'!$BD$7:$BD$392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WT">'[26]OT Analysis'!$D$13</definedName>
    <definedName name="eco_cent" localSheetId="0">#REF!</definedName>
    <definedName name="eco_cent">#REF!</definedName>
    <definedName name="ECO_CODE">'[70]cent-exp-TOD'!$N$11:$N$257</definedName>
    <definedName name="eco_hdf" localSheetId="0">#REF!</definedName>
    <definedName name="eco_hdf">#REF!</definedName>
    <definedName name="eco_local" localSheetId="0">#REF!</definedName>
    <definedName name="eco_local">#REF!</definedName>
    <definedName name="eco_nds" localSheetId="0">#REF!</definedName>
    <definedName name="eco_nds">#REF!</definedName>
    <definedName name="eco_sector">[50]Negtgel!$V$7:$V$392</definedName>
    <definedName name="Ecowas">[33]terms!#REF!</definedName>
    <definedName name="ECU" localSheetId="0">#REF!</definedName>
    <definedName name="ECU">#REF!</definedName>
    <definedName name="ed">[71]arrtrsr!$A$1:$AJ$52</definedName>
    <definedName name="edition">[71]arrtrsr!$AN$6</definedName>
    <definedName name="EdssBatchRange" localSheetId="0">#REF!</definedName>
    <definedName name="EdssBatchRange">#REF!</definedName>
    <definedName name="eee" localSheetId="0">#REF!</definedName>
    <definedName name="eee">#REF!</definedName>
    <definedName name="EFFECTIFS" localSheetId="0">#REF!</definedName>
    <definedName name="EFFECTIFS">#REF!</definedName>
    <definedName name="EFRE">#REF!</definedName>
    <definedName name="EFRF">#REF!</definedName>
    <definedName name="EIB">[28]CIRRs!$C$61</definedName>
    <definedName name="Elapsed">'[26]Stochastic Results'!$I$3</definedName>
    <definedName name="ELECTRICAL" localSheetId="0">#REF!</definedName>
    <definedName name="ELECTRICAL">#REF!</definedName>
    <definedName name="EMETEL" localSheetId="0">#REF!</definedName>
    <definedName name="EMETEL">#REF!</definedName>
    <definedName name="empty">[72]Q5!$DZ$1</definedName>
    <definedName name="ENDA_PR" localSheetId="0">#REF!</definedName>
    <definedName name="ENDA_PR">#REF!</definedName>
    <definedName name="ENDE" localSheetId="0">#REF!</definedName>
    <definedName name="ENDE">#REF!</definedName>
    <definedName name="EndofMine">'[29]Cash Flow'!$I$5</definedName>
    <definedName name="eng" localSheetId="0">#REF!</definedName>
    <definedName name="eng">#REF!</definedName>
    <definedName name="EQUATION" localSheetId="0">#REF!</definedName>
    <definedName name="EQUATION">#REF!</definedName>
    <definedName name="EquityParticipation">'[26]OT Analysis'!$D$31</definedName>
    <definedName name="EscalFactor">'[26]Project Example'!$D$52</definedName>
    <definedName name="ESP" localSheetId="0">#REF!</definedName>
    <definedName name="ESP">#REF!</definedName>
    <definedName name="EU">[28]CIRRs!$C$62</definedName>
    <definedName name="EUR">[28]CIRRs!$C$87</definedName>
    <definedName name="Exch.Rate" localSheetId="0">#REF!</definedName>
    <definedName name="Exch.Rate">#REF!</definedName>
    <definedName name="Exchange_Rates" localSheetId="0">#REF!</definedName>
    <definedName name="Exchange_Rates">#REF!</definedName>
    <definedName name="ExitWRS">[72]Main!$AB$25</definedName>
    <definedName name="exp0" localSheetId="0">#REF!</definedName>
    <definedName name="exp0">#REF!</definedName>
    <definedName name="expo" localSheetId="0">#REF!</definedName>
    <definedName name="expo">#REF!</definedName>
    <definedName name="export" localSheetId="0">#REF!</definedName>
    <definedName name="export">#REF!</definedName>
    <definedName name="ExpSens">[26]Control!$C$51</definedName>
    <definedName name="EXR_UPDATE" localSheetId="0">#REF!</definedName>
    <definedName name="EXR_UPDATE">#REF!</definedName>
    <definedName name="EXRate">'[45]Project Example'!$E$46:$BF$46</definedName>
    <definedName name="EXRATES" localSheetId="0">#REF!</definedName>
    <definedName name="EXRATES">#REF!</definedName>
    <definedName name="External_Debt_and_Debt_Service" localSheetId="0">#REF!</definedName>
    <definedName name="External_Debt_and_Debt_Service">#REF!</definedName>
    <definedName name="External_debt_indicators">[73]Table3!$F$8:$AB$437:'[73]Table3'!$AB$9</definedName>
    <definedName name="External_Trade" localSheetId="0">#REF!</definedName>
    <definedName name="External_Trade">#REF!</definedName>
    <definedName name="ExUSKina2002" localSheetId="0">#REF!</definedName>
    <definedName name="ExUSKina2002">#REF!</definedName>
    <definedName name="ExUSKina2003">#REF!</definedName>
    <definedName name="ExUSKina2004">#REF!</definedName>
    <definedName name="ExUSKina2005">#REF!</definedName>
    <definedName name="ExUSKina2006">#REF!</definedName>
    <definedName name="ExUSKinaQ42000">[37]Input!#REF!</definedName>
    <definedName name="fdg" localSheetId="0">#REF!</definedName>
    <definedName name="fdg">#REF!</definedName>
    <definedName name="ffff" localSheetId="0">#REF!</definedName>
    <definedName name="ffff">#REF!</definedName>
    <definedName name="fhd" localSheetId="0">#REF!</definedName>
    <definedName name="fhd">#REF!</definedName>
    <definedName name="FIDR">#REF!</definedName>
    <definedName name="figure27">#REF!</definedName>
    <definedName name="FIM">#REF!</definedName>
    <definedName name="Financial_Indicators">#REF!</definedName>
    <definedName name="FINGAP">[7]extfintrim!#REF!</definedName>
    <definedName name="FININST_SAVINGS" localSheetId="0">#REF!</definedName>
    <definedName name="FININST_SAVINGS">#REF!</definedName>
    <definedName name="FINISNT_INVEST" localSheetId="0">#REF!</definedName>
    <definedName name="FINISNT_INVEST">#REF!</definedName>
    <definedName name="FISC" localSheetId="0">#REF!</definedName>
    <definedName name="FISC">#REF!</definedName>
    <definedName name="FISC2E">#REF!</definedName>
    <definedName name="Fiscal_Lead">#REF!</definedName>
    <definedName name="FISCE">#REF!</definedName>
    <definedName name="FISH">#REF!</definedName>
    <definedName name="FISINP">[40]fiscal!$B$6:$M$45</definedName>
    <definedName name="FISUM" localSheetId="0">#REF!</definedName>
    <definedName name="FISUM">#REF!</definedName>
    <definedName name="FLOPEC" localSheetId="0">#REF!</definedName>
    <definedName name="FLOPEC">#REF!</definedName>
    <definedName name="FLOWS" localSheetId="0">#REF!</definedName>
    <definedName name="FLOWS">#REF!</definedName>
    <definedName name="FMB">#REF!</definedName>
    <definedName name="FODESEC">#REF!</definedName>
    <definedName name="FOODCROP">#REF!</definedName>
    <definedName name="ForecastYear">'[26]Project Example'!$E$3:$BF$3</definedName>
    <definedName name="FRF" localSheetId="0">#REF!</definedName>
    <definedName name="FRF">#REF!</definedName>
    <definedName name="fuck" localSheetId="0">#REF!</definedName>
    <definedName name="fuck">#REF!</definedName>
    <definedName name="FUNDCREDIT" localSheetId="0">#REF!</definedName>
    <definedName name="FUNDCREDIT">#REF!</definedName>
    <definedName name="FUNDPOSITION">#REF!</definedName>
    <definedName name="g">'[74]Bal-Gener'!$G$65</definedName>
    <definedName name="GBP" localSheetId="0">#REF!</definedName>
    <definedName name="GBP">#REF!</definedName>
    <definedName name="GCB_NGDP">#N/A</definedName>
    <definedName name="GCEC" localSheetId="0">#REF!</definedName>
    <definedName name="GCEC">#REF!</definedName>
    <definedName name="GCED" localSheetId="0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RG">#REF!</definedName>
    <definedName name="GD">[16]Sheet1!$F$76</definedName>
    <definedName name="GDP">[75]Restrictions!$B$5</definedName>
    <definedName name="GDP2002_Amend">'[76]Bal-Gener'!$F$67</definedName>
    <definedName name="GGB_NGDP">#N/A</definedName>
    <definedName name="GGEC">#REF!</definedName>
    <definedName name="GGENL">#REF!</definedName>
    <definedName name="GGRG">#REF!</definedName>
    <definedName name="GOMBorrowingPremium">'[26]OT Analysis'!$D$33</definedName>
    <definedName name="Government_and_Public_Sector_Finance" localSheetId="0">#REF!</definedName>
    <definedName name="Government_and_Public_Sector_Finance">#REF!</definedName>
    <definedName name="Grace_IDA1" localSheetId="0">#REF!</definedName>
    <definedName name="Grace_IDA1">#REF!</definedName>
    <definedName name="Grace_NC">[68]Jap!$H$227</definedName>
    <definedName name="Grace1_IDA" localSheetId="0">#REF!</definedName>
    <definedName name="Grace1_IDA">#REF!</definedName>
    <definedName name="GRÁFICO_10.3.1.">'[57]GRÁFICO DE FONDO POR AFILIADO'!$A$3:$H$35</definedName>
    <definedName name="GRÁFICO_10.3.2">'[57]GRÁFICO DE FONDO POR AFILIADO'!$A$36:$H$68</definedName>
    <definedName name="GRÁFICO_10.3.3">'[57]GRÁFICO DE FONDO POR AFILIADO'!$A$69:$H$101</definedName>
    <definedName name="GRÁFICO_10.3.4.">'[57]GRÁFICO DE FONDO POR AFILIADO'!$A$103:$H$135</definedName>
    <definedName name="GRÁFICO_N_10.2.4." localSheetId="0">#REF!</definedName>
    <definedName name="GRÁFICO_N_10.2.4.">#REF!</definedName>
    <definedName name="graph" hidden="1">'[3]2'!#REF!</definedName>
    <definedName name="GUITS">'[70]cent-exp-TOD'!$C$11:$C$257</definedName>
    <definedName name="GUITS_LOCAL">'[70]local-exp-TOD'!$D$11:$D$167</definedName>
    <definedName name="H1SunkCosts">[29]Parameters!$I$13</definedName>
    <definedName name="hdf" localSheetId="0">#REF!</definedName>
    <definedName name="hdf">#REF!</definedName>
    <definedName name="Height">[77]Dashboard!$B$11</definedName>
    <definedName name="hhh" localSheetId="0">#REF!</definedName>
    <definedName name="hhh">#REF!</definedName>
    <definedName name="hhhn">'[49]HDF-exp-n'!$AF$15:$AF$24</definedName>
    <definedName name="HIDE">[10]B!#REF!</definedName>
    <definedName name="HIPCDATA">#REF!</definedName>
    <definedName name="HOUSEH_INVEST">#REF!</definedName>
    <definedName name="HOUSEH_SAVINGS">#REF!</definedName>
    <definedName name="Hundred">[29]Parameters!$I$208</definedName>
    <definedName name="HurdleRate">[26]Control!$C$43</definedName>
    <definedName name="HUVAARI">'[70]cent-exp-TOD'!$D$11:$D$257</definedName>
    <definedName name="HUVAARI_LOCAL">'[70]local-exp-TOD'!$E$11:$E$167</definedName>
    <definedName name="Ibrd">[28]CIRRs!$C$63</definedName>
    <definedName name="IDA">[28]CIRRs!$C$64</definedName>
    <definedName name="IDA_assistance">'[78]tab 14'!$B$6:$U$25</definedName>
    <definedName name="IESS" localSheetId="0">#REF!</definedName>
    <definedName name="IESS">#REF!</definedName>
    <definedName name="Ifad">[28]CIRRs!$C$65</definedName>
    <definedName name="IFEMREPRT" localSheetId="0">#REF!</definedName>
    <definedName name="IFEMREPRT">#REF!</definedName>
    <definedName name="im" localSheetId="0">#REF!</definedName>
    <definedName name="im">#REF!</definedName>
    <definedName name="Imf.mon" localSheetId="0">'[51]Input from HUB'!#REF!</definedName>
    <definedName name="Imf.mon">'[51]Input from HUB'!#REF!</definedName>
    <definedName name="Imfmon" localSheetId="0">'[51]Input from HUB'!#REF!</definedName>
    <definedName name="Imfmon">'[51]Input from HUB'!#REF!</definedName>
    <definedName name="Imfquartmon">'[51]Input from HUB'!#REF!</definedName>
    <definedName name="IMMI_TYPE">[79]Lic_Reg_Eng!$A$1:$Q$6238</definedName>
    <definedName name="imp0" localSheetId="0">#REF!</definedName>
    <definedName name="imp0" localSheetId="51">#REF!</definedName>
    <definedName name="imp0">#REF!</definedName>
    <definedName name="IMPACT" localSheetId="0">#REF!</definedName>
    <definedName name="IMPACT">#REF!</definedName>
    <definedName name="import">#REF!</definedName>
    <definedName name="IMPORTS">#REF!</definedName>
    <definedName name="ImportShare">'[26]OT Analysis'!$D$38</definedName>
    <definedName name="IN_FROM_MON" localSheetId="0">#REF!</definedName>
    <definedName name="IN_FROM_MON">#REF!</definedName>
    <definedName name="Indicators_of_Economic_Activity" localSheetId="0">#REF!</definedName>
    <definedName name="Indicators_of_Economic_Activity">#REF!</definedName>
    <definedName name="indicatorsoffset" localSheetId="0">#REF!</definedName>
    <definedName name="indicatorsoffset">#REF!</definedName>
    <definedName name="INDPROD">#REF!</definedName>
    <definedName name="INECEL">#REF!</definedName>
    <definedName name="INFISC1">#REF!</definedName>
    <definedName name="INFISC2">#REF!</definedName>
    <definedName name="Inflation">[26]Control!$C$39</definedName>
    <definedName name="InflationIndex">'[26]Project Example'!$E$4:$BF$4</definedName>
    <definedName name="info" localSheetId="0">#REF!</definedName>
    <definedName name="info">#REF!</definedName>
    <definedName name="infonotes" localSheetId="0">#REF!</definedName>
    <definedName name="infonotes">#REF!</definedName>
    <definedName name="INIT" localSheetId="0">#REF!</definedName>
    <definedName name="INIT">#REF!</definedName>
    <definedName name="Init_HPLaser">#REF!</definedName>
    <definedName name="Init_Std_IBM">#REF!</definedName>
    <definedName name="INMN">#REF!</definedName>
    <definedName name="INPROJ">#REF!</definedName>
    <definedName name="INPUT_2">[13]Input!#REF!</definedName>
    <definedName name="INPUT_4">[13]Input!#REF!</definedName>
    <definedName name="INS">[66]outsheet!$K$10</definedName>
    <definedName name="int" localSheetId="0">#REF!</definedName>
    <definedName name="int">#REF!</definedName>
    <definedName name="Interest_IDA1" localSheetId="0">#REF!</definedName>
    <definedName name="Interest_IDA1">#REF!</definedName>
    <definedName name="Interest_NC">[68]Jap!$H$229</definedName>
    <definedName name="InterestRate" localSheetId="0">#REF!</definedName>
    <definedName name="InterestRate">#REF!</definedName>
    <definedName name="International_Investment_Position" localSheetId="0">#REF!</definedName>
    <definedName name="International_Investment_Position">#REF!</definedName>
    <definedName name="International_Reserves" localSheetId="0">#REF!</definedName>
    <definedName name="International_Reserves">#REF!</definedName>
    <definedName name="IntForTax2001growth" localSheetId="0">[37]Input!#REF!</definedName>
    <definedName name="IntForTax2001growth">[37]Input!#REF!</definedName>
    <definedName name="IntForTax2002growth" localSheetId="0">[37]Input!#REF!</definedName>
    <definedName name="IntForTax2002growth">[37]Input!#REF!</definedName>
    <definedName name="IntForTax2003growth" localSheetId="0">[37]Input!#REF!</definedName>
    <definedName name="IntForTax2003growth">[37]Input!#REF!</definedName>
    <definedName name="IntForTax2004growth" localSheetId="0">[37]Input!#REF!</definedName>
    <definedName name="IntForTax2004growth">[37]Input!#REF!</definedName>
    <definedName name="IntForTax2005growth">[37]Input!#REF!</definedName>
    <definedName name="IntForTax2006growth">[37]Input!#REF!</definedName>
    <definedName name="inthalf">[80]Sheet4!$C$58:$G$112</definedName>
    <definedName name="IntRateforIMM">'[26]OT Analysis'!$D$39</definedName>
    <definedName name="IntRateReal">[26]Control!$C$40</definedName>
    <definedName name="IntWTforGOM">'[26]OT Analysis'!$D$16</definedName>
    <definedName name="IntWTforIMM">'[26]OT Analysis'!$D$14</definedName>
    <definedName name="InvSens">[26]Control!$C$48</definedName>
    <definedName name="IPMT_2003_MNT_hbg">'[50]2002.12.31'!$AW$7:$AW$392</definedName>
    <definedName name="IPMT_2003_MNT_p">'[50]2002.12.31'!$AT$7:$AT$392</definedName>
    <definedName name="IPMT_2003_USD_p">'[50]2002.12.31'!$AS$7:$AS$392</definedName>
    <definedName name="IPMT_2004_MNT_p">'[50]2002.12.31'!$BH$7:$BH$392</definedName>
    <definedName name="IPMT_MNT_ACCmeth">'[81]6. L-Gov'!#REF!</definedName>
    <definedName name="IPMT_ORG_ACCmeth">'[81]6. L-Gov'!#REF!</definedName>
    <definedName name="IPMT_USD_ACCmeth">'[81]6. L-Gov'!#REF!</definedName>
    <definedName name="ISD" localSheetId="0">#REF!</definedName>
    <definedName name="ISD">#REF!</definedName>
    <definedName name="IsDB">[28]CIRRs!$C$68</definedName>
    <definedName name="ITCLimit">'[26]OT Analysis'!$D$37</definedName>
    <definedName name="ITCYears">'[26]OT Analysis'!$D$36</definedName>
    <definedName name="ITL" localSheetId="0">#REF!</definedName>
    <definedName name="ITL">#REF!</definedName>
    <definedName name="j" localSheetId="0">#REF!</definedName>
    <definedName name="j">#REF!</definedName>
    <definedName name="Jav">#N/A</definedName>
    <definedName name="jhkhj" localSheetId="0">#REF!</definedName>
    <definedName name="jhkhj">#REF!</definedName>
    <definedName name="jjjj">#REF!</definedName>
    <definedName name="JPY">#REF!</definedName>
    <definedName name="JU">[82]A!$I$9:$K$18</definedName>
    <definedName name="k" localSheetId="0">#REF!</definedName>
    <definedName name="k">#REF!</definedName>
    <definedName name="KDSE" localSheetId="0">#REF!</definedName>
    <definedName name="KDSE">#REF!</definedName>
    <definedName name="KDSF" localSheetId="0">#REF!</definedName>
    <definedName name="KDSF">#REF!</definedName>
    <definedName name="kj">#REF!</definedName>
    <definedName name="kol" hidden="1">#REF!</definedName>
    <definedName name="kossi" hidden="1">'[12]Dep fonct'!#REF!</definedName>
    <definedName name="KWD">#REF!</definedName>
    <definedName name="Labor_Markets">#REF!</definedName>
    <definedName name="LastDate" localSheetId="51">INDEX(#REF!,MATCH(9.999E+307,#REF!),1)</definedName>
    <definedName name="LastDate">INDEX(#REF!,MATCH(9.999E+307,#REF!),1)</definedName>
    <definedName name="LastWeight" localSheetId="51">INDEX(#REF!,MATCH(9.999E+307,#REF!),1)</definedName>
    <definedName name="LastWeight">INDEX(#REF!,MATCH(9.999E+307,#REF!),1)</definedName>
    <definedName name="LastYear">[26]Control!$C$7</definedName>
    <definedName name="LCFLimit">'[26]OT Analysis'!$D$35</definedName>
    <definedName name="LCFYear">'[26]OT Analysis'!$D$34</definedName>
    <definedName name="LE">'[83]WEO-Q3'!#REF!</definedName>
    <definedName name="LEAP" localSheetId="0">#REF!</definedName>
    <definedName name="LEAP">#REF!</definedName>
    <definedName name="LEGC" localSheetId="0">#REF!</definedName>
    <definedName name="LEGC">#REF!</definedName>
    <definedName name="Lic_Reg_Eng" localSheetId="0">#REF!</definedName>
    <definedName name="Lic_Reg_Eng">#REF!</definedName>
    <definedName name="LoanGracePeriod">'[26]OT Analysis'!$D$42</definedName>
    <definedName name="LoanRepayYears">'[26]OT Analysis'!$D$41</definedName>
    <definedName name="LOCAL" localSheetId="0">#REF!</definedName>
    <definedName name="LOCAL">#REF!</definedName>
    <definedName name="localnn">'[49]local-new'!$AF$16:$AF$126</definedName>
    <definedName name="LondonIA" localSheetId="0">#REF!</definedName>
    <definedName name="LondonIA">#REF!</definedName>
    <definedName name="LondonIB1" localSheetId="0">#REF!</definedName>
    <definedName name="LondonIB1">#REF!</definedName>
    <definedName name="LondonIB2" localSheetId="0">#REF!</definedName>
    <definedName name="LondonIB2">#REF!</definedName>
    <definedName name="LondonIB3">#REF!</definedName>
    <definedName name="LondonIC1">#REF!</definedName>
    <definedName name="LondonIC2">#REF!</definedName>
    <definedName name="LondonIC3">#REF!</definedName>
    <definedName name="LondonIIA">#REF!</definedName>
    <definedName name="LondonIIB1">#REF!</definedName>
    <definedName name="LondonIIB2">#REF!</definedName>
    <definedName name="LondonIIB3">#REF!</definedName>
    <definedName name="LondonIIC1">#REF!</definedName>
    <definedName name="LondonIIC2">#REF!</definedName>
    <definedName name="LondonIIC3">#REF!</definedName>
    <definedName name="LOUMCUS">#REF!</definedName>
    <definedName name="LP">#REF!</definedName>
    <definedName name="LTMODEL">[5]Outputs!#REF!</definedName>
    <definedName name="LUR">'[83]WEO-Q3'!#REF!</definedName>
    <definedName name="Lyon">[84]Sheet3!$O$1</definedName>
    <definedName name="MACRO" localSheetId="0">#REF!</definedName>
    <definedName name="MACRO">#REF!</definedName>
    <definedName name="MACROS">[40]contents!$A$114</definedName>
    <definedName name="MAP">[85]Parameters!#REF!</definedName>
    <definedName name="MAPClosure">[85]Parameters!#REF!</definedName>
    <definedName name="MAPDevCapex">[85]Parameters!#REF!</definedName>
    <definedName name="MAPNPVFactors">'[29]Cash Flow'!#REF!</definedName>
    <definedName name="MAPOpexSusCapex">[29]Parameters!#REF!</definedName>
    <definedName name="MAPPriceRiskCopper">[29]Parameters!#REF!</definedName>
    <definedName name="MAPPriceRiskGold">[29]Parameters!#REF!</definedName>
    <definedName name="MAPPriceRiskMoly">[29]Parameters!#REF!</definedName>
    <definedName name="MAPPriceRiskSilver">[29]Parameters!#REF!</definedName>
    <definedName name="Maturity_IDA1" localSheetId="0">#REF!</definedName>
    <definedName name="Maturity_IDA1">#REF!</definedName>
    <definedName name="Maturity_NC">[68]Jap!$H$228</definedName>
    <definedName name="MCV">[44]Q2!$E$101:$AH$101</definedName>
    <definedName name="MCV_B">[43]Q6!$E$141:$AH$141</definedName>
    <definedName name="MCV_B1" localSheetId="0">#REF!</definedName>
    <definedName name="MCV_B1">#REF!</definedName>
    <definedName name="MCV_N">#N/A</definedName>
    <definedName name="MENORES" localSheetId="0">#REF!</definedName>
    <definedName name="MENORES">#REF!</definedName>
    <definedName name="MFISCAL" localSheetId="0">'[18]Annual Raw Data'!#REF!</definedName>
    <definedName name="MFISCAL">'[18]Annual Raw Data'!#REF!</definedName>
    <definedName name="mflowsa">[38]!mflowsa</definedName>
    <definedName name="mflowsq">[38]!mflowsq</definedName>
    <definedName name="MICRO" localSheetId="0">#REF!</definedName>
    <definedName name="MICRO">#REF!</definedName>
    <definedName name="MIDDLE" localSheetId="0">#REF!</definedName>
    <definedName name="MIDDLE">#REF!</definedName>
    <definedName name="mincode" localSheetId="0">#REF!</definedName>
    <definedName name="mincode">#REF!</definedName>
    <definedName name="MISC3">#REF!</definedName>
    <definedName name="MISC4">[13]OUTPUT!#REF!</definedName>
    <definedName name="Miscellaneous" localSheetId="0">#REF!</definedName>
    <definedName name="Miscellaneous">#REF!</definedName>
    <definedName name="mn" localSheetId="0">#REF!</definedName>
    <definedName name="mn">#REF!</definedName>
    <definedName name="MNDATES" localSheetId="0">#REF!</definedName>
    <definedName name="MNDATES">#REF!</definedName>
    <definedName name="MNT_rate_end">[58]EX!$C$4:$C$34</definedName>
    <definedName name="MON_SM" localSheetId="0">#REF!</definedName>
    <definedName name="MON_SM">#REF!</definedName>
    <definedName name="MONA" localSheetId="0">#REF!</definedName>
    <definedName name="MONA">#REF!</definedName>
    <definedName name="MONE" localSheetId="0">#REF!</definedName>
    <definedName name="MONE">#REF!</definedName>
    <definedName name="money">#REF!</definedName>
    <definedName name="MONF">[86]money!#REF!</definedName>
    <definedName name="MONF_SM" localSheetId="0">#REF!</definedName>
    <definedName name="MONF_SM">#REF!</definedName>
    <definedName name="Monprog" localSheetId="0">#REF!</definedName>
    <definedName name="Monprog">#REF!</definedName>
    <definedName name="Monprog1" localSheetId="0">#REF!</definedName>
    <definedName name="Monprog1">#REF!</definedName>
    <definedName name="monsur">#REF!</definedName>
    <definedName name="MONY">#REF!</definedName>
    <definedName name="MoScen">[29]Parameters!$I$38:$BZ$40</definedName>
    <definedName name="mstocksa">[38]!mstocksa</definedName>
    <definedName name="mstocksq">[38]!mstocksq</definedName>
    <definedName name="MT_databank_dir">[83]Readme!$D$22</definedName>
    <definedName name="MT_databank_file">[83]Readme!$D$21</definedName>
    <definedName name="MT_database_dir" localSheetId="0">#REF!</definedName>
    <definedName name="MT_database_dir">#REF!</definedName>
    <definedName name="MT_database_file" localSheetId="0">#REF!</definedName>
    <definedName name="MT_database_file">#REF!</definedName>
    <definedName name="Municipios" localSheetId="0">#REF!</definedName>
    <definedName name="Municipios">#REF!</definedName>
    <definedName name="n">#REF!</definedName>
    <definedName name="NAMES" localSheetId="51">#REF!</definedName>
    <definedName name="NAMES">#REF!</definedName>
    <definedName name="NAMES__________">[66]outsheet!$A$9:$A$45</definedName>
    <definedName name="names_out_m">[67]Data_Out_M!#REF!</definedName>
    <definedName name="names_out_q" localSheetId="0">#REF!</definedName>
    <definedName name="names_out_q">#REF!</definedName>
    <definedName name="NAMES_Q">'[68]Exrates-Q'!$B$4:$B$101</definedName>
    <definedName name="names1" localSheetId="0">#REF!</definedName>
    <definedName name="names1">#REF!</definedName>
    <definedName name="namesx" localSheetId="0">#REF!</definedName>
    <definedName name="namesx">#REF!</definedName>
    <definedName name="namesx1" localSheetId="0">#REF!</definedName>
    <definedName name="namesx1">#REF!</definedName>
    <definedName name="namesxx">#REF!</definedName>
    <definedName name="namesxxx">#REF!</definedName>
    <definedName name="namesz2">#REF!</definedName>
    <definedName name="namesz3">#REF!</definedName>
    <definedName name="nameszx">#REF!</definedName>
    <definedName name="National_Accounts">#REF!</definedName>
    <definedName name="NCG">#N/A</definedName>
    <definedName name="NCG_R">#N/A</definedName>
    <definedName name="NCP">#N/A</definedName>
    <definedName name="NCP_R">#N/A</definedName>
    <definedName name="Ndf">[28]CIRRs!$C$69</definedName>
    <definedName name="NEER" localSheetId="0">#REF!</definedName>
    <definedName name="NEER">#REF!</definedName>
    <definedName name="New">'[87]Program Assumptions-I'!$B$3</definedName>
    <definedName name="NewDR">[29]Parameters!$H$15</definedName>
    <definedName name="NewRGDf" localSheetId="0">#REF!</definedName>
    <definedName name="NewRGDf">#REF!</definedName>
    <definedName name="NFI" localSheetId="0">#REF!</definedName>
    <definedName name="NFI">#REF!</definedName>
    <definedName name="NFI_R">#N/A</definedName>
    <definedName name="NFIP" localSheetId="0">#REF!</definedName>
    <definedName name="NFIP">#REF!</definedName>
    <definedName name="NGDP">[88]Q2!$E$54:$AH$54</definedName>
    <definedName name="NGDP_DG">#N/A</definedName>
    <definedName name="NGDP_R">[89]Q1!$G$52:$AJ$52</definedName>
    <definedName name="NGDP_RG">#N/A</definedName>
    <definedName name="NGDP1999">#REF!</definedName>
    <definedName name="NGDP1999growth">'[37]Input real'!$O$17+'[37]Input real'!$N$17</definedName>
    <definedName name="NGDP2000" localSheetId="0">#REF!</definedName>
    <definedName name="NGDP2000">#REF!</definedName>
    <definedName name="NGDP2001" localSheetId="0">#REF!</definedName>
    <definedName name="NGDP2001">#REF!</definedName>
    <definedName name="NGDP2002" localSheetId="0">#REF!</definedName>
    <definedName name="NGDP2002">#REF!</definedName>
    <definedName name="NGDP2002growth">#REF!</definedName>
    <definedName name="NGDP2003">#REF!</definedName>
    <definedName name="NGDP2003growth">#REF!</definedName>
    <definedName name="NGDP2004">#REF!</definedName>
    <definedName name="NGDP2004growth">#REF!</definedName>
    <definedName name="NGDP2005">#REF!</definedName>
    <definedName name="NGDP2005growth">#REF!</definedName>
    <definedName name="NGDP2006">#REF!</definedName>
    <definedName name="NGDP2006growth">#REF!</definedName>
    <definedName name="NGDPA">#REF!</definedName>
    <definedName name="NGDPmin2003growth">#REF!</definedName>
    <definedName name="NGDPmin2004growth">#REF!</definedName>
    <definedName name="NGDPmin2005growth">#REF!</definedName>
    <definedName name="NGDPmin2006growth">#REF!</definedName>
    <definedName name="NGDPnm2002growth">#REF!</definedName>
    <definedName name="NGDPnm2003growth">#REF!</definedName>
    <definedName name="NGDPnm2004growth">#REF!</definedName>
    <definedName name="NGDPnm2005growth">#REF!</definedName>
    <definedName name="NGDPnm2006growth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INV">#REF!</definedName>
    <definedName name="NINV_R">#N/A</definedName>
    <definedName name="NLG">[28]CIRRs!$C$99</definedName>
    <definedName name="nm" localSheetId="0">#REF!</definedName>
    <definedName name="nm">#REF!</definedName>
    <definedName name="NM_R">[90]EDSS1!$G$43:$AJ$43</definedName>
    <definedName name="nmBlankRow">[91]MDG_civ!$A$61:$IV$61</definedName>
    <definedName name="nmColumnHeader">[91]MDG_civ!$A$2:$IV$2</definedName>
    <definedName name="nmData">[91]MDG_civ!$B$3:$G$59</definedName>
    <definedName name="NMG" localSheetId="0">#REF!</definedName>
    <definedName name="NMG">#REF!</definedName>
    <definedName name="NMG_R" localSheetId="0">#REF!</definedName>
    <definedName name="NMG_R">#REF!</definedName>
    <definedName name="NMG_RG">#N/A</definedName>
    <definedName name="nmIndexTable">[91]MDG_civ!$A$63:$IV$63</definedName>
    <definedName name="nmReportFooter">[91]MDG_civ!$A$60:$IV$60</definedName>
    <definedName name="nmReportHeader">[91]MDG_civ!$A$1:$IV$1</definedName>
    <definedName name="nmRollOver">[91]MDG_civ!$A$62:$IV$62</definedName>
    <definedName name="nmRowHeader">[91]MDG_civ!$A$3:$A$59</definedName>
    <definedName name="NNAMES" localSheetId="0">#REF!</definedName>
    <definedName name="NNAMES">#REF!</definedName>
    <definedName name="nnga" localSheetId="0" hidden="1">#REF!</definedName>
    <definedName name="nnga" hidden="1">#REF!</definedName>
    <definedName name="NOK" localSheetId="0">#REF!</definedName>
    <definedName name="NOK">#REF!</definedName>
    <definedName name="Nom">'[92]Input QGDP'!$B$4:$D$40</definedName>
    <definedName name="NomGDPTog">'[45]Project Example'!$E$47:$BF$47</definedName>
    <definedName name="NominalBase">'[26]OT Analysis'!$D$23</definedName>
    <definedName name="NONLEAP" localSheetId="0">#REF!</definedName>
    <definedName name="NONLEAP">#REF!</definedName>
    <definedName name="not_specified" localSheetId="0">#REF!</definedName>
    <definedName name="not_specified">#REF!</definedName>
    <definedName name="NOTES" localSheetId="0">#REF!</definedName>
    <definedName name="NOTES">#REF!</definedName>
    <definedName name="NPV">'[29]Cash Flow'!$H$3</definedName>
    <definedName name="NTDD_RG">#N/A</definedName>
    <definedName name="NX">#REF!</definedName>
    <definedName name="NX_R">[90]EDSS1!$G$34:$AJ$34</definedName>
    <definedName name="NXG" localSheetId="0">#REF!</definedName>
    <definedName name="NXG">#REF!</definedName>
    <definedName name="NXG_R" localSheetId="0">#REF!</definedName>
    <definedName name="NXG_R">#REF!</definedName>
    <definedName name="NXG_RG">#N/A</definedName>
    <definedName name="OCEconomico">[19]Resumo_Âmbito!$Z$1:$AN$266</definedName>
    <definedName name="odisoidosidsd" localSheetId="0">#REF!</definedName>
    <definedName name="odisoidosidsd">#REF!</definedName>
    <definedName name="OICP" localSheetId="0">#REF!</definedName>
    <definedName name="OICP">#REF!</definedName>
    <definedName name="OilScen">[29]Parameters!$I$41:$BZ$43</definedName>
    <definedName name="OiOrgPro">[55]Provincial!$IQ$5:$IU$88</definedName>
    <definedName name="OldNPV">[29]Tax!$I$46</definedName>
    <definedName name="ooo">[93]Control!$C$2</definedName>
    <definedName name="ooooo">[93]Control!$C$3</definedName>
    <definedName name="oooooooooooooo" localSheetId="0">#REF!</definedName>
    <definedName name="oooooooooooooo">#REF!</definedName>
    <definedName name="ooooooooooooooooooooooooo" localSheetId="0">#REF!</definedName>
    <definedName name="ooooooooooooooooooooooooo">#REF!</definedName>
    <definedName name="Opec">[28]CIRRs!$C$66</definedName>
    <definedName name="OperCostSens">[26]Control!$C$49</definedName>
    <definedName name="OPERFIN" localSheetId="0">#REF!</definedName>
    <definedName name="OPERFIN">#REF!</definedName>
    <definedName name="OpexScen">[29]Parameters!$I$44:$BZ$46</definedName>
    <definedName name="org" localSheetId="0">#REF!</definedName>
    <definedName name="org">#REF!</definedName>
    <definedName name="org_code" localSheetId="0">#REF!</definedName>
    <definedName name="org_code">#REF!</definedName>
    <definedName name="orga">[55]Orgao!$IJ$4:$IQ$124</definedName>
    <definedName name="orgao">[94]ClasOrg!$A$1:$B$132</definedName>
    <definedName name="orgg" localSheetId="0">#REF!</definedName>
    <definedName name="orgg">#REF!</definedName>
    <definedName name="ORIG">[25]Sum1!#REF!</definedName>
    <definedName name="ORIGINGDP" localSheetId="0">#REF!</definedName>
    <definedName name="ORIGINGDP">#REF!</definedName>
    <definedName name="Otras_Residuales" localSheetId="0">#REF!</definedName>
    <definedName name="Otras_Residuales">#REF!</definedName>
    <definedName name="OUTDS1" localSheetId="0">#REF!</definedName>
    <definedName name="OUTDS1">#REF!</definedName>
    <definedName name="OUTFISC">#REF!</definedName>
    <definedName name="OUTIMF">#REF!</definedName>
    <definedName name="OUTMN">#REF!</definedName>
    <definedName name="OUTPUT">[95]Output!#REF!</definedName>
    <definedName name="outras">[32]DespCoefs!$C$42:$Q$42</definedName>
    <definedName name="P_BOP_CFAF_ENG" localSheetId="0">#REF!</definedName>
    <definedName name="P_BOP_CFAF_ENG">#REF!</definedName>
    <definedName name="P_BOP_CFAF_FR" localSheetId="0">#REF!</definedName>
    <definedName name="P_BOP_CFAF_FR">#REF!</definedName>
    <definedName name="P_BOP_SDR_ENG" localSheetId="0">#REF!</definedName>
    <definedName name="P_BOP_SDR_ENG">#REF!</definedName>
    <definedName name="P_BOP_SDR_FR">#REF!</definedName>
    <definedName name="P_DEBT">#REF!</definedName>
    <definedName name="P_FUNDCREDIT">#REF!</definedName>
    <definedName name="P_FUNDPOSITION">#REF!</definedName>
    <definedName name="P_MONEY">#REF!</definedName>
    <definedName name="P_SELIND">#REF!</definedName>
    <definedName name="P_SENSITIVITY">#REF!</definedName>
    <definedName name="P_TOFE">#REF!</definedName>
    <definedName name="Pal_Workbook_GUID" hidden="1">"HH8XQZVYZ8ZAS88KPWSCGK5P"</definedName>
    <definedName name="Parmeshwar">[14]E!$AJ$98:$AX$115</definedName>
    <definedName name="PAYCAP" localSheetId="0">#REF!</definedName>
    <definedName name="PAYCAP">#REF!</definedName>
    <definedName name="pchBMG" localSheetId="0">#REF!</definedName>
    <definedName name="pchBMG">#REF!</definedName>
    <definedName name="pchBXG" localSheetId="0">#REF!</definedName>
    <definedName name="pchBXG">#REF!</definedName>
    <definedName name="PCPI">#REF!</definedName>
    <definedName name="PCPICORE">[20]Instructions!#REF!</definedName>
    <definedName name="PCPIE">#REF!</definedName>
    <definedName name="PCPIG">#N/A</definedName>
    <definedName name="PDR">#REF!</definedName>
    <definedName name="PE_BALPAY">#REF!</definedName>
    <definedName name="PE_CAPMOVT">#REF!</definedName>
    <definedName name="PE_CASHCROP">#REF!</definedName>
    <definedName name="PE_COCCOF">#REF!</definedName>
    <definedName name="PE_COMM_STOCKS">#REF!</definedName>
    <definedName name="PE_COMMTURNOVER">#REF!</definedName>
    <definedName name="PE_DEBTARREARS">#REF!</definedName>
    <definedName name="PE_DEBTINDIC">#REF!</definedName>
    <definedName name="PE_DEBTSERVE">#REF!</definedName>
    <definedName name="PE_DEBTSTOCK">#REF!</definedName>
    <definedName name="PE_DEFLATORS">#REF!</definedName>
    <definedName name="PE_DIREXP">#REF!</definedName>
    <definedName name="PE_DIRIMP">#REF!</definedName>
    <definedName name="PE_ELECTRICAL">#REF!</definedName>
    <definedName name="PE_EXPORTS">#REF!</definedName>
    <definedName name="PE_EXRATES">#REF!</definedName>
    <definedName name="PE_FISH">#REF!</definedName>
    <definedName name="PE_FOODCROP">#REF!</definedName>
    <definedName name="PE_IMPORTS">#REF!</definedName>
    <definedName name="PE_INDPROD">#REF!</definedName>
    <definedName name="PE_NEER">#REF!</definedName>
    <definedName name="PE_ORIGINGDP">#REF!</definedName>
    <definedName name="PE_PRICES">#REF!</definedName>
    <definedName name="PE_PRODPRICE">#REF!</definedName>
    <definedName name="PE_REER">#REF!</definedName>
    <definedName name="PE_RESOURCES">#REF!</definedName>
    <definedName name="PE_SAVINV_SEC">#REF!</definedName>
    <definedName name="PE_SELNATIND">#REF!</definedName>
    <definedName name="PE_SERVTRAN">#REF!</definedName>
    <definedName name="PE_TIMBER">#REF!</definedName>
    <definedName name="PE_TRADEIND">#REF!</definedName>
    <definedName name="PE_TURVALINV">#REF!</definedName>
    <definedName name="PE_WAGES">#REF!</definedName>
    <definedName name="PEGAg">[85]Parameters!#REF!</definedName>
    <definedName name="PEGAu">[85]Parameters!#REF!</definedName>
    <definedName name="PEGCu">[85]Parameters!#REF!</definedName>
    <definedName name="PEGMo">[85]Parameters!#REF!</definedName>
    <definedName name="PEGOil">[85]Parameters!#REF!</definedName>
    <definedName name="PEGOpCa">[85]Parameters!#REF!</definedName>
    <definedName name="PEGRMB">[85]Parameters!#REF!</definedName>
    <definedName name="PER">[53]Analysts!$D$47:$D$51</definedName>
    <definedName name="PercentThere">[77]Dashboard!$G$19</definedName>
    <definedName name="PERF2E" localSheetId="0">#REF!</definedName>
    <definedName name="PERF2E">#REF!</definedName>
    <definedName name="PERF2F" localSheetId="0">#REF!</definedName>
    <definedName name="PERF2F">#REF!</definedName>
    <definedName name="perf2f1" localSheetId="0">#REF!</definedName>
    <definedName name="perf2f1">#REF!</definedName>
    <definedName name="period">[96]IN!$D$1:$I$1</definedName>
    <definedName name="PERSO_ENPLOI" localSheetId="0">#REF!</definedName>
    <definedName name="PERSO_ENPLOI">#REF!</definedName>
    <definedName name="PERSONNEL" localSheetId="0">#REF!</definedName>
    <definedName name="PERSONNEL">#REF!</definedName>
    <definedName name="Petroecuador" localSheetId="0">#REF!</definedName>
    <definedName name="Petroecuador">#REF!</definedName>
    <definedName name="PETROL">#REF!</definedName>
    <definedName name="PF_BALPAY">#REF!</definedName>
    <definedName name="PF_CAPMOVT">#REF!</definedName>
    <definedName name="PF_CASHCROP">#REF!</definedName>
    <definedName name="PF_COCCOF">#REF!</definedName>
    <definedName name="PF_COMM_STOCKS">#REF!</definedName>
    <definedName name="PF_COMMTURNOVER">#REF!</definedName>
    <definedName name="PF_DEBTARREARS">#REF!</definedName>
    <definedName name="PF_DEBTINDIC">#REF!</definedName>
    <definedName name="PF_DEBTSERVE">#REF!</definedName>
    <definedName name="PF_DEFLATORS">#REF!</definedName>
    <definedName name="PF_DIREXP">#REF!</definedName>
    <definedName name="PF_DIRIMP">#REF!</definedName>
    <definedName name="PF_ELECTRICAL">#REF!</definedName>
    <definedName name="PF_EXPORTS">#REF!</definedName>
    <definedName name="PF_EXRATES">#REF!</definedName>
    <definedName name="PF_FISH">#REF!</definedName>
    <definedName name="PF_FOODCROP">#REF!</definedName>
    <definedName name="PF_IMPORTS">#REF!</definedName>
    <definedName name="PF_INDPROD">#REF!</definedName>
    <definedName name="PF_NEER">#REF!</definedName>
    <definedName name="PF_ORIGINGDP">#REF!</definedName>
    <definedName name="PF_PRICES">#REF!</definedName>
    <definedName name="PF_PRODPRICE">#REF!</definedName>
    <definedName name="PF_REER">#REF!</definedName>
    <definedName name="PF_RESOURCES">#REF!</definedName>
    <definedName name="PF_SAVINV_SEC">#REF!</definedName>
    <definedName name="PF_SELNATIND">#REF!</definedName>
    <definedName name="PF_SERVTRAN">#REF!</definedName>
    <definedName name="PF_TIMBER">#REF!</definedName>
    <definedName name="PF_TRADEIND">#REF!</definedName>
    <definedName name="PF_TURVALINV">#REF!</definedName>
    <definedName name="PF_WAGES">#REF!</definedName>
    <definedName name="PFCash2SHCalc">[85]Financing!#REF!</definedName>
    <definedName name="PFCash2SHDelta">[85]Financing!#REF!</definedName>
    <definedName name="PFCash2SHValues">[85]Financing!#REF!</definedName>
    <definedName name="PFDrawDownCalc">[85]Financing!#REF!</definedName>
    <definedName name="PFDrawDownValues">[85]Financing!#REF!</definedName>
    <definedName name="PIB">[34]PRESSUP!$A$10:$IV$10</definedName>
    <definedName name="piu">'[49]cent-PIU-n'!$AF$15:$AF$40</definedName>
    <definedName name="piul">'[49]local-piu-n'!$AF$16:$AF$29</definedName>
    <definedName name="pol" hidden="1">[97]A!#REF!</definedName>
    <definedName name="popl" localSheetId="0" hidden="1">#REF!</definedName>
    <definedName name="popl" hidden="1">#REF!</definedName>
    <definedName name="Ports" localSheetId="0">#REF!</definedName>
    <definedName name="Ports">#REF!</definedName>
    <definedName name="PPMT_2003_MNT_hbg">'[50]2002.12.31'!$AQ$7:$AQ$392</definedName>
    <definedName name="PPMT_2003_MNT_p">'[50]2002.12.31'!$AN$7:$AN$392</definedName>
    <definedName name="PPMT_2003_USD_p">'[50]2002.12.31'!$AM$7:$AM$392</definedName>
    <definedName name="PPMT_2004_USD_p">'[50]2002.12.31'!$BG$7:$BG$392</definedName>
    <definedName name="PPPWGT">#N/A</definedName>
    <definedName name="pr_sr">#REF!</definedName>
    <definedName name="PriceDetermSwitch">[26]Control!$C$15</definedName>
    <definedName name="Prices" localSheetId="0">#REF!</definedName>
    <definedName name="Prices">#REF!</definedName>
    <definedName name="_xlnm.Print_Area" localSheetId="7">'2. ЭЗӨ-2'!$A$1:$AC$45</definedName>
    <definedName name="_xlnm.Print_Area" localSheetId="17">'3.1 Хөдөлмөр'!$A$1:$BW$91</definedName>
    <definedName name="_xlnm.Print_Area" localSheetId="40">'3.2.4 Хөрөнгийн зах'!$A$1:$AS$55</definedName>
    <definedName name="_xlnm.Print_Area" localSheetId="51">'4.3 Төлбөрийн тэнцэл'!$A$1:$AN$29</definedName>
    <definedName name="_xlnm.Print_Area">#REF!</definedName>
    <definedName name="PRINT_AREA_MI">#REF!</definedName>
    <definedName name="Print_scenario_name?">'[98]I-Other Sectors'!#REF!</definedName>
    <definedName name="PRINT_SHEET_F_ALL_YEARS">#REF!</definedName>
    <definedName name="_xlnm.Print_Titles">#REF!,#REF!</definedName>
    <definedName name="PRINT_TITLES_MI">#REF!</definedName>
    <definedName name="Print1">#REF!</definedName>
    <definedName name="print16">'[99]16'!#REF!</definedName>
    <definedName name="print20">#REF!</definedName>
    <definedName name="PRINTBOP">#REF!</definedName>
    <definedName name="printtaba">#REF!</definedName>
    <definedName name="PrintThis_Links">[72]Links!$A$1:$F$33</definedName>
    <definedName name="PriorOrigem">'[47]Prioritários 2002'!$Z$4:$AH$177</definedName>
    <definedName name="PRODPRICE">#REF!</definedName>
    <definedName name="ProdSens">[26]Control!$C$47</definedName>
    <definedName name="PROG" localSheetId="0">#REF!</definedName>
    <definedName name="PROG">#REF!</definedName>
    <definedName name="ProgAss" localSheetId="0">#REF!</definedName>
    <definedName name="ProgAss">#REF!</definedName>
    <definedName name="ProgAss1" localSheetId="0">#REF!</definedName>
    <definedName name="ProgAss1">#REF!</definedName>
    <definedName name="ProgAss2">#REF!</definedName>
    <definedName name="Program">#REF!</definedName>
    <definedName name="Program1">#REF!</definedName>
    <definedName name="proj00">[100]sources!#REF!</definedName>
    <definedName name="ProjectData">'[26]Project Example'!$E$106:$BF$128</definedName>
    <definedName name="ProjectFinance">[85]Financing!#REF!</definedName>
    <definedName name="ProjectName">[26]Control!$C$9</definedName>
    <definedName name="promgraf">[101]GRAFPROM!#REF!</definedName>
    <definedName name="Prova">#REF!</definedName>
    <definedName name="prphalf">[80]Sheet4!$C$3:$G$57</definedName>
    <definedName name="PRPINTSEPT">[102]STOCK!$D$4:$W$102</definedName>
    <definedName name="PTE">#REF!</definedName>
    <definedName name="PUBADM_INVEST">#REF!</definedName>
    <definedName name="PUBADM_SAVINGS">#REF!</definedName>
    <definedName name="publica">[32]DespCoefs!$C$26:$Q$26</definedName>
    <definedName name="Q6_" localSheetId="0">#REF!</definedName>
    <definedName name="Q6_">#REF!</definedName>
    <definedName name="QFISCAL">'[18]Quarterly Raw Data'!#REF!</definedName>
    <definedName name="qqqq">#REF!</definedName>
    <definedName name="QTAB7">'[18]Quarterly MacroFlow'!#REF!</definedName>
    <definedName name="QTAB7A">'[18]Quarterly MacroFlow'!#REF!</definedName>
    <definedName name="QUARTER">[53]Analysts!$A$38</definedName>
    <definedName name="QW" localSheetId="0">#REF!</definedName>
    <definedName name="QW">#REF!</definedName>
    <definedName name="Range_DownloadAnnual" localSheetId="51">[93]Control!$C$4</definedName>
    <definedName name="Range_DownloadAnnual">[103]Control!$C$4</definedName>
    <definedName name="Range_DownloadDateTime">#REF!</definedName>
    <definedName name="Range_DownloadMonth" localSheetId="51">[93]Control!$C$2</definedName>
    <definedName name="Range_DownloadMonth">[103]Control!$C$2</definedName>
    <definedName name="Range_DownloadQuarter" localSheetId="51">[93]Control!$C$3</definedName>
    <definedName name="Range_DownloadQuarter">[103]Control!$C$3</definedName>
    <definedName name="Range_ReportFormName">#REF!</definedName>
    <definedName name="rate2000">[50]rate!$L$3:$L$23</definedName>
    <definedName name="rate2001">[50]rate!$M$3:$M$23</definedName>
    <definedName name="rate2002">[50]rate!$N$3:$N$23</definedName>
    <definedName name="rate2003">[50]rate!$R$3:$R$23</definedName>
    <definedName name="rate2003hbg">[50]rate!$S$3:$S$23</definedName>
    <definedName name="rate2004p">[50]rate!$U$3:$U$23</definedName>
    <definedName name="Receita_orçamental">[34]DESPESA!$A$7:$IV$7</definedName>
    <definedName name="Receita_orçamental_excl_mega_projectos">[104]RECEITA!#REF!</definedName>
    <definedName name="red11a">#REF!</definedName>
    <definedName name="RED29E">#REF!</definedName>
    <definedName name="RED6E">#REF!</definedName>
    <definedName name="REDUC">[84]Sheet1!$I$1</definedName>
    <definedName name="REER">#REF!</definedName>
    <definedName name="relief17">[105]C!$U$1</definedName>
    <definedName name="Reperes">'[106]Critere(old)'!#REF!</definedName>
    <definedName name="REQUIREMENTS">#REF!</definedName>
    <definedName name="Rescheduling_assumptions_continued">#REF!</definedName>
    <definedName name="RESOURCES">#REF!</definedName>
    <definedName name="Resprog">#REF!</definedName>
    <definedName name="REV95Q">[7]revagtrim!#REF!</definedName>
    <definedName name="REV97M">[7]revagtrim!#REF!</definedName>
    <definedName name="REV97Q">[7]revagtrim!#REF!</definedName>
    <definedName name="revenue">[84]Sheet3!$A$747:$IV$747</definedName>
    <definedName name="REVMON">[7]revagtrim!#REF!</definedName>
    <definedName name="REVPROG">#REF!</definedName>
    <definedName name="RgCcode">[41]EERProfile!$B$2</definedName>
    <definedName name="RgCName">[41]EERProfile!$A$2</definedName>
    <definedName name="RGDPA">#REF!</definedName>
    <definedName name="RgFdBaseYr">[41]EERProfile!$O$2</definedName>
    <definedName name="RgFdBper">[41]EERProfile!$M$2</definedName>
    <definedName name="RgFdDefBaseYr">[41]EERProfile!$P$2</definedName>
    <definedName name="RgFdEper">[41]EERProfile!$N$2</definedName>
    <definedName name="RgFdGrFoot">[41]EERProfile!$AC$2</definedName>
    <definedName name="RgFdGrSeries">[41]EERProfile!$AA$2:$AA$7</definedName>
    <definedName name="RgFdGrSeriesVal">[41]EERProfile!$AB$2:$AB$7</definedName>
    <definedName name="RgFdGrType">[41]EERProfile!$Z$2</definedName>
    <definedName name="RgFdPartCseries">[41]EERProfile!$K$2</definedName>
    <definedName name="RgFdPartCsource">#REF!</definedName>
    <definedName name="RgFdPartEseries">#REF!</definedName>
    <definedName name="RgFdPartEsource">#REF!</definedName>
    <definedName name="RgFdPartUserFile">[41]EERProfile!$L$2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[41]EERProfile!$G$2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iskAfterRecalcMacro" hidden="1">"DiscountRate"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BFX">[29]Parameters!$I$61:$BZ$63</definedName>
    <definedName name="rngDepartmentDrive">[72]Main!$AB$23</definedName>
    <definedName name="rngEMailAddress">[72]Main!$AB$20</definedName>
    <definedName name="rngErrorSort">[72]ErrCheck!$A$4</definedName>
    <definedName name="rngLastSave">[72]Main!$G$19</definedName>
    <definedName name="rngLastSent">[72]Main!$G$18</definedName>
    <definedName name="rngLastUpdate">[72]Links!$D$2</definedName>
    <definedName name="rngNeedsUpdate">[72]Links!$E$2</definedName>
    <definedName name="RNGNM">#REF!</definedName>
    <definedName name="rngQuestChecked">[72]ErrCheck!$A$3</definedName>
    <definedName name="Royalty">'[26]OT Analysis'!$D$10</definedName>
    <definedName name="RR">[25]Projections:PDVSA!$B$2:$BH$531</definedName>
    <definedName name="rrrr">#REF!</definedName>
    <definedName name="RRT">'[26]OT Analysis'!$D$24</definedName>
    <definedName name="RRTRate1">'[26]OT Analysis'!$D$28</definedName>
    <definedName name="RRTRate2">'[26]OT Analysis'!$D$29</definedName>
    <definedName name="RRTRate3">'[26]OT Analysis'!$D$30</definedName>
    <definedName name="RunMacro">[29]Parameters!$I$217</definedName>
    <definedName name="Runs">'[26]Stochastic Results'!$B$2</definedName>
    <definedName name="Rwvu.Export." localSheetId="0" hidden="1">#REF!,#REF!</definedName>
    <definedName name="Rwvu.Export." hidden="1">#REF!,#REF!</definedName>
    <definedName name="Rwvu.IMPORT." localSheetId="0" hidden="1">#REF!</definedName>
    <definedName name="Rwvu.IMPORT." hidden="1">#REF!</definedName>
    <definedName name="Rwvu.Print." hidden="1">#N/A</definedName>
    <definedName name="rXDR">[28]CIRRs!$C$109</definedName>
    <definedName name="SAR" localSheetId="0">#REF!</definedName>
    <definedName name="SAR">#REF!</definedName>
    <definedName name="SAVINV_SEC" localSheetId="0">#REF!</definedName>
    <definedName name="SAVINV_SEC">#REF!</definedName>
    <definedName name="Scale" localSheetId="0">#REF!</definedName>
    <definedName name="Scale">#REF!</definedName>
    <definedName name="Scenario_name">'[98]I-Other Sectors'!$C$32</definedName>
    <definedName name="SD">#REF!</definedName>
    <definedName name="SECIND">#REF!</definedName>
    <definedName name="Sector">#REF!</definedName>
    <definedName name="sei">[40]sei!$A$61:$I$139</definedName>
    <definedName name="SEIF">[107]SEI!#REF!</definedName>
    <definedName name="seif2">#REF!</definedName>
    <definedName name="SEK">#REF!</definedName>
    <definedName name="Sel_Eco_Ind">#REF!</definedName>
    <definedName name="Sel_Econ_Ind">#REF!</definedName>
    <definedName name="selind">#REF!</definedName>
    <definedName name="SELNATIND">#REF!</definedName>
    <definedName name="SENSITIVITY">#REF!</definedName>
    <definedName name="Series1995">[20]Instructions!#REF!</definedName>
    <definedName name="Series2000">[20]Instructions!#REF!</definedName>
    <definedName name="Series2005">[20]Instructions!#REF!</definedName>
    <definedName name="Series2007">[20]Instructions!#REF!</definedName>
    <definedName name="SERVTRAN">#REF!</definedName>
    <definedName name="SERVTRANC">#REF!</definedName>
    <definedName name="SIBE">#REF!</definedName>
    <definedName name="sibe1">#REF!</definedName>
    <definedName name="SOCE">#REF!</definedName>
    <definedName name="SOCF">#REF!</definedName>
    <definedName name="socf2">#REF!</definedName>
    <definedName name="Social_Indicators">#REF!</definedName>
    <definedName name="Solde2">#REF!</definedName>
    <definedName name="Source">#REF!</definedName>
    <definedName name="SPA">#REF!</definedName>
    <definedName name="SSSF">'[49]SSF - exp-n'!$AF$16:$AF$92</definedName>
    <definedName name="sssn">'[49]SSF - exp-n'!$AF$18:$AF$92</definedName>
    <definedName name="Start">'[26]Stochastic Results'!$I$1</definedName>
    <definedName name="StartDate">[77]Dashboard!$B$8</definedName>
    <definedName name="StateEquityShare">'[26]OT Analysis'!$D$32</definedName>
    <definedName name="StochOutputs">'[26]Stochastic Results'!$C$13:$K$13</definedName>
    <definedName name="StochResults">'[26]Stochastic Results'!$C$7:$K$7</definedName>
    <definedName name="STOCK">[102]STOCK!$D$4:$K$69</definedName>
    <definedName name="Stocks">#REF!</definedName>
    <definedName name="STOP">#REF!</definedName>
    <definedName name="SubcontWT">'[26]OT Analysis'!$D$15</definedName>
    <definedName name="SUMTAB" localSheetId="0">#REF!</definedName>
    <definedName name="SUMTAB">#REF!</definedName>
    <definedName name="SUPP" localSheetId="0">#REF!</definedName>
    <definedName name="SUPP">#REF!</definedName>
    <definedName name="sWeight1995" localSheetId="0">[20]Instructions!#REF!</definedName>
    <definedName name="sWeight1995">[20]Instructions!#REF!</definedName>
    <definedName name="sWeight2000" localSheetId="0">[20]Instructions!#REF!</definedName>
    <definedName name="sWeight2000">[20]Instructions!#REF!</definedName>
    <definedName name="sWeight2005">[20]Instructions!#REF!</definedName>
    <definedName name="sWeight2007">[20]Instructions!#REF!</definedName>
    <definedName name="sWgt">[20]Instructions!#REF!</definedName>
    <definedName name="SwitchColor">#REF!</definedName>
    <definedName name="Swvu.Print." hidden="1">[108]Med!#REF!</definedName>
    <definedName name="tab17e">#REF!</definedName>
    <definedName name="TAB1A">#REF!</definedName>
    <definedName name="TAB1CK">#REF!</definedName>
    <definedName name="Tab25a">#REF!</definedName>
    <definedName name="Tab25b">#REF!</definedName>
    <definedName name="TAB2A">#REF!</definedName>
    <definedName name="TAB2B">#REF!</definedName>
    <definedName name="tab30e">#REF!</definedName>
    <definedName name="tab31e">#REF!</definedName>
    <definedName name="tab32e">#REF!</definedName>
    <definedName name="tab33e">#REF!</definedName>
    <definedName name="TAB34E">#REF!</definedName>
    <definedName name="tab35e">#REF!</definedName>
    <definedName name="tab36e">#REF!</definedName>
    <definedName name="tab37e">#REF!</definedName>
    <definedName name="TAB5A">#REF!</definedName>
    <definedName name="TAB6A">'[18]Annual Tables'!#REF!</definedName>
    <definedName name="TAB6B">'[18]Annual Tables'!#REF!</definedName>
    <definedName name="TAB6C">#REF!</definedName>
    <definedName name="TAB7A">#REF!</definedName>
    <definedName name="table">'[48]cashmere export'!$A$1:$K$331</definedName>
    <definedName name="Table__47">[109]RED47!$A$1:$I$53</definedName>
    <definedName name="TABLE_1">'[110]150dp'!$A$3:$K$94</definedName>
    <definedName name="Table_1.__Commodities_and_Services__CPI_Index_Values">'[92]Calculations CPI'!$C$6</definedName>
    <definedName name="Table_1._Nigeria__Debt_Sustainability_Analysis__Adjustment_Scenario__2001_2012_1">#REF!</definedName>
    <definedName name="Table_10._Senegal__Millennium_Development_Goals__concluded">#REF!,#REF!</definedName>
    <definedName name="table_2">#REF!</definedName>
    <definedName name="Table_2.__Projections">'[111]Calculations CPI'!#REF!</definedName>
    <definedName name="Table_2._Country_X___Public_Sector_Financing_1">#REF!</definedName>
    <definedName name="table_2a">#REF!</definedName>
    <definedName name="table_2b">#REF!</definedName>
    <definedName name="Table_3">#REF!</definedName>
    <definedName name="Table_3.__Inflation_rates">'[111]Calculations CPI'!#REF!</definedName>
    <definedName name="Table_3._Nigeria__Debt_Sustainability_Analysis__Debt_Service_Indicators__2000_2010">#REF!</definedName>
    <definedName name="Table_4._Guinea___Monetary_Survey__1999_2001">[66]outsheet!$A$6:$AM$82</definedName>
    <definedName name="Table_4._Nigeria__Debt_Sustainability_Analysis__Sensitivity_to_Oil_Price_Developments__2000_2010_1" localSheetId="0">#REF!</definedName>
    <definedName name="Table_4._Nigeria__Debt_Sustainability_Analysis__Sensitivity_to_Oil_Price_Developments__2000_2010_1">#REF!</definedName>
    <definedName name="Table_4SR" localSheetId="0">#REF!</definedName>
    <definedName name="Table_4SR">#REF!</definedName>
    <definedName name="Table_5" localSheetId="0">#REF!</definedName>
    <definedName name="Table_5">#REF!</definedName>
    <definedName name="Table_5.__Senegal__Quarterly_Government_Financial_Operations__2005">[112]T5!$A$1:$AE$100</definedName>
    <definedName name="Table_5a">#REF!</definedName>
    <definedName name="Table_7._Senegal___Monetary_Survey__2001_06">[113]T7!$A$1:$AX$70</definedName>
    <definedName name="Table_9">#REF!</definedName>
    <definedName name="Table_BudgetafterHIPC_1">#REF!</definedName>
    <definedName name="table_for_SR_brief">#REF!</definedName>
    <definedName name="table_sr_brief_financing">#REF!</definedName>
    <definedName name="Table_TOFE">#REF!</definedName>
    <definedName name="table10">#REF!</definedName>
    <definedName name="table11">#REF!</definedName>
    <definedName name="table15">#REF!</definedName>
    <definedName name="Table2">#REF!</definedName>
    <definedName name="table3">'[114]Table 8'!$A$3:$K$61</definedName>
    <definedName name="table4">#REF!</definedName>
    <definedName name="table4b">#REF!</definedName>
    <definedName name="table6">#REF!</definedName>
    <definedName name="table7">#REF!</definedName>
    <definedName name="table8">#REF!</definedName>
    <definedName name="table9">#REF!</definedName>
    <definedName name="TableA">#REF!</definedName>
    <definedName name="TableArea1">[26]Control!$I$11:$R$35</definedName>
    <definedName name="TableArea2">[26]Control!$I$38:$R$62</definedName>
    <definedName name="TableAreaA">[26]Control!$I$12:$R$35</definedName>
    <definedName name="TableAreaB">[26]Control!$I$39:$R$62</definedName>
    <definedName name="TableB1" localSheetId="0">#REF!</definedName>
    <definedName name="TableB1">#REF!</definedName>
    <definedName name="TableB2" localSheetId="0">#REF!</definedName>
    <definedName name="TableB2">#REF!</definedName>
    <definedName name="TableB3" localSheetId="0">#REF!</definedName>
    <definedName name="TableB3">#REF!</definedName>
    <definedName name="TableC1">#REF!</definedName>
    <definedName name="TableC2">#REF!</definedName>
    <definedName name="TableC3">#REF!</definedName>
    <definedName name="tableD">#REF!</definedName>
    <definedName name="TABLENAME">#REF!</definedName>
    <definedName name="tables">#REF!</definedName>
    <definedName name="TAME">#REF!</definedName>
    <definedName name="TargetDate">[77]Dashboard!$B$17</definedName>
    <definedName name="TargetWeight">[77]Dashboard!$B$14</definedName>
    <definedName name="Taxa_cambio_média_trimestral_2001">'[115]Orç Prog 2001'!$A$190:$IV$190</definedName>
    <definedName name="tb0a">#REF!</definedName>
    <definedName name="tblChecks">[72]ErrCheck!$A$3:$E$5</definedName>
    <definedName name="tblLinks">[72]Links!$A$4:$F$33</definedName>
    <definedName name="TcRcSens">[26]Control!$C$50</definedName>
    <definedName name="TDATE" localSheetId="0">#REF!</definedName>
    <definedName name="TDATE">#REF!</definedName>
    <definedName name="te5t" localSheetId="0">#REF!</definedName>
    <definedName name="te5t">#REF!</definedName>
    <definedName name="tenou" localSheetId="0" hidden="1">'[12]Dep fonct'!#REF!</definedName>
    <definedName name="tenou" hidden="1">'[12]Dep fonct'!#REF!</definedName>
    <definedName name="TEST" localSheetId="0">[10]B!#REF!</definedName>
    <definedName name="TEST">[10]B!#REF!</definedName>
    <definedName name="tfebas" localSheetId="0">#REF!</definedName>
    <definedName name="tfebas">#REF!</definedName>
    <definedName name="tfebas1" localSheetId="0">#REF!</definedName>
    <definedName name="tfebas1">#REF!</definedName>
    <definedName name="tfehaut">#REF!</definedName>
    <definedName name="tfehaut1">#REF!</definedName>
    <definedName name="TIMBER">#REF!</definedName>
    <definedName name="TIME">[25]Sum1!#REF!</definedName>
    <definedName name="titi">[116]Petrol!$B$7:$C$7,[116]Petrol!$F$7:$G$7,[116]Petrol!$J$7:$K$7,[116]Petrol!$N$7</definedName>
    <definedName name="TMGb">#REF!</definedName>
    <definedName name="TNAME">#REF!</definedName>
    <definedName name="TOD">'[70]cent-exp-TOD'!$G$11:$G$257</definedName>
    <definedName name="TOD_LOCAL">'[70]local-exp-TOD'!$H$11:$H$167</definedName>
    <definedName name="tofe" localSheetId="0">#REF!</definedName>
    <definedName name="tofe">#REF!</definedName>
    <definedName name="tofetrim" localSheetId="0">#REF!</definedName>
    <definedName name="tofetrim">#REF!</definedName>
    <definedName name="TorontoIA" localSheetId="0">#REF!</definedName>
    <definedName name="TorontoIA">#REF!</definedName>
    <definedName name="TorontoIB1">#REF!</definedName>
    <definedName name="TorontoIB2">#REF!</definedName>
    <definedName name="TorontoIB3">#REF!</definedName>
    <definedName name="TorontoIC1">#REF!</definedName>
    <definedName name="TorontoIC2">#REF!</definedName>
    <definedName name="TorontoIC3">#REF!</definedName>
    <definedName name="TorontoIIA">#REF!</definedName>
    <definedName name="TorontoIIB1">#REF!</definedName>
    <definedName name="TorontoIIB2">#REF!</definedName>
    <definedName name="TorontoIIB3">#REF!</definedName>
    <definedName name="TorontoIIC1">#REF!</definedName>
    <definedName name="TorontoIIC2">#REF!</definedName>
    <definedName name="TorontoIIC3">#REF!</definedName>
    <definedName name="totalrevenue">'[117]Q revenue-Total revenue'!$M$90:$BL$90</definedName>
    <definedName name="toto">[116]Petrol!$D$101:$E$101,[116]Petrol!$H$101:$I$101,[116]Petrol!$L$103:$M$103</definedName>
    <definedName name="TQVABC">#REF!</definedName>
    <definedName name="TQVBE">#REF!</definedName>
    <definedName name="TQVMPSF">#REF!</definedName>
    <definedName name="TQVPA">#REF!</definedName>
    <definedName name="TRADE3">[13]Trade!#REF!</definedName>
    <definedName name="TRADEIND">#REF!</definedName>
    <definedName name="Transfer_check">#REF!</definedName>
    <definedName name="TransferTest">[108]Gin:Oin!F1:N1</definedName>
    <definedName name="TRANSNAVE">#REF!</definedName>
    <definedName name="tuka">#REF!</definedName>
    <definedName name="TURVALINV">#REF!</definedName>
    <definedName name="TX_D1">#REF!</definedName>
    <definedName name="TXb">#REF!</definedName>
    <definedName name="tyi" hidden="1">'[5]Dep fonct'!#REF!</definedName>
    <definedName name="UCC">#REF!</definedName>
    <definedName name="Units">#REF!</definedName>
    <definedName name="Universities">#REF!</definedName>
    <definedName name="USD" localSheetId="51">#REF!</definedName>
    <definedName name="USD">#REF!</definedName>
    <definedName name="USD_Oct09">#REF!</definedName>
    <definedName name="USD_rate_end">[58]EX!$D$4:$D$34</definedName>
    <definedName name="USDSEP" localSheetId="0">#REF!</definedName>
    <definedName name="USDSEP" localSheetId="51">#REF!</definedName>
    <definedName name="USDSEP">#REF!</definedName>
    <definedName name="uuu" localSheetId="0">#REF!</definedName>
    <definedName name="uuu">#REF!</definedName>
    <definedName name="valyut">'[50]2002.12.31'!$F$7:$F$392</definedName>
    <definedName name="VATRate">'[26]OT Analysis'!$D$18</definedName>
    <definedName name="vel" localSheetId="0">#REF!</definedName>
    <definedName name="vel">#REF!</definedName>
    <definedName name="velocity" localSheetId="0">#REF!</definedName>
    <definedName name="velocity">#REF!</definedName>
    <definedName name="Version1" localSheetId="0">#REF!</definedName>
    <definedName name="Version1">#REF!</definedName>
    <definedName name="Versions">[118]Contents!$C$41:$C$49</definedName>
    <definedName name="VersionWGT">[20]Instructions!#REF!</definedName>
    <definedName name="volume_trade">#REF!</definedName>
    <definedName name="Wage2001growth">'[119]wage growth'!#REF!</definedName>
    <definedName name="Wage2002growth">'[119]wage growth'!#REF!</definedName>
    <definedName name="Wage2003growth">'[119]wage growth'!#REF!</definedName>
    <definedName name="Wage2004growth">'[119]wage growth'!#REF!</definedName>
    <definedName name="Wage2005growth">#REF!</definedName>
    <definedName name="WageAUD2000growth">[37]Input!#REF!</definedName>
    <definedName name="WageAUD2001growth">[37]Input!#REF!</definedName>
    <definedName name="WageAUD2002growth">[37]Input!#REF!</definedName>
    <definedName name="WageAUD2003growth">[37]Input!#REF!</definedName>
    <definedName name="WageAUD2004growth">[37]Input!#REF!</definedName>
    <definedName name="WageAUD2005growth">[37]Input!#REF!</definedName>
    <definedName name="WageAUD2006growth">[37]Input!#REF!</definedName>
    <definedName name="WagePubKina2000growth">[37]Input!#REF!</definedName>
    <definedName name="WagePubKina2001growth">[37]Input!#REF!</definedName>
    <definedName name="WagePubKina2002growth">[37]Input!#REF!</definedName>
    <definedName name="WagePubKina2003growth">[37]Input!#REF!</definedName>
    <definedName name="WagePubKina2004growth">[37]Input!#REF!</definedName>
    <definedName name="WagePubKina2005growth">[37]Input!#REF!</definedName>
    <definedName name="WagePubKina2006growth">[37]Input!#REF!</definedName>
    <definedName name="WAGES" localSheetId="0">#REF!</definedName>
    <definedName name="WAGES">#REF!</definedName>
    <definedName name="Weight">[77]Dashboard!$C$8</definedName>
    <definedName name="WEO" localSheetId="0">#REF!</definedName>
    <definedName name="WEO">#REF!</definedName>
    <definedName name="WEOD" localSheetId="0">#REF!</definedName>
    <definedName name="WEOD">#REF!</definedName>
    <definedName name="weodata" localSheetId="0">#REF!</definedName>
    <definedName name="weodata">#REF!</definedName>
    <definedName name="WFT">'[26]OT Analysis'!$D$19</definedName>
    <definedName name="WFTRate">'[26]OT Analysis'!$D$20</definedName>
    <definedName name="WHOLE" localSheetId="0">#REF!</definedName>
    <definedName name="WHOLE">#REF!</definedName>
    <definedName name="Wt_d">[28]CIRRs!$C$59</definedName>
    <definedName name="WT4A">[23]Work_sect!#REF!</definedName>
    <definedName name="XandRev">'[78]tab 3'!$F$63:$Z$65</definedName>
    <definedName name="xdr">#REF!</definedName>
    <definedName name="XGS">#REF!</definedName>
    <definedName name="xr">#REF!</definedName>
    <definedName name="xx">#REF!</definedName>
    <definedName name="xxWRS_1">#REF!</definedName>
    <definedName name="xxWRS_2">#REF!</definedName>
    <definedName name="xxWRS_3">#REF!</definedName>
    <definedName name="xxx">#REF!</definedName>
    <definedName name="YEAR">[53]Analysts!$A$39</definedName>
    <definedName name="YearDevelopment">[26]Control!$C$5</definedName>
    <definedName name="YearProduction">[26]Control!$C$6</definedName>
    <definedName name="Years">[72]Q7!$E$6:$AH$6</definedName>
    <definedName name="YGDP">'[117]Q revenue-GDP'!$M$86:$BL$86</definedName>
    <definedName name="YRA">[24]Assump:Last!$A$13:$B$225</definedName>
    <definedName name="YRB">[24]Assump:Last!$C$13:$K$225</definedName>
    <definedName name="YRPOST">[24]Assump:Last!$S$13:$AK$271</definedName>
    <definedName name="YRPOSTT">[24]Assump:Last!$Q$13:$X$232</definedName>
    <definedName name="YRPOSTV">[24]Assump:Last!$AI$13:$AK$271</definedName>
    <definedName name="YRPRET">[24]Assump:Last!$H$13:$K$225</definedName>
    <definedName name="YRPROG">[24]Assump:Last!$V$13:$AI$225</definedName>
    <definedName name="Z_00C67BFA_FEDD_11D1_98B3_00C04FC96ABD_.wvu.Rows" hidden="1">[60]BOP!$A$36:$IV$36,[60]BOP!$A$44:$IV$44,[60]BOP!$A$59:$IV$59,[60]BOP!#REF!,[60]BOP!#REF!,[60]BOP!$A$81:$IV$88</definedName>
    <definedName name="Z_00C67BFB_FEDD_11D1_98B3_00C04FC96ABD_.wvu.Rows" hidden="1">[60]BOP!$A$36:$IV$36,[60]BOP!$A$44:$IV$44,[60]BOP!$A$59:$IV$59,[60]BOP!#REF!,[60]BOP!#REF!,[60]BOP!$A$81:$IV$88</definedName>
    <definedName name="Z_00C67BFC_FEDD_11D1_98B3_00C04FC96ABD_.wvu.Rows" hidden="1">[60]BOP!$A$36:$IV$36,[60]BOP!$A$44:$IV$44,[60]BOP!$A$59:$IV$59,[60]BOP!#REF!,[60]BOP!#REF!,[60]BOP!$A$81:$IV$88</definedName>
    <definedName name="Z_00C67BFD_FEDD_11D1_98B3_00C04FC96ABD_.wvu.Rows" hidden="1">[60]BOP!$A$36:$IV$36,[60]BOP!$A$44:$IV$44,[60]BOP!$A$59:$IV$59,[60]BOP!#REF!,[60]BOP!#REF!,[60]BOP!$A$81:$IV$88</definedName>
    <definedName name="Z_00C67BFE_FEDD_11D1_98B3_00C04FC96ABD_.wvu.Rows" hidden="1">[60]BOP!$A$36:$IV$36,[60]BOP!$A$44:$IV$44,[60]BOP!$A$59:$IV$59,[60]BOP!#REF!,[60]BOP!#REF!,[60]BOP!$A$79:$IV$79,[60]BOP!$A$81:$IV$88,[60]BOP!#REF!</definedName>
    <definedName name="Z_00C67BFF_FEDD_11D1_98B3_00C04FC96ABD_.wvu.Rows" hidden="1">[60]BOP!$A$36:$IV$36,[60]BOP!$A$44:$IV$44,[60]BOP!$A$59:$IV$59,[60]BOP!#REF!,[60]BOP!#REF!,[60]BOP!$A$79:$IV$79,[60]BOP!$A$81:$IV$88</definedName>
    <definedName name="Z_00C67C00_FEDD_11D1_98B3_00C04FC96ABD_.wvu.Rows" hidden="1">[60]BOP!$A$36:$IV$36,[60]BOP!$A$44:$IV$44,[60]BOP!$A$59:$IV$59,[60]BOP!#REF!,[60]BOP!#REF!,[60]BOP!$A$79:$IV$79,[60]BOP!#REF!</definedName>
    <definedName name="Z_00C67C01_FEDD_11D1_98B3_00C04FC96ABD_.wvu.Rows" hidden="1">[60]BOP!$A$36:$IV$36,[60]BOP!$A$44:$IV$44,[60]BOP!$A$59:$IV$59,[60]BOP!#REF!,[60]BOP!#REF!,[60]BOP!$A$79:$IV$79,[60]BOP!$A$81:$IV$88,[60]BOP!#REF!</definedName>
    <definedName name="Z_00C67C02_FEDD_11D1_98B3_00C04FC96ABD_.wvu.Rows" hidden="1">[60]BOP!$A$36:$IV$36,[60]BOP!$A$44:$IV$44,[60]BOP!$A$59:$IV$59,[60]BOP!#REF!,[60]BOP!#REF!,[60]BOP!$A$79:$IV$79,[60]BOP!$A$81:$IV$88,[60]BOP!#REF!</definedName>
    <definedName name="Z_00C67C03_FEDD_11D1_98B3_00C04FC96ABD_.wvu.Rows" hidden="1">[60]BOP!$A$36:$IV$36,[60]BOP!$A$44:$IV$44,[60]BOP!$A$59:$IV$59,[60]BOP!#REF!,[60]BOP!#REF!,[60]BOP!$A$79:$IV$79,[60]BOP!$A$81:$IV$88,[60]BOP!#REF!</definedName>
    <definedName name="Z_00C67C05_FEDD_11D1_98B3_00C04FC96ABD_.wvu.Rows" localSheetId="0" hidden="1">[60]BOP!$A$36:$IV$36,[60]BOP!$A$44:$IV$44,[60]BOP!$A$59:$IV$59,[60]BOP!#REF!,[60]BOP!#REF!,[60]BOP!$A$79:$IV$79,[60]BOP!$A$81:$IV$88,[60]BOP!#REF!,[60]BOP!#REF!</definedName>
    <definedName name="Z_00C67C05_FEDD_11D1_98B3_00C04FC96ABD_.wvu.Rows" hidden="1">[60]BOP!$A$36:$IV$36,[60]BOP!$A$44:$IV$44,[60]BOP!$A$59:$IV$59,[60]BOP!#REF!,[60]BOP!#REF!,[60]BOP!$A$79:$IV$79,[60]BOP!$A$81:$IV$88,[60]BOP!#REF!,[60]BOP!#REF!</definedName>
    <definedName name="Z_00C67C06_FEDD_11D1_98B3_00C04FC96ABD_.wvu.Rows" localSheetId="0" hidden="1">[60]BOP!$A$36:$IV$36,[60]BOP!$A$44:$IV$44,[60]BOP!$A$59:$IV$59,[60]BOP!#REF!,[60]BOP!#REF!,[60]BOP!$A$79:$IV$79,[60]BOP!$A$81:$IV$88,[60]BOP!#REF!,[60]BOP!#REF!</definedName>
    <definedName name="Z_00C67C06_FEDD_11D1_98B3_00C04FC96ABD_.wvu.Rows" hidden="1">[60]BOP!$A$36:$IV$36,[60]BOP!$A$44:$IV$44,[60]BOP!$A$59:$IV$59,[60]BOP!#REF!,[60]BOP!#REF!,[60]BOP!$A$79:$IV$79,[60]BOP!$A$81:$IV$88,[60]BOP!#REF!,[60]BOP!#REF!</definedName>
    <definedName name="Z_00C67C07_FEDD_11D1_98B3_00C04FC96ABD_.wvu.Rows" hidden="1">[60]BOP!$A$36:$IV$36,[60]BOP!$A$44:$IV$44,[60]BOP!$A$59:$IV$59,[60]BOP!#REF!,[60]BOP!#REF!,[60]BOP!$A$79:$IV$79</definedName>
    <definedName name="Z_112039D0_FF0B_11D1_98B3_00C04FC96ABD_.wvu.Rows" hidden="1">[60]BOP!$A$36:$IV$36,[60]BOP!$A$44:$IV$44,[60]BOP!$A$59:$IV$59,[60]BOP!#REF!,[60]BOP!#REF!,[60]BOP!$A$81:$IV$88</definedName>
    <definedName name="Z_112039D1_FF0B_11D1_98B3_00C04FC96ABD_.wvu.Rows" hidden="1">[60]BOP!$A$36:$IV$36,[60]BOP!$A$44:$IV$44,[60]BOP!$A$59:$IV$59,[60]BOP!#REF!,[60]BOP!#REF!,[60]BOP!$A$81:$IV$88</definedName>
    <definedName name="Z_112039D2_FF0B_11D1_98B3_00C04FC96ABD_.wvu.Rows" hidden="1">[60]BOP!$A$36:$IV$36,[60]BOP!$A$44:$IV$44,[60]BOP!$A$59:$IV$59,[60]BOP!#REF!,[60]BOP!#REF!,[60]BOP!$A$81:$IV$88</definedName>
    <definedName name="Z_112039D3_FF0B_11D1_98B3_00C04FC96ABD_.wvu.Rows" hidden="1">[60]BOP!$A$36:$IV$36,[60]BOP!$A$44:$IV$44,[60]BOP!$A$59:$IV$59,[60]BOP!#REF!,[60]BOP!#REF!,[60]BOP!$A$81:$IV$88</definedName>
    <definedName name="Z_112039D4_FF0B_11D1_98B3_00C04FC96ABD_.wvu.Rows" hidden="1">[60]BOP!$A$36:$IV$36,[60]BOP!$A$44:$IV$44,[60]BOP!$A$59:$IV$59,[60]BOP!#REF!,[60]BOP!#REF!,[60]BOP!$A$79:$IV$79,[60]BOP!$A$81:$IV$88,[60]BOP!#REF!</definedName>
    <definedName name="Z_112039D5_FF0B_11D1_98B3_00C04FC96ABD_.wvu.Rows" hidden="1">[60]BOP!$A$36:$IV$36,[60]BOP!$A$44:$IV$44,[60]BOP!$A$59:$IV$59,[60]BOP!#REF!,[60]BOP!#REF!,[60]BOP!$A$79:$IV$79,[60]BOP!$A$81:$IV$88</definedName>
    <definedName name="Z_112039D6_FF0B_11D1_98B3_00C04FC96ABD_.wvu.Rows" hidden="1">[60]BOP!$A$36:$IV$36,[60]BOP!$A$44:$IV$44,[60]BOP!$A$59:$IV$59,[60]BOP!#REF!,[60]BOP!#REF!,[60]BOP!$A$79:$IV$79,[60]BOP!#REF!</definedName>
    <definedName name="Z_112039D7_FF0B_11D1_98B3_00C04FC96ABD_.wvu.Rows" hidden="1">[60]BOP!$A$36:$IV$36,[60]BOP!$A$44:$IV$44,[60]BOP!$A$59:$IV$59,[60]BOP!#REF!,[60]BOP!#REF!,[60]BOP!$A$79:$IV$79,[60]BOP!$A$81:$IV$88,[60]BOP!#REF!</definedName>
    <definedName name="Z_112039D8_FF0B_11D1_98B3_00C04FC96ABD_.wvu.Rows" hidden="1">[60]BOP!$A$36:$IV$36,[60]BOP!$A$44:$IV$44,[60]BOP!$A$59:$IV$59,[60]BOP!#REF!,[60]BOP!#REF!,[60]BOP!$A$79:$IV$79,[60]BOP!$A$81:$IV$88,[60]BOP!#REF!</definedName>
    <definedName name="Z_112039D9_FF0B_11D1_98B3_00C04FC96ABD_.wvu.Rows" hidden="1">[60]BOP!$A$36:$IV$36,[60]BOP!$A$44:$IV$44,[60]BOP!$A$59:$IV$59,[60]BOP!#REF!,[60]BOP!#REF!,[60]BOP!$A$79:$IV$79,[60]BOP!$A$81:$IV$88,[60]BOP!#REF!</definedName>
    <definedName name="Z_112039DB_FF0B_11D1_98B3_00C04FC96ABD_.wvu.Rows" localSheetId="0" hidden="1">[60]BOP!$A$36:$IV$36,[60]BOP!$A$44:$IV$44,[60]BOP!$A$59:$IV$59,[60]BOP!#REF!,[60]BOP!#REF!,[60]BOP!$A$79:$IV$79,[60]BOP!$A$81:$IV$88,[60]BOP!#REF!,[60]BOP!#REF!</definedName>
    <definedName name="Z_112039DB_FF0B_11D1_98B3_00C04FC96ABD_.wvu.Rows" hidden="1">[60]BOP!$A$36:$IV$36,[60]BOP!$A$44:$IV$44,[60]BOP!$A$59:$IV$59,[60]BOP!#REF!,[60]BOP!#REF!,[60]BOP!$A$79:$IV$79,[60]BOP!$A$81:$IV$88,[60]BOP!#REF!,[60]BOP!#REF!</definedName>
    <definedName name="Z_112039DC_FF0B_11D1_98B3_00C04FC96ABD_.wvu.Rows" localSheetId="0" hidden="1">[60]BOP!$A$36:$IV$36,[60]BOP!$A$44:$IV$44,[60]BOP!$A$59:$IV$59,[60]BOP!#REF!,[60]BOP!#REF!,[60]BOP!$A$79:$IV$79,[60]BOP!$A$81:$IV$88,[60]BOP!#REF!,[60]BOP!#REF!</definedName>
    <definedName name="Z_112039DC_FF0B_11D1_98B3_00C04FC96ABD_.wvu.Rows" hidden="1">[60]BOP!$A$36:$IV$36,[60]BOP!$A$44:$IV$44,[60]BOP!$A$59:$IV$59,[60]BOP!#REF!,[60]BOP!#REF!,[60]BOP!$A$79:$IV$79,[60]BOP!$A$81:$IV$88,[60]BOP!#REF!,[60]BOP!#REF!</definedName>
    <definedName name="Z_112039DD_FF0B_11D1_98B3_00C04FC96ABD_.wvu.Rows" hidden="1">[60]BOP!$A$36:$IV$36,[60]BOP!$A$44:$IV$44,[60]BOP!$A$59:$IV$59,[60]BOP!#REF!,[60]BOP!#REF!,[60]BOP!$A$79:$IV$79</definedName>
    <definedName name="Z_112B8339_2081_11D2_BFD2_00A02466506E_.wvu.PrintTitles" hidden="1">[120]SUMMARY!$B$1:$D$65536,[120]SUMMARY!$A$3:$IV$5</definedName>
    <definedName name="Z_112B833B_2081_11D2_BFD2_00A02466506E_.wvu.PrintTitles" hidden="1">[120]SUMMARY!$B$1:$D$65536,[120]SUMMARY!$A$3:$IV$5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[60]BOP!$A$36:$IV$36,[60]BOP!$A$44:$IV$44,[60]BOP!$A$59:$IV$59,[60]BOP!#REF!,[60]BOP!#REF!,[60]BOP!$A$81:$IV$88</definedName>
    <definedName name="Z_1F4C2008_FFA7_11D1_98B6_00C04FC96ABD_.wvu.Rows" hidden="1">[60]BOP!$A$36:$IV$36,[60]BOP!$A$44:$IV$44,[60]BOP!$A$59:$IV$59,[60]BOP!#REF!,[60]BOP!#REF!,[60]BOP!$A$81:$IV$88</definedName>
    <definedName name="Z_1F4C2009_FFA7_11D1_98B6_00C04FC96ABD_.wvu.Rows" hidden="1">[60]BOP!$A$36:$IV$36,[60]BOP!$A$44:$IV$44,[60]BOP!$A$59:$IV$59,[60]BOP!#REF!,[60]BOP!#REF!,[60]BOP!$A$81:$IV$88</definedName>
    <definedName name="Z_1F4C200A_FFA7_11D1_98B6_00C04FC96ABD_.wvu.Rows" hidden="1">[60]BOP!$A$36:$IV$36,[60]BOP!$A$44:$IV$44,[60]BOP!$A$59:$IV$59,[60]BOP!#REF!,[60]BOP!#REF!,[60]BOP!$A$81:$IV$88</definedName>
    <definedName name="Z_1F4C200B_FFA7_11D1_98B6_00C04FC96ABD_.wvu.Rows" hidden="1">[60]BOP!$A$36:$IV$36,[60]BOP!$A$44:$IV$44,[60]BOP!$A$59:$IV$59,[60]BOP!#REF!,[60]BOP!#REF!,[60]BOP!$A$79:$IV$79,[60]BOP!$A$81:$IV$88,[60]BOP!#REF!</definedName>
    <definedName name="Z_1F4C200C_FFA7_11D1_98B6_00C04FC96ABD_.wvu.Rows" hidden="1">[60]BOP!$A$36:$IV$36,[60]BOP!$A$44:$IV$44,[60]BOP!$A$59:$IV$59,[60]BOP!#REF!,[60]BOP!#REF!,[60]BOP!$A$79:$IV$79,[60]BOP!$A$81:$IV$88</definedName>
    <definedName name="Z_1F4C200D_FFA7_11D1_98B6_00C04FC96ABD_.wvu.Rows" hidden="1">[60]BOP!$A$36:$IV$36,[60]BOP!$A$44:$IV$44,[60]BOP!$A$59:$IV$59,[60]BOP!#REF!,[60]BOP!#REF!,[60]BOP!$A$79:$IV$79,[60]BOP!#REF!</definedName>
    <definedName name="Z_1F4C200E_FFA7_11D1_98B6_00C04FC96ABD_.wvu.Rows" hidden="1">[60]BOP!$A$36:$IV$36,[60]BOP!$A$44:$IV$44,[60]BOP!$A$59:$IV$59,[60]BOP!#REF!,[60]BOP!#REF!,[60]BOP!$A$79:$IV$79,[60]BOP!$A$81:$IV$88,[60]BOP!#REF!</definedName>
    <definedName name="Z_1F4C200F_FFA7_11D1_98B6_00C04FC96ABD_.wvu.Rows" hidden="1">[60]BOP!$A$36:$IV$36,[60]BOP!$A$44:$IV$44,[60]BOP!$A$59:$IV$59,[60]BOP!#REF!,[60]BOP!#REF!,[60]BOP!$A$79:$IV$79,[60]BOP!$A$81:$IV$88,[60]BOP!#REF!</definedName>
    <definedName name="Z_1F4C2010_FFA7_11D1_98B6_00C04FC96ABD_.wvu.Rows" hidden="1">[60]BOP!$A$36:$IV$36,[60]BOP!$A$44:$IV$44,[60]BOP!$A$59:$IV$59,[60]BOP!#REF!,[60]BOP!#REF!,[60]BOP!$A$79:$IV$79,[60]BOP!$A$81:$IV$88,[60]BOP!#REF!</definedName>
    <definedName name="Z_1F4C2012_FFA7_11D1_98B6_00C04FC96ABD_.wvu.Rows" hidden="1">[60]BOP!$A$36:$IV$36,[60]BOP!$A$44:$IV$44,[60]BOP!$A$59:$IV$59,[60]BOP!#REF!,[60]BOP!#REF!,[60]BOP!$A$79:$IV$79,[60]BOP!$A$81:$IV$88,[60]BOP!#REF!,[60]BOP!#REF!</definedName>
    <definedName name="Z_1F4C2013_FFA7_11D1_98B6_00C04FC96ABD_.wvu.Rows" hidden="1">[60]BOP!$A$36:$IV$36,[60]BOP!$A$44:$IV$44,[60]BOP!$A$59:$IV$59,[60]BOP!#REF!,[60]BOP!#REF!,[60]BOP!$A$79:$IV$79,[60]BOP!$A$81:$IV$88,[60]BOP!#REF!,[60]BOP!#REF!</definedName>
    <definedName name="Z_1F4C2014_FFA7_11D1_98B6_00C04FC96ABD_.wvu.Rows" hidden="1">[60]BOP!$A$36:$IV$36,[60]BOP!$A$44:$IV$44,[60]BOP!$A$59:$IV$59,[60]BOP!#REF!,[60]BOP!#REF!,[60]BOP!$A$79:$IV$79</definedName>
    <definedName name="Z_254DF0CF_5342_436C_8392_04866B911B72_.wvu.Cols" localSheetId="1" hidden="1">#REF!</definedName>
    <definedName name="Z_254DF0CF_5342_436C_8392_04866B911B72_.wvu.Cols" localSheetId="50" hidden="1">'4.1.3'!$S:$T</definedName>
    <definedName name="Z_49B0A4B0_963B_11D1_BFD1_00A02466B680_.wvu.Rows" hidden="1">[60]BOP!$A$36:$IV$36,[60]BOP!$A$44:$IV$44,[60]BOP!$A$59:$IV$59,[60]BOP!#REF!,[60]BOP!#REF!,[60]BOP!$A$81:$IV$88</definedName>
    <definedName name="Z_49B0A4B1_963B_11D1_BFD1_00A02466B680_.wvu.Rows" hidden="1">[60]BOP!$A$36:$IV$36,[60]BOP!$A$44:$IV$44,[60]BOP!$A$59:$IV$59,[60]BOP!#REF!,[60]BOP!#REF!,[60]BOP!$A$81:$IV$88</definedName>
    <definedName name="Z_49B0A4B4_963B_11D1_BFD1_00A02466B680_.wvu.Rows" hidden="1">[60]BOP!$A$36:$IV$36,[60]BOP!$A$44:$IV$44,[60]BOP!$A$59:$IV$59,[60]BOP!#REF!,[60]BOP!#REF!,[60]BOP!$A$79:$IV$79,[60]BOP!$A$81:$IV$88,[60]BOP!#REF!</definedName>
    <definedName name="Z_49B0A4B5_963B_11D1_BFD1_00A02466B680_.wvu.Rows" hidden="1">[60]BOP!$A$36:$IV$36,[60]BOP!$A$44:$IV$44,[60]BOP!$A$59:$IV$59,[60]BOP!#REF!,[60]BOP!#REF!,[60]BOP!$A$79:$IV$79,[60]BOP!$A$81:$IV$88</definedName>
    <definedName name="Z_49B0A4B6_963B_11D1_BFD1_00A02466B680_.wvu.Rows" hidden="1">[60]BOP!$A$36:$IV$36,[60]BOP!$A$44:$IV$44,[60]BOP!$A$59:$IV$59,[60]BOP!#REF!,[60]BOP!#REF!,[60]BOP!$A$79:$IV$79,[60]BOP!#REF!</definedName>
    <definedName name="Z_49B0A4B7_963B_11D1_BFD1_00A02466B680_.wvu.Rows" hidden="1">[60]BOP!$A$36:$IV$36,[60]BOP!$A$44:$IV$44,[60]BOP!$A$59:$IV$59,[60]BOP!#REF!,[60]BOP!#REF!,[60]BOP!$A$79:$IV$79,[60]BOP!$A$81:$IV$88,[60]BOP!#REF!</definedName>
    <definedName name="Z_49B0A4B8_963B_11D1_BFD1_00A02466B680_.wvu.Rows" hidden="1">[60]BOP!$A$36:$IV$36,[60]BOP!$A$44:$IV$44,[60]BOP!$A$59:$IV$59,[60]BOP!#REF!,[60]BOP!#REF!,[60]BOP!$A$79:$IV$79,[60]BOP!$A$81:$IV$88,[60]BOP!#REF!</definedName>
    <definedName name="Z_49B0A4B9_963B_11D1_BFD1_00A02466B680_.wvu.Rows" hidden="1">[60]BOP!$A$36:$IV$36,[60]BOP!$A$44:$IV$44,[60]BOP!$A$59:$IV$59,[60]BOP!#REF!,[60]BOP!#REF!,[60]BOP!$A$79:$IV$79,[60]BOP!$A$81:$IV$88,[60]BOP!#REF!</definedName>
    <definedName name="Z_49B0A4BB_963B_11D1_BFD1_00A02466B680_.wvu.Rows" hidden="1">[60]BOP!$A$36:$IV$36,[60]BOP!$A$44:$IV$44,[60]BOP!$A$59:$IV$59,[60]BOP!#REF!,[60]BOP!#REF!,[60]BOP!$A$79:$IV$79,[60]BOP!$A$81:$IV$88,[60]BOP!#REF!,[60]BOP!#REF!</definedName>
    <definedName name="Z_49B0A4BC_963B_11D1_BFD1_00A02466B680_.wvu.Rows" hidden="1">[60]BOP!$A$36:$IV$36,[60]BOP!$A$44:$IV$44,[60]BOP!$A$59:$IV$59,[60]BOP!#REF!,[60]BOP!#REF!,[60]BOP!$A$79:$IV$79,[60]BOP!$A$81:$IV$88,[60]BOP!#REF!,[60]BOP!#REF!</definedName>
    <definedName name="Z_49B0A4BD_963B_11D1_BFD1_00A02466B680_.wvu.Rows" hidden="1">[60]BOP!$A$36:$IV$36,[60]BOP!$A$44:$IV$44,[60]BOP!$A$59:$IV$59,[60]BOP!#REF!,[60]BOP!#REF!,[60]BOP!$A$79:$IV$79</definedName>
    <definedName name="Z_54FD4859_4825_49C8_AF88_E7B792413D64_.wvu.Cols" localSheetId="50" hidden="1">'4.1.3'!$S:$T</definedName>
    <definedName name="Z_54FD4859_4825_49C8_AF88_E7B792413D64_.wvu.Cols" localSheetId="51" hidden="1">'4.3 Төлбөрийн тэнцэл'!#REF!</definedName>
    <definedName name="Z_54FD4859_4825_49C8_AF88_E7B792413D64_.wvu.PrintArea" localSheetId="7" hidden="1">'2. ЭЗӨ-2'!$A$1:$V$44</definedName>
    <definedName name="Z_54FD4859_4825_49C8_AF88_E7B792413D64_.wvu.PrintArea" localSheetId="51" hidden="1">'4.3 Төлбөрийн тэнцэл'!$A$1:$K$29</definedName>
    <definedName name="Z_54FD4859_4825_49C8_AF88_E7B792413D64_.wvu.Rows" localSheetId="47" hidden="1">'3.25-26'!$48:$50,'3.25-26'!$52:$55,'3.25-26'!$60:$62</definedName>
    <definedName name="Z_54FD4859_4825_49C8_AF88_E7B792413D64_.wvu.Rows" localSheetId="46" hidden="1">'3.3 Төсөв Х 3.2'!$6:$6,'3.3 Төсөв Х 3.2'!$10:$12</definedName>
    <definedName name="Z_54FD4859_4825_49C8_AF88_E7B792413D64_.wvu.Rows" localSheetId="50" hidden="1">'4.1.3'!#REF!</definedName>
    <definedName name="Z_5B55F06F_38A3_4953_A2E1_A01BECB01CAC_.wvu.Cols" localSheetId="1" hidden="1">#REF!</definedName>
    <definedName name="Z_5B55F06F_38A3_4953_A2E1_A01BECB01CAC_.wvu.Cols" localSheetId="50" hidden="1">'4.1.3'!$S:$T</definedName>
    <definedName name="Z_5B55F06F_38A3_4953_A2E1_A01BECB01CAC_.wvu.Cols" localSheetId="51" hidden="1">'4.3 Төлбөрийн тэнцэл'!#REF!</definedName>
    <definedName name="Z_5B55F06F_38A3_4953_A2E1_A01BECB01CAC_.wvu.PrintArea" localSheetId="51" hidden="1">'4.3 Төлбөрийн тэнцэл'!$A$1:$K$29</definedName>
    <definedName name="Z_5B55F06F_38A3_4953_A2E1_A01BECB01CAC_.wvu.Rows" localSheetId="47" hidden="1">'3.25-26'!$48:$50,'3.25-26'!$52:$55,'3.25-26'!$60:$62</definedName>
    <definedName name="Z_5B55F06F_38A3_4953_A2E1_A01BECB01CAC_.wvu.Rows" localSheetId="46" hidden="1">'3.3 Төсөв Х 3.2'!$6:$6,'3.3 Төсөв Х 3.2'!$10:$12</definedName>
    <definedName name="Z_5B55F06F_38A3_4953_A2E1_A01BECB01CAC_.wvu.Rows" localSheetId="50" hidden="1">'4.1.3'!#REF!</definedName>
    <definedName name="Z_65976840_70A2_11D2_BFD1_C1F7123CE332_.wvu.PrintTitles" hidden="1">[120]SUMMARY!$B$1:$D$65536,[120]SUMMARY!$A$3:$IV$5</definedName>
    <definedName name="Z_83D4AEBA_9C92_42A7_8C70_A480F50C01E3_.wvu.Cols" localSheetId="1" hidden="1">#REF!</definedName>
    <definedName name="Z_83D4AEBA_9C92_42A7_8C70_A480F50C01E3_.wvu.Cols" localSheetId="50" hidden="1">'4.1.3'!$S:$T</definedName>
    <definedName name="Z_83D4AEBA_9C92_42A7_8C70_A480F50C01E3_.wvu.Cols" localSheetId="51" hidden="1">'4.3 Төлбөрийн тэнцэл'!#REF!</definedName>
    <definedName name="Z_8D4EA38E_ED42_44A9_9431_B3D4F6087B53_.wvu.Cols" localSheetId="1" hidden="1">'1. Инфляц'!$AP:$AV</definedName>
    <definedName name="Z_8D4EA38E_ED42_44A9_9431_B3D4F6087B53_.wvu.Cols" localSheetId="50" hidden="1">'4.1.3'!$S:$T</definedName>
    <definedName name="Z_8D4EA38E_ED42_44A9_9431_B3D4F6087B53_.wvu.Cols" localSheetId="51" hidden="1">'4.3 Төлбөрийн тэнцэл'!#REF!</definedName>
    <definedName name="Z_8D4EA38E_ED42_44A9_9431_B3D4F6087B53_.wvu.PrintArea" localSheetId="0" hidden="1">'1.1.Инфляцын төсөөлөл'!$A$1:$A$52</definedName>
    <definedName name="Z_8D4EA38E_ED42_44A9_9431_B3D4F6087B53_.wvu.PrintArea" localSheetId="7" hidden="1">'2. ЭЗӨ-2'!$A$1:$V$44</definedName>
    <definedName name="Z_8D4EA38E_ED42_44A9_9431_B3D4F6087B53_.wvu.PrintArea" localSheetId="40" hidden="1">'3.2.4 Хөрөнгийн зах'!$A$1:$BM$16</definedName>
    <definedName name="Z_8D4EA38E_ED42_44A9_9431_B3D4F6087B53_.wvu.PrintArea" localSheetId="51" hidden="1">'4.3 Төлбөрийн тэнцэл'!$A$1:$K$29</definedName>
    <definedName name="Z_8D4EA38E_ED42_44A9_9431_B3D4F6087B53_.wvu.Rows" localSheetId="47" hidden="1">'3.25-26'!$48:$50,'3.25-26'!$52:$55,'3.25-26'!$60:$62</definedName>
    <definedName name="Z_8D4EA38E_ED42_44A9_9431_B3D4F6087B53_.wvu.Rows" localSheetId="50" hidden="1">'4.1.3'!#REF!</definedName>
    <definedName name="Z_9E0C48F9_FFCC_11D1_98BA_00C04FC96ABD_.wvu.Rows" hidden="1">[60]BOP!$A$36:$IV$36,[60]BOP!$A$44:$IV$44,[60]BOP!$A$59:$IV$59,[60]BOP!#REF!,[60]BOP!#REF!,[60]BOP!$A$81:$IV$88</definedName>
    <definedName name="Z_9E0C48FA_FFCC_11D1_98BA_00C04FC96ABD_.wvu.Rows" hidden="1">[60]BOP!$A$36:$IV$36,[60]BOP!$A$44:$IV$44,[60]BOP!$A$59:$IV$59,[60]BOP!#REF!,[60]BOP!#REF!,[60]BOP!$A$81:$IV$88</definedName>
    <definedName name="Z_9E0C48FB_FFCC_11D1_98BA_00C04FC96ABD_.wvu.Rows" hidden="1">[60]BOP!$A$36:$IV$36,[60]BOP!$A$44:$IV$44,[60]BOP!$A$59:$IV$59,[60]BOP!#REF!,[60]BOP!#REF!,[60]BOP!$A$81:$IV$88</definedName>
    <definedName name="Z_9E0C48FC_FFCC_11D1_98BA_00C04FC96ABD_.wvu.Rows" hidden="1">[60]BOP!$A$36:$IV$36,[60]BOP!$A$44:$IV$44,[60]BOP!$A$59:$IV$59,[60]BOP!#REF!,[60]BOP!#REF!,[60]BOP!$A$79:$IV$79,[60]BOP!$A$81:$IV$88,[60]BOP!#REF!</definedName>
    <definedName name="Z_9E0C48FD_FFCC_11D1_98BA_00C04FC96ABD_.wvu.Rows" hidden="1">[60]BOP!$A$36:$IV$36,[60]BOP!$A$44:$IV$44,[60]BOP!$A$59:$IV$59,[60]BOP!#REF!,[60]BOP!#REF!,[60]BOP!$A$79:$IV$79,[60]BOP!$A$81:$IV$88</definedName>
    <definedName name="Z_9E0C48FE_FFCC_11D1_98BA_00C04FC96ABD_.wvu.Rows" hidden="1">[60]BOP!$A$36:$IV$36,[60]BOP!$A$44:$IV$44,[60]BOP!$A$59:$IV$59,[60]BOP!#REF!,[60]BOP!#REF!,[60]BOP!$A$79:$IV$79,[60]BOP!#REF!</definedName>
    <definedName name="Z_9E0C48FF_FFCC_11D1_98BA_00C04FC96ABD_.wvu.Rows" hidden="1">[60]BOP!$A$36:$IV$36,[60]BOP!$A$44:$IV$44,[60]BOP!$A$59:$IV$59,[60]BOP!#REF!,[60]BOP!#REF!,[60]BOP!$A$79:$IV$79,[60]BOP!$A$81:$IV$88,[60]BOP!#REF!</definedName>
    <definedName name="Z_9E0C4900_FFCC_11D1_98BA_00C04FC96ABD_.wvu.Rows" hidden="1">[60]BOP!$A$36:$IV$36,[60]BOP!$A$44:$IV$44,[60]BOP!$A$59:$IV$59,[60]BOP!#REF!,[60]BOP!#REF!,[60]BOP!$A$79:$IV$79,[60]BOP!$A$81:$IV$88,[60]BOP!#REF!</definedName>
    <definedName name="Z_9E0C4901_FFCC_11D1_98BA_00C04FC96ABD_.wvu.Rows" hidden="1">[60]BOP!$A$36:$IV$36,[60]BOP!$A$44:$IV$44,[60]BOP!$A$59:$IV$59,[60]BOP!#REF!,[60]BOP!#REF!,[60]BOP!$A$79:$IV$79,[60]BOP!$A$81:$IV$88,[60]BOP!#REF!</definedName>
    <definedName name="Z_9E0C4903_FFCC_11D1_98BA_00C04FC96ABD_.wvu.Rows" hidden="1">[60]BOP!$A$36:$IV$36,[60]BOP!$A$44:$IV$44,[60]BOP!$A$59:$IV$59,[60]BOP!#REF!,[60]BOP!#REF!,[60]BOP!$A$79:$IV$79,[60]BOP!$A$81:$IV$88,[60]BOP!#REF!,[60]BOP!#REF!</definedName>
    <definedName name="Z_9E0C4904_FFCC_11D1_98BA_00C04FC96ABD_.wvu.Rows" hidden="1">[60]BOP!$A$36:$IV$36,[60]BOP!$A$44:$IV$44,[60]BOP!$A$59:$IV$59,[60]BOP!#REF!,[60]BOP!#REF!,[60]BOP!$A$79:$IV$79,[60]BOP!$A$81:$IV$88,[60]BOP!#REF!,[60]BOP!#REF!</definedName>
    <definedName name="Z_9E0C4905_FFCC_11D1_98BA_00C04FC96ABD_.wvu.Rows" hidden="1">[60]BOP!$A$36:$IV$36,[60]BOP!$A$44:$IV$44,[60]BOP!$A$59:$IV$59,[60]BOP!#REF!,[60]BOP!#REF!,[60]BOP!$A$79:$IV$79</definedName>
    <definedName name="Z_A510ACF3_DF9A_47BB_87AF_862EA6359570_.wvu.Cols" localSheetId="1" hidden="1">#REF!</definedName>
    <definedName name="Z_A510ACF3_DF9A_47BB_87AF_862EA6359570_.wvu.Cols" localSheetId="50" hidden="1">'4.1.3'!$S:$T</definedName>
    <definedName name="Z_A510ACF3_DF9A_47BB_87AF_862EA6359570_.wvu.Cols" localSheetId="51" hidden="1">'4.3 Төлбөрийн тэнцэл'!#REF!</definedName>
    <definedName name="Z_A510ACF3_DF9A_47BB_87AF_862EA6359570_.wvu.PrintArea" localSheetId="51" hidden="1">'4.3 Төлбөрийн тэнцэл'!$A$1:$K$29</definedName>
    <definedName name="Z_A510ACF3_DF9A_47BB_87AF_862EA6359570_.wvu.Rows" localSheetId="47" hidden="1">'3.25-26'!$48:$50,'3.25-26'!$52:$55,'3.25-26'!$60:$62</definedName>
    <definedName name="Z_A510ACF3_DF9A_47BB_87AF_862EA6359570_.wvu.Rows" localSheetId="46" hidden="1">'3.3 Төсөв Х 3.2'!$6:$6,'3.3 Төсөв Х 3.2'!$10:$12</definedName>
    <definedName name="Z_A510ACF3_DF9A_47BB_87AF_862EA6359570_.wvu.Rows" localSheetId="50" hidden="1">'4.1.3'!#REF!</definedName>
    <definedName name="Z_B424DD41_AAD0_11D2_BFD1_00A02466506E_.wvu.PrintTitles" hidden="1">[120]SUMMARY!$B$1:$D$65536,[120]SUMMARY!$A$3:$IV$5</definedName>
    <definedName name="Z_B6000075_C6E9_470D_8855_6E4C41B43187_.wvu.Cols" localSheetId="50" hidden="1">'4.1.3'!$S:$T</definedName>
    <definedName name="Z_B6000075_C6E9_470D_8855_6E4C41B43187_.wvu.Cols" localSheetId="51" hidden="1">'4.3 Төлбөрийн тэнцэл'!#REF!</definedName>
    <definedName name="Z_B6000075_C6E9_470D_8855_6E4C41B43187_.wvu.PrintArea" localSheetId="51" hidden="1">'4.3 Төлбөрийн тэнцэл'!$A$1:$K$29</definedName>
    <definedName name="Z_B6000075_C6E9_470D_8855_6E4C41B43187_.wvu.Rows" localSheetId="47" hidden="1">'3.25-26'!$48:$50,'3.25-26'!$52:$55,'3.25-26'!$60:$62</definedName>
    <definedName name="Z_B6000075_C6E9_470D_8855_6E4C41B43187_.wvu.Rows" localSheetId="46" hidden="1">'3.3 Төсөв Х 3.2'!$6:$6,'3.3 Төсөв Х 3.2'!$10:$12</definedName>
    <definedName name="Z_B6000075_C6E9_470D_8855_6E4C41B43187_.wvu.Rows" localSheetId="50" hidden="1">'4.1.3'!#REF!</definedName>
    <definedName name="Z_BC2BFA12_1C91_11D2_BFD2_00A02466506E_.wvu.PrintTitles" hidden="1">[120]SUMMARY!$B$1:$D$65536,[120]SUMMARY!$A$3:$IV$5</definedName>
    <definedName name="Z_C21FAE85_013A_11D2_98BD_00C04FC96ABD_.wvu.Rows" hidden="1">[60]BOP!$A$36:$IV$36,[60]BOP!$A$44:$IV$44,[60]BOP!$A$59:$IV$59,[60]BOP!#REF!,[60]BOP!#REF!,[60]BOP!$A$81:$IV$88</definedName>
    <definedName name="Z_C21FAE86_013A_11D2_98BD_00C04FC96ABD_.wvu.Rows" hidden="1">[60]BOP!$A$36:$IV$36,[60]BOP!$A$44:$IV$44,[60]BOP!$A$59:$IV$59,[60]BOP!#REF!,[60]BOP!#REF!,[60]BOP!$A$81:$IV$88</definedName>
    <definedName name="Z_C21FAE87_013A_11D2_98BD_00C04FC96ABD_.wvu.Rows" hidden="1">[60]BOP!$A$36:$IV$36,[60]BOP!$A$44:$IV$44,[60]BOP!$A$59:$IV$59,[60]BOP!#REF!,[60]BOP!#REF!,[60]BOP!$A$81:$IV$88</definedName>
    <definedName name="Z_C21FAE88_013A_11D2_98BD_00C04FC96ABD_.wvu.Rows" hidden="1">[60]BOP!$A$36:$IV$36,[60]BOP!$A$44:$IV$44,[60]BOP!$A$59:$IV$59,[60]BOP!#REF!,[60]BOP!#REF!,[60]BOP!$A$81:$IV$88</definedName>
    <definedName name="Z_C21FAE89_013A_11D2_98BD_00C04FC96ABD_.wvu.Rows" hidden="1">[60]BOP!$A$36:$IV$36,[60]BOP!$A$44:$IV$44,[60]BOP!$A$59:$IV$59,[60]BOP!#REF!,[60]BOP!#REF!,[60]BOP!$A$79:$IV$79,[60]BOP!$A$81:$IV$88,[60]BOP!#REF!</definedName>
    <definedName name="Z_C21FAE8A_013A_11D2_98BD_00C04FC96ABD_.wvu.Rows" hidden="1">[60]BOP!$A$36:$IV$36,[60]BOP!$A$44:$IV$44,[60]BOP!$A$59:$IV$59,[60]BOP!#REF!,[60]BOP!#REF!,[60]BOP!$A$79:$IV$79,[60]BOP!$A$81:$IV$88</definedName>
    <definedName name="Z_C21FAE8B_013A_11D2_98BD_00C04FC96ABD_.wvu.Rows" hidden="1">[60]BOP!$A$36:$IV$36,[60]BOP!$A$44:$IV$44,[60]BOP!$A$59:$IV$59,[60]BOP!#REF!,[60]BOP!#REF!,[60]BOP!$A$79:$IV$79,[60]BOP!#REF!</definedName>
    <definedName name="Z_C21FAE8C_013A_11D2_98BD_00C04FC96ABD_.wvu.Rows" hidden="1">[60]BOP!$A$36:$IV$36,[60]BOP!$A$44:$IV$44,[60]BOP!$A$59:$IV$59,[60]BOP!#REF!,[60]BOP!#REF!,[60]BOP!$A$79:$IV$79,[60]BOP!$A$81:$IV$88,[60]BOP!#REF!</definedName>
    <definedName name="Z_C21FAE8D_013A_11D2_98BD_00C04FC96ABD_.wvu.Rows" hidden="1">[60]BOP!$A$36:$IV$36,[60]BOP!$A$44:$IV$44,[60]BOP!$A$59:$IV$59,[60]BOP!#REF!,[60]BOP!#REF!,[60]BOP!$A$79:$IV$79,[60]BOP!$A$81:$IV$88,[60]BOP!#REF!</definedName>
    <definedName name="Z_C21FAE8E_013A_11D2_98BD_00C04FC96ABD_.wvu.Rows" hidden="1">[60]BOP!$A$36:$IV$36,[60]BOP!$A$44:$IV$44,[60]BOP!$A$59:$IV$59,[60]BOP!#REF!,[60]BOP!#REF!,[60]BOP!$A$79:$IV$79,[60]BOP!$A$81:$IV$88,[60]BOP!#REF!</definedName>
    <definedName name="Z_C21FAE90_013A_11D2_98BD_00C04FC96ABD_.wvu.Rows" hidden="1">[60]BOP!$A$36:$IV$36,[60]BOP!$A$44:$IV$44,[60]BOP!$A$59:$IV$59,[60]BOP!#REF!,[60]BOP!#REF!,[60]BOP!$A$79:$IV$79,[60]BOP!$A$81:$IV$88,[60]BOP!#REF!,[60]BOP!#REF!</definedName>
    <definedName name="Z_C21FAE91_013A_11D2_98BD_00C04FC96ABD_.wvu.Rows" hidden="1">[60]BOP!$A$36:$IV$36,[60]BOP!$A$44:$IV$44,[60]BOP!$A$59:$IV$59,[60]BOP!#REF!,[60]BOP!#REF!,[60]BOP!$A$79:$IV$79,[60]BOP!$A$81:$IV$88,[60]BOP!#REF!,[60]BOP!#REF!</definedName>
    <definedName name="Z_C21FAE92_013A_11D2_98BD_00C04FC96ABD_.wvu.Rows" hidden="1">[60]BOP!$A$36:$IV$36,[60]BOP!$A$44:$IV$44,[60]BOP!$A$59:$IV$59,[60]BOP!#REF!,[60]BOP!#REF!,[60]BOP!$A$79:$IV$79</definedName>
    <definedName name="Z_CF25EF4A_FFAB_11D1_98B7_00C04FC96ABD_.wvu.Rows" hidden="1">[60]BOP!$A$36:$IV$36,[60]BOP!$A$44:$IV$44,[60]BOP!$A$59:$IV$59,[60]BOP!#REF!,[60]BOP!#REF!,[60]BOP!$A$81:$IV$88</definedName>
    <definedName name="Z_CF25EF4B_FFAB_11D1_98B7_00C04FC96ABD_.wvu.Rows" hidden="1">[60]BOP!$A$36:$IV$36,[60]BOP!$A$44:$IV$44,[60]BOP!$A$59:$IV$59,[60]BOP!#REF!,[60]BOP!#REF!,[60]BOP!$A$81:$IV$88</definedName>
    <definedName name="Z_CF25EF4C_FFAB_11D1_98B7_00C04FC96ABD_.wvu.Rows" hidden="1">[60]BOP!$A$36:$IV$36,[60]BOP!$A$44:$IV$44,[60]BOP!$A$59:$IV$59,[60]BOP!#REF!,[60]BOP!#REF!,[60]BOP!$A$81:$IV$88</definedName>
    <definedName name="Z_CF25EF4D_FFAB_11D1_98B7_00C04FC96ABD_.wvu.Rows" hidden="1">[60]BOP!$A$36:$IV$36,[60]BOP!$A$44:$IV$44,[60]BOP!$A$59:$IV$59,[60]BOP!#REF!,[60]BOP!#REF!,[60]BOP!$A$81:$IV$88</definedName>
    <definedName name="Z_CF25EF4E_FFAB_11D1_98B7_00C04FC96ABD_.wvu.Rows" hidden="1">[60]BOP!$A$36:$IV$36,[60]BOP!$A$44:$IV$44,[60]BOP!$A$59:$IV$59,[60]BOP!#REF!,[60]BOP!#REF!,[60]BOP!$A$79:$IV$79,[60]BOP!$A$81:$IV$88,[60]BOP!#REF!</definedName>
    <definedName name="Z_CF25EF4F_FFAB_11D1_98B7_00C04FC96ABD_.wvu.Rows" hidden="1">[60]BOP!$A$36:$IV$36,[60]BOP!$A$44:$IV$44,[60]BOP!$A$59:$IV$59,[60]BOP!#REF!,[60]BOP!#REF!,[60]BOP!$A$79:$IV$79,[60]BOP!$A$81:$IV$88</definedName>
    <definedName name="Z_CF25EF50_FFAB_11D1_98B7_00C04FC96ABD_.wvu.Rows" hidden="1">[60]BOP!$A$36:$IV$36,[60]BOP!$A$44:$IV$44,[60]BOP!$A$59:$IV$59,[60]BOP!#REF!,[60]BOP!#REF!,[60]BOP!$A$79:$IV$79,[60]BOP!#REF!</definedName>
    <definedName name="Z_CF25EF51_FFAB_11D1_98B7_00C04FC96ABD_.wvu.Rows" hidden="1">[60]BOP!$A$36:$IV$36,[60]BOP!$A$44:$IV$44,[60]BOP!$A$59:$IV$59,[60]BOP!#REF!,[60]BOP!#REF!,[60]BOP!$A$79:$IV$79,[60]BOP!$A$81:$IV$88,[60]BOP!#REF!</definedName>
    <definedName name="Z_CF25EF52_FFAB_11D1_98B7_00C04FC96ABD_.wvu.Rows" hidden="1">[60]BOP!$A$36:$IV$36,[60]BOP!$A$44:$IV$44,[60]BOP!$A$59:$IV$59,[60]BOP!#REF!,[60]BOP!#REF!,[60]BOP!$A$79:$IV$79,[60]BOP!$A$81:$IV$88,[60]BOP!#REF!</definedName>
    <definedName name="Z_CF25EF53_FFAB_11D1_98B7_00C04FC96ABD_.wvu.Rows" hidden="1">[60]BOP!$A$36:$IV$36,[60]BOP!$A$44:$IV$44,[60]BOP!$A$59:$IV$59,[60]BOP!#REF!,[60]BOP!#REF!,[60]BOP!$A$79:$IV$79,[60]BOP!$A$81:$IV$88,[60]BOP!#REF!</definedName>
    <definedName name="Z_CF25EF55_FFAB_11D1_98B7_00C04FC96ABD_.wvu.Rows" hidden="1">[60]BOP!$A$36:$IV$36,[60]BOP!$A$44:$IV$44,[60]BOP!$A$59:$IV$59,[60]BOP!#REF!,[60]BOP!#REF!,[60]BOP!$A$79:$IV$79,[60]BOP!$A$81:$IV$88,[60]BOP!#REF!,[60]BOP!#REF!</definedName>
    <definedName name="Z_CF25EF56_FFAB_11D1_98B7_00C04FC96ABD_.wvu.Rows" hidden="1">[60]BOP!$A$36:$IV$36,[60]BOP!$A$44:$IV$44,[60]BOP!$A$59:$IV$59,[60]BOP!#REF!,[60]BOP!#REF!,[60]BOP!$A$79:$IV$79,[60]BOP!$A$81:$IV$88,[60]BOP!#REF!,[60]BOP!#REF!</definedName>
    <definedName name="Z_CF25EF57_FFAB_11D1_98B7_00C04FC96ABD_.wvu.Rows" hidden="1">[60]BOP!$A$36:$IV$36,[60]BOP!$A$44:$IV$44,[60]BOP!$A$59:$IV$59,[60]BOP!#REF!,[60]BOP!#REF!,[60]BOP!$A$79:$IV$79</definedName>
    <definedName name="Z_DC707E39_0569_4FAA_B5FD_B85110680DF5_.wvu.Cols" localSheetId="1" hidden="1">#REF!</definedName>
    <definedName name="Z_DC707E39_0569_4FAA_B5FD_B85110680DF5_.wvu.Cols" localSheetId="50" hidden="1">'4.1.3'!$S:$T</definedName>
    <definedName name="Z_DC707E39_0569_4FAA_B5FD_B85110680DF5_.wvu.Cols" localSheetId="51" hidden="1">'4.3 Төлбөрийн тэнцэл'!#REF!</definedName>
    <definedName name="Z_E6B74681_BCE1_11D2_BFD1_00A02466506E_.wvu.PrintTitles" hidden="1">[120]SUMMARY!$B$1:$D$65536,[120]SUMMARY!$A$3:$IV$5</definedName>
    <definedName name="Z_EA8011E5_017A_11D2_98BD_00C04FC96ABD_.wvu.Rows" hidden="1">[60]BOP!$A$36:$IV$36,[60]BOP!$A$44:$IV$44,[60]BOP!$A$59:$IV$59,[60]BOP!#REF!,[60]BOP!#REF!,[60]BOP!$A$79:$IV$79,[60]BOP!$A$81:$IV$88</definedName>
    <definedName name="Z_EA8011E6_017A_11D2_98BD_00C04FC96ABD_.wvu.Rows" hidden="1">[60]BOP!$A$36:$IV$36,[60]BOP!$A$44:$IV$44,[60]BOP!$A$59:$IV$59,[60]BOP!#REF!,[60]BOP!#REF!,[60]BOP!$A$79:$IV$79,[60]BOP!#REF!</definedName>
    <definedName name="Z_EA8011E9_017A_11D2_98BD_00C04FC96ABD_.wvu.Rows" hidden="1">[60]BOP!$A$36:$IV$36,[60]BOP!$A$44:$IV$44,[60]BOP!$A$59:$IV$59,[60]BOP!#REF!,[60]BOP!#REF!,[60]BOP!$A$79:$IV$79,[60]BOP!$A$81:$IV$88,[60]BOP!#REF!</definedName>
    <definedName name="Z_EA8011EC_017A_11D2_98BD_00C04FC96ABD_.wvu.Rows" hidden="1">[60]BOP!$A$36:$IV$36,[60]BOP!$A$44:$IV$44,[60]BOP!$A$59:$IV$59,[60]BOP!#REF!,[60]BOP!#REF!,[60]BOP!$A$79:$IV$79,[60]BOP!$A$81:$IV$88,[60]BOP!#REF!,[60]BOP!#REF!</definedName>
    <definedName name="Z_EA86CE3A_00A2_11D2_98BC_00C04FC96ABD_.wvu.Rows" hidden="1">[60]BOP!$A$36:$IV$36,[60]BOP!$A$44:$IV$44,[60]BOP!$A$59:$IV$59,[60]BOP!#REF!,[60]BOP!#REF!,[60]BOP!$A$81:$IV$88</definedName>
    <definedName name="Z_EA86CE3B_00A2_11D2_98BC_00C04FC96ABD_.wvu.Rows" hidden="1">[60]BOP!$A$36:$IV$36,[60]BOP!$A$44:$IV$44,[60]BOP!$A$59:$IV$59,[60]BOP!#REF!,[60]BOP!#REF!,[60]BOP!$A$81:$IV$88</definedName>
    <definedName name="Z_EA86CE3C_00A2_11D2_98BC_00C04FC96ABD_.wvu.Rows" hidden="1">[60]BOP!$A$36:$IV$36,[60]BOP!$A$44:$IV$44,[60]BOP!$A$59:$IV$59,[60]BOP!#REF!,[60]BOP!#REF!,[60]BOP!$A$81:$IV$88</definedName>
    <definedName name="Z_EA86CE3D_00A2_11D2_98BC_00C04FC96ABD_.wvu.Rows" hidden="1">[60]BOP!$A$36:$IV$36,[60]BOP!$A$44:$IV$44,[60]BOP!$A$59:$IV$59,[60]BOP!#REF!,[60]BOP!#REF!,[60]BOP!$A$81:$IV$88</definedName>
    <definedName name="Z_EA86CE3E_00A2_11D2_98BC_00C04FC96ABD_.wvu.Rows" hidden="1">[60]BOP!$A$36:$IV$36,[60]BOP!$A$44:$IV$44,[60]BOP!$A$59:$IV$59,[60]BOP!#REF!,[60]BOP!#REF!,[60]BOP!$A$79:$IV$79,[60]BOP!$A$81:$IV$88,[60]BOP!#REF!</definedName>
    <definedName name="Z_EA86CE3F_00A2_11D2_98BC_00C04FC96ABD_.wvu.Rows" hidden="1">[60]BOP!$A$36:$IV$36,[60]BOP!$A$44:$IV$44,[60]BOP!$A$59:$IV$59,[60]BOP!#REF!,[60]BOP!#REF!,[60]BOP!$A$79:$IV$79,[60]BOP!$A$81:$IV$88</definedName>
    <definedName name="Z_EA86CE40_00A2_11D2_98BC_00C04FC96ABD_.wvu.Rows" hidden="1">[60]BOP!$A$36:$IV$36,[60]BOP!$A$44:$IV$44,[60]BOP!$A$59:$IV$59,[60]BOP!#REF!,[60]BOP!#REF!,[60]BOP!$A$79:$IV$79,[60]BOP!#REF!</definedName>
    <definedName name="Z_EA86CE41_00A2_11D2_98BC_00C04FC96ABD_.wvu.Rows" hidden="1">[60]BOP!$A$36:$IV$36,[60]BOP!$A$44:$IV$44,[60]BOP!$A$59:$IV$59,[60]BOP!#REF!,[60]BOP!#REF!,[60]BOP!$A$79:$IV$79,[60]BOP!$A$81:$IV$88,[60]BOP!#REF!</definedName>
    <definedName name="Z_EA86CE42_00A2_11D2_98BC_00C04FC96ABD_.wvu.Rows" hidden="1">[60]BOP!$A$36:$IV$36,[60]BOP!$A$44:$IV$44,[60]BOP!$A$59:$IV$59,[60]BOP!#REF!,[60]BOP!#REF!,[60]BOP!$A$79:$IV$79,[60]BOP!$A$81:$IV$88,[60]BOP!#REF!</definedName>
    <definedName name="Z_EA86CE43_00A2_11D2_98BC_00C04FC96ABD_.wvu.Rows" hidden="1">[60]BOP!$A$36:$IV$36,[60]BOP!$A$44:$IV$44,[60]BOP!$A$59:$IV$59,[60]BOP!#REF!,[60]BOP!#REF!,[60]BOP!$A$79:$IV$79,[60]BOP!$A$81:$IV$88,[60]BOP!#REF!</definedName>
    <definedName name="Z_EA86CE45_00A2_11D2_98BC_00C04FC96ABD_.wvu.Rows" hidden="1">[60]BOP!$A$36:$IV$36,[60]BOP!$A$44:$IV$44,[60]BOP!$A$59:$IV$59,[60]BOP!#REF!,[60]BOP!#REF!,[60]BOP!$A$79:$IV$79,[60]BOP!$A$81:$IV$88,[60]BOP!#REF!,[60]BOP!#REF!</definedName>
    <definedName name="Z_EA86CE46_00A2_11D2_98BC_00C04FC96ABD_.wvu.Rows" hidden="1">[60]BOP!$A$36:$IV$36,[60]BOP!$A$44:$IV$44,[60]BOP!$A$59:$IV$59,[60]BOP!#REF!,[60]BOP!#REF!,[60]BOP!$A$79:$IV$79,[60]BOP!$A$81:$IV$88,[60]BOP!#REF!,[60]BOP!#REF!</definedName>
    <definedName name="Z_EA86CE47_00A2_11D2_98BC_00C04FC96ABD_.wvu.Rows" hidden="1">[60]BOP!$A$36:$IV$36,[60]BOP!$A$44:$IV$44,[60]BOP!$A$59:$IV$59,[60]BOP!#REF!,[60]BOP!#REF!,[60]BOP!$A$79:$IV$79</definedName>
    <definedName name="ZCFA" localSheetId="0">#REF!</definedName>
    <definedName name="ZCFA">#REF!</definedName>
    <definedName name="Zero">[29]Parameters!$I$216</definedName>
    <definedName name="й" localSheetId="0">#REF!</definedName>
    <definedName name="й">#REF!</definedName>
    <definedName name="йыб" localSheetId="0">#REF!</definedName>
    <definedName name="йыб">#REF!</definedName>
    <definedName name="їжа" localSheetId="0">#REF!</definedName>
    <definedName name="їжа">#REF!</definedName>
    <definedName name="маө" localSheetId="51">#REF!</definedName>
    <definedName name="маө">#REF!</definedName>
    <definedName name="ммм">#REF!</definedName>
    <definedName name="ОӨБЛЫДЙП" hidden="1">[11]A!#REF!</definedName>
    <definedName name="узз">#REF!</definedName>
    <definedName name="ыбхарө">[85]Parameters!#REF!</definedName>
  </definedNames>
  <calcPr calcId="191028"/>
  <customWorkbookViews>
    <customWorkbookView name="Dulamzaya Batjargal - Personal View" guid="{8D4EA38E-ED42-44A9-9431-B3D4F6087B53}" mergeInterval="0" personalView="1" maximized="1" xWindow="-9" yWindow="-9" windowWidth="1938" windowHeight="1048" tabRatio="888" activeSheetId="4"/>
    <customWorkbookView name="Erkhembayar Batbaatar - Personal View" guid="{B6000075-C6E9-470D-8855-6E4C41B43187}" mergeInterval="0" personalView="1" maximized="1" xWindow="-8" yWindow="-8" windowWidth="1936" windowHeight="1056" tabRatio="888" activeSheetId="4"/>
    <customWorkbookView name="Enkhbaatar Oyungerel - Personal View" guid="{A510ACF3-DF9A-47BB-87AF-862EA6359570}" mergeInterval="0" personalView="1" maximized="1" xWindow="-8" yWindow="-8" windowWidth="1936" windowHeight="1056" tabRatio="888" activeSheetId="42"/>
    <customWorkbookView name="Mijiddorj Lkhagvasuren - Personal View" guid="{83D4AEBA-9C92-42A7-8C70-A480F50C01E3}" mergeInterval="0" personalView="1" maximized="1" xWindow="-8" yWindow="-8" windowWidth="1936" windowHeight="1056" tabRatio="888" activeSheetId="47"/>
    <customWorkbookView name="Ariyasuren Baldansenge - Personal View" guid="{254DF0CF-5342-436C-8392-04866B911B72}" mergeInterval="0" personalView="1" xWindow="960" windowWidth="960" windowHeight="1040" tabRatio="888" activeSheetId="43"/>
    <customWorkbookView name="Dulamzaya - Personal View" guid="{DC707E39-0569-4FAA-B5FD-B85110680DF5}" mergeInterval="0" personalView="1" maximized="1" xWindow="-9" yWindow="-9" windowWidth="1618" windowHeight="870" tabRatio="888" activeSheetId="47"/>
    <customWorkbookView name="Batmunkh B - Personal View" guid="{5B55F06F-38A3-4953-A2E1-A01BECB01CAC}" mergeInterval="0" personalView="1" maximized="1" xWindow="-9" yWindow="-9" windowWidth="1938" windowHeight="1048" tabRatio="888" activeSheetId="31"/>
    <customWorkbookView name="Lkhagvajargal Lkhagvajav - Personal View" guid="{54FD4859-4825-49C8-AF88-E7B792413D64}" mergeInterval="0" personalView="1" maximized="1" xWindow="-8" yWindow="-8" windowWidth="1382" windowHeight="744" tabRatio="888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A26" i="252" l="1"/>
  <c r="EQ27" i="252"/>
  <c r="ER27" i="252"/>
  <c r="ES27" i="252"/>
  <c r="EQ26" i="252"/>
  <c r="ER26" i="252"/>
  <c r="ES26" i="252"/>
  <c r="ED37" i="252"/>
  <c r="ED38" i="252"/>
  <c r="EQ38" i="252"/>
  <c r="ER38" i="252"/>
  <c r="ES38" i="252"/>
  <c r="ET38" i="252"/>
  <c r="EQ37" i="252"/>
  <c r="ER37" i="252"/>
  <c r="ES37" i="252"/>
  <c r="ET37" i="252"/>
  <c r="EP37" i="252"/>
  <c r="EP26" i="252"/>
  <c r="FB16" i="252"/>
  <c r="FC16" i="252"/>
  <c r="FD16" i="252"/>
  <c r="FE16" i="252"/>
  <c r="FB15" i="252"/>
  <c r="FC15" i="252"/>
  <c r="FD15" i="252"/>
  <c r="FE15" i="252"/>
  <c r="FB14" i="252"/>
  <c r="FC14" i="252"/>
  <c r="FD14" i="252"/>
  <c r="FE14" i="252"/>
  <c r="FE13" i="252"/>
  <c r="FB13" i="252"/>
  <c r="FC13" i="252"/>
  <c r="FD13" i="252"/>
  <c r="FA13" i="252"/>
  <c r="CSW5" i="252" l="1"/>
  <c r="CSX5" i="252"/>
  <c r="CSY5" i="252"/>
  <c r="CSZ5" i="252"/>
  <c r="CTA5" i="252"/>
  <c r="CTB5" i="252"/>
  <c r="CTC5" i="252"/>
  <c r="CTD5" i="252"/>
  <c r="CTE5" i="252"/>
  <c r="CTF5" i="252"/>
  <c r="CTG5" i="252"/>
  <c r="CTH5" i="252"/>
  <c r="CTI5" i="252"/>
  <c r="CTJ5" i="252"/>
  <c r="CTK5" i="252"/>
  <c r="CTL5" i="252"/>
  <c r="CTM5" i="252"/>
  <c r="CTN5" i="252"/>
  <c r="CTO5" i="252"/>
  <c r="CTP5" i="252"/>
  <c r="CTQ5" i="252"/>
  <c r="CTR5" i="252"/>
  <c r="CTS5" i="252"/>
  <c r="CTT5" i="252"/>
  <c r="CTU5" i="252"/>
  <c r="CTV5" i="252"/>
  <c r="CTW5" i="252"/>
  <c r="CTX5" i="252"/>
  <c r="CTY5" i="252"/>
  <c r="CTZ5" i="252"/>
  <c r="CUA5" i="252"/>
  <c r="CUB5" i="252"/>
  <c r="CUC5" i="252"/>
  <c r="CUD5" i="252"/>
  <c r="CUE5" i="252"/>
  <c r="CUF5" i="252"/>
  <c r="CUG5" i="252"/>
  <c r="CUH5" i="252"/>
  <c r="CUI5" i="252"/>
  <c r="CUJ5" i="252"/>
  <c r="CUK5" i="252"/>
  <c r="CUL5" i="252"/>
  <c r="CUM5" i="252"/>
  <c r="CUN5" i="252"/>
  <c r="CUO5" i="252"/>
  <c r="CUP5" i="252"/>
  <c r="CUQ5" i="252"/>
  <c r="CUR5" i="252"/>
  <c r="CUS5" i="252"/>
  <c r="CUT5" i="252"/>
  <c r="CUU5" i="252"/>
  <c r="CUV5" i="252"/>
  <c r="CUW5" i="252"/>
  <c r="CUX5" i="252"/>
  <c r="CUY5" i="252"/>
  <c r="CUZ5" i="252"/>
  <c r="CVA5" i="252"/>
  <c r="CRY5" i="252"/>
  <c r="CRZ5" i="252"/>
  <c r="CSA5" i="252"/>
  <c r="CSB5" i="252"/>
  <c r="CSC5" i="252"/>
  <c r="CSD5" i="252"/>
  <c r="CSE5" i="252"/>
  <c r="CSF5" i="252"/>
  <c r="CSG5" i="252"/>
  <c r="CSH5" i="252"/>
  <c r="CSI5" i="252"/>
  <c r="CSJ5" i="252"/>
  <c r="CSK5" i="252"/>
  <c r="CSL5" i="252"/>
  <c r="CSM5" i="252"/>
  <c r="CSN5" i="252"/>
  <c r="CSO5" i="252"/>
  <c r="CSP5" i="252"/>
  <c r="CSQ5" i="252"/>
  <c r="CSR5" i="252"/>
  <c r="CSS5" i="252"/>
  <c r="CST5" i="252"/>
  <c r="CSU5" i="252"/>
  <c r="CSV5" i="252"/>
  <c r="E3" i="52" l="1"/>
  <c r="E4" i="52"/>
  <c r="E5" i="52"/>
  <c r="E6" i="52"/>
  <c r="E7" i="52"/>
  <c r="E8" i="52"/>
  <c r="E9" i="52"/>
  <c r="E10" i="52"/>
  <c r="AL20" i="11"/>
  <c r="D20" i="64"/>
  <c r="C20" i="64"/>
  <c r="AH13" i="61"/>
  <c r="AL13" i="61"/>
  <c r="AY55" i="276"/>
  <c r="AX55" i="276"/>
  <c r="AY44" i="276"/>
  <c r="AX44" i="276"/>
  <c r="AY28" i="276"/>
  <c r="AX28" i="276"/>
  <c r="H8" i="59"/>
  <c r="K8" i="59"/>
  <c r="AP57" i="263" l="1"/>
  <c r="AN57" i="263"/>
  <c r="AP50" i="263"/>
  <c r="AP46" i="263"/>
  <c r="AN46" i="263"/>
  <c r="AN50" i="263" s="1"/>
  <c r="J8" i="59" l="1"/>
  <c r="I8" i="59"/>
  <c r="AW55" i="276" l="1"/>
  <c r="AV55" i="276"/>
  <c r="AU55" i="276"/>
  <c r="AT55" i="276"/>
  <c r="AS55" i="276"/>
  <c r="AR55" i="276"/>
  <c r="AQ55" i="276"/>
  <c r="AP55" i="276"/>
  <c r="AO55" i="276"/>
  <c r="AN55" i="276"/>
  <c r="AM55" i="276"/>
  <c r="AL55" i="276"/>
  <c r="AK55" i="276"/>
  <c r="AJ55" i="276"/>
  <c r="AI55" i="276"/>
  <c r="AH55" i="276"/>
  <c r="AG55" i="276"/>
  <c r="AF55" i="276"/>
  <c r="AE55" i="276"/>
  <c r="AD55" i="276"/>
  <c r="AC55" i="276"/>
  <c r="AB55" i="276"/>
  <c r="AA55" i="276"/>
  <c r="Z55" i="276"/>
  <c r="Y55" i="276"/>
  <c r="X55" i="276"/>
  <c r="W55" i="276"/>
  <c r="V55" i="276"/>
  <c r="AW44" i="276"/>
  <c r="AV44" i="276"/>
  <c r="AU44" i="276"/>
  <c r="AT44" i="276"/>
  <c r="AS44" i="276"/>
  <c r="AR44" i="276"/>
  <c r="AQ44" i="276"/>
  <c r="AP44" i="276"/>
  <c r="AO44" i="276"/>
  <c r="AN44" i="276"/>
  <c r="AM44" i="276"/>
  <c r="AL44" i="276"/>
  <c r="AK44" i="276"/>
  <c r="AJ44" i="276"/>
  <c r="AI44" i="276"/>
  <c r="AH44" i="276"/>
  <c r="AG44" i="276"/>
  <c r="AF44" i="276"/>
  <c r="AE44" i="276"/>
  <c r="AD44" i="276"/>
  <c r="AW28" i="276"/>
  <c r="AV28" i="276"/>
  <c r="AU28" i="276"/>
  <c r="AT28" i="276"/>
  <c r="AS28" i="276"/>
  <c r="AR28" i="276"/>
  <c r="AQ28" i="276"/>
  <c r="AP28" i="276"/>
  <c r="AO28" i="276"/>
  <c r="AN28" i="276"/>
  <c r="AM28" i="276"/>
  <c r="AL28" i="276"/>
  <c r="AK28" i="276"/>
  <c r="AJ28" i="276"/>
  <c r="AI28" i="276"/>
  <c r="AH28" i="276"/>
  <c r="AG28" i="276"/>
  <c r="AF28" i="276"/>
  <c r="AE28" i="276"/>
  <c r="AD28" i="276"/>
  <c r="AC28" i="276"/>
  <c r="AB28" i="276"/>
  <c r="AA28" i="276"/>
  <c r="Z28" i="276"/>
  <c r="Y28" i="276"/>
  <c r="X28" i="276"/>
  <c r="W28" i="276"/>
  <c r="V28" i="276"/>
  <c r="AK20" i="11" l="1"/>
  <c r="DE13" i="252"/>
  <c r="D46" i="263"/>
  <c r="D45" i="263"/>
  <c r="CQJ5" i="252" l="1"/>
  <c r="CQK5" i="252"/>
  <c r="CQL5" i="252"/>
  <c r="CQM5" i="252"/>
  <c r="CQN5" i="252"/>
  <c r="CQO5" i="252"/>
  <c r="CQP5" i="252"/>
  <c r="CQQ5" i="252"/>
  <c r="CQR5" i="252"/>
  <c r="CQS5" i="252"/>
  <c r="CQT5" i="252"/>
  <c r="CQU5" i="252"/>
  <c r="CQV5" i="252"/>
  <c r="CQW5" i="252"/>
  <c r="CQX5" i="252"/>
  <c r="CQY5" i="252"/>
  <c r="CQZ5" i="252"/>
  <c r="CRA5" i="252"/>
  <c r="CRB5" i="252"/>
  <c r="CRC5" i="252"/>
  <c r="CRD5" i="252"/>
  <c r="CRE5" i="252"/>
  <c r="CRF5" i="252"/>
  <c r="CRG5" i="252"/>
  <c r="CRH5" i="252"/>
  <c r="CRI5" i="252"/>
  <c r="CRJ5" i="252"/>
  <c r="CRK5" i="252"/>
  <c r="CRL5" i="252"/>
  <c r="CRM5" i="252"/>
  <c r="CRN5" i="252"/>
  <c r="CRO5" i="252"/>
  <c r="CRP5" i="252"/>
  <c r="CRQ5" i="252"/>
  <c r="CRR5" i="252"/>
  <c r="CRS5" i="252"/>
  <c r="CRT5" i="252"/>
  <c r="CRU5" i="252"/>
  <c r="CRV5" i="252"/>
  <c r="CRW5" i="252"/>
  <c r="CRX5" i="252"/>
  <c r="CQI5" i="252"/>
  <c r="DT13" i="252"/>
  <c r="EY16" i="252"/>
  <c r="EZ16" i="252"/>
  <c r="FA16" i="252"/>
  <c r="EY15" i="252"/>
  <c r="EZ15" i="252"/>
  <c r="FA15" i="252"/>
  <c r="EY14" i="252"/>
  <c r="EZ14" i="252"/>
  <c r="FA14" i="252"/>
  <c r="EY13" i="252"/>
  <c r="EZ13" i="252"/>
  <c r="EX13" i="252"/>
  <c r="EN38" i="252"/>
  <c r="EO38" i="252"/>
  <c r="EP38" i="252"/>
  <c r="EN37" i="252"/>
  <c r="EO37" i="252"/>
  <c r="EM38" i="252"/>
  <c r="EM37" i="252"/>
  <c r="EN27" i="252"/>
  <c r="EM27" i="252"/>
  <c r="EO27" i="252"/>
  <c r="EP27" i="252"/>
  <c r="EL27" i="252"/>
  <c r="EM26" i="252"/>
  <c r="EN26" i="252"/>
  <c r="EO26" i="252"/>
  <c r="EL26" i="252"/>
  <c r="EY21" i="252" l="1"/>
  <c r="AK13" i="61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D44" i="263" l="1"/>
  <c r="D43" i="263"/>
  <c r="D42" i="263"/>
  <c r="EF37" i="252" l="1"/>
  <c r="EG37" i="252"/>
  <c r="EH37" i="252"/>
  <c r="EI37" i="252"/>
  <c r="EJ37" i="252"/>
  <c r="EK37" i="252"/>
  <c r="EL37" i="252"/>
  <c r="EF38" i="252"/>
  <c r="EG38" i="252"/>
  <c r="EH38" i="252"/>
  <c r="EI38" i="252"/>
  <c r="EJ38" i="252"/>
  <c r="EK38" i="252"/>
  <c r="EL38" i="252"/>
  <c r="CU37" i="252"/>
  <c r="CV37" i="252"/>
  <c r="CW37" i="252"/>
  <c r="CX37" i="252"/>
  <c r="CY37" i="252"/>
  <c r="CZ37" i="252"/>
  <c r="DA37" i="252"/>
  <c r="DB37" i="252"/>
  <c r="DC37" i="252"/>
  <c r="DD37" i="252"/>
  <c r="DE37" i="252"/>
  <c r="DF37" i="252"/>
  <c r="DG37" i="252"/>
  <c r="DH37" i="252"/>
  <c r="DI37" i="252"/>
  <c r="DJ37" i="252"/>
  <c r="DK37" i="252"/>
  <c r="DL37" i="252"/>
  <c r="DM37" i="252"/>
  <c r="DN37" i="252"/>
  <c r="DO37" i="252"/>
  <c r="DP37" i="252"/>
  <c r="DQ37" i="252"/>
  <c r="DR37" i="252"/>
  <c r="DS37" i="252"/>
  <c r="DT37" i="252"/>
  <c r="DU37" i="252"/>
  <c r="DV37" i="252"/>
  <c r="DW37" i="252"/>
  <c r="DX37" i="252"/>
  <c r="DY37" i="252"/>
  <c r="DZ37" i="252"/>
  <c r="EA37" i="252"/>
  <c r="EB37" i="252"/>
  <c r="EC37" i="252"/>
  <c r="EE37" i="252"/>
  <c r="CU38" i="252"/>
  <c r="CV38" i="252"/>
  <c r="CW38" i="252"/>
  <c r="CX38" i="252"/>
  <c r="CY38" i="252"/>
  <c r="CZ38" i="252"/>
  <c r="DA38" i="252"/>
  <c r="DB38" i="252"/>
  <c r="DC38" i="252"/>
  <c r="DD38" i="252"/>
  <c r="DE38" i="252"/>
  <c r="DF38" i="252"/>
  <c r="DG38" i="252"/>
  <c r="DH38" i="252"/>
  <c r="DI38" i="252"/>
  <c r="DJ38" i="252"/>
  <c r="DK38" i="252"/>
  <c r="DL38" i="252"/>
  <c r="DM38" i="252"/>
  <c r="DN38" i="252"/>
  <c r="DO38" i="252"/>
  <c r="DP38" i="252"/>
  <c r="DQ38" i="252"/>
  <c r="DR38" i="252"/>
  <c r="DS38" i="252"/>
  <c r="DT38" i="252"/>
  <c r="DU38" i="252"/>
  <c r="DV38" i="252"/>
  <c r="DW38" i="252"/>
  <c r="DX38" i="252"/>
  <c r="DY38" i="252"/>
  <c r="DZ38" i="252"/>
  <c r="EA38" i="252"/>
  <c r="EB38" i="252"/>
  <c r="EC38" i="252"/>
  <c r="EE38" i="252"/>
  <c r="CT38" i="252"/>
  <c r="CT37" i="252"/>
  <c r="EK27" i="252"/>
  <c r="EK26" i="252"/>
  <c r="EJ26" i="252"/>
  <c r="EJ27" i="252"/>
  <c r="EW16" i="252"/>
  <c r="EX16" i="252"/>
  <c r="EW15" i="252"/>
  <c r="EX15" i="252"/>
  <c r="EW14" i="252"/>
  <c r="EX14" i="252"/>
  <c r="EW13" i="252"/>
  <c r="EV13" i="252"/>
  <c r="COH5" i="252"/>
  <c r="COI5" i="252"/>
  <c r="COJ5" i="252"/>
  <c r="COK5" i="252"/>
  <c r="COL5" i="252"/>
  <c r="COM5" i="252"/>
  <c r="CON5" i="252"/>
  <c r="COO5" i="252"/>
  <c r="COP5" i="252"/>
  <c r="COQ5" i="252"/>
  <c r="COR5" i="252"/>
  <c r="COS5" i="252"/>
  <c r="COT5" i="252"/>
  <c r="COU5" i="252"/>
  <c r="COV5" i="252"/>
  <c r="COW5" i="252"/>
  <c r="COX5" i="252"/>
  <c r="COY5" i="252"/>
  <c r="COZ5" i="252"/>
  <c r="CPA5" i="252"/>
  <c r="CPB5" i="252"/>
  <c r="CPC5" i="252"/>
  <c r="CPD5" i="252"/>
  <c r="CPE5" i="252"/>
  <c r="CPF5" i="252"/>
  <c r="CPG5" i="252"/>
  <c r="CPH5" i="252"/>
  <c r="CPI5" i="252"/>
  <c r="CPJ5" i="252"/>
  <c r="CPK5" i="252"/>
  <c r="CPL5" i="252"/>
  <c r="CPM5" i="252"/>
  <c r="CPN5" i="252"/>
  <c r="CPO5" i="252"/>
  <c r="CPP5" i="252"/>
  <c r="CPQ5" i="252"/>
  <c r="CPR5" i="252"/>
  <c r="CPS5" i="252"/>
  <c r="CPT5" i="252"/>
  <c r="CPU5" i="252"/>
  <c r="CPV5" i="252"/>
  <c r="CPW5" i="252"/>
  <c r="CPX5" i="252"/>
  <c r="CPY5" i="252"/>
  <c r="CPZ5" i="252"/>
  <c r="CQA5" i="252"/>
  <c r="CQB5" i="252"/>
  <c r="CQC5" i="252"/>
  <c r="CQD5" i="252"/>
  <c r="CQE5" i="252"/>
  <c r="CQF5" i="252"/>
  <c r="CQG5" i="252"/>
  <c r="CQH5" i="252"/>
  <c r="COG5" i="252"/>
  <c r="AJ13" i="61" l="1"/>
  <c r="AI13" i="61"/>
  <c r="AJ20" i="11"/>
  <c r="AI20" i="11"/>
  <c r="CMG5" i="252"/>
  <c r="CMH5" i="252"/>
  <c r="CMI5" i="252"/>
  <c r="CMJ5" i="252"/>
  <c r="CMK5" i="252"/>
  <c r="CML5" i="252"/>
  <c r="CMM5" i="252"/>
  <c r="CMN5" i="252"/>
  <c r="CMO5" i="252"/>
  <c r="CMP5" i="252"/>
  <c r="CMQ5" i="252"/>
  <c r="CMR5" i="252"/>
  <c r="CMS5" i="252"/>
  <c r="CMT5" i="252"/>
  <c r="CMU5" i="252"/>
  <c r="CMV5" i="252"/>
  <c r="CMW5" i="252"/>
  <c r="CMX5" i="252"/>
  <c r="CMY5" i="252"/>
  <c r="CMZ5" i="252"/>
  <c r="CNA5" i="252"/>
  <c r="CNB5" i="252"/>
  <c r="CNC5" i="252"/>
  <c r="CND5" i="252"/>
  <c r="CNE5" i="252"/>
  <c r="CNF5" i="252"/>
  <c r="CNG5" i="252"/>
  <c r="CNH5" i="252"/>
  <c r="CNI5" i="252"/>
  <c r="CNJ5" i="252"/>
  <c r="CNK5" i="252"/>
  <c r="CNL5" i="252"/>
  <c r="CNM5" i="252"/>
  <c r="CNN5" i="252"/>
  <c r="CNO5" i="252"/>
  <c r="CNP5" i="252"/>
  <c r="CNQ5" i="252"/>
  <c r="CNR5" i="252"/>
  <c r="CNS5" i="252"/>
  <c r="CNT5" i="252"/>
  <c r="CNU5" i="252"/>
  <c r="CNV5" i="252"/>
  <c r="CNW5" i="252"/>
  <c r="CNX5" i="252"/>
  <c r="CNY5" i="252"/>
  <c r="CNZ5" i="252"/>
  <c r="COA5" i="252"/>
  <c r="COB5" i="252"/>
  <c r="COC5" i="252"/>
  <c r="COD5" i="252"/>
  <c r="COE5" i="252"/>
  <c r="COF5" i="252"/>
  <c r="CMD5" i="252"/>
  <c r="CME5" i="252"/>
  <c r="CMF5" i="252"/>
  <c r="EV16" i="252"/>
  <c r="EV15" i="252"/>
  <c r="EV14" i="252"/>
  <c r="EI26" i="252"/>
  <c r="EI27" i="252"/>
  <c r="EH27" i="252"/>
  <c r="EH26" i="252"/>
  <c r="ET16" i="252"/>
  <c r="EU16" i="252"/>
  <c r="ET15" i="252"/>
  <c r="EU15" i="252"/>
  <c r="EU14" i="252"/>
  <c r="ET14" i="252"/>
  <c r="ET13" i="252"/>
  <c r="EU13" i="252"/>
  <c r="EV21" i="252" s="1"/>
  <c r="ES13" i="252"/>
  <c r="CT27" i="252" l="1"/>
  <c r="CT26" i="252"/>
  <c r="CK26" i="252"/>
  <c r="AH20" i="11"/>
  <c r="AL21" i="11" s="1"/>
  <c r="BEW5" i="252" l="1"/>
  <c r="BEX5" i="252"/>
  <c r="BEY5" i="252"/>
  <c r="BEZ5" i="252"/>
  <c r="BFA5" i="252"/>
  <c r="BFB5" i="252"/>
  <c r="BFC5" i="252"/>
  <c r="BFD5" i="252"/>
  <c r="BFE5" i="252"/>
  <c r="BFF5" i="252"/>
  <c r="BFG5" i="252"/>
  <c r="BFH5" i="252"/>
  <c r="BFI5" i="252"/>
  <c r="BFJ5" i="252"/>
  <c r="BFK5" i="252"/>
  <c r="BFL5" i="252"/>
  <c r="BFM5" i="252"/>
  <c r="BFN5" i="252"/>
  <c r="BFO5" i="252"/>
  <c r="BFP5" i="252"/>
  <c r="BFQ5" i="252"/>
  <c r="BFR5" i="252"/>
  <c r="BFS5" i="252"/>
  <c r="BFT5" i="252"/>
  <c r="BFU5" i="252"/>
  <c r="BFV5" i="252"/>
  <c r="BFW5" i="252"/>
  <c r="BFX5" i="252"/>
  <c r="BFY5" i="252"/>
  <c r="BFZ5" i="252"/>
  <c r="BGA5" i="252"/>
  <c r="BGB5" i="252"/>
  <c r="BGC5" i="252"/>
  <c r="BGD5" i="252"/>
  <c r="BGE5" i="252"/>
  <c r="BGF5" i="252"/>
  <c r="BGG5" i="252"/>
  <c r="BGH5" i="252"/>
  <c r="BGI5" i="252"/>
  <c r="BGJ5" i="252"/>
  <c r="BGK5" i="252"/>
  <c r="BGL5" i="252"/>
  <c r="BGM5" i="252"/>
  <c r="BGN5" i="252"/>
  <c r="BGO5" i="252"/>
  <c r="BGP5" i="252"/>
  <c r="BGQ5" i="252"/>
  <c r="BGR5" i="252"/>
  <c r="BGS5" i="252"/>
  <c r="BGT5" i="252"/>
  <c r="BGU5" i="252"/>
  <c r="BGV5" i="252"/>
  <c r="BGW5" i="252"/>
  <c r="BGX5" i="252"/>
  <c r="BGY5" i="252"/>
  <c r="BGZ5" i="252"/>
  <c r="BHA5" i="252"/>
  <c r="BHB5" i="252"/>
  <c r="BHC5" i="252"/>
  <c r="BHD5" i="252"/>
  <c r="BHE5" i="252"/>
  <c r="BHF5" i="252"/>
  <c r="BHG5" i="252"/>
  <c r="BHH5" i="252"/>
  <c r="BHI5" i="252"/>
  <c r="BHJ5" i="252"/>
  <c r="BHK5" i="252"/>
  <c r="BHL5" i="252"/>
  <c r="BHM5" i="252"/>
  <c r="BHN5" i="252"/>
  <c r="BHO5" i="252"/>
  <c r="BHP5" i="252"/>
  <c r="BHQ5" i="252"/>
  <c r="BHR5" i="252"/>
  <c r="BHS5" i="252"/>
  <c r="BHT5" i="252"/>
  <c r="BHU5" i="252"/>
  <c r="BHV5" i="252"/>
  <c r="BHW5" i="252"/>
  <c r="BHX5" i="252"/>
  <c r="BHY5" i="252"/>
  <c r="BHZ5" i="252"/>
  <c r="BIA5" i="252"/>
  <c r="BIB5" i="252"/>
  <c r="BIC5" i="252"/>
  <c r="BID5" i="252"/>
  <c r="BIE5" i="252"/>
  <c r="BIF5" i="252"/>
  <c r="BIG5" i="252"/>
  <c r="BIH5" i="252"/>
  <c r="BII5" i="252"/>
  <c r="BIJ5" i="252"/>
  <c r="BIK5" i="252"/>
  <c r="BIL5" i="252"/>
  <c r="BIM5" i="252"/>
  <c r="BIN5" i="252"/>
  <c r="BIO5" i="252"/>
  <c r="BIP5" i="252"/>
  <c r="BIQ5" i="252"/>
  <c r="BIR5" i="252"/>
  <c r="BIS5" i="252"/>
  <c r="BIT5" i="252"/>
  <c r="BIU5" i="252"/>
  <c r="BIV5" i="252"/>
  <c r="BIW5" i="252"/>
  <c r="BIX5" i="252"/>
  <c r="BIY5" i="252"/>
  <c r="BIZ5" i="252"/>
  <c r="BJA5" i="252"/>
  <c r="BJB5" i="252"/>
  <c r="BJC5" i="252"/>
  <c r="BJD5" i="252"/>
  <c r="BJE5" i="252"/>
  <c r="BJF5" i="252"/>
  <c r="BJG5" i="252"/>
  <c r="BJH5" i="252"/>
  <c r="BJI5" i="252"/>
  <c r="BJJ5" i="252"/>
  <c r="BJK5" i="252"/>
  <c r="BJL5" i="252"/>
  <c r="BJM5" i="252"/>
  <c r="BJN5" i="252"/>
  <c r="BJO5" i="252"/>
  <c r="BJP5" i="252"/>
  <c r="BJQ5" i="252"/>
  <c r="BJR5" i="252"/>
  <c r="BJS5" i="252"/>
  <c r="BJT5" i="252"/>
  <c r="BJU5" i="252"/>
  <c r="BJV5" i="252"/>
  <c r="BJW5" i="252"/>
  <c r="BJX5" i="252"/>
  <c r="BJY5" i="252"/>
  <c r="BJZ5" i="252"/>
  <c r="BKA5" i="252"/>
  <c r="BKB5" i="252"/>
  <c r="BKC5" i="252"/>
  <c r="BKD5" i="252"/>
  <c r="BKE5" i="252"/>
  <c r="BKF5" i="252"/>
  <c r="BKG5" i="252"/>
  <c r="BKH5" i="252"/>
  <c r="BKI5" i="252"/>
  <c r="BKJ5" i="252"/>
  <c r="BKK5" i="252"/>
  <c r="BKL5" i="252"/>
  <c r="BKM5" i="252"/>
  <c r="BKN5" i="252"/>
  <c r="BKO5" i="252"/>
  <c r="BKP5" i="252"/>
  <c r="BKQ5" i="252"/>
  <c r="BKR5" i="252"/>
  <c r="BKS5" i="252"/>
  <c r="BKT5" i="252"/>
  <c r="BKU5" i="252"/>
  <c r="BKV5" i="252"/>
  <c r="BKW5" i="252"/>
  <c r="BKX5" i="252"/>
  <c r="BKY5" i="252"/>
  <c r="BKZ5" i="252"/>
  <c r="BLA5" i="252"/>
  <c r="BLB5" i="252"/>
  <c r="BLC5" i="252"/>
  <c r="BLD5" i="252"/>
  <c r="BLE5" i="252"/>
  <c r="BLF5" i="252"/>
  <c r="BLG5" i="252"/>
  <c r="BLH5" i="252"/>
  <c r="BLI5" i="252"/>
  <c r="BLJ5" i="252"/>
  <c r="BLK5" i="252"/>
  <c r="BLL5" i="252"/>
  <c r="BLM5" i="252"/>
  <c r="BLN5" i="252"/>
  <c r="BLO5" i="252"/>
  <c r="BLP5" i="252"/>
  <c r="BLQ5" i="252"/>
  <c r="BLR5" i="252"/>
  <c r="BLS5" i="252"/>
  <c r="BLT5" i="252"/>
  <c r="BLU5" i="252"/>
  <c r="BLV5" i="252"/>
  <c r="BLW5" i="252"/>
  <c r="BLX5" i="252"/>
  <c r="BLY5" i="252"/>
  <c r="BLZ5" i="252"/>
  <c r="BMA5" i="252"/>
  <c r="BMB5" i="252"/>
  <c r="BMC5" i="252"/>
  <c r="BMD5" i="252"/>
  <c r="BME5" i="252"/>
  <c r="BMF5" i="252"/>
  <c r="BMG5" i="252"/>
  <c r="BMH5" i="252"/>
  <c r="BMI5" i="252"/>
  <c r="BMJ5" i="252"/>
  <c r="BMK5" i="252"/>
  <c r="BML5" i="252"/>
  <c r="BMM5" i="252"/>
  <c r="BMN5" i="252"/>
  <c r="BMO5" i="252"/>
  <c r="BMP5" i="252"/>
  <c r="BMQ5" i="252"/>
  <c r="BMR5" i="252"/>
  <c r="BMS5" i="252"/>
  <c r="BMT5" i="252"/>
  <c r="BMU5" i="252"/>
  <c r="BMV5" i="252"/>
  <c r="BMW5" i="252"/>
  <c r="BMX5" i="252"/>
  <c r="BMY5" i="252"/>
  <c r="BMZ5" i="252"/>
  <c r="BNA5" i="252"/>
  <c r="BNB5" i="252"/>
  <c r="BNC5" i="252"/>
  <c r="BND5" i="252"/>
  <c r="BNE5" i="252"/>
  <c r="BNF5" i="252"/>
  <c r="BNG5" i="252"/>
  <c r="BNH5" i="252"/>
  <c r="BNI5" i="252"/>
  <c r="BNJ5" i="252"/>
  <c r="BNK5" i="252"/>
  <c r="BNL5" i="252"/>
  <c r="BNM5" i="252"/>
  <c r="BNN5" i="252"/>
  <c r="BNO5" i="252"/>
  <c r="BNP5" i="252"/>
  <c r="BNQ5" i="252"/>
  <c r="BNR5" i="252"/>
  <c r="BNS5" i="252"/>
  <c r="BNT5" i="252"/>
  <c r="BNU5" i="252"/>
  <c r="BNV5" i="252"/>
  <c r="BNW5" i="252"/>
  <c r="BNX5" i="252"/>
  <c r="BNY5" i="252"/>
  <c r="BNZ5" i="252"/>
  <c r="BOA5" i="252"/>
  <c r="BOB5" i="252"/>
  <c r="BOC5" i="252"/>
  <c r="BOD5" i="252"/>
  <c r="BOE5" i="252"/>
  <c r="BOF5" i="252"/>
  <c r="BOG5" i="252"/>
  <c r="BOH5" i="252"/>
  <c r="BOI5" i="252"/>
  <c r="BOJ5" i="252"/>
  <c r="BOK5" i="252"/>
  <c r="BOL5" i="252"/>
  <c r="BOM5" i="252"/>
  <c r="BON5" i="252"/>
  <c r="BOO5" i="252"/>
  <c r="BOP5" i="252"/>
  <c r="BOQ5" i="252"/>
  <c r="BOR5" i="252"/>
  <c r="BOS5" i="252"/>
  <c r="BOT5" i="252"/>
  <c r="BOU5" i="252"/>
  <c r="BOV5" i="252"/>
  <c r="BOW5" i="252"/>
  <c r="BOX5" i="252"/>
  <c r="BOY5" i="252"/>
  <c r="BOZ5" i="252"/>
  <c r="BPA5" i="252"/>
  <c r="BPB5" i="252"/>
  <c r="BPC5" i="252"/>
  <c r="BPD5" i="252"/>
  <c r="BPE5" i="252"/>
  <c r="BPF5" i="252"/>
  <c r="BPG5" i="252"/>
  <c r="BPH5" i="252"/>
  <c r="BPI5" i="252"/>
  <c r="BPJ5" i="252"/>
  <c r="BPK5" i="252"/>
  <c r="BPL5" i="252"/>
  <c r="BPM5" i="252"/>
  <c r="BPN5" i="252"/>
  <c r="BPO5" i="252"/>
  <c r="BPP5" i="252"/>
  <c r="BPQ5" i="252"/>
  <c r="BPR5" i="252"/>
  <c r="BPS5" i="252"/>
  <c r="BPT5" i="252"/>
  <c r="BPU5" i="252"/>
  <c r="BPV5" i="252"/>
  <c r="BPW5" i="252"/>
  <c r="BPX5" i="252"/>
  <c r="BPY5" i="252"/>
  <c r="BPZ5" i="252"/>
  <c r="BQA5" i="252"/>
  <c r="BQB5" i="252"/>
  <c r="BQC5" i="252"/>
  <c r="BQD5" i="252"/>
  <c r="BQE5" i="252"/>
  <c r="BQF5" i="252"/>
  <c r="BQG5" i="252"/>
  <c r="BQH5" i="252"/>
  <c r="BQI5" i="252"/>
  <c r="BQJ5" i="252"/>
  <c r="BQK5" i="252"/>
  <c r="BQL5" i="252"/>
  <c r="BQM5" i="252"/>
  <c r="BQN5" i="252"/>
  <c r="BQO5" i="252"/>
  <c r="BQP5" i="252"/>
  <c r="BQQ5" i="252"/>
  <c r="BQR5" i="252"/>
  <c r="BQS5" i="252"/>
  <c r="BQT5" i="252"/>
  <c r="BQU5" i="252"/>
  <c r="BQV5" i="252"/>
  <c r="BQW5" i="252"/>
  <c r="BQX5" i="252"/>
  <c r="BQY5" i="252"/>
  <c r="BQZ5" i="252"/>
  <c r="BRA5" i="252"/>
  <c r="BRB5" i="252"/>
  <c r="BRC5" i="252"/>
  <c r="BRD5" i="252"/>
  <c r="BRE5" i="252"/>
  <c r="BRF5" i="252"/>
  <c r="BRG5" i="252"/>
  <c r="BRH5" i="252"/>
  <c r="BRI5" i="252"/>
  <c r="BRJ5" i="252"/>
  <c r="BRK5" i="252"/>
  <c r="BRL5" i="252"/>
  <c r="BRM5" i="252"/>
  <c r="BRN5" i="252"/>
  <c r="BRO5" i="252"/>
  <c r="BRP5" i="252"/>
  <c r="BRQ5" i="252"/>
  <c r="BRR5" i="252"/>
  <c r="BRS5" i="252"/>
  <c r="BRT5" i="252"/>
  <c r="BRU5" i="252"/>
  <c r="BRV5" i="252"/>
  <c r="BRW5" i="252"/>
  <c r="BRX5" i="252"/>
  <c r="BRY5" i="252"/>
  <c r="BRZ5" i="252"/>
  <c r="BSA5" i="252"/>
  <c r="BSB5" i="252"/>
  <c r="BSC5" i="252"/>
  <c r="BSD5" i="252"/>
  <c r="BSE5" i="252"/>
  <c r="BSF5" i="252"/>
  <c r="BSG5" i="252"/>
  <c r="BSH5" i="252"/>
  <c r="BSI5" i="252"/>
  <c r="BSJ5" i="252"/>
  <c r="BSK5" i="252"/>
  <c r="BSL5" i="252"/>
  <c r="BSM5" i="252"/>
  <c r="BSN5" i="252"/>
  <c r="BSO5" i="252"/>
  <c r="BSP5" i="252"/>
  <c r="BSQ5" i="252"/>
  <c r="BSR5" i="252"/>
  <c r="BSS5" i="252"/>
  <c r="BST5" i="252"/>
  <c r="BSU5" i="252"/>
  <c r="BSV5" i="252"/>
  <c r="BSW5" i="252"/>
  <c r="BSX5" i="252"/>
  <c r="BSY5" i="252"/>
  <c r="BSZ5" i="252"/>
  <c r="BTA5" i="252"/>
  <c r="BTB5" i="252"/>
  <c r="BTC5" i="252"/>
  <c r="BTD5" i="252"/>
  <c r="BTE5" i="252"/>
  <c r="BTF5" i="252"/>
  <c r="BTG5" i="252"/>
  <c r="BTH5" i="252"/>
  <c r="BTI5" i="252"/>
  <c r="BTJ5" i="252"/>
  <c r="BTK5" i="252"/>
  <c r="BTL5" i="252"/>
  <c r="BTM5" i="252"/>
  <c r="BTN5" i="252"/>
  <c r="BTO5" i="252"/>
  <c r="BTP5" i="252"/>
  <c r="BTQ5" i="252"/>
  <c r="BTR5" i="252"/>
  <c r="BTS5" i="252"/>
  <c r="BTT5" i="252"/>
  <c r="BTU5" i="252"/>
  <c r="BTV5" i="252"/>
  <c r="BTW5" i="252"/>
  <c r="BTX5" i="252"/>
  <c r="BTY5" i="252"/>
  <c r="BTZ5" i="252"/>
  <c r="BUA5" i="252"/>
  <c r="BUB5" i="252"/>
  <c r="BUC5" i="252"/>
  <c r="BUD5" i="252"/>
  <c r="BUE5" i="252"/>
  <c r="BUF5" i="252"/>
  <c r="BUG5" i="252"/>
  <c r="BUH5" i="252"/>
  <c r="BUI5" i="252"/>
  <c r="BUJ5" i="252"/>
  <c r="BUK5" i="252"/>
  <c r="BUL5" i="252"/>
  <c r="BUM5" i="252"/>
  <c r="BUN5" i="252"/>
  <c r="BUO5" i="252"/>
  <c r="BUP5" i="252"/>
  <c r="BUQ5" i="252"/>
  <c r="BUR5" i="252"/>
  <c r="BUS5" i="252"/>
  <c r="BUT5" i="252"/>
  <c r="BUU5" i="252"/>
  <c r="BUV5" i="252"/>
  <c r="BUW5" i="252"/>
  <c r="BUX5" i="252"/>
  <c r="BUY5" i="252"/>
  <c r="BUZ5" i="252"/>
  <c r="BVA5" i="252"/>
  <c r="BVB5" i="252"/>
  <c r="BVC5" i="252"/>
  <c r="BVD5" i="252"/>
  <c r="BVE5" i="252"/>
  <c r="BVF5" i="252"/>
  <c r="BVG5" i="252"/>
  <c r="BVH5" i="252"/>
  <c r="BVI5" i="252"/>
  <c r="BVJ5" i="252"/>
  <c r="BVK5" i="252"/>
  <c r="BVL5" i="252"/>
  <c r="BVM5" i="252"/>
  <c r="BVN5" i="252"/>
  <c r="BVO5" i="252"/>
  <c r="BVP5" i="252"/>
  <c r="BVQ5" i="252"/>
  <c r="BVR5" i="252"/>
  <c r="BVS5" i="252"/>
  <c r="BVT5" i="252"/>
  <c r="BVU5" i="252"/>
  <c r="BVV5" i="252"/>
  <c r="BVW5" i="252"/>
  <c r="BVX5" i="252"/>
  <c r="BVY5" i="252"/>
  <c r="BVZ5" i="252"/>
  <c r="BWA5" i="252"/>
  <c r="BWB5" i="252"/>
  <c r="BWC5" i="252"/>
  <c r="BWD5" i="252"/>
  <c r="BWE5" i="252"/>
  <c r="BWF5" i="252"/>
  <c r="BWG5" i="252"/>
  <c r="BWH5" i="252"/>
  <c r="BWI5" i="252"/>
  <c r="BWJ5" i="252"/>
  <c r="BWK5" i="252"/>
  <c r="BWL5" i="252"/>
  <c r="BWM5" i="252"/>
  <c r="BWN5" i="252"/>
  <c r="BWO5" i="252"/>
  <c r="BWP5" i="252"/>
  <c r="BWQ5" i="252"/>
  <c r="BWR5" i="252"/>
  <c r="BWS5" i="252"/>
  <c r="BWT5" i="252"/>
  <c r="BWU5" i="252"/>
  <c r="BWV5" i="252"/>
  <c r="BWW5" i="252"/>
  <c r="BWX5" i="252"/>
  <c r="BWY5" i="252"/>
  <c r="BWZ5" i="252"/>
  <c r="BXA5" i="252"/>
  <c r="BXB5" i="252"/>
  <c r="BXC5" i="252"/>
  <c r="BXD5" i="252"/>
  <c r="BXE5" i="252"/>
  <c r="BXF5" i="252"/>
  <c r="BXG5" i="252"/>
  <c r="BXH5" i="252"/>
  <c r="BXI5" i="252"/>
  <c r="BXJ5" i="252"/>
  <c r="BXK5" i="252"/>
  <c r="BXL5" i="252"/>
  <c r="BXM5" i="252"/>
  <c r="BXN5" i="252"/>
  <c r="BXO5" i="252"/>
  <c r="BXP5" i="252"/>
  <c r="BXQ5" i="252"/>
  <c r="BXR5" i="252"/>
  <c r="BXS5" i="252"/>
  <c r="BXT5" i="252"/>
  <c r="BXU5" i="252"/>
  <c r="BXV5" i="252"/>
  <c r="BXW5" i="252"/>
  <c r="BXX5" i="252"/>
  <c r="BXY5" i="252"/>
  <c r="BXZ5" i="252"/>
  <c r="BYA5" i="252"/>
  <c r="BYB5" i="252"/>
  <c r="BYC5" i="252"/>
  <c r="BYD5" i="252"/>
  <c r="BYE5" i="252"/>
  <c r="BYF5" i="252"/>
  <c r="BYG5" i="252"/>
  <c r="BYH5" i="252"/>
  <c r="BYI5" i="252"/>
  <c r="BYJ5" i="252"/>
  <c r="BYK5" i="252"/>
  <c r="BYL5" i="252"/>
  <c r="BYM5" i="252"/>
  <c r="BYN5" i="252"/>
  <c r="BYO5" i="252"/>
  <c r="BYP5" i="252"/>
  <c r="BYQ5" i="252"/>
  <c r="BYR5" i="252"/>
  <c r="BYS5" i="252"/>
  <c r="BYT5" i="252"/>
  <c r="BYU5" i="252"/>
  <c r="BYV5" i="252"/>
  <c r="BYW5" i="252"/>
  <c r="BYX5" i="252"/>
  <c r="BYY5" i="252"/>
  <c r="BYZ5" i="252"/>
  <c r="BZA5" i="252"/>
  <c r="BZB5" i="252"/>
  <c r="BZC5" i="252"/>
  <c r="BZD5" i="252"/>
  <c r="BZE5" i="252"/>
  <c r="BZF5" i="252"/>
  <c r="BZG5" i="252"/>
  <c r="BZH5" i="252"/>
  <c r="BZI5" i="252"/>
  <c r="BZJ5" i="252"/>
  <c r="BZK5" i="252"/>
  <c r="BZL5" i="252"/>
  <c r="BZM5" i="252"/>
  <c r="BZN5" i="252"/>
  <c r="BZO5" i="252"/>
  <c r="BZP5" i="252"/>
  <c r="BZQ5" i="252"/>
  <c r="BZR5" i="252"/>
  <c r="BZS5" i="252"/>
  <c r="BZT5" i="252"/>
  <c r="BZU5" i="252"/>
  <c r="BZV5" i="252"/>
  <c r="BZW5" i="252"/>
  <c r="BZX5" i="252"/>
  <c r="BZY5" i="252"/>
  <c r="BZZ5" i="252"/>
  <c r="CAA5" i="252"/>
  <c r="CAB5" i="252"/>
  <c r="CAC5" i="252"/>
  <c r="CAD5" i="252"/>
  <c r="CAE5" i="252"/>
  <c r="CAF5" i="252"/>
  <c r="CAG5" i="252"/>
  <c r="CAH5" i="252"/>
  <c r="CAI5" i="252"/>
  <c r="CAJ5" i="252"/>
  <c r="CAK5" i="252"/>
  <c r="CAL5" i="252"/>
  <c r="CAM5" i="252"/>
  <c r="CAN5" i="252"/>
  <c r="CAO5" i="252"/>
  <c r="CAP5" i="252"/>
  <c r="CAQ5" i="252"/>
  <c r="CAR5" i="252"/>
  <c r="CAS5" i="252"/>
  <c r="CAT5" i="252"/>
  <c r="CAU5" i="252"/>
  <c r="CAV5" i="252"/>
  <c r="CAW5" i="252"/>
  <c r="CAX5" i="252"/>
  <c r="CAY5" i="252"/>
  <c r="CAZ5" i="252"/>
  <c r="CBA5" i="252"/>
  <c r="CBB5" i="252"/>
  <c r="CBC5" i="252"/>
  <c r="CBD5" i="252"/>
  <c r="CBE5" i="252"/>
  <c r="CBF5" i="252"/>
  <c r="CBG5" i="252"/>
  <c r="CBH5" i="252"/>
  <c r="CBI5" i="252"/>
  <c r="CBJ5" i="252"/>
  <c r="CBK5" i="252"/>
  <c r="CBL5" i="252"/>
  <c r="CBM5" i="252"/>
  <c r="CBN5" i="252"/>
  <c r="CBO5" i="252"/>
  <c r="CBP5" i="252"/>
  <c r="CBQ5" i="252"/>
  <c r="CBR5" i="252"/>
  <c r="CBS5" i="252"/>
  <c r="CBT5" i="252"/>
  <c r="CBU5" i="252"/>
  <c r="CBV5" i="252"/>
  <c r="CBW5" i="252"/>
  <c r="CBX5" i="252"/>
  <c r="CBY5" i="252"/>
  <c r="CBZ5" i="252"/>
  <c r="CCA5" i="252"/>
  <c r="CCB5" i="252"/>
  <c r="CCC5" i="252"/>
  <c r="CCD5" i="252"/>
  <c r="CCE5" i="252"/>
  <c r="CCF5" i="252"/>
  <c r="CCG5" i="252"/>
  <c r="CCH5" i="252"/>
  <c r="CCI5" i="252"/>
  <c r="CCJ5" i="252"/>
  <c r="CCK5" i="252"/>
  <c r="CCL5" i="252"/>
  <c r="CCM5" i="252"/>
  <c r="CCN5" i="252"/>
  <c r="CCO5" i="252"/>
  <c r="CCP5" i="252"/>
  <c r="CCQ5" i="252"/>
  <c r="CCR5" i="252"/>
  <c r="CCS5" i="252"/>
  <c r="CCT5" i="252"/>
  <c r="CCU5" i="252"/>
  <c r="CCV5" i="252"/>
  <c r="CCW5" i="252"/>
  <c r="CCX5" i="252"/>
  <c r="CCY5" i="252"/>
  <c r="CCZ5" i="252"/>
  <c r="CDA5" i="252"/>
  <c r="CDB5" i="252"/>
  <c r="CDC5" i="252"/>
  <c r="CDD5" i="252"/>
  <c r="CDE5" i="252"/>
  <c r="CDF5" i="252"/>
  <c r="CDG5" i="252"/>
  <c r="CDH5" i="252"/>
  <c r="CDI5" i="252"/>
  <c r="CDJ5" i="252"/>
  <c r="CDK5" i="252"/>
  <c r="CDL5" i="252"/>
  <c r="CDM5" i="252"/>
  <c r="CDN5" i="252"/>
  <c r="CDO5" i="252"/>
  <c r="CDP5" i="252"/>
  <c r="CDQ5" i="252"/>
  <c r="CDR5" i="252"/>
  <c r="CDS5" i="252"/>
  <c r="CDT5" i="252"/>
  <c r="CDU5" i="252"/>
  <c r="CDV5" i="252"/>
  <c r="CDW5" i="252"/>
  <c r="CDX5" i="252"/>
  <c r="CDY5" i="252"/>
  <c r="CDZ5" i="252"/>
  <c r="CEA5" i="252"/>
  <c r="CEB5" i="252"/>
  <c r="CEC5" i="252"/>
  <c r="CED5" i="252"/>
  <c r="CEE5" i="252"/>
  <c r="CEF5" i="252"/>
  <c r="CEG5" i="252"/>
  <c r="CEH5" i="252"/>
  <c r="CEI5" i="252"/>
  <c r="CEJ5" i="252"/>
  <c r="CEK5" i="252"/>
  <c r="CEL5" i="252"/>
  <c r="CEM5" i="252"/>
  <c r="CEN5" i="252"/>
  <c r="CEO5" i="252"/>
  <c r="CEP5" i="252"/>
  <c r="CEQ5" i="252"/>
  <c r="CER5" i="252"/>
  <c r="CES5" i="252"/>
  <c r="CET5" i="252"/>
  <c r="CEU5" i="252"/>
  <c r="CEV5" i="252"/>
  <c r="CEW5" i="252"/>
  <c r="CEX5" i="252"/>
  <c r="CEY5" i="252"/>
  <c r="CEZ5" i="252"/>
  <c r="CFA5" i="252"/>
  <c r="CFB5" i="252"/>
  <c r="CFC5" i="252"/>
  <c r="CFD5" i="252"/>
  <c r="CFE5" i="252"/>
  <c r="CFF5" i="252"/>
  <c r="CFG5" i="252"/>
  <c r="CFH5" i="252"/>
  <c r="CFI5" i="252"/>
  <c r="CFJ5" i="252"/>
  <c r="CFK5" i="252"/>
  <c r="CFL5" i="252"/>
  <c r="CFM5" i="252"/>
  <c r="CFN5" i="252"/>
  <c r="CFO5" i="252"/>
  <c r="CFP5" i="252"/>
  <c r="CFQ5" i="252"/>
  <c r="CFR5" i="252"/>
  <c r="CFS5" i="252"/>
  <c r="CFT5" i="252"/>
  <c r="CFU5" i="252"/>
  <c r="CFV5" i="252"/>
  <c r="CFW5" i="252"/>
  <c r="CFX5" i="252"/>
  <c r="CFY5" i="252"/>
  <c r="CFZ5" i="252"/>
  <c r="CGA5" i="252"/>
  <c r="CGB5" i="252"/>
  <c r="CGC5" i="252"/>
  <c r="CGD5" i="252"/>
  <c r="CGE5" i="252"/>
  <c r="CGF5" i="252"/>
  <c r="CGG5" i="252"/>
  <c r="CGH5" i="252"/>
  <c r="CGI5" i="252"/>
  <c r="CGJ5" i="252"/>
  <c r="CGK5" i="252"/>
  <c r="CGL5" i="252"/>
  <c r="CGM5" i="252"/>
  <c r="CGN5" i="252"/>
  <c r="CGO5" i="252"/>
  <c r="CGP5" i="252"/>
  <c r="CGQ5" i="252"/>
  <c r="CGR5" i="252"/>
  <c r="CGS5" i="252"/>
  <c r="CGT5" i="252"/>
  <c r="CGU5" i="252"/>
  <c r="CGV5" i="252"/>
  <c r="CGW5" i="252"/>
  <c r="CGX5" i="252"/>
  <c r="CGY5" i="252"/>
  <c r="CGZ5" i="252"/>
  <c r="CHA5" i="252"/>
  <c r="CHB5" i="252"/>
  <c r="CHC5" i="252"/>
  <c r="CHD5" i="252"/>
  <c r="CHE5" i="252"/>
  <c r="CHF5" i="252"/>
  <c r="CHG5" i="252"/>
  <c r="CHH5" i="252"/>
  <c r="CHI5" i="252"/>
  <c r="CHJ5" i="252"/>
  <c r="CHK5" i="252"/>
  <c r="CHL5" i="252"/>
  <c r="CHM5" i="252"/>
  <c r="CHN5" i="252"/>
  <c r="CHO5" i="252"/>
  <c r="CHP5" i="252"/>
  <c r="CHQ5" i="252"/>
  <c r="CHR5" i="252"/>
  <c r="CHS5" i="252"/>
  <c r="CHT5" i="252"/>
  <c r="CHU5" i="252"/>
  <c r="CHV5" i="252"/>
  <c r="CHW5" i="252"/>
  <c r="CHX5" i="252"/>
  <c r="CHY5" i="252"/>
  <c r="CHZ5" i="252"/>
  <c r="CIA5" i="252"/>
  <c r="CIB5" i="252"/>
  <c r="CIC5" i="252"/>
  <c r="CID5" i="252"/>
  <c r="CIE5" i="252"/>
  <c r="CIF5" i="252"/>
  <c r="CIG5" i="252"/>
  <c r="CIH5" i="252"/>
  <c r="CII5" i="252"/>
  <c r="CIJ5" i="252"/>
  <c r="CIK5" i="252"/>
  <c r="CIL5" i="252"/>
  <c r="CIM5" i="252"/>
  <c r="CIN5" i="252"/>
  <c r="CIO5" i="252"/>
  <c r="CIP5" i="252"/>
  <c r="CIQ5" i="252"/>
  <c r="CIR5" i="252"/>
  <c r="CIS5" i="252"/>
  <c r="CIT5" i="252"/>
  <c r="CIU5" i="252"/>
  <c r="CIV5" i="252"/>
  <c r="CIW5" i="252"/>
  <c r="CIX5" i="252"/>
  <c r="CIY5" i="252"/>
  <c r="CIZ5" i="252"/>
  <c r="CJA5" i="252"/>
  <c r="CJB5" i="252"/>
  <c r="CJC5" i="252"/>
  <c r="CJD5" i="252"/>
  <c r="CJE5" i="252"/>
  <c r="CJF5" i="252"/>
  <c r="CJG5" i="252"/>
  <c r="CJH5" i="252"/>
  <c r="CJI5" i="252"/>
  <c r="CJJ5" i="252"/>
  <c r="CJK5" i="252"/>
  <c r="CJL5" i="252"/>
  <c r="CJM5" i="252"/>
  <c r="CJN5" i="252"/>
  <c r="CJO5" i="252"/>
  <c r="CJP5" i="252"/>
  <c r="CJQ5" i="252"/>
  <c r="CJR5" i="252"/>
  <c r="CJS5" i="252"/>
  <c r="CJT5" i="252"/>
  <c r="CJU5" i="252"/>
  <c r="CJV5" i="252"/>
  <c r="CJW5" i="252"/>
  <c r="CJX5" i="252"/>
  <c r="CJY5" i="252"/>
  <c r="CJZ5" i="252"/>
  <c r="CKA5" i="252"/>
  <c r="CKB5" i="252"/>
  <c r="CKC5" i="252"/>
  <c r="CKD5" i="252"/>
  <c r="CKE5" i="252"/>
  <c r="CKF5" i="252"/>
  <c r="CKG5" i="252"/>
  <c r="CKH5" i="252"/>
  <c r="CKI5" i="252"/>
  <c r="CKJ5" i="252"/>
  <c r="CKK5" i="252"/>
  <c r="CKL5" i="252"/>
  <c r="CKM5" i="252"/>
  <c r="CKN5" i="252"/>
  <c r="CKO5" i="252"/>
  <c r="CKP5" i="252"/>
  <c r="CKQ5" i="252"/>
  <c r="CKR5" i="252"/>
  <c r="CKS5" i="252"/>
  <c r="CKT5" i="252"/>
  <c r="CKU5" i="252"/>
  <c r="CKV5" i="252"/>
  <c r="CKW5" i="252"/>
  <c r="CKX5" i="252"/>
  <c r="CKY5" i="252"/>
  <c r="CKZ5" i="252"/>
  <c r="CLA5" i="252"/>
  <c r="CLB5" i="252"/>
  <c r="CLC5" i="252"/>
  <c r="CLD5" i="252"/>
  <c r="CLE5" i="252"/>
  <c r="CLF5" i="252"/>
  <c r="CLG5" i="252"/>
  <c r="CLH5" i="252"/>
  <c r="CLI5" i="252"/>
  <c r="CLJ5" i="252"/>
  <c r="CLK5" i="252"/>
  <c r="CLL5" i="252"/>
  <c r="CLM5" i="252"/>
  <c r="CLN5" i="252"/>
  <c r="CLO5" i="252"/>
  <c r="CLP5" i="252"/>
  <c r="CLQ5" i="252"/>
  <c r="CLR5" i="252"/>
  <c r="CLS5" i="252"/>
  <c r="CLT5" i="252"/>
  <c r="CLU5" i="252"/>
  <c r="CLV5" i="252"/>
  <c r="CLW5" i="252"/>
  <c r="CLX5" i="252"/>
  <c r="CLY5" i="252"/>
  <c r="CLZ5" i="252"/>
  <c r="CMA5" i="252"/>
  <c r="CMB5" i="252"/>
  <c r="CMC5" i="252"/>
  <c r="EE26" i="252" l="1"/>
  <c r="EF26" i="252"/>
  <c r="EG26" i="252"/>
  <c r="EE27" i="252"/>
  <c r="EF27" i="252"/>
  <c r="EG27" i="252"/>
  <c r="CU26" i="252"/>
  <c r="CV26" i="252"/>
  <c r="CW26" i="252"/>
  <c r="CX26" i="252"/>
  <c r="CY26" i="252"/>
  <c r="CZ26" i="252"/>
  <c r="DA26" i="252"/>
  <c r="DB26" i="252"/>
  <c r="DC26" i="252"/>
  <c r="DD26" i="252"/>
  <c r="DE26" i="252"/>
  <c r="DF26" i="252"/>
  <c r="DG26" i="252"/>
  <c r="DH26" i="252"/>
  <c r="DI26" i="252"/>
  <c r="DJ26" i="252"/>
  <c r="DK26" i="252"/>
  <c r="DL26" i="252"/>
  <c r="DM26" i="252"/>
  <c r="DN26" i="252"/>
  <c r="DO26" i="252"/>
  <c r="DP26" i="252"/>
  <c r="DQ26" i="252"/>
  <c r="DR26" i="252"/>
  <c r="DS26" i="252"/>
  <c r="DT26" i="252"/>
  <c r="DU26" i="252"/>
  <c r="DV26" i="252"/>
  <c r="DW26" i="252"/>
  <c r="DX26" i="252"/>
  <c r="DY26" i="252"/>
  <c r="DZ26" i="252"/>
  <c r="EB26" i="252"/>
  <c r="EC26" i="252"/>
  <c r="ED26" i="252"/>
  <c r="CU27" i="252"/>
  <c r="CV27" i="252"/>
  <c r="CW27" i="252"/>
  <c r="CX27" i="252"/>
  <c r="CY27" i="252"/>
  <c r="CZ27" i="252"/>
  <c r="DA27" i="252"/>
  <c r="DB27" i="252"/>
  <c r="DC27" i="252"/>
  <c r="DD27" i="252"/>
  <c r="DE27" i="252"/>
  <c r="DF27" i="252"/>
  <c r="DG27" i="252"/>
  <c r="DH27" i="252"/>
  <c r="DI27" i="252"/>
  <c r="DJ27" i="252"/>
  <c r="DK27" i="252"/>
  <c r="DL27" i="252"/>
  <c r="DM27" i="252"/>
  <c r="DN27" i="252"/>
  <c r="DO27" i="252"/>
  <c r="DP27" i="252"/>
  <c r="DQ27" i="252"/>
  <c r="DR27" i="252"/>
  <c r="DS27" i="252"/>
  <c r="DT27" i="252"/>
  <c r="DU27" i="252"/>
  <c r="DV27" i="252"/>
  <c r="DW27" i="252"/>
  <c r="DX27" i="252"/>
  <c r="DY27" i="252"/>
  <c r="DZ27" i="252"/>
  <c r="EA27" i="252"/>
  <c r="EB27" i="252"/>
  <c r="EC27" i="252"/>
  <c r="ED27" i="252"/>
  <c r="CH26" i="252"/>
  <c r="CS26" i="252"/>
  <c r="CR26" i="252"/>
  <c r="CQ26" i="252"/>
  <c r="CP26" i="252"/>
  <c r="CO26" i="252"/>
  <c r="CN26" i="252"/>
  <c r="CM26" i="252"/>
  <c r="CL26" i="252"/>
  <c r="CJ26" i="252"/>
  <c r="CI26" i="252"/>
  <c r="DE14" i="252"/>
  <c r="ES16" i="252"/>
  <c r="ER16" i="252"/>
  <c r="EQ16" i="252"/>
  <c r="EP16" i="252"/>
  <c r="EO16" i="252"/>
  <c r="EN16" i="252"/>
  <c r="EM16" i="252"/>
  <c r="EL16" i="252"/>
  <c r="EK16" i="252"/>
  <c r="EJ16" i="252"/>
  <c r="EI16" i="252"/>
  <c r="EH16" i="252"/>
  <c r="EG16" i="252"/>
  <c r="EF16" i="252"/>
  <c r="EE16" i="252"/>
  <c r="ED16" i="252"/>
  <c r="EC16" i="252"/>
  <c r="EB16" i="252"/>
  <c r="EA16" i="252"/>
  <c r="DZ16" i="252"/>
  <c r="DY16" i="252"/>
  <c r="DX16" i="252"/>
  <c r="DW16" i="252"/>
  <c r="DV16" i="252"/>
  <c r="DU16" i="252"/>
  <c r="DT16" i="252"/>
  <c r="DS16" i="252"/>
  <c r="DR16" i="252"/>
  <c r="DQ16" i="252"/>
  <c r="DP16" i="252"/>
  <c r="DO16" i="252"/>
  <c r="DN16" i="252"/>
  <c r="DM16" i="252"/>
  <c r="DL16" i="252"/>
  <c r="DK16" i="252"/>
  <c r="DJ16" i="252"/>
  <c r="DI16" i="252"/>
  <c r="DH16" i="252"/>
  <c r="DG16" i="252"/>
  <c r="DF16" i="252"/>
  <c r="DE16" i="252"/>
  <c r="ES15" i="252"/>
  <c r="ER15" i="252"/>
  <c r="EQ15" i="252"/>
  <c r="EP15" i="252"/>
  <c r="EO15" i="252"/>
  <c r="EN15" i="252"/>
  <c r="EM15" i="252"/>
  <c r="EL15" i="252"/>
  <c r="EK15" i="252"/>
  <c r="EJ15" i="252"/>
  <c r="EI15" i="252"/>
  <c r="EH15" i="252"/>
  <c r="EG15" i="252"/>
  <c r="EF15" i="252"/>
  <c r="EE15" i="252"/>
  <c r="ED15" i="252"/>
  <c r="EC15" i="252"/>
  <c r="EB15" i="252"/>
  <c r="EA15" i="252"/>
  <c r="DZ15" i="252"/>
  <c r="DY15" i="252"/>
  <c r="DX15" i="252"/>
  <c r="DW15" i="252"/>
  <c r="DV15" i="252"/>
  <c r="DU15" i="252"/>
  <c r="DT15" i="252"/>
  <c r="DS15" i="252"/>
  <c r="DR15" i="252"/>
  <c r="DQ15" i="252"/>
  <c r="DP15" i="252"/>
  <c r="DO15" i="252"/>
  <c r="DN15" i="252"/>
  <c r="DM15" i="252"/>
  <c r="DL15" i="252"/>
  <c r="DK15" i="252"/>
  <c r="DJ15" i="252"/>
  <c r="DI15" i="252"/>
  <c r="DH15" i="252"/>
  <c r="DG15" i="252"/>
  <c r="DF15" i="252"/>
  <c r="DE15" i="252"/>
  <c r="ES14" i="252"/>
  <c r="ER14" i="252"/>
  <c r="EQ14" i="252"/>
  <c r="EP14" i="252"/>
  <c r="EO14" i="252"/>
  <c r="EN14" i="252"/>
  <c r="EM14" i="252"/>
  <c r="EL14" i="252"/>
  <c r="EK14" i="252"/>
  <c r="EJ14" i="252"/>
  <c r="EI14" i="252"/>
  <c r="EH14" i="252"/>
  <c r="EG14" i="252"/>
  <c r="EF14" i="252"/>
  <c r="EE14" i="252"/>
  <c r="ED14" i="252"/>
  <c r="EC14" i="252"/>
  <c r="EB14" i="252"/>
  <c r="EA14" i="252"/>
  <c r="DZ14" i="252"/>
  <c r="DY14" i="252"/>
  <c r="DX14" i="252"/>
  <c r="DW14" i="252"/>
  <c r="DV14" i="252"/>
  <c r="DU14" i="252"/>
  <c r="DT14" i="252"/>
  <c r="DS14" i="252"/>
  <c r="DR14" i="252"/>
  <c r="DQ14" i="252"/>
  <c r="DP14" i="252"/>
  <c r="DO14" i="252"/>
  <c r="DN14" i="252"/>
  <c r="DM14" i="252"/>
  <c r="DL14" i="252"/>
  <c r="DK14" i="252"/>
  <c r="DJ14" i="252"/>
  <c r="DI14" i="252"/>
  <c r="DH14" i="252"/>
  <c r="DG14" i="252"/>
  <c r="DF14" i="252"/>
  <c r="ER13" i="252"/>
  <c r="ES21" i="252" s="1"/>
  <c r="EQ13" i="252"/>
  <c r="EP13" i="252"/>
  <c r="EO13" i="252"/>
  <c r="EN13" i="252"/>
  <c r="EM13" i="252"/>
  <c r="EL13" i="252"/>
  <c r="EK13" i="252"/>
  <c r="EJ13" i="252"/>
  <c r="EI13" i="252"/>
  <c r="EH13" i="252"/>
  <c r="EG13" i="252"/>
  <c r="EF13" i="252"/>
  <c r="EE13" i="252"/>
  <c r="ED13" i="252"/>
  <c r="EC13" i="252"/>
  <c r="EB13" i="252"/>
  <c r="EA13" i="252"/>
  <c r="DZ13" i="252"/>
  <c r="DY13" i="252"/>
  <c r="DX13" i="252"/>
  <c r="DW13" i="252"/>
  <c r="DV13" i="252"/>
  <c r="DU13" i="252"/>
  <c r="DS13" i="252"/>
  <c r="DR13" i="252"/>
  <c r="DQ13" i="252"/>
  <c r="DP13" i="252"/>
  <c r="DO13" i="252"/>
  <c r="DN13" i="252"/>
  <c r="DM13" i="252"/>
  <c r="DL13" i="252"/>
  <c r="DK13" i="252"/>
  <c r="DJ13" i="252"/>
  <c r="DI13" i="252"/>
  <c r="DH13" i="252"/>
  <c r="DG13" i="252"/>
  <c r="DF13" i="252"/>
  <c r="H5" i="252"/>
  <c r="BEV5" i="252"/>
  <c r="BEU5" i="252"/>
  <c r="BET5" i="252"/>
  <c r="BES5" i="252"/>
  <c r="BER5" i="252"/>
  <c r="BEQ5" i="252"/>
  <c r="BEP5" i="252"/>
  <c r="BEO5" i="252"/>
  <c r="BEN5" i="252"/>
  <c r="BEM5" i="252"/>
  <c r="BEL5" i="252"/>
  <c r="BEK5" i="252"/>
  <c r="BEJ5" i="252"/>
  <c r="BEI5" i="252"/>
  <c r="BEH5" i="252"/>
  <c r="BEG5" i="252"/>
  <c r="BEF5" i="252"/>
  <c r="BEE5" i="252"/>
  <c r="BED5" i="252"/>
  <c r="BEC5" i="252"/>
  <c r="BEB5" i="252"/>
  <c r="BEA5" i="252"/>
  <c r="BDZ5" i="252"/>
  <c r="BDY5" i="252"/>
  <c r="BDX5" i="252"/>
  <c r="BDW5" i="252"/>
  <c r="BDV5" i="252"/>
  <c r="BDU5" i="252"/>
  <c r="BDT5" i="252"/>
  <c r="BDS5" i="252"/>
  <c r="BDR5" i="252"/>
  <c r="BDQ5" i="252"/>
  <c r="BDP5" i="252"/>
  <c r="BDO5" i="252"/>
  <c r="BDN5" i="252"/>
  <c r="BDM5" i="252"/>
  <c r="BDL5" i="252"/>
  <c r="BDK5" i="252"/>
  <c r="BDJ5" i="252"/>
  <c r="BDI5" i="252"/>
  <c r="BDH5" i="252"/>
  <c r="BDG5" i="252"/>
  <c r="BDF5" i="252"/>
  <c r="BDE5" i="252"/>
  <c r="BDD5" i="252"/>
  <c r="BDC5" i="252"/>
  <c r="BDB5" i="252"/>
  <c r="BDA5" i="252"/>
  <c r="BCZ5" i="252"/>
  <c r="BCY5" i="252"/>
  <c r="BCX5" i="252"/>
  <c r="BCW5" i="252"/>
  <c r="BCV5" i="252"/>
  <c r="BCU5" i="252"/>
  <c r="BCT5" i="252"/>
  <c r="BCS5" i="252"/>
  <c r="BCR5" i="252"/>
  <c r="BCQ5" i="252"/>
  <c r="BCP5" i="252"/>
  <c r="BCO5" i="252"/>
  <c r="BCN5" i="252"/>
  <c r="BCM5" i="252"/>
  <c r="BCL5" i="252"/>
  <c r="BCK5" i="252"/>
  <c r="BCJ5" i="252"/>
  <c r="BCI5" i="252"/>
  <c r="BCH5" i="252"/>
  <c r="BCG5" i="252"/>
  <c r="BCF5" i="252"/>
  <c r="BCE5" i="252"/>
  <c r="BCD5" i="252"/>
  <c r="BCC5" i="252"/>
  <c r="BCB5" i="252"/>
  <c r="BCA5" i="252"/>
  <c r="BBZ5" i="252"/>
  <c r="BBY5" i="252"/>
  <c r="BBX5" i="252"/>
  <c r="BBW5" i="252"/>
  <c r="BBV5" i="252"/>
  <c r="BBU5" i="252"/>
  <c r="BBT5" i="252"/>
  <c r="BBS5" i="252"/>
  <c r="BBR5" i="252"/>
  <c r="BBQ5" i="252"/>
  <c r="BBP5" i="252"/>
  <c r="BBO5" i="252"/>
  <c r="BBN5" i="252"/>
  <c r="BBM5" i="252"/>
  <c r="BBL5" i="252"/>
  <c r="BBK5" i="252"/>
  <c r="BBJ5" i="252"/>
  <c r="BBI5" i="252"/>
  <c r="BBH5" i="252"/>
  <c r="BBG5" i="252"/>
  <c r="BBF5" i="252"/>
  <c r="BBE5" i="252"/>
  <c r="BBD5" i="252"/>
  <c r="BBC5" i="252"/>
  <c r="BBB5" i="252"/>
  <c r="BBA5" i="252"/>
  <c r="BAZ5" i="252"/>
  <c r="BAY5" i="252"/>
  <c r="BAX5" i="252"/>
  <c r="BAW5" i="252"/>
  <c r="BAV5" i="252"/>
  <c r="BAU5" i="252"/>
  <c r="BAT5" i="252"/>
  <c r="BAS5" i="252"/>
  <c r="BAR5" i="252"/>
  <c r="BAQ5" i="252"/>
  <c r="BAP5" i="252"/>
  <c r="BAO5" i="252"/>
  <c r="BAN5" i="252"/>
  <c r="BAM5" i="252"/>
  <c r="BAL5" i="252"/>
  <c r="BAK5" i="252"/>
  <c r="BAJ5" i="252"/>
  <c r="BAI5" i="252"/>
  <c r="BAH5" i="252"/>
  <c r="BAG5" i="252"/>
  <c r="BAF5" i="252"/>
  <c r="BAE5" i="252"/>
  <c r="BAD5" i="252"/>
  <c r="BAC5" i="252"/>
  <c r="BAB5" i="252"/>
  <c r="BAA5" i="252"/>
  <c r="AZZ5" i="252"/>
  <c r="AZY5" i="252"/>
  <c r="AZX5" i="252"/>
  <c r="AZW5" i="252"/>
  <c r="AZV5" i="252"/>
  <c r="AZU5" i="252"/>
  <c r="AZT5" i="252"/>
  <c r="AZS5" i="252"/>
  <c r="AZR5" i="252"/>
  <c r="AZQ5" i="252"/>
  <c r="AZP5" i="252"/>
  <c r="AZO5" i="252"/>
  <c r="AZN5" i="252"/>
  <c r="AZM5" i="252"/>
  <c r="AZL5" i="252"/>
  <c r="AZK5" i="252"/>
  <c r="AZJ5" i="252"/>
  <c r="AZI5" i="252"/>
  <c r="AZH5" i="252"/>
  <c r="AZG5" i="252"/>
  <c r="AZF5" i="252"/>
  <c r="AZE5" i="252"/>
  <c r="AZD5" i="252"/>
  <c r="AZC5" i="252"/>
  <c r="AZB5" i="252"/>
  <c r="AZA5" i="252"/>
  <c r="AYZ5" i="252"/>
  <c r="AYY5" i="252"/>
  <c r="AYX5" i="252"/>
  <c r="AYW5" i="252"/>
  <c r="AYV5" i="252"/>
  <c r="AYU5" i="252"/>
  <c r="AYT5" i="252"/>
  <c r="AYS5" i="252"/>
  <c r="AYR5" i="252"/>
  <c r="AYQ5" i="252"/>
  <c r="AYP5" i="252"/>
  <c r="AYO5" i="252"/>
  <c r="AYN5" i="252"/>
  <c r="AYM5" i="252"/>
  <c r="AYL5" i="252"/>
  <c r="AYK5" i="252"/>
  <c r="AYJ5" i="252"/>
  <c r="AYI5" i="252"/>
  <c r="AYH5" i="252"/>
  <c r="AYG5" i="252"/>
  <c r="AYF5" i="252"/>
  <c r="AYE5" i="252"/>
  <c r="AYD5" i="252"/>
  <c r="AYC5" i="252"/>
  <c r="AYB5" i="252"/>
  <c r="AYA5" i="252"/>
  <c r="AXZ5" i="252"/>
  <c r="AXY5" i="252"/>
  <c r="AXX5" i="252"/>
  <c r="AXW5" i="252"/>
  <c r="AXV5" i="252"/>
  <c r="AXU5" i="252"/>
  <c r="AXT5" i="252"/>
  <c r="AXS5" i="252"/>
  <c r="AXR5" i="252"/>
  <c r="AXQ5" i="252"/>
  <c r="AXP5" i="252"/>
  <c r="AXO5" i="252"/>
  <c r="AXN5" i="252"/>
  <c r="AXM5" i="252"/>
  <c r="AXL5" i="252"/>
  <c r="AXK5" i="252"/>
  <c r="AXJ5" i="252"/>
  <c r="AXI5" i="252"/>
  <c r="AXH5" i="252"/>
  <c r="AXG5" i="252"/>
  <c r="AXF5" i="252"/>
  <c r="AXE5" i="252"/>
  <c r="AXD5" i="252"/>
  <c r="AXC5" i="252"/>
  <c r="AXB5" i="252"/>
  <c r="AXA5" i="252"/>
  <c r="AWZ5" i="252"/>
  <c r="AWY5" i="252"/>
  <c r="AWX5" i="252"/>
  <c r="AWW5" i="252"/>
  <c r="AWV5" i="252"/>
  <c r="AWU5" i="252"/>
  <c r="AWT5" i="252"/>
  <c r="AWS5" i="252"/>
  <c r="AWR5" i="252"/>
  <c r="AWQ5" i="252"/>
  <c r="AWP5" i="252"/>
  <c r="AWO5" i="252"/>
  <c r="AWN5" i="252"/>
  <c r="AWM5" i="252"/>
  <c r="AWL5" i="252"/>
  <c r="AWK5" i="252"/>
  <c r="AWJ5" i="252"/>
  <c r="AWI5" i="252"/>
  <c r="AWH5" i="252"/>
  <c r="AWG5" i="252"/>
  <c r="AWF5" i="252"/>
  <c r="AWE5" i="252"/>
  <c r="AWD5" i="252"/>
  <c r="AWC5" i="252"/>
  <c r="AWB5" i="252"/>
  <c r="AWA5" i="252"/>
  <c r="AVZ5" i="252"/>
  <c r="AVY5" i="252"/>
  <c r="AVX5" i="252"/>
  <c r="AVW5" i="252"/>
  <c r="AVV5" i="252"/>
  <c r="AVU5" i="252"/>
  <c r="AVT5" i="252"/>
  <c r="AVS5" i="252"/>
  <c r="AVR5" i="252"/>
  <c r="AVQ5" i="252"/>
  <c r="AVP5" i="252"/>
  <c r="AVO5" i="252"/>
  <c r="AVN5" i="252"/>
  <c r="AVM5" i="252"/>
  <c r="AVL5" i="252"/>
  <c r="AVK5" i="252"/>
  <c r="AVJ5" i="252"/>
  <c r="AVI5" i="252"/>
  <c r="AVH5" i="252"/>
  <c r="AVG5" i="252"/>
  <c r="AVF5" i="252"/>
  <c r="AVE5" i="252"/>
  <c r="AVD5" i="252"/>
  <c r="AVC5" i="252"/>
  <c r="AVB5" i="252"/>
  <c r="AVA5" i="252"/>
  <c r="AUZ5" i="252"/>
  <c r="AUY5" i="252"/>
  <c r="AUX5" i="252"/>
  <c r="AUW5" i="252"/>
  <c r="AUV5" i="252"/>
  <c r="AUU5" i="252"/>
  <c r="AUT5" i="252"/>
  <c r="AUS5" i="252"/>
  <c r="AUR5" i="252"/>
  <c r="AUQ5" i="252"/>
  <c r="AUP5" i="252"/>
  <c r="AUO5" i="252"/>
  <c r="AUN5" i="252"/>
  <c r="AUM5" i="252"/>
  <c r="AUL5" i="252"/>
  <c r="AUK5" i="252"/>
  <c r="AUJ5" i="252"/>
  <c r="AUI5" i="252"/>
  <c r="AUH5" i="252"/>
  <c r="AUG5" i="252"/>
  <c r="AUF5" i="252"/>
  <c r="AUE5" i="252"/>
  <c r="AUD5" i="252"/>
  <c r="AUC5" i="252"/>
  <c r="AUB5" i="252"/>
  <c r="AUA5" i="252"/>
  <c r="ATZ5" i="252"/>
  <c r="ATY5" i="252"/>
  <c r="ATX5" i="252"/>
  <c r="ATW5" i="252"/>
  <c r="ATV5" i="252"/>
  <c r="ATU5" i="252"/>
  <c r="ATT5" i="252"/>
  <c r="ATS5" i="252"/>
  <c r="ATR5" i="252"/>
  <c r="ATQ5" i="252"/>
  <c r="ATP5" i="252"/>
  <c r="ATO5" i="252"/>
  <c r="ATN5" i="252"/>
  <c r="ATM5" i="252"/>
  <c r="ATL5" i="252"/>
  <c r="ATK5" i="252"/>
  <c r="ATJ5" i="252"/>
  <c r="ATI5" i="252"/>
  <c r="ATH5" i="252"/>
  <c r="ATG5" i="252"/>
  <c r="ATF5" i="252"/>
  <c r="ATE5" i="252"/>
  <c r="ATD5" i="252"/>
  <c r="ATC5" i="252"/>
  <c r="ATB5" i="252"/>
  <c r="ATA5" i="252"/>
  <c r="ASZ5" i="252"/>
  <c r="ASY5" i="252"/>
  <c r="ASX5" i="252"/>
  <c r="ASW5" i="252"/>
  <c r="ASV5" i="252"/>
  <c r="ASU5" i="252"/>
  <c r="AST5" i="252"/>
  <c r="ASS5" i="252"/>
  <c r="ASR5" i="252"/>
  <c r="ASQ5" i="252"/>
  <c r="ASP5" i="252"/>
  <c r="ASO5" i="252"/>
  <c r="ASN5" i="252"/>
  <c r="ASM5" i="252"/>
  <c r="ASL5" i="252"/>
  <c r="ASK5" i="252"/>
  <c r="ASJ5" i="252"/>
  <c r="ASI5" i="252"/>
  <c r="ASH5" i="252"/>
  <c r="ASG5" i="252"/>
  <c r="ASF5" i="252"/>
  <c r="ASE5" i="252"/>
  <c r="ASD5" i="252"/>
  <c r="ASC5" i="252"/>
  <c r="ASB5" i="252"/>
  <c r="ASA5" i="252"/>
  <c r="ARZ5" i="252"/>
  <c r="ARY5" i="252"/>
  <c r="ARX5" i="252"/>
  <c r="ARW5" i="252"/>
  <c r="ARV5" i="252"/>
  <c r="ARU5" i="252"/>
  <c r="ART5" i="252"/>
  <c r="ARS5" i="252"/>
  <c r="ARR5" i="252"/>
  <c r="ARQ5" i="252"/>
  <c r="ARP5" i="252"/>
  <c r="ARO5" i="252"/>
  <c r="ARN5" i="252"/>
  <c r="ARM5" i="252"/>
  <c r="ARL5" i="252"/>
  <c r="ARK5" i="252"/>
  <c r="ARJ5" i="252"/>
  <c r="ARI5" i="252"/>
  <c r="ARH5" i="252"/>
  <c r="ARG5" i="252"/>
  <c r="ARF5" i="252"/>
  <c r="ARE5" i="252"/>
  <c r="ARD5" i="252"/>
  <c r="ARC5" i="252"/>
  <c r="ARB5" i="252"/>
  <c r="ARA5" i="252"/>
  <c r="AQZ5" i="252"/>
  <c r="AQY5" i="252"/>
  <c r="AQX5" i="252"/>
  <c r="AQW5" i="252"/>
  <c r="AQV5" i="252"/>
  <c r="AQU5" i="252"/>
  <c r="AQT5" i="252"/>
  <c r="AQS5" i="252"/>
  <c r="AQR5" i="252"/>
  <c r="AQQ5" i="252"/>
  <c r="AQP5" i="252"/>
  <c r="AQO5" i="252"/>
  <c r="AQN5" i="252"/>
  <c r="AQM5" i="252"/>
  <c r="AQL5" i="252"/>
  <c r="AQK5" i="252"/>
  <c r="AQJ5" i="252"/>
  <c r="AQI5" i="252"/>
  <c r="AQH5" i="252"/>
  <c r="AQG5" i="252"/>
  <c r="AQF5" i="252"/>
  <c r="AQE5" i="252"/>
  <c r="AQD5" i="252"/>
  <c r="AQC5" i="252"/>
  <c r="AQB5" i="252"/>
  <c r="AQA5" i="252"/>
  <c r="APZ5" i="252"/>
  <c r="APY5" i="252"/>
  <c r="APX5" i="252"/>
  <c r="APW5" i="252"/>
  <c r="APV5" i="252"/>
  <c r="APU5" i="252"/>
  <c r="APT5" i="252"/>
  <c r="APS5" i="252"/>
  <c r="APR5" i="252"/>
  <c r="APQ5" i="252"/>
  <c r="APP5" i="252"/>
  <c r="APO5" i="252"/>
  <c r="APN5" i="252"/>
  <c r="APM5" i="252"/>
  <c r="APL5" i="252"/>
  <c r="APK5" i="252"/>
  <c r="APJ5" i="252"/>
  <c r="API5" i="252"/>
  <c r="APH5" i="252"/>
  <c r="APG5" i="252"/>
  <c r="APF5" i="252"/>
  <c r="APE5" i="252"/>
  <c r="APD5" i="252"/>
  <c r="APC5" i="252"/>
  <c r="APB5" i="252"/>
  <c r="APA5" i="252"/>
  <c r="AOZ5" i="252"/>
  <c r="AOY5" i="252"/>
  <c r="AOX5" i="252"/>
  <c r="AOW5" i="252"/>
  <c r="AOV5" i="252"/>
  <c r="AOU5" i="252"/>
  <c r="AOT5" i="252"/>
  <c r="AOS5" i="252"/>
  <c r="AOR5" i="252"/>
  <c r="AOQ5" i="252"/>
  <c r="AOP5" i="252"/>
  <c r="AOO5" i="252"/>
  <c r="AON5" i="252"/>
  <c r="AOM5" i="252"/>
  <c r="AOL5" i="252"/>
  <c r="AOK5" i="252"/>
  <c r="AOJ5" i="252"/>
  <c r="AOI5" i="252"/>
  <c r="AOH5" i="252"/>
  <c r="AOG5" i="252"/>
  <c r="AOF5" i="252"/>
  <c r="AOE5" i="252"/>
  <c r="AOD5" i="252"/>
  <c r="AOC5" i="252"/>
  <c r="AOB5" i="252"/>
  <c r="AOA5" i="252"/>
  <c r="ANZ5" i="252"/>
  <c r="ANY5" i="252"/>
  <c r="ANX5" i="252"/>
  <c r="ANW5" i="252"/>
  <c r="ANV5" i="252"/>
  <c r="ANU5" i="252"/>
  <c r="ANT5" i="252"/>
  <c r="ANS5" i="252"/>
  <c r="ANR5" i="252"/>
  <c r="ANQ5" i="252"/>
  <c r="ANP5" i="252"/>
  <c r="ANO5" i="252"/>
  <c r="ANN5" i="252"/>
  <c r="ANM5" i="252"/>
  <c r="ANL5" i="252"/>
  <c r="ANK5" i="252"/>
  <c r="ANJ5" i="252"/>
  <c r="ANI5" i="252"/>
  <c r="ANH5" i="252"/>
  <c r="ANG5" i="252"/>
  <c r="ANF5" i="252"/>
  <c r="ANE5" i="252"/>
  <c r="AND5" i="252"/>
  <c r="ANC5" i="252"/>
  <c r="ANB5" i="252"/>
  <c r="ANA5" i="252"/>
  <c r="AMZ5" i="252"/>
  <c r="AMY5" i="252"/>
  <c r="AMX5" i="252"/>
  <c r="AMW5" i="252"/>
  <c r="AMV5" i="252"/>
  <c r="AMU5" i="252"/>
  <c r="AMT5" i="252"/>
  <c r="AMS5" i="252"/>
  <c r="AMR5" i="252"/>
  <c r="AMQ5" i="252"/>
  <c r="AMP5" i="252"/>
  <c r="AMO5" i="252"/>
  <c r="AMN5" i="252"/>
  <c r="AMM5" i="252"/>
  <c r="AML5" i="252"/>
  <c r="AMK5" i="252"/>
  <c r="AMJ5" i="252"/>
  <c r="AMI5" i="252"/>
  <c r="AMH5" i="252"/>
  <c r="AMG5" i="252"/>
  <c r="AMF5" i="252"/>
  <c r="AME5" i="252"/>
  <c r="AMD5" i="252"/>
  <c r="AMC5" i="252"/>
  <c r="AMB5" i="252"/>
  <c r="AMA5" i="252"/>
  <c r="ALZ5" i="252"/>
  <c r="ALY5" i="252"/>
  <c r="ALX5" i="252"/>
  <c r="ALW5" i="252"/>
  <c r="ALV5" i="252"/>
  <c r="ALU5" i="252"/>
  <c r="ALT5" i="252"/>
  <c r="ALS5" i="252"/>
  <c r="ALR5" i="252"/>
  <c r="ALQ5" i="252"/>
  <c r="ALP5" i="252"/>
  <c r="ALO5" i="252"/>
  <c r="ALN5" i="252"/>
  <c r="ALM5" i="252"/>
  <c r="ALL5" i="252"/>
  <c r="ALK5" i="252"/>
  <c r="ALJ5" i="252"/>
  <c r="ALI5" i="252"/>
  <c r="ALH5" i="252"/>
  <c r="ALG5" i="252"/>
  <c r="ALF5" i="252"/>
  <c r="ALE5" i="252"/>
  <c r="ALD5" i="252"/>
  <c r="ALC5" i="252"/>
  <c r="ALB5" i="252"/>
  <c r="ALA5" i="252"/>
  <c r="AKZ5" i="252"/>
  <c r="AKY5" i="252"/>
  <c r="AKX5" i="252"/>
  <c r="AKW5" i="252"/>
  <c r="AKV5" i="252"/>
  <c r="AKU5" i="252"/>
  <c r="AKT5" i="252"/>
  <c r="AKS5" i="252"/>
  <c r="AKR5" i="252"/>
  <c r="AKQ5" i="252"/>
  <c r="AKP5" i="252"/>
  <c r="AKO5" i="252"/>
  <c r="AKN5" i="252"/>
  <c r="AKM5" i="252"/>
  <c r="AKL5" i="252"/>
  <c r="AKK5" i="252"/>
  <c r="AKJ5" i="252"/>
  <c r="AKI5" i="252"/>
  <c r="AKH5" i="252"/>
  <c r="AKG5" i="252"/>
  <c r="AKF5" i="252"/>
  <c r="AKE5" i="252"/>
  <c r="AKD5" i="252"/>
  <c r="AKC5" i="252"/>
  <c r="AKB5" i="252"/>
  <c r="AKA5" i="252"/>
  <c r="AJZ5" i="252"/>
  <c r="AJY5" i="252"/>
  <c r="AJX5" i="252"/>
  <c r="AJW5" i="252"/>
  <c r="AJV5" i="252"/>
  <c r="AJU5" i="252"/>
  <c r="AJT5" i="252"/>
  <c r="AJS5" i="252"/>
  <c r="AJR5" i="252"/>
  <c r="AJQ5" i="252"/>
  <c r="AJP5" i="252"/>
  <c r="AJO5" i="252"/>
  <c r="AJN5" i="252"/>
  <c r="AJM5" i="252"/>
  <c r="AJL5" i="252"/>
  <c r="AJK5" i="252"/>
  <c r="AJJ5" i="252"/>
  <c r="AJI5" i="252"/>
  <c r="AJH5" i="252"/>
  <c r="AJG5" i="252"/>
  <c r="AJF5" i="252"/>
  <c r="AJE5" i="252"/>
  <c r="AJD5" i="252"/>
  <c r="AJC5" i="252"/>
  <c r="AJB5" i="252"/>
  <c r="AJA5" i="252"/>
  <c r="AIZ5" i="252"/>
  <c r="AIY5" i="252"/>
  <c r="AIX5" i="252"/>
  <c r="AIW5" i="252"/>
  <c r="AIV5" i="252"/>
  <c r="AIU5" i="252"/>
  <c r="AIT5" i="252"/>
  <c r="AIS5" i="252"/>
  <c r="AIR5" i="252"/>
  <c r="AIQ5" i="252"/>
  <c r="AIP5" i="252"/>
  <c r="AIO5" i="252"/>
  <c r="AIN5" i="252"/>
  <c r="AIM5" i="252"/>
  <c r="AIL5" i="252"/>
  <c r="AIK5" i="252"/>
  <c r="AIJ5" i="252"/>
  <c r="AII5" i="252"/>
  <c r="AIH5" i="252"/>
  <c r="AIG5" i="252"/>
  <c r="AIF5" i="252"/>
  <c r="AIE5" i="252"/>
  <c r="AID5" i="252"/>
  <c r="AIC5" i="252"/>
  <c r="AIB5" i="252"/>
  <c r="AIA5" i="252"/>
  <c r="AHZ5" i="252"/>
  <c r="AHY5" i="252"/>
  <c r="AHX5" i="252"/>
  <c r="AHW5" i="252"/>
  <c r="AHV5" i="252"/>
  <c r="AHU5" i="252"/>
  <c r="AHT5" i="252"/>
  <c r="AHS5" i="252"/>
  <c r="AHR5" i="252"/>
  <c r="AHQ5" i="252"/>
  <c r="AHP5" i="252"/>
  <c r="AHO5" i="252"/>
  <c r="AHN5" i="252"/>
  <c r="AHM5" i="252"/>
  <c r="AHL5" i="252"/>
  <c r="AHK5" i="252"/>
  <c r="AHJ5" i="252"/>
  <c r="AHI5" i="252"/>
  <c r="AHH5" i="252"/>
  <c r="AHG5" i="252"/>
  <c r="AHF5" i="252"/>
  <c r="AHE5" i="252"/>
  <c r="AHD5" i="252"/>
  <c r="AHC5" i="252"/>
  <c r="AHB5" i="252"/>
  <c r="AHA5" i="252"/>
  <c r="AGZ5" i="252"/>
  <c r="AGY5" i="252"/>
  <c r="AGX5" i="252"/>
  <c r="AGW5" i="252"/>
  <c r="AGV5" i="252"/>
  <c r="AGU5" i="252"/>
  <c r="AGT5" i="252"/>
  <c r="AGS5" i="252"/>
  <c r="AGR5" i="252"/>
  <c r="AGQ5" i="252"/>
  <c r="AGP5" i="252"/>
  <c r="AGO5" i="252"/>
  <c r="AGN5" i="252"/>
  <c r="AGM5" i="252"/>
  <c r="AGL5" i="252"/>
  <c r="AGK5" i="252"/>
  <c r="AGJ5" i="252"/>
  <c r="AGI5" i="252"/>
  <c r="AGH5" i="252"/>
  <c r="AGG5" i="252"/>
  <c r="AGF5" i="252"/>
  <c r="AGE5" i="252"/>
  <c r="AGD5" i="252"/>
  <c r="AGC5" i="252"/>
  <c r="AGB5" i="252"/>
  <c r="AGA5" i="252"/>
  <c r="AFZ5" i="252"/>
  <c r="AFY5" i="252"/>
  <c r="AFX5" i="252"/>
  <c r="AFW5" i="252"/>
  <c r="AFV5" i="252"/>
  <c r="AFU5" i="252"/>
  <c r="AFT5" i="252"/>
  <c r="AFS5" i="252"/>
  <c r="AFR5" i="252"/>
  <c r="AFQ5" i="252"/>
  <c r="AFP5" i="252"/>
  <c r="AFO5" i="252"/>
  <c r="AFN5" i="252"/>
  <c r="AFM5" i="252"/>
  <c r="AFL5" i="252"/>
  <c r="AFK5" i="252"/>
  <c r="AFJ5" i="252"/>
  <c r="AFI5" i="252"/>
  <c r="AFH5" i="252"/>
  <c r="AFG5" i="252"/>
  <c r="AFF5" i="252"/>
  <c r="AFE5" i="252"/>
  <c r="AFD5" i="252"/>
  <c r="AFC5" i="252"/>
  <c r="AFB5" i="252"/>
  <c r="AFA5" i="252"/>
  <c r="AEZ5" i="252"/>
  <c r="AEY5" i="252"/>
  <c r="AEX5" i="252"/>
  <c r="AEW5" i="252"/>
  <c r="AEV5" i="252"/>
  <c r="AEU5" i="252"/>
  <c r="AET5" i="252"/>
  <c r="AES5" i="252"/>
  <c r="AER5" i="252"/>
  <c r="AEQ5" i="252"/>
  <c r="AEP5" i="252"/>
  <c r="AEO5" i="252"/>
  <c r="AEN5" i="252"/>
  <c r="AEM5" i="252"/>
  <c r="AEL5" i="252"/>
  <c r="AEK5" i="252"/>
  <c r="AEJ5" i="252"/>
  <c r="AEI5" i="252"/>
  <c r="AEH5" i="252"/>
  <c r="AEG5" i="252"/>
  <c r="AEF5" i="252"/>
  <c r="AEE5" i="252"/>
  <c r="AED5" i="252"/>
  <c r="AEC5" i="252"/>
  <c r="AEB5" i="252"/>
  <c r="AEA5" i="252"/>
  <c r="ADZ5" i="252"/>
  <c r="ADY5" i="252"/>
  <c r="ADX5" i="252"/>
  <c r="ADW5" i="252"/>
  <c r="ADV5" i="252"/>
  <c r="ADU5" i="252"/>
  <c r="ADT5" i="252"/>
  <c r="ADS5" i="252"/>
  <c r="ADR5" i="252"/>
  <c r="ADQ5" i="252"/>
  <c r="ADP5" i="252"/>
  <c r="ADO5" i="252"/>
  <c r="ADN5" i="252"/>
  <c r="ADM5" i="252"/>
  <c r="ADL5" i="252"/>
  <c r="ADK5" i="252"/>
  <c r="ADJ5" i="252"/>
  <c r="ADI5" i="252"/>
  <c r="ADH5" i="252"/>
  <c r="ADG5" i="252"/>
  <c r="ADF5" i="252"/>
  <c r="ADE5" i="252"/>
  <c r="ADD5" i="252"/>
  <c r="ADC5" i="252"/>
  <c r="ADB5" i="252"/>
  <c r="ADA5" i="252"/>
  <c r="ACZ5" i="252"/>
  <c r="ACY5" i="252"/>
  <c r="ACX5" i="252"/>
  <c r="ACW5" i="252"/>
  <c r="ACV5" i="252"/>
  <c r="ACU5" i="252"/>
  <c r="ACT5" i="252"/>
  <c r="ACS5" i="252"/>
  <c r="ACR5" i="252"/>
  <c r="ACQ5" i="252"/>
  <c r="ACP5" i="252"/>
  <c r="ACO5" i="252"/>
  <c r="ACN5" i="252"/>
  <c r="ACM5" i="252"/>
  <c r="ACL5" i="252"/>
  <c r="ACK5" i="252"/>
  <c r="ACJ5" i="252"/>
  <c r="ACI5" i="252"/>
  <c r="ACH5" i="252"/>
  <c r="ACG5" i="252"/>
  <c r="ACF5" i="252"/>
  <c r="ACE5" i="252"/>
  <c r="ACD5" i="252"/>
  <c r="ACC5" i="252"/>
  <c r="ACB5" i="252"/>
  <c r="ACA5" i="252"/>
  <c r="ABZ5" i="252"/>
  <c r="ABY5" i="252"/>
  <c r="ABX5" i="252"/>
  <c r="ABW5" i="252"/>
  <c r="ABV5" i="252"/>
  <c r="ABU5" i="252"/>
  <c r="ABT5" i="252"/>
  <c r="ABS5" i="252"/>
  <c r="ABR5" i="252"/>
  <c r="ABQ5" i="252"/>
  <c r="ABP5" i="252"/>
  <c r="ABO5" i="252"/>
  <c r="ABN5" i="252"/>
  <c r="ABM5" i="252"/>
  <c r="ABL5" i="252"/>
  <c r="ABK5" i="252"/>
  <c r="ABJ5" i="252"/>
  <c r="ABI5" i="252"/>
  <c r="ABH5" i="252"/>
  <c r="ABG5" i="252"/>
  <c r="ABF5" i="252"/>
  <c r="ABE5" i="252"/>
  <c r="ABD5" i="252"/>
  <c r="ABC5" i="252"/>
  <c r="ABB5" i="252"/>
  <c r="ABA5" i="252"/>
  <c r="AAZ5" i="252"/>
  <c r="AAY5" i="252"/>
  <c r="AAX5" i="252"/>
  <c r="AAW5" i="252"/>
  <c r="AAV5" i="252"/>
  <c r="AAU5" i="252"/>
  <c r="AAT5" i="252"/>
  <c r="AAS5" i="252"/>
  <c r="AAR5" i="252"/>
  <c r="AAQ5" i="252"/>
  <c r="AAP5" i="252"/>
  <c r="AAO5" i="252"/>
  <c r="AAN5" i="252"/>
  <c r="AAM5" i="252"/>
  <c r="AAL5" i="252"/>
  <c r="AAK5" i="252"/>
  <c r="AAJ5" i="252"/>
  <c r="AAI5" i="252"/>
  <c r="AAH5" i="252"/>
  <c r="AAG5" i="252"/>
  <c r="AAF5" i="252"/>
  <c r="AAE5" i="252"/>
  <c r="AAD5" i="252"/>
  <c r="AAC5" i="252"/>
  <c r="AAB5" i="252"/>
  <c r="AAA5" i="252"/>
  <c r="ZZ5" i="252"/>
  <c r="ZY5" i="252"/>
  <c r="ZX5" i="252"/>
  <c r="ZW5" i="252"/>
  <c r="ZV5" i="252"/>
  <c r="ZU5" i="252"/>
  <c r="ZT5" i="252"/>
  <c r="ZS5" i="252"/>
  <c r="ZR5" i="252"/>
  <c r="ZQ5" i="252"/>
  <c r="ZP5" i="252"/>
  <c r="ZO5" i="252"/>
  <c r="ZN5" i="252"/>
  <c r="ZM5" i="252"/>
  <c r="ZL5" i="252"/>
  <c r="ZK5" i="252"/>
  <c r="ZJ5" i="252"/>
  <c r="ZI5" i="252"/>
  <c r="ZH5" i="252"/>
  <c r="ZG5" i="252"/>
  <c r="ZF5" i="252"/>
  <c r="ZE5" i="252"/>
  <c r="ZD5" i="252"/>
  <c r="ZC5" i="252"/>
  <c r="ZB5" i="252"/>
  <c r="ZA5" i="252"/>
  <c r="YZ5" i="252"/>
  <c r="YY5" i="252"/>
  <c r="YX5" i="252"/>
  <c r="YW5" i="252"/>
  <c r="YV5" i="252"/>
  <c r="YU5" i="252"/>
  <c r="YT5" i="252"/>
  <c r="YS5" i="252"/>
  <c r="YR5" i="252"/>
  <c r="YQ5" i="252"/>
  <c r="YP5" i="252"/>
  <c r="YO5" i="252"/>
  <c r="YN5" i="252"/>
  <c r="YM5" i="252"/>
  <c r="YL5" i="252"/>
  <c r="YK5" i="252"/>
  <c r="YJ5" i="252"/>
  <c r="YI5" i="252"/>
  <c r="YH5" i="252"/>
  <c r="YG5" i="252"/>
  <c r="YF5" i="252"/>
  <c r="YE5" i="252"/>
  <c r="YD5" i="252"/>
  <c r="YC5" i="252"/>
  <c r="YB5" i="252"/>
  <c r="YA5" i="252"/>
  <c r="XZ5" i="252"/>
  <c r="XY5" i="252"/>
  <c r="XX5" i="252"/>
  <c r="XW5" i="252"/>
  <c r="XV5" i="252"/>
  <c r="XU5" i="252"/>
  <c r="XT5" i="252"/>
  <c r="XS5" i="252"/>
  <c r="XR5" i="252"/>
  <c r="XQ5" i="252"/>
  <c r="XP5" i="252"/>
  <c r="XO5" i="252"/>
  <c r="XN5" i="252"/>
  <c r="XM5" i="252"/>
  <c r="XL5" i="252"/>
  <c r="XK5" i="252"/>
  <c r="XJ5" i="252"/>
  <c r="XI5" i="252"/>
  <c r="XH5" i="252"/>
  <c r="XG5" i="252"/>
  <c r="XF5" i="252"/>
  <c r="XE5" i="252"/>
  <c r="XD5" i="252"/>
  <c r="XC5" i="252"/>
  <c r="XB5" i="252"/>
  <c r="XA5" i="252"/>
  <c r="WZ5" i="252"/>
  <c r="WY5" i="252"/>
  <c r="WX5" i="252"/>
  <c r="WW5" i="252"/>
  <c r="WV5" i="252"/>
  <c r="WU5" i="252"/>
  <c r="WT5" i="252"/>
  <c r="WS5" i="252"/>
  <c r="WR5" i="252"/>
  <c r="WQ5" i="252"/>
  <c r="WP5" i="252"/>
  <c r="WO5" i="252"/>
  <c r="WN5" i="252"/>
  <c r="WM5" i="252"/>
  <c r="WL5" i="252"/>
  <c r="WK5" i="252"/>
  <c r="WJ5" i="252"/>
  <c r="WI5" i="252"/>
  <c r="WH5" i="252"/>
  <c r="WG5" i="252"/>
  <c r="WF5" i="252"/>
  <c r="WE5" i="252"/>
  <c r="WD5" i="252"/>
  <c r="WC5" i="252"/>
  <c r="WB5" i="252"/>
  <c r="WA5" i="252"/>
  <c r="VZ5" i="252"/>
  <c r="VY5" i="252"/>
  <c r="VX5" i="252"/>
  <c r="VW5" i="252"/>
  <c r="VV5" i="252"/>
  <c r="VU5" i="252"/>
  <c r="VT5" i="252"/>
  <c r="VS5" i="252"/>
  <c r="VR5" i="252"/>
  <c r="VQ5" i="252"/>
  <c r="VP5" i="252"/>
  <c r="VO5" i="252"/>
  <c r="VN5" i="252"/>
  <c r="VM5" i="252"/>
  <c r="VL5" i="252"/>
  <c r="VK5" i="252"/>
  <c r="VJ5" i="252"/>
  <c r="VI5" i="252"/>
  <c r="VH5" i="252"/>
  <c r="VG5" i="252"/>
  <c r="VF5" i="252"/>
  <c r="VE5" i="252"/>
  <c r="VD5" i="252"/>
  <c r="VC5" i="252"/>
  <c r="VB5" i="252"/>
  <c r="VA5" i="252"/>
  <c r="UZ5" i="252"/>
  <c r="UY5" i="252"/>
  <c r="UX5" i="252"/>
  <c r="UW5" i="252"/>
  <c r="UV5" i="252"/>
  <c r="UU5" i="252"/>
  <c r="UT5" i="252"/>
  <c r="US5" i="252"/>
  <c r="UR5" i="252"/>
  <c r="UQ5" i="252"/>
  <c r="UP5" i="252"/>
  <c r="UO5" i="252"/>
  <c r="UN5" i="252"/>
  <c r="UM5" i="252"/>
  <c r="UL5" i="252"/>
  <c r="UK5" i="252"/>
  <c r="UJ5" i="252"/>
  <c r="UI5" i="252"/>
  <c r="UH5" i="252"/>
  <c r="UG5" i="252"/>
  <c r="UF5" i="252"/>
  <c r="UE5" i="252"/>
  <c r="UD5" i="252"/>
  <c r="UC5" i="252"/>
  <c r="UB5" i="252"/>
  <c r="UA5" i="252"/>
  <c r="TZ5" i="252"/>
  <c r="TY5" i="252"/>
  <c r="TX5" i="252"/>
  <c r="TW5" i="252"/>
  <c r="TV5" i="252"/>
  <c r="TU5" i="252"/>
  <c r="TT5" i="252"/>
  <c r="TS5" i="252"/>
  <c r="TR5" i="252"/>
  <c r="TQ5" i="252"/>
  <c r="TP5" i="252"/>
  <c r="TO5" i="252"/>
  <c r="TN5" i="252"/>
  <c r="TM5" i="252"/>
  <c r="TL5" i="252"/>
  <c r="TK5" i="252"/>
  <c r="TJ5" i="252"/>
  <c r="TI5" i="252"/>
  <c r="TH5" i="252"/>
  <c r="TG5" i="252"/>
  <c r="TF5" i="252"/>
  <c r="TE5" i="252"/>
  <c r="TD5" i="252"/>
  <c r="TC5" i="252"/>
  <c r="TB5" i="252"/>
  <c r="TA5" i="252"/>
  <c r="SZ5" i="252"/>
  <c r="SY5" i="252"/>
  <c r="SX5" i="252"/>
  <c r="SW5" i="252"/>
  <c r="SV5" i="252"/>
  <c r="SU5" i="252"/>
  <c r="ST5" i="252"/>
  <c r="SS5" i="252"/>
  <c r="SR5" i="252"/>
  <c r="SQ5" i="252"/>
  <c r="SP5" i="252"/>
  <c r="SO5" i="252"/>
  <c r="SN5" i="252"/>
  <c r="SM5" i="252"/>
  <c r="SL5" i="252"/>
  <c r="SK5" i="252"/>
  <c r="SJ5" i="252"/>
  <c r="SI5" i="252"/>
  <c r="SH5" i="252"/>
  <c r="SG5" i="252"/>
  <c r="SF5" i="252"/>
  <c r="SE5" i="252"/>
  <c r="SD5" i="252"/>
  <c r="SC5" i="252"/>
  <c r="SB5" i="252"/>
  <c r="SA5" i="252"/>
  <c r="RZ5" i="252"/>
  <c r="RY5" i="252"/>
  <c r="RX5" i="252"/>
  <c r="RW5" i="252"/>
  <c r="RV5" i="252"/>
  <c r="RU5" i="252"/>
  <c r="RT5" i="252"/>
  <c r="RS5" i="252"/>
  <c r="RR5" i="252"/>
  <c r="RQ5" i="252"/>
  <c r="RP5" i="252"/>
  <c r="RO5" i="252"/>
  <c r="RN5" i="252"/>
  <c r="RM5" i="252"/>
  <c r="RL5" i="252"/>
  <c r="RK5" i="252"/>
  <c r="RJ5" i="252"/>
  <c r="RI5" i="252"/>
  <c r="RH5" i="252"/>
  <c r="RG5" i="252"/>
  <c r="RF5" i="252"/>
  <c r="RE5" i="252"/>
  <c r="RD5" i="252"/>
  <c r="RC5" i="252"/>
  <c r="RB5" i="252"/>
  <c r="RA5" i="252"/>
  <c r="QZ5" i="252"/>
  <c r="QY5" i="252"/>
  <c r="QX5" i="252"/>
  <c r="QW5" i="252"/>
  <c r="QV5" i="252"/>
  <c r="QU5" i="252"/>
  <c r="QT5" i="252"/>
  <c r="QS5" i="252"/>
  <c r="QR5" i="252"/>
  <c r="QQ5" i="252"/>
  <c r="QP5" i="252"/>
  <c r="QO5" i="252"/>
  <c r="QN5" i="252"/>
  <c r="QM5" i="252"/>
  <c r="QL5" i="252"/>
  <c r="QK5" i="252"/>
  <c r="QJ5" i="252"/>
  <c r="QI5" i="252"/>
  <c r="QH5" i="252"/>
  <c r="QG5" i="252"/>
  <c r="QF5" i="252"/>
  <c r="QE5" i="252"/>
  <c r="QD5" i="252"/>
  <c r="QC5" i="252"/>
  <c r="QB5" i="252"/>
  <c r="QA5" i="252"/>
  <c r="PZ5" i="252"/>
  <c r="PY5" i="252"/>
  <c r="PX5" i="252"/>
  <c r="PW5" i="252"/>
  <c r="PV5" i="252"/>
  <c r="PU5" i="252"/>
  <c r="PT5" i="252"/>
  <c r="PS5" i="252"/>
  <c r="PR5" i="252"/>
  <c r="PQ5" i="252"/>
  <c r="PP5" i="252"/>
  <c r="PO5" i="252"/>
  <c r="PN5" i="252"/>
  <c r="PM5" i="252"/>
  <c r="PL5" i="252"/>
  <c r="PK5" i="252"/>
  <c r="PJ5" i="252"/>
  <c r="PI5" i="252"/>
  <c r="PH5" i="252"/>
  <c r="PG5" i="252"/>
  <c r="PF5" i="252"/>
  <c r="PE5" i="252"/>
  <c r="PD5" i="252"/>
  <c r="PC5" i="252"/>
  <c r="PB5" i="252"/>
  <c r="PA5" i="252"/>
  <c r="OZ5" i="252"/>
  <c r="OY5" i="252"/>
  <c r="OX5" i="252"/>
  <c r="OW5" i="252"/>
  <c r="OV5" i="252"/>
  <c r="OU5" i="252"/>
  <c r="OT5" i="252"/>
  <c r="OS5" i="252"/>
  <c r="OR5" i="252"/>
  <c r="OQ5" i="252"/>
  <c r="OP5" i="252"/>
  <c r="OO5" i="252"/>
  <c r="ON5" i="252"/>
  <c r="OM5" i="252"/>
  <c r="OL5" i="252"/>
  <c r="OK5" i="252"/>
  <c r="OJ5" i="252"/>
  <c r="OI5" i="252"/>
  <c r="OH5" i="252"/>
  <c r="OG5" i="252"/>
  <c r="OF5" i="252"/>
  <c r="OE5" i="252"/>
  <c r="OD5" i="252"/>
  <c r="OC5" i="252"/>
  <c r="OB5" i="252"/>
  <c r="OA5" i="252"/>
  <c r="NZ5" i="252"/>
  <c r="NY5" i="252"/>
  <c r="NX5" i="252"/>
  <c r="NW5" i="252"/>
  <c r="NV5" i="252"/>
  <c r="NU5" i="252"/>
  <c r="NT5" i="252"/>
  <c r="NS5" i="252"/>
  <c r="NR5" i="252"/>
  <c r="NQ5" i="252"/>
  <c r="NP5" i="252"/>
  <c r="NO5" i="252"/>
  <c r="NN5" i="252"/>
  <c r="NM5" i="252"/>
  <c r="NL5" i="252"/>
  <c r="NK5" i="252"/>
  <c r="NJ5" i="252"/>
  <c r="NI5" i="252"/>
  <c r="NH5" i="252"/>
  <c r="NG5" i="252"/>
  <c r="NF5" i="252"/>
  <c r="NE5" i="252"/>
  <c r="ND5" i="252"/>
  <c r="NC5" i="252"/>
  <c r="NB5" i="252"/>
  <c r="NA5" i="252"/>
  <c r="MZ5" i="252"/>
  <c r="MY5" i="252"/>
  <c r="MX5" i="252"/>
  <c r="MW5" i="252"/>
  <c r="MV5" i="252"/>
  <c r="MU5" i="252"/>
  <c r="MT5" i="252"/>
  <c r="MS5" i="252"/>
  <c r="MR5" i="252"/>
  <c r="MQ5" i="252"/>
  <c r="MP5" i="252"/>
  <c r="MO5" i="252"/>
  <c r="MN5" i="252"/>
  <c r="MM5" i="252"/>
  <c r="ML5" i="252"/>
  <c r="MK5" i="252"/>
  <c r="MJ5" i="252"/>
  <c r="MI5" i="252"/>
  <c r="MH5" i="252"/>
  <c r="MG5" i="252"/>
  <c r="MF5" i="252"/>
  <c r="ME5" i="252"/>
  <c r="MD5" i="252"/>
  <c r="MC5" i="252"/>
  <c r="MB5" i="252"/>
  <c r="MA5" i="252"/>
  <c r="LZ5" i="252"/>
  <c r="LY5" i="252"/>
  <c r="LX5" i="252"/>
  <c r="LW5" i="252"/>
  <c r="LV5" i="252"/>
  <c r="LU5" i="252"/>
  <c r="LT5" i="252"/>
  <c r="LS5" i="252"/>
  <c r="LR5" i="252"/>
  <c r="LQ5" i="252"/>
  <c r="LP5" i="252"/>
  <c r="LO5" i="252"/>
  <c r="LN5" i="252"/>
  <c r="LM5" i="252"/>
  <c r="LL5" i="252"/>
  <c r="LK5" i="252"/>
  <c r="LJ5" i="252"/>
  <c r="LI5" i="252"/>
  <c r="LH5" i="252"/>
  <c r="LG5" i="252"/>
  <c r="LF5" i="252"/>
  <c r="LE5" i="252"/>
  <c r="LD5" i="252"/>
  <c r="LC5" i="252"/>
  <c r="LB5" i="252"/>
  <c r="LA5" i="252"/>
  <c r="KZ5" i="252"/>
  <c r="KY5" i="252"/>
  <c r="KX5" i="252"/>
  <c r="KW5" i="252"/>
  <c r="KV5" i="252"/>
  <c r="KU5" i="252"/>
  <c r="KT5" i="252"/>
  <c r="KS5" i="252"/>
  <c r="KR5" i="252"/>
  <c r="KQ5" i="252"/>
  <c r="KP5" i="252"/>
  <c r="KO5" i="252"/>
  <c r="KN5" i="252"/>
  <c r="KM5" i="252"/>
  <c r="KL5" i="252"/>
  <c r="KK5" i="252"/>
  <c r="KJ5" i="252"/>
  <c r="KI5" i="252"/>
  <c r="KH5" i="252"/>
  <c r="KG5" i="252"/>
  <c r="KF5" i="252"/>
  <c r="KE5" i="252"/>
  <c r="KD5" i="252"/>
  <c r="KC5" i="252"/>
  <c r="KB5" i="252"/>
  <c r="KA5" i="252"/>
  <c r="JZ5" i="252"/>
  <c r="JY5" i="252"/>
  <c r="JX5" i="252"/>
  <c r="JW5" i="252"/>
  <c r="JV5" i="252"/>
  <c r="JU5" i="252"/>
  <c r="JT5" i="252"/>
  <c r="JS5" i="252"/>
  <c r="JR5" i="252"/>
  <c r="JQ5" i="252"/>
  <c r="JP5" i="252"/>
  <c r="JO5" i="252"/>
  <c r="JN5" i="252"/>
  <c r="JM5" i="252"/>
  <c r="JL5" i="252"/>
  <c r="JK5" i="252"/>
  <c r="JJ5" i="252"/>
  <c r="JI5" i="252"/>
  <c r="JH5" i="252"/>
  <c r="JG5" i="252"/>
  <c r="JF5" i="252"/>
  <c r="JE5" i="252"/>
  <c r="JD5" i="252"/>
  <c r="JC5" i="252"/>
  <c r="JB5" i="252"/>
  <c r="JA5" i="252"/>
  <c r="IZ5" i="252"/>
  <c r="IY5" i="252"/>
  <c r="IX5" i="252"/>
  <c r="IW5" i="252"/>
  <c r="IV5" i="252"/>
  <c r="IU5" i="252"/>
  <c r="IT5" i="252"/>
  <c r="IS5" i="252"/>
  <c r="IR5" i="252"/>
  <c r="IQ5" i="252"/>
  <c r="IP5" i="252"/>
  <c r="IO5" i="252"/>
  <c r="IN5" i="252"/>
  <c r="IM5" i="252"/>
  <c r="IL5" i="252"/>
  <c r="IK5" i="252"/>
  <c r="IJ5" i="252"/>
  <c r="II5" i="252"/>
  <c r="IH5" i="252"/>
  <c r="IG5" i="252"/>
  <c r="IF5" i="252"/>
  <c r="IE5" i="252"/>
  <c r="ID5" i="252"/>
  <c r="IC5" i="252"/>
  <c r="IB5" i="252"/>
  <c r="IA5" i="252"/>
  <c r="HZ5" i="252"/>
  <c r="HY5" i="252"/>
  <c r="HX5" i="252"/>
  <c r="HW5" i="252"/>
  <c r="HV5" i="252"/>
  <c r="HU5" i="252"/>
  <c r="HT5" i="252"/>
  <c r="HS5" i="252"/>
  <c r="HR5" i="252"/>
  <c r="HQ5" i="252"/>
  <c r="HP5" i="252"/>
  <c r="HO5" i="252"/>
  <c r="HN5" i="252"/>
  <c r="HM5" i="252"/>
  <c r="HL5" i="252"/>
  <c r="HK5" i="252"/>
  <c r="HJ5" i="252"/>
  <c r="HI5" i="252"/>
  <c r="HH5" i="252"/>
  <c r="HG5" i="252"/>
  <c r="HF5" i="252"/>
  <c r="HE5" i="252"/>
  <c r="HD5" i="252"/>
  <c r="HC5" i="252"/>
  <c r="HB5" i="252"/>
  <c r="HA5" i="252"/>
  <c r="GZ5" i="252"/>
  <c r="GY5" i="252"/>
  <c r="GX5" i="252"/>
  <c r="GW5" i="252"/>
  <c r="GV5" i="252"/>
  <c r="GU5" i="252"/>
  <c r="GT5" i="252"/>
  <c r="GS5" i="252"/>
  <c r="GR5" i="252"/>
  <c r="GQ5" i="252"/>
  <c r="GP5" i="252"/>
  <c r="GO5" i="252"/>
  <c r="GN5" i="252"/>
  <c r="GM5" i="252"/>
  <c r="GL5" i="252"/>
  <c r="GK5" i="252"/>
  <c r="GJ5" i="252"/>
  <c r="GI5" i="252"/>
  <c r="GH5" i="252"/>
  <c r="GG5" i="252"/>
  <c r="GF5" i="252"/>
  <c r="GE5" i="252"/>
  <c r="GD5" i="252"/>
  <c r="GC5" i="252"/>
  <c r="GB5" i="252"/>
  <c r="GA5" i="252"/>
  <c r="FZ5" i="252"/>
  <c r="FY5" i="252"/>
  <c r="FX5" i="252"/>
  <c r="FW5" i="252"/>
  <c r="FV5" i="252"/>
  <c r="FU5" i="252"/>
  <c r="FT5" i="252"/>
  <c r="FS5" i="252"/>
  <c r="FR5" i="252"/>
  <c r="FQ5" i="252"/>
  <c r="FP5" i="252"/>
  <c r="FO5" i="252"/>
  <c r="FN5" i="252"/>
  <c r="FM5" i="252"/>
  <c r="FL5" i="252"/>
  <c r="FK5" i="252"/>
  <c r="FJ5" i="252"/>
  <c r="FI5" i="252"/>
  <c r="FH5" i="252"/>
  <c r="FG5" i="252"/>
  <c r="FF5" i="252"/>
  <c r="FE5" i="252"/>
  <c r="FD5" i="252"/>
  <c r="FC5" i="252"/>
  <c r="FB5" i="252"/>
  <c r="FA5" i="252"/>
  <c r="EZ5" i="252"/>
  <c r="EY5" i="252"/>
  <c r="EX5" i="252"/>
  <c r="EW5" i="252"/>
  <c r="EV5" i="252"/>
  <c r="EU5" i="252"/>
  <c r="ET5" i="252"/>
  <c r="ES5" i="252"/>
  <c r="ER5" i="252"/>
  <c r="EQ5" i="252"/>
  <c r="EP5" i="252"/>
  <c r="EO5" i="252"/>
  <c r="EN5" i="252"/>
  <c r="EM5" i="252"/>
  <c r="EL5" i="252"/>
  <c r="EK5" i="252"/>
  <c r="EJ5" i="252"/>
  <c r="EI5" i="252"/>
  <c r="EH5" i="252"/>
  <c r="EG5" i="252"/>
  <c r="EF5" i="252"/>
  <c r="EE5" i="252"/>
  <c r="ED5" i="252"/>
  <c r="EC5" i="252"/>
  <c r="EB5" i="252"/>
  <c r="EA5" i="252"/>
  <c r="DZ5" i="252"/>
  <c r="DY5" i="252"/>
  <c r="DX5" i="252"/>
  <c r="DW5" i="252"/>
  <c r="DV5" i="252"/>
  <c r="DU5" i="252"/>
  <c r="DT5" i="252"/>
  <c r="DS5" i="252"/>
  <c r="DR5" i="252"/>
  <c r="DQ5" i="252"/>
  <c r="DP5" i="252"/>
  <c r="DO5" i="252"/>
  <c r="DN5" i="252"/>
  <c r="DM5" i="252"/>
  <c r="DL5" i="252"/>
  <c r="DK5" i="252"/>
  <c r="DJ5" i="252"/>
  <c r="DI5" i="252"/>
  <c r="DH5" i="252"/>
  <c r="DG5" i="252"/>
  <c r="DF5" i="252"/>
  <c r="DE5" i="252"/>
  <c r="DD5" i="252"/>
  <c r="DC5" i="252"/>
  <c r="DB5" i="252"/>
  <c r="DA5" i="252"/>
  <c r="CZ5" i="252"/>
  <c r="CY5" i="252"/>
  <c r="CX5" i="252"/>
  <c r="CW5" i="252"/>
  <c r="CV5" i="252"/>
  <c r="CU5" i="252"/>
  <c r="CT5" i="252"/>
  <c r="CS5" i="252"/>
  <c r="CR5" i="252"/>
  <c r="CQ5" i="252"/>
  <c r="CP5" i="252"/>
  <c r="CO5" i="252"/>
  <c r="CN5" i="252"/>
  <c r="CM5" i="252"/>
  <c r="CL5" i="252"/>
  <c r="CK5" i="252"/>
  <c r="CJ5" i="252"/>
  <c r="CI5" i="252"/>
  <c r="CH5" i="252"/>
  <c r="CG5" i="252"/>
  <c r="CF5" i="252"/>
  <c r="CE5" i="252"/>
  <c r="CD5" i="252"/>
  <c r="CC5" i="252"/>
  <c r="CB5" i="252"/>
  <c r="CA5" i="252"/>
  <c r="BZ5" i="252"/>
  <c r="BY5" i="252"/>
  <c r="BX5" i="252"/>
  <c r="BW5" i="252"/>
  <c r="BV5" i="252"/>
  <c r="BU5" i="252"/>
  <c r="BT5" i="252"/>
  <c r="BS5" i="252"/>
  <c r="BR5" i="252"/>
  <c r="BQ5" i="252"/>
  <c r="BP5" i="252"/>
  <c r="BO5" i="252"/>
  <c r="BN5" i="252"/>
  <c r="BM5" i="252"/>
  <c r="BL5" i="252"/>
  <c r="BK5" i="252"/>
  <c r="BJ5" i="252"/>
  <c r="BI5" i="252"/>
  <c r="BH5" i="252"/>
  <c r="BG5" i="252"/>
  <c r="BF5" i="252"/>
  <c r="BE5" i="252"/>
  <c r="BD5" i="252"/>
  <c r="BC5" i="252"/>
  <c r="BB5" i="252"/>
  <c r="BA5" i="252"/>
  <c r="AZ5" i="252"/>
  <c r="AY5" i="252"/>
  <c r="AX5" i="252"/>
  <c r="AW5" i="252"/>
  <c r="AV5" i="252"/>
  <c r="AU5" i="252"/>
  <c r="AT5" i="252"/>
  <c r="AS5" i="252"/>
  <c r="AR5" i="252"/>
  <c r="AQ5" i="252"/>
  <c r="AP5" i="252"/>
  <c r="AO5" i="252"/>
  <c r="AN5" i="252"/>
  <c r="AM5" i="252"/>
  <c r="AL5" i="252"/>
  <c r="AK5" i="252"/>
  <c r="AJ5" i="252"/>
  <c r="AI5" i="252"/>
  <c r="AH5" i="252"/>
  <c r="AG5" i="252"/>
  <c r="AF5" i="252"/>
  <c r="AE5" i="252"/>
  <c r="AD5" i="252"/>
  <c r="AC5" i="252"/>
  <c r="AB5" i="252"/>
  <c r="AA5" i="252"/>
  <c r="Z5" i="252"/>
  <c r="Y5" i="252"/>
  <c r="X5" i="252"/>
  <c r="W5" i="252"/>
  <c r="V5" i="252"/>
  <c r="U5" i="252"/>
  <c r="T5" i="252"/>
  <c r="S5" i="252"/>
  <c r="R5" i="252"/>
  <c r="Q5" i="252"/>
  <c r="P5" i="252"/>
  <c r="O5" i="252"/>
  <c r="N5" i="252"/>
  <c r="M5" i="252"/>
  <c r="L5" i="252"/>
  <c r="K5" i="252"/>
  <c r="J5" i="252"/>
  <c r="I5" i="252"/>
  <c r="G5" i="252"/>
  <c r="F5" i="252"/>
  <c r="E5" i="252"/>
  <c r="D5" i="252"/>
  <c r="C5" i="252"/>
  <c r="DX21" i="252" l="1"/>
  <c r="ED21" i="252"/>
  <c r="EJ21" i="252"/>
  <c r="EP21" i="252"/>
  <c r="DF21" i="252"/>
  <c r="DL21" i="252"/>
  <c r="DR21" i="252"/>
  <c r="EA21" i="252"/>
  <c r="EG21" i="252"/>
  <c r="EM21" i="252"/>
  <c r="DI21" i="252"/>
  <c r="DO21" i="252"/>
  <c r="DU21" i="252"/>
  <c r="AG20" i="11"/>
  <c r="AK21" i="11" s="1"/>
  <c r="AF20" i="11"/>
  <c r="AJ21" i="11" s="1"/>
  <c r="H56" i="59"/>
  <c r="I56" i="59"/>
  <c r="J56" i="59"/>
  <c r="H57" i="59"/>
  <c r="I57" i="59"/>
  <c r="J57" i="59"/>
  <c r="H58" i="59"/>
  <c r="I58" i="59"/>
  <c r="J58" i="59"/>
  <c r="H59" i="59"/>
  <c r="I59" i="59"/>
  <c r="J59" i="59"/>
  <c r="AE20" i="11" l="1"/>
  <c r="AI21" i="11" s="1"/>
  <c r="AD20" i="11"/>
  <c r="AH21" i="11" s="1"/>
  <c r="B3" i="228" l="1"/>
  <c r="C3" i="228"/>
  <c r="HJ12" i="39"/>
  <c r="HI12" i="39"/>
  <c r="HH12" i="39"/>
  <c r="HG12" i="39"/>
  <c r="HE12" i="39"/>
  <c r="HH11" i="39"/>
  <c r="HE11" i="39"/>
  <c r="HG11" i="39"/>
  <c r="HI11" i="39"/>
  <c r="HJ11" i="39"/>
  <c r="HF11" i="39"/>
  <c r="B13" i="61"/>
  <c r="C13" i="6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X13" i="61"/>
  <c r="Y13" i="61"/>
  <c r="Z13" i="61"/>
  <c r="AA13" i="61"/>
  <c r="AB13" i="61"/>
  <c r="AC13" i="61"/>
  <c r="HF12" i="39" l="1"/>
  <c r="O20" i="11" l="1"/>
  <c r="U20" i="11" l="1"/>
  <c r="C20" i="11"/>
  <c r="B20" i="11"/>
  <c r="D20" i="11" l="1"/>
  <c r="E20" i="11"/>
  <c r="F20" i="11"/>
  <c r="F21" i="11" s="1"/>
  <c r="G20" i="11"/>
  <c r="H20" i="11"/>
  <c r="H21" i="11" s="1"/>
  <c r="I20" i="11"/>
  <c r="I21" i="11" s="1"/>
  <c r="J20" i="11"/>
  <c r="J21" i="11" s="1"/>
  <c r="K20" i="11"/>
  <c r="O21" i="11" s="1"/>
  <c r="L20" i="11"/>
  <c r="M20" i="11"/>
  <c r="N20" i="11"/>
  <c r="P20" i="11"/>
  <c r="Q20" i="11"/>
  <c r="U21" i="11" s="1"/>
  <c r="R20" i="11"/>
  <c r="S20" i="11"/>
  <c r="T20" i="11"/>
  <c r="V20" i="11"/>
  <c r="W20" i="11"/>
  <c r="X20" i="11"/>
  <c r="Y20" i="11"/>
  <c r="Z20" i="11"/>
  <c r="AA20" i="11"/>
  <c r="AE21" i="11" s="1"/>
  <c r="AB20" i="11"/>
  <c r="AF21" i="11" s="1"/>
  <c r="AC20" i="11"/>
  <c r="AG21" i="11" s="1"/>
  <c r="P21" i="11" l="1"/>
  <c r="T21" i="11"/>
  <c r="AB21" i="11"/>
  <c r="AA21" i="11"/>
  <c r="N21" i="11"/>
  <c r="M21" i="11"/>
  <c r="L21" i="11"/>
  <c r="K21" i="11"/>
  <c r="Z21" i="11"/>
  <c r="S21" i="11"/>
  <c r="G21" i="11"/>
  <c r="AD21" i="11"/>
  <c r="R21" i="11"/>
  <c r="AC21" i="11"/>
  <c r="Q21" i="11"/>
  <c r="X21" i="11"/>
  <c r="Y21" i="11"/>
  <c r="V21" i="11"/>
  <c r="W21" i="11"/>
  <c r="J52" i="59"/>
  <c r="J53" i="59"/>
  <c r="J54" i="59"/>
  <c r="J55" i="59"/>
  <c r="I52" i="59"/>
  <c r="I53" i="59"/>
  <c r="I54" i="59"/>
  <c r="I55" i="59"/>
  <c r="H52" i="59"/>
  <c r="H53" i="59"/>
  <c r="H54" i="59"/>
  <c r="H55" i="59"/>
  <c r="I12" i="59" l="1"/>
  <c r="N3" i="228"/>
  <c r="M3" i="228" l="1"/>
  <c r="L3" i="228"/>
  <c r="K3" i="228"/>
  <c r="J3" i="228"/>
  <c r="I3" i="228"/>
  <c r="H3" i="228"/>
  <c r="G3" i="228"/>
  <c r="F3" i="228"/>
  <c r="E3" i="228"/>
  <c r="D3" i="228"/>
  <c r="H44" i="59" l="1"/>
  <c r="J48" i="59" l="1"/>
  <c r="J49" i="59"/>
  <c r="J50" i="59"/>
  <c r="J51" i="59"/>
  <c r="I51" i="59"/>
  <c r="I48" i="59"/>
  <c r="I49" i="59"/>
  <c r="I50" i="59"/>
  <c r="H48" i="59"/>
  <c r="H49" i="59"/>
  <c r="H50" i="59"/>
  <c r="H51" i="59"/>
  <c r="J47" i="59" l="1"/>
  <c r="I47" i="59"/>
  <c r="H47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5" i="59"/>
  <c r="H46" i="59"/>
  <c r="J36" i="59"/>
  <c r="I36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7" i="59"/>
  <c r="J38" i="59"/>
  <c r="J39" i="59"/>
  <c r="J40" i="59"/>
  <c r="J41" i="59"/>
  <c r="J42" i="59"/>
  <c r="J43" i="59"/>
  <c r="J44" i="59"/>
  <c r="J45" i="59"/>
  <c r="J46" i="59"/>
  <c r="I38" i="59"/>
  <c r="I37" i="59"/>
  <c r="I33" i="59"/>
  <c r="X2" i="61"/>
  <c r="I44" i="59"/>
  <c r="I45" i="59"/>
  <c r="I46" i="59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F6" i="11"/>
  <c r="G6" i="11"/>
  <c r="H6" i="11"/>
  <c r="I6" i="11"/>
  <c r="J6" i="11"/>
  <c r="K6" i="11"/>
  <c r="L6" i="11"/>
  <c r="M6" i="11"/>
  <c r="N6" i="11"/>
  <c r="O6" i="11"/>
  <c r="P6" i="11"/>
  <c r="Q6" i="11"/>
  <c r="R6" i="11"/>
  <c r="S6" i="11"/>
  <c r="T6" i="11"/>
  <c r="U6" i="11"/>
  <c r="V6" i="11"/>
  <c r="W6" i="11"/>
  <c r="W2" i="61"/>
  <c r="AA2" i="61" s="1"/>
  <c r="V2" i="61"/>
  <c r="Z2" i="61" s="1"/>
  <c r="I35" i="59"/>
  <c r="U2" i="61"/>
  <c r="Y2" i="61" s="1"/>
  <c r="I41" i="59"/>
  <c r="I42" i="59"/>
  <c r="I43" i="59"/>
  <c r="I30" i="59"/>
  <c r="I40" i="59"/>
  <c r="I39" i="59"/>
  <c r="I34" i="59"/>
  <c r="I32" i="59"/>
  <c r="I31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B15" i="59"/>
  <c r="B19" i="59" s="1"/>
  <c r="B23" i="59" s="1"/>
  <c r="I14" i="59"/>
  <c r="B14" i="59"/>
  <c r="B18" i="59" s="1"/>
  <c r="B22" i="59" s="1"/>
  <c r="I13" i="59"/>
  <c r="B13" i="59"/>
  <c r="B17" i="59"/>
  <c r="B21" i="59"/>
  <c r="I11" i="59"/>
  <c r="I10" i="59"/>
  <c r="I9" i="59"/>
  <c r="A8" i="59"/>
  <c r="A12" i="59"/>
  <c r="A16" i="59"/>
</calcChain>
</file>

<file path=xl/sharedStrings.xml><?xml version="1.0" encoding="utf-8"?>
<sst xmlns="http://schemas.openxmlformats.org/spreadsheetml/2006/main" count="1205" uniqueCount="503">
  <si>
    <t>Инфляцийн төсөөлөл</t>
  </si>
  <si>
    <t>II</t>
  </si>
  <si>
    <t>III</t>
  </si>
  <si>
    <t>IV</t>
  </si>
  <si>
    <t>I</t>
  </si>
  <si>
    <t>Жилийн инфляци, 90%, 60%, 30%-ийн магадлалтай итгэх интервал</t>
  </si>
  <si>
    <t>90%a</t>
  </si>
  <si>
    <t>60%a</t>
  </si>
  <si>
    <t>30%a</t>
  </si>
  <si>
    <t>Инфляц</t>
  </si>
  <si>
    <t>Одоогийн төсөөлөл</t>
  </si>
  <si>
    <t>Инфляцын зорилт</t>
  </si>
  <si>
    <t>Өмнөх төсөөлөл</t>
  </si>
  <si>
    <t>Инфляцын түвшин</t>
  </si>
  <si>
    <t>Жилийн инфляцын бүрэлдэхүүн</t>
  </si>
  <si>
    <t>Жилийн инфляц</t>
  </si>
  <si>
    <t>Жилийн инфляц (УБ)</t>
  </si>
  <si>
    <t>Сарын инфляц</t>
  </si>
  <si>
    <t>Зорилтын доод хязгаар</t>
  </si>
  <si>
    <t>Зорилтын дээд хязгаар</t>
  </si>
  <si>
    <t>Зөрүү</t>
  </si>
  <si>
    <t>Бусад дотоодын бараа</t>
  </si>
  <si>
    <t>Импортын бараа</t>
  </si>
  <si>
    <t>Үйлчилгээ</t>
  </si>
  <si>
    <t>Төрийн зохицуулалттай</t>
  </si>
  <si>
    <t>Шатахуун</t>
  </si>
  <si>
    <t>Импортын хүнс</t>
  </si>
  <si>
    <t>Махнаас бусад хүнс (дот)</t>
  </si>
  <si>
    <t>Мах (дот)</t>
  </si>
  <si>
    <t>Fanchart</t>
  </si>
  <si>
    <t>Инфляц нэмэгдэх хувилбар**</t>
  </si>
  <si>
    <t>Инфляц буурах хувилбар**</t>
  </si>
  <si>
    <t>Суурь төсөөлөл*</t>
  </si>
  <si>
    <t>Зураг 2.2</t>
  </si>
  <si>
    <t>Потенциал өсөлт</t>
  </si>
  <si>
    <t>Зураг 2.3</t>
  </si>
  <si>
    <t>Үйлдвэрлэлийн зөрүү</t>
  </si>
  <si>
    <t>Калман фильтер</t>
  </si>
  <si>
    <t>HP фильтер</t>
  </si>
  <si>
    <t>Үйлдвэрлэлийн функц</t>
  </si>
  <si>
    <t>Уул уурхайн</t>
  </si>
  <si>
    <t>Уул уурхайн бус</t>
  </si>
  <si>
    <t> </t>
  </si>
  <si>
    <t>Зураг 2.6</t>
  </si>
  <si>
    <t>Нийт эрэлт</t>
  </si>
  <si>
    <t>Дотоод эрэлт</t>
  </si>
  <si>
    <t>Эцсийн хэрэглээ</t>
  </si>
  <si>
    <t>Хувийн хэрэглээ</t>
  </si>
  <si>
    <t>ЗГ-ын хэрэглээ</t>
  </si>
  <si>
    <t>Хөрөнгийн нийт хуримтлал</t>
  </si>
  <si>
    <t>Үндсэн хөрөнгийн хуримтлал</t>
  </si>
  <si>
    <t>Материаллаг хөрөнгийн өөрчлөлт</t>
  </si>
  <si>
    <t>Цэвэр экспорт</t>
  </si>
  <si>
    <t>Экспорт</t>
  </si>
  <si>
    <t>Импорт</t>
  </si>
  <si>
    <t>Зураг 2.9</t>
  </si>
  <si>
    <t>Өрхийн нэрлэсэн орлого</t>
  </si>
  <si>
    <t>Хэрэглээний үнийн индекс</t>
  </si>
  <si>
    <t>Өрхийн бодит орлого</t>
  </si>
  <si>
    <t>Өрхийн бодит орлогын өсөлт</t>
  </si>
  <si>
    <t>Өрхийн хэрэглээний өсөлт</t>
  </si>
  <si>
    <t>Зураг 2.5</t>
  </si>
  <si>
    <t>Нүүрсний экспортын биет хэмжээ, сая тонн</t>
  </si>
  <si>
    <t>Зураг 2.4</t>
  </si>
  <si>
    <t>Нийт нийлүүлэлт</t>
  </si>
  <si>
    <t>Уул уурхай</t>
  </si>
  <si>
    <t>Үйлчилгээ*</t>
  </si>
  <si>
    <t>Тээвэр</t>
  </si>
  <si>
    <t>Аж үйлдвэр, барилга</t>
  </si>
  <si>
    <t>Татвар</t>
  </si>
  <si>
    <t>Хөдөө аж ахуй</t>
  </si>
  <si>
    <t>Уул уурхайн өсөлт</t>
  </si>
  <si>
    <t>Нүүрс</t>
  </si>
  <si>
    <t>Зэсийн баяжмал</t>
  </si>
  <si>
    <t>Төмрийн хүдэр, баяжмал</t>
  </si>
  <si>
    <t>Газрын тос</t>
  </si>
  <si>
    <t>Алт</t>
  </si>
  <si>
    <t>Тээврээс бусад үйлчилгээ</t>
  </si>
  <si>
    <t>Бүт.цэвэр татвар</t>
  </si>
  <si>
    <t>ДНБ-ий жилийн өсөлт, 90%, 60%, 30%-ийн магадлалтай итгэх интервал</t>
  </si>
  <si>
    <t>ДНБ-ий өсөлт</t>
  </si>
  <si>
    <t>Зураг 3.1</t>
  </si>
  <si>
    <t>Хөдөлмөрийн насны хүн ам</t>
  </si>
  <si>
    <t>Бүрэн хөдөлмөр эрхлэлт</t>
  </si>
  <si>
    <t>Цаг хугацаа-с хамаарсан бүрэн бус хөд. эрхлэлт</t>
  </si>
  <si>
    <t>Ажилгүй хүн</t>
  </si>
  <si>
    <t>Боломжит ажиллах хүч</t>
  </si>
  <si>
    <t>Бусад ажиллах хүчнээс гадуурх хүн ам</t>
  </si>
  <si>
    <t>Зураг 3.2</t>
  </si>
  <si>
    <t>Ажиллах хүчнээс гадуурх хүн ам</t>
  </si>
  <si>
    <t>Суралцдаг, сурахаар явж байгаа</t>
  </si>
  <si>
    <t>Тэтгэвэрт гарсан, өндөр настан</t>
  </si>
  <si>
    <t>Өвчтэй</t>
  </si>
  <si>
    <t>Хөгжлийн бэрхшээлтэй</t>
  </si>
  <si>
    <t>Бусад</t>
  </si>
  <si>
    <t>Зураг 3.3</t>
  </si>
  <si>
    <t>Ажиллах хүчний оролцооны түвшин, БГТ</t>
  </si>
  <si>
    <t>Хөдөлмөр эрхлэлтийн түвшин, БГТ</t>
  </si>
  <si>
    <t>Хөдөлмөр дутуу ашиглалтын нийлмэл түвшин</t>
  </si>
  <si>
    <t>Ажилгүйдлийн түвшин</t>
  </si>
  <si>
    <t>Цаг хугацаан-с хамаарсан бүрэн бус хөд. эрхлэлтийн түвшин</t>
  </si>
  <si>
    <t>Боломжит ажиллах хүчний түвшин</t>
  </si>
  <si>
    <t>Зураг 3.4</t>
  </si>
  <si>
    <t>Ажиллагчид</t>
  </si>
  <si>
    <t>Боловсруулах</t>
  </si>
  <si>
    <t>Барилга</t>
  </si>
  <si>
    <t>Худалдаа</t>
  </si>
  <si>
    <t>Бусад үйлчилгээ</t>
  </si>
  <si>
    <t>ХАА бус ажиллагчид</t>
  </si>
  <si>
    <t>Зураг 3.5</t>
  </si>
  <si>
    <t>Дундаж цалингийн өсөлт, %</t>
  </si>
  <si>
    <t>Медиан цалингийн өсөлт, %</t>
  </si>
  <si>
    <t>Бодит цалингийн өсөлт, %</t>
  </si>
  <si>
    <t>Өрхийн орлогын өсөлт, %</t>
  </si>
  <si>
    <t>Зураг 3.8</t>
  </si>
  <si>
    <t>Хөд-н бүтээмж</t>
  </si>
  <si>
    <t>Тээвэр ба агуулах</t>
  </si>
  <si>
    <t>Зураг 3.6</t>
  </si>
  <si>
    <t>Нэгж хөд-н зардлын өсөлт</t>
  </si>
  <si>
    <t>Улсын дундаж цалингийн өсөлт</t>
  </si>
  <si>
    <t>Ажиллагчдын өсөлт</t>
  </si>
  <si>
    <t>Бодит ДНБ-ий өсөлт</t>
  </si>
  <si>
    <t>Хөдөлмөрийн бүтээмжийн өсөлт</t>
  </si>
  <si>
    <t>мянган хүн</t>
  </si>
  <si>
    <t>2019Q3</t>
  </si>
  <si>
    <t>Ажиллах хүч</t>
  </si>
  <si>
    <t>Цаг хугацаанаас хамаарсан бүрэн бус хөд.эрхлэлт</t>
  </si>
  <si>
    <t>он</t>
  </si>
  <si>
    <t>улирал</t>
  </si>
  <si>
    <t>Зураг 3.7</t>
  </si>
  <si>
    <t xml:space="preserve"> </t>
  </si>
  <si>
    <t>ЗГЦЗ</t>
  </si>
  <si>
    <t>ГЦА</t>
  </si>
  <si>
    <t>Зээл (ББАА)</t>
  </si>
  <si>
    <t>М2 мөнгө</t>
  </si>
  <si>
    <t>Харилцах данс, $</t>
  </si>
  <si>
    <t>Хадгаламж, ₮</t>
  </si>
  <si>
    <t>Харилцах данс, ₮</t>
  </si>
  <si>
    <t>Хадгаламж, $</t>
  </si>
  <si>
    <t>Банкнаас гадуурх мөнгө</t>
  </si>
  <si>
    <t>Зураг 3.10</t>
  </si>
  <si>
    <t>Зээлийн жилийн өсөлт</t>
  </si>
  <si>
    <t>Хэрэглээ, хад.барь зээл</t>
  </si>
  <si>
    <t>Ипотек</t>
  </si>
  <si>
    <t>Бизнесийн зээлийн өсөлтөд үзүүлэх нөлөө</t>
  </si>
  <si>
    <t>Зураг 3.9</t>
  </si>
  <si>
    <t>Зээлийн долларжилт</t>
  </si>
  <si>
    <t>Эх үүсвэрийн долларжилт</t>
  </si>
  <si>
    <t>Эх үүсвэрийн долларжилт, ханшийн нөлөөг засварласан</t>
  </si>
  <si>
    <t>Зураг 3.12</t>
  </si>
  <si>
    <t>Нийт зээлд эзлэх хувь (БТ)</t>
  </si>
  <si>
    <t>Анхаарал хандуулах зээл</t>
  </si>
  <si>
    <t>Зураг 3.11</t>
  </si>
  <si>
    <t>Чанаргүй зээл</t>
  </si>
  <si>
    <t>сар</t>
  </si>
  <si>
    <t>Зураг 3.13</t>
  </si>
  <si>
    <t>Хүүний коридор</t>
  </si>
  <si>
    <t>Банк хоорондын ж.дундаж хүү</t>
  </si>
  <si>
    <t>Банк хоорондын хадгаламжийн хүү</t>
  </si>
  <si>
    <t>Банк хоорондын репо хэлцлийн хүү</t>
  </si>
  <si>
    <t xml:space="preserve">Бодлогын хүү </t>
  </si>
  <si>
    <t>Зураг 3.14, 15</t>
  </si>
  <si>
    <t>Зээлийн хүү, ₮</t>
  </si>
  <si>
    <t>Зээлийн хүү, $</t>
  </si>
  <si>
    <t>Хадгаламжийн хүү,  ₮</t>
  </si>
  <si>
    <t>Хадгаламжийн хүү,  $</t>
  </si>
  <si>
    <t>Зээлийн хүү,  ₮ (-хөнгөлттэй зээл)</t>
  </si>
  <si>
    <t>Ам.долларын ханш (БТ)</t>
  </si>
  <si>
    <t>сар/өдөр/он</t>
  </si>
  <si>
    <t>########</t>
  </si>
  <si>
    <t>2022/02/23</t>
  </si>
  <si>
    <t>2022/02/24</t>
  </si>
  <si>
    <t>2022/02/25</t>
  </si>
  <si>
    <t>2022/02/28</t>
  </si>
  <si>
    <t>2022/03/01</t>
  </si>
  <si>
    <t>2022/03/02</t>
  </si>
  <si>
    <t>2022/03/03</t>
  </si>
  <si>
    <t>2022/03/04</t>
  </si>
  <si>
    <t>2022/03/07</t>
  </si>
  <si>
    <t>2022/03/09</t>
  </si>
  <si>
    <t>2022/03/10</t>
  </si>
  <si>
    <t>2022/03/11</t>
  </si>
  <si>
    <t>2022/03/14</t>
  </si>
  <si>
    <t>2022/03/15</t>
  </si>
  <si>
    <t>2022/03/16</t>
  </si>
  <si>
    <t>2022/03/17</t>
  </si>
  <si>
    <t>2022/03/18</t>
  </si>
  <si>
    <t>2022/03/21</t>
  </si>
  <si>
    <t>2022/03/22</t>
  </si>
  <si>
    <t>2022/03/23</t>
  </si>
  <si>
    <t>2022/03/24</t>
  </si>
  <si>
    <t>2022/03/25</t>
  </si>
  <si>
    <t>2022/03/28</t>
  </si>
  <si>
    <t>2022/03/29</t>
  </si>
  <si>
    <t>2022/03/30</t>
  </si>
  <si>
    <t>2022/03/31</t>
  </si>
  <si>
    <t>2022/04/01</t>
  </si>
  <si>
    <t>2022/04/04</t>
  </si>
  <si>
    <t>2022/04/05</t>
  </si>
  <si>
    <t>2022/04/06</t>
  </si>
  <si>
    <t>2022/04/07</t>
  </si>
  <si>
    <t>2022/04/08</t>
  </si>
  <si>
    <t>2022/04/11</t>
  </si>
  <si>
    <t>2022/04/12</t>
  </si>
  <si>
    <t>2022/04/13</t>
  </si>
  <si>
    <t>2022/04/14</t>
  </si>
  <si>
    <t>2022/04/15</t>
  </si>
  <si>
    <t>2022/04/18</t>
  </si>
  <si>
    <t>2022/04/19</t>
  </si>
  <si>
    <t>2022/04/20</t>
  </si>
  <si>
    <t>2022/04/21</t>
  </si>
  <si>
    <t>2022/04/22</t>
  </si>
  <si>
    <t>2022/04/25</t>
  </si>
  <si>
    <t>2022/04/26</t>
  </si>
  <si>
    <t>2022/04/27</t>
  </si>
  <si>
    <t>2022/04/28</t>
  </si>
  <si>
    <t>2022/04/29</t>
  </si>
  <si>
    <t>2022/05/02</t>
  </si>
  <si>
    <t>2022/05/03</t>
  </si>
  <si>
    <t>2022/05/04</t>
  </si>
  <si>
    <t>2022/05/05</t>
  </si>
  <si>
    <t>2022/05/06</t>
  </si>
  <si>
    <t>2022/05/09</t>
  </si>
  <si>
    <t>2022/05/10</t>
  </si>
  <si>
    <t>2022/05/11</t>
  </si>
  <si>
    <t>2022/05/12</t>
  </si>
  <si>
    <t>2022/05/13</t>
  </si>
  <si>
    <t>2022/05/16</t>
  </si>
  <si>
    <t>2022/05/17</t>
  </si>
  <si>
    <t>2022/05/18</t>
  </si>
  <si>
    <t>2022/05/19</t>
  </si>
  <si>
    <t>2022/05/20</t>
  </si>
  <si>
    <t>2023/03/01</t>
  </si>
  <si>
    <t>2023/03/02</t>
  </si>
  <si>
    <t>2023/03/03</t>
  </si>
  <si>
    <t>2023/03/06</t>
  </si>
  <si>
    <t>2023/03/07</t>
  </si>
  <si>
    <t>2023/03/09</t>
  </si>
  <si>
    <t>2023/03/10</t>
  </si>
  <si>
    <t>2023/03/13</t>
  </si>
  <si>
    <t>2023/03/14</t>
  </si>
  <si>
    <t>2023/03/15</t>
  </si>
  <si>
    <t>2023/03/16</t>
  </si>
  <si>
    <t>2023/03/17</t>
  </si>
  <si>
    <t>2023/03/20</t>
  </si>
  <si>
    <t>2023/03/21</t>
  </si>
  <si>
    <t>2023/03/22</t>
  </si>
  <si>
    <t>2023/03/23</t>
  </si>
  <si>
    <t>2023/03/24</t>
  </si>
  <si>
    <t>2023/03/27</t>
  </si>
  <si>
    <t>2023/03/28</t>
  </si>
  <si>
    <t>2023/03/29</t>
  </si>
  <si>
    <t>2023/03/30</t>
  </si>
  <si>
    <t>2023/03/31</t>
  </si>
  <si>
    <t>2023/04/03</t>
  </si>
  <si>
    <t>2023/04/04</t>
  </si>
  <si>
    <t>2023/04/05</t>
  </si>
  <si>
    <t>2023/04/06</t>
  </si>
  <si>
    <t>2023/04/07</t>
  </si>
  <si>
    <t>2023/04/10</t>
  </si>
  <si>
    <t>2023/04/11</t>
  </si>
  <si>
    <t>2023/04/12</t>
  </si>
  <si>
    <t>2023/04/13</t>
  </si>
  <si>
    <t>2023/04/14</t>
  </si>
  <si>
    <t>2023/04/17</t>
  </si>
  <si>
    <t>2023/04/18</t>
  </si>
  <si>
    <t>2023/04/19</t>
  </si>
  <si>
    <t>2023/04/20</t>
  </si>
  <si>
    <t>2023/04/21</t>
  </si>
  <si>
    <t>2023/04/24</t>
  </si>
  <si>
    <t>2023/04/25</t>
  </si>
  <si>
    <t>2023/04/26</t>
  </si>
  <si>
    <t>2023/04/27</t>
  </si>
  <si>
    <t>2023/04/28</t>
  </si>
  <si>
    <t>2023/05/01</t>
  </si>
  <si>
    <t>2023/05/02</t>
  </si>
  <si>
    <t>2023/05/03</t>
  </si>
  <si>
    <t>2023/05/04</t>
  </si>
  <si>
    <t>2023/05/05</t>
  </si>
  <si>
    <t>2023/05/08</t>
  </si>
  <si>
    <t>2023/05/09</t>
  </si>
  <si>
    <t>2023/05/10</t>
  </si>
  <si>
    <t>2023/05/11</t>
  </si>
  <si>
    <t>2023/05/12</t>
  </si>
  <si>
    <t>2023/05/15</t>
  </si>
  <si>
    <t>2023/05/16</t>
  </si>
  <si>
    <t>2023/05/17</t>
  </si>
  <si>
    <t>2023/05/18</t>
  </si>
  <si>
    <t>2023/05/19</t>
  </si>
  <si>
    <t>2023/05/22</t>
  </si>
  <si>
    <t>2023/05/23</t>
  </si>
  <si>
    <t>2023/05/24</t>
  </si>
  <si>
    <t>Ханшийн өдрийн өөрчлөлт</t>
  </si>
  <si>
    <t xml:space="preserve">Захын дундаж ханш </t>
  </si>
  <si>
    <t xml:space="preserve">Төгрөгийн ам.доллартой харьцах албан ханш </t>
  </si>
  <si>
    <t>Зураг 3.17</t>
  </si>
  <si>
    <t>АНУ-ын доллар</t>
  </si>
  <si>
    <t xml:space="preserve"> Евро</t>
  </si>
  <si>
    <t xml:space="preserve"> ОХУ-ын рубль </t>
  </si>
  <si>
    <t xml:space="preserve"> БНХАУ-ын юань</t>
  </si>
  <si>
    <t>Евро</t>
  </si>
  <si>
    <t>ОХУ-ын рубль</t>
  </si>
  <si>
    <t>БНХАУ-ын юань</t>
  </si>
  <si>
    <t>Зураг 3.16</t>
  </si>
  <si>
    <t xml:space="preserve">     </t>
  </si>
  <si>
    <t xml:space="preserve">REER, жилийн өөрчлөлт </t>
  </si>
  <si>
    <t>Нэрлэсэн ханшийн нөлөө</t>
  </si>
  <si>
    <t>NEER, жилийн өөрчлөлт</t>
  </si>
  <si>
    <t>Харьцангуй үнийн нөлөө (дотоод-гадаад)</t>
  </si>
  <si>
    <t>Төгрөгийн бодит үйлчилж буй ханш (REER)</t>
  </si>
  <si>
    <t>Төгрөгийн нэрлэсэн үйлчилж буй ханш (NEER)</t>
  </si>
  <si>
    <t>Зураг 3.18</t>
  </si>
  <si>
    <t>Төгрөгийн харьцангуй өгөөж (%)</t>
  </si>
  <si>
    <t>Ханшийн сарын өөрчлөлт (%)(USD/MNT)</t>
  </si>
  <si>
    <t>Зураг 3.20</t>
  </si>
  <si>
    <t>Зураг 3.21</t>
  </si>
  <si>
    <t>Зураг 3.22</t>
  </si>
  <si>
    <t>Зураг 3.23</t>
  </si>
  <si>
    <t>Зураг 3.24</t>
  </si>
  <si>
    <t>тэрбум төгрөг</t>
  </si>
  <si>
    <t>Үнэ, түрээсийн өсөлтийн зөрүү (ҮСХ - ҮСХ)</t>
  </si>
  <si>
    <t xml:space="preserve">Үнэ, түрээсийн өсөлтийн зөрүү </t>
  </si>
  <si>
    <t>Түрээсийн өсөлт, жилээр (ҮСХ)</t>
  </si>
  <si>
    <t>Түрээсийн өсөлт, жилээр (Тэнхлэг зууч)</t>
  </si>
  <si>
    <t>Үнийн өсөлт, жилээр (ҮСХ)</t>
  </si>
  <si>
    <t>Үнийн өсөлт, жилээр (Тэнхлэг зууч)</t>
  </si>
  <si>
    <t>Үнэ (ҮСХ)/түрээсийн харьцаа</t>
  </si>
  <si>
    <t xml:space="preserve">Үнэ (ҮСХ)/орлогын харьцаа </t>
  </si>
  <si>
    <t>БӨИ, жилийн өсөлт</t>
  </si>
  <si>
    <t>Материалын өртөг</t>
  </si>
  <si>
    <t>Машин механизмын түрээсийн зардал</t>
  </si>
  <si>
    <t>Цалингийн зардал</t>
  </si>
  <si>
    <t>Зах зээлийн үнэлгээ (баруун)</t>
  </si>
  <si>
    <t>ТОП-20 индекс (зүүн)</t>
  </si>
  <si>
    <t>Нийт арилжааны дүн</t>
  </si>
  <si>
    <t>ЗГ-ын бонд</t>
  </si>
  <si>
    <t>Компанийн бонд, анхдагч</t>
  </si>
  <si>
    <t>Компанийн бонд, хоёрдогч</t>
  </si>
  <si>
    <t>Хувьцаа, хоёрдогч</t>
  </si>
  <si>
    <t xml:space="preserve">Хувьцаа, анхдагч </t>
  </si>
  <si>
    <t>ХОС</t>
  </si>
  <si>
    <t>ХБҮЦ</t>
  </si>
  <si>
    <t>Их наяд төгрөг</t>
  </si>
  <si>
    <t>Гүй.</t>
  </si>
  <si>
    <t>Бат.</t>
  </si>
  <si>
    <t>Гүй%</t>
  </si>
  <si>
    <t>Нийт орлого</t>
  </si>
  <si>
    <t>Сангийн орлого</t>
  </si>
  <si>
    <t>Тэнцвэржүүлсэн орлого</t>
  </si>
  <si>
    <t>Татварын орлого</t>
  </si>
  <si>
    <t>Татварын бус орлого</t>
  </si>
  <si>
    <t>Нийт зардал</t>
  </si>
  <si>
    <t>Анхдагч зардал</t>
  </si>
  <si>
    <t>Хүүний зардал</t>
  </si>
  <si>
    <t>Нийт тэнцэл</t>
  </si>
  <si>
    <t xml:space="preserve">    ДНБ-д эзлэх хувь</t>
  </si>
  <si>
    <t>Тэнцвэржүүлсэн тэнцэл</t>
  </si>
  <si>
    <t>Анхдагч тэнцэл</t>
  </si>
  <si>
    <t>Их наяд ₮</t>
  </si>
  <si>
    <t>Орлогын албан татвар</t>
  </si>
  <si>
    <t>НД-ын орлого</t>
  </si>
  <si>
    <t>НӨАТ</t>
  </si>
  <si>
    <t>АМНАТ</t>
  </si>
  <si>
    <t>Бусад татварын орлого</t>
  </si>
  <si>
    <t>Бараа, үйлчилгээний зардал</t>
  </si>
  <si>
    <t>Татаас ба шилжүүлэг</t>
  </si>
  <si>
    <t>Хөрөнгийн зардал</t>
  </si>
  <si>
    <t>2024*</t>
  </si>
  <si>
    <t>Тод</t>
  </si>
  <si>
    <t xml:space="preserve">Засгийн газрын нийт өр </t>
  </si>
  <si>
    <t>Өрийн хязгаар</t>
  </si>
  <si>
    <t>Зээлийн үйлчилгээний төлбөр</t>
  </si>
  <si>
    <t xml:space="preserve">    Төсвийн орлогод эзлэх хувь</t>
  </si>
  <si>
    <t>Төсвийн тэнцэл</t>
  </si>
  <si>
    <t>Зураг IV.1.1</t>
  </si>
  <si>
    <t>Дэлхий</t>
  </si>
  <si>
    <t>БНХАУ </t>
  </si>
  <si>
    <t>АНУ</t>
  </si>
  <si>
    <t>ОХУ </t>
  </si>
  <si>
    <t>Евро бүс </t>
  </si>
  <si>
    <t>Зураг IV.1.2</t>
  </si>
  <si>
    <t>Variables -&gt;</t>
  </si>
  <si>
    <t>l_atot</t>
  </si>
  <si>
    <t>Худ.нөхцлийн жилийн өөрчлөлт</t>
  </si>
  <si>
    <t>Экспортын үнийн жилийн өөрчлөлт</t>
  </si>
  <si>
    <t>Импортын үнийн жилийн өөрчлөлт (*-1)</t>
  </si>
  <si>
    <t>Худ.нөхцлийн жилийн өөрчлөлт (өмнөх төсөөлөл)</t>
  </si>
  <si>
    <t>1998Q4</t>
  </si>
  <si>
    <t>NaN</t>
  </si>
  <si>
    <t>1999Q3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</si>
  <si>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</si>
  <si>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</si>
  <si>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</si>
  <si>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</si>
  <si>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</si>
  <si>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</si>
  <si>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</si>
  <si>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</si>
  <si>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</si>
  <si>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</si>
  <si>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</si>
  <si>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</si>
  <si>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</si>
  <si>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</si>
  <si>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</si>
  <si>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</si>
  <si>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</si>
  <si>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</si>
  <si>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</si>
  <si>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</si>
  <si>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</si>
  <si>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</si>
  <si>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</si>
  <si>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</si>
  <si>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</si>
  <si>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</si>
  <si>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</si>
  <si>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</si>
  <si>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</si>
  <si>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</si>
  <si>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</si>
  <si>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</si>
  <si>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</si>
  <si>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</si>
  <si>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</si>
  <si>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</si>
  <si>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</si>
  <si>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</si>
  <si>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I*</t>
  </si>
  <si>
    <t>II*</t>
  </si>
  <si>
    <t>III*</t>
  </si>
  <si>
    <t>IV*</t>
  </si>
  <si>
    <t>Зураг 4.3</t>
  </si>
  <si>
    <t>Урсгал дансны тэнцэл</t>
  </si>
  <si>
    <t>Хөрөнгө, санхүүгийн дансны тэнцэл</t>
  </si>
  <si>
    <t>Төлбөрийн тэнцэл</t>
  </si>
  <si>
    <t>Зураг 4.4</t>
  </si>
  <si>
    <t>Үйлчилгээний данс</t>
  </si>
  <si>
    <t xml:space="preserve">Тээвэр </t>
  </si>
  <si>
    <t>Аялал</t>
  </si>
  <si>
    <t>Боловсрол</t>
  </si>
  <si>
    <t>Бизнесийн бусад үйлчилгээ</t>
  </si>
  <si>
    <t>Зураг 4.5</t>
  </si>
  <si>
    <t>Ажилчдын цалин</t>
  </si>
  <si>
    <t>Шууд хөрөнгө оруулалтын орлого</t>
  </si>
  <si>
    <t>Багцын хөрөнгө оруулалтын орлого</t>
  </si>
  <si>
    <t>Бусад хөрөнгө оруулалтын орлого</t>
  </si>
  <si>
    <t>Гадаад валютын нөөцийн орлого (Кредит)</t>
  </si>
  <si>
    <t xml:space="preserve">Бусад орлого </t>
  </si>
  <si>
    <t>Анхдагч орлогын данс</t>
  </si>
  <si>
    <t>Зураг 4.6</t>
  </si>
  <si>
    <t>ГШХО</t>
  </si>
  <si>
    <t>Багцын ХО</t>
  </si>
  <si>
    <t>Санхүүгийн дериватив</t>
  </si>
  <si>
    <t>Бусад ХО</t>
  </si>
  <si>
    <t>Санхүүгийн данс</t>
  </si>
  <si>
    <t>Хүснэгт 4.1</t>
  </si>
  <si>
    <t>Жилийн өсөлт %</t>
  </si>
  <si>
    <t>Өсөлтөд эзлэх %</t>
  </si>
  <si>
    <t>Нийт экспорт</t>
  </si>
  <si>
    <t>Чулуун нүүрс</t>
  </si>
  <si>
    <t>Зэсийн хүдэр, баяжмал</t>
  </si>
  <si>
    <t>Мөнгөжөөгүй алт</t>
  </si>
  <si>
    <t>Ноолуур</t>
  </si>
  <si>
    <t>Боловсруулаагүй нефть</t>
  </si>
  <si>
    <t>Мах, махан бүтээгдэхүүн</t>
  </si>
  <si>
    <t>Бусад самар</t>
  </si>
  <si>
    <t>Жонш, лейцит, нефелинт</t>
  </si>
  <si>
    <t>Мөнгөний хүдэр, баяжмал</t>
  </si>
  <si>
    <t>Молебдиний хүдэр баяжмал</t>
  </si>
  <si>
    <t>Цайрын хүдэр, баяжмал</t>
  </si>
  <si>
    <t>Хүснэгт 4.2</t>
  </si>
  <si>
    <t>Нийт импорт</t>
  </si>
  <si>
    <t>Хэрэглээний бүтээгдэхүүн</t>
  </si>
  <si>
    <t>Түргэн эдэлгээтэй</t>
  </si>
  <si>
    <t>Удаан эдэлгээтэй</t>
  </si>
  <si>
    <t>Суудлын автомашин</t>
  </si>
  <si>
    <t>Хөрөнгө оруулалтын бүт.н</t>
  </si>
  <si>
    <t>Нефтийн бүтээгдэхүүн</t>
  </si>
  <si>
    <t>Дизель</t>
  </si>
  <si>
    <t>Бусад шатахуун</t>
  </si>
  <si>
    <t>Аж үйлдвэрлэлийн орц</t>
  </si>
  <si>
    <t>2 сар</t>
  </si>
  <si>
    <t>2024Q4</t>
  </si>
  <si>
    <t>first</t>
  </si>
  <si>
    <t>second</t>
  </si>
  <si>
    <t>i</t>
  </si>
  <si>
    <t>ii</t>
  </si>
  <si>
    <t>iii</t>
  </si>
  <si>
    <t>year2024</t>
  </si>
  <si>
    <t>iv</t>
  </si>
  <si>
    <t>4 сар</t>
  </si>
  <si>
    <t>2024          I</t>
  </si>
  <si>
    <t>2025             I</t>
  </si>
  <si>
    <t>Тээврийн салбарын нийт тээсэн ачаа</t>
  </si>
  <si>
    <t>2024Q1</t>
  </si>
  <si>
    <t>2025Q1</t>
  </si>
  <si>
    <t>2025.M5</t>
  </si>
  <si>
    <t>2025.I</t>
  </si>
  <si>
    <t>сар/өдөр/он       % Доллар</t>
  </si>
  <si>
    <t>Зураг 3.19</t>
  </si>
  <si>
    <t>суурь солигдов</t>
  </si>
  <si>
    <t>улирал, сарын эцэс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</si>
</sst>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\-&quot;$&quot;#,##0"/>
    <numFmt numFmtId="165" formatCode="_-&quot;$&quot;* #,##0_-;\-&quot;$&quot;* #,##0_-;_-&quot;$&quot;* &quot;-&quot;_-;_-@_-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_-* #,##0_₮_-;\-* #,##0_₮_-;_-* &quot;-&quot;_₮_-;_-@_-"/>
    <numFmt numFmtId="170" formatCode="_-* #,##0.00_₮_-;\-* #,##0.00_₮_-;_-* &quot;-&quot;??_₮_-;_-@_-"/>
    <numFmt numFmtId="171" formatCode="0.0"/>
    <numFmt numFmtId="172" formatCode="0.0%"/>
    <numFmt numFmtId="173" formatCode="_(* #,##0.00000_);_(* \(#,##0.00000\);_(* &quot;-&quot;??_);_(@_)"/>
    <numFmt numFmtId="174" formatCode="#,##0.0"/>
    <numFmt numFmtId="175" formatCode="_-* #,##0_₮_-;\-* #,##0_₮_-;_-* &quot;-&quot;??_₮_-;_-@_-"/>
    <numFmt numFmtId="176" formatCode="&quot;₮&quot;#,##0\ ;\(&quot;₮&quot;#,##0\)"/>
    <numFmt numFmtId="177" formatCode="m/d"/>
    <numFmt numFmtId="178" formatCode="[$-409]d\-mmm;@"/>
    <numFmt numFmtId="179" formatCode="[$-409]h:mm:ss\ AM/PM"/>
    <numFmt numFmtId="180" formatCode="0.000"/>
    <numFmt numFmtId="181" formatCode="00000"/>
    <numFmt numFmtId="182" formatCode="#\ ##0.0"/>
    <numFmt numFmtId="183" formatCode="_(* #,##0_);_(* \(#,##0\);_(* &quot;-&quot;??_);_(@_)"/>
    <numFmt numFmtId="184" formatCode="_-* #,##0.0_-;\-* #,##0.0_-;_-* &quot;-&quot;??_-;_-@_-"/>
    <numFmt numFmtId="185" formatCode="_-* #,##0.0_₮_-;\-* #,##0.0_₮_-;_-* &quot;-&quot;??_₮_-;_-@_-"/>
    <numFmt numFmtId="186" formatCode="mm/dd/yyyy"/>
    <numFmt numFmtId="187" formatCode="&quot;£&quot;#,##0\ ;\(&quot;£&quot;#,##0\)"/>
    <numFmt numFmtId="188" formatCode="mmm\ dd\,\ yyyy"/>
    <numFmt numFmtId="189" formatCode="0.0_)"/>
    <numFmt numFmtId="190" formatCode="General_)"/>
    <numFmt numFmtId="191" formatCode="#\ ##0"/>
    <numFmt numFmtId="192" formatCode="_(* #,##0.0_);_(* \(#,##0.0\);_(* &quot;-&quot;??_);_(@_)"/>
    <numFmt numFmtId="193" formatCode="_-* #,##0.00&quot;р.&quot;_-;\-* #,##0.00&quot;р.&quot;_-;_-* &quot;-&quot;??&quot;р.&quot;_-;_-@_-"/>
    <numFmt numFmtId="194" formatCode="#,##0.00_);\-#,##0.00"/>
    <numFmt numFmtId="195" formatCode="_-* #,##0.00_р_._-;\-* #,##0.00_р_._-;_-* &quot;-&quot;??_р_._-;_-@_-"/>
    <numFmt numFmtId="196" formatCode="_-&quot;£&quot;* #,##0.00_-;\-&quot;£&quot;* #,##0.00_-;_-&quot;£&quot;* &quot;-&quot;??_-;_-@_-"/>
    <numFmt numFmtId="197" formatCode="[$-409]mmm\-yy;@"/>
    <numFmt numFmtId="198" formatCode="#,##0.000"/>
    <numFmt numFmtId="199" formatCode="_(* #,##0.0000_);_(* \(#,##0.0000\);_(* &quot;-&quot;??_);_(@_)"/>
    <numFmt numFmtId="200" formatCode="0.0_);\(0.0\)"/>
    <numFmt numFmtId="201" formatCode="mm\.dd\.yyyy"/>
    <numFmt numFmtId="202" formatCode="_(* #,##0.0_);_(* \(#,##0.0\);_(* &quot;-&quot;?_);_(@_)"/>
    <numFmt numFmtId="203" formatCode="#,##0\ &quot;kr&quot;;\-#,##0\ &quot;kr&quot;"/>
    <numFmt numFmtId="204" formatCode="_-* #,##0.00_р_-;\-* #,##0.00_р_-;_-* &quot;-&quot;??_р_-;_-@_-"/>
    <numFmt numFmtId="205" formatCode="&quot;$&quot;#,##0_);&quot;\&quot;&quot;\&quot;&quot;\&quot;\(&quot;$&quot;#,##0&quot;\&quot;&quot;\&quot;&quot;\&quot;\)"/>
    <numFmt numFmtId="206" formatCode="_-#,##0_-;\(#,##0\);_-\ \ &quot;-&quot;_-;_-@_-"/>
    <numFmt numFmtId="207" formatCode="_-#,##0.00_-;\(#,##0.00\);_-\ \ &quot;-&quot;_-;_-@_-"/>
    <numFmt numFmtId="208" formatCode="mmm/dd/yyyy;_-\ &quot;N/A&quot;_-;_-\ &quot;-&quot;_-"/>
    <numFmt numFmtId="209" formatCode="mmm/yyyy;_-\ &quot;N/A&quot;_-;_-\ &quot;-&quot;_-"/>
    <numFmt numFmtId="210" formatCode="_-#,##0%_-;\(#,##0%\);_-\ &quot;-&quot;_-"/>
    <numFmt numFmtId="211" formatCode="_-#,###,_-;\(#,###,\);_-\ \ &quot;-&quot;_-;_-@_-"/>
    <numFmt numFmtId="212" formatCode="_-#,###.00,_-;\(#,###.00,\);_-\ \ &quot;-&quot;_-;_-@_-"/>
    <numFmt numFmtId="213" formatCode="_-#0&quot;.&quot;0,_-;\(#0&quot;.&quot;0,\);_-\ \ &quot;-&quot;_-;_-@_-"/>
    <numFmt numFmtId="214" formatCode="_-#0&quot;.&quot;0000_-;\(#0&quot;.&quot;0000\);_-\ \ &quot;-&quot;_-;_-@_-"/>
    <numFmt numFmtId="215" formatCode="_-* #,##0[$₮-450]_-;\-* #,##0[$₮-450]_-;_-* &quot;-&quot;??[$₮-450]_-;_-@_-"/>
    <numFmt numFmtId="216" formatCode="_(&quot;$&quot;* #,##0_);_(&quot;$&quot;* \(#,##0\);_(&quot;$&quot;* &quot;-&quot;??_);_(@_)"/>
    <numFmt numFmtId="217" formatCode="_-* #,##0.00[$₮-450]_-;\-* #,##0.00[$₮-450]_-;_-* &quot;-&quot;??[$₮-450]_-;_-@_-"/>
    <numFmt numFmtId="218" formatCode="#,##0;\-#,##0;&quot;-&quot;"/>
    <numFmt numFmtId="219" formatCode="_(* #,##0.000_);_(* \(#,##0.000\);_(* &quot;-&quot;??_);_(@_)"/>
    <numFmt numFmtId="220" formatCode="0;[Red]0"/>
    <numFmt numFmtId="221" formatCode="0.00_);[Red]\(0.00\)"/>
    <numFmt numFmtId="222" formatCode="0.00_);\(0.00\)"/>
    <numFmt numFmtId="223" formatCode="0.00;[Red]0.00"/>
    <numFmt numFmtId="224" formatCode=";;;"/>
    <numFmt numFmtId="225" formatCode="_ * #,##0.00_ ;_ * \-#,##0.00_ ;_ * &quot;-&quot;??_ ;_ @_ "/>
    <numFmt numFmtId="226" formatCode="_-* #,##0.00_¥_-;_-* #,##0.00_¥\-;_-* &quot;-&quot;??_¥_-;_-@_-"/>
    <numFmt numFmtId="227" formatCode="#,##0;\(#,##0\)"/>
    <numFmt numFmtId="228" formatCode="#,##0.0_);\(#,##0.0\);&quot;--&quot;_)"/>
    <numFmt numFmtId="229" formatCode="#,##0.00_);\(#,##0.00\);&quot;--&quot;_)"/>
    <numFmt numFmtId="230" formatCode="&quot;\&quot;#,##0;&quot;\&quot;\-#,##0"/>
    <numFmt numFmtId="231" formatCode="\$#,##0.00;\(\$#,##0.00\)"/>
    <numFmt numFmtId="232" formatCode="0.0#"/>
    <numFmt numFmtId="233" formatCode="_([$€-2]* #,##0.00_);_([$€-2]* \(#,##0.00\);_([$€-2]* &quot;-&quot;??_)"/>
    <numFmt numFmtId="234" formatCode="[$-409]dddd\,\ mmmm\ dd\,\ yyyy"/>
    <numFmt numFmtId="235" formatCode="_(* #,##0.000000_);_(* \(#,##0.000000\);_(* &quot;-&quot;??_);_(@_)"/>
    <numFmt numFmtId="236" formatCode="#,##0_₮"/>
    <numFmt numFmtId="237" formatCode="mmmm\ d\,\ yyyy"/>
    <numFmt numFmtId="238" formatCode="#,##0&quot;£&quot;_);\(#,##0&quot;£&quot;\)"/>
    <numFmt numFmtId="239" formatCode="\$#,##0;\(\$#,##0\)"/>
    <numFmt numFmtId="240" formatCode="#,##0.000_);[Red]\(#,##0.000\)"/>
    <numFmt numFmtId="241" formatCode="#."/>
    <numFmt numFmtId="242" formatCode="0.000%"/>
    <numFmt numFmtId="243" formatCode="#,##0.0_);\(#,##0.0\)"/>
    <numFmt numFmtId="244" formatCode="_-* #,##0\ _F_-;\-* #,##0\ _F_-;_-* &quot;-&quot;\ _F_-;_-@_-"/>
    <numFmt numFmtId="245" formatCode="_-* #,##0.00\ _F_-;\-* #,##0.00\ _F_-;_-* &quot;-&quot;??\ _F_-;_-@_-"/>
    <numFmt numFmtId="246" formatCode="_-* #,##0\ &quot;F&quot;_-;\-* #,##0\ &quot;F&quot;_-;_-* &quot;-&quot;\ &quot;F&quot;_-;_-@_-"/>
    <numFmt numFmtId="247" formatCode="_-* #,##0.00\ &quot;F&quot;_-;\-* #,##0.00\ &quot;F&quot;_-;_-* &quot;-&quot;??\ &quot;F&quot;_-;_-@_-"/>
    <numFmt numFmtId="248" formatCode="0.00_)"/>
    <numFmt numFmtId="249" formatCode="_([$€-2]* #,##0_);_([$€-2]* \(#,##0\);_([$€-2]* &quot;-&quot;??_)"/>
    <numFmt numFmtId="250" formatCode="dd/mm/yy_)"/>
    <numFmt numFmtId="251" formatCode="_(* #,##0.0000000000000000_);_(* \(#,##0.0000000000000000\);_(* &quot;-&quot;??_);_(@_)"/>
    <numFmt numFmtId="252" formatCode="0%;\(0%\)"/>
    <numFmt numFmtId="253" formatCode="#,##0.0%_);\(#,##0.0%\);&quot;--&quot;\%_)"/>
    <numFmt numFmtId="254" formatCode="#,##0.0_);[Red]\(#,##0.0\)"/>
    <numFmt numFmtId="255" formatCode="mm/dd/yy"/>
    <numFmt numFmtId="256" formatCode="\+0,000"/>
    <numFmt numFmtId="257" formatCode="0_);\(0\)"/>
    <numFmt numFmtId="258" formatCode="0.0_);[Red]\(0.0\)"/>
    <numFmt numFmtId="259" formatCode="dd\-mmm\-yy_)"/>
    <numFmt numFmtId="260" formatCode="_-* #,##0&quot;р.&quot;_-;\-* #,##0&quot;р.&quot;_-;_-* &quot;-&quot;&quot;р.&quot;_-;_-@_-"/>
    <numFmt numFmtId="261" formatCode="_-* #,##0_р_._-;\-* #,##0_р_._-;_-* &quot;-&quot;_р_._-;_-@_-"/>
    <numFmt numFmtId="262" formatCode="&quot;\&quot;#,##0.00;[Red]&quot;\&quot;\-#,##0.00"/>
    <numFmt numFmtId="263" formatCode="&quot;\&quot;#,##0;[Red]&quot;\&quot;\-#,##0"/>
    <numFmt numFmtId="264" formatCode="000000"/>
    <numFmt numFmtId="265" formatCode="d\.mmm"/>
    <numFmt numFmtId="266" formatCode="[$-1010409]###,###,##0"/>
    <numFmt numFmtId="267" formatCode="\(General\);[Red]\(\-General\)"/>
    <numFmt numFmtId="268" formatCode="_-&quot;Rp.&quot;* #,##0.00_-;\-&quot;Rp.&quot;* #,##0.00_-;_-&quot;Rp.&quot;* &quot;-&quot;??_-;_-@_-"/>
    <numFmt numFmtId="269" formatCode="0.0000E+00"/>
    <numFmt numFmtId="270" formatCode="#,##0.0_ ;\-#,##0.0\ "/>
    <numFmt numFmtId="271" formatCode="_ * #,##0.00_)_¥_ ;_ * \(#,##0.00\)_¥_ ;_ * &quot;-&quot;??_)_¥_ ;_ @_ "/>
    <numFmt numFmtId="272" formatCode="_-* #,##0.00_$_-;\-* #,##0.00_$_-;_-* &quot;-&quot;??_$_-;_-@_-"/>
    <numFmt numFmtId="273" formatCode="#####\ ##0.0"/>
    <numFmt numFmtId="274" formatCode="&quot;$&quot;#,##0\ ;\(&quot;$&quot;#,##0\)"/>
    <numFmt numFmtId="275" formatCode="_-* #,##0.00\ [$€-1]_-;\-* #,##0.00\ [$€-1]_-;_-* &quot;-&quot;??\ [$€-1]_-"/>
    <numFmt numFmtId="276" formatCode="_-[$€-2]* #,##0.00_-;\-[$€-2]* #,##0.00_-;_-[$€-2]* &quot;-&quot;??_-"/>
    <numFmt numFmtId="277" formatCode="_ &quot;₩&quot;* #,##0.00_ ;_ &quot;₩&quot;* \-#,##0.00_ ;_ &quot;₩&quot;* &quot;-&quot;??_ ;_ @_ "/>
    <numFmt numFmtId="278" formatCode="_ &quot;₩&quot;* #,##0_ ;_ &quot;₩&quot;* \-#,##0_ ;_ &quot;₩&quot;* &quot;-&quot;_ ;_ @_ "/>
    <numFmt numFmtId="279" formatCode="_-&quot;₩&quot;* #,##0.00_-;\-&quot;₩&quot;* #,##0.00_-;_-&quot;₩&quot;* &quot;-&quot;??_-;_-@_-"/>
    <numFmt numFmtId="280" formatCode="_ * #,##0_ ;_ * \-#,##0_ ;_ * &quot;-&quot;_ ;_ @_ "/>
    <numFmt numFmtId="281" formatCode="yy/mm/d"/>
    <numFmt numFmtId="282" formatCode="_ &quot;₩&quot;* #,##0_ ;_ &quot;₩&quot;* &quot;₩&quot;\!\-#,##0_ ;_ &quot;₩&quot;* &quot;-&quot;_ ;_ @_ "/>
    <numFmt numFmtId="283" formatCode="&quot;     &quot;@"/>
    <numFmt numFmtId="284" formatCode="#,##0_-;&quot;△&quot;#,##0_-;\-"/>
    <numFmt numFmtId="285" formatCode="_ * #,##0_ ;_ * &quot;₩&quot;&quot;₩&quot;&quot;₩&quot;&quot;₩&quot;&quot;₩&quot;&quot;₩&quot;&quot;₩&quot;&quot;₩&quot;&quot;₩&quot;&quot;₩&quot;&quot;₩&quot;\-#,##0_ ;_ * &quot;-&quot;_ ;_ @_ "/>
    <numFmt numFmtId="286" formatCode="0.0000%"/>
    <numFmt numFmtId="287" formatCode="_-&quot;₩&quot;* #,##0_-;\-&quot;₩&quot;* #,##0_-;_-&quot;₩&quot;* &quot;-&quot;_-;_-@_-"/>
    <numFmt numFmtId="288" formatCode="_(* #,##0_);_(* \(#,##0\);_(* &quot;-&quot;?_);@_)"/>
    <numFmt numFmtId="289" formatCode="0.0%;&quot;₩&quot;&quot;₩&quot;&quot;₩&quot;&quot;₩&quot;&quot;₩&quot;&quot;₩&quot;&quot;₩&quot;&quot;₩&quot;\(0.0%&quot;₩&quot;&quot;₩&quot;&quot;₩&quot;&quot;₩&quot;&quot;₩&quot;&quot;₩&quot;&quot;₩&quot;&quot;₩&quot;\)"/>
    <numFmt numFmtId="290" formatCode="#,##0.00\ &quot;F&quot;;\-#,##0.00\ &quot;F&quot;"/>
    <numFmt numFmtId="291" formatCode="#,##0.00\ &quot;F&quot;;[Red]\-#,##0.00\ &quot;F&quot;"/>
    <numFmt numFmtId="292" formatCode="#,##0.00;[Red]#,##0.00"/>
    <numFmt numFmtId="293" formatCode="_._.* #,##0.0_)_%;_._.* \(#,##0.0\)_%"/>
    <numFmt numFmtId="294" formatCode="_._.* #,##0.00_)_%;_._.* \(#,##0.00\)_%"/>
    <numFmt numFmtId="295" formatCode="_._.* #,##0.000_)_%;_._.* \(#,##0.000\)_%"/>
    <numFmt numFmtId="296" formatCode="_(* #,##0.0_);_(* \(#,##0.0\);_(* &quot;-&quot;_);_(@_)"/>
    <numFmt numFmtId="297" formatCode="0."/>
    <numFmt numFmtId="298" formatCode="mm/dd/yyyy\ hh:mm:ss"/>
    <numFmt numFmtId="299" formatCode="#,##0.00[$%-409]"/>
    <numFmt numFmtId="300" formatCode="#,##0.0000000000000_);[Red]\(#,##0.0000000000000\)"/>
    <numFmt numFmtId="301" formatCode="#,##0&quot;₮&quot;;\-#,##0&quot;₮&quot;"/>
    <numFmt numFmtId="302" formatCode="[$-450]yyyy\ &quot;оны&quot;\ mmmm\ d"/>
    <numFmt numFmtId="303" formatCode="_-* #,##0\ _D_M_-;\-* #,##0\ _D_M_-;_-* &quot;-&quot;\ _D_M_-;_-@_-"/>
    <numFmt numFmtId="304" formatCode="[$€-2]\ #,##0.00_);[Red]\([$€-2]\ #,##0.00\)"/>
    <numFmt numFmtId="305" formatCode="&quot;True&quot;;&quot;True&quot;;&quot;False&quot;"/>
    <numFmt numFmtId="306" formatCode="[$-F800]dddd\,\ mmmm\ dd\,\ yyyy"/>
    <numFmt numFmtId="307" formatCode="#,##0.00&quot;₮&quot;;[Red]\-#,##0.00&quot;₮&quot;"/>
    <numFmt numFmtId="308" formatCode="\ yyyy\/mm\/dd"/>
    <numFmt numFmtId="309" formatCode="[$-409]d\-mmm\-yy;@"/>
    <numFmt numFmtId="310" formatCode="_-* #,##0.00\ _£_-;\-* #,##0.00\ _£_-;_-* &quot;-&quot;??\ _£_-;_-@_-"/>
    <numFmt numFmtId="311" formatCode="_._.&quot;$&quot;* #,##0.0_)_%;_._.&quot;$&quot;* \(#,##0.0\)_%"/>
    <numFmt numFmtId="312" formatCode="_._.&quot;$&quot;* #,##0.00_)_%;_._.&quot;$&quot;* \(#,##0.00\)_%"/>
    <numFmt numFmtId="313" formatCode="_._.&quot;$&quot;* #,##0.000_)_%;_._.&quot;$&quot;* \(#,##0.000\)_%"/>
    <numFmt numFmtId="314" formatCode="m\o\n\th\ d\,\ yyyy"/>
    <numFmt numFmtId="315" formatCode="[$-409]mmmm\ d\,\ yyyy;@"/>
    <numFmt numFmtId="316" formatCode="_([$EUR]\ * #,##0.00_);_([$EUR]\ * \(#,##0.00\);_([$EUR]\ * &quot;-&quot;??_);_(@_)"/>
    <numFmt numFmtId="317" formatCode="#,##0&quot;₮&quot;;[Red]\-#,##0&quot;₮&quot;"/>
    <numFmt numFmtId="318" formatCode="_(0_)%;\(0\)%"/>
    <numFmt numFmtId="319" formatCode="_._._(* 0_)%;_._.* \(0\)%"/>
    <numFmt numFmtId="320" formatCode="0%_);\(0%\)"/>
    <numFmt numFmtId="321" formatCode="#,##0.00&quot; F&quot;_);[Red]\(#,##0.00&quot; F&quot;\)"/>
    <numFmt numFmtId="322" formatCode="_(0.0_)%;\(0.0\)%"/>
    <numFmt numFmtId="323" formatCode="_._._(* 0.0_)%;_._.* \(0.0\)%"/>
    <numFmt numFmtId="324" formatCode="_(0.00_)%;\(0.00\)%"/>
    <numFmt numFmtId="325" formatCode="_._._(* 0.00_)%;_._.* \(0.00\)%"/>
    <numFmt numFmtId="326" formatCode="_(0.000_)%;\(0.000\)%"/>
    <numFmt numFmtId="327" formatCode="_._._(* 0.000_)%;_._.* \(0.000\)%"/>
    <numFmt numFmtId="328" formatCode="_(0.0000_)%;\(0.0000\)%"/>
    <numFmt numFmtId="329" formatCode="_._._(* 0.0000_)%;_._.* \(0.0000\)%"/>
    <numFmt numFmtId="330" formatCode="&quot;₩&quot;\ #,##0.00;&quot;₩&quot;\ \-#,##0.00"/>
    <numFmt numFmtId="331" formatCode="d/m/yy"/>
    <numFmt numFmtId="332" formatCode="d/m/yy\ h:mm"/>
    <numFmt numFmtId="333" formatCode="_ * #,##0_ ;_ * &quot;₩&quot;\!\-#,##0_ ;_ * &quot;-&quot;_ ;_ @_ "/>
    <numFmt numFmtId="334" formatCode="_ * #,##0.00_ ;_ * &quot;₩&quot;\!\-#,##0.00_ ;_ * &quot;-&quot;??_ ;_ @_ "/>
    <numFmt numFmtId="335" formatCode="_-* #,##0\ &quot;DM&quot;_-;\-* #,##0\ &quot;DM&quot;_-;_-* &quot;-&quot;\ &quot;DM&quot;_-;_-@_-"/>
    <numFmt numFmtId="336" formatCode="_-* #,##0.00\ &quot;DM&quot;_-;\-* #,##0.00\ &quot;DM&quot;_-;_-* &quot;-&quot;??\ &quot;DM&quot;_-;_-@_-"/>
    <numFmt numFmtId="337" formatCode="_(* #,##0_);_(* \(#,##0\);_(* 0_);_(@_)"/>
    <numFmt numFmtId="338" formatCode="_(* #,##0.0_);_(* \(#,##0.0\)"/>
    <numFmt numFmtId="339" formatCode="_(* #,##0.00_);_(* \(#,##0.00\)"/>
    <numFmt numFmtId="340" formatCode="_(* #,##0.000_);_(* \(#,##0.000\)"/>
    <numFmt numFmtId="341" formatCode="_(&quot;$&quot;* #,##0_);_(&quot;$&quot;* \(#,##0\);_(&quot;$&quot;* 0_);_(@_)"/>
    <numFmt numFmtId="342" formatCode="_(&quot;$&quot;* #,##0.0_);_(&quot;$&quot;* \(#,##0.0\)"/>
    <numFmt numFmtId="343" formatCode="_(&quot;$&quot;* #,##0.00_);_(&quot;$&quot;* \(#,##0.00\)"/>
    <numFmt numFmtId="344" formatCode="_(&quot;$&quot;* #,##0.000_);_(&quot;$&quot;* \(#,##0.000\)"/>
    <numFmt numFmtId="345" formatCode="&quot;₩&quot;#,##0;&quot;₩&quot;&quot;₩&quot;&quot;₩&quot;&quot;₩&quot;\-#,##0"/>
    <numFmt numFmtId="346" formatCode="#,##0;&quot;△&quot;#,##0"/>
    <numFmt numFmtId="347" formatCode="&quot;$&quot;#,##0.00_);[Red]&quot;₩&quot;\(&quot;$&quot;#,##0.00&quot;₩&quot;\)"/>
    <numFmt numFmtId="348" formatCode="#,##0;[Red]&quot;-&quot;#,##0"/>
    <numFmt numFmtId="349" formatCode="#,##0,,_);\(#,##0,,\);\-_);@_)"/>
    <numFmt numFmtId="350" formatCode="#,##0,_);\(#,##0,\);\-_);@_)"/>
    <numFmt numFmtId="351" formatCode="mm&quot;월&quot;\ dd&quot;일&quot;"/>
    <numFmt numFmtId="352" formatCode="#,##0.0000_ "/>
    <numFmt numFmtId="353" formatCode="&quot;₩&quot;#,##0;[Red]&quot;₩&quot;&quot;₩&quot;&quot;₩&quot;&quot;₩&quot;\-#,##0"/>
    <numFmt numFmtId="354" formatCode="_-&quot;NT$&quot;* #,##0_-;\-&quot;NT$&quot;* #,##0_-;_-&quot;NT$&quot;* &quot;-&quot;_-;_-@_-"/>
    <numFmt numFmtId="355" formatCode="_-&quot;NT$&quot;* #,##0.00_-;\-&quot;NT$&quot;* #,##0.00_-;_-&quot;NT$&quot;* &quot;-&quot;??_-;_-@_-"/>
    <numFmt numFmtId="356" formatCode="\$#,##0.00_);\(\$#,##0.00\);\-_);@_)"/>
    <numFmt numFmtId="357" formatCode="&quot;￥&quot;#,##0_);\(&quot;￥&quot;#,##0\);\-_);@_)"/>
    <numFmt numFmtId="358" formatCode="&quot;€&quot;#,##0.00_);\(&quot;€&quot;#,##0.00\);\-_);@_)"/>
    <numFmt numFmtId="359" formatCode="_-* #,##0.00_-;&quot;₩&quot;&quot;₩&quot;\-* #,##0.00_-;_-* &quot;-&quot;??_-;_-@_-"/>
    <numFmt numFmtId="360" formatCode="0.00000%"/>
  </numFmts>
  <fonts count="466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9"/>
      <color theme="1"/>
      <name val="Book Antiqua"/>
      <family val="2"/>
    </font>
    <font>
      <b/>
      <sz val="22"/>
      <color theme="1"/>
      <name val="Times New Roman"/>
      <family val="1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 Mon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Times New Roman"/>
      <family val="2"/>
    </font>
    <font>
      <sz val="11"/>
      <color indexed="8"/>
      <name val="Arial"/>
      <family val="2"/>
    </font>
    <font>
      <sz val="10"/>
      <color theme="6"/>
      <name val="Calibri"/>
      <family val="2"/>
      <scheme val="minor"/>
    </font>
    <font>
      <sz val="8"/>
      <color theme="6"/>
      <name val="Calibri"/>
      <family val="2"/>
      <scheme val="minor"/>
    </font>
    <font>
      <b/>
      <sz val="9"/>
      <color theme="5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theme="1"/>
      <name val="Courier New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2"/>
      <charset val="1"/>
    </font>
    <font>
      <b/>
      <sz val="10"/>
      <name val="Arial"/>
      <family val="2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Courier"/>
      <family val="3"/>
      <charset val="204"/>
    </font>
    <font>
      <sz val="10"/>
      <color indexed="9"/>
      <name val="Times New Roman"/>
      <family val="2"/>
    </font>
    <font>
      <sz val="10"/>
      <color indexed="20"/>
      <name val="Times New Roman"/>
      <family val="2"/>
    </font>
    <font>
      <b/>
      <sz val="10"/>
      <color indexed="52"/>
      <name val="Times New Roman"/>
      <family val="2"/>
    </font>
    <font>
      <b/>
      <sz val="10"/>
      <color indexed="9"/>
      <name val="Times New Roman"/>
      <family val="2"/>
    </font>
    <font>
      <sz val="8"/>
      <color indexed="8"/>
      <name val="Arial"/>
      <family val="2"/>
      <charset val="1"/>
    </font>
    <font>
      <i/>
      <sz val="10"/>
      <color indexed="23"/>
      <name val="Times New Roman"/>
      <family val="2"/>
    </font>
    <font>
      <sz val="10"/>
      <color indexed="17"/>
      <name val="Times New Roman"/>
      <family val="2"/>
    </font>
    <font>
      <b/>
      <sz val="18"/>
      <name val="Arial"/>
      <family val="2"/>
    </font>
    <font>
      <b/>
      <sz val="15"/>
      <color indexed="56"/>
      <name val="Times New Roman"/>
      <family val="2"/>
    </font>
    <font>
      <b/>
      <sz val="12"/>
      <name val="Arial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sz val="10"/>
      <color indexed="8"/>
      <name val="Arial"/>
      <family val="2"/>
      <charset val="204"/>
    </font>
    <font>
      <b/>
      <sz val="10"/>
      <color indexed="63"/>
      <name val="Times New Roman"/>
      <family val="2"/>
    </font>
    <font>
      <b/>
      <sz val="18"/>
      <color indexed="56"/>
      <name val="Cambria"/>
      <family val="2"/>
    </font>
    <font>
      <b/>
      <sz val="10"/>
      <color indexed="8"/>
      <name val="Times New Roman"/>
      <family val="2"/>
    </font>
    <font>
      <sz val="10"/>
      <color indexed="10"/>
      <name val="Times New Roman"/>
      <family val="2"/>
    </font>
    <font>
      <sz val="11"/>
      <color rgb="FF000000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6.15"/>
      <name val="Arial"/>
      <family val="2"/>
    </font>
    <font>
      <sz val="10"/>
      <name val="NewtonCTT"/>
    </font>
    <font>
      <sz val="12"/>
      <name val="Courier"/>
      <family val="3"/>
    </font>
    <font>
      <sz val="12"/>
      <name val="Courier"/>
      <family val="3"/>
    </font>
    <font>
      <sz val="11"/>
      <color theme="1"/>
      <name val="Times New Roman"/>
      <family val="2"/>
    </font>
    <font>
      <sz val="11"/>
      <color theme="1"/>
      <name val="Times New Roman"/>
      <family val="2"/>
      <charset val="1"/>
    </font>
    <font>
      <sz val="10"/>
      <name val="Times New Roman Mon"/>
      <family val="1"/>
    </font>
    <font>
      <sz val="9"/>
      <name val="MS Serif"/>
      <family val="2"/>
      <charset val="204"/>
    </font>
    <font>
      <sz val="9"/>
      <name val="MS Serif"/>
      <family val="1"/>
    </font>
    <font>
      <sz val="12"/>
      <name val="Times New Roman Mon"/>
      <family val="1"/>
    </font>
    <font>
      <sz val="10"/>
      <color indexed="8"/>
      <name val="MS Sans Serif"/>
      <family val="2"/>
      <charset val="204"/>
    </font>
    <font>
      <b/>
      <sz val="10"/>
      <color indexed="64"/>
      <name val="Arial"/>
      <family val="2"/>
    </font>
    <font>
      <sz val="8"/>
      <name val="Arial"/>
      <family val="2"/>
      <charset val="204"/>
    </font>
    <font>
      <sz val="10"/>
      <color indexed="64"/>
      <name val="Arial"/>
      <family val="2"/>
    </font>
    <font>
      <sz val="11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MS Sans Serif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  <charset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sz val="9"/>
      <color indexed="8"/>
      <name val="Arial"/>
      <family val="2"/>
    </font>
    <font>
      <b/>
      <sz val="10"/>
      <color indexed="1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12"/>
      <name val="DUTCH"/>
    </font>
    <font>
      <sz val="11"/>
      <name val="MS P????"/>
      <family val="3"/>
    </font>
    <font>
      <u/>
      <sz val="8.1999999999999993"/>
      <color indexed="12"/>
      <name val="Arial"/>
      <family val="2"/>
    </font>
    <font>
      <u/>
      <sz val="8.1999999999999993"/>
      <color indexed="36"/>
      <name val="Arial"/>
      <family val="2"/>
    </font>
    <font>
      <sz val="11"/>
      <name val="MS ????"/>
      <family val="3"/>
    </font>
    <font>
      <sz val="12"/>
      <name val="Times New Roman"/>
      <family val="1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u/>
      <sz val="10"/>
      <color indexed="36"/>
      <name val="Arial"/>
      <family val="2"/>
    </font>
    <font>
      <sz val="9"/>
      <name val="‚l‚r –¾’©"/>
      <family val="3"/>
      <charset val="128"/>
    </font>
    <font>
      <sz val="12"/>
      <color indexed="8"/>
      <name val="SWISS"/>
    </font>
    <font>
      <b/>
      <sz val="9"/>
      <color indexed="18"/>
      <name val="Arial"/>
      <family val="2"/>
    </font>
    <font>
      <sz val="10"/>
      <name val="Tms Rmn"/>
    </font>
    <font>
      <sz val="9"/>
      <color theme="1"/>
      <name val="Tahoma"/>
      <family val="2"/>
    </font>
    <font>
      <sz val="10"/>
      <color indexed="8"/>
      <name val="Tahoma"/>
      <family val="2"/>
    </font>
    <font>
      <sz val="9"/>
      <color theme="1"/>
      <name val="Arial"/>
      <family val="2"/>
    </font>
    <font>
      <sz val="8"/>
      <color indexed="8"/>
      <name val="Arial Mon"/>
      <family val="2"/>
    </font>
    <font>
      <sz val="8"/>
      <color theme="1"/>
      <name val="Arial Mon"/>
      <family val="2"/>
    </font>
    <font>
      <sz val="9"/>
      <color indexed="8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indexed="10"/>
      <name val="Arial"/>
      <family val="2"/>
    </font>
    <font>
      <sz val="10"/>
      <name val="MS Serif"/>
      <family val="1"/>
    </font>
    <font>
      <sz val="10"/>
      <name val="Courier"/>
      <family val="3"/>
    </font>
    <font>
      <sz val="12"/>
      <name val="Helv"/>
    </font>
    <font>
      <sz val="10"/>
      <color indexed="12"/>
      <name val="Arial"/>
      <family val="2"/>
    </font>
    <font>
      <sz val="16"/>
      <name val="Courier"/>
      <family val="3"/>
    </font>
    <font>
      <b/>
      <sz val="10"/>
      <color indexed="48"/>
      <name val="Arial"/>
      <family val="2"/>
    </font>
    <font>
      <sz val="10"/>
      <name val="Century Gothic"/>
      <family val="2"/>
    </font>
    <font>
      <sz val="12"/>
      <name val="Tms Rmn"/>
    </font>
    <font>
      <sz val="10"/>
      <color indexed="13"/>
      <name val="DUTCH"/>
    </font>
    <font>
      <sz val="10"/>
      <color indexed="16"/>
      <name val="MS Serif"/>
      <family val="1"/>
    </font>
    <font>
      <u/>
      <sz val="10"/>
      <color indexed="12"/>
      <name val="Arial"/>
      <family val="2"/>
    </font>
    <font>
      <i/>
      <sz val="10"/>
      <name val="Century Schoolbook"/>
      <family val="1"/>
    </font>
    <font>
      <b/>
      <sz val="12"/>
      <name val="DUTCH"/>
    </font>
    <font>
      <b/>
      <sz val="1"/>
      <color indexed="8"/>
      <name val="Courier"/>
      <family val="3"/>
    </font>
    <font>
      <sz val="8"/>
      <color indexed="12"/>
      <name val="Arial"/>
      <family val="2"/>
    </font>
    <font>
      <sz val="8"/>
      <name val="Helv"/>
    </font>
    <font>
      <u/>
      <sz val="5"/>
      <color indexed="12"/>
      <name val="Arial"/>
      <family val="2"/>
    </font>
    <font>
      <u/>
      <sz val="11"/>
      <color theme="10"/>
      <name val="Calibri"/>
      <family val="2"/>
    </font>
    <font>
      <b/>
      <sz val="14"/>
      <name val="Helv"/>
      <family val="2"/>
    </font>
    <font>
      <b/>
      <sz val="14"/>
      <name val="Courier"/>
      <family val="3"/>
    </font>
    <font>
      <sz val="10"/>
      <name val="Helv"/>
      <charset val="204"/>
    </font>
    <font>
      <sz val="10"/>
      <name val="Helv"/>
    </font>
    <font>
      <sz val="12"/>
      <color indexed="9"/>
      <name val="Helv"/>
    </font>
    <font>
      <b/>
      <sz val="12"/>
      <name val="Book Antiqua"/>
      <family val="1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1"/>
      <color theme="1"/>
      <name val="Arial Mon"/>
      <family val="2"/>
    </font>
    <font>
      <sz val="12"/>
      <color indexed="8"/>
      <name val="Times New Roman"/>
      <family val="1"/>
    </font>
    <font>
      <sz val="8"/>
      <name val="Arial Mon"/>
      <family val="2"/>
    </font>
    <font>
      <sz val="10"/>
      <name val="Palatino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8"/>
      <color indexed="8"/>
      <name val="Helv"/>
    </font>
    <font>
      <b/>
      <sz val="10"/>
      <name val="Geneva"/>
      <family val="2"/>
    </font>
    <font>
      <sz val="24"/>
      <color indexed="13"/>
      <name val="Helv"/>
      <family val="2"/>
    </font>
    <font>
      <sz val="12"/>
      <color indexed="13"/>
      <name val="Courier"/>
      <family val="3"/>
    </font>
    <font>
      <sz val="12"/>
      <color indexed="13"/>
      <name val="Helv"/>
    </font>
    <font>
      <b/>
      <sz val="12"/>
      <name val="Helv"/>
    </font>
    <font>
      <sz val="11"/>
      <color indexed="13"/>
      <name val="SWISS"/>
    </font>
    <font>
      <sz val="11"/>
      <name val="ｵｸｿ "/>
      <family val="3"/>
      <charset val="128"/>
    </font>
    <font>
      <sz val="12"/>
      <name val="Helv"/>
      <family val="2"/>
    </font>
    <font>
      <sz val="12"/>
      <name val="ｹﾙﾅﾁﾃｼ"/>
      <family val="1"/>
      <charset val="128"/>
    </font>
    <font>
      <sz val="10"/>
      <name val="ｱｼｸｲﾃｼ"/>
      <family val="1"/>
      <charset val="128"/>
    </font>
    <font>
      <sz val="12"/>
      <name val="바탕체"/>
      <family val="1"/>
      <charset val="129"/>
    </font>
    <font>
      <sz val="11"/>
      <name val="明朝"/>
      <family val="1"/>
      <charset val="128"/>
    </font>
    <font>
      <sz val="11"/>
      <name val="ＭＳ Ｐゴシック"/>
      <family val="2"/>
      <charset val="128"/>
    </font>
    <font>
      <sz val="10"/>
      <name val="Arial MT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8"/>
      <name val="Palatino"/>
      <family val="1"/>
    </font>
    <font>
      <sz val="8"/>
      <color indexed="16"/>
      <name val="Palatino"/>
      <family val="1"/>
    </font>
    <font>
      <sz val="10"/>
      <name val="Courier New"/>
      <family val="3"/>
    </font>
    <font>
      <sz val="10"/>
      <color indexed="14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</font>
    <font>
      <b/>
      <i/>
      <sz val="10"/>
      <name val="Arial"/>
      <family val="2"/>
    </font>
    <font>
      <sz val="12"/>
      <name val="¹ÙÅÁÃ¼"/>
    </font>
    <font>
      <u/>
      <sz val="10"/>
      <color indexed="12"/>
      <name val="Arial Mon"/>
      <family val="2"/>
    </font>
    <font>
      <u/>
      <sz val="10"/>
      <color theme="10"/>
      <name val="Arial"/>
      <family val="2"/>
      <charset val="204"/>
    </font>
    <font>
      <u/>
      <sz val="10"/>
      <color theme="10"/>
      <name val="Arial"/>
      <family val="2"/>
    </font>
    <font>
      <sz val="10"/>
      <name val="NewtonCTT"/>
      <family val="1"/>
    </font>
    <font>
      <sz val="10"/>
      <name val="Arial"/>
      <family val="2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2"/>
      <color indexed="8"/>
      <name val="DUTCH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7"/>
      <name val="Arial"/>
      <family val="2"/>
    </font>
    <font>
      <sz val="12"/>
      <name val="Courier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9"/>
      <color theme="1"/>
      <name val="Times New Roman"/>
      <family val="1"/>
    </font>
    <font>
      <sz val="10"/>
      <name val="바탕체"/>
      <family val="1"/>
      <charset val="129"/>
    </font>
    <font>
      <sz val="11"/>
      <name val="Arial"/>
      <family val="2"/>
    </font>
    <font>
      <sz val="11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name val="¹????¼"/>
      <family val="1"/>
      <charset val="129"/>
    </font>
    <font>
      <sz val="11"/>
      <name val="돋?o"/>
      <family val="3"/>
      <charset val="129"/>
    </font>
    <font>
      <sz val="11"/>
      <name val="굴림체"/>
      <family val="3"/>
      <charset val="129"/>
    </font>
    <font>
      <sz val="12"/>
      <name val="돋움체"/>
      <family val="3"/>
      <charset val="129"/>
    </font>
    <font>
      <sz val="10"/>
      <name val="Helv"/>
      <family val="2"/>
    </font>
    <font>
      <b/>
      <sz val="15"/>
      <color indexed="24"/>
      <name val="¹UAAA¼"/>
      <family val="1"/>
      <charset val="129"/>
    </font>
    <font>
      <b/>
      <sz val="11"/>
      <color indexed="12"/>
      <name val="굴림체"/>
      <family val="3"/>
      <charset val="129"/>
    </font>
    <font>
      <sz val="14"/>
      <name val="바탕체"/>
      <family val="1"/>
      <charset val="129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8"/>
      <color indexed="9"/>
      <name val="Arial"/>
      <family val="2"/>
      <charset val="1"/>
    </font>
    <font>
      <sz val="11"/>
      <color indexed="9"/>
      <name val="돋움"/>
      <family val="3"/>
      <charset val="129"/>
    </font>
    <font>
      <sz val="12"/>
      <name val="¨ÏoUAAA¡§u"/>
      <family val="1"/>
      <charset val="129"/>
    </font>
    <font>
      <sz val="12"/>
      <name val="¨IoUAAA¡§u"/>
      <family val="1"/>
      <charset val="129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1"/>
      <name val="µ¸¿ò"/>
      <family val="3"/>
      <charset val="129"/>
    </font>
    <font>
      <sz val="12"/>
      <name val="±¼¸²Ã¼"/>
      <family val="1"/>
      <charset val="129"/>
    </font>
    <font>
      <sz val="8"/>
      <color indexed="20"/>
      <name val="Arial"/>
      <family val="2"/>
      <charset val="1"/>
    </font>
    <font>
      <sz val="12"/>
      <name val="Tms Rm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2"/>
      <name val="±¼¸²A¼"/>
      <family val="3"/>
      <charset val="129"/>
    </font>
    <font>
      <sz val="12"/>
      <name val="System"/>
      <family val="2"/>
      <charset val="129"/>
    </font>
    <font>
      <sz val="10"/>
      <name val="¹UAAA¼"/>
      <family val="1"/>
      <charset val="129"/>
    </font>
    <font>
      <sz val="12"/>
      <name val="μ¸¿oA¼"/>
      <family val="3"/>
      <charset val="129"/>
    </font>
    <font>
      <sz val="12"/>
      <name val="¹UAAA¼"/>
      <family val="1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b/>
      <sz val="8"/>
      <color indexed="51"/>
      <name val="Arial"/>
      <family val="2"/>
      <charset val="1"/>
    </font>
    <font>
      <b/>
      <sz val="11"/>
      <color indexed="10"/>
      <name val="Calibri"/>
      <family val="2"/>
    </font>
    <font>
      <b/>
      <sz val="10"/>
      <name val="Helv"/>
      <family val="2"/>
    </font>
    <font>
      <b/>
      <sz val="8"/>
      <color indexed="9"/>
      <name val="Arial"/>
      <family val="2"/>
      <charset val="1"/>
    </font>
    <font>
      <sz val="12"/>
      <color theme="1"/>
      <name val="Calibri"/>
      <family val="2"/>
      <scheme val="minor"/>
    </font>
    <font>
      <sz val="7"/>
      <name val="Times New Roman"/>
      <family val="1"/>
    </font>
    <font>
      <u val="singleAccounting"/>
      <sz val="7"/>
      <name val="Times New Roman"/>
      <family val="1"/>
    </font>
    <font>
      <b/>
      <sz val="8.0500000000000007"/>
      <color indexed="12"/>
      <name val="Arial Mon"/>
      <family val="2"/>
    </font>
    <font>
      <sz val="10"/>
      <name val="Times New Roman Mon"/>
      <family val="1"/>
      <charset val="204"/>
    </font>
    <font>
      <sz val="8.1"/>
      <color indexed="18"/>
      <name val="Times New Roman Mon"/>
      <family val="1"/>
    </font>
    <font>
      <sz val="12"/>
      <color theme="1"/>
      <name val="Times New Roman"/>
      <family val="2"/>
    </font>
    <font>
      <sz val="10"/>
      <color indexed="8"/>
      <name val="MS Shell Dlg 2"/>
    </font>
    <font>
      <b/>
      <sz val="8.1"/>
      <color indexed="8"/>
      <name val="Times New Roman Mon"/>
      <family val="1"/>
    </font>
    <font>
      <sz val="11"/>
      <color rgb="FF000000"/>
      <name val="Calibri"/>
      <family val="2"/>
      <scheme val="minor"/>
    </font>
    <font>
      <sz val="12"/>
      <name val="Arial"/>
      <family val="2"/>
    </font>
    <font>
      <sz val="16"/>
      <name val="굴림체"/>
      <family val="3"/>
      <charset val="129"/>
    </font>
    <font>
      <sz val="1"/>
      <color indexed="8"/>
      <name val="Courier"/>
      <family val="3"/>
    </font>
    <font>
      <i/>
      <sz val="8"/>
      <color indexed="23"/>
      <name val="Arial"/>
      <family val="2"/>
      <charset val="1"/>
    </font>
    <font>
      <sz val="8"/>
      <color indexed="17"/>
      <name val="Arial"/>
      <family val="2"/>
      <charset val="1"/>
    </font>
    <font>
      <b/>
      <sz val="12"/>
      <name val="Helv"/>
      <family val="2"/>
    </font>
    <font>
      <b/>
      <sz val="15"/>
      <color indexed="61"/>
      <name val="Arial"/>
      <family val="2"/>
      <charset val="1"/>
    </font>
    <font>
      <b/>
      <sz val="15"/>
      <color indexed="62"/>
      <name val="Calibri"/>
      <family val="2"/>
    </font>
    <font>
      <b/>
      <sz val="13"/>
      <color indexed="61"/>
      <name val="Arial"/>
      <family val="2"/>
      <charset val="1"/>
    </font>
    <font>
      <b/>
      <sz val="13"/>
      <color indexed="62"/>
      <name val="Calibri"/>
      <family val="2"/>
    </font>
    <font>
      <b/>
      <sz val="11"/>
      <color indexed="61"/>
      <name val="Arial"/>
      <family val="2"/>
      <charset val="1"/>
    </font>
    <font>
      <b/>
      <sz val="11"/>
      <color indexed="62"/>
      <name val="Calibri"/>
      <family val="2"/>
    </font>
    <font>
      <b/>
      <sz val="12"/>
      <name val="Tms Rmn"/>
      <family val="1"/>
    </font>
    <font>
      <u/>
      <sz val="11"/>
      <color theme="10"/>
      <name val="Calibri"/>
      <family val="2"/>
      <scheme val="minor"/>
    </font>
    <font>
      <sz val="8"/>
      <color indexed="61"/>
      <name val="Arial"/>
      <family val="2"/>
      <charset val="1"/>
    </font>
    <font>
      <sz val="8"/>
      <color indexed="51"/>
      <name val="Arial"/>
      <family val="2"/>
      <charset val="1"/>
    </font>
    <font>
      <b/>
      <sz val="11"/>
      <name val="Helv"/>
      <family val="2"/>
    </font>
    <font>
      <sz val="8"/>
      <color indexed="59"/>
      <name val="Arial"/>
      <family val="2"/>
      <charset val="1"/>
    </font>
    <font>
      <sz val="11"/>
      <color indexed="19"/>
      <name val="Calibri"/>
      <family val="2"/>
    </font>
    <font>
      <sz val="10"/>
      <name val="Arial Mon"/>
      <family val="2"/>
    </font>
    <font>
      <sz val="8"/>
      <color indexed="8"/>
      <name val="Arial"/>
      <family val="2"/>
    </font>
    <font>
      <sz val="10"/>
      <name val="Arial Mon"/>
      <family val="2"/>
      <charset val="204"/>
    </font>
    <font>
      <b/>
      <sz val="9"/>
      <color indexed="8"/>
      <name val="Tahoma"/>
      <family val="2"/>
    </font>
    <font>
      <b/>
      <sz val="8"/>
      <color indexed="62"/>
      <name val="Arial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Helv"/>
      <family val="2"/>
    </font>
    <font>
      <sz val="12"/>
      <name val="굴림체"/>
      <family val="3"/>
      <charset val="129"/>
    </font>
    <font>
      <b/>
      <sz val="8"/>
      <color indexed="8"/>
      <name val="Helv"/>
      <family val="2"/>
    </font>
    <font>
      <b/>
      <sz val="18"/>
      <color indexed="61"/>
      <name val="Cambria"/>
      <family val="2"/>
      <charset val="1"/>
    </font>
    <font>
      <b/>
      <sz val="18"/>
      <color indexed="62"/>
      <name val="Cambria"/>
      <family val="2"/>
    </font>
    <font>
      <b/>
      <sz val="8"/>
      <color indexed="8"/>
      <name val="Arial"/>
      <family val="2"/>
      <charset val="1"/>
    </font>
    <font>
      <sz val="8"/>
      <color indexed="10"/>
      <name val="Arial"/>
      <family val="2"/>
      <charset val="1"/>
    </font>
    <font>
      <sz val="10"/>
      <name val="Arial Cyr"/>
      <family val="2"/>
      <charset val="204"/>
    </font>
    <font>
      <sz val="11"/>
      <color indexed="10"/>
      <name val="돋움"/>
      <family val="3"/>
      <charset val="129"/>
    </font>
    <font>
      <b/>
      <sz val="11"/>
      <color indexed="52"/>
      <name val="돋움"/>
      <family val="3"/>
      <charset val="129"/>
    </font>
    <font>
      <sz val="11"/>
      <color indexed="20"/>
      <name val="돋움"/>
      <family val="3"/>
      <charset val="129"/>
    </font>
    <font>
      <sz val="11"/>
      <name val="HY헤드라인M"/>
      <family val="1"/>
      <charset val="129"/>
    </font>
    <font>
      <u/>
      <sz val="11"/>
      <color indexed="36"/>
      <name val="돋움"/>
      <family val="3"/>
      <charset val="129"/>
    </font>
    <font>
      <sz val="14"/>
      <name val="뼥?ⓒ"/>
      <family val="3"/>
      <charset val="129"/>
    </font>
    <font>
      <b/>
      <sz val="11"/>
      <color indexed="18"/>
      <name val="돋움"/>
      <family val="3"/>
      <charset val="129"/>
    </font>
    <font>
      <sz val="12"/>
      <name val="┭병릇"/>
      <family val="1"/>
      <charset val="129"/>
    </font>
    <font>
      <sz val="11"/>
      <color indexed="60"/>
      <name val="돋움"/>
      <family val="3"/>
      <charset val="129"/>
    </font>
    <font>
      <i/>
      <sz val="9"/>
      <name val="돋움"/>
      <family val="3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b/>
      <sz val="12"/>
      <name val="바탕체"/>
      <family val="1"/>
      <charset val="129"/>
    </font>
    <font>
      <i/>
      <sz val="11"/>
      <color indexed="23"/>
      <name val="돋움"/>
      <family val="3"/>
      <charset val="129"/>
    </font>
    <font>
      <b/>
      <sz val="11"/>
      <color indexed="9"/>
      <name val="돋움"/>
      <family val="3"/>
      <charset val="129"/>
    </font>
    <font>
      <b/>
      <sz val="12"/>
      <color indexed="16"/>
      <name val="굴림체"/>
      <family val="3"/>
      <charset val="129"/>
    </font>
    <font>
      <sz val="9"/>
      <name val="돋움체"/>
      <family val="3"/>
      <charset val="129"/>
    </font>
    <font>
      <sz val="10"/>
      <name val="명조"/>
      <family val="3"/>
      <charset val="129"/>
    </font>
    <font>
      <sz val="11"/>
      <color indexed="52"/>
      <name val="돋움"/>
      <family val="3"/>
      <charset val="129"/>
    </font>
    <font>
      <b/>
      <sz val="11"/>
      <color indexed="8"/>
      <name val="돋움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돋움"/>
      <family val="3"/>
      <charset val="129"/>
    </font>
    <font>
      <b/>
      <sz val="13"/>
      <color indexed="56"/>
      <name val="돋움"/>
      <family val="3"/>
      <charset val="129"/>
    </font>
    <font>
      <b/>
      <sz val="11"/>
      <color indexed="56"/>
      <name val="돋움"/>
      <family val="3"/>
      <charset val="129"/>
    </font>
    <font>
      <sz val="11"/>
      <color indexed="17"/>
      <name val="돋움"/>
      <family val="3"/>
      <charset val="129"/>
    </font>
    <font>
      <b/>
      <sz val="11"/>
      <color indexed="63"/>
      <name val="돋움"/>
      <family val="3"/>
      <charset val="129"/>
    </font>
    <font>
      <sz val="12"/>
      <name val="宋体"/>
      <family val="3"/>
      <charset val="129"/>
    </font>
    <font>
      <b/>
      <i/>
      <sz val="10"/>
      <name val="Arial"/>
      <family val="2"/>
      <charset val="204"/>
    </font>
    <font>
      <sz val="10"/>
      <color rgb="FF000000"/>
      <name val="Times New Roman"/>
      <family val="1"/>
    </font>
    <font>
      <sz val="9"/>
      <name val="Book Antiqua"/>
      <family val="1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u/>
      <sz val="9"/>
      <name val="Times New Roman"/>
      <family val="1"/>
    </font>
    <font>
      <b/>
      <sz val="10"/>
      <name val="Times New Roman"/>
      <family val="1"/>
      <charset val="204"/>
    </font>
    <font>
      <b/>
      <sz val="11"/>
      <name val="Times New Roman"/>
      <family val="1"/>
    </font>
    <font>
      <b/>
      <sz val="9"/>
      <color rgb="FF000000"/>
      <name val="Times New Roman"/>
      <family val="1"/>
    </font>
    <font>
      <sz val="9"/>
      <name val="Times New Romaи"/>
    </font>
    <font>
      <sz val="11"/>
      <color theme="1"/>
      <name val="Calibri Light"/>
      <family val="2"/>
      <scheme val="major"/>
    </font>
    <font>
      <sz val="12"/>
      <color rgb="FF2F5496"/>
      <name val="Times New Roman"/>
      <family val="1"/>
    </font>
    <font>
      <b/>
      <u/>
      <sz val="10"/>
      <color theme="1"/>
      <name val="Times New Roman"/>
      <family val="1"/>
    </font>
    <font>
      <sz val="11"/>
      <color theme="1"/>
      <name val="Calibri Light"/>
      <family val="1"/>
      <scheme val="major"/>
    </font>
    <font>
      <sz val="10"/>
      <color rgb="FF000000"/>
      <name val="Cambria"/>
      <family val="1"/>
    </font>
    <font>
      <sz val="10"/>
      <color theme="1"/>
      <name val="Calibri Light"/>
      <family val="1"/>
      <scheme val="major"/>
    </font>
    <font>
      <b/>
      <sz val="10"/>
      <color theme="1"/>
      <name val="PT Sans"/>
      <family val="2"/>
    </font>
    <font>
      <sz val="11"/>
      <color theme="1"/>
      <name val="PT Sans"/>
      <family val="2"/>
    </font>
    <font>
      <sz val="7"/>
      <name val="PT Sans"/>
      <family val="2"/>
    </font>
    <font>
      <b/>
      <sz val="7"/>
      <color theme="1"/>
      <name val="PT Sans"/>
      <family val="2"/>
    </font>
    <font>
      <b/>
      <sz val="7"/>
      <name val="PT Sans"/>
      <family val="2"/>
    </font>
    <font>
      <sz val="7"/>
      <color theme="1"/>
      <name val="PT Sans"/>
      <family val="2"/>
    </font>
    <font>
      <i/>
      <sz val="7"/>
      <color theme="1"/>
      <name val="PT Sans"/>
      <family val="2"/>
    </font>
    <font>
      <sz val="11"/>
      <name val="PT Sans"/>
      <family val="2"/>
    </font>
    <font>
      <sz val="11"/>
      <color theme="1"/>
      <name val="PT Sans"/>
      <family val="2"/>
    </font>
    <font>
      <b/>
      <u/>
      <sz val="11"/>
      <name val="PT Sans"/>
      <family val="2"/>
    </font>
    <font>
      <sz val="10"/>
      <color theme="1"/>
      <name val="PT Sans"/>
      <family val="2"/>
    </font>
    <font>
      <sz val="10"/>
      <name val="PT Sans"/>
      <family val="2"/>
    </font>
    <font>
      <sz val="10"/>
      <color rgb="FF0000FF"/>
      <name val="PT Sans"/>
      <family val="2"/>
    </font>
    <font>
      <b/>
      <sz val="11"/>
      <color theme="1"/>
      <name val="PT Sans"/>
      <family val="2"/>
    </font>
    <font>
      <b/>
      <u/>
      <sz val="11"/>
      <color theme="1"/>
      <name val="PT Sans"/>
      <family val="2"/>
    </font>
    <font>
      <b/>
      <sz val="12"/>
      <color theme="0"/>
      <name val="PT Sans"/>
      <family val="2"/>
    </font>
    <font>
      <b/>
      <sz val="12"/>
      <name val="PT Sans"/>
      <family val="2"/>
    </font>
    <font>
      <b/>
      <sz val="12"/>
      <color theme="1"/>
      <name val="PT Sans"/>
      <family val="2"/>
    </font>
    <font>
      <b/>
      <sz val="12"/>
      <color theme="5" tint="-0.249977111117893"/>
      <name val="PT Sans"/>
      <family val="2"/>
    </font>
    <font>
      <sz val="12"/>
      <name val="PT Sans"/>
      <family val="2"/>
    </font>
    <font>
      <sz val="12"/>
      <color theme="1"/>
      <name val="PT Sans"/>
      <family val="2"/>
    </font>
    <font>
      <sz val="8"/>
      <name val="Calibri"/>
      <family val="2"/>
      <charset val="1"/>
      <scheme val="minor"/>
    </font>
    <font>
      <sz val="10"/>
      <color theme="1"/>
      <name val="PT Sans "/>
    </font>
    <font>
      <i/>
      <sz val="11"/>
      <color theme="1"/>
      <name val="PT Sans"/>
      <family val="2"/>
    </font>
    <font>
      <b/>
      <sz val="11"/>
      <color rgb="FFC00000"/>
      <name val="PT Sans"/>
      <family val="2"/>
    </font>
    <font>
      <sz val="11"/>
      <color theme="1"/>
      <name val="PT Sans"/>
      <family val="2"/>
    </font>
    <font>
      <sz val="7"/>
      <color theme="1"/>
      <name val="PT Sans"/>
      <family val="2"/>
    </font>
    <font>
      <b/>
      <sz val="7"/>
      <color theme="1"/>
      <name val="PT Sans"/>
      <family val="2"/>
    </font>
    <font>
      <b/>
      <sz val="11"/>
      <color theme="1"/>
      <name val="PT Sans"/>
      <family val="2"/>
    </font>
    <font>
      <sz val="9"/>
      <color rgb="FF000000"/>
      <name val="PT Sans"/>
      <family val="2"/>
    </font>
    <font>
      <sz val="9"/>
      <name val="PT Sans"/>
      <family val="2"/>
    </font>
    <font>
      <sz val="9"/>
      <color theme="1"/>
      <name val="PT Sans"/>
      <family val="2"/>
    </font>
    <font>
      <b/>
      <sz val="9"/>
      <color theme="1"/>
      <name val="PT Sans"/>
      <family val="2"/>
    </font>
    <font>
      <sz val="11"/>
      <color rgb="FF9C5700"/>
      <name val="Times New Roman"/>
      <family val="2"/>
    </font>
    <font>
      <i/>
      <sz val="9"/>
      <color theme="1"/>
      <name val="PT Sans"/>
      <family val="2"/>
    </font>
  </fonts>
  <fills count="10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4F81BD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51"/>
        <bgColor indexed="9"/>
      </patternFill>
    </fill>
    <fill>
      <patternFill patternType="solid">
        <fgColor indexed="22"/>
        <bgColor indexed="9"/>
      </patternFill>
    </fill>
    <fill>
      <patternFill patternType="gray0625">
        <fgColor indexed="9"/>
        <bgColor indexed="31"/>
      </patternFill>
    </fill>
    <fill>
      <patternFill patternType="gray0625"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8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mediumGray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CE5E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A6A7"/>
        <bgColor indexed="64"/>
      </patternFill>
    </fill>
  </fills>
  <borders count="9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12"/>
      </right>
      <top/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462">
    <xf numFmtId="0" fontId="0" fillId="0" borderId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9" fillId="0" borderId="0">
      <protection locked="0"/>
    </xf>
    <xf numFmtId="9" fontId="39" fillId="0" borderId="0" applyFont="0" applyFill="0" applyBorder="0" applyAlignment="0" applyProtection="0"/>
    <xf numFmtId="0" fontId="43" fillId="0" borderId="0"/>
    <xf numFmtId="0" fontId="45" fillId="0" borderId="0"/>
    <xf numFmtId="43" fontId="39" fillId="0" borderId="0" applyFont="0" applyFill="0" applyBorder="0" applyAlignment="0" applyProtection="0"/>
    <xf numFmtId="0" fontId="36" fillId="0" borderId="0"/>
    <xf numFmtId="0" fontId="49" fillId="0" borderId="0" applyFill="0"/>
    <xf numFmtId="9" fontId="39" fillId="0" borderId="0" applyFont="0" applyFill="0" applyBorder="0" applyAlignment="0" applyProtection="0"/>
    <xf numFmtId="0" fontId="37" fillId="0" borderId="0"/>
    <xf numFmtId="0" fontId="51" fillId="0" borderId="0"/>
    <xf numFmtId="0" fontId="49" fillId="0" borderId="0"/>
    <xf numFmtId="0" fontId="49" fillId="0" borderId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9" fillId="0" borderId="0" applyFill="0" applyBorder="0"/>
    <xf numFmtId="0" fontId="36" fillId="0" borderId="0"/>
    <xf numFmtId="170" fontId="36" fillId="0" borderId="0" applyFont="0" applyFill="0" applyBorder="0" applyAlignment="0" applyProtection="0"/>
    <xf numFmtId="0" fontId="39" fillId="0" borderId="0"/>
    <xf numFmtId="170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6" fillId="0" borderId="0"/>
    <xf numFmtId="0" fontId="37" fillId="0" borderId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178" fontId="39" fillId="0" borderId="0"/>
    <xf numFmtId="170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43" fontId="56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6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7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3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3" fontId="39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176" fontId="39" fillId="0" borderId="0" applyFont="0" applyFill="0" applyBorder="0" applyAlignment="0" applyProtection="0"/>
    <xf numFmtId="178" fontId="60" fillId="0" borderId="11">
      <alignment horizontal="left" vertical="center"/>
    </xf>
    <xf numFmtId="177" fontId="39" fillId="0" borderId="0" applyFont="0" applyFill="0" applyBorder="0" applyAlignment="0" applyProtection="0"/>
    <xf numFmtId="2" fontId="39" fillId="0" borderId="0" applyFont="0" applyFill="0" applyBorder="0" applyAlignment="0" applyProtection="0"/>
    <xf numFmtId="178" fontId="61" fillId="0" borderId="0" applyNumberFormat="0" applyFill="0" applyProtection="0">
      <alignment vertical="center"/>
    </xf>
    <xf numFmtId="178" fontId="55" fillId="0" borderId="0"/>
    <xf numFmtId="178" fontId="35" fillId="0" borderId="0"/>
    <xf numFmtId="178" fontId="35" fillId="0" borderId="0"/>
    <xf numFmtId="178" fontId="55" fillId="0" borderId="0"/>
    <xf numFmtId="178" fontId="39" fillId="0" borderId="0"/>
    <xf numFmtId="178" fontId="55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40" fillId="0" borderId="0"/>
    <xf numFmtId="178" fontId="35" fillId="0" borderId="0"/>
    <xf numFmtId="178" fontId="39" fillId="0" borderId="0"/>
    <xf numFmtId="178" fontId="35" fillId="0" borderId="0"/>
    <xf numFmtId="174" fontId="40" fillId="0" borderId="0"/>
    <xf numFmtId="178" fontId="39" fillId="0" borderId="0"/>
    <xf numFmtId="171" fontId="55" fillId="0" borderId="0"/>
    <xf numFmtId="171" fontId="55" fillId="0" borderId="0"/>
    <xf numFmtId="171" fontId="55" fillId="0" borderId="0"/>
    <xf numFmtId="178" fontId="3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6" fillId="0" borderId="0"/>
    <xf numFmtId="178" fontId="62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6" fillId="0" borderId="0"/>
    <xf numFmtId="178" fontId="63" fillId="0" borderId="0"/>
    <xf numFmtId="174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3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5" fillId="0" borderId="0"/>
    <xf numFmtId="178" fontId="39" fillId="0" borderId="0"/>
    <xf numFmtId="178" fontId="35" fillId="0" borderId="0"/>
    <xf numFmtId="178" fontId="35" fillId="0" borderId="0"/>
    <xf numFmtId="178" fontId="59" fillId="0" borderId="0" applyFill="0" applyBorder="0" applyProtection="0">
      <alignment vertical="center"/>
    </xf>
    <xf numFmtId="178" fontId="35" fillId="0" borderId="0"/>
    <xf numFmtId="178" fontId="35" fillId="0" borderId="0"/>
    <xf numFmtId="178" fontId="35" fillId="0" borderId="0"/>
    <xf numFmtId="178" fontId="40" fillId="0" borderId="0"/>
    <xf numFmtId="178" fontId="55" fillId="0" borderId="0"/>
    <xf numFmtId="178" fontId="35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59" fillId="0" borderId="0" applyFont="0" applyFill="0" applyBorder="0" applyAlignment="0" applyProtection="0"/>
    <xf numFmtId="178" fontId="35" fillId="0" borderId="0"/>
    <xf numFmtId="178" fontId="35" fillId="0" borderId="0"/>
    <xf numFmtId="178" fontId="35" fillId="0" borderId="0"/>
    <xf numFmtId="178" fontId="35" fillId="0" borderId="0"/>
    <xf numFmtId="178" fontId="35" fillId="0" borderId="0"/>
    <xf numFmtId="178" fontId="39" fillId="0" borderId="0"/>
    <xf numFmtId="178" fontId="35" fillId="0" borderId="0"/>
    <xf numFmtId="178" fontId="39" fillId="0" borderId="0"/>
    <xf numFmtId="9" fontId="3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78" fontId="36" fillId="0" borderId="0"/>
    <xf numFmtId="178" fontId="35" fillId="0" borderId="0"/>
    <xf numFmtId="43" fontId="54" fillId="0" borderId="0" applyFont="0" applyFill="0" applyBorder="0" applyAlignment="0" applyProtection="0"/>
    <xf numFmtId="43" fontId="35" fillId="0" borderId="0" applyFont="0" applyFill="0" applyBorder="0" applyAlignment="0" applyProtection="0"/>
    <xf numFmtId="178" fontId="64" fillId="0" borderId="0"/>
    <xf numFmtId="178" fontId="35" fillId="0" borderId="0"/>
    <xf numFmtId="178" fontId="35" fillId="0" borderId="0"/>
    <xf numFmtId="43" fontId="35" fillId="0" borderId="0" applyFont="0" applyFill="0" applyBorder="0" applyAlignment="0" applyProtection="0"/>
    <xf numFmtId="0" fontId="35" fillId="0" borderId="0"/>
    <xf numFmtId="0" fontId="34" fillId="0" borderId="0"/>
    <xf numFmtId="9" fontId="34" fillId="0" borderId="0" applyFont="0" applyFill="0" applyBorder="0" applyAlignment="0" applyProtection="0"/>
    <xf numFmtId="0" fontId="39" fillId="0" borderId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0" fillId="0" borderId="11">
      <alignment horizontal="left" vertical="center"/>
    </xf>
    <xf numFmtId="0" fontId="61" fillId="0" borderId="0" applyNumberFormat="0" applyFill="0" applyProtection="0">
      <alignment vertical="center"/>
    </xf>
    <xf numFmtId="0" fontId="34" fillId="0" borderId="0"/>
    <xf numFmtId="0" fontId="34" fillId="0" borderId="0"/>
    <xf numFmtId="0" fontId="39" fillId="0" borderId="0"/>
    <xf numFmtId="0" fontId="40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0" fontId="34" fillId="0" borderId="0"/>
    <xf numFmtId="0" fontId="56" fillId="0" borderId="0"/>
    <xf numFmtId="0" fontId="62" fillId="0" borderId="0"/>
    <xf numFmtId="0" fontId="63" fillId="0" borderId="0"/>
    <xf numFmtId="0" fontId="34" fillId="0" borderId="0"/>
    <xf numFmtId="0" fontId="55" fillId="0" borderId="0"/>
    <xf numFmtId="0" fontId="39" fillId="0" borderId="0"/>
    <xf numFmtId="0" fontId="34" fillId="0" borderId="0"/>
    <xf numFmtId="0" fontId="34" fillId="0" borderId="0"/>
    <xf numFmtId="0" fontId="59" fillId="0" borderId="0" applyFill="0" applyBorder="0" applyProtection="0">
      <alignment vertical="center"/>
    </xf>
    <xf numFmtId="0" fontId="34" fillId="0" borderId="0"/>
    <xf numFmtId="0" fontId="34" fillId="0" borderId="0"/>
    <xf numFmtId="0" fontId="34" fillId="0" borderId="0"/>
    <xf numFmtId="178" fontId="34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0" borderId="0"/>
    <xf numFmtId="0" fontId="34" fillId="0" borderId="0"/>
    <xf numFmtId="0" fontId="39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6" fillId="0" borderId="0"/>
    <xf numFmtId="0" fontId="34" fillId="0" borderId="0"/>
    <xf numFmtId="43" fontId="34" fillId="0" borderId="0" applyFont="0" applyFill="0" applyBorder="0" applyAlignment="0" applyProtection="0"/>
    <xf numFmtId="0" fontId="65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6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3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45" fillId="0" borderId="0"/>
    <xf numFmtId="9" fontId="45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6" fillId="0" borderId="0"/>
    <xf numFmtId="0" fontId="32" fillId="0" borderId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67" fillId="0" borderId="0"/>
    <xf numFmtId="0" fontId="39" fillId="4" borderId="12" applyNumberFormat="0" applyFont="0" applyAlignment="0" applyProtection="0"/>
    <xf numFmtId="0" fontId="39" fillId="0" borderId="0"/>
    <xf numFmtId="0" fontId="68" fillId="0" borderId="0" applyNumberFormat="0" applyFill="0" applyBorder="0" applyAlignment="0" applyProtection="0"/>
    <xf numFmtId="0" fontId="69" fillId="0" borderId="13" applyNumberFormat="0" applyFill="0" applyAlignment="0" applyProtection="0"/>
    <xf numFmtId="0" fontId="70" fillId="0" borderId="14" applyNumberFormat="0" applyFill="0" applyAlignment="0" applyProtection="0"/>
    <xf numFmtId="0" fontId="71" fillId="0" borderId="15" applyNumberFormat="0" applyFill="0" applyAlignment="0" applyProtection="0"/>
    <xf numFmtId="0" fontId="71" fillId="0" borderId="0" applyNumberFormat="0" applyFill="0" applyBorder="0" applyAlignment="0" applyProtection="0"/>
    <xf numFmtId="0" fontId="72" fillId="5" borderId="0" applyNumberFormat="0" applyBorder="0" applyAlignment="0" applyProtection="0"/>
    <xf numFmtId="0" fontId="73" fillId="6" borderId="0" applyNumberFormat="0" applyBorder="0" applyAlignment="0" applyProtection="0"/>
    <xf numFmtId="0" fontId="74" fillId="7" borderId="0" applyNumberFormat="0" applyBorder="0" applyAlignment="0" applyProtection="0"/>
    <xf numFmtId="0" fontId="75" fillId="8" borderId="16" applyNumberFormat="0" applyAlignment="0" applyProtection="0"/>
    <xf numFmtId="0" fontId="76" fillId="9" borderId="17" applyNumberFormat="0" applyAlignment="0" applyProtection="0"/>
    <xf numFmtId="0" fontId="77" fillId="9" borderId="16" applyNumberFormat="0" applyAlignment="0" applyProtection="0"/>
    <xf numFmtId="0" fontId="78" fillId="0" borderId="18" applyNumberFormat="0" applyFill="0" applyAlignment="0" applyProtection="0"/>
    <xf numFmtId="0" fontId="79" fillId="10" borderId="19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3" fillId="0" borderId="20" applyNumberFormat="0" applyFill="0" applyAlignment="0" applyProtection="0"/>
    <xf numFmtId="0" fontId="82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82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82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82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82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82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6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1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9" fillId="0" borderId="0" applyFont="0" applyFill="0" applyBorder="0" applyAlignment="0" applyProtection="0"/>
    <xf numFmtId="170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31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/>
    <xf numFmtId="178" fontId="55" fillId="0" borderId="0"/>
    <xf numFmtId="0" fontId="31" fillId="0" borderId="0"/>
    <xf numFmtId="171" fontId="55" fillId="0" borderId="0"/>
    <xf numFmtId="0" fontId="39" fillId="0" borderId="0"/>
    <xf numFmtId="174" fontId="40" fillId="0" borderId="0"/>
    <xf numFmtId="0" fontId="31" fillId="0" borderId="0"/>
    <xf numFmtId="174" fontId="40" fillId="0" borderId="0"/>
    <xf numFmtId="178" fontId="55" fillId="0" borderId="0"/>
    <xf numFmtId="0" fontId="31" fillId="0" borderId="0"/>
    <xf numFmtId="171" fontId="55" fillId="0" borderId="0"/>
    <xf numFmtId="0" fontId="39" fillId="0" borderId="0"/>
    <xf numFmtId="178" fontId="31" fillId="0" borderId="0"/>
    <xf numFmtId="0" fontId="56" fillId="0" borderId="0"/>
    <xf numFmtId="0" fontId="39" fillId="0" borderId="0"/>
    <xf numFmtId="178" fontId="49" fillId="0" borderId="0"/>
    <xf numFmtId="0" fontId="56" fillId="0" borderId="0"/>
    <xf numFmtId="178" fontId="56" fillId="0" borderId="0"/>
    <xf numFmtId="0" fontId="83" fillId="0" borderId="0"/>
    <xf numFmtId="0" fontId="31" fillId="0" borderId="0"/>
    <xf numFmtId="0" fontId="56" fillId="0" borderId="0"/>
    <xf numFmtId="178" fontId="40" fillId="0" borderId="0"/>
    <xf numFmtId="0" fontId="62" fillId="0" borderId="0"/>
    <xf numFmtId="0" fontId="39" fillId="0" borderId="0"/>
    <xf numFmtId="0" fontId="31" fillId="0" borderId="0"/>
    <xf numFmtId="178" fontId="31" fillId="0" borderId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0" fontId="31" fillId="4" borderId="12" applyNumberFormat="0" applyFont="0" applyAlignment="0" applyProtection="0"/>
    <xf numFmtId="0" fontId="30" fillId="0" borderId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87" fillId="0" borderId="0"/>
    <xf numFmtId="9" fontId="3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40" fillId="0" borderId="0"/>
    <xf numFmtId="170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87" fillId="0" borderId="0"/>
    <xf numFmtId="170" fontId="39" fillId="0" borderId="0" applyFont="0" applyFill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9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39" fillId="0" borderId="0" applyFont="0" applyFill="0" applyBorder="0" applyAlignment="0" applyProtection="0"/>
    <xf numFmtId="171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87" fontId="39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6" fillId="0" borderId="0"/>
    <xf numFmtId="0" fontId="39" fillId="0" borderId="0"/>
    <xf numFmtId="0" fontId="92" fillId="0" borderId="0"/>
    <xf numFmtId="0" fontId="92" fillId="0" borderId="0"/>
    <xf numFmtId="0" fontId="92" fillId="0" borderId="0"/>
    <xf numFmtId="0" fontId="103" fillId="0" borderId="0"/>
    <xf numFmtId="0" fontId="39" fillId="0" borderId="0"/>
    <xf numFmtId="0" fontId="87" fillId="0" borderId="0"/>
    <xf numFmtId="0" fontId="92" fillId="0" borderId="0"/>
    <xf numFmtId="0" fontId="92" fillId="0" borderId="0"/>
    <xf numFmtId="0" fontId="39" fillId="0" borderId="0"/>
    <xf numFmtId="0" fontId="39" fillId="0" borderId="0"/>
    <xf numFmtId="0" fontId="49" fillId="0" borderId="0" applyFill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2" fillId="0" borderId="0"/>
    <xf numFmtId="0" fontId="49" fillId="0" borderId="0" applyFill="0"/>
    <xf numFmtId="0" fontId="54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39" fillId="0" borderId="0"/>
    <xf numFmtId="0" fontId="40" fillId="0" borderId="0"/>
    <xf numFmtId="0" fontId="39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9" fillId="0" borderId="0" applyFont="0" applyFill="0" applyBorder="0" applyAlignment="0" applyProtection="0"/>
    <xf numFmtId="188" fontId="39" fillId="0" borderId="0" applyFill="0" applyBorder="0" applyAlignment="0" applyProtection="0">
      <alignment wrapTex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9" fillId="0" borderId="30" applyNumberFormat="0" applyFont="0" applyBorder="0" applyAlignment="0" applyProtection="0"/>
    <xf numFmtId="0" fontId="39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39" fillId="0" borderId="0" applyFont="0" applyFill="0" applyBorder="0" applyAlignment="0" applyProtection="0"/>
    <xf numFmtId="169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92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62" fillId="0" borderId="0" applyFont="0" applyFill="0" applyBorder="0" applyAlignment="0" applyProtection="0"/>
    <xf numFmtId="0" fontId="36" fillId="0" borderId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39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9" fontId="4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49" fillId="0" borderId="0" applyFill="0" applyBorder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40" fillId="0" borderId="0"/>
    <xf numFmtId="0" fontId="40" fillId="0" borderId="0"/>
    <xf numFmtId="170" fontId="40" fillId="0" borderId="0" applyFont="0" applyFill="0" applyBorder="0" applyAlignment="0" applyProtection="0"/>
    <xf numFmtId="0" fontId="28" fillId="0" borderId="0"/>
    <xf numFmtId="0" fontId="36" fillId="0" borderId="0"/>
    <xf numFmtId="0" fontId="39" fillId="0" borderId="0"/>
    <xf numFmtId="0" fontId="62" fillId="0" borderId="0"/>
    <xf numFmtId="43" fontId="39" fillId="0" borderId="0" applyFont="0" applyFill="0" applyBorder="0" applyAlignment="0" applyProtection="0"/>
    <xf numFmtId="0" fontId="28" fillId="4" borderId="12" applyNumberFormat="0" applyFont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170" fontId="4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9" fontId="28" fillId="0" borderId="0" applyFont="0" applyFill="0" applyBorder="0" applyAlignment="0" applyProtection="0"/>
    <xf numFmtId="17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8" fillId="0" borderId="0" applyBorder="0"/>
    <xf numFmtId="0" fontId="39" fillId="0" borderId="0"/>
    <xf numFmtId="0" fontId="82" fillId="14" borderId="0" applyNumberFormat="0" applyBorder="0" applyAlignment="0" applyProtection="0"/>
    <xf numFmtId="0" fontId="82" fillId="18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30" borderId="0" applyNumberFormat="0" applyBorder="0" applyAlignment="0" applyProtection="0"/>
    <xf numFmtId="0" fontId="82" fillId="34" borderId="0" applyNumberFormat="0" applyBorder="0" applyAlignment="0" applyProtection="0"/>
    <xf numFmtId="0" fontId="109" fillId="57" borderId="0"/>
    <xf numFmtId="0" fontId="36" fillId="0" borderId="0"/>
    <xf numFmtId="0" fontId="111" fillId="7" borderId="0" applyNumberFormat="0" applyBorder="0" applyAlignment="0" applyProtection="0"/>
    <xf numFmtId="0" fontId="110" fillId="0" borderId="0" applyNumberFormat="0" applyFill="0" applyBorder="0" applyAlignment="0" applyProtection="0"/>
    <xf numFmtId="49" fontId="112" fillId="0" borderId="32" applyFill="0" applyProtection="0">
      <alignment horizontal="center"/>
    </xf>
    <xf numFmtId="189" fontId="114" fillId="0" borderId="0"/>
    <xf numFmtId="43" fontId="115" fillId="0" borderId="0" applyFont="0" applyFill="0" applyBorder="0" applyAlignment="0" applyProtection="0"/>
    <xf numFmtId="0" fontId="113" fillId="0" borderId="0"/>
    <xf numFmtId="0" fontId="39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116" fillId="0" borderId="0"/>
    <xf numFmtId="0" fontId="28" fillId="0" borderId="0"/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170" fontId="3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28" fillId="0" borderId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9" fillId="0" borderId="0"/>
    <xf numFmtId="43" fontId="28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28" fillId="0" borderId="0"/>
    <xf numFmtId="0" fontId="39" fillId="0" borderId="0"/>
    <xf numFmtId="0" fontId="49" fillId="0" borderId="0"/>
    <xf numFmtId="191" fontId="3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39" fillId="0" borderId="0" applyFont="0" applyFill="0" applyBorder="0" applyAlignment="0" applyProtection="0"/>
    <xf numFmtId="190" fontId="39" fillId="0" borderId="0" applyFont="0" applyFill="0" applyBorder="0" applyAlignment="0" applyProtection="0"/>
    <xf numFmtId="189" fontId="115" fillId="0" borderId="0"/>
    <xf numFmtId="181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0" fontId="39" fillId="0" borderId="0"/>
    <xf numFmtId="0" fontId="39" fillId="0" borderId="0"/>
    <xf numFmtId="0" fontId="36" fillId="0" borderId="0"/>
    <xf numFmtId="9" fontId="2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117" fillId="0" borderId="0"/>
    <xf numFmtId="9" fontId="117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41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95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49" fillId="0" borderId="0" applyFill="0" applyBorder="0"/>
    <xf numFmtId="0" fontId="27" fillId="0" borderId="0"/>
    <xf numFmtId="9" fontId="49" fillId="0" borderId="0" applyFont="0" applyFill="0" applyBorder="0" applyAlignment="0" applyProtection="0"/>
    <xf numFmtId="0" fontId="39" fillId="0" borderId="30" applyNumberFormat="0" applyFon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9" fillId="0" borderId="0"/>
    <xf numFmtId="0" fontId="39" fillId="0" borderId="0"/>
    <xf numFmtId="43" fontId="119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120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62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6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12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62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4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168" fontId="118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192" fontId="2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7" fillId="0" borderId="0" applyFont="0" applyFill="0" applyBorder="0" applyAlignment="0" applyProtection="0"/>
    <xf numFmtId="195" fontId="118" fillId="0" borderId="0" applyFont="0" applyFill="0" applyBorder="0" applyAlignment="0" applyProtection="0"/>
    <xf numFmtId="170" fontId="8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6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3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4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122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62" fillId="0" borderId="0"/>
    <xf numFmtId="0" fontId="3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118" fillId="0" borderId="0"/>
    <xf numFmtId="0" fontId="121" fillId="0" borderId="0"/>
    <xf numFmtId="0" fontId="121" fillId="0" borderId="0"/>
    <xf numFmtId="0" fontId="1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18" fillId="0" borderId="0"/>
    <xf numFmtId="0" fontId="39" fillId="0" borderId="0"/>
    <xf numFmtId="0" fontId="39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0"/>
    <xf numFmtId="0" fontId="118" fillId="0" borderId="0"/>
    <xf numFmtId="0" fontId="125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27" fillId="0" borderId="0"/>
    <xf numFmtId="0" fontId="118" fillId="0" borderId="0"/>
    <xf numFmtId="0" fontId="118" fillId="0" borderId="0"/>
    <xf numFmtId="0" fontId="118" fillId="0" borderId="0"/>
    <xf numFmtId="0" fontId="27" fillId="0" borderId="0"/>
    <xf numFmtId="0" fontId="103" fillId="0" borderId="0">
      <alignment vertical="top"/>
    </xf>
    <xf numFmtId="0" fontId="1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3" fillId="0" borderId="0">
      <alignment vertical="top"/>
    </xf>
    <xf numFmtId="0" fontId="3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 applyFill="0" applyBorder="0"/>
    <xf numFmtId="0" fontId="49" fillId="0" borderId="0" applyFill="0" applyBorder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8" fillId="0" borderId="0"/>
    <xf numFmtId="0" fontId="49" fillId="0" borderId="0" applyFill="0" applyBorder="0"/>
    <xf numFmtId="0" fontId="103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7" fillId="0" borderId="0" applyFont="0" applyFill="0" applyBorder="0" applyAlignment="0" applyProtection="0"/>
    <xf numFmtId="38" fontId="128" fillId="0" borderId="0" applyFont="0" applyFill="0" applyBorder="0" applyAlignment="0" applyProtection="0"/>
    <xf numFmtId="38" fontId="127" fillId="0" borderId="0" applyFont="0" applyFill="0" applyBorder="0" applyAlignment="0" applyProtection="0"/>
    <xf numFmtId="166" fontId="4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49" fillId="0" borderId="0" applyFill="0" applyBorder="0"/>
    <xf numFmtId="0" fontId="39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6" fillId="0" borderId="0"/>
    <xf numFmtId="201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26" fillId="0" borderId="0"/>
    <xf numFmtId="0" fontId="5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56" fillId="0" borderId="0"/>
    <xf numFmtId="178" fontId="52" fillId="0" borderId="0"/>
    <xf numFmtId="0" fontId="56" fillId="0" borderId="0"/>
    <xf numFmtId="0" fontId="56" fillId="0" borderId="0"/>
    <xf numFmtId="0" fontId="56" fillId="0" borderId="0"/>
    <xf numFmtId="0" fontId="39" fillId="0" borderId="0"/>
    <xf numFmtId="0" fontId="56" fillId="0" borderId="0"/>
    <xf numFmtId="201" fontId="52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178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54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5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178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54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178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54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7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178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178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54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39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178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54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178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178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54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2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178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54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178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54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178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54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178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54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178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5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178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5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178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5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178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178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178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5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178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5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178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5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178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5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178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5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178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5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178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5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178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7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178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09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140" fillId="54" borderId="23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78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178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5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178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7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178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9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178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8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178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5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4" fillId="0" borderId="27" applyNumberFormat="0" applyFill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178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7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0" fontId="54" fillId="0" borderId="0"/>
    <xf numFmtId="178" fontId="52" fillId="0" borderId="0"/>
    <xf numFmtId="0" fontId="26" fillId="0" borderId="0"/>
    <xf numFmtId="0" fontId="55" fillId="0" borderId="0"/>
    <xf numFmtId="178" fontId="158" fillId="0" borderId="0"/>
    <xf numFmtId="0" fontId="26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178" fontId="52" fillId="0" borderId="0"/>
    <xf numFmtId="0" fontId="54" fillId="0" borderId="0"/>
    <xf numFmtId="0" fontId="52" fillId="0" borderId="0"/>
    <xf numFmtId="178" fontId="52" fillId="0" borderId="0"/>
    <xf numFmtId="0" fontId="54" fillId="0" borderId="0"/>
    <xf numFmtId="202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78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8" fontId="26" fillId="0" borderId="0"/>
    <xf numFmtId="0" fontId="26" fillId="0" borderId="0"/>
    <xf numFmtId="194" fontId="40" fillId="0" borderId="0"/>
    <xf numFmtId="194" fontId="40" fillId="0" borderId="0"/>
    <xf numFmtId="194" fontId="40" fillId="0" borderId="0"/>
    <xf numFmtId="194" fontId="40" fillId="0" borderId="0"/>
    <xf numFmtId="194" fontId="40" fillId="0" borderId="0"/>
    <xf numFmtId="194" fontId="40" fillId="0" borderId="0"/>
    <xf numFmtId="178" fontId="3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178" fontId="39" fillId="0" borderId="0"/>
    <xf numFmtId="194" fontId="40" fillId="0" borderId="0"/>
    <xf numFmtId="0" fontId="36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0" fontId="54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5" fillId="0" borderId="0"/>
    <xf numFmtId="178" fontId="3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36" fillId="0" borderId="0"/>
    <xf numFmtId="0" fontId="39" fillId="0" borderId="0"/>
    <xf numFmtId="0" fontId="36" fillId="0" borderId="0"/>
    <xf numFmtId="0" fontId="36" fillId="0" borderId="0"/>
    <xf numFmtId="0" fontId="36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203" fontId="52" fillId="0" borderId="0"/>
    <xf numFmtId="178" fontId="26" fillId="0" borderId="0"/>
    <xf numFmtId="0" fontId="36" fillId="0" borderId="0"/>
    <xf numFmtId="0" fontId="3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0" fontId="56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178" fontId="2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86" fontId="4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178" fontId="55" fillId="0" borderId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3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8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78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39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62" fillId="0" borderId="0"/>
    <xf numFmtId="0" fontId="26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3" fillId="0" borderId="0">
      <alignment vertical="top"/>
    </xf>
    <xf numFmtId="9" fontId="39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118" fillId="0" borderId="0"/>
    <xf numFmtId="0" fontId="55" fillId="0" borderId="0"/>
    <xf numFmtId="0" fontId="118" fillId="0" borderId="0"/>
    <xf numFmtId="41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8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0" fontId="125" fillId="0" borderId="0"/>
    <xf numFmtId="9" fontId="26" fillId="0" borderId="0" applyFont="0" applyFill="0" applyBorder="0" applyAlignment="0" applyProtection="0"/>
    <xf numFmtId="0" fontId="125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9" fontId="39" fillId="0" borderId="0" applyFont="0" applyFill="0" applyBorder="0" applyAlignment="0" applyProtection="0">
      <alignment wrapText="1"/>
    </xf>
    <xf numFmtId="0" fontId="26" fillId="0" borderId="0"/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/>
    <xf numFmtId="43" fontId="26" fillId="0" borderId="0" applyFont="0" applyFill="0" applyBorder="0" applyAlignment="0" applyProtection="0"/>
    <xf numFmtId="204" fontId="54" fillId="0" borderId="0" applyFont="0" applyFill="0" applyBorder="0" applyAlignment="0" applyProtection="0"/>
    <xf numFmtId="0" fontId="62" fillId="0" borderId="0"/>
    <xf numFmtId="0" fontId="103" fillId="0" borderId="0">
      <alignment vertical="top"/>
    </xf>
    <xf numFmtId="0" fontId="62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0" fontId="39" fillId="0" borderId="0"/>
    <xf numFmtId="0" fontId="26" fillId="0" borderId="0"/>
    <xf numFmtId="178" fontId="40" fillId="0" borderId="0"/>
    <xf numFmtId="170" fontId="2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56" fillId="0" borderId="0"/>
    <xf numFmtId="170" fontId="3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62" fillId="0" borderId="0"/>
    <xf numFmtId="0" fontId="26" fillId="0" borderId="0"/>
    <xf numFmtId="204" fontId="54" fillId="0" borderId="0" applyFont="0" applyFill="0" applyBorder="0" applyAlignment="0" applyProtection="0"/>
    <xf numFmtId="0" fontId="168" fillId="0" borderId="0"/>
    <xf numFmtId="43" fontId="168" fillId="0" borderId="0" applyFont="0" applyFill="0" applyBorder="0" applyAlignment="0" applyProtection="0"/>
    <xf numFmtId="0" fontId="26" fillId="0" borderId="0"/>
    <xf numFmtId="0" fontId="39" fillId="0" borderId="0"/>
    <xf numFmtId="0" fontId="39" fillId="0" borderId="0"/>
    <xf numFmtId="0" fontId="39" fillId="0" borderId="0"/>
    <xf numFmtId="0" fontId="169" fillId="0" borderId="39"/>
    <xf numFmtId="0" fontId="170" fillId="0" borderId="0"/>
    <xf numFmtId="168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171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41" fontId="170" fillId="0" borderId="0" applyFont="0" applyFill="0" applyBorder="0" applyAlignment="0" applyProtection="0"/>
    <xf numFmtId="0" fontId="173" fillId="0" borderId="0"/>
    <xf numFmtId="49" fontId="40" fillId="0" borderId="0" applyProtection="0">
      <alignment horizontal="left"/>
    </xf>
    <xf numFmtId="49" fontId="40" fillId="0" borderId="0" applyProtection="0">
      <alignment horizontal="left"/>
    </xf>
    <xf numFmtId="0" fontId="39" fillId="0" borderId="0"/>
    <xf numFmtId="0" fontId="39" fillId="0" borderId="0"/>
    <xf numFmtId="0" fontId="39" fillId="0" borderId="0"/>
    <xf numFmtId="0" fontId="39" fillId="0" borderId="0"/>
    <xf numFmtId="0" fontId="174" fillId="0" borderId="0"/>
    <xf numFmtId="206" fontId="40" fillId="0" borderId="0" applyFill="0" applyBorder="0" applyProtection="0">
      <alignment horizontal="right"/>
    </xf>
    <xf numFmtId="207" fontId="40" fillId="0" borderId="0" applyFill="0" applyBorder="0" applyProtection="0">
      <alignment horizontal="right"/>
    </xf>
    <xf numFmtId="208" fontId="175" fillId="0" borderId="0" applyFill="0" applyBorder="0" applyProtection="0">
      <alignment horizontal="center"/>
    </xf>
    <xf numFmtId="209" fontId="175" fillId="0" borderId="0" applyFill="0" applyBorder="0" applyProtection="0">
      <alignment horizontal="center"/>
    </xf>
    <xf numFmtId="210" fontId="176" fillId="0" borderId="0" applyFill="0" applyBorder="0" applyProtection="0">
      <alignment horizontal="right"/>
    </xf>
    <xf numFmtId="211" fontId="40" fillId="0" borderId="0" applyFill="0" applyBorder="0" applyProtection="0">
      <alignment horizontal="right"/>
    </xf>
    <xf numFmtId="212" fontId="40" fillId="0" borderId="0" applyFill="0" applyBorder="0" applyProtection="0">
      <alignment horizontal="right"/>
    </xf>
    <xf numFmtId="213" fontId="40" fillId="0" borderId="0" applyFill="0" applyBorder="0" applyProtection="0">
      <alignment horizontal="right"/>
    </xf>
    <xf numFmtId="214" fontId="40" fillId="0" borderId="0" applyFill="0" applyBorder="0" applyProtection="0">
      <alignment horizontal="right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/>
    <xf numFmtId="167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0" fontId="130" fillId="0" borderId="0" applyNumberFormat="0" applyAlignment="0"/>
    <xf numFmtId="0" fontId="129" fillId="0" borderId="0">
      <alignment horizontal="center" wrapText="1"/>
      <protection locked="0"/>
    </xf>
    <xf numFmtId="43" fontId="120" fillId="0" borderId="0" applyFont="0" applyFill="0" applyBorder="0" applyAlignment="0" applyProtection="0"/>
    <xf numFmtId="215" fontId="73" fillId="6" borderId="0" applyNumberFormat="0" applyBorder="0" applyAlignment="0" applyProtection="0"/>
    <xf numFmtId="216" fontId="73" fillId="6" borderId="0" applyNumberFormat="0" applyBorder="0" applyAlignment="0" applyProtection="0"/>
    <xf numFmtId="217" fontId="73" fillId="6" borderId="0" applyNumberFormat="0" applyBorder="0" applyAlignment="0" applyProtection="0"/>
    <xf numFmtId="218" fontId="133" fillId="0" borderId="0" applyFill="0" applyBorder="0" applyAlignment="0"/>
    <xf numFmtId="219" fontId="39" fillId="0" borderId="0" applyFill="0" applyBorder="0" applyAlignment="0"/>
    <xf numFmtId="219" fontId="39" fillId="0" borderId="0" applyFill="0" applyBorder="0" applyAlignment="0"/>
    <xf numFmtId="192" fontId="39" fillId="0" borderId="0" applyFill="0" applyBorder="0" applyAlignment="0"/>
    <xf numFmtId="220" fontId="39" fillId="0" borderId="0" applyFill="0" applyBorder="0" applyAlignment="0"/>
    <xf numFmtId="221" fontId="39" fillId="0" borderId="0" applyFill="0" applyBorder="0" applyAlignment="0"/>
    <xf numFmtId="222" fontId="39" fillId="0" borderId="0" applyFill="0" applyBorder="0" applyAlignment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200" fontId="39" fillId="0" borderId="0" applyFill="0" applyBorder="0" applyAlignment="0"/>
    <xf numFmtId="224" fontId="39" fillId="0" borderId="0" applyFill="0" applyBorder="0" applyAlignment="0"/>
    <xf numFmtId="200" fontId="39" fillId="0" borderId="0" applyFill="0" applyBorder="0" applyAlignment="0"/>
    <xf numFmtId="192" fontId="39" fillId="0" borderId="0" applyFill="0" applyBorder="0" applyAlignment="0"/>
    <xf numFmtId="3" fontId="128" fillId="0" borderId="36"/>
    <xf numFmtId="1" fontId="180" fillId="0" borderId="40">
      <alignment vertical="top"/>
    </xf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37" fontId="181" fillId="0" borderId="0"/>
    <xf numFmtId="41" fontId="49" fillId="0" borderId="0" applyFont="0" applyFill="0" applyBorder="0" applyAlignment="0" applyProtection="0"/>
    <xf numFmtId="223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38" fontId="128" fillId="0" borderId="7"/>
    <xf numFmtId="43" fontId="18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2" fontId="133" fillId="0" borderId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68" fillId="0" borderId="0" applyFont="0" applyFill="0" applyBorder="0" applyAlignment="0" applyProtection="0"/>
    <xf numFmtId="225" fontId="17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6" fontId="49" fillId="0" borderId="0" applyFont="0" applyFill="0" applyBorder="0" applyAlignment="0" applyProtection="0"/>
    <xf numFmtId="43" fontId="39" fillId="0" borderId="0" quotePrefix="1" applyFont="0" applyFill="0" applyBorder="0" applyAlignment="0">
      <protection locked="0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92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89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7" fontId="40" fillId="0" borderId="0"/>
    <xf numFmtId="3" fontId="39" fillId="0" borderId="0" applyFill="0" applyBorder="0" applyAlignment="0" applyProtection="0"/>
    <xf numFmtId="228" fontId="130" fillId="0" borderId="0" applyBorder="0"/>
    <xf numFmtId="229" fontId="130" fillId="0" borderId="0" applyBorder="0"/>
    <xf numFmtId="171" fontId="190" fillId="0" borderId="0"/>
    <xf numFmtId="0" fontId="191" fillId="0" borderId="0" applyNumberFormat="0" applyAlignment="0">
      <alignment horizontal="left"/>
    </xf>
    <xf numFmtId="0" fontId="192" fillId="0" borderId="0" applyNumberFormat="0" applyAlignment="0"/>
    <xf numFmtId="227" fontId="84" fillId="60" borderId="0">
      <protection locked="0"/>
    </xf>
    <xf numFmtId="192" fontId="39" fillId="0" borderId="0" applyFont="0" applyFill="0" applyBorder="0" applyAlignment="0" applyProtection="0"/>
    <xf numFmtId="44" fontId="26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56" fillId="0" borderId="0" applyFont="0" applyFill="0" applyBorder="0" applyAlignment="0" applyProtection="0"/>
    <xf numFmtId="219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44" fontId="167" fillId="0" borderId="0" applyFont="0" applyFill="0" applyBorder="0" applyAlignment="0" applyProtection="0"/>
    <xf numFmtId="230" fontId="39" fillId="0" borderId="0" applyFill="0" applyBorder="0" applyAlignment="0" applyProtection="0"/>
    <xf numFmtId="231" fontId="40" fillId="0" borderId="0"/>
    <xf numFmtId="232" fontId="39" fillId="61" borderId="0" applyFont="0" applyBorder="0"/>
    <xf numFmtId="0" fontId="193" fillId="0" borderId="0"/>
    <xf numFmtId="183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94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0" fontId="39" fillId="0" borderId="0"/>
    <xf numFmtId="173" fontId="39" fillId="0" borderId="0"/>
    <xf numFmtId="183" fontId="39" fillId="0" borderId="0"/>
    <xf numFmtId="183" fontId="39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0" fontId="194" fillId="0" borderId="0"/>
    <xf numFmtId="23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190" fontId="39" fillId="0" borderId="0"/>
    <xf numFmtId="19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4" fontId="39" fillId="0" borderId="0"/>
    <xf numFmtId="235" fontId="39" fillId="0" borderId="0"/>
    <xf numFmtId="172" fontId="39" fillId="0" borderId="0"/>
    <xf numFmtId="236" fontId="39" fillId="0" borderId="0"/>
    <xf numFmtId="236" fontId="39" fillId="0" borderId="0"/>
    <xf numFmtId="183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34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36" fontId="39" fillId="0" borderId="0"/>
    <xf numFmtId="236" fontId="39" fillId="0" borderId="0"/>
    <xf numFmtId="236" fontId="39" fillId="0" borderId="0"/>
    <xf numFmtId="234" fontId="39" fillId="0" borderId="0"/>
    <xf numFmtId="0" fontId="39" fillId="0" borderId="0"/>
    <xf numFmtId="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39" fillId="0" borderId="0"/>
    <xf numFmtId="0" fontId="39" fillId="0" borderId="0"/>
    <xf numFmtId="0" fontId="39" fillId="0" borderId="0"/>
    <xf numFmtId="190" fontId="39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6" fontId="39" fillId="0" borderId="0"/>
    <xf numFmtId="190" fontId="39" fillId="0" borderId="0"/>
    <xf numFmtId="190" fontId="39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174" fillId="0" borderId="0"/>
    <xf numFmtId="0" fontId="39" fillId="0" borderId="0"/>
    <xf numFmtId="190" fontId="192" fillId="0" borderId="36" applyNumberFormat="0" applyFont="0" applyFill="0" applyAlignment="0">
      <alignment horizontal="left"/>
    </xf>
    <xf numFmtId="0" fontId="195" fillId="0" borderId="39"/>
    <xf numFmtId="227" fontId="196" fillId="0" borderId="0">
      <protection locked="0"/>
    </xf>
    <xf numFmtId="237" fontId="39" fillId="0" borderId="0" applyFill="0" applyBorder="0" applyAlignment="0" applyProtection="0"/>
    <xf numFmtId="14" fontId="133" fillId="0" borderId="0" applyFill="0" applyBorder="0" applyAlignment="0"/>
    <xf numFmtId="0" fontId="192" fillId="0" borderId="0"/>
    <xf numFmtId="238" fontId="39" fillId="0" borderId="41">
      <alignment vertical="center"/>
    </xf>
    <xf numFmtId="199" fontId="39" fillId="0" borderId="41">
      <alignment vertical="center"/>
    </xf>
    <xf numFmtId="199" fontId="39" fillId="0" borderId="41">
      <alignment vertical="center"/>
    </xf>
    <xf numFmtId="41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239" fontId="40" fillId="0" borderId="0"/>
    <xf numFmtId="227" fontId="166" fillId="0" borderId="34"/>
    <xf numFmtId="0" fontId="192" fillId="0" borderId="39"/>
    <xf numFmtId="0" fontId="192" fillId="0" borderId="39"/>
    <xf numFmtId="0" fontId="198" fillId="0" borderId="0" applyNumberFormat="0" applyFill="0" applyBorder="0" applyAlignment="0" applyProtection="0"/>
    <xf numFmtId="0" fontId="199" fillId="62" borderId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192" fontId="39" fillId="0" borderId="0" applyFill="0" applyBorder="0" applyAlignment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200" fontId="39" fillId="0" borderId="0" applyFill="0" applyBorder="0" applyAlignment="0"/>
    <xf numFmtId="224" fontId="39" fillId="0" borderId="0" applyFill="0" applyBorder="0" applyAlignment="0"/>
    <xf numFmtId="200" fontId="39" fillId="0" borderId="0" applyFill="0" applyBorder="0" applyAlignment="0"/>
    <xf numFmtId="192" fontId="39" fillId="0" borderId="0" applyFill="0" applyBorder="0" applyAlignment="0"/>
    <xf numFmtId="0" fontId="200" fillId="0" borderId="0" applyNumberFormat="0" applyAlignment="0">
      <alignment horizontal="left"/>
    </xf>
    <xf numFmtId="233" fontId="174" fillId="0" borderId="0" applyFont="0" applyFill="0" applyBorder="0" applyAlignment="0" applyProtection="0"/>
    <xf numFmtId="2" fontId="39" fillId="0" borderId="0" applyFill="0" applyBorder="0" applyAlignment="0" applyProtection="0"/>
    <xf numFmtId="240" fontId="39" fillId="0" borderId="0">
      <protection locked="0"/>
    </xf>
    <xf numFmtId="240" fontId="39" fillId="0" borderId="0"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0" fontId="202" fillId="0" borderId="0"/>
    <xf numFmtId="0" fontId="203" fillId="0" borderId="42"/>
    <xf numFmtId="0" fontId="203" fillId="0" borderId="39"/>
    <xf numFmtId="0" fontId="203" fillId="58" borderId="39"/>
    <xf numFmtId="0" fontId="203" fillId="58" borderId="39"/>
    <xf numFmtId="215" fontId="72" fillId="5" borderId="0" applyNumberFormat="0" applyBorder="0" applyAlignment="0" applyProtection="0"/>
    <xf numFmtId="216" fontId="72" fillId="5" borderId="0" applyNumberFormat="0" applyBorder="0" applyAlignment="0" applyProtection="0"/>
    <xf numFmtId="217" fontId="72" fillId="5" borderId="0" applyNumberFormat="0" applyBorder="0" applyAlignment="0" applyProtection="0"/>
    <xf numFmtId="38" fontId="130" fillId="61" borderId="0" applyNumberFormat="0" applyBorder="0" applyAlignment="0" applyProtection="0"/>
    <xf numFmtId="0" fontId="97" fillId="0" borderId="43" applyNumberFormat="0" applyAlignment="0" applyProtection="0">
      <alignment horizontal="left" vertical="center"/>
    </xf>
    <xf numFmtId="0" fontId="97" fillId="0" borderId="33">
      <alignment horizontal="left" vertical="center"/>
    </xf>
    <xf numFmtId="241" fontId="204" fillId="0" borderId="0">
      <protection locked="0"/>
    </xf>
    <xf numFmtId="242" fontId="39" fillId="0" borderId="0">
      <protection locked="0"/>
    </xf>
    <xf numFmtId="242" fontId="39" fillId="0" borderId="0">
      <protection locked="0"/>
    </xf>
    <xf numFmtId="241" fontId="204" fillId="0" borderId="0">
      <protection locked="0"/>
    </xf>
    <xf numFmtId="242" fontId="39" fillId="0" borderId="0">
      <protection locked="0"/>
    </xf>
    <xf numFmtId="242" fontId="39" fillId="0" borderId="0">
      <protection locked="0"/>
    </xf>
    <xf numFmtId="41" fontId="205" fillId="0" borderId="0" applyBorder="0" applyAlignment="0" applyProtection="0">
      <alignment horizontal="right" wrapText="1"/>
    </xf>
    <xf numFmtId="0" fontId="206" fillId="0" borderId="35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10" fontId="130" fillId="63" borderId="36" applyNumberFormat="0" applyBorder="0" applyAlignment="0" applyProtection="0"/>
    <xf numFmtId="243" fontId="193" fillId="64" borderId="0"/>
    <xf numFmtId="190" fontId="209" fillId="65" borderId="36" applyNumberFormat="0" applyAlignment="0">
      <alignment horizontal="left"/>
    </xf>
    <xf numFmtId="0" fontId="210" fillId="65" borderId="39"/>
    <xf numFmtId="0" fontId="211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234" fontId="39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0" fontId="212" fillId="0" borderId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192" fontId="39" fillId="0" borderId="0" applyFill="0" applyBorder="0" applyAlignment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200" fontId="39" fillId="0" borderId="0" applyFill="0" applyBorder="0" applyAlignment="0"/>
    <xf numFmtId="224" fontId="39" fillId="0" borderId="0" applyFill="0" applyBorder="0" applyAlignment="0"/>
    <xf numFmtId="200" fontId="39" fillId="0" borderId="0" applyFill="0" applyBorder="0" applyAlignment="0"/>
    <xf numFmtId="192" fontId="39" fillId="0" borderId="0" applyFill="0" applyBorder="0" applyAlignment="0"/>
    <xf numFmtId="243" fontId="213" fillId="66" borderId="0"/>
    <xf numFmtId="0" fontId="214" fillId="0" borderId="36">
      <alignment horizontal="center"/>
    </xf>
    <xf numFmtId="244" fontId="39" fillId="0" borderId="0" applyFont="0" applyFill="0" applyBorder="0" applyAlignment="0" applyProtection="0"/>
    <xf numFmtId="245" fontId="39" fillId="0" borderId="0" applyFont="0" applyFill="0" applyBorder="0" applyAlignment="0" applyProtection="0"/>
    <xf numFmtId="246" fontId="39" fillId="0" borderId="0" applyFont="0" applyFill="0" applyBorder="0" applyAlignment="0" applyProtection="0"/>
    <xf numFmtId="247" fontId="39" fillId="0" borderId="0" applyFont="0" applyFill="0" applyBorder="0" applyAlignment="0" applyProtection="0"/>
    <xf numFmtId="215" fontId="111" fillId="7" borderId="0" applyNumberFormat="0" applyBorder="0" applyAlignment="0" applyProtection="0"/>
    <xf numFmtId="216" fontId="111" fillId="7" borderId="0" applyNumberFormat="0" applyBorder="0" applyAlignment="0" applyProtection="0"/>
    <xf numFmtId="0" fontId="215" fillId="7" borderId="0" applyNumberFormat="0" applyBorder="0" applyAlignment="0" applyProtection="0"/>
    <xf numFmtId="217" fontId="111" fillId="7" borderId="0" applyNumberFormat="0" applyBorder="0" applyAlignment="0" applyProtection="0"/>
    <xf numFmtId="0" fontId="40" fillId="0" borderId="0"/>
    <xf numFmtId="0" fontId="39" fillId="0" borderId="0"/>
    <xf numFmtId="37" fontId="216" fillId="0" borderId="0"/>
    <xf numFmtId="248" fontId="217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8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233" fontId="186" fillId="0" borderId="0"/>
    <xf numFmtId="0" fontId="167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9" fillId="0" borderId="0"/>
    <xf numFmtId="0" fontId="184" fillId="0" borderId="0"/>
    <xf numFmtId="0" fontId="184" fillId="0" borderId="0"/>
    <xf numFmtId="0" fontId="16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>
      <alignment wrapText="1"/>
    </xf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233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9" fillId="0" borderId="0">
      <alignment wrapText="1"/>
    </xf>
    <xf numFmtId="0" fontId="39" fillId="0" borderId="0">
      <alignment wrapText="1"/>
    </xf>
    <xf numFmtId="0" fontId="49" fillId="0" borderId="0"/>
    <xf numFmtId="0" fontId="56" fillId="0" borderId="0"/>
    <xf numFmtId="0" fontId="1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8" fillId="0" borderId="0"/>
    <xf numFmtId="0" fontId="5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>
      <alignment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4" fillId="0" borderId="0"/>
    <xf numFmtId="0" fontId="18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236" fontId="39" fillId="0" borderId="0"/>
    <xf numFmtId="190" fontId="39" fillId="0" borderId="0"/>
    <xf numFmtId="190" fontId="39" fillId="0" borderId="0"/>
    <xf numFmtId="236" fontId="39" fillId="0" borderId="0"/>
    <xf numFmtId="236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2" fillId="0" borderId="0"/>
    <xf numFmtId="0" fontId="26" fillId="0" borderId="0"/>
    <xf numFmtId="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26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26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0" fontId="26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0" fontId="26" fillId="0" borderId="0"/>
    <xf numFmtId="0" fontId="26" fillId="0" borderId="0"/>
    <xf numFmtId="0" fontId="26" fillId="0" borderId="0"/>
    <xf numFmtId="0" fontId="182" fillId="0" borderId="0"/>
    <xf numFmtId="219" fontId="26" fillId="0" borderId="0">
      <protection locked="0"/>
    </xf>
    <xf numFmtId="0" fontId="168" fillId="0" borderId="0"/>
    <xf numFmtId="249" fontId="26" fillId="0" borderId="0">
      <protection locked="0"/>
    </xf>
    <xf numFmtId="0" fontId="26" fillId="0" borderId="0">
      <protection locked="0"/>
    </xf>
    <xf numFmtId="0" fontId="174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9" fillId="0" borderId="0"/>
    <xf numFmtId="0" fontId="39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236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190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8" fillId="0" borderId="0"/>
    <xf numFmtId="0" fontId="56" fillId="0" borderId="0"/>
    <xf numFmtId="0" fontId="56" fillId="0" borderId="0"/>
    <xf numFmtId="0" fontId="56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2" fillId="0" borderId="0"/>
    <xf numFmtId="0" fontId="132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0" fontId="26" fillId="0" borderId="0"/>
    <xf numFmtId="0" fontId="39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39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250" fontId="39" fillId="0" borderId="0" applyFont="0" applyFill="0" applyBorder="0" applyAlignment="0" applyProtection="0"/>
    <xf numFmtId="251" fontId="39" fillId="0" borderId="0" applyFont="0" applyFill="0" applyBorder="0" applyAlignment="0" applyProtection="0"/>
    <xf numFmtId="0" fontId="219" fillId="3" borderId="0"/>
    <xf numFmtId="14" fontId="129" fillId="0" borderId="0">
      <alignment horizontal="center" wrapText="1"/>
      <protection locked="0"/>
    </xf>
    <xf numFmtId="222" fontId="39" fillId="0" borderId="0" applyFont="0" applyFill="0" applyBorder="0" applyAlignment="0" applyProtection="0"/>
    <xf numFmtId="252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10" fontId="39" fillId="0" borderId="0" applyFont="0" applyFill="0" applyBorder="0" applyAlignment="0" applyProtection="0"/>
    <xf numFmtId="9" fontId="18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89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54" fillId="0" borderId="0" applyFont="0" applyFill="0" applyBorder="0" applyAlignment="0" applyProtection="0"/>
    <xf numFmtId="253" fontId="130" fillId="0" borderId="0" applyBorder="0">
      <alignment horizontal="right"/>
    </xf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192" fontId="39" fillId="0" borderId="0" applyFill="0" applyBorder="0" applyAlignment="0"/>
    <xf numFmtId="223" fontId="39" fillId="0" borderId="0" applyFill="0" applyBorder="0" applyAlignment="0"/>
    <xf numFmtId="219" fontId="39" fillId="0" borderId="0" applyFill="0" applyBorder="0" applyAlignment="0"/>
    <xf numFmtId="223" fontId="39" fillId="0" borderId="0" applyFill="0" applyBorder="0" applyAlignment="0"/>
    <xf numFmtId="200" fontId="39" fillId="0" borderId="0" applyFill="0" applyBorder="0" applyAlignment="0"/>
    <xf numFmtId="224" fontId="39" fillId="0" borderId="0" applyFill="0" applyBorder="0" applyAlignment="0"/>
    <xf numFmtId="200" fontId="39" fillId="0" borderId="0" applyFill="0" applyBorder="0" applyAlignment="0"/>
    <xf numFmtId="192" fontId="39" fillId="0" borderId="0" applyFill="0" applyBorder="0" applyAlignment="0"/>
    <xf numFmtId="164" fontId="181" fillId="0" borderId="0"/>
    <xf numFmtId="0" fontId="128" fillId="0" borderId="0" applyNumberFormat="0" applyFont="0" applyFill="0" applyBorder="0" applyAlignment="0" applyProtection="0">
      <alignment horizontal="left"/>
    </xf>
    <xf numFmtId="15" fontId="128" fillId="0" borderId="0" applyFont="0" applyFill="0" applyBorder="0" applyAlignment="0" applyProtection="0"/>
    <xf numFmtId="4" fontId="128" fillId="0" borderId="0" applyFont="0" applyFill="0" applyBorder="0" applyAlignment="0" applyProtection="0"/>
    <xf numFmtId="0" fontId="222" fillId="0" borderId="38">
      <alignment horizontal="center"/>
    </xf>
    <xf numFmtId="0" fontId="193" fillId="0" borderId="0"/>
    <xf numFmtId="0" fontId="195" fillId="0" borderId="0"/>
    <xf numFmtId="0" fontId="192" fillId="0" borderId="0"/>
    <xf numFmtId="14" fontId="206" fillId="0" borderId="0" applyNumberFormat="0" applyFill="0" applyBorder="0" applyAlignment="0" applyProtection="0">
      <alignment horizontal="left"/>
    </xf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8" borderId="0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45" applyNumberFormat="0" applyProtection="0">
      <alignment horizontal="left" vertical="center" indent="1"/>
    </xf>
    <xf numFmtId="4" fontId="223" fillId="78" borderId="0" applyNumberFormat="0" applyProtection="0">
      <alignment horizontal="left" vertical="center" indent="1"/>
    </xf>
    <xf numFmtId="4" fontId="223" fillId="68" borderId="0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4" fontId="133" fillId="78" borderId="0" applyNumberFormat="0" applyProtection="0">
      <alignment horizontal="left" vertical="center" indent="1"/>
    </xf>
    <xf numFmtId="4" fontId="133" fillId="68" borderId="0" applyNumberFormat="0" applyProtection="0">
      <alignment horizontal="left" vertical="center" indent="1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7" fillId="0" borderId="0"/>
    <xf numFmtId="254" fontId="130" fillId="0" borderId="0"/>
    <xf numFmtId="38" fontId="128" fillId="0" borderId="0" applyFont="0" applyFill="0" applyBorder="0" applyAlignment="0" applyProtection="0"/>
    <xf numFmtId="255" fontId="131" fillId="61" borderId="0" applyNumberFormat="0" applyBorder="0" applyAlignment="0" applyProtection="0">
      <alignment horizontal="left" wrapText="1"/>
    </xf>
    <xf numFmtId="40" fontId="229" fillId="0" borderId="0" applyBorder="0">
      <alignment horizontal="right"/>
    </xf>
    <xf numFmtId="256" fontId="39" fillId="0" borderId="0" applyFont="0" applyFill="0" applyBorder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6" fillId="0" borderId="0"/>
    <xf numFmtId="49" fontId="133" fillId="0" borderId="0" applyFill="0" applyBorder="0" applyAlignment="0"/>
    <xf numFmtId="257" fontId="39" fillId="0" borderId="0" applyFill="0" applyBorder="0" applyAlignment="0"/>
    <xf numFmtId="190" fontId="39" fillId="0" borderId="0" applyFill="0" applyBorder="0" applyAlignment="0"/>
    <xf numFmtId="257" fontId="39" fillId="0" borderId="0" applyFill="0" applyBorder="0" applyAlignment="0"/>
    <xf numFmtId="258" fontId="39" fillId="0" borderId="0" applyFill="0" applyBorder="0" applyAlignment="0"/>
    <xf numFmtId="259" fontId="39" fillId="0" borderId="0" applyFill="0" applyBorder="0" applyAlignment="0"/>
    <xf numFmtId="258" fontId="39" fillId="0" borderId="0" applyFill="0" applyBorder="0" applyAlignment="0"/>
    <xf numFmtId="0" fontId="230" fillId="0" borderId="0" applyNumberFormat="0" applyFont="0" applyAlignment="0">
      <alignment horizontal="left"/>
    </xf>
    <xf numFmtId="0" fontId="44" fillId="0" borderId="0" applyFont="0" applyFill="0" applyBorder="0" applyAlignment="0"/>
    <xf numFmtId="190" fontId="231" fillId="66" borderId="0" applyNumberFormat="0" applyBorder="0" applyAlignment="0">
      <alignment horizontal="left"/>
    </xf>
    <xf numFmtId="0" fontId="232" fillId="66" borderId="0"/>
    <xf numFmtId="0" fontId="233" fillId="66" borderId="0"/>
    <xf numFmtId="170" fontId="36" fillId="0" borderId="0" applyFont="0" applyFill="0" applyBorder="0" applyAlignment="0" applyProtection="0"/>
    <xf numFmtId="190" fontId="209" fillId="0" borderId="47" applyNumberFormat="0" applyFill="0" applyAlignment="0">
      <alignment horizontal="left"/>
    </xf>
    <xf numFmtId="0" fontId="210" fillId="0" borderId="42"/>
    <xf numFmtId="0" fontId="234" fillId="0" borderId="42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235" fillId="62" borderId="0"/>
    <xf numFmtId="42" fontId="197" fillId="0" borderId="0" applyFont="0" applyFill="0" applyBorder="0" applyAlignment="0" applyProtection="0"/>
    <xf numFmtId="44" fontId="197" fillId="0" borderId="0" applyFont="0" applyFill="0" applyBorder="0" applyAlignment="0" applyProtection="0"/>
    <xf numFmtId="0" fontId="36" fillId="0" borderId="0"/>
    <xf numFmtId="227" fontId="212" fillId="0" borderId="6" applyBorder="0"/>
    <xf numFmtId="38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36" fillId="0" borderId="0" applyFont="0" applyFill="0" applyBorder="0" applyAlignment="0" applyProtection="0"/>
    <xf numFmtId="0" fontId="237" fillId="0" borderId="0" applyFont="0" applyFill="0" applyBorder="0" applyAlignment="0" applyProtection="0"/>
    <xf numFmtId="262" fontId="238" fillId="0" borderId="0" applyFont="0" applyFill="0" applyBorder="0" applyAlignment="0" applyProtection="0"/>
    <xf numFmtId="263" fontId="238" fillId="0" borderId="0" applyFont="0" applyFill="0" applyBorder="0" applyAlignment="0" applyProtection="0"/>
    <xf numFmtId="0" fontId="239" fillId="0" borderId="0"/>
    <xf numFmtId="42" fontId="240" fillId="0" borderId="0" applyFont="0" applyFill="0" applyBorder="0" applyAlignment="0" applyProtection="0"/>
    <xf numFmtId="44" fontId="240" fillId="0" borderId="0" applyFont="0" applyFill="0" applyBorder="0" applyAlignment="0" applyProtection="0"/>
    <xf numFmtId="0" fontId="39" fillId="0" borderId="0"/>
    <xf numFmtId="0" fontId="39" fillId="0" borderId="0"/>
    <xf numFmtId="168" fontId="39" fillId="0" borderId="0" applyFont="0" applyFill="0" applyBorder="0" applyAlignment="0" applyProtection="0"/>
    <xf numFmtId="0" fontId="39" fillId="0" borderId="0"/>
    <xf numFmtId="43" fontId="241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42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170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1" fontId="180" fillId="0" borderId="40">
      <alignment vertical="top"/>
    </xf>
    <xf numFmtId="0" fontId="97" fillId="0" borderId="43" applyNumberFormat="0" applyAlignment="0" applyProtection="0">
      <alignment horizontal="left" vertical="center"/>
    </xf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6" fillId="0" borderId="0"/>
    <xf numFmtId="0" fontId="26" fillId="0" borderId="0"/>
    <xf numFmtId="0" fontId="244" fillId="36" borderId="0" applyNumberFormat="0" applyBorder="0" applyAlignment="0" applyProtection="0"/>
    <xf numFmtId="0" fontId="244" fillId="35" borderId="0" applyNumberFormat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39" fillId="0" borderId="0"/>
    <xf numFmtId="9" fontId="54" fillId="0" borderId="0" applyFont="0" applyFill="0" applyBorder="0" applyAlignment="0" applyProtection="0"/>
    <xf numFmtId="170" fontId="26" fillId="0" borderId="0" applyFont="0" applyFill="0" applyBorder="0" applyAlignment="0" applyProtection="0"/>
    <xf numFmtId="0" fontId="244" fillId="37" borderId="0" applyNumberFormat="0" applyBorder="0" applyAlignment="0" applyProtection="0"/>
    <xf numFmtId="0" fontId="244" fillId="38" borderId="0" applyNumberFormat="0" applyBorder="0" applyAlignment="0" applyProtection="0"/>
    <xf numFmtId="0" fontId="244" fillId="39" borderId="0" applyNumberFormat="0" applyBorder="0" applyAlignment="0" applyProtection="0"/>
    <xf numFmtId="0" fontId="244" fillId="40" borderId="0" applyNumberFormat="0" applyBorder="0" applyAlignment="0" applyProtection="0"/>
    <xf numFmtId="0" fontId="244" fillId="41" borderId="0" applyNumberFormat="0" applyBorder="0" applyAlignment="0" applyProtection="0"/>
    <xf numFmtId="0" fontId="244" fillId="42" borderId="0" applyNumberFormat="0" applyBorder="0" applyAlignment="0" applyProtection="0"/>
    <xf numFmtId="0" fontId="244" fillId="43" borderId="0" applyNumberFormat="0" applyBorder="0" applyAlignment="0" applyProtection="0"/>
    <xf numFmtId="0" fontId="244" fillId="38" borderId="0" applyNumberFormat="0" applyBorder="0" applyAlignment="0" applyProtection="0"/>
    <xf numFmtId="0" fontId="244" fillId="41" borderId="0" applyNumberFormat="0" applyBorder="0" applyAlignment="0" applyProtection="0"/>
    <xf numFmtId="0" fontId="244" fillId="44" borderId="0" applyNumberFormat="0" applyBorder="0" applyAlignment="0" applyProtection="0"/>
    <xf numFmtId="0" fontId="192" fillId="0" borderId="0"/>
    <xf numFmtId="0" fontId="245" fillId="45" borderId="0" applyNumberFormat="0" applyBorder="0" applyAlignment="0" applyProtection="0"/>
    <xf numFmtId="0" fontId="245" fillId="42" borderId="0" applyNumberFormat="0" applyBorder="0" applyAlignment="0" applyProtection="0"/>
    <xf numFmtId="0" fontId="245" fillId="43" borderId="0" applyNumberFormat="0" applyBorder="0" applyAlignment="0" applyProtection="0"/>
    <xf numFmtId="0" fontId="245" fillId="46" borderId="0" applyNumberFormat="0" applyBorder="0" applyAlignment="0" applyProtection="0"/>
    <xf numFmtId="0" fontId="245" fillId="47" borderId="0" applyNumberFormat="0" applyBorder="0" applyAlignment="0" applyProtection="0"/>
    <xf numFmtId="0" fontId="245" fillId="48" borderId="0" applyNumberFormat="0" applyBorder="0" applyAlignment="0" applyProtection="0"/>
    <xf numFmtId="0" fontId="192" fillId="0" borderId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>
      <alignment wrapText="1"/>
    </xf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43" fontId="54" fillId="0" borderId="0" applyFont="0" applyFill="0" applyBorder="0" applyAlignment="0" applyProtection="0"/>
    <xf numFmtId="0" fontId="246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47" fillId="0" borderId="0" applyFont="0" applyFill="0" applyBorder="0" applyAlignment="0" applyProtection="0"/>
    <xf numFmtId="49" fontId="248" fillId="0" borderId="0" applyBorder="0">
      <alignment horizontal="left" vertical="top" indent="1" justifyLastLine="1"/>
    </xf>
    <xf numFmtId="0" fontId="97" fillId="0" borderId="0"/>
    <xf numFmtId="17" fontId="196" fillId="61" borderId="48"/>
    <xf numFmtId="0" fontId="246" fillId="0" borderId="0" applyFont="0" applyFill="0" applyBorder="0" applyAlignment="0" applyProtection="0">
      <alignment horizontal="right"/>
    </xf>
    <xf numFmtId="0" fontId="246" fillId="0" borderId="0" applyFont="0" applyFill="0" applyBorder="0" applyAlignment="0" applyProtection="0">
      <alignment horizontal="right"/>
    </xf>
    <xf numFmtId="0" fontId="39" fillId="0" borderId="0">
      <alignment wrapText="1"/>
    </xf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39" fillId="0" borderId="0"/>
    <xf numFmtId="0" fontId="39" fillId="0" borderId="0"/>
    <xf numFmtId="0" fontId="39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>
      <alignment wrapText="1"/>
    </xf>
    <xf numFmtId="0" fontId="39" fillId="0" borderId="0">
      <alignment wrapText="1"/>
    </xf>
    <xf numFmtId="183" fontId="163" fillId="0" borderId="0"/>
    <xf numFmtId="0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>
      <alignment wrapText="1"/>
    </xf>
    <xf numFmtId="9" fontId="39" fillId="0" borderId="0" applyFont="0" applyFill="0" applyBorder="0" applyAlignment="0" applyProtection="0">
      <alignment wrapText="1"/>
    </xf>
    <xf numFmtId="0" fontId="247" fillId="0" borderId="0" applyFont="0" applyFill="0" applyBorder="0" applyAlignment="0" applyProtection="0"/>
    <xf numFmtId="183" fontId="249" fillId="0" borderId="0"/>
    <xf numFmtId="0" fontId="192" fillId="0" borderId="49"/>
    <xf numFmtId="0" fontId="163" fillId="0" borderId="0"/>
    <xf numFmtId="0" fontId="192" fillId="0" borderId="0"/>
    <xf numFmtId="0" fontId="245" fillId="49" borderId="0" applyNumberFormat="0" applyBorder="0" applyAlignment="0" applyProtection="0"/>
    <xf numFmtId="0" fontId="245" fillId="50" borderId="0" applyNumberFormat="0" applyBorder="0" applyAlignment="0" applyProtection="0"/>
    <xf numFmtId="0" fontId="245" fillId="51" borderId="0" applyNumberFormat="0" applyBorder="0" applyAlignment="0" applyProtection="0"/>
    <xf numFmtId="0" fontId="245" fillId="46" borderId="0" applyNumberFormat="0" applyBorder="0" applyAlignment="0" applyProtection="0"/>
    <xf numFmtId="0" fontId="245" fillId="47" borderId="0" applyNumberFormat="0" applyBorder="0" applyAlignment="0" applyProtection="0"/>
    <xf numFmtId="0" fontId="245" fillId="52" borderId="0" applyNumberFormat="0" applyBorder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3" fillId="0" borderId="24" applyNumberFormat="0" applyFill="0" applyAlignment="0" applyProtection="0"/>
    <xf numFmtId="0" fontId="254" fillId="0" borderId="25" applyNumberFormat="0" applyFill="0" applyAlignment="0" applyProtection="0"/>
    <xf numFmtId="0" fontId="255" fillId="0" borderId="26" applyNumberFormat="0" applyFill="0" applyAlignment="0" applyProtection="0"/>
    <xf numFmtId="0" fontId="255" fillId="0" borderId="0" applyNumberFormat="0" applyFill="0" applyBorder="0" applyAlignment="0" applyProtection="0"/>
    <xf numFmtId="0" fontId="256" fillId="0" borderId="31" applyNumberFormat="0" applyFill="0" applyAlignment="0" applyProtection="0"/>
    <xf numFmtId="0" fontId="257" fillId="54" borderId="23" applyNumberFormat="0" applyAlignment="0" applyProtection="0"/>
    <xf numFmtId="0" fontId="258" fillId="0" borderId="0" applyNumberFormat="0" applyFill="0" applyBorder="0" applyAlignment="0" applyProtection="0"/>
    <xf numFmtId="0" fontId="259" fillId="55" borderId="0" applyNumberFormat="0" applyBorder="0" applyAlignment="0" applyProtection="0"/>
    <xf numFmtId="0" fontId="260" fillId="36" borderId="0" applyNumberFormat="0" applyBorder="0" applyAlignment="0" applyProtection="0"/>
    <xf numFmtId="0" fontId="261" fillId="0" borderId="0" applyNumberFormat="0" applyFill="0" applyBorder="0" applyAlignment="0" applyProtection="0"/>
    <xf numFmtId="0" fontId="62" fillId="56" borderId="28" applyNumberFormat="0" applyFont="0" applyAlignment="0" applyProtection="0"/>
    <xf numFmtId="0" fontId="262" fillId="0" borderId="27" applyNumberFormat="0" applyFill="0" applyAlignment="0" applyProtection="0"/>
    <xf numFmtId="0" fontId="263" fillId="0" borderId="0" applyNumberFormat="0" applyFill="0" applyBorder="0" applyAlignment="0" applyProtection="0"/>
    <xf numFmtId="0" fontId="264" fillId="37" borderId="0" applyNumberFormat="0" applyBorder="0" applyAlignment="0" applyProtection="0"/>
    <xf numFmtId="0" fontId="39" fillId="0" borderId="0"/>
    <xf numFmtId="0" fontId="39" fillId="0" borderId="0">
      <alignment vertical="top"/>
    </xf>
    <xf numFmtId="0" fontId="84" fillId="0" borderId="0" applyNumberFormat="0" applyFill="0" applyBorder="0" applyAlignment="0" applyProtection="0"/>
    <xf numFmtId="0" fontId="139" fillId="53" borderId="22" applyNumberFormat="0" applyAlignment="0" applyProtection="0"/>
    <xf numFmtId="197" fontId="39" fillId="81" borderId="0" applyNumberFormat="0" applyBorder="0">
      <protection hidden="1"/>
    </xf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39" fillId="67" borderId="1" applyNumberFormat="0" applyBorder="0">
      <protection locked="0"/>
    </xf>
    <xf numFmtId="0" fontId="147" fillId="0" borderId="24" applyNumberFormat="0" applyFill="0" applyAlignment="0" applyProtection="0"/>
    <xf numFmtId="0" fontId="265" fillId="82" borderId="43" applyNumberFormat="0">
      <alignment horizontal="left" vertical="top"/>
      <protection hidden="1"/>
    </xf>
    <xf numFmtId="0" fontId="49" fillId="0" borderId="0"/>
    <xf numFmtId="0" fontId="54" fillId="0" borderId="0"/>
    <xf numFmtId="0" fontId="49" fillId="0" borderId="0"/>
    <xf numFmtId="0" fontId="62" fillId="0" borderId="0">
      <alignment vertical="top"/>
    </xf>
    <xf numFmtId="0" fontId="39" fillId="0" borderId="0">
      <alignment vertical="top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0" borderId="36">
      <protection hidden="1"/>
    </xf>
    <xf numFmtId="3" fontId="266" fillId="67" borderId="50" applyNumberFormat="0" applyFont="0" applyBorder="0" applyAlignment="0">
      <alignment horizontal="center"/>
      <protection locked="0"/>
    </xf>
    <xf numFmtId="0" fontId="97" fillId="0" borderId="0" applyFill="0" applyBorder="0">
      <protection hidden="1"/>
    </xf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84" fillId="80" borderId="0" applyBorder="0">
      <alignment horizontal="center"/>
      <protection locked="0"/>
    </xf>
    <xf numFmtId="0" fontId="243" fillId="83" borderId="0" applyNumberFormat="0" applyBorder="0">
      <protection hidden="1"/>
    </xf>
    <xf numFmtId="0" fontId="84" fillId="84" borderId="37">
      <alignment horizontal="left" indent="2"/>
      <protection hidden="1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39" fillId="0" borderId="0" applyNumberFormat="0" applyFont="0" applyFill="0" applyBorder="0" applyAlignment="0">
      <protection locked="0"/>
    </xf>
    <xf numFmtId="0" fontId="266" fillId="60" borderId="0" applyNumberFormat="0" applyBorder="0">
      <protection locked="0"/>
    </xf>
    <xf numFmtId="0" fontId="62" fillId="0" borderId="0"/>
    <xf numFmtId="168" fontId="62" fillId="0" borderId="0" applyFont="0" applyFill="0" applyBorder="0" applyAlignment="0" applyProtection="0"/>
    <xf numFmtId="0" fontId="39" fillId="0" borderId="0"/>
    <xf numFmtId="0" fontId="39" fillId="0" borderId="0"/>
    <xf numFmtId="43" fontId="62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62" fillId="0" borderId="0"/>
    <xf numFmtId="0" fontId="84" fillId="0" borderId="0" applyNumberFormat="0" applyFill="0" applyBorder="0" applyAlignment="0" applyProtection="0"/>
    <xf numFmtId="264" fontId="39" fillId="0" borderId="0">
      <protection locked="0"/>
    </xf>
    <xf numFmtId="265" fontId="39" fillId="0" borderId="0">
      <protection locked="0"/>
    </xf>
    <xf numFmtId="264" fontId="39" fillId="0" borderId="0">
      <protection locked="0"/>
    </xf>
    <xf numFmtId="265" fontId="39" fillId="0" borderId="0">
      <protection locked="0"/>
    </xf>
    <xf numFmtId="9" fontId="267" fillId="0" borderId="0" applyFont="0" applyFill="0" applyBorder="0" applyAlignment="0" applyProtection="0"/>
    <xf numFmtId="0" fontId="192" fillId="0" borderId="0"/>
    <xf numFmtId="196" fontId="39" fillId="0" borderId="0" applyFont="0" applyFill="0" applyBorder="0" applyAlignment="0" applyProtection="0"/>
    <xf numFmtId="0" fontId="267" fillId="0" borderId="0"/>
    <xf numFmtId="43" fontId="26" fillId="0" borderId="0" applyFont="0" applyFill="0" applyBorder="0" applyAlignment="0" applyProtection="0"/>
    <xf numFmtId="166" fontId="62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168" fontId="39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49" fillId="0" borderId="0" applyFont="0" applyFill="0" applyBorder="0" applyAlignment="0" applyProtection="0"/>
    <xf numFmtId="168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133" fillId="0" borderId="0" applyFont="0" applyFill="0" applyBorder="0" applyAlignment="0" applyProtection="0"/>
    <xf numFmtId="170" fontId="54" fillId="0" borderId="0" applyFont="0" applyFill="0" applyBorder="0" applyAlignment="0" applyProtection="0"/>
    <xf numFmtId="0" fontId="39" fillId="0" borderId="0"/>
    <xf numFmtId="43" fontId="26" fillId="0" borderId="0" applyFont="0" applyFill="0" applyBorder="0" applyAlignment="0" applyProtection="0"/>
    <xf numFmtId="16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266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0" fontId="39" fillId="0" borderId="0"/>
    <xf numFmtId="267" fontId="39" fillId="0" borderId="0" applyFont="0" applyFill="0" applyBorder="0" applyAlignment="0" applyProtection="0"/>
    <xf numFmtId="267" fontId="39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268" fontId="39" fillId="0" borderId="0">
      <protection locked="0"/>
    </xf>
    <xf numFmtId="268" fontId="39" fillId="0" borderId="0">
      <protection locked="0"/>
    </xf>
    <xf numFmtId="264" fontId="39" fillId="0" borderId="0">
      <protection locked="0"/>
    </xf>
    <xf numFmtId="264" fontId="39" fillId="0" borderId="0">
      <protection locked="0"/>
    </xf>
    <xf numFmtId="0" fontId="201" fillId="0" borderId="0" applyNumberFormat="0" applyFill="0" applyBorder="0" applyAlignment="0" applyProtection="0">
      <alignment vertical="top"/>
      <protection locked="0"/>
    </xf>
    <xf numFmtId="269" fontId="39" fillId="0" borderId="0"/>
    <xf numFmtId="0" fontId="39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178" fontId="40" fillId="0" borderId="0"/>
    <xf numFmtId="0" fontId="56" fillId="0" borderId="0"/>
    <xf numFmtId="0" fontId="62" fillId="0" borderId="0"/>
    <xf numFmtId="0" fontId="56" fillId="0" borderId="0"/>
    <xf numFmtId="0" fontId="39" fillId="0" borderId="0" applyNumberFormat="0" applyFill="0" applyBorder="0" applyAlignment="0" applyProtection="0"/>
    <xf numFmtId="0" fontId="39" fillId="0" borderId="0">
      <alignment wrapText="1"/>
    </xf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>
      <alignment wrapText="1"/>
    </xf>
    <xf numFmtId="9" fontId="39" fillId="0" borderId="0" applyFont="0" applyFill="0" applyBorder="0" applyAlignment="0" applyProtection="0">
      <alignment wrapText="1"/>
    </xf>
    <xf numFmtId="9" fontId="2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9" fillId="0" borderId="0" applyFont="0" applyFill="0" applyBorder="0" applyAlignment="0" applyProtection="0">
      <alignment wrapText="1"/>
    </xf>
    <xf numFmtId="9" fontId="39" fillId="0" borderId="0" applyFont="0" applyFill="0" applyBorder="0" applyAlignment="0" applyProtection="0">
      <alignment wrapText="1"/>
    </xf>
    <xf numFmtId="43" fontId="54" fillId="0" borderId="0" applyFont="0" applyFill="0" applyBorder="0" applyAlignment="0" applyProtection="0"/>
    <xf numFmtId="0" fontId="62" fillId="0" borderId="0"/>
    <xf numFmtId="0" fontId="39" fillId="0" borderId="0">
      <alignment vertical="top"/>
    </xf>
    <xf numFmtId="0" fontId="39" fillId="0" borderId="0" applyNumberFormat="0" applyFill="0" applyBorder="0" applyAlignment="0" applyProtection="0"/>
    <xf numFmtId="0" fontId="49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270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54" fillId="0" borderId="0"/>
    <xf numFmtId="0" fontId="39" fillId="0" borderId="0"/>
    <xf numFmtId="0" fontId="54" fillId="0" borderId="0"/>
    <xf numFmtId="0" fontId="54" fillId="0" borderId="0"/>
    <xf numFmtId="0" fontId="39" fillId="0" borderId="0"/>
    <xf numFmtId="0" fontId="54" fillId="0" borderId="0"/>
    <xf numFmtId="0" fontId="54" fillId="0" borderId="0"/>
    <xf numFmtId="0" fontId="54" fillId="0" borderId="0"/>
    <xf numFmtId="0" fontId="39" fillId="56" borderId="28" applyNumberFormat="0" applyFont="0" applyAlignment="0" applyProtection="0"/>
    <xf numFmtId="9" fontId="39" fillId="0" borderId="0" applyFont="0" applyFill="0" applyBorder="0" applyAlignment="0" applyProtection="0"/>
    <xf numFmtId="0" fontId="39" fillId="0" borderId="0">
      <alignment vertical="top"/>
    </xf>
    <xf numFmtId="0" fontId="56" fillId="0" borderId="0"/>
    <xf numFmtId="43" fontId="5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34" borderId="0" applyNumberFormat="0" applyBorder="0" applyAlignment="0" applyProtection="0"/>
    <xf numFmtId="168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62" fillId="0" borderId="0"/>
    <xf numFmtId="0" fontId="62" fillId="0" borderId="0"/>
    <xf numFmtId="0" fontId="103" fillId="0" borderId="0">
      <alignment vertical="top"/>
    </xf>
    <xf numFmtId="0" fontId="62" fillId="0" borderId="0"/>
    <xf numFmtId="0" fontId="26" fillId="4" borderId="12" applyNumberFormat="0" applyFont="0" applyAlignment="0" applyProtection="0"/>
    <xf numFmtId="9" fontId="54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56" fillId="0" borderId="0"/>
    <xf numFmtId="43" fontId="56" fillId="0" borderId="0" applyFont="0" applyFill="0" applyBorder="0" applyAlignment="0" applyProtection="0"/>
    <xf numFmtId="202" fontId="39" fillId="0" borderId="0"/>
    <xf numFmtId="0" fontId="265" fillId="82" borderId="53" applyNumberFormat="0">
      <alignment horizontal="left" vertical="top"/>
      <protection hidden="1"/>
    </xf>
    <xf numFmtId="202" fontId="39" fillId="0" borderId="0"/>
    <xf numFmtId="227" fontId="166" fillId="0" borderId="34"/>
    <xf numFmtId="202" fontId="39" fillId="0" borderId="0"/>
    <xf numFmtId="4" fontId="223" fillId="77" borderId="51" applyNumberFormat="0" applyProtection="0">
      <alignment horizontal="left" vertical="center" indent="1"/>
    </xf>
    <xf numFmtId="43" fontId="56" fillId="0" borderId="0" applyFont="0" applyFill="0" applyBorder="0" applyAlignment="0" applyProtection="0"/>
    <xf numFmtId="0" fontId="5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6" fillId="0" borderId="0"/>
    <xf numFmtId="9" fontId="3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70" fontId="3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0" fillId="53" borderId="29" applyNumberFormat="0" applyAlignment="0" applyProtection="0"/>
    <xf numFmtId="0" fontId="192" fillId="0" borderId="39"/>
    <xf numFmtId="0" fontId="161" fillId="0" borderId="31" applyNumberFormat="0" applyFill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90" fontId="192" fillId="0" borderId="36" applyNumberFormat="0" applyFont="0" applyFill="0" applyAlignment="0">
      <alignment horizontal="left"/>
    </xf>
    <xf numFmtId="10" fontId="130" fillId="63" borderId="36" applyNumberFormat="0" applyBorder="0" applyAlignment="0" applyProtection="0"/>
    <xf numFmtId="190" fontId="192" fillId="0" borderId="36" applyNumberFormat="0" applyFont="0" applyFill="0" applyAlignment="0">
      <alignment horizontal="left"/>
    </xf>
    <xf numFmtId="0" fontId="195" fillId="0" borderId="39"/>
    <xf numFmtId="4" fontId="225" fillId="80" borderId="44" applyNumberFormat="0" applyProtection="0">
      <alignment vertical="center"/>
    </xf>
    <xf numFmtId="190" fontId="192" fillId="0" borderId="36" applyNumberFormat="0" applyFont="0" applyFill="0" applyAlignment="0">
      <alignment horizontal="left"/>
    </xf>
    <xf numFmtId="0" fontId="39" fillId="68" borderId="44" applyNumberFormat="0" applyProtection="0">
      <alignment horizontal="left" vertical="top" indent="1"/>
    </xf>
    <xf numFmtId="4" fontId="225" fillId="75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0" fontId="161" fillId="67" borderId="44" applyNumberFormat="0" applyProtection="0">
      <alignment horizontal="left" vertical="top" indent="1"/>
    </xf>
    <xf numFmtId="4" fontId="223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0" fontId="39" fillId="56" borderId="28" applyNumberFormat="0" applyFont="0" applyAlignment="0" applyProtection="0"/>
    <xf numFmtId="4" fontId="227" fillId="79" borderId="46" applyNumberFormat="0" applyProtection="0">
      <alignment horizontal="left" vertical="center" indent="1"/>
    </xf>
    <xf numFmtId="0" fontId="39" fillId="68" borderId="44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178" fontId="138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4" fontId="225" fillId="74" borderId="44" applyNumberFormat="0" applyProtection="0">
      <alignment horizontal="right" vertical="center"/>
    </xf>
    <xf numFmtId="0" fontId="152" fillId="40" borderId="22" applyNumberFormat="0" applyAlignment="0" applyProtection="0"/>
    <xf numFmtId="0" fontId="159" fillId="53" borderId="29" applyNumberFormat="0" applyAlignment="0" applyProtection="0"/>
    <xf numFmtId="178" fontId="26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6" fillId="0" borderId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6" fillId="0" borderId="0"/>
    <xf numFmtId="178" fontId="26" fillId="0" borderId="0"/>
    <xf numFmtId="0" fontId="100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26" fillId="0" borderId="0" applyFont="0" applyFill="0" applyBorder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214" fillId="0" borderId="36">
      <alignment horizontal="center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54" fillId="56" borderId="28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95" fillId="0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10" fillId="65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3" fontId="128" fillId="0" borderId="36"/>
    <xf numFmtId="190" fontId="192" fillId="0" borderId="36" applyNumberFormat="0" applyFont="0" applyFill="0" applyAlignment="0">
      <alignment horizontal="lef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9" fillId="80" borderId="44" applyNumberFormat="0" applyProtection="0">
      <alignment horizontal="left" vertical="top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227" fontId="166" fillId="0" borderId="34"/>
    <xf numFmtId="0" fontId="52" fillId="56" borderId="28" applyNumberFormat="0" applyFont="0" applyAlignment="0" applyProtection="0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0" fontId="252" fillId="53" borderId="22" applyNumberFormat="0" applyAlignment="0" applyProtection="0"/>
    <xf numFmtId="0" fontId="39" fillId="80" borderId="44" applyNumberFormat="0" applyProtection="0">
      <alignment horizontal="left" vertical="center" indent="1"/>
    </xf>
    <xf numFmtId="190" fontId="209" fillId="0" borderId="36" applyNumberFormat="0" applyFill="0" applyAlignment="0">
      <alignment horizontal="left"/>
    </xf>
    <xf numFmtId="0" fontId="195" fillId="0" borderId="39"/>
    <xf numFmtId="4" fontId="225" fillId="74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3" fontId="128" fillId="0" borderId="36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6" fillId="0" borderId="0" applyFont="0" applyFill="0" applyBorder="0" applyAlignment="0" applyProtection="0"/>
    <xf numFmtId="0" fontId="169" fillId="0" borderId="39"/>
    <xf numFmtId="0" fontId="54" fillId="56" borderId="28" applyNumberFormat="0" applyFont="0" applyAlignment="0" applyProtection="0"/>
    <xf numFmtId="0" fontId="62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39" fillId="78" borderId="44" applyNumberFormat="0" applyProtection="0">
      <alignment horizontal="left" vertical="top" indent="1"/>
    </xf>
    <xf numFmtId="0" fontId="193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6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8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203" fillId="58" borderId="39"/>
    <xf numFmtId="0" fontId="195" fillId="0" borderId="39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190" fontId="192" fillId="0" borderId="36" applyNumberFormat="0" applyFont="0" applyFill="0" applyAlignment="0">
      <alignment horizontal="left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0" fillId="65" borderId="39"/>
    <xf numFmtId="0" fontId="39" fillId="78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center" indent="1"/>
    </xf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4" fillId="0" borderId="36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8" borderId="44" applyNumberFormat="0" applyProtection="0">
      <alignment horizontal="left" vertical="top" indent="1"/>
    </xf>
    <xf numFmtId="0" fontId="179" fillId="59" borderId="39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7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3" fillId="58" borderId="39"/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169" fillId="0" borderId="39"/>
    <xf numFmtId="0" fontId="210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9" fillId="53" borderId="29" applyNumberFormat="0" applyAlignment="0" applyProtection="0"/>
    <xf numFmtId="0" fontId="26" fillId="0" borderId="0"/>
    <xf numFmtId="0" fontId="160" fillId="53" borderId="29" applyNumberFormat="0" applyAlignment="0" applyProtection="0"/>
    <xf numFmtId="0" fontId="39" fillId="56" borderId="28" applyNumberFormat="0" applyFont="0" applyAlignment="0" applyProtection="0"/>
    <xf numFmtId="0" fontId="26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39" fillId="78" borderId="44" applyNumberFormat="0" applyProtection="0">
      <alignment horizontal="left" vertical="center" indent="1"/>
    </xf>
    <xf numFmtId="0" fontId="26" fillId="0" borderId="0"/>
    <xf numFmtId="3" fontId="128" fillId="0" borderId="36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1" fontId="180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6" fillId="80" borderId="44" applyNumberFormat="0" applyProtection="0">
      <alignment vertical="center"/>
    </xf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160" fillId="53" borderId="29" applyNumberFormat="0" applyAlignment="0" applyProtection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8" fontId="159" fillId="53" borderId="29" applyNumberFormat="0" applyAlignment="0" applyProtection="0"/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203" fillId="58" borderId="39"/>
    <xf numFmtId="9" fontId="26" fillId="0" borderId="0" applyFont="0" applyFill="0" applyBorder="0" applyAlignment="0" applyProtection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9" fontId="26" fillId="0" borderId="0" applyFont="0" applyFill="0" applyBorder="0" applyAlignment="0" applyProtection="0"/>
    <xf numFmtId="0" fontId="222" fillId="0" borderId="38">
      <alignment horizontal="center"/>
    </xf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8" fillId="53" borderId="22" applyNumberFormat="0" applyAlignment="0" applyProtection="0"/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3" fillId="0" borderId="39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03" fillId="58" borderId="39"/>
    <xf numFmtId="0" fontId="26" fillId="0" borderId="0"/>
    <xf numFmtId="0" fontId="192" fillId="0" borderId="39"/>
    <xf numFmtId="170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60" borderId="44" applyNumberFormat="0" applyProtection="0">
      <alignment horizontal="right" vertical="center"/>
    </xf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39" fillId="53" borderId="22" applyNumberFormat="0" applyAlignment="0" applyProtection="0"/>
    <xf numFmtId="10" fontId="130" fillId="63" borderId="36" applyNumberFormat="0" applyBorder="0" applyAlignment="0" applyProtection="0"/>
    <xf numFmtId="0" fontId="39" fillId="67" borderId="55" applyNumberFormat="0" applyBorder="0">
      <protection locked="0"/>
    </xf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0" borderId="36">
      <protection hidden="1"/>
    </xf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6" fillId="0" borderId="0" applyFont="0" applyFill="0" applyBorder="0" applyAlignment="0" applyProtection="0"/>
    <xf numFmtId="0" fontId="138" fillId="53" borderId="22" applyNumberFormat="0" applyAlignment="0" applyProtection="0"/>
    <xf numFmtId="4" fontId="225" fillId="80" borderId="44" applyNumberFormat="0" applyProtection="0">
      <alignment vertical="center"/>
    </xf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" fontId="228" fillId="80" borderId="44" applyNumberFormat="0" applyProtection="0">
      <alignment horizontal="right" vertical="center"/>
    </xf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9" fillId="0" borderId="0"/>
    <xf numFmtId="0" fontId="39" fillId="0" borderId="0"/>
    <xf numFmtId="0" fontId="39" fillId="0" borderId="0"/>
    <xf numFmtId="9" fontId="26" fillId="0" borderId="0" applyFont="0" applyFill="0" applyBorder="0" applyAlignment="0" applyProtection="0"/>
    <xf numFmtId="0" fontId="113" fillId="0" borderId="0"/>
    <xf numFmtId="40" fontId="128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26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3" fontId="128" fillId="0" borderId="36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22" fillId="0" borderId="38">
      <alignment horizontal="center"/>
    </xf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9" fillId="0" borderId="36">
      <protection hidden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9" fillId="0" borderId="0"/>
    <xf numFmtId="43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118" fillId="0" borderId="0"/>
    <xf numFmtId="0" fontId="26" fillId="0" borderId="0"/>
    <xf numFmtId="0" fontId="62" fillId="0" borderId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0" fontId="26" fillId="0" borderId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39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3" fontId="39" fillId="0" borderId="0" applyFont="0" applyFill="0" applyBorder="0" applyAlignment="0" applyProtection="0"/>
    <xf numFmtId="176" fontId="39" fillId="0" borderId="0" applyFont="0" applyFill="0" applyBorder="0" applyAlignment="0" applyProtection="0"/>
    <xf numFmtId="177" fontId="39" fillId="0" borderId="0" applyFont="0" applyFill="0" applyBorder="0" applyAlignment="0" applyProtection="0"/>
    <xf numFmtId="2" fontId="39" fillId="0" borderId="0" applyFont="0" applyFill="0" applyBorder="0" applyAlignment="0" applyProtection="0"/>
    <xf numFmtId="178" fontId="55" fillId="0" borderId="0"/>
    <xf numFmtId="0" fontId="26" fillId="0" borderId="0"/>
    <xf numFmtId="178" fontId="55" fillId="0" borderId="0"/>
    <xf numFmtId="178" fontId="55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4" fontId="40" fillId="0" borderId="0"/>
    <xf numFmtId="174" fontId="40" fillId="0" borderId="0"/>
    <xf numFmtId="174" fontId="40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26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49" fillId="0" borderId="0"/>
    <xf numFmtId="174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56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0" fontId="55" fillId="0" borderId="0"/>
    <xf numFmtId="0" fontId="26" fillId="0" borderId="0"/>
    <xf numFmtId="178" fontId="40" fillId="0" borderId="0"/>
    <xf numFmtId="178" fontId="40" fillId="0" borderId="0"/>
    <xf numFmtId="178" fontId="55" fillId="0" borderId="0"/>
    <xf numFmtId="178" fontId="26" fillId="0" borderId="0"/>
    <xf numFmtId="9" fontId="4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9" fillId="0" borderId="0" applyFill="0" applyBorder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3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8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49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51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47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8" fillId="52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89" fillId="36" borderId="0" applyNumberFormat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0" fontId="91" fillId="54" borderId="23" applyNumberFormat="0" applyAlignment="0" applyProtection="0"/>
    <xf numFmtId="168" fontId="4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26" fillId="0" borderId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40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39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4" fillId="37" borderId="0" applyNumberFormat="0" applyBorder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5" fillId="0" borderId="0" applyNumberFormat="0" applyFont="0" applyFill="0" applyAlignment="0" applyProtection="0"/>
    <xf numFmtId="0" fontId="96" fillId="0" borderId="24" applyNumberFormat="0" applyFill="0" applyAlignment="0" applyProtection="0"/>
    <xf numFmtId="0" fontId="96" fillId="0" borderId="24" applyNumberForma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7" fillId="0" borderId="0" applyNumberFormat="0" applyFon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6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102" fillId="55" borderId="0" applyNumberFormat="0" applyBorder="0" applyAlignment="0" applyProtection="0"/>
    <xf numFmtId="0" fontId="39" fillId="0" borderId="0"/>
    <xf numFmtId="0" fontId="49" fillId="0" borderId="0" applyFill="0" applyBorder="0"/>
    <xf numFmtId="0" fontId="26" fillId="0" borderId="0"/>
    <xf numFmtId="0" fontId="49" fillId="0" borderId="0" applyFill="0"/>
    <xf numFmtId="0" fontId="39" fillId="0" borderId="0"/>
    <xf numFmtId="0" fontId="92" fillId="0" borderId="0"/>
    <xf numFmtId="0" fontId="92" fillId="0" borderId="0"/>
    <xf numFmtId="0" fontId="92" fillId="0" borderId="0"/>
    <xf numFmtId="0" fontId="87" fillId="0" borderId="0"/>
    <xf numFmtId="0" fontId="92" fillId="0" borderId="0"/>
    <xf numFmtId="0" fontId="92" fillId="0" borderId="0"/>
    <xf numFmtId="0" fontId="49" fillId="0" borderId="0" applyFill="0"/>
    <xf numFmtId="0" fontId="39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39" fillId="0" borderId="0"/>
    <xf numFmtId="0" fontId="39" fillId="0" borderId="0"/>
    <xf numFmtId="0" fontId="62" fillId="0" borderId="0"/>
    <xf numFmtId="0" fontId="49" fillId="0" borderId="0" applyFill="0"/>
    <xf numFmtId="0" fontId="54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193" fontId="121" fillId="0" borderId="0" applyFont="0" applyFill="0" applyBorder="0" applyAlignment="0" applyProtection="0"/>
    <xf numFmtId="0" fontId="40" fillId="0" borderId="0"/>
    <xf numFmtId="0" fontId="39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6" fillId="0" borderId="0"/>
    <xf numFmtId="9" fontId="40" fillId="0" borderId="0" applyFont="0" applyFill="0" applyBorder="0" applyAlignment="0" applyProtection="0"/>
    <xf numFmtId="0" fontId="103" fillId="0" borderId="0">
      <alignment vertical="top"/>
    </xf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39" fillId="0" borderId="30" applyNumberFormat="0" applyFont="0" applyBorder="0" applyAlignment="0" applyProtection="0"/>
    <xf numFmtId="0" fontId="39" fillId="0" borderId="30" applyNumberFormat="0" applyFont="0" applyBorder="0" applyAlignment="0" applyProtection="0"/>
    <xf numFmtId="0" fontId="39" fillId="0" borderId="30" applyNumberFormat="0" applyFont="0" applyBorder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6" fillId="0" borderId="0"/>
    <xf numFmtId="43" fontId="56" fillId="0" borderId="0" applyFont="0" applyFill="0" applyBorder="0" applyAlignment="0" applyProtection="0"/>
    <xf numFmtId="0" fontId="270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201" fontId="39" fillId="0" borderId="0"/>
    <xf numFmtId="0" fontId="26" fillId="0" borderId="0"/>
    <xf numFmtId="0" fontId="39" fillId="0" borderId="0"/>
    <xf numFmtId="0" fontId="269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56" fillId="0" borderId="0"/>
    <xf numFmtId="0" fontId="62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71" fillId="0" borderId="0"/>
    <xf numFmtId="43" fontId="271" fillId="0" borderId="0" applyFont="0" applyFill="0" applyBorder="0" applyAlignment="0" applyProtection="0"/>
    <xf numFmtId="0" fontId="271" fillId="0" borderId="0" applyNumberFormat="0" applyFont="0" applyFill="0" applyBorder="0" applyAlignment="0" applyProtection="0"/>
    <xf numFmtId="0" fontId="62" fillId="0" borderId="0"/>
    <xf numFmtId="0" fontId="62" fillId="0" borderId="0"/>
    <xf numFmtId="43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133" fillId="35" borderId="0" applyNumberFormat="0" applyBorder="0" applyAlignment="0" applyProtection="0"/>
    <xf numFmtId="0" fontId="26" fillId="0" borderId="0"/>
    <xf numFmtId="43" fontId="55" fillId="0" borderId="0" applyFont="0" applyFill="0" applyBorder="0" applyAlignment="0" applyProtection="0"/>
    <xf numFmtId="0" fontId="133" fillId="35" borderId="0" applyNumberFormat="0" applyBorder="0" applyAlignment="0" applyProtection="0"/>
    <xf numFmtId="43" fontId="62" fillId="0" borderId="0" applyFont="0" applyFill="0" applyBorder="0" applyAlignment="0" applyProtection="0"/>
    <xf numFmtId="0" fontId="133" fillId="35" borderId="0" applyNumberFormat="0" applyBorder="0" applyAlignment="0" applyProtection="0"/>
    <xf numFmtId="0" fontId="26" fillId="0" borderId="0"/>
    <xf numFmtId="0" fontId="133" fillId="35" borderId="0" applyNumberFormat="0" applyBorder="0" applyAlignment="0" applyProtection="0"/>
    <xf numFmtId="0" fontId="39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178" fontId="133" fillId="36" borderId="0" applyNumberFormat="0" applyBorder="0" applyAlignment="0" applyProtection="0"/>
    <xf numFmtId="0" fontId="26" fillId="0" borderId="0"/>
    <xf numFmtId="193" fontId="121" fillId="0" borderId="0" applyFont="0" applyFill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33" fillId="36" borderId="0" applyNumberFormat="0" applyBorder="0" applyAlignment="0" applyProtection="0"/>
    <xf numFmtId="0" fontId="121" fillId="0" borderId="0"/>
    <xf numFmtId="0" fontId="26" fillId="0" borderId="0"/>
    <xf numFmtId="0" fontId="26" fillId="0" borderId="0"/>
    <xf numFmtId="178" fontId="133" fillId="37" borderId="0" applyNumberFormat="0" applyBorder="0" applyAlignment="0" applyProtection="0"/>
    <xf numFmtId="0" fontId="26" fillId="0" borderId="0"/>
    <xf numFmtId="0" fontId="133" fillId="37" borderId="0" applyNumberFormat="0" applyBorder="0" applyAlignment="0" applyProtection="0"/>
    <xf numFmtId="38" fontId="127" fillId="0" borderId="0" applyFont="0" applyFill="0" applyBorder="0" applyAlignment="0" applyProtection="0"/>
    <xf numFmtId="0" fontId="133" fillId="37" borderId="0" applyNumberFormat="0" applyBorder="0" applyAlignment="0" applyProtection="0"/>
    <xf numFmtId="0" fontId="49" fillId="0" borderId="0" applyFill="0" applyBorder="0"/>
    <xf numFmtId="0" fontId="133" fillId="37" borderId="0" applyNumberFormat="0" applyBorder="0" applyAlignment="0" applyProtection="0"/>
    <xf numFmtId="0" fontId="26" fillId="0" borderId="0"/>
    <xf numFmtId="0" fontId="26" fillId="0" borderId="0"/>
    <xf numFmtId="0" fontId="118" fillId="0" borderId="0"/>
    <xf numFmtId="0" fontId="49" fillId="0" borderId="0" applyFill="0" applyBorder="0"/>
    <xf numFmtId="0" fontId="26" fillId="0" borderId="0"/>
    <xf numFmtId="0" fontId="26" fillId="0" borderId="0"/>
    <xf numFmtId="178" fontId="133" fillId="38" borderId="0" applyNumberFormat="0" applyBorder="0" applyAlignment="0" applyProtection="0"/>
    <xf numFmtId="0" fontId="133" fillId="38" borderId="0" applyNumberFormat="0" applyBorder="0" applyAlignment="0" applyProtection="0"/>
    <xf numFmtId="193" fontId="121" fillId="0" borderId="0" applyFont="0" applyFill="0" applyBorder="0" applyAlignment="0" applyProtection="0"/>
    <xf numFmtId="0" fontId="133" fillId="38" borderId="0" applyNumberFormat="0" applyBorder="0" applyAlignment="0" applyProtection="0"/>
    <xf numFmtId="0" fontId="118" fillId="0" borderId="0" applyFont="0" applyFill="0" applyBorder="0" applyAlignment="0" applyProtection="0"/>
    <xf numFmtId="0" fontId="133" fillId="38" borderId="0" applyNumberFormat="0" applyBorder="0" applyAlignment="0" applyProtection="0"/>
    <xf numFmtId="0" fontId="26" fillId="0" borderId="0"/>
    <xf numFmtId="0" fontId="26" fillId="0" borderId="0"/>
    <xf numFmtId="0" fontId="49" fillId="0" borderId="0" applyFill="0" applyBorder="0"/>
    <xf numFmtId="193" fontId="121" fillId="0" borderId="0" applyFont="0" applyFill="0" applyBorder="0" applyAlignment="0" applyProtection="0"/>
    <xf numFmtId="178" fontId="133" fillId="39" borderId="0" applyNumberFormat="0" applyBorder="0" applyAlignment="0" applyProtection="0"/>
    <xf numFmtId="0" fontId="26" fillId="0" borderId="0"/>
    <xf numFmtId="0" fontId="26" fillId="0" borderId="0"/>
    <xf numFmtId="0" fontId="133" fillId="39" borderId="0" applyNumberFormat="0" applyBorder="0" applyAlignment="0" applyProtection="0"/>
    <xf numFmtId="0" fontId="26" fillId="0" borderId="0"/>
    <xf numFmtId="0" fontId="133" fillId="39" borderId="0" applyNumberFormat="0" applyBorder="0" applyAlignment="0" applyProtection="0"/>
    <xf numFmtId="0" fontId="49" fillId="0" borderId="0" applyFill="0" applyBorder="0"/>
    <xf numFmtId="0" fontId="133" fillId="39" borderId="0" applyNumberFormat="0" applyBorder="0" applyAlignment="0" applyProtection="0"/>
    <xf numFmtId="0" fontId="62" fillId="0" borderId="0"/>
    <xf numFmtId="0" fontId="83" fillId="0" borderId="0"/>
    <xf numFmtId="0" fontId="49" fillId="0" borderId="0" applyFill="0"/>
    <xf numFmtId="178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133" fillId="40" borderId="0" applyNumberFormat="0" applyBorder="0" applyAlignment="0" applyProtection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178" fontId="133" fillId="41" borderId="0" applyNumberFormat="0" applyBorder="0" applyAlignment="0" applyProtection="0"/>
    <xf numFmtId="0" fontId="26" fillId="0" borderId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43" fontId="26" fillId="0" borderId="0" applyFont="0" applyFill="0" applyBorder="0" applyAlignment="0" applyProtection="0"/>
    <xf numFmtId="0" fontId="133" fillId="41" borderId="0" applyNumberFormat="0" applyBorder="0" applyAlignment="0" applyProtection="0"/>
    <xf numFmtId="0" fontId="62" fillId="0" borderId="0" applyFont="0" applyFill="0" applyBorder="0" applyAlignment="0" applyProtection="0"/>
    <xf numFmtId="0" fontId="26" fillId="0" borderId="0"/>
    <xf numFmtId="178" fontId="133" fillId="42" borderId="0" applyNumberFormat="0" applyBorder="0" applyAlignment="0" applyProtection="0"/>
    <xf numFmtId="193" fontId="121" fillId="0" borderId="0" applyFont="0" applyFill="0" applyBorder="0" applyAlignment="0" applyProtection="0"/>
    <xf numFmtId="0" fontId="133" fillId="42" borderId="0" applyNumberFormat="0" applyBorder="0" applyAlignment="0" applyProtection="0"/>
    <xf numFmtId="0" fontId="26" fillId="0" borderId="0"/>
    <xf numFmtId="0" fontId="133" fillId="42" borderId="0" applyNumberFormat="0" applyBorder="0" applyAlignment="0" applyProtection="0"/>
    <xf numFmtId="0" fontId="49" fillId="0" borderId="0" applyFill="0"/>
    <xf numFmtId="0" fontId="133" fillId="42" borderId="0" applyNumberFormat="0" applyBorder="0" applyAlignment="0" applyProtection="0"/>
    <xf numFmtId="0" fontId="100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178" fontId="133" fillId="43" borderId="0" applyNumberFormat="0" applyBorder="0" applyAlignment="0" applyProtection="0"/>
    <xf numFmtId="0" fontId="26" fillId="0" borderId="0"/>
    <xf numFmtId="0" fontId="26" fillId="0" borderId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133" fillId="43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133" fillId="38" borderId="0" applyNumberFormat="0" applyBorder="0" applyAlignment="0" applyProtection="0"/>
    <xf numFmtId="168" fontId="49" fillId="0" borderId="0" applyFont="0" applyFill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33" fillId="38" borderId="0" applyNumberFormat="0" applyBorder="0" applyAlignment="0" applyProtection="0"/>
    <xf numFmtId="0" fontId="113" fillId="0" borderId="0"/>
    <xf numFmtId="192" fontId="26" fillId="0" borderId="0" applyFont="0" applyFill="0" applyBorder="0" applyAlignment="0" applyProtection="0"/>
    <xf numFmtId="178" fontId="133" fillId="41" borderId="0" applyNumberFormat="0" applyBorder="0" applyAlignment="0" applyProtection="0"/>
    <xf numFmtId="0" fontId="26" fillId="0" borderId="0"/>
    <xf numFmtId="0" fontId="133" fillId="41" borderId="0" applyNumberFormat="0" applyBorder="0" applyAlignment="0" applyProtection="0"/>
    <xf numFmtId="0" fontId="26" fillId="0" borderId="0"/>
    <xf numFmtId="0" fontId="133" fillId="41" borderId="0" applyNumberFormat="0" applyBorder="0" applyAlignment="0" applyProtection="0"/>
    <xf numFmtId="0" fontId="133" fillId="41" borderId="0" applyNumberFormat="0" applyBorder="0" applyAlignment="0" applyProtection="0"/>
    <xf numFmtId="168" fontId="4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78" fontId="133" fillId="44" borderId="0" applyNumberFormat="0" applyBorder="0" applyAlignment="0" applyProtection="0"/>
    <xf numFmtId="43" fontId="118" fillId="0" borderId="0" applyFont="0" applyFill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43" fontId="26" fillId="0" borderId="0" applyFont="0" applyFill="0" applyBorder="0" applyAlignment="0" applyProtection="0"/>
    <xf numFmtId="0" fontId="133" fillId="44" borderId="0" applyNumberFormat="0" applyBorder="0" applyAlignment="0" applyProtection="0"/>
    <xf numFmtId="193" fontId="121" fillId="0" borderId="0" applyFont="0" applyFill="0" applyBorder="0" applyAlignment="0" applyProtection="0"/>
    <xf numFmtId="0" fontId="49" fillId="0" borderId="0" applyFill="0" applyBorder="0"/>
    <xf numFmtId="178" fontId="134" fillId="45" borderId="0" applyNumberFormat="0" applyBorder="0" applyAlignment="0" applyProtection="0"/>
    <xf numFmtId="0" fontId="49" fillId="0" borderId="0" applyFill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43" fontId="39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26" fillId="0" borderId="0"/>
    <xf numFmtId="178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134" fillId="42" borderId="0" applyNumberFormat="0" applyBorder="0" applyAlignment="0" applyProtection="0"/>
    <xf numFmtId="0" fontId="26" fillId="0" borderId="0"/>
    <xf numFmtId="0" fontId="134" fillId="42" borderId="0" applyNumberFormat="0" applyBorder="0" applyAlignment="0" applyProtection="0"/>
    <xf numFmtId="0" fontId="49" fillId="0" borderId="0" applyFill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168" fontId="118" fillId="0" borderId="0" applyFont="0" applyFill="0" applyBorder="0" applyAlignment="0" applyProtection="0"/>
    <xf numFmtId="0" fontId="26" fillId="0" borderId="0"/>
    <xf numFmtId="178" fontId="134" fillId="43" borderId="0" applyNumberFormat="0" applyBorder="0" applyAlignment="0" applyProtection="0"/>
    <xf numFmtId="9" fontId="36" fillId="0" borderId="0" applyFont="0" applyFill="0" applyBorder="0" applyAlignment="0" applyProtection="0"/>
    <xf numFmtId="182" fontId="39" fillId="0" borderId="0" applyFont="0" applyFill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134" fillId="43" borderId="0" applyNumberFormat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178" fontId="134" fillId="46" borderId="0" applyNumberFormat="0" applyBorder="0" applyAlignment="0" applyProtection="0"/>
    <xf numFmtId="0" fontId="26" fillId="0" borderId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0" fontId="100" fillId="40" borderId="22" applyNumberFormat="0" applyAlignment="0" applyProtection="0"/>
    <xf numFmtId="0" fontId="134" fillId="46" borderId="0" applyNumberFormat="0" applyBorder="0" applyAlignment="0" applyProtection="0"/>
    <xf numFmtId="178" fontId="134" fillId="47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47" borderId="0" applyNumberFormat="0" applyBorder="0" applyAlignment="0" applyProtection="0"/>
    <xf numFmtId="0" fontId="113" fillId="0" borderId="0"/>
    <xf numFmtId="0" fontId="134" fillId="47" borderId="0" applyNumberFormat="0" applyBorder="0" applyAlignment="0" applyProtection="0"/>
    <xf numFmtId="193" fontId="121" fillId="0" borderId="0" applyFont="0" applyFill="0" applyBorder="0" applyAlignment="0" applyProtection="0"/>
    <xf numFmtId="0" fontId="134" fillId="47" borderId="0" applyNumberFormat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178" fontId="134" fillId="48" borderId="0" applyNumberFormat="0" applyBorder="0" applyAlignment="0" applyProtection="0"/>
    <xf numFmtId="9" fontId="26" fillId="0" borderId="0" applyFont="0" applyFill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178" fontId="134" fillId="49" borderId="0" applyNumberFormat="0" applyBorder="0" applyAlignment="0" applyProtection="0"/>
    <xf numFmtId="43" fontId="26" fillId="0" borderId="0" applyFont="0" applyFill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43" fontId="122" fillId="0" borderId="0" applyFont="0" applyFill="0" applyBorder="0" applyAlignment="0" applyProtection="0"/>
    <xf numFmtId="178" fontId="134" fillId="50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50" borderId="0" applyNumberFormat="0" applyBorder="0" applyAlignment="0" applyProtection="0"/>
    <xf numFmtId="0" fontId="134" fillId="50" borderId="0" applyNumberFormat="0" applyBorder="0" applyAlignment="0" applyProtection="0"/>
    <xf numFmtId="0" fontId="26" fillId="0" borderId="0"/>
    <xf numFmtId="0" fontId="134" fillId="50" borderId="0" applyNumberFormat="0" applyBorder="0" applyAlignment="0" applyProtection="0"/>
    <xf numFmtId="0" fontId="26" fillId="0" borderId="0"/>
    <xf numFmtId="170" fontId="36" fillId="0" borderId="0" applyFont="0" applyFill="0" applyBorder="0" applyAlignment="0" applyProtection="0"/>
    <xf numFmtId="0" fontId="49" fillId="0" borderId="0" applyFill="0" applyBorder="0"/>
    <xf numFmtId="168" fontId="49" fillId="0" borderId="0" applyFont="0" applyFill="0" applyBorder="0" applyAlignment="0" applyProtection="0"/>
    <xf numFmtId="0" fontId="26" fillId="0" borderId="0"/>
    <xf numFmtId="0" fontId="49" fillId="0" borderId="0" applyFill="0" applyBorder="0"/>
    <xf numFmtId="178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0" fontId="134" fillId="51" borderId="0" applyNumberFormat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178" fontId="134" fillId="46" borderId="0" applyNumberFormat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134" fillId="46" borderId="0" applyNumberFormat="0" applyBorder="0" applyAlignment="0" applyProtection="0"/>
    <xf numFmtId="0" fontId="134" fillId="46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46" borderId="0" applyNumberFormat="0" applyBorder="0" applyAlignment="0" applyProtection="0"/>
    <xf numFmtId="0" fontId="118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178" fontId="134" fillId="47" borderId="0" applyNumberFormat="0" applyBorder="0" applyAlignment="0" applyProtection="0"/>
    <xf numFmtId="0" fontId="26" fillId="0" borderId="0"/>
    <xf numFmtId="0" fontId="97" fillId="0" borderId="0" applyNumberFormat="0" applyFont="0" applyFill="0" applyAlignment="0" applyProtection="0"/>
    <xf numFmtId="0" fontId="134" fillId="47" borderId="0" applyNumberFormat="0" applyBorder="0" applyAlignment="0" applyProtection="0"/>
    <xf numFmtId="0" fontId="62" fillId="0" borderId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178" fontId="134" fillId="52" borderId="0" applyNumberFormat="0" applyBorder="0" applyAlignment="0" applyProtection="0"/>
    <xf numFmtId="0" fontId="121" fillId="0" borderId="0"/>
    <xf numFmtId="193" fontId="121" fillId="0" borderId="0" applyFont="0" applyFill="0" applyBorder="0" applyAlignment="0" applyProtection="0"/>
    <xf numFmtId="0" fontId="134" fillId="52" borderId="0" applyNumberFormat="0" applyBorder="0" applyAlignment="0" applyProtection="0"/>
    <xf numFmtId="43" fontId="118" fillId="0" borderId="0" applyFont="0" applyFill="0" applyBorder="0" applyAlignment="0" applyProtection="0"/>
    <xf numFmtId="0" fontId="134" fillId="52" borderId="0" applyNumberFormat="0" applyBorder="0" applyAlignment="0" applyProtection="0"/>
    <xf numFmtId="0" fontId="36" fillId="0" borderId="0"/>
    <xf numFmtId="0" fontId="134" fillId="52" borderId="0" applyNumberFormat="0" applyBorder="0" applyAlignment="0" applyProtection="0"/>
    <xf numFmtId="0" fontId="49" fillId="0" borderId="0" applyFill="0"/>
    <xf numFmtId="43" fontId="118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178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0" fontId="136" fillId="36" borderId="0" applyNumberFormat="0" applyBorder="0" applyAlignment="0" applyProtection="0"/>
    <xf numFmtId="0" fontId="121" fillId="0" borderId="0"/>
    <xf numFmtId="27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49" fillId="0" borderId="0" applyFill="0" applyBorder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121" fillId="0" borderId="0"/>
    <xf numFmtId="178" fontId="140" fillId="54" borderId="23" applyNumberFormat="0" applyAlignment="0" applyProtection="0"/>
    <xf numFmtId="168" fontId="49" fillId="0" borderId="0" applyFont="0" applyFill="0" applyBorder="0" applyAlignment="0" applyProtection="0"/>
    <xf numFmtId="0" fontId="121" fillId="0" borderId="0"/>
    <xf numFmtId="0" fontId="140" fillId="54" borderId="23" applyNumberFormat="0" applyAlignment="0" applyProtection="0"/>
    <xf numFmtId="0" fontId="118" fillId="0" borderId="0"/>
    <xf numFmtId="0" fontId="140" fillId="54" borderId="23" applyNumberFormat="0" applyAlignment="0" applyProtection="0"/>
    <xf numFmtId="0" fontId="140" fillId="54" borderId="23" applyNumberFormat="0" applyAlignment="0" applyProtection="0"/>
    <xf numFmtId="0" fontId="26" fillId="0" borderId="0"/>
    <xf numFmtId="0" fontId="103" fillId="0" borderId="0">
      <alignment vertical="top"/>
    </xf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6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93" fontId="121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6" fillId="0" borderId="0"/>
    <xf numFmtId="43" fontId="40" fillId="0" borderId="0" applyFont="0" applyFill="0" applyBorder="0" applyAlignment="0" applyProtection="0"/>
    <xf numFmtId="272" fontId="11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9" fillId="0" borderId="0"/>
    <xf numFmtId="192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118" fillId="0" borderId="0"/>
    <xf numFmtId="43" fontId="40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62" fillId="0" borderId="0"/>
    <xf numFmtId="0" fontId="49" fillId="0" borderId="0" applyFill="0" applyBorder="0"/>
    <xf numFmtId="0" fontId="26" fillId="0" borderId="0"/>
    <xf numFmtId="178" fontId="142" fillId="0" borderId="0" applyNumberFormat="0" applyFill="0" applyBorder="0" applyAlignment="0" applyProtection="0"/>
    <xf numFmtId="42" fontId="126" fillId="0" borderId="0" applyFont="0" applyFill="0" applyBorder="0" applyAlignment="0" applyProtection="0"/>
    <xf numFmtId="0" fontId="118" fillId="0" borderId="0"/>
    <xf numFmtId="0" fontId="142" fillId="0" borderId="0" applyNumberFormat="0" applyFill="0" applyBorder="0" applyAlignment="0" applyProtection="0"/>
    <xf numFmtId="43" fontId="62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26" fillId="0" borderId="0"/>
    <xf numFmtId="0" fontId="49" fillId="0" borderId="0" applyFill="0" applyBorder="0"/>
    <xf numFmtId="178" fontId="144" fillId="37" borderId="0" applyNumberFormat="0" applyBorder="0" applyAlignment="0" applyProtection="0"/>
    <xf numFmtId="0" fontId="144" fillId="37" borderId="0" applyNumberFormat="0" applyBorder="0" applyAlignment="0" applyProtection="0"/>
    <xf numFmtId="193" fontId="121" fillId="0" borderId="0" applyFont="0" applyFill="0" applyBorder="0" applyAlignment="0" applyProtection="0"/>
    <xf numFmtId="0" fontId="144" fillId="37" borderId="0" applyNumberFormat="0" applyBorder="0" applyAlignment="0" applyProtection="0"/>
    <xf numFmtId="0" fontId="144" fillId="37" borderId="0" applyNumberFormat="0" applyBorder="0" applyAlignment="0" applyProtection="0"/>
    <xf numFmtId="0" fontId="92" fillId="0" borderId="0"/>
    <xf numFmtId="168" fontId="49" fillId="0" borderId="0" applyFont="0" applyFill="0" applyBorder="0" applyAlignment="0" applyProtection="0"/>
    <xf numFmtId="0" fontId="26" fillId="0" borderId="0"/>
    <xf numFmtId="0" fontId="39" fillId="0" borderId="30" applyNumberFormat="0" applyFont="0" applyBorder="0" applyAlignment="0" applyProtection="0"/>
    <xf numFmtId="178" fontId="146" fillId="0" borderId="24" applyNumberFormat="0" applyFill="0" applyAlignment="0" applyProtection="0"/>
    <xf numFmtId="0" fontId="49" fillId="0" borderId="0" applyFill="0" applyBorder="0"/>
    <xf numFmtId="0" fontId="26" fillId="0" borderId="0"/>
    <xf numFmtId="0" fontId="146" fillId="0" borderId="24" applyNumberFormat="0" applyFill="0" applyAlignment="0" applyProtection="0"/>
    <xf numFmtId="0" fontId="40" fillId="0" borderId="0"/>
    <xf numFmtId="0" fontId="146" fillId="0" borderId="24" applyNumberFormat="0" applyFill="0" applyAlignment="0" applyProtection="0"/>
    <xf numFmtId="192" fontId="26" fillId="0" borderId="0" applyFont="0" applyFill="0" applyBorder="0" applyAlignment="0" applyProtection="0"/>
    <xf numFmtId="0" fontId="146" fillId="0" borderId="24" applyNumberFormat="0" applyFill="0" applyAlignment="0" applyProtection="0"/>
    <xf numFmtId="0" fontId="146" fillId="0" borderId="24" applyNumberFormat="0" applyFill="0" applyAlignment="0" applyProtection="0"/>
    <xf numFmtId="0" fontId="26" fillId="0" borderId="0"/>
    <xf numFmtId="0" fontId="26" fillId="0" borderId="0"/>
    <xf numFmtId="178" fontId="148" fillId="0" borderId="25" applyNumberFormat="0" applyFill="0" applyAlignment="0" applyProtection="0"/>
    <xf numFmtId="0" fontId="121" fillId="0" borderId="0"/>
    <xf numFmtId="0" fontId="26" fillId="0" borderId="0"/>
    <xf numFmtId="0" fontId="148" fillId="0" borderId="25" applyNumberFormat="0" applyFill="0" applyAlignment="0" applyProtection="0"/>
    <xf numFmtId="192" fontId="26" fillId="0" borderId="0" applyFont="0" applyFill="0" applyBorder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0" fontId="148" fillId="0" borderId="25" applyNumberFormat="0" applyFill="0" applyAlignment="0" applyProtection="0"/>
    <xf numFmtId="43" fontId="39" fillId="0" borderId="0" applyFont="0" applyFill="0" applyBorder="0" applyAlignment="0" applyProtection="0"/>
    <xf numFmtId="0" fontId="39" fillId="0" borderId="0"/>
    <xf numFmtId="178" fontId="150" fillId="0" borderId="26" applyNumberFormat="0" applyFill="0" applyAlignment="0" applyProtection="0"/>
    <xf numFmtId="0" fontId="26" fillId="0" borderId="0"/>
    <xf numFmtId="0" fontId="26" fillId="0" borderId="0"/>
    <xf numFmtId="0" fontId="150" fillId="0" borderId="26" applyNumberFormat="0" applyFill="0" applyAlignment="0" applyProtection="0"/>
    <xf numFmtId="43" fontId="118" fillId="0" borderId="0" applyFont="0" applyFill="0" applyBorder="0" applyAlignment="0" applyProtection="0"/>
    <xf numFmtId="0" fontId="150" fillId="0" borderId="26" applyNumberFormat="0" applyFill="0" applyAlignment="0" applyProtection="0"/>
    <xf numFmtId="43" fontId="26" fillId="0" borderId="0" applyFont="0" applyFill="0" applyBorder="0" applyAlignment="0" applyProtection="0"/>
    <xf numFmtId="0" fontId="150" fillId="0" borderId="26" applyNumberFormat="0" applyFill="0" applyAlignment="0" applyProtection="0"/>
    <xf numFmtId="0" fontId="121" fillId="0" borderId="0"/>
    <xf numFmtId="9" fontId="26" fillId="0" borderId="0" applyFont="0" applyFill="0" applyBorder="0" applyAlignment="0" applyProtection="0"/>
    <xf numFmtId="178" fontId="150" fillId="0" borderId="0" applyNumberFormat="0" applyFill="0" applyBorder="0" applyAlignment="0" applyProtection="0"/>
    <xf numFmtId="0" fontId="26" fillId="0" borderId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0" fillId="40" borderId="22" applyNumberFormat="0" applyAlignment="0" applyProtection="0"/>
    <xf numFmtId="0" fontId="150" fillId="0" borderId="0" applyNumberFormat="0" applyFill="0" applyBorder="0" applyAlignment="0" applyProtection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154" fillId="0" borderId="27" applyNumberFormat="0" applyFill="0" applyAlignment="0" applyProtection="0"/>
    <xf numFmtId="193" fontId="121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154" fillId="0" borderId="27" applyNumberFormat="0" applyFill="0" applyAlignment="0" applyProtection="0"/>
    <xf numFmtId="0" fontId="26" fillId="0" borderId="0"/>
    <xf numFmtId="0" fontId="154" fillId="0" borderId="27" applyNumberFormat="0" applyFill="0" applyAlignment="0" applyProtection="0"/>
    <xf numFmtId="0" fontId="26" fillId="0" borderId="0"/>
    <xf numFmtId="0" fontId="154" fillId="0" borderId="2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9" fillId="0" borderId="0" applyFill="0" applyBorder="0"/>
    <xf numFmtId="178" fontId="156" fillId="55" borderId="0" applyNumberFormat="0" applyBorder="0" applyAlignment="0" applyProtection="0"/>
    <xf numFmtId="0" fontId="121" fillId="0" borderId="0"/>
    <xf numFmtId="0" fontId="156" fillId="55" borderId="0" applyNumberFormat="0" applyBorder="0" applyAlignment="0" applyProtection="0"/>
    <xf numFmtId="0" fontId="156" fillId="55" borderId="0" applyNumberFormat="0" applyBorder="0" applyAlignment="0" applyProtection="0"/>
    <xf numFmtId="192" fontId="26" fillId="0" borderId="0" applyFont="0" applyFill="0" applyBorder="0" applyAlignment="0" applyProtection="0"/>
    <xf numFmtId="0" fontId="156" fillId="55" borderId="0" applyNumberFormat="0" applyBorder="0" applyAlignment="0" applyProtection="0"/>
    <xf numFmtId="0" fontId="54" fillId="0" borderId="0"/>
    <xf numFmtId="178" fontId="52" fillId="0" borderId="0"/>
    <xf numFmtId="0" fontId="26" fillId="0" borderId="0"/>
    <xf numFmtId="178" fontId="158" fillId="0" borderId="0"/>
    <xf numFmtId="0" fontId="26" fillId="0" borderId="0"/>
    <xf numFmtId="0" fontId="57" fillId="56" borderId="28" applyNumberFormat="0" applyFont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54" fillId="0" borderId="0"/>
    <xf numFmtId="178" fontId="158" fillId="0" borderId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178" fontId="158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178" fontId="15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158" fillId="0" borderId="0"/>
    <xf numFmtId="44" fontId="126" fillId="0" borderId="0" applyFont="0" applyFill="0" applyBorder="0" applyAlignment="0" applyProtection="0"/>
    <xf numFmtId="0" fontId="54" fillId="0" borderId="0"/>
    <xf numFmtId="43" fontId="26" fillId="0" borderId="0" applyFont="0" applyFill="0" applyBorder="0" applyAlignment="0" applyProtection="0"/>
    <xf numFmtId="0" fontId="54" fillId="0" borderId="0"/>
    <xf numFmtId="0" fontId="39" fillId="0" borderId="0"/>
    <xf numFmtId="0" fontId="54" fillId="0" borderId="0"/>
    <xf numFmtId="202" fontId="39" fillId="0" borderId="0"/>
    <xf numFmtId="0" fontId="39" fillId="0" borderId="0"/>
    <xf numFmtId="0" fontId="39" fillId="0" borderId="0"/>
    <xf numFmtId="9" fontId="26" fillId="0" borderId="0" applyFont="0" applyFill="0" applyBorder="0" applyAlignment="0" applyProtection="0"/>
    <xf numFmtId="0" fontId="49" fillId="0" borderId="0" applyFill="0" applyBorder="0"/>
    <xf numFmtId="0" fontId="49" fillId="0" borderId="0" applyFill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178" fontId="26" fillId="0" borderId="0"/>
    <xf numFmtId="0" fontId="26" fillId="0" borderId="0"/>
    <xf numFmtId="0" fontId="26" fillId="0" borderId="0"/>
    <xf numFmtId="43" fontId="39" fillId="0" borderId="0" applyFont="0" applyFill="0" applyBorder="0" applyAlignment="0" applyProtection="0"/>
    <xf numFmtId="0" fontId="26" fillId="0" borderId="0"/>
    <xf numFmtId="0" fontId="26" fillId="0" borderId="0"/>
    <xf numFmtId="0" fontId="118" fillId="0" borderId="0"/>
    <xf numFmtId="0" fontId="26" fillId="0" borderId="0"/>
    <xf numFmtId="9" fontId="26" fillId="0" borderId="0" applyFont="0" applyFill="0" applyBorder="0" applyAlignment="0" applyProtection="0"/>
    <xf numFmtId="178" fontId="39" fillId="0" borderId="0"/>
    <xf numFmtId="194" fontId="40" fillId="0" borderId="0"/>
    <xf numFmtId="168" fontId="49" fillId="0" borderId="0" applyFont="0" applyFill="0" applyBorder="0" applyAlignment="0" applyProtection="0"/>
    <xf numFmtId="178" fontId="39" fillId="0" borderId="0"/>
    <xf numFmtId="274" fontId="39" fillId="0" borderId="0" applyFont="0" applyFill="0" applyBorder="0" applyAlignment="0" applyProtection="0"/>
    <xf numFmtId="178" fontId="39" fillId="0" borderId="0"/>
    <xf numFmtId="0" fontId="26" fillId="0" borderId="0"/>
    <xf numFmtId="0" fontId="26" fillId="0" borderId="0"/>
    <xf numFmtId="0" fontId="54" fillId="0" borderId="0"/>
    <xf numFmtId="0" fontId="36" fillId="0" borderId="0"/>
    <xf numFmtId="193" fontId="121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8" fontId="55" fillId="0" borderId="0"/>
    <xf numFmtId="0" fontId="26" fillId="0" borderId="0"/>
    <xf numFmtId="9" fontId="26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9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54" fillId="0" borderId="0"/>
    <xf numFmtId="0" fontId="56" fillId="0" borderId="0"/>
    <xf numFmtId="9" fontId="128" fillId="0" borderId="0" applyFont="0" applyFill="0" applyBorder="0" applyAlignment="0" applyProtection="0"/>
    <xf numFmtId="0" fontId="39" fillId="0" borderId="0"/>
    <xf numFmtId="178" fontId="26" fillId="0" borderId="0"/>
    <xf numFmtId="0" fontId="36" fillId="0" borderId="0"/>
    <xf numFmtId="0" fontId="36" fillId="0" borderId="0"/>
    <xf numFmtId="0" fontId="39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6" fillId="0" borderId="0"/>
    <xf numFmtId="0" fontId="54" fillId="0" borderId="0"/>
    <xf numFmtId="0" fontId="106" fillId="0" borderId="31" applyNumberFormat="0" applyFill="0" applyAlignment="0" applyProtection="0"/>
    <xf numFmtId="0" fontId="54" fillId="0" borderId="0"/>
    <xf numFmtId="0" fontId="26" fillId="0" borderId="0"/>
    <xf numFmtId="178" fontId="2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58" fillId="0" borderId="0"/>
    <xf numFmtId="0" fontId="158" fillId="0" borderId="0"/>
    <xf numFmtId="0" fontId="121" fillId="0" borderId="0"/>
    <xf numFmtId="0" fontId="121" fillId="0" borderId="0"/>
    <xf numFmtId="0" fontId="12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54" fillId="0" borderId="0"/>
    <xf numFmtId="0" fontId="158" fillId="0" borderId="0"/>
    <xf numFmtId="0" fontId="158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54" fillId="0" borderId="0"/>
    <xf numFmtId="0" fontId="36" fillId="0" borderId="0"/>
    <xf numFmtId="0" fontId="26" fillId="0" borderId="0"/>
    <xf numFmtId="168" fontId="49" fillId="0" borderId="0" applyFont="0" applyFill="0" applyBorder="0" applyAlignment="0" applyProtection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178" fontId="158" fillId="0" borderId="0"/>
    <xf numFmtId="0" fontId="158" fillId="0" borderId="0"/>
    <xf numFmtId="0" fontId="26" fillId="0" borderId="0"/>
    <xf numFmtId="0" fontId="5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21" fillId="0" borderId="0"/>
    <xf numFmtId="0" fontId="26" fillId="0" borderId="0"/>
    <xf numFmtId="9" fontId="118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13" fillId="0" borderId="0" applyFont="0" applyFill="0" applyBorder="0" applyAlignment="0" applyProtection="0"/>
    <xf numFmtId="0" fontId="118" fillId="0" borderId="0"/>
    <xf numFmtId="0" fontId="26" fillId="0" borderId="0"/>
    <xf numFmtId="0" fontId="121" fillId="0" borderId="0"/>
    <xf numFmtId="0" fontId="26" fillId="0" borderId="0"/>
    <xf numFmtId="9" fontId="3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178" fontId="105" fillId="0" borderId="0" applyNumberFormat="0" applyFill="0" applyBorder="0" applyAlignment="0" applyProtection="0"/>
    <xf numFmtId="43" fontId="5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0" borderId="0"/>
    <xf numFmtId="193" fontId="121" fillId="0" borderId="0" applyFont="0" applyFill="0" applyBorder="0" applyAlignment="0" applyProtection="0"/>
    <xf numFmtId="0" fontId="26" fillId="0" borderId="0"/>
    <xf numFmtId="193" fontId="121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121" fillId="0" borderId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178" fontId="163" fillId="0" borderId="0" applyNumberFormat="0" applyFill="0" applyBorder="0" applyAlignment="0" applyProtection="0"/>
    <xf numFmtId="43" fontId="118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68" fontId="4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0" fontId="26" fillId="0" borderId="0"/>
    <xf numFmtId="43" fontId="2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178" fontId="40" fillId="0" borderId="0"/>
    <xf numFmtId="0" fontId="26" fillId="0" borderId="0"/>
    <xf numFmtId="9" fontId="54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62" fillId="0" borderId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49" fillId="0" borderId="0"/>
    <xf numFmtId="271" fontId="39" fillId="0" borderId="0" applyFont="0" applyFill="0" applyBorder="0" applyAlignment="0" applyProtection="0"/>
    <xf numFmtId="0" fontId="272" fillId="0" borderId="0">
      <alignment vertical="center"/>
    </xf>
    <xf numFmtId="43" fontId="273" fillId="0" borderId="0" applyFont="0" applyFill="0" applyBorder="0" applyAlignment="0" applyProtection="0">
      <alignment vertical="center"/>
    </xf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49" fillId="0" borderId="0" applyFill="0" applyBorder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0" fontId="39" fillId="0" borderId="0">
      <alignment wrapText="1"/>
    </xf>
    <xf numFmtId="44" fontId="26" fillId="0" borderId="0" applyFont="0" applyFill="0" applyBorder="0" applyAlignment="0" applyProtection="0"/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0" borderId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125" fillId="0" borderId="0"/>
    <xf numFmtId="170" fontId="26" fillId="0" borderId="0" applyFont="0" applyFill="0" applyBorder="0" applyAlignment="0" applyProtection="0"/>
    <xf numFmtId="0" fontId="133" fillId="0" borderId="0">
      <alignment vertical="top"/>
    </xf>
    <xf numFmtId="0" fontId="133" fillId="0" borderId="0">
      <alignment vertical="top"/>
    </xf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121" fillId="0" borderId="0"/>
    <xf numFmtId="0" fontId="121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26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49" fillId="0" borderId="0" applyFill="0" applyBorder="0"/>
    <xf numFmtId="192" fontId="40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103" fillId="0" borderId="0">
      <alignment vertical="top"/>
    </xf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0" fontId="118" fillId="0" borderId="0"/>
    <xf numFmtId="194" fontId="62" fillId="0" borderId="0" applyFont="0" applyFill="0" applyBorder="0" applyAlignment="0" applyProtection="0"/>
    <xf numFmtId="0" fontId="26" fillId="0" borderId="0"/>
    <xf numFmtId="0" fontId="95" fillId="0" borderId="0" applyNumberFormat="0" applyFont="0" applyFill="0" applyAlignment="0" applyProtection="0"/>
    <xf numFmtId="0" fontId="36" fillId="0" borderId="0"/>
    <xf numFmtId="0" fontId="26" fillId="0" borderId="0"/>
    <xf numFmtId="43" fontId="26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6" fillId="0" borderId="0"/>
    <xf numFmtId="43" fontId="39" fillId="0" borderId="0" applyFont="0" applyFill="0" applyBorder="0" applyAlignment="0" applyProtection="0"/>
    <xf numFmtId="0" fontId="26" fillId="0" borderId="0"/>
    <xf numFmtId="0" fontId="39" fillId="0" borderId="0"/>
    <xf numFmtId="43" fontId="119" fillId="0" borderId="0" applyFont="0" applyFill="0" applyBorder="0" applyAlignment="0" applyProtection="0"/>
    <xf numFmtId="0" fontId="121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121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0" fontId="49" fillId="0" borderId="0" applyFill="0" applyBorder="0"/>
    <xf numFmtId="0" fontId="26" fillId="0" borderId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72" fontId="113" fillId="0" borderId="0" applyFont="0" applyFill="0" applyBorder="0" applyAlignment="0" applyProtection="0"/>
    <xf numFmtId="0" fontId="39" fillId="0" borderId="0"/>
    <xf numFmtId="0" fontId="39" fillId="0" borderId="0"/>
    <xf numFmtId="0" fontId="95" fillId="0" borderId="0" applyNumberFormat="0" applyFont="0" applyFill="0" applyAlignment="0" applyProtection="0"/>
    <xf numFmtId="43" fontId="39" fillId="0" borderId="0" applyFont="0" applyFill="0" applyBorder="0" applyAlignment="0" applyProtection="0"/>
    <xf numFmtId="166" fontId="49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49" fillId="0" borderId="0" applyFill="0" applyBorder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118" fillId="0" borderId="0" applyFont="0" applyFill="0" applyBorder="0" applyAlignment="0" applyProtection="0"/>
    <xf numFmtId="0" fontId="26" fillId="0" borderId="0"/>
    <xf numFmtId="0" fontId="26" fillId="0" borderId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168" fontId="49" fillId="0" borderId="0" applyFont="0" applyFill="0" applyBorder="0" applyAlignment="0" applyProtection="0"/>
    <xf numFmtId="38" fontId="1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39" fillId="0" borderId="0" applyFont="0" applyFill="0" applyBorder="0" applyAlignment="0" applyProtection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0" fontId="26" fillId="0" borderId="0"/>
    <xf numFmtId="9" fontId="3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39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04" fillId="53" borderId="29" applyNumberFormat="0" applyAlignment="0" applyProtection="0"/>
    <xf numFmtId="0" fontId="26" fillId="0" borderId="0"/>
    <xf numFmtId="275" fontId="40" fillId="0" borderId="0"/>
    <xf numFmtId="0" fontId="26" fillId="0" borderId="0"/>
    <xf numFmtId="44" fontId="36" fillId="0" borderId="0" applyFont="0" applyFill="0" applyBorder="0" applyAlignment="0" applyProtection="0"/>
    <xf numFmtId="0" fontId="26" fillId="0" borderId="0"/>
    <xf numFmtId="0" fontId="26" fillId="0" borderId="0"/>
    <xf numFmtId="0" fontId="113" fillId="0" borderId="0"/>
    <xf numFmtId="193" fontId="121" fillId="0" borderId="0" applyFont="0" applyFill="0" applyBorder="0" applyAlignment="0" applyProtection="0"/>
    <xf numFmtId="0" fontId="55" fillId="0" borderId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0" fontId="49" fillId="0" borderId="0" applyFill="0" applyBorder="0"/>
    <xf numFmtId="38" fontId="127" fillId="0" borderId="0" applyFont="0" applyFill="0" applyBorder="0" applyAlignment="0" applyProtection="0"/>
    <xf numFmtId="0" fontId="26" fillId="0" borderId="0"/>
    <xf numFmtId="0" fontId="121" fillId="0" borderId="0"/>
    <xf numFmtId="0" fontId="122" fillId="0" borderId="0"/>
    <xf numFmtId="0" fontId="26" fillId="0" borderId="0"/>
    <xf numFmtId="0" fontId="121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193" fontId="121" fillId="0" borderId="0" applyFont="0" applyFill="0" applyBorder="0" applyAlignment="0" applyProtection="0"/>
    <xf numFmtId="0" fontId="113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113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68" fontId="49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170" fontId="36" fillId="0" borderId="0" applyFont="0" applyFill="0" applyBorder="0" applyAlignment="0" applyProtection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21" fillId="0" borderId="0"/>
    <xf numFmtId="192" fontId="26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168" fontId="49" fillId="0" borderId="0" applyFont="0" applyFill="0" applyBorder="0" applyAlignment="0" applyProtection="0"/>
    <xf numFmtId="9" fontId="118" fillId="0" borderId="0" applyFont="0" applyFill="0" applyBorder="0" applyAlignment="0" applyProtection="0"/>
    <xf numFmtId="0" fontId="113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272" fontId="113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9" fillId="0" borderId="0"/>
    <xf numFmtId="170" fontId="36" fillId="0" borderId="0" applyFont="0" applyFill="0" applyBorder="0" applyAlignment="0" applyProtection="0"/>
    <xf numFmtId="0" fontId="26" fillId="0" borderId="0"/>
    <xf numFmtId="0" fontId="26" fillId="0" borderId="0"/>
    <xf numFmtId="170" fontId="3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0" applyNumberFormat="0" applyFont="0" applyFill="0" applyAlignment="0" applyProtection="0"/>
    <xf numFmtId="43" fontId="9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39" fillId="0" borderId="0"/>
    <xf numFmtId="43" fontId="118" fillId="0" borderId="0" applyFont="0" applyFill="0" applyBorder="0" applyAlignment="0" applyProtection="0"/>
    <xf numFmtId="0" fontId="26" fillId="0" borderId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49" fillId="0" borderId="0" applyFill="0" applyBorder="0"/>
    <xf numFmtId="0" fontId="26" fillId="0" borderId="0"/>
    <xf numFmtId="0" fontId="26" fillId="0" borderId="0"/>
    <xf numFmtId="0" fontId="90" fillId="53" borderId="22" applyNumberFormat="0" applyAlignment="0" applyProtection="0"/>
    <xf numFmtId="0" fontId="26" fillId="0" borderId="0"/>
    <xf numFmtId="168" fontId="49" fillId="0" borderId="0" applyFont="0" applyFill="0" applyBorder="0" applyAlignment="0" applyProtection="0"/>
    <xf numFmtId="0" fontId="26" fillId="0" borderId="0"/>
    <xf numFmtId="168" fontId="49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39" fillId="0" borderId="0"/>
    <xf numFmtId="43" fontId="36" fillId="0" borderId="0" applyFont="0" applyFill="0" applyBorder="0" applyAlignment="0" applyProtection="0"/>
    <xf numFmtId="0" fontId="39" fillId="0" borderId="0"/>
    <xf numFmtId="0" fontId="62" fillId="0" borderId="0"/>
    <xf numFmtId="0" fontId="26" fillId="0" borderId="0"/>
    <xf numFmtId="0" fontId="121" fillId="0" borderId="0"/>
    <xf numFmtId="0" fontId="26" fillId="0" borderId="0"/>
    <xf numFmtId="0" fontId="121" fillId="0" borderId="0"/>
    <xf numFmtId="168" fontId="49" fillId="0" borderId="0" applyFont="0" applyFill="0" applyBorder="0" applyAlignment="0" applyProtection="0"/>
    <xf numFmtId="0" fontId="26" fillId="0" borderId="0"/>
    <xf numFmtId="43" fontId="36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43" fontId="132" fillId="0" borderId="0" applyFont="0" applyFill="0" applyBorder="0" applyAlignment="0" applyProtection="0"/>
    <xf numFmtId="0" fontId="49" fillId="0" borderId="0" applyFill="0"/>
    <xf numFmtId="38" fontId="128" fillId="0" borderId="0" applyFont="0" applyFill="0" applyBorder="0" applyAlignment="0" applyProtection="0"/>
    <xf numFmtId="0" fontId="121" fillId="0" borderId="0"/>
    <xf numFmtId="0" fontId="26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68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49" fillId="0" borderId="0" applyFill="0" applyBorder="0"/>
    <xf numFmtId="0" fontId="26" fillId="0" borderId="0"/>
    <xf numFmtId="170" fontId="83" fillId="0" borderId="0" applyFont="0" applyFill="0" applyBorder="0" applyAlignment="0" applyProtection="0"/>
    <xf numFmtId="192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0" fontId="26" fillId="0" borderId="0"/>
    <xf numFmtId="0" fontId="121" fillId="0" borderId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118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75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49" fillId="0" borderId="0" applyFill="0"/>
    <xf numFmtId="0" fontId="26" fillId="0" borderId="0"/>
    <xf numFmtId="0" fontId="26" fillId="0" borderId="0"/>
    <xf numFmtId="0" fontId="26" fillId="0" borderId="0"/>
    <xf numFmtId="0" fontId="118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40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113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100" fillId="40" borderId="22" applyNumberFormat="0" applyAlignment="0" applyProtection="0"/>
    <xf numFmtId="0" fontId="26" fillId="0" borderId="0"/>
    <xf numFmtId="0" fontId="26" fillId="0" borderId="0"/>
    <xf numFmtId="0" fontId="40" fillId="0" borderId="0"/>
    <xf numFmtId="0" fontId="104" fillId="53" borderId="29" applyNumberFormat="0" applyAlignment="0" applyProtection="0"/>
    <xf numFmtId="9" fontId="49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118" fillId="0" borderId="0"/>
    <xf numFmtId="272" fontId="113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49" fillId="0" borderId="0" applyFill="0" applyBorder="0"/>
    <xf numFmtId="170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2" fillId="0" borderId="0"/>
    <xf numFmtId="0" fontId="26" fillId="0" borderId="0"/>
    <xf numFmtId="0" fontId="118" fillId="0" borderId="0"/>
    <xf numFmtId="0" fontId="121" fillId="0" borderId="0"/>
    <xf numFmtId="43" fontId="118" fillId="0" borderId="0" applyFont="0" applyFill="0" applyBorder="0" applyAlignment="0" applyProtection="0"/>
    <xf numFmtId="0" fontId="26" fillId="0" borderId="0"/>
    <xf numFmtId="0" fontId="121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121" fillId="0" borderId="0"/>
    <xf numFmtId="0" fontId="121" fillId="0" borderId="0"/>
    <xf numFmtId="0" fontId="124" fillId="0" borderId="0"/>
    <xf numFmtId="0" fontId="118" fillId="0" borderId="0" applyFont="0" applyFill="0" applyBorder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18" fillId="0" borderId="0"/>
    <xf numFmtId="43" fontId="118" fillId="0" borderId="0" applyFont="0" applyFill="0" applyBorder="0" applyAlignment="0" applyProtection="0"/>
    <xf numFmtId="0" fontId="113" fillId="0" borderId="0"/>
    <xf numFmtId="43" fontId="118" fillId="0" borderId="0" applyFont="0" applyFill="0" applyBorder="0" applyAlignment="0" applyProtection="0"/>
    <xf numFmtId="43" fontId="123" fillId="0" borderId="0" applyFont="0" applyFill="0" applyBorder="0" applyAlignment="0" applyProtection="0"/>
    <xf numFmtId="0" fontId="26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118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39" fillId="0" borderId="0"/>
    <xf numFmtId="168" fontId="39" fillId="0" borderId="0" applyFont="0" applyFill="0" applyBorder="0" applyAlignment="0" applyProtection="0"/>
    <xf numFmtId="0" fontId="26" fillId="0" borderId="0"/>
    <xf numFmtId="0" fontId="26" fillId="0" borderId="0"/>
    <xf numFmtId="170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1" fillId="0" borderId="0"/>
    <xf numFmtId="0" fontId="56" fillId="0" borderId="0"/>
    <xf numFmtId="0" fontId="26" fillId="0" borderId="0"/>
    <xf numFmtId="195" fontId="118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49" fillId="0" borderId="0" applyFill="0" applyBorder="0"/>
    <xf numFmtId="9" fontId="55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49" fillId="0" borderId="0" applyFill="0" applyBorder="0"/>
    <xf numFmtId="0" fontId="40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55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125" fillId="0" borderId="0"/>
    <xf numFmtId="168" fontId="49" fillId="0" borderId="0" applyFont="0" applyFill="0" applyBorder="0" applyAlignment="0" applyProtection="0"/>
    <xf numFmtId="0" fontId="118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22" fillId="0" borderId="0"/>
    <xf numFmtId="0" fontId="26" fillId="0" borderId="0"/>
    <xf numFmtId="0" fontId="26" fillId="0" borderId="0"/>
    <xf numFmtId="0" fontId="12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8" fillId="0" borderId="0"/>
    <xf numFmtId="43" fontId="26" fillId="0" borderId="0" applyFont="0" applyFill="0" applyBorder="0" applyAlignment="0" applyProtection="0"/>
    <xf numFmtId="0" fontId="26" fillId="0" borderId="0"/>
    <xf numFmtId="0" fontId="39" fillId="0" borderId="0"/>
    <xf numFmtId="43" fontId="39" fillId="0" borderId="0" applyFont="0" applyFill="0" applyBorder="0" applyAlignment="0" applyProtection="0"/>
    <xf numFmtId="193" fontId="121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0" fontId="49" fillId="0" borderId="0" applyFill="0" applyBorder="0"/>
    <xf numFmtId="0" fontId="26" fillId="0" borderId="0"/>
    <xf numFmtId="0" fontId="26" fillId="0" borderId="0"/>
    <xf numFmtId="0" fontId="121" fillId="0" borderId="0"/>
    <xf numFmtId="9" fontId="26" fillId="0" borderId="0" applyFont="0" applyFill="0" applyBorder="0" applyAlignment="0" applyProtection="0"/>
    <xf numFmtId="0" fontId="26" fillId="0" borderId="0"/>
    <xf numFmtId="0" fontId="49" fillId="0" borderId="0" applyFill="0" applyBorder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43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30" applyNumberFormat="0" applyFont="0" applyBorder="0" applyAlignment="0" applyProtection="0"/>
    <xf numFmtId="0" fontId="26" fillId="0" borderId="0"/>
    <xf numFmtId="0" fontId="26" fillId="0" borderId="0"/>
    <xf numFmtId="43" fontId="6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3" fontId="121" fillId="0" borderId="0" applyFont="0" applyFill="0" applyBorder="0" applyAlignment="0" applyProtection="0"/>
    <xf numFmtId="0" fontId="26" fillId="0" borderId="0"/>
    <xf numFmtId="168" fontId="49" fillId="0" borderId="0" applyFont="0" applyFill="0" applyBorder="0" applyAlignment="0" applyProtection="0"/>
    <xf numFmtId="0" fontId="26" fillId="0" borderId="0"/>
    <xf numFmtId="0" fontId="26" fillId="0" borderId="0"/>
    <xf numFmtId="170" fontId="3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43" fontId="118" fillId="0" borderId="0" applyFont="0" applyFill="0" applyBorder="0" applyAlignment="0" applyProtection="0"/>
    <xf numFmtId="0" fontId="26" fillId="0" borderId="0"/>
    <xf numFmtId="43" fontId="118" fillId="0" borderId="0" applyFont="0" applyFill="0" applyBorder="0" applyAlignment="0" applyProtection="0"/>
    <xf numFmtId="193" fontId="12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18" fillId="0" borderId="0"/>
    <xf numFmtId="0" fontId="118" fillId="0" borderId="0"/>
    <xf numFmtId="0" fontId="62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0" fontId="26" fillId="0" borderId="0"/>
    <xf numFmtId="9" fontId="2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" fontId="225" fillId="75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227" fontId="166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79" fillId="59" borderId="39"/>
    <xf numFmtId="0" fontId="90" fillId="53" borderId="22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178" fontId="161" fillId="0" borderId="31" applyNumberFormat="0" applyFill="0" applyAlignment="0" applyProtection="0"/>
    <xf numFmtId="0" fontId="39" fillId="56" borderId="28" applyNumberFormat="0" applyFont="0" applyAlignment="0" applyProtection="0"/>
    <xf numFmtId="4" fontId="228" fillId="8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40" fillId="56" borderId="28" applyNumberFormat="0" applyFon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192" fillId="0" borderId="39"/>
    <xf numFmtId="0" fontId="203" fillId="58" borderId="39"/>
    <xf numFmtId="0" fontId="160" fillId="53" borderId="29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39" fillId="68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62" fillId="0" borderId="31" applyNumberFormat="0" applyFill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52" fillId="40" borderId="22" applyNumberFormat="0" applyAlignment="0" applyProtection="0"/>
    <xf numFmtId="0" fontId="159" fillId="53" borderId="29" applyNumberFormat="0" applyAlignment="0" applyProtection="0"/>
    <xf numFmtId="0" fontId="192" fillId="0" borderId="39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39" fillId="80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206" fillId="0" borderId="35"/>
    <xf numFmtId="178" fontId="138" fillId="53" borderId="22" applyNumberFormat="0" applyAlignment="0" applyProtection="0"/>
    <xf numFmtId="0" fontId="160" fillId="53" borderId="29" applyNumberFormat="0" applyAlignment="0" applyProtection="0"/>
    <xf numFmtId="0" fontId="39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9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190" fontId="209" fillId="65" borderId="36" applyNumberFormat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39" fillId="0" borderId="36">
      <protection hidden="1"/>
    </xf>
    <xf numFmtId="0" fontId="153" fillId="40" borderId="22" applyNumberFormat="0" applyAlignment="0" applyProtection="0"/>
    <xf numFmtId="4" fontId="225" fillId="76" borderId="44" applyNumberFormat="0" applyProtection="0">
      <alignment horizontal="right" vertical="center"/>
    </xf>
    <xf numFmtId="4" fontId="223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95" fillId="0" borderId="39"/>
    <xf numFmtId="0" fontId="152" fillId="40" borderId="22" applyNumberFormat="0" applyAlignment="0" applyProtection="0"/>
    <xf numFmtId="0" fontId="250" fillId="40" borderId="22" applyNumberFormat="0" applyAlignment="0" applyProtection="0"/>
    <xf numFmtId="0" fontId="39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9" fillId="78" borderId="44" applyNumberFormat="0" applyProtection="0">
      <alignment horizontal="left" vertical="center" indent="1"/>
    </xf>
    <xf numFmtId="178" fontId="152" fillId="40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39" fillId="0" borderId="36">
      <protection hidden="1"/>
    </xf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62" fillId="0" borderId="31" applyNumberFormat="0" applyFill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153" fillId="40" borderId="22" applyNumberFormat="0" applyAlignment="0" applyProtection="0"/>
    <xf numFmtId="0" fontId="250" fillId="40" borderId="22" applyNumberFormat="0" applyAlignment="0" applyProtection="0"/>
    <xf numFmtId="227" fontId="166" fillId="0" borderId="34"/>
    <xf numFmtId="0" fontId="210" fillId="65" borderId="39"/>
    <xf numFmtId="0" fontId="206" fillId="0" borderId="35"/>
    <xf numFmtId="3" fontId="128" fillId="0" borderId="36"/>
    <xf numFmtId="0" fontId="203" fillId="0" borderId="39"/>
    <xf numFmtId="0" fontId="192" fillId="0" borderId="39"/>
    <xf numFmtId="0" fontId="206" fillId="0" borderId="35"/>
    <xf numFmtId="0" fontId="214" fillId="0" borderId="36">
      <alignment horizontal="center"/>
    </xf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39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0" fontId="252" fillId="53" borderId="22" applyNumberFormat="0" applyAlignment="0" applyProtection="0"/>
    <xf numFmtId="4" fontId="224" fillId="67" borderId="44" applyNumberFormat="0" applyProtection="0">
      <alignment vertical="center"/>
    </xf>
    <xf numFmtId="17" fontId="196" fillId="61" borderId="54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4" fontId="224" fillId="67" borderId="44" applyNumberFormat="0" applyProtection="0">
      <alignment vertical="center"/>
    </xf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0" fillId="63" borderId="36" applyNumberFormat="0" applyBorder="0" applyAlignment="0" applyProtection="0"/>
    <xf numFmtId="0" fontId="210" fillId="65" borderId="39"/>
    <xf numFmtId="4" fontId="223" fillId="78" borderId="44" applyNumberFormat="0" applyProtection="0">
      <alignment horizontal="left" vertical="center" indent="1"/>
    </xf>
    <xf numFmtId="0" fontId="39" fillId="0" borderId="36">
      <protection hidden="1"/>
    </xf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39" fillId="79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03" fillId="0" borderId="39"/>
    <xf numFmtId="4" fontId="225" fillId="71" borderId="44" applyNumberFormat="0" applyProtection="0">
      <alignment horizontal="right" vertical="center"/>
    </xf>
    <xf numFmtId="0" fontId="39" fillId="79" borderId="44" applyNumberFormat="0" applyProtection="0">
      <alignment horizontal="left" vertical="center" indent="1"/>
    </xf>
    <xf numFmtId="0" fontId="195" fillId="0" borderId="39"/>
    <xf numFmtId="0" fontId="139" fillId="53" borderId="22" applyNumberFormat="0" applyAlignment="0" applyProtection="0"/>
    <xf numFmtId="0" fontId="39" fillId="80" borderId="44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0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5" fillId="70" borderId="44" applyNumberFormat="0" applyProtection="0">
      <alignment horizontal="right" vertical="center"/>
    </xf>
    <xf numFmtId="0" fontId="57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61" fillId="0" borderId="31" applyNumberFormat="0" applyFill="0" applyAlignment="0" applyProtection="0"/>
    <xf numFmtId="4" fontId="225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1" fillId="0" borderId="31" applyNumberFormat="0" applyFill="0" applyAlignment="0" applyProtection="0"/>
    <xf numFmtId="0" fontId="54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2" fillId="40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71" borderId="44" applyNumberFormat="0" applyProtection="0">
      <alignment horizontal="right" vertical="center"/>
    </xf>
    <xf numFmtId="0" fontId="39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39" fillId="80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9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39" fillId="56" borderId="28" applyNumberFormat="0" applyFont="0" applyAlignment="0" applyProtection="0"/>
    <xf numFmtId="0" fontId="90" fillId="53" borderId="22" applyNumberFormat="0" applyAlignment="0" applyProtection="0"/>
    <xf numFmtId="4" fontId="225" fillId="67" borderId="44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3" fillId="79" borderId="44" applyNumberFormat="0" applyProtection="0">
      <alignment horizontal="left" vertical="top" indent="1"/>
    </xf>
    <xf numFmtId="0" fontId="256" fillId="0" borderId="31" applyNumberFormat="0" applyFill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169" fillId="0" borderId="39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234" fillId="0" borderId="39"/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03" fillId="58" borderId="39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234" fillId="0" borderId="39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4" fontId="223" fillId="7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9" fillId="53" borderId="29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61" fillId="0" borderId="31" applyNumberFormat="0" applyFill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1" fillId="53" borderId="29" applyNumberForma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93" fillId="0" borderId="39"/>
    <xf numFmtId="4" fontId="225" fillId="71" borderId="44" applyNumberFormat="0" applyProtection="0">
      <alignment horizontal="right" vertical="center"/>
    </xf>
    <xf numFmtId="0" fontId="210" fillId="0" borderId="39"/>
    <xf numFmtId="0" fontId="39" fillId="78" borderId="44" applyNumberFormat="0" applyProtection="0">
      <alignment horizontal="left" vertical="top" indent="1"/>
    </xf>
    <xf numFmtId="0" fontId="159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4" fontId="225" fillId="72" borderId="44" applyNumberFormat="0" applyProtection="0">
      <alignment horizontal="right" vertical="center"/>
    </xf>
    <xf numFmtId="0" fontId="179" fillId="59" borderId="39"/>
    <xf numFmtId="0" fontId="138" fillId="53" borderId="22" applyNumberFormat="0" applyAlignment="0" applyProtection="0"/>
    <xf numFmtId="0" fontId="133" fillId="79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190" fontId="209" fillId="0" borderId="36" applyNumberFormat="0" applyFill="0" applyAlignment="0">
      <alignment horizontal="left"/>
    </xf>
    <xf numFmtId="4" fontId="225" fillId="76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92" fillId="0" borderId="39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8" fillId="53" borderId="22" applyNumberFormat="0" applyAlignment="0" applyProtection="0"/>
    <xf numFmtId="4" fontId="227" fillId="79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61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3" fillId="0" borderId="39"/>
    <xf numFmtId="0" fontId="179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36" fillId="0" borderId="0"/>
    <xf numFmtId="170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69" fillId="0" borderId="39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169" fillId="0" borderId="39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26" fillId="0" borderId="0"/>
    <xf numFmtId="0" fontId="26" fillId="0" borderId="0"/>
    <xf numFmtId="178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178" fontId="26" fillId="0" borderId="0"/>
    <xf numFmtId="0" fontId="26" fillId="0" borderId="0"/>
    <xf numFmtId="0" fontId="26" fillId="0" borderId="0"/>
    <xf numFmtId="178" fontId="26" fillId="0" borderId="0"/>
    <xf numFmtId="0" fontId="169" fillId="0" borderId="39"/>
    <xf numFmtId="1" fontId="180" fillId="0" borderId="52">
      <alignment vertical="top"/>
    </xf>
    <xf numFmtId="0" fontId="26" fillId="0" borderId="0"/>
    <xf numFmtId="0" fontId="169" fillId="0" borderId="39"/>
    <xf numFmtId="0" fontId="169" fillId="0" borderId="39"/>
    <xf numFmtId="0" fontId="169" fillId="0" borderId="39"/>
    <xf numFmtId="0" fontId="26" fillId="0" borderId="0"/>
    <xf numFmtId="0" fontId="26" fillId="4" borderId="12" applyNumberFormat="0" applyFont="0" applyAlignment="0" applyProtection="0"/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0" fontId="26" fillId="0" borderId="0"/>
    <xf numFmtId="17" fontId="196" fillId="61" borderId="54"/>
    <xf numFmtId="0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17" fontId="196" fillId="61" borderId="54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" fillId="0" borderId="0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1" fontId="180" fillId="0" borderId="52">
      <alignment vertical="top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" fontId="180" fillId="0" borderId="52">
      <alignment vertical="top"/>
    </xf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1" fontId="180" fillId="0" borderId="52">
      <alignment vertical="top"/>
    </xf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69" fillId="0" borderId="39"/>
    <xf numFmtId="44" fontId="26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9" fillId="67" borderId="55" applyNumberFormat="0" applyBorder="0">
      <protection locked="0"/>
    </xf>
    <xf numFmtId="0" fontId="169" fillId="0" borderId="39"/>
    <xf numFmtId="0" fontId="169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9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169" fillId="0" borderId="39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97" fillId="0" borderId="53" applyNumberFormat="0" applyAlignment="0" applyProtection="0">
      <alignment horizontal="left" vertical="center"/>
    </xf>
    <xf numFmtId="170" fontId="26" fillId="0" borderId="0" applyFont="0" applyFill="0" applyBorder="0" applyAlignment="0" applyProtection="0"/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" fontId="196" fillId="61" borderId="54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" fontId="180" fillId="0" borderId="52">
      <alignment vertical="top"/>
    </xf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95" fillId="0" borderId="39"/>
    <xf numFmtId="190" fontId="192" fillId="0" borderId="36" applyNumberFormat="0" applyFont="0" applyFill="0" applyAlignment="0">
      <alignment horizontal="left"/>
    </xf>
    <xf numFmtId="0" fontId="169" fillId="0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169" fillId="0" borderId="39"/>
    <xf numFmtId="0" fontId="162" fillId="0" borderId="31" applyNumberFormat="0" applyFill="0" applyAlignment="0" applyProtection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178" fontId="26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6" fillId="0" borderId="0"/>
    <xf numFmtId="0" fontId="138" fillId="53" borderId="22" applyNumberFormat="0" applyAlignment="0" applyProtection="0"/>
    <xf numFmtId="0" fontId="26" fillId="0" borderId="0"/>
    <xf numFmtId="178" fontId="26" fillId="0" borderId="0"/>
    <xf numFmtId="0" fontId="100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26" fillId="0" borderId="0" applyFont="0" applyFill="0" applyBorder="0" applyAlignment="0" applyProtection="0"/>
    <xf numFmtId="0" fontId="152" fillId="40" borderId="22" applyNumberFormat="0" applyAlignment="0" applyProtection="0"/>
    <xf numFmtId="0" fontId="214" fillId="0" borderId="36">
      <alignment horizontal="center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54" fillId="56" borderId="28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95" fillId="0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3" fontId="128" fillId="0" borderId="36"/>
    <xf numFmtId="190" fontId="192" fillId="0" borderId="36" applyNumberFormat="0" applyFont="0" applyFill="0" applyAlignment="0">
      <alignment horizontal="lef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250" fillId="40" borderId="22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7" fontId="166" fillId="0" borderId="34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190" fontId="192" fillId="0" borderId="36" applyNumberFormat="0" applyFont="0" applyFill="0" applyAlignment="0">
      <alignment horizontal="left"/>
    </xf>
    <xf numFmtId="0" fontId="97" fillId="0" borderId="33">
      <alignment horizontal="left" vertical="center"/>
    </xf>
    <xf numFmtId="190" fontId="209" fillId="65" borderId="36" applyNumberFormat="0" applyAlignment="0">
      <alignment horizontal="left"/>
    </xf>
    <xf numFmtId="0" fontId="214" fillId="0" borderId="36">
      <alignment horizontal="center"/>
    </xf>
    <xf numFmtId="190" fontId="209" fillId="0" borderId="36" applyNumberFormat="0" applyFill="0" applyAlignment="0">
      <alignment horizontal="left"/>
    </xf>
    <xf numFmtId="3" fontId="128" fillId="0" borderId="36"/>
    <xf numFmtId="190" fontId="192" fillId="0" borderId="36" applyNumberFormat="0" applyFont="0" applyFill="0" applyAlignment="0">
      <alignment horizontal="left"/>
    </xf>
    <xf numFmtId="190" fontId="209" fillId="0" borderId="36" applyNumberFormat="0" applyFill="0" applyAlignment="0">
      <alignment horizontal="left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6" fillId="0" borderId="0" applyFont="0" applyFill="0" applyBorder="0" applyAlignment="0" applyProtection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6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8" borderId="44" applyNumberFormat="0" applyProtection="0">
      <alignment horizontal="left" vertical="center" indent="1"/>
    </xf>
    <xf numFmtId="17" fontId="196" fillId="61" borderId="54"/>
    <xf numFmtId="190" fontId="192" fillId="0" borderId="36" applyNumberFormat="0" applyFont="0" applyFill="0" applyAlignment="0">
      <alignment horizontal="left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10" fontId="130" fillId="63" borderId="36" applyNumberFormat="0" applyBorder="0" applyAlignment="0" applyProtection="0"/>
    <xf numFmtId="190" fontId="209" fillId="65" borderId="36" applyNumberFormat="0" applyAlignment="0">
      <alignment horizontal="left"/>
    </xf>
    <xf numFmtId="0" fontId="210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14" fillId="0" borderId="36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9" fillId="59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3" fontId="128" fillId="0" borderId="36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1" fontId="180" fillId="0" borderId="52">
      <alignment vertical="top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190" fontId="192" fillId="0" borderId="36" applyNumberFormat="0" applyFont="0" applyFill="0" applyAlignment="0">
      <alignment horizontal="left"/>
    </xf>
    <xf numFmtId="0" fontId="193" fillId="0" borderId="39"/>
    <xf numFmtId="0" fontId="195" fillId="0" borderId="39"/>
    <xf numFmtId="0" fontId="203" fillId="0" borderId="39"/>
    <xf numFmtId="190" fontId="209" fillId="0" borderId="36" applyNumberFormat="0" applyFill="0" applyAlignment="0">
      <alignment horizontal="left"/>
    </xf>
    <xf numFmtId="0" fontId="210" fillId="0" borderId="39"/>
    <xf numFmtId="0" fontId="234" fillId="0" borderId="39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03" fillId="58" borderId="39"/>
    <xf numFmtId="0" fontId="26" fillId="0" borderId="0"/>
    <xf numFmtId="0" fontId="192" fillId="0" borderId="39"/>
    <xf numFmtId="170" fontId="26" fillId="0" borderId="0" applyFont="0" applyFill="0" applyBorder="0" applyAlignment="0" applyProtection="0"/>
    <xf numFmtId="0" fontId="52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10" fontId="130" fillId="63" borderId="36" applyNumberFormat="0" applyBorder="0" applyAlignment="0" applyProtection="0"/>
    <xf numFmtId="0" fontId="39" fillId="67" borderId="55" applyNumberFormat="0" applyBorder="0">
      <protection locked="0"/>
    </xf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0" borderId="36">
      <protection hidden="1"/>
    </xf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6" fillId="0" borderId="0" applyFont="0" applyFill="0" applyBorder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39" fillId="0" borderId="0"/>
    <xf numFmtId="0" fontId="39" fillId="0" borderId="0"/>
    <xf numFmtId="0" fontId="39" fillId="0" borderId="0"/>
    <xf numFmtId="9" fontId="26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0" fontId="26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5" fillId="82" borderId="53" applyNumberFormat="0">
      <alignment horizontal="left" vertical="top"/>
      <protection hidden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" fontId="196" fillId="61" borderId="54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17" fontId="196" fillId="61" borderId="54"/>
    <xf numFmtId="9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0" fontId="26" fillId="0" borderId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1" fontId="180" fillId="0" borderId="52">
      <alignment vertical="top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0" fontId="26" fillId="0" borderId="0"/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179" fontId="26" fillId="0" borderId="0" applyFont="0" applyFill="0" applyBorder="0" applyAlignment="0" applyProtection="0"/>
    <xf numFmtId="0" fontId="26" fillId="0" borderId="0"/>
    <xf numFmtId="17" fontId="196" fillId="61" borderId="54"/>
    <xf numFmtId="178" fontId="26" fillId="0" borderId="0"/>
    <xf numFmtId="17" fontId="196" fillId="61" borderId="54"/>
    <xf numFmtId="0" fontId="169" fillId="0" borderId="39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0" borderId="0"/>
    <xf numFmtId="0" fontId="265" fillId="82" borderId="53" applyNumberFormat="0">
      <alignment horizontal="left" vertical="top"/>
      <protection hidden="1"/>
    </xf>
    <xf numFmtId="43" fontId="26" fillId="0" borderId="0" applyFont="0" applyFill="0" applyBorder="0" applyAlignment="0" applyProtection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7" fontId="196" fillId="61" borderId="54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26" fillId="0" borderId="0"/>
    <xf numFmtId="17" fontId="196" fillId="61" borderId="54"/>
    <xf numFmtId="17" fontId="196" fillId="61" borderId="54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" fontId="196" fillId="61" borderId="54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75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79" fillId="59" borderId="39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03" fillId="58" borderId="39"/>
    <xf numFmtId="0" fontId="160" fillId="53" borderId="29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69" fillId="0" borderId="39"/>
    <xf numFmtId="0" fontId="39" fillId="68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39" fillId="80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206" fillId="0" borderId="35"/>
    <xf numFmtId="0" fontId="39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9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190" fontId="209" fillId="65" borderId="36" applyNumberFormat="0" applyAlignment="0">
      <alignment horizontal="left"/>
    </xf>
    <xf numFmtId="17" fontId="196" fillId="61" borderId="54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9" fillId="78" borderId="44" applyNumberFormat="0" applyProtection="0">
      <alignment horizontal="left" vertical="center" indent="1"/>
    </xf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8" fillId="53" borderId="22" applyNumberFormat="0" applyAlignment="0" applyProtection="0"/>
    <xf numFmtId="0" fontId="39" fillId="0" borderId="36">
      <protection hidden="1"/>
    </xf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39" fillId="56" borderId="28" applyNumberFormat="0" applyFont="0" applyAlignment="0" applyProtection="0"/>
    <xf numFmtId="0" fontId="210" fillId="65" borderId="39"/>
    <xf numFmtId="0" fontId="206" fillId="0" borderId="35"/>
    <xf numFmtId="0" fontId="203" fillId="0" borderId="39"/>
    <xf numFmtId="0" fontId="192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0" fontId="130" fillId="63" borderId="36" applyNumberFormat="0" applyBorder="0" applyAlignment="0" applyProtection="0"/>
    <xf numFmtId="17" fontId="196" fillId="61" borderId="54"/>
    <xf numFmtId="0" fontId="39" fillId="0" borderId="36">
      <protection hidden="1"/>
    </xf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69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100" fillId="40" borderId="22" applyNumberFormat="0" applyAlignment="0" applyProtection="0"/>
    <xf numFmtId="0" fontId="139" fillId="53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0" fontId="52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2" fillId="40" borderId="22" applyNumberForma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4" fontId="225" fillId="71" borderId="44" applyNumberFormat="0" applyProtection="0">
      <alignment horizontal="right" vertical="center"/>
    </xf>
    <xf numFmtId="0" fontId="39" fillId="7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9" fillId="0" borderId="39"/>
    <xf numFmtId="0" fontId="39" fillId="67" borderId="55" applyNumberFormat="0" applyBorder="0">
      <protection locked="0"/>
    </xf>
    <xf numFmtId="1" fontId="180" fillId="0" borderId="52">
      <alignment vertical="top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0" fontId="265" fillId="82" borderId="53" applyNumberFormat="0">
      <alignment horizontal="left" vertical="top"/>
      <protection hidden="1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17" fontId="196" fillId="61" borderId="54"/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" fontId="180" fillId="0" borderId="52">
      <alignment vertical="top"/>
    </xf>
    <xf numFmtId="0" fontId="169" fillId="0" borderId="39"/>
    <xf numFmtId="1" fontId="180" fillId="0" borderId="52">
      <alignment vertical="top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9" fillId="67" borderId="55" applyNumberFormat="0" applyBorder="0">
      <protection locked="0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7" fontId="196" fillId="61" borderId="54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0" fontId="169" fillId="0" borderId="39"/>
    <xf numFmtId="0" fontId="169" fillId="0" borderId="39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169" fillId="0" borderId="39"/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" fillId="0" borderId="0"/>
    <xf numFmtId="1" fontId="180" fillId="0" borderId="52">
      <alignment vertical="top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" fillId="0" borderId="0"/>
    <xf numFmtId="43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192" fillId="0" borderId="39"/>
    <xf numFmtId="0" fontId="192" fillId="0" borderId="39"/>
    <xf numFmtId="0" fontId="195" fillId="0" borderId="39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0" fontId="100" fillId="40" borderId="22" applyNumberFormat="0" applyAlignment="0" applyProtection="0"/>
    <xf numFmtId="178" fontId="26" fillId="0" borderId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2" fillId="56" borderId="28" applyNumberFormat="0" applyFont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0" fontId="139" fillId="53" borderId="22" applyNumberFormat="0" applyAlignment="0" applyProtection="0"/>
    <xf numFmtId="0" fontId="138" fillId="53" borderId="22" applyNumberFormat="0" applyAlignment="0" applyProtection="0"/>
    <xf numFmtId="178" fontId="26" fillId="0" borderId="0"/>
    <xf numFmtId="0" fontId="26" fillId="0" borderId="0"/>
    <xf numFmtId="0" fontId="26" fillId="0" borderId="0"/>
    <xf numFmtId="178" fontId="26" fillId="0" borderId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43" fontId="133" fillId="0" borderId="0" applyFont="0" applyFill="0" applyBorder="0" applyAlignment="0" applyProtection="0"/>
    <xf numFmtId="178" fontId="40" fillId="0" borderId="0"/>
    <xf numFmtId="43" fontId="168" fillId="0" borderId="0" applyFont="0" applyFill="0" applyBorder="0" applyAlignment="0" applyProtection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215" fontId="73" fillId="6" borderId="0" applyNumberFormat="0" applyBorder="0" applyAlignment="0" applyProtection="0"/>
    <xf numFmtId="216" fontId="73" fillId="6" borderId="0" applyNumberFormat="0" applyBorder="0" applyAlignment="0" applyProtection="0"/>
    <xf numFmtId="217" fontId="73" fillId="6" borderId="0" applyNumberFormat="0" applyBorder="0" applyAlignment="0" applyProtection="0"/>
    <xf numFmtId="0" fontId="139" fillId="53" borderId="22" applyNumberFormat="0" applyAlignment="0" applyProtection="0"/>
    <xf numFmtId="41" fontId="4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5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43" fontId="184" fillId="0" borderId="0" applyFont="0" applyFill="0" applyBorder="0" applyAlignment="0" applyProtection="0"/>
    <xf numFmtId="0" fontId="203" fillId="58" borderId="39"/>
    <xf numFmtId="0" fontId="203" fillId="58" borderId="39"/>
    <xf numFmtId="0" fontId="203" fillId="0" borderId="39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2" fontId="133" fillId="0" borderId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>
      <alignment wrapText="1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187" fillId="0" borderId="0" applyFont="0" applyFill="0" applyBorder="0" applyAlignment="0" applyProtection="0"/>
    <xf numFmtId="0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8" fillId="0" borderId="0" applyFont="0" applyFill="0" applyBorder="0" applyAlignment="0" applyProtection="0"/>
    <xf numFmtId="225" fontId="17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6" fontId="49" fillId="0" borderId="0" applyFont="0" applyFill="0" applyBorder="0" applyAlignment="0" applyProtection="0"/>
    <xf numFmtId="43" fontId="39" fillId="0" borderId="0" quotePrefix="1" applyFont="0" applyFill="0" applyBorder="0" applyAlignment="0">
      <protection locked="0"/>
    </xf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92" fontId="39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6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3" fontId="39" fillId="0" borderId="0" applyFill="0" applyBorder="0" applyAlignment="0" applyProtection="0"/>
    <xf numFmtId="44" fontId="26" fillId="0" borderId="0" applyFont="0" applyFill="0" applyBorder="0" applyAlignment="0" applyProtection="0"/>
    <xf numFmtId="170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44" fontId="26" fillId="0" borderId="0" applyFont="0" applyFill="0" applyBorder="0" applyAlignment="0" applyProtection="0"/>
    <xf numFmtId="230" fontId="39" fillId="0" borderId="0" applyFill="0" applyBorder="0" applyAlignment="0" applyProtection="0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237" fontId="39" fillId="0" borderId="0" applyFill="0" applyBorder="0" applyAlignment="0" applyProtection="0"/>
    <xf numFmtId="0" fontId="192" fillId="0" borderId="39"/>
    <xf numFmtId="0" fontId="192" fillId="0" borderId="39"/>
    <xf numFmtId="0" fontId="179" fillId="59" borderId="39"/>
    <xf numFmtId="2" fontId="39" fillId="0" borderId="0" applyFill="0" applyBorder="0" applyAlignment="0" applyProtection="0"/>
    <xf numFmtId="0" fontId="203" fillId="0" borderId="39"/>
    <xf numFmtId="0" fontId="203" fillId="58" borderId="39"/>
    <xf numFmtId="0" fontId="203" fillId="58" borderId="39"/>
    <xf numFmtId="215" fontId="72" fillId="5" borderId="0" applyNumberFormat="0" applyBorder="0" applyAlignment="0" applyProtection="0"/>
    <xf numFmtId="216" fontId="72" fillId="5" borderId="0" applyNumberFormat="0" applyBorder="0" applyAlignment="0" applyProtection="0"/>
    <xf numFmtId="217" fontId="72" fillId="5" borderId="0" applyNumberFormat="0" applyBorder="0" applyAlignment="0" applyProtection="0"/>
    <xf numFmtId="0" fontId="97" fillId="0" borderId="33">
      <alignment horizontal="left" vertical="center"/>
    </xf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206" fillId="0" borderId="35"/>
    <xf numFmtId="0" fontId="207" fillId="0" borderId="0" applyNumberFormat="0" applyFill="0" applyBorder="0" applyAlignment="0" applyProtection="0">
      <alignment vertical="top"/>
      <protection locked="0"/>
    </xf>
    <xf numFmtId="0" fontId="208" fillId="0" borderId="0" applyNumberFormat="0" applyFill="0" applyBorder="0" applyAlignment="0" applyProtection="0">
      <alignment vertical="top"/>
      <protection locked="0"/>
    </xf>
    <xf numFmtId="0" fontId="153" fillId="40" borderId="22" applyNumberFormat="0" applyAlignment="0" applyProtection="0"/>
    <xf numFmtId="0" fontId="210" fillId="65" borderId="39"/>
    <xf numFmtId="215" fontId="111" fillId="7" borderId="0" applyNumberFormat="0" applyBorder="0" applyAlignment="0" applyProtection="0"/>
    <xf numFmtId="216" fontId="111" fillId="7" borderId="0" applyNumberFormat="0" applyBorder="0" applyAlignment="0" applyProtection="0"/>
    <xf numFmtId="0" fontId="215" fillId="7" borderId="0" applyNumberFormat="0" applyBorder="0" applyAlignment="0" applyProtection="0"/>
    <xf numFmtId="217" fontId="111" fillId="7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8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233" fontId="186" fillId="0" borderId="0"/>
    <xf numFmtId="0" fontId="167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184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0" borderId="0"/>
    <xf numFmtId="0" fontId="184" fillId="0" borderId="0"/>
    <xf numFmtId="0" fontId="184" fillId="0" borderId="0"/>
    <xf numFmtId="0" fontId="16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>
      <alignment wrapText="1"/>
    </xf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233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49" fillId="0" borderId="0"/>
    <xf numFmtId="0" fontId="56" fillId="0" borderId="0"/>
    <xf numFmtId="0" fontId="26" fillId="0" borderId="0"/>
    <xf numFmtId="0" fontId="188" fillId="0" borderId="0"/>
    <xf numFmtId="0" fontId="39" fillId="0" borderId="0"/>
    <xf numFmtId="0" fontId="56" fillId="0" borderId="0"/>
    <xf numFmtId="0" fontId="182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0" borderId="0"/>
    <xf numFmtId="0" fontId="39" fillId="0" borderId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88" fillId="0" borderId="0"/>
    <xf numFmtId="0" fontId="39" fillId="0" borderId="0"/>
    <xf numFmtId="0" fontId="39" fillId="0" borderId="0"/>
    <xf numFmtId="0" fontId="18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>
      <alignment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4" fillId="0" borderId="0"/>
    <xf numFmtId="0" fontId="189" fillId="0" borderId="0"/>
    <xf numFmtId="0" fontId="63" fillId="0" borderId="0"/>
    <xf numFmtId="0" fontId="6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6" fontId="39" fillId="0" borderId="0"/>
    <xf numFmtId="236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39" fillId="0" borderId="0"/>
    <xf numFmtId="0" fontId="26" fillId="0" borderId="0"/>
    <xf numFmtId="0" fontId="26" fillId="0" borderId="0"/>
    <xf numFmtId="0" fontId="26" fillId="0" borderId="0"/>
    <xf numFmtId="0" fontId="182" fillId="0" borderId="0"/>
    <xf numFmtId="219" fontId="26" fillId="0" borderId="0">
      <protection locked="0"/>
    </xf>
    <xf numFmtId="0" fontId="168" fillId="0" borderId="0"/>
    <xf numFmtId="249" fontId="26" fillId="0" borderId="0">
      <protection locked="0"/>
    </xf>
    <xf numFmtId="0" fontId="26" fillId="0" borderId="0">
      <protection locked="0"/>
    </xf>
    <xf numFmtId="0" fontId="174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236" fontId="39" fillId="0" borderId="0"/>
    <xf numFmtId="0" fontId="184" fillId="0" borderId="0"/>
    <xf numFmtId="0" fontId="18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/>
    <xf numFmtId="0" fontId="56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9" fillId="0" borderId="0"/>
    <xf numFmtId="233" fontId="39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39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39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0" borderId="0"/>
    <xf numFmtId="0" fontId="26" fillId="0" borderId="0"/>
    <xf numFmtId="0" fontId="26" fillId="0" borderId="0"/>
    <xf numFmtId="233" fontId="39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160" fillId="53" borderId="2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2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39" fillId="0" borderId="0" applyFont="0" applyFill="0" applyBorder="0" applyAlignment="0" applyProtection="0"/>
    <xf numFmtId="0" fontId="39" fillId="0" borderId="0"/>
    <xf numFmtId="0" fontId="62" fillId="0" borderId="0"/>
    <xf numFmtId="9" fontId="6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178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0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8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9" fontId="57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57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7" fontId="39" fillId="0" borderId="0" applyFont="0" applyFill="0" applyBorder="0" applyAlignment="0" applyProtection="0"/>
    <xf numFmtId="2" fontId="39" fillId="0" borderId="0" applyFont="0" applyFill="0" applyBorder="0" applyAlignment="0" applyProtection="0"/>
    <xf numFmtId="178" fontId="55" fillId="0" borderId="0"/>
    <xf numFmtId="178" fontId="55" fillId="0" borderId="0"/>
    <xf numFmtId="171" fontId="55" fillId="0" borderId="0"/>
    <xf numFmtId="174" fontId="40" fillId="0" borderId="0"/>
    <xf numFmtId="174" fontId="40" fillId="0" borderId="0"/>
    <xf numFmtId="174" fontId="40" fillId="0" borderId="0"/>
    <xf numFmtId="178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1" fontId="55" fillId="0" borderId="0"/>
    <xf numFmtId="178" fontId="26" fillId="0" borderId="0"/>
    <xf numFmtId="171" fontId="55" fillId="0" borderId="0"/>
    <xf numFmtId="178" fontId="56" fillId="0" borderId="0"/>
    <xf numFmtId="0" fontId="26" fillId="0" borderId="0"/>
    <xf numFmtId="178" fontId="40" fillId="0" borderId="0"/>
    <xf numFmtId="178" fontId="40" fillId="0" borderId="0"/>
    <xf numFmtId="178" fontId="26" fillId="0" borderId="0"/>
    <xf numFmtId="9" fontId="4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1" fontId="62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57" fillId="0" borderId="0" applyFont="0" applyFill="0" applyBorder="0" applyAlignment="0" applyProtection="0"/>
    <xf numFmtId="0" fontId="159" fillId="53" borderId="29" applyNumberFormat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9" fillId="0" borderId="0" applyFill="0" applyBorder="0"/>
    <xf numFmtId="0" fontId="49" fillId="0" borderId="0" applyFill="0"/>
    <xf numFmtId="0" fontId="39" fillId="0" borderId="0"/>
    <xf numFmtId="0" fontId="92" fillId="0" borderId="0"/>
    <xf numFmtId="0" fontId="92" fillId="0" borderId="0"/>
    <xf numFmtId="0" fontId="92" fillId="0" borderId="0"/>
    <xf numFmtId="0" fontId="138" fillId="53" borderId="22" applyNumberFormat="0" applyAlignment="0" applyProtection="0"/>
    <xf numFmtId="0" fontId="92" fillId="0" borderId="0"/>
    <xf numFmtId="0" fontId="49" fillId="0" borderId="0" applyFill="0"/>
    <xf numFmtId="0" fontId="39" fillId="0" borderId="0"/>
    <xf numFmtId="0" fontId="39" fillId="0" borderId="0"/>
    <xf numFmtId="0" fontId="39" fillId="0" borderId="0"/>
    <xf numFmtId="0" fontId="39" fillId="0" borderId="0"/>
    <xf numFmtId="0" fontId="62" fillId="0" borderId="0"/>
    <xf numFmtId="0" fontId="49" fillId="0" borderId="0" applyFill="0"/>
    <xf numFmtId="0" fontId="54" fillId="0" borderId="0"/>
    <xf numFmtId="0" fontId="54" fillId="0" borderId="0"/>
    <xf numFmtId="0" fontId="39" fillId="0" borderId="0"/>
    <xf numFmtId="0" fontId="40" fillId="0" borderId="0"/>
    <xf numFmtId="0" fontId="39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201" fontId="39" fillId="0" borderId="0"/>
    <xf numFmtId="0" fontId="26" fillId="0" borderId="0"/>
    <xf numFmtId="0" fontId="39" fillId="0" borderId="0"/>
    <xf numFmtId="0" fontId="62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113" fillId="0" borderId="0" applyNumberFormat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55" fillId="0" borderId="0"/>
    <xf numFmtId="0" fontId="26" fillId="0" borderId="0"/>
    <xf numFmtId="0" fontId="138" fillId="53" borderId="22" applyNumberForma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5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178" fontId="52" fillId="0" borderId="0"/>
    <xf numFmtId="0" fontId="26" fillId="0" borderId="0"/>
    <xf numFmtId="178" fontId="158" fillId="0" borderId="0"/>
    <xf numFmtId="0" fontId="26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54" fillId="0" borderId="0"/>
    <xf numFmtId="0" fontId="52" fillId="0" borderId="0"/>
    <xf numFmtId="178" fontId="52" fillId="0" borderId="0"/>
    <xf numFmtId="202" fontId="39" fillId="0" borderId="0"/>
    <xf numFmtId="194" fontId="40" fillId="0" borderId="0"/>
    <xf numFmtId="178" fontId="39" fillId="0" borderId="0"/>
    <xf numFmtId="194" fontId="40" fillId="0" borderId="0"/>
    <xf numFmtId="194" fontId="40" fillId="0" borderId="0"/>
    <xf numFmtId="178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8" fontId="26" fillId="0" borderId="0"/>
    <xf numFmtId="0" fontId="26" fillId="0" borderId="0"/>
    <xf numFmtId="194" fontId="4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94" fontId="40" fillId="0" borderId="0"/>
    <xf numFmtId="194" fontId="40" fillId="0" borderId="0"/>
    <xf numFmtId="194" fontId="40" fillId="0" borderId="0"/>
    <xf numFmtId="178" fontId="39" fillId="0" borderId="0"/>
    <xf numFmtId="194" fontId="40" fillId="0" borderId="0"/>
    <xf numFmtId="178" fontId="39" fillId="0" borderId="0"/>
    <xf numFmtId="178" fontId="39" fillId="0" borderId="0"/>
    <xf numFmtId="194" fontId="40" fillId="0" borderId="0"/>
    <xf numFmtId="0" fontId="54" fillId="0" borderId="0"/>
    <xf numFmtId="0" fontId="54" fillId="0" borderId="0"/>
    <xf numFmtId="0" fontId="54" fillId="0" borderId="0"/>
    <xf numFmtId="178" fontId="39" fillId="0" borderId="0"/>
    <xf numFmtId="0" fontId="54" fillId="0" borderId="0"/>
    <xf numFmtId="0" fontId="39" fillId="0" borderId="0"/>
    <xf numFmtId="178" fontId="26" fillId="0" borderId="0"/>
    <xf numFmtId="0" fontId="26" fillId="0" borderId="0"/>
    <xf numFmtId="201" fontId="52" fillId="0" borderId="0"/>
    <xf numFmtId="0" fontId="54" fillId="0" borderId="0"/>
    <xf numFmtId="0" fontId="54" fillId="0" borderId="0"/>
    <xf numFmtId="0" fontId="26" fillId="0" borderId="0"/>
    <xf numFmtId="178" fontId="26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186" fontId="40" fillId="0" borderId="0"/>
    <xf numFmtId="0" fontId="54" fillId="0" borderId="0"/>
    <xf numFmtId="0" fontId="54" fillId="0" borderId="0"/>
    <xf numFmtId="178" fontId="158" fillId="0" borderId="0"/>
    <xf numFmtId="0" fontId="158" fillId="0" borderId="0"/>
    <xf numFmtId="0" fontId="158" fillId="0" borderId="0"/>
    <xf numFmtId="0" fontId="158" fillId="0" borderId="0"/>
    <xf numFmtId="0" fontId="26" fillId="0" borderId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6" fillId="0" borderId="0" applyFont="0" applyFill="0" applyBorder="0" applyAlignment="0" applyProtection="0"/>
    <xf numFmtId="0" fontId="39" fillId="0" borderId="0"/>
    <xf numFmtId="0" fontId="39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03" fillId="0" borderId="0">
      <alignment vertical="top"/>
    </xf>
    <xf numFmtId="204" fontId="54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103" fillId="0" borderId="0">
      <alignment vertical="top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0" fontId="125" fillId="0" borderId="0"/>
    <xf numFmtId="43" fontId="125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39" fillId="0" borderId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7" fillId="0" borderId="0"/>
    <xf numFmtId="43" fontId="128" fillId="0" borderId="0" applyFont="0" applyFill="0" applyBorder="0" applyAlignment="0" applyProtection="0"/>
    <xf numFmtId="43" fontId="274" fillId="0" borderId="0" applyFont="0" applyFill="0" applyBorder="0" applyAlignment="0" applyProtection="0"/>
    <xf numFmtId="0" fontId="62" fillId="0" borderId="0"/>
    <xf numFmtId="0" fontId="39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43" fontId="274" fillId="0" borderId="0" applyFont="0" applyFill="0" applyBorder="0" applyAlignment="0" applyProtection="0">
      <alignment vertical="center"/>
    </xf>
    <xf numFmtId="43" fontId="63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>
      <alignment vertical="center"/>
    </xf>
    <xf numFmtId="43" fontId="133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62" fillId="0" borderId="0"/>
    <xf numFmtId="0" fontId="274" fillId="0" borderId="0">
      <alignment vertical="center"/>
    </xf>
    <xf numFmtId="0" fontId="62" fillId="0" borderId="0"/>
    <xf numFmtId="43" fontId="6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9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39" fillId="0" borderId="0"/>
    <xf numFmtId="0" fontId="26" fillId="0" borderId="0"/>
    <xf numFmtId="178" fontId="26" fillId="0" borderId="0"/>
    <xf numFmtId="0" fontId="26" fillId="0" borderId="0"/>
    <xf numFmtId="0" fontId="169" fillId="0" borderId="39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62" fillId="0" borderId="0"/>
    <xf numFmtId="43" fontId="123" fillId="0" borderId="0" applyFont="0" applyFill="0" applyBorder="0" applyAlignment="0" applyProtection="0"/>
    <xf numFmtId="0" fontId="125" fillId="0" borderId="0"/>
    <xf numFmtId="0" fontId="125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271" fontId="39" fillId="0" borderId="0" applyFont="0" applyFill="0" applyBorder="0" applyAlignment="0" applyProtection="0"/>
    <xf numFmtId="43" fontId="273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/>
    <xf numFmtId="0" fontId="26" fillId="0" borderId="0"/>
    <xf numFmtId="0" fontId="49" fillId="0" borderId="0"/>
    <xf numFmtId="261" fontId="4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79" fontId="26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14" fontId="55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219" fontId="39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88" fillId="0" borderId="0"/>
    <xf numFmtId="0" fontId="1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3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160" fillId="53" borderId="2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39" fillId="0" borderId="0"/>
    <xf numFmtId="43" fontId="26" fillId="0" borderId="0" applyFont="0" applyFill="0" applyBorder="0" applyAlignment="0" applyProtection="0"/>
    <xf numFmtId="0" fontId="169" fillId="0" borderId="39"/>
    <xf numFmtId="179" fontId="26" fillId="0" borderId="0" applyFont="0" applyFill="0" applyBorder="0" applyAlignment="0" applyProtection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6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9" fillId="0" borderId="0"/>
    <xf numFmtId="0" fontId="39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104" fillId="53" borderId="29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9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0" fontId="39" fillId="0" borderId="0">
      <alignment wrapText="1"/>
    </xf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0" fontId="39" fillId="0" borderId="0">
      <alignment wrapText="1"/>
    </xf>
    <xf numFmtId="43" fontId="39" fillId="0" borderId="0" applyFont="0" applyFill="0" applyBorder="0" applyAlignment="0" applyProtection="0">
      <alignment wrapText="1"/>
    </xf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0" borderId="0">
      <alignment wrapText="1"/>
    </xf>
    <xf numFmtId="43" fontId="26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39" fillId="0" borderId="0">
      <alignment wrapText="1"/>
    </xf>
    <xf numFmtId="43" fontId="26" fillId="0" borderId="0" applyFont="0" applyFill="0" applyBorder="0" applyAlignment="0" applyProtection="0"/>
    <xf numFmtId="43" fontId="39" fillId="0" borderId="0" applyFont="0" applyFill="0" applyBorder="0" applyAlignment="0" applyProtection="0">
      <alignment wrapTex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62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42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227" fontId="166" fillId="0" borderId="34"/>
    <xf numFmtId="0" fontId="26" fillId="0" borderId="0"/>
    <xf numFmtId="0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0" fillId="53" borderId="29" applyNumberFormat="0" applyAlignment="0" applyProtection="0"/>
    <xf numFmtId="0" fontId="192" fillId="0" borderId="39"/>
    <xf numFmtId="0" fontId="161" fillId="0" borderId="31" applyNumberFormat="0" applyFill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95" fillId="0" borderId="39"/>
    <xf numFmtId="4" fontId="225" fillId="80" borderId="44" applyNumberFormat="0" applyProtection="0">
      <alignment vertical="center"/>
    </xf>
    <xf numFmtId="0" fontId="39" fillId="68" borderId="44" applyNumberFormat="0" applyProtection="0">
      <alignment horizontal="left" vertical="top" indent="1"/>
    </xf>
    <xf numFmtId="4" fontId="225" fillId="75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0" fontId="161" fillId="67" borderId="44" applyNumberFormat="0" applyProtection="0">
      <alignment horizontal="left" vertical="top" indent="1"/>
    </xf>
    <xf numFmtId="4" fontId="223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0" fontId="39" fillId="56" borderId="28" applyNumberFormat="0" applyFont="0" applyAlignment="0" applyProtection="0"/>
    <xf numFmtId="4" fontId="227" fillId="79" borderId="46" applyNumberFormat="0" applyProtection="0">
      <alignment horizontal="left" vertical="center" indent="1"/>
    </xf>
    <xf numFmtId="0" fontId="39" fillId="68" borderId="44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178" fontId="138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4" fontId="225" fillId="74" borderId="44" applyNumberFormat="0" applyProtection="0">
      <alignment horizontal="right" vertical="center"/>
    </xf>
    <xf numFmtId="0" fontId="152" fillId="40" borderId="22" applyNumberFormat="0" applyAlignment="0" applyProtection="0"/>
    <xf numFmtId="0" fontId="159" fillId="53" borderId="29" applyNumberFormat="0" applyAlignment="0" applyProtection="0"/>
    <xf numFmtId="178" fontId="26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6" fillId="0" borderId="0"/>
    <xf numFmtId="178" fontId="26" fillId="0" borderId="0"/>
    <xf numFmtId="0" fontId="100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26" fillId="0" borderId="0" applyFont="0" applyFill="0" applyBorder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54" fillId="56" borderId="28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54" fillId="56" borderId="28" applyNumberFormat="0" applyFont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95" fillId="0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169" fillId="0" borderId="39"/>
    <xf numFmtId="0" fontId="210" fillId="65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78" borderId="44" applyNumberFormat="0" applyProtection="0">
      <alignment horizontal="left" vertical="top" indent="1"/>
    </xf>
    <xf numFmtId="0" fontId="100" fillId="40" borderId="22" applyNumberFormat="0" applyAlignment="0" applyProtection="0"/>
    <xf numFmtId="0" fontId="39" fillId="80" borderId="44" applyNumberFormat="0" applyProtection="0">
      <alignment horizontal="left" vertical="top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227" fontId="166" fillId="0" borderId="34"/>
    <xf numFmtId="0" fontId="52" fillId="56" borderId="28" applyNumberFormat="0" applyFont="0" applyAlignment="0" applyProtection="0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0" fontId="97" fillId="0" borderId="33">
      <alignment horizontal="left" vertical="center"/>
    </xf>
    <xf numFmtId="0" fontId="252" fillId="53" borderId="22" applyNumberFormat="0" applyAlignment="0" applyProtection="0"/>
    <xf numFmtId="0" fontId="39" fillId="80" borderId="44" applyNumberFormat="0" applyProtection="0">
      <alignment horizontal="left" vertical="center" indent="1"/>
    </xf>
    <xf numFmtId="0" fontId="195" fillId="0" borderId="39"/>
    <xf numFmtId="4" fontId="225" fillId="74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6" fillId="0" borderId="0" applyFont="0" applyFill="0" applyBorder="0" applyAlignment="0" applyProtection="0"/>
    <xf numFmtId="0" fontId="169" fillId="0" borderId="39"/>
    <xf numFmtId="0" fontId="54" fillId="56" borderId="28" applyNumberFormat="0" applyFont="0" applyAlignment="0" applyProtection="0"/>
    <xf numFmtId="0" fontId="62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39" fillId="78" borderId="44" applyNumberFormat="0" applyProtection="0">
      <alignment horizontal="left" vertical="top" indent="1"/>
    </xf>
    <xf numFmtId="0" fontId="193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6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8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203" fillId="58" borderId="39"/>
    <xf numFmtId="0" fontId="195" fillId="0" borderId="39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0" fontId="210" fillId="65" borderId="39"/>
    <xf numFmtId="0" fontId="39" fillId="78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center" indent="1"/>
    </xf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8" borderId="44" applyNumberFormat="0" applyProtection="0">
      <alignment horizontal="left" vertical="top" indent="1"/>
    </xf>
    <xf numFmtId="0" fontId="179" fillId="59" borderId="39"/>
    <xf numFmtId="0" fontId="160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57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54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03" fillId="58" borderId="39"/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169" fillId="0" borderId="39"/>
    <xf numFmtId="0" fontId="210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9" fillId="53" borderId="29" applyNumberFormat="0" applyAlignment="0" applyProtection="0"/>
    <xf numFmtId="0" fontId="26" fillId="0" borderId="0"/>
    <xf numFmtId="0" fontId="160" fillId="53" borderId="29" applyNumberFormat="0" applyAlignment="0" applyProtection="0"/>
    <xf numFmtId="0" fontId="39" fillId="56" borderId="28" applyNumberFormat="0" applyFont="0" applyAlignment="0" applyProtection="0"/>
    <xf numFmtId="0" fontId="26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39" fillId="78" borderId="44" applyNumberFormat="0" applyProtection="0">
      <alignment horizontal="left" vertical="center" indent="1"/>
    </xf>
    <xf numFmtId="0" fontId="26" fillId="0" borderId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1" fontId="180" fillId="0" borderId="52">
      <alignment vertical="top"/>
    </xf>
    <xf numFmtId="0" fontId="104" fillId="53" borderId="29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6" fillId="80" borderId="44" applyNumberFormat="0" applyProtection="0">
      <alignment vertical="center"/>
    </xf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160" fillId="53" borderId="29" applyNumberFormat="0" applyAlignment="0" applyProtection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8" fontId="159" fillId="53" borderId="29" applyNumberFormat="0" applyAlignment="0" applyProtection="0"/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203" fillId="58" borderId="39"/>
    <xf numFmtId="9" fontId="26" fillId="0" borderId="0" applyFont="0" applyFill="0" applyBorder="0" applyAlignment="0" applyProtection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9" fontId="26" fillId="0" borderId="0" applyFont="0" applyFill="0" applyBorder="0" applyAlignment="0" applyProtection="0"/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8" fillId="53" borderId="22" applyNumberFormat="0" applyAlignment="0" applyProtection="0"/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3" fillId="0" borderId="39"/>
    <xf numFmtId="0" fontId="195" fillId="0" borderId="39"/>
    <xf numFmtId="0" fontId="203" fillId="0" borderId="39"/>
    <xf numFmtId="0" fontId="210" fillId="0" borderId="39"/>
    <xf numFmtId="0" fontId="234" fillId="0" borderId="39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03" fillId="58" borderId="39"/>
    <xf numFmtId="0" fontId="26" fillId="0" borderId="0"/>
    <xf numFmtId="0" fontId="192" fillId="0" borderId="39"/>
    <xf numFmtId="170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60" borderId="44" applyNumberFormat="0" applyProtection="0">
      <alignment horizontal="right" vertical="center"/>
    </xf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6" fillId="0" borderId="0" applyFont="0" applyFill="0" applyBorder="0" applyAlignment="0" applyProtection="0"/>
    <xf numFmtId="0" fontId="138" fillId="53" borderId="22" applyNumberFormat="0" applyAlignment="0" applyProtection="0"/>
    <xf numFmtId="4" fontId="225" fillId="80" borderId="44" applyNumberFormat="0" applyProtection="0">
      <alignment vertical="center"/>
    </xf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" fontId="228" fillId="80" borderId="44" applyNumberFormat="0" applyProtection="0">
      <alignment horizontal="right" vertical="center"/>
    </xf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97" fillId="0" borderId="33">
      <alignment horizontal="left" vertical="center"/>
    </xf>
    <xf numFmtId="0" fontId="206" fillId="0" borderId="35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100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00" fillId="40" borderId="22" applyNumberFormat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100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90" fillId="53" borderId="22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8" fontId="40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04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275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100" fillId="40" borderId="22" applyNumberFormat="0" applyAlignment="0" applyProtection="0"/>
    <xf numFmtId="0" fontId="26" fillId="0" borderId="0"/>
    <xf numFmtId="0" fontId="26" fillId="0" borderId="0"/>
    <xf numFmtId="0" fontId="104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" fontId="225" fillId="75" borderId="44" applyNumberFormat="0" applyProtection="0">
      <alignment horizontal="right" vertical="center"/>
    </xf>
    <xf numFmtId="4" fontId="226" fillId="80" borderId="44" applyNumberFormat="0" applyProtection="0">
      <alignment vertical="center"/>
    </xf>
    <xf numFmtId="227" fontId="166" fillId="0" borderId="34"/>
    <xf numFmtId="0" fontId="90" fillId="53" borderId="22" applyNumberFormat="0" applyAlignment="0" applyProtection="0"/>
    <xf numFmtId="0" fontId="100" fillId="40" borderId="22" applyNumberFormat="0" applyAlignment="0" applyProtection="0"/>
    <xf numFmtId="0" fontId="179" fillId="59" borderId="39"/>
    <xf numFmtId="0" fontId="90" fillId="53" borderId="22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178" fontId="161" fillId="0" borderId="31" applyNumberFormat="0" applyFill="0" applyAlignment="0" applyProtection="0"/>
    <xf numFmtId="0" fontId="39" fillId="56" borderId="28" applyNumberFormat="0" applyFont="0" applyAlignment="0" applyProtection="0"/>
    <xf numFmtId="4" fontId="228" fillId="8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59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40" fillId="56" borderId="28" applyNumberFormat="0" applyFon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192" fillId="0" borderId="39"/>
    <xf numFmtId="0" fontId="203" fillId="58" borderId="39"/>
    <xf numFmtId="0" fontId="160" fillId="53" borderId="29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39" fillId="68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62" fillId="0" borderId="31" applyNumberFormat="0" applyFill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52" fillId="40" borderId="22" applyNumberFormat="0" applyAlignment="0" applyProtection="0"/>
    <xf numFmtId="0" fontId="159" fillId="53" borderId="29" applyNumberFormat="0" applyAlignment="0" applyProtection="0"/>
    <xf numFmtId="0" fontId="192" fillId="0" borderId="39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39" fillId="80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206" fillId="0" borderId="35"/>
    <xf numFmtId="178" fontId="138" fillId="53" borderId="22" applyNumberFormat="0" applyAlignment="0" applyProtection="0"/>
    <xf numFmtId="0" fontId="160" fillId="53" borderId="29" applyNumberFormat="0" applyAlignment="0" applyProtection="0"/>
    <xf numFmtId="0" fontId="39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9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97" fillId="0" borderId="33">
      <alignment horizontal="left" vertical="center"/>
    </xf>
    <xf numFmtId="0" fontId="153" fillId="40" borderId="22" applyNumberFormat="0" applyAlignment="0" applyProtection="0"/>
    <xf numFmtId="4" fontId="225" fillId="76" borderId="44" applyNumberFormat="0" applyProtection="0">
      <alignment horizontal="right" vertical="center"/>
    </xf>
    <xf numFmtId="4" fontId="223" fillId="78" borderId="46" applyNumberFormat="0" applyProtection="0">
      <alignment horizontal="left" vertical="center" indent="1"/>
    </xf>
    <xf numFmtId="0" fontId="90" fillId="53" borderId="22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95" fillId="0" borderId="39"/>
    <xf numFmtId="0" fontId="152" fillId="40" borderId="22" applyNumberFormat="0" applyAlignment="0" applyProtection="0"/>
    <xf numFmtId="0" fontId="250" fillId="40" borderId="22" applyNumberFormat="0" applyAlignment="0" applyProtection="0"/>
    <xf numFmtId="0" fontId="39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9" fillId="78" borderId="44" applyNumberFormat="0" applyProtection="0">
      <alignment horizontal="left" vertical="center" indent="1"/>
    </xf>
    <xf numFmtId="178" fontId="152" fillId="40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62" fillId="0" borderId="31" applyNumberFormat="0" applyFill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153" fillId="40" borderId="22" applyNumberFormat="0" applyAlignment="0" applyProtection="0"/>
    <xf numFmtId="0" fontId="250" fillId="40" borderId="22" applyNumberFormat="0" applyAlignment="0" applyProtection="0"/>
    <xf numFmtId="227" fontId="166" fillId="0" borderId="34"/>
    <xf numFmtId="0" fontId="210" fillId="65" borderId="39"/>
    <xf numFmtId="0" fontId="206" fillId="0" borderId="35"/>
    <xf numFmtId="0" fontId="203" fillId="0" borderId="39"/>
    <xf numFmtId="0" fontId="192" fillId="0" borderId="39"/>
    <xf numFmtId="0" fontId="206" fillId="0" borderId="35"/>
    <xf numFmtId="0" fontId="152" fillId="40" borderId="22" applyNumberFormat="0" applyAlignment="0" applyProtection="0"/>
    <xf numFmtId="4" fontId="223" fillId="67" borderId="44" applyNumberFormat="0" applyProtection="0">
      <alignment vertical="center"/>
    </xf>
    <xf numFmtId="4" fontId="226" fillId="80" borderId="44" applyNumberFormat="0" applyProtection="0">
      <alignment horizontal="right" vertical="center"/>
    </xf>
    <xf numFmtId="0" fontId="90" fillId="53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39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0" fontId="138" fillId="53" borderId="22" applyNumberFormat="0" applyAlignment="0" applyProtection="0"/>
    <xf numFmtId="0" fontId="252" fillId="53" borderId="22" applyNumberFormat="0" applyAlignment="0" applyProtection="0"/>
    <xf numFmtId="4" fontId="224" fillId="67" borderId="44" applyNumberFormat="0" applyProtection="0">
      <alignment vertical="center"/>
    </xf>
    <xf numFmtId="17" fontId="196" fillId="61" borderId="54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" fontId="226" fillId="80" borderId="44" applyNumberFormat="0" applyProtection="0">
      <alignment horizontal="right" vertical="center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9" fillId="0" borderId="39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4" fontId="224" fillId="67" borderId="44" applyNumberFormat="0" applyProtection="0">
      <alignment vertical="center"/>
    </xf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10" fillId="65" borderId="39"/>
    <xf numFmtId="4" fontId="223" fillId="78" borderId="44" applyNumberFormat="0" applyProtection="0">
      <alignment horizontal="left" vertical="center" indent="1"/>
    </xf>
    <xf numFmtId="0" fontId="100" fillId="40" borderId="22" applyNumberForma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39" fillId="79" borderId="44" applyNumberFormat="0" applyProtection="0">
      <alignment horizontal="left" vertical="top" indent="1"/>
    </xf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03" fillId="0" borderId="39"/>
    <xf numFmtId="4" fontId="225" fillId="71" borderId="44" applyNumberFormat="0" applyProtection="0">
      <alignment horizontal="right" vertical="center"/>
    </xf>
    <xf numFmtId="0" fontId="39" fillId="79" borderId="44" applyNumberFormat="0" applyProtection="0">
      <alignment horizontal="left" vertical="center" indent="1"/>
    </xf>
    <xf numFmtId="0" fontId="195" fillId="0" borderId="39"/>
    <xf numFmtId="0" fontId="139" fillId="53" borderId="22" applyNumberFormat="0" applyAlignment="0" applyProtection="0"/>
    <xf numFmtId="0" fontId="39" fillId="80" borderId="44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0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5" fillId="70" borderId="44" applyNumberFormat="0" applyProtection="0">
      <alignment horizontal="right" vertical="center"/>
    </xf>
    <xf numFmtId="0" fontId="57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178" fontId="161" fillId="0" borderId="31" applyNumberFormat="0" applyFill="0" applyAlignment="0" applyProtection="0"/>
    <xf numFmtId="4" fontId="225" fillId="78" borderId="44" applyNumberFormat="0" applyProtection="0">
      <alignment horizontal="right" vertical="center"/>
    </xf>
    <xf numFmtId="0" fontId="100" fillId="40" borderId="22" applyNumberFormat="0" applyAlignment="0" applyProtection="0"/>
    <xf numFmtId="0" fontId="161" fillId="0" borderId="31" applyNumberFormat="0" applyFill="0" applyAlignment="0" applyProtection="0"/>
    <xf numFmtId="0" fontId="54" fillId="56" borderId="28" applyNumberFormat="0" applyFont="0" applyAlignment="0" applyProtection="0"/>
    <xf numFmtId="4" fontId="225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52" fillId="40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" fontId="225" fillId="71" borderId="44" applyNumberFormat="0" applyProtection="0">
      <alignment horizontal="right" vertical="center"/>
    </xf>
    <xf numFmtId="0" fontId="39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39" fillId="80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4" fontId="225" fillId="69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39" fillId="56" borderId="28" applyNumberFormat="0" applyFont="0" applyAlignment="0" applyProtection="0"/>
    <xf numFmtId="0" fontId="90" fillId="53" borderId="22" applyNumberFormat="0" applyAlignment="0" applyProtection="0"/>
    <xf numFmtId="4" fontId="225" fillId="67" borderId="44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133" fillId="79" borderId="44" applyNumberFormat="0" applyProtection="0">
      <alignment horizontal="left" vertical="top" indent="1"/>
    </xf>
    <xf numFmtId="0" fontId="256" fillId="0" borderId="31" applyNumberFormat="0" applyFill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169" fillId="0" borderId="39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234" fillId="0" borderId="39"/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03" fillId="58" borderId="39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234" fillId="0" borderId="39"/>
    <xf numFmtId="0" fontId="104" fillId="53" borderId="29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52" fillId="56" borderId="28" applyNumberFormat="0" applyFont="0" applyAlignment="0" applyProtection="0"/>
    <xf numFmtId="4" fontId="223" fillId="78" borderId="44" applyNumberFormat="0" applyProtection="0">
      <alignment horizontal="left" vertical="center" indent="1"/>
    </xf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9" fillId="53" borderId="29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61" fillId="0" borderId="31" applyNumberFormat="0" applyFill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251" fillId="53" borderId="29" applyNumberForma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93" fillId="0" borderId="39"/>
    <xf numFmtId="4" fontId="225" fillId="71" borderId="44" applyNumberFormat="0" applyProtection="0">
      <alignment horizontal="right" vertical="center"/>
    </xf>
    <xf numFmtId="0" fontId="210" fillId="0" borderId="39"/>
    <xf numFmtId="0" fontId="39" fillId="78" borderId="44" applyNumberFormat="0" applyProtection="0">
      <alignment horizontal="left" vertical="top" indent="1"/>
    </xf>
    <xf numFmtId="0" fontId="159" fillId="53" borderId="29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4" fontId="225" fillId="72" borderId="44" applyNumberFormat="0" applyProtection="0">
      <alignment horizontal="right" vertical="center"/>
    </xf>
    <xf numFmtId="0" fontId="179" fillId="59" borderId="39"/>
    <xf numFmtId="0" fontId="138" fillId="53" borderId="22" applyNumberFormat="0" applyAlignment="0" applyProtection="0"/>
    <xf numFmtId="0" fontId="133" fillId="79" borderId="44" applyNumberFormat="0" applyProtection="0">
      <alignment horizontal="left" vertical="top" indent="1"/>
    </xf>
    <xf numFmtId="0" fontId="139" fillId="53" borderId="22" applyNumberFormat="0" applyAlignment="0" applyProtection="0"/>
    <xf numFmtId="0" fontId="139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4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92" fillId="0" borderId="39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8" fillId="53" borderId="22" applyNumberFormat="0" applyAlignment="0" applyProtection="0"/>
    <xf numFmtId="4" fontId="227" fillId="79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161" fillId="67" borderId="44" applyNumberFormat="0" applyProtection="0">
      <alignment horizontal="left" vertical="top" indent="1"/>
    </xf>
    <xf numFmtId="0" fontId="90" fillId="53" borderId="22" applyNumberFormat="0" applyAlignment="0" applyProtection="0"/>
    <xf numFmtId="0" fontId="203" fillId="0" borderId="39"/>
    <xf numFmtId="0" fontId="179" fillId="59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69" fillId="0" borderId="39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169" fillId="0" borderId="39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26" fillId="0" borderId="0"/>
    <xf numFmtId="0" fontId="26" fillId="0" borderId="0"/>
    <xf numFmtId="178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178" fontId="26" fillId="0" borderId="0"/>
    <xf numFmtId="0" fontId="26" fillId="0" borderId="0"/>
    <xf numFmtId="0" fontId="26" fillId="0" borderId="0"/>
    <xf numFmtId="178" fontId="26" fillId="0" borderId="0"/>
    <xf numFmtId="0" fontId="169" fillId="0" borderId="39"/>
    <xf numFmtId="1" fontId="180" fillId="0" borderId="52">
      <alignment vertical="top"/>
    </xf>
    <xf numFmtId="0" fontId="26" fillId="0" borderId="0"/>
    <xf numFmtId="0" fontId="169" fillId="0" borderId="39"/>
    <xf numFmtId="0" fontId="169" fillId="0" borderId="39"/>
    <xf numFmtId="0" fontId="169" fillId="0" borderId="39"/>
    <xf numFmtId="0" fontId="26" fillId="0" borderId="0"/>
    <xf numFmtId="0" fontId="26" fillId="4" borderId="12" applyNumberFormat="0" applyFont="0" applyAlignment="0" applyProtection="0"/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0" fontId="26" fillId="0" borderId="0"/>
    <xf numFmtId="17" fontId="196" fillId="61" borderId="54"/>
    <xf numFmtId="0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1" fontId="180" fillId="0" borderId="52">
      <alignment vertical="top"/>
    </xf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17" fontId="196" fillId="61" borderId="54"/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" fillId="0" borderId="0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1" fontId="180" fillId="0" borderId="52">
      <alignment vertical="top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" fontId="180" fillId="0" borderId="52">
      <alignment vertical="top"/>
    </xf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1" fontId="180" fillId="0" borderId="52">
      <alignment vertical="top"/>
    </xf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69" fillId="0" borderId="39"/>
    <xf numFmtId="44" fontId="26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9" fillId="67" borderId="55" applyNumberFormat="0" applyBorder="0">
      <protection locked="0"/>
    </xf>
    <xf numFmtId="0" fontId="169" fillId="0" borderId="39"/>
    <xf numFmtId="0" fontId="169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9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17" fontId="196" fillId="61" borderId="54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169" fillId="0" borderId="39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97" fillId="0" borderId="53" applyNumberFormat="0" applyAlignment="0" applyProtection="0">
      <alignment horizontal="left" vertical="center"/>
    </xf>
    <xf numFmtId="170" fontId="26" fillId="0" borderId="0" applyFont="0" applyFill="0" applyBorder="0" applyAlignment="0" applyProtection="0"/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" fontId="196" fillId="61" borderId="54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0" fontId="52" fillId="56" borderId="28" applyNumberFormat="0" applyFont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" fontId="180" fillId="0" borderId="52">
      <alignment vertical="top"/>
    </xf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95" fillId="0" borderId="39"/>
    <xf numFmtId="0" fontId="169" fillId="0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34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3" fillId="40" borderId="22" applyNumberFormat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169" fillId="0" borderId="39"/>
    <xf numFmtId="0" fontId="162" fillId="0" borderId="31" applyNumberFormat="0" applyFill="0" applyAlignment="0" applyProtection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178" fontId="26" fillId="0" borderId="0"/>
    <xf numFmtId="4" fontId="225" fillId="76" borderId="44" applyNumberFormat="0" applyProtection="0">
      <alignment horizontal="right" vertical="center"/>
    </xf>
    <xf numFmtId="0" fontId="256" fillId="0" borderId="31" applyNumberFormat="0" applyFill="0" applyAlignment="0" applyProtection="0"/>
    <xf numFmtId="0" fontId="26" fillId="0" borderId="0"/>
    <xf numFmtId="0" fontId="138" fillId="53" borderId="22" applyNumberFormat="0" applyAlignment="0" applyProtection="0"/>
    <xf numFmtId="0" fontId="26" fillId="0" borderId="0"/>
    <xf numFmtId="178" fontId="26" fillId="0" borderId="0"/>
    <xf numFmtId="0" fontId="100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59" fillId="53" borderId="29" applyNumberFormat="0" applyAlignment="0" applyProtection="0"/>
    <xf numFmtId="0" fontId="26" fillId="0" borderId="0" applyFont="0" applyFill="0" applyBorder="0" applyAlignment="0" applyProtection="0"/>
    <xf numFmtId="0" fontId="152" fillId="40" borderId="22" applyNumberFormat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54" fillId="56" borderId="28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26" fillId="0" borderId="0"/>
    <xf numFmtId="0" fontId="195" fillId="0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0" fontId="161" fillId="67" borderId="44" applyNumberFormat="0" applyProtection="0">
      <alignment horizontal="left" vertical="top" indent="1"/>
    </xf>
    <xf numFmtId="4" fontId="225" fillId="70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0" fontId="133" fillId="63" borderId="44" applyNumberFormat="0" applyProtection="0">
      <alignment horizontal="left" vertical="top" indent="1"/>
    </xf>
    <xf numFmtId="0" fontId="133" fillId="79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250" fillId="40" borderId="22" applyNumberFormat="0" applyAlignment="0" applyProtection="0"/>
    <xf numFmtId="0" fontId="139" fillId="53" borderId="22" applyNumberForma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27" fontId="166" fillId="0" borderId="34"/>
    <xf numFmtId="0" fontId="210" fillId="65" borderId="39"/>
    <xf numFmtId="0" fontId="203" fillId="58" borderId="39"/>
    <xf numFmtId="0" fontId="203" fillId="58" borderId="39"/>
    <xf numFmtId="0" fontId="203" fillId="0" borderId="39"/>
    <xf numFmtId="0" fontId="192" fillId="0" borderId="39"/>
    <xf numFmtId="0" fontId="192" fillId="0" borderId="39"/>
    <xf numFmtId="0" fontId="195" fillId="0" borderId="39"/>
    <xf numFmtId="0" fontId="206" fillId="0" borderId="35"/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9" fillId="0" borderId="39"/>
    <xf numFmtId="43" fontId="26" fillId="0" borderId="0" applyFont="0" applyFill="0" applyBorder="0" applyAlignment="0" applyProtection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44" fontId="26" fillId="0" borderId="0" applyFont="0" applyFill="0" applyBorder="0" applyAlignment="0" applyProtection="0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133" fillId="63" borderId="44" applyNumberFormat="0" applyProtection="0">
      <alignment horizontal="left" vertical="top" indent="1"/>
    </xf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8" borderId="44" applyNumberFormat="0" applyProtection="0">
      <alignment horizontal="left" vertical="center" indent="1"/>
    </xf>
    <xf numFmtId="17" fontId="196" fillId="61" borderId="54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90" fillId="53" borderId="22" applyNumberFormat="0" applyAlignment="0" applyProtection="0"/>
    <xf numFmtId="0" fontId="206" fillId="0" borderId="35"/>
    <xf numFmtId="0" fontId="210" fillId="65" borderId="39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9" fillId="59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4" fontId="225" fillId="80" borderId="44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56" borderId="28" applyNumberFormat="0" applyFont="0" applyAlignment="0" applyProtection="0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2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0" borderId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1" fontId="180" fillId="0" borderId="52">
      <alignment vertical="top"/>
    </xf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57" fillId="56" borderId="28" applyNumberFormat="0" applyFont="0" applyAlignment="0" applyProtection="0"/>
    <xf numFmtId="9" fontId="26" fillId="0" borderId="0" applyFont="0" applyFill="0" applyBorder="0" applyAlignment="0" applyProtection="0"/>
    <xf numFmtId="0" fontId="104" fillId="53" borderId="29" applyNumberFormat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06" fillId="0" borderId="31" applyNumberFormat="0" applyFill="0" applyAlignment="0" applyProtection="0"/>
    <xf numFmtId="0" fontId="193" fillId="0" borderId="39"/>
    <xf numFmtId="0" fontId="195" fillId="0" borderId="39"/>
    <xf numFmtId="0" fontId="203" fillId="0" borderId="39"/>
    <xf numFmtId="0" fontId="210" fillId="0" borderId="39"/>
    <xf numFmtId="0" fontId="234" fillId="0" borderId="39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03" fillId="58" borderId="39"/>
    <xf numFmtId="0" fontId="26" fillId="0" borderId="0"/>
    <xf numFmtId="0" fontId="192" fillId="0" borderId="39"/>
    <xf numFmtId="170" fontId="26" fillId="0" borderId="0" applyFont="0" applyFill="0" applyBorder="0" applyAlignment="0" applyProtection="0"/>
    <xf numFmtId="0" fontId="52" fillId="56" borderId="28" applyNumberFormat="0" applyFont="0" applyAlignment="0" applyProtection="0"/>
    <xf numFmtId="4" fontId="225" fillId="60" borderId="44" applyNumberFormat="0" applyProtection="0">
      <alignment horizontal="right" vertical="center"/>
    </xf>
    <xf numFmtId="0" fontId="210" fillId="0" borderId="39"/>
    <xf numFmtId="17" fontId="196" fillId="61" borderId="54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52" fillId="56" borderId="28" applyNumberFormat="0" applyFont="0" applyAlignment="0" applyProtection="0"/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97" fillId="0" borderId="33">
      <alignment horizontal="left" vertical="center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95" fillId="0" borderId="39"/>
    <xf numFmtId="0" fontId="57" fillId="56" borderId="28" applyNumberFormat="0" applyFont="0" applyAlignment="0" applyProtection="0"/>
    <xf numFmtId="0" fontId="153" fillId="40" borderId="22" applyNumberFormat="0" applyAlignment="0" applyProtection="0"/>
    <xf numFmtId="9" fontId="26" fillId="0" borderId="0" applyFont="0" applyFill="0" applyBorder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92" fillId="0" borderId="39"/>
    <xf numFmtId="0" fontId="52" fillId="56" borderId="28" applyNumberFormat="0" applyFont="0" applyAlignment="0" applyProtection="0"/>
    <xf numFmtId="4" fontId="225" fillId="73" borderId="44" applyNumberFormat="0" applyProtection="0">
      <alignment horizontal="right" vertical="center"/>
    </xf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8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5" fillId="82" borderId="53" applyNumberFormat="0">
      <alignment horizontal="left" vertical="top"/>
      <protection hidden="1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" fontId="196" fillId="61" borderId="54"/>
    <xf numFmtId="0" fontId="265" fillId="82" borderId="53" applyNumberFormat="0">
      <alignment horizontal="left" vertical="top"/>
      <protection hidden="1"/>
    </xf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17" fontId="196" fillId="61" borderId="54"/>
    <xf numFmtId="9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9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0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4" borderId="12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0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1" fontId="180" fillId="0" borderId="52">
      <alignment vertical="top"/>
    </xf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0" fontId="26" fillId="0" borderId="0"/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17" fontId="196" fillId="61" borderId="54"/>
    <xf numFmtId="0" fontId="169" fillId="0" borderId="39"/>
    <xf numFmtId="43" fontId="26" fillId="0" borderId="0" applyFont="0" applyFill="0" applyBorder="0" applyAlignment="0" applyProtection="0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26" fillId="0" borderId="0"/>
    <xf numFmtId="17" fontId="196" fillId="61" borderId="54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9" fillId="0" borderId="39"/>
    <xf numFmtId="0" fontId="26" fillId="0" borderId="0"/>
    <xf numFmtId="0" fontId="265" fillId="82" borderId="53" applyNumberFormat="0">
      <alignment horizontal="left" vertical="top"/>
      <protection hidden="1"/>
    </xf>
    <xf numFmtId="43" fontId="26" fillId="0" borderId="0" applyFont="0" applyFill="0" applyBorder="0" applyAlignment="0" applyProtection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17" fontId="196" fillId="61" borderId="54"/>
    <xf numFmtId="9" fontId="26" fillId="0" borderId="0" applyFont="0" applyFill="0" applyBorder="0" applyAlignment="0" applyProtection="0"/>
    <xf numFmtId="192" fontId="26" fillId="0" borderId="0" applyFont="0" applyFill="0" applyBorder="0" applyAlignment="0" applyProtection="0"/>
    <xf numFmtId="0" fontId="26" fillId="0" borderId="0"/>
    <xf numFmtId="17" fontId="196" fillId="61" borderId="54"/>
    <xf numFmtId="17" fontId="196" fillId="61" borderId="54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" fontId="196" fillId="61" borderId="54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169" fillId="0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" fontId="180" fillId="0" borderId="52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" fontId="196" fillId="61" borderId="54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0" fontId="26" fillId="0" borderId="0"/>
    <xf numFmtId="0" fontId="39" fillId="67" borderId="55" applyNumberFormat="0" applyBorder="0">
      <protection locked="0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67" borderId="55" applyNumberFormat="0" applyBorder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192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275" fontId="26" fillId="0" borderId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" fillId="0" borderId="0"/>
    <xf numFmtId="0" fontId="265" fillId="82" borderId="53" applyNumberFormat="0">
      <alignment horizontal="left" vertical="top"/>
      <protection hidden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92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" fontId="223" fillId="77" borderId="51" applyNumberFormat="0" applyProtection="0">
      <alignment horizontal="left" vertical="center" indent="1"/>
    </xf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79" fillId="59" borderId="39"/>
    <xf numFmtId="0" fontId="169" fillId="0" borderId="39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17" fontId="196" fillId="61" borderId="54"/>
    <xf numFmtId="0" fontId="138" fillId="53" borderId="22" applyNumberFormat="0" applyAlignment="0" applyProtection="0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203" fillId="58" borderId="39"/>
    <xf numFmtId="0" fontId="160" fillId="53" borderId="29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169" fillId="0" borderId="39"/>
    <xf numFmtId="0" fontId="39" fillId="68" borderId="44" applyNumberFormat="0" applyProtection="0">
      <alignment horizontal="left" vertical="top" indent="1"/>
    </xf>
    <xf numFmtId="0" fontId="54" fillId="56" borderId="28" applyNumberFormat="0" applyFont="0" applyAlignment="0" applyProtection="0"/>
    <xf numFmtId="0" fontId="159" fillId="53" borderId="29" applyNumberFormat="0" applyAlignment="0" applyProtection="0"/>
    <xf numFmtId="0" fontId="39" fillId="56" borderId="28" applyNumberFormat="0" applyFont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52" fillId="56" borderId="28" applyNumberFormat="0" applyFont="0" applyAlignment="0" applyProtection="0"/>
    <xf numFmtId="4" fontId="223" fillId="77" borderId="51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39" fillId="80" borderId="44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39" fillId="53" borderId="22" applyNumberFormat="0" applyAlignment="0" applyProtection="0"/>
    <xf numFmtId="0" fontId="206" fillId="0" borderId="35"/>
    <xf numFmtId="0" fontId="39" fillId="56" borderId="28" applyNumberFormat="0" applyFont="0" applyAlignment="0" applyProtection="0"/>
    <xf numFmtId="0" fontId="252" fillId="53" borderId="22" applyNumberFormat="0" applyAlignment="0" applyProtection="0"/>
    <xf numFmtId="0" fontId="210" fillId="0" borderId="39"/>
    <xf numFmtId="0" fontId="39" fillId="68" borderId="44" applyNumberFormat="0" applyProtection="0">
      <alignment horizontal="left" vertical="center" indent="1"/>
    </xf>
    <xf numFmtId="0" fontId="195" fillId="0" borderId="39"/>
    <xf numFmtId="4" fontId="228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4" fontId="223" fillId="78" borderId="46" applyNumberFormat="0" applyProtection="0">
      <alignment horizontal="left" vertical="center" indent="1"/>
    </xf>
    <xf numFmtId="4" fontId="225" fillId="72" borderId="44" applyNumberFormat="0" applyProtection="0">
      <alignment horizontal="right" vertical="center"/>
    </xf>
    <xf numFmtId="4" fontId="225" fillId="69" borderId="44" applyNumberFormat="0" applyProtection="0">
      <alignment horizontal="right" vertical="center"/>
    </xf>
    <xf numFmtId="4" fontId="225" fillId="67" borderId="44" applyNumberFormat="0" applyProtection="0">
      <alignment horizontal="left" vertical="center" indent="1"/>
    </xf>
    <xf numFmtId="17" fontId="196" fillId="61" borderId="54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79" fillId="59" borderId="39"/>
    <xf numFmtId="227" fontId="166" fillId="0" borderId="34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" fontId="225" fillId="78" borderId="44" applyNumberFormat="0" applyProtection="0">
      <alignment horizontal="right" vertical="center"/>
    </xf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39" fillId="78" borderId="44" applyNumberFormat="0" applyProtection="0">
      <alignment horizontal="left" vertical="center" indent="1"/>
    </xf>
    <xf numFmtId="0" fontId="169" fillId="0" borderId="39"/>
    <xf numFmtId="0" fontId="169" fillId="0" borderId="39"/>
    <xf numFmtId="0" fontId="179" fillId="59" borderId="39"/>
    <xf numFmtId="0" fontId="100" fillId="40" borderId="22" applyNumberFormat="0" applyAlignment="0" applyProtection="0"/>
    <xf numFmtId="0" fontId="97" fillId="0" borderId="53" applyNumberFormat="0" applyAlignment="0" applyProtection="0">
      <alignment horizontal="left" vertical="center"/>
    </xf>
    <xf numFmtId="0" fontId="138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210" fillId="65" borderId="39"/>
    <xf numFmtId="0" fontId="54" fillId="56" borderId="28" applyNumberFormat="0" applyFont="0" applyAlignment="0" applyProtection="0"/>
    <xf numFmtId="0" fontId="256" fillId="0" borderId="31" applyNumberFormat="0" applyFill="0" applyAlignment="0" applyProtection="0"/>
    <xf numFmtId="0" fontId="251" fillId="53" borderId="29" applyNumberFormat="0" applyAlignment="0" applyProtection="0"/>
    <xf numFmtId="0" fontId="193" fillId="0" borderId="39"/>
    <xf numFmtId="4" fontId="227" fillId="79" borderId="46" applyNumberFormat="0" applyProtection="0">
      <alignment horizontal="left" vertical="center" indent="1"/>
    </xf>
    <xf numFmtId="4" fontId="226" fillId="80" borderId="44" applyNumberFormat="0" applyProtection="0">
      <alignment horizontal="right" vertical="center"/>
    </xf>
    <xf numFmtId="4" fontId="225" fillId="80" borderId="44" applyNumberFormat="0" applyProtection="0">
      <alignment vertical="center"/>
    </xf>
    <xf numFmtId="4" fontId="225" fillId="75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4" fillId="67" borderId="44" applyNumberFormat="0" applyProtection="0">
      <alignment vertical="center"/>
    </xf>
    <xf numFmtId="0" fontId="39" fillId="56" borderId="28" applyNumberFormat="0" applyFont="0" applyAlignment="0" applyProtection="0"/>
    <xf numFmtId="0" fontId="210" fillId="65" borderId="39"/>
    <xf numFmtId="0" fontId="206" fillId="0" borderId="35"/>
    <xf numFmtId="0" fontId="203" fillId="0" borderId="39"/>
    <xf numFmtId="0" fontId="192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10" fillId="0" borderId="39"/>
    <xf numFmtId="0" fontId="234" fillId="0" borderId="39"/>
    <xf numFmtId="17" fontId="196" fillId="61" borderId="54"/>
    <xf numFmtId="0" fontId="250" fillId="40" borderId="22" applyNumberFormat="0" applyAlignment="0" applyProtection="0"/>
    <xf numFmtId="0" fontId="251" fillId="53" borderId="29" applyNumberFormat="0" applyAlignment="0" applyProtection="0"/>
    <xf numFmtId="0" fontId="252" fillId="53" borderId="22" applyNumberFormat="0" applyAlignment="0" applyProtection="0"/>
    <xf numFmtId="0" fontId="256" fillId="0" borderId="31" applyNumberFormat="0" applyFill="0" applyAlignment="0" applyProtection="0"/>
    <xf numFmtId="0" fontId="62" fillId="56" borderId="28" applyNumberFormat="0" applyFon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39" fillId="56" borderId="28" applyNumberFormat="0" applyFont="0" applyAlignment="0" applyProtection="0"/>
    <xf numFmtId="0" fontId="54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227" fontId="166" fillId="0" borderId="34"/>
    <xf numFmtId="4" fontId="223" fillId="77" borderId="51" applyNumberFormat="0" applyProtection="0">
      <alignment horizontal="left" vertical="center" indent="1"/>
    </xf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17" fontId="196" fillId="61" borderId="54"/>
    <xf numFmtId="0" fontId="54" fillId="56" borderId="28" applyNumberFormat="0" applyFont="0" applyAlignment="0" applyProtection="0"/>
    <xf numFmtId="0" fontId="141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69" fillId="0" borderId="39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10" fillId="65" borderId="39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153" fillId="40" borderId="22" applyNumberFormat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67" borderId="55" applyNumberFormat="0" applyBorder="0">
      <protection locked="0"/>
    </xf>
    <xf numFmtId="4" fontId="225" fillId="74" borderId="44" applyNumberFormat="0" applyProtection="0">
      <alignment horizontal="right" vertical="center"/>
    </xf>
    <xf numFmtId="0" fontId="138" fillId="53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39" fillId="67" borderId="55" applyNumberFormat="0" applyBorder="0">
      <protection locked="0"/>
    </xf>
    <xf numFmtId="0" fontId="100" fillId="40" borderId="22" applyNumberFormat="0" applyAlignment="0" applyProtection="0"/>
    <xf numFmtId="0" fontId="139" fillId="53" borderId="22" applyNumberFormat="0" applyAlignment="0" applyProtection="0"/>
    <xf numFmtId="0" fontId="39" fillId="79" borderId="44" applyNumberFormat="0" applyProtection="0">
      <alignment horizontal="left" vertical="top" indent="1"/>
    </xf>
    <xf numFmtId="0" fontId="57" fillId="56" borderId="28" applyNumberFormat="0" applyFont="0" applyAlignment="0" applyProtection="0"/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106" fillId="0" borderId="31" applyNumberFormat="0" applyFill="0" applyAlignment="0" applyProtection="0"/>
    <xf numFmtId="178" fontId="159" fillId="53" borderId="29" applyNumberFormat="0" applyAlignment="0" applyProtection="0"/>
    <xf numFmtId="0" fontId="152" fillId="40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0" fontId="52" fillId="56" borderId="28" applyNumberFormat="0" applyFont="0" applyAlignment="0" applyProtection="0"/>
    <xf numFmtId="0" fontId="153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74" borderId="44" applyNumberFormat="0" applyProtection="0">
      <alignment horizontal="right" vertical="center"/>
    </xf>
    <xf numFmtId="0" fontId="153" fillId="40" borderId="22" applyNumberFormat="0" applyAlignment="0" applyProtection="0"/>
    <xf numFmtId="0" fontId="203" fillId="58" borderId="39"/>
    <xf numFmtId="0" fontId="203" fillId="58" borderId="39"/>
    <xf numFmtId="0" fontId="57" fillId="56" borderId="28" applyNumberFormat="0" applyFont="0" applyAlignment="0" applyProtection="0"/>
    <xf numFmtId="0" fontId="52" fillId="56" borderId="28" applyNumberFormat="0" applyFont="0" applyAlignment="0" applyProtection="0"/>
    <xf numFmtId="0" fontId="104" fillId="53" borderId="29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97" fillId="0" borderId="53" applyNumberFormat="0" applyAlignment="0" applyProtection="0">
      <alignment horizontal="left" vertical="center"/>
    </xf>
    <xf numFmtId="0" fontId="152" fillId="40" borderId="22" applyNumberFormat="0" applyAlignment="0" applyProtection="0"/>
    <xf numFmtId="0" fontId="57" fillId="56" borderId="28" applyNumberFormat="0" applyFont="0" applyAlignment="0" applyProtection="0"/>
    <xf numFmtId="4" fontId="225" fillId="76" borderId="44" applyNumberFormat="0" applyProtection="0">
      <alignment horizontal="right" vertical="center"/>
    </xf>
    <xf numFmtId="0" fontId="90" fillId="53" borderId="22" applyNumberFormat="0" applyAlignment="0" applyProtection="0"/>
    <xf numFmtId="4" fontId="226" fillId="80" borderId="44" applyNumberFormat="0" applyProtection="0">
      <alignment vertical="center"/>
    </xf>
    <xf numFmtId="0" fontId="152" fillId="40" borderId="22" applyNumberFormat="0" applyAlignment="0" applyProtection="0"/>
    <xf numFmtId="178" fontId="138" fillId="53" borderId="22" applyNumberFormat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92" fillId="0" borderId="39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4" fontId="225" fillId="71" borderId="44" applyNumberFormat="0" applyProtection="0">
      <alignment horizontal="right" vertical="center"/>
    </xf>
    <xf numFmtId="0" fontId="39" fillId="78" borderId="44" applyNumberFormat="0" applyProtection="0">
      <alignment horizontal="left" vertical="top" indent="1"/>
    </xf>
    <xf numFmtId="0" fontId="153" fillId="40" borderId="22" applyNumberFormat="0" applyAlignment="0" applyProtection="0"/>
    <xf numFmtId="0" fontId="90" fillId="53" borderId="22" applyNumberFormat="0" applyAlignment="0" applyProtection="0"/>
    <xf numFmtId="4" fontId="223" fillId="78" borderId="46" applyNumberFormat="0" applyProtection="0">
      <alignment horizontal="left" vertical="center" indent="1"/>
    </xf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5" fillId="82" borderId="53" applyNumberFormat="0">
      <alignment horizontal="left" vertical="top"/>
      <protection hidden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169" fillId="0" borderId="39"/>
    <xf numFmtId="0" fontId="39" fillId="67" borderId="55" applyNumberFormat="0" applyBorder="0">
      <protection locked="0"/>
    </xf>
    <xf numFmtId="1" fontId="180" fillId="0" borderId="52">
      <alignment vertical="top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" fillId="0" borderId="0"/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0" fontId="265" fillId="82" borderId="53" applyNumberFormat="0">
      <alignment horizontal="left" vertical="top"/>
      <protection hidden="1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17" fontId="196" fillId="61" borderId="54"/>
    <xf numFmtId="0" fontId="169" fillId="0" borderId="39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" fontId="180" fillId="0" borderId="52">
      <alignment vertical="top"/>
    </xf>
    <xf numFmtId="0" fontId="169" fillId="0" borderId="39"/>
    <xf numFmtId="1" fontId="180" fillId="0" borderId="52">
      <alignment vertical="top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0" fontId="169" fillId="0" borderId="39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0" fontId="39" fillId="67" borderId="55" applyNumberFormat="0" applyBorder="0">
      <protection locked="0"/>
    </xf>
    <xf numFmtId="1" fontId="180" fillId="0" borderId="52">
      <alignment vertical="top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7" fontId="196" fillId="61" borderId="54"/>
    <xf numFmtId="0" fontId="169" fillId="0" borderId="39"/>
    <xf numFmtId="0" fontId="169" fillId="0" borderId="39"/>
    <xf numFmtId="17" fontId="196" fillId="61" borderId="54"/>
    <xf numFmtId="17" fontId="196" fillId="61" borderId="54"/>
    <xf numFmtId="0" fontId="97" fillId="0" borderId="53" applyNumberFormat="0" applyAlignment="0" applyProtection="0">
      <alignment horizontal="left" vertical="center"/>
    </xf>
    <xf numFmtId="0" fontId="169" fillId="0" borderId="39"/>
    <xf numFmtId="0" fontId="97" fillId="0" borderId="53" applyNumberFormat="0" applyAlignment="0" applyProtection="0">
      <alignment horizontal="left" vertical="center"/>
    </xf>
    <xf numFmtId="0" fontId="169" fillId="0" borderId="39"/>
    <xf numFmtId="0" fontId="169" fillId="0" borderId="39"/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0" fontId="169" fillId="0" borderId="39"/>
    <xf numFmtId="0" fontId="169" fillId="0" borderId="39"/>
    <xf numFmtId="0" fontId="97" fillId="0" borderId="53" applyNumberFormat="0" applyAlignment="0" applyProtection="0">
      <alignment horizontal="left" vertical="center"/>
    </xf>
    <xf numFmtId="0" fontId="39" fillId="67" borderId="55" applyNumberFormat="0" applyBorder="0">
      <protection locked="0"/>
    </xf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17" fontId="196" fillId="61" borderId="54"/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169" fillId="0" borderId="39"/>
    <xf numFmtId="17" fontId="196" fillId="61" borderId="54"/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1" fontId="180" fillId="0" borderId="52">
      <alignment vertical="top"/>
    </xf>
    <xf numFmtId="0" fontId="169" fillId="0" borderId="39"/>
    <xf numFmtId="17" fontId="196" fillId="61" borderId="54"/>
    <xf numFmtId="0" fontId="169" fillId="0" borderId="39"/>
    <xf numFmtId="0" fontId="97" fillId="0" borderId="53" applyNumberFormat="0" applyAlignment="0" applyProtection="0">
      <alignment horizontal="left" vertical="center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0" fontId="39" fillId="67" borderId="55" applyNumberFormat="0" applyBorder="0">
      <protection locked="0"/>
    </xf>
    <xf numFmtId="0" fontId="39" fillId="67" borderId="55" applyNumberFormat="0" applyBorder="0">
      <protection locked="0"/>
    </xf>
    <xf numFmtId="17" fontId="196" fillId="61" borderId="54"/>
    <xf numFmtId="0" fontId="97" fillId="0" borderId="53" applyNumberFormat="0" applyAlignment="0" applyProtection="0">
      <alignment horizontal="left" vertical="center"/>
    </xf>
    <xf numFmtId="1" fontId="180" fillId="0" borderId="52">
      <alignment vertical="top"/>
    </xf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265" fillId="82" borderId="53" applyNumberFormat="0">
      <alignment horizontal="left" vertical="top"/>
      <protection hidden="1"/>
    </xf>
    <xf numFmtId="0" fontId="39" fillId="67" borderId="55" applyNumberFormat="0" applyBorder="0">
      <protection locked="0"/>
    </xf>
    <xf numFmtId="4" fontId="223" fillId="77" borderId="51" applyNumberFormat="0" applyProtection="0">
      <alignment horizontal="left" vertical="center" indent="1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1" fontId="180" fillId="0" borderId="52">
      <alignment vertical="top"/>
    </xf>
    <xf numFmtId="0" fontId="26" fillId="0" borderId="0"/>
    <xf numFmtId="1" fontId="180" fillId="0" borderId="52">
      <alignment vertical="top"/>
    </xf>
    <xf numFmtId="4" fontId="223" fillId="77" borderId="51" applyNumberFormat="0" applyProtection="0">
      <alignment horizontal="left" vertical="center" indent="1"/>
    </xf>
    <xf numFmtId="0" fontId="39" fillId="67" borderId="55" applyNumberFormat="0" applyBorder="0">
      <protection locked="0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0" fontId="169" fillId="0" borderId="39"/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0" fontId="169" fillId="0" borderId="39"/>
    <xf numFmtId="4" fontId="223" fillId="77" borderId="51" applyNumberFormat="0" applyProtection="0">
      <alignment horizontal="left" vertical="center" indent="1"/>
    </xf>
    <xf numFmtId="17" fontId="196" fillId="61" borderId="54"/>
    <xf numFmtId="17" fontId="196" fillId="61" borderId="54"/>
    <xf numFmtId="0" fontId="265" fillId="82" borderId="53" applyNumberFormat="0">
      <alignment horizontal="left" vertical="top"/>
      <protection hidden="1"/>
    </xf>
    <xf numFmtId="1" fontId="180" fillId="0" borderId="52">
      <alignment vertical="top"/>
    </xf>
    <xf numFmtId="17" fontId="196" fillId="61" borderId="54"/>
    <xf numFmtId="0" fontId="265" fillId="82" borderId="53" applyNumberFormat="0">
      <alignment horizontal="left" vertical="top"/>
      <protection hidden="1"/>
    </xf>
    <xf numFmtId="4" fontId="223" fillId="77" borderId="51" applyNumberFormat="0" applyProtection="0">
      <alignment horizontal="left" vertical="center" indent="1"/>
    </xf>
    <xf numFmtId="1" fontId="180" fillId="0" borderId="52">
      <alignment vertical="top"/>
    </xf>
    <xf numFmtId="0" fontId="169" fillId="0" borderId="39"/>
    <xf numFmtId="17" fontId="196" fillId="61" borderId="54"/>
    <xf numFmtId="0" fontId="265" fillId="82" borderId="53" applyNumberFormat="0">
      <alignment horizontal="left" vertical="top"/>
      <protection hidden="1"/>
    </xf>
    <xf numFmtId="0" fontId="169" fillId="0" borderId="39"/>
    <xf numFmtId="4" fontId="223" fillId="77" borderId="51" applyNumberFormat="0" applyProtection="0">
      <alignment horizontal="left" vertical="center" indent="1"/>
    </xf>
    <xf numFmtId="0" fontId="26" fillId="0" borderId="0"/>
    <xf numFmtId="43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26" fillId="0" borderId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192" fillId="0" borderId="39"/>
    <xf numFmtId="0" fontId="192" fillId="0" borderId="39"/>
    <xf numFmtId="0" fontId="195" fillId="0" borderId="39"/>
    <xf numFmtId="0" fontId="100" fillId="40" borderId="22" applyNumberFormat="0" applyAlignment="0" applyProtection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0" fontId="97" fillId="0" borderId="33">
      <alignment horizontal="left" vertical="center"/>
    </xf>
    <xf numFmtId="0" fontId="97" fillId="0" borderId="53" applyNumberFormat="0" applyAlignment="0" applyProtection="0">
      <alignment horizontal="left" vertical="center"/>
    </xf>
    <xf numFmtId="0" fontId="203" fillId="58" borderId="39"/>
    <xf numFmtId="0" fontId="203" fillId="58" borderId="39"/>
    <xf numFmtId="0" fontId="203" fillId="0" borderId="39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179" fillId="59" borderId="39"/>
    <xf numFmtId="0" fontId="203" fillId="0" borderId="39"/>
    <xf numFmtId="0" fontId="203" fillId="58" borderId="39"/>
    <xf numFmtId="0" fontId="203" fillId="58" borderId="39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153" fillId="40" borderId="22" applyNumberFormat="0" applyAlignment="0" applyProtection="0"/>
    <xf numFmtId="0" fontId="210" fillId="65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69" fillId="0" borderId="39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69" fillId="0" borderId="39"/>
    <xf numFmtId="0" fontId="169" fillId="0" borderId="39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89" fontId="115" fillId="0" borderId="0"/>
    <xf numFmtId="191" fontId="39" fillId="0" borderId="0" applyFont="0" applyFill="0" applyBorder="0" applyAlignment="0" applyProtection="0"/>
    <xf numFmtId="190" fontId="39" fillId="0" borderId="0" applyFont="0" applyFill="0" applyBorder="0" applyAlignment="0" applyProtection="0"/>
    <xf numFmtId="181" fontId="39" fillId="0" borderId="0" applyFont="0" applyFill="0" applyBorder="0" applyAlignment="0" applyProtection="0"/>
    <xf numFmtId="182" fontId="39" fillId="0" borderId="0" applyFont="0" applyFill="0" applyBorder="0" applyAlignment="0" applyProtection="0"/>
    <xf numFmtId="0" fontId="3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178" fontId="152" fillId="40" borderId="22" applyNumberFormat="0" applyAlignment="0" applyProtection="0"/>
    <xf numFmtId="0" fontId="57" fillId="56" borderId="28" applyNumberFormat="0" applyFon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" fontId="225" fillId="73" borderId="44" applyNumberFormat="0" applyProtection="0">
      <alignment horizontal="right" vertical="center"/>
    </xf>
    <xf numFmtId="0" fontId="97" fillId="0" borderId="53" applyNumberFormat="0" applyAlignment="0" applyProtection="0">
      <alignment horizontal="lef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0" fontId="39" fillId="78" borderId="44" applyNumberFormat="0" applyProtection="0">
      <alignment horizontal="left" vertical="center" indent="1"/>
    </xf>
    <xf numFmtId="0" fontId="162" fillId="0" borderId="31" applyNumberFormat="0" applyFill="0" applyAlignment="0" applyProtection="0"/>
    <xf numFmtId="0" fontId="234" fillId="0" borderId="39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179" fontId="26" fillId="0" borderId="0" applyFont="0" applyFill="0" applyBorder="0" applyAlignment="0" applyProtection="0"/>
    <xf numFmtId="0" fontId="26" fillId="0" borderId="0"/>
    <xf numFmtId="0" fontId="152" fillId="40" borderId="22" applyNumberFormat="0" applyAlignment="0" applyProtection="0"/>
    <xf numFmtId="0" fontId="161" fillId="67" borderId="44" applyNumberFormat="0" applyProtection="0">
      <alignment horizontal="left" vertical="top" indent="1"/>
    </xf>
    <xf numFmtId="4" fontId="225" fillId="60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0" fontId="39" fillId="68" borderId="44" applyNumberFormat="0" applyProtection="0">
      <alignment horizontal="left" vertical="top" indent="1"/>
    </xf>
    <xf numFmtId="4" fontId="223" fillId="78" borderId="46" applyNumberFormat="0" applyProtection="0">
      <alignment horizontal="left" vertical="center" indent="1"/>
    </xf>
    <xf numFmtId="0" fontId="100" fillId="40" borderId="22" applyNumberFormat="0" applyAlignment="0" applyProtection="0"/>
    <xf numFmtId="0" fontId="106" fillId="0" borderId="31" applyNumberFormat="0" applyFill="0" applyAlignment="0" applyProtection="0"/>
    <xf numFmtId="178" fontId="26" fillId="0" borderId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0" fontId="39" fillId="68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center" indent="1"/>
    </xf>
    <xf numFmtId="0" fontId="26" fillId="0" borderId="0"/>
    <xf numFmtId="0" fontId="52" fillId="56" borderId="28" applyNumberFormat="0" applyFont="0" applyAlignment="0" applyProtection="0"/>
    <xf numFmtId="178" fontId="26" fillId="0" borderId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178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03" fillId="58" borderId="39"/>
    <xf numFmtId="0" fontId="104" fillId="53" borderId="29" applyNumberFormat="0" applyAlignment="0" applyProtection="0"/>
    <xf numFmtId="0" fontId="160" fillId="53" borderId="29" applyNumberFormat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138" fillId="53" borderId="22" applyNumberFormat="0" applyAlignment="0" applyProtection="0"/>
    <xf numFmtId="178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178" fontId="138" fillId="53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4" fontId="227" fillId="79" borderId="46" applyNumberFormat="0" applyProtection="0">
      <alignment horizontal="left" vertical="center" indent="1"/>
    </xf>
    <xf numFmtId="0" fontId="139" fillId="53" borderId="22" applyNumberFormat="0" applyAlignment="0" applyProtection="0"/>
    <xf numFmtId="0" fontId="162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52" fillId="56" borderId="28" applyNumberFormat="0" applyFont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178" fontId="138" fillId="53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9" fillId="0" borderId="39"/>
    <xf numFmtId="0" fontId="169" fillId="0" borderId="39"/>
    <xf numFmtId="0" fontId="179" fillId="59" borderId="39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03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2" fillId="0" borderId="31" applyNumberFormat="0" applyFill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161" fillId="0" borderId="31" applyNumberFormat="0" applyFill="0" applyAlignment="0" applyProtection="0"/>
    <xf numFmtId="0" fontId="169" fillId="0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178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1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0" fillId="0" borderId="26" applyNumberFormat="0" applyFill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192" fillId="0" borderId="39"/>
    <xf numFmtId="0" fontId="203" fillId="58" borderId="39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178" fontId="26" fillId="0" borderId="0"/>
    <xf numFmtId="0" fontId="26" fillId="0" borderId="0"/>
    <xf numFmtId="0" fontId="139" fillId="53" borderId="22" applyNumberFormat="0" applyAlignment="0" applyProtection="0"/>
    <xf numFmtId="0" fontId="138" fillId="53" borderId="22" applyNumberFormat="0" applyAlignment="0" applyProtection="0"/>
    <xf numFmtId="4" fontId="225" fillId="69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0" fontId="39" fillId="78" borderId="44" applyNumberFormat="0" applyProtection="0">
      <alignment horizontal="left" vertical="top" indent="1"/>
    </xf>
    <xf numFmtId="0" fontId="210" fillId="0" borderId="39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62" fillId="0" borderId="31" applyNumberFormat="0" applyFill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152" fillId="40" borderId="2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178" fontId="26" fillId="0" borderId="0"/>
    <xf numFmtId="0" fontId="100" fillId="40" borderId="22" applyNumberFormat="0" applyAlignment="0" applyProtection="0"/>
    <xf numFmtId="0" fontId="26" fillId="0" borderId="0"/>
    <xf numFmtId="0" fontId="26" fillId="0" borderId="0"/>
    <xf numFmtId="178" fontId="26" fillId="0" borderId="0"/>
    <xf numFmtId="4" fontId="225" fillId="70" borderId="44" applyNumberFormat="0" applyProtection="0">
      <alignment horizontal="right" vertical="center"/>
    </xf>
    <xf numFmtId="0" fontId="39" fillId="79" borderId="44" applyNumberFormat="0" applyProtection="0">
      <alignment horizontal="left" vertical="top" indent="1"/>
    </xf>
    <xf numFmtId="0" fontId="133" fillId="63" borderId="44" applyNumberFormat="0" applyProtection="0">
      <alignment horizontal="left" vertical="top" indent="1"/>
    </xf>
    <xf numFmtId="0" fontId="162" fillId="0" borderId="31" applyNumberFormat="0" applyFill="0" applyAlignment="0" applyProtection="0"/>
    <xf numFmtId="0" fontId="169" fillId="0" borderId="39"/>
    <xf numFmtId="178" fontId="40" fillId="56" borderId="28" applyNumberFormat="0" applyFon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178" fontId="40" fillId="56" borderId="28" applyNumberFormat="0" applyFont="0" applyAlignment="0" applyProtection="0"/>
    <xf numFmtId="0" fontId="52" fillId="56" borderId="28" applyNumberFormat="0" applyFon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4" fontId="225" fillId="69" borderId="44" applyNumberFormat="0" applyProtection="0">
      <alignment horizontal="right" vertical="center"/>
    </xf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6" fillId="0" borderId="0"/>
    <xf numFmtId="0" fontId="169" fillId="0" borderId="39"/>
    <xf numFmtId="0" fontId="169" fillId="0" borderId="39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0" fontId="139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7" fillId="0" borderId="33">
      <alignment horizontal="left" vertical="center"/>
    </xf>
    <xf numFmtId="0" fontId="206" fillId="0" borderId="35"/>
    <xf numFmtId="0" fontId="153" fillId="40" borderId="22" applyNumberFormat="0" applyAlignment="0" applyProtection="0"/>
    <xf numFmtId="0" fontId="210" fillId="65" borderId="39"/>
    <xf numFmtId="0" fontId="153" fillId="40" borderId="22" applyNumberFormat="0" applyAlignment="0" applyProtection="0"/>
    <xf numFmtId="0" fontId="206" fillId="0" borderId="35"/>
    <xf numFmtId="0" fontId="97" fillId="0" borderId="33">
      <alignment horizontal="left" vertical="center"/>
    </xf>
    <xf numFmtId="0" fontId="203" fillId="58" borderId="39"/>
    <xf numFmtId="0" fontId="192" fillId="0" borderId="39"/>
    <xf numFmtId="0" fontId="192" fillId="0" borderId="39"/>
    <xf numFmtId="0" fontId="195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4" fontId="225" fillId="76" borderId="44" applyNumberFormat="0" applyProtection="0">
      <alignment horizontal="right" vertical="center"/>
    </xf>
    <xf numFmtId="0" fontId="210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43" fontId="26" fillId="0" borderId="0" applyFont="0" applyFill="0" applyBorder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69" fillId="0" borderId="39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69" fillId="0" borderId="39"/>
    <xf numFmtId="0" fontId="169" fillId="0" borderId="39"/>
    <xf numFmtId="0" fontId="179" fillId="59" borderId="39"/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1" fontId="180" fillId="0" borderId="52">
      <alignment vertical="top"/>
    </xf>
    <xf numFmtId="0" fontId="139" fillId="53" borderId="22" applyNumberFormat="0" applyAlignment="0" applyProtection="0"/>
    <xf numFmtId="0" fontId="195" fillId="0" borderId="39"/>
    <xf numFmtId="0" fontId="192" fillId="0" borderId="39"/>
    <xf numFmtId="0" fontId="192" fillId="0" borderId="39"/>
    <xf numFmtId="0" fontId="179" fillId="59" borderId="39"/>
    <xf numFmtId="178" fontId="138" fillId="53" borderId="22" applyNumberFormat="0" applyAlignment="0" applyProtection="0"/>
    <xf numFmtId="0" fontId="153" fillId="40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203" fillId="0" borderId="39"/>
    <xf numFmtId="0" fontId="203" fillId="58" borderId="39"/>
    <xf numFmtId="0" fontId="203" fillId="58" borderId="39"/>
    <xf numFmtId="0" fontId="97" fillId="0" borderId="33">
      <alignment horizontal="left" vertical="center"/>
    </xf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206" fillId="0" borderId="35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153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10" fillId="65" borderId="39"/>
    <xf numFmtId="0" fontId="54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0" fillId="53" borderId="2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3" fillId="40" borderId="22" applyNumberFormat="0" applyAlignment="0" applyProtection="0"/>
    <xf numFmtId="0" fontId="159" fillId="53" borderId="29" applyNumberFormat="0" applyAlignment="0" applyProtection="0"/>
    <xf numFmtId="0" fontId="139" fillId="53" borderId="22" applyNumberFormat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79" borderId="44" applyNumberFormat="0" applyProtection="0">
      <alignment horizontal="left" vertical="center" indent="1"/>
    </xf>
    <xf numFmtId="4" fontId="226" fillId="80" borderId="44" applyNumberFormat="0" applyProtection="0">
      <alignment vertical="center"/>
    </xf>
    <xf numFmtId="4" fontId="225" fillId="80" borderId="44" applyNumberFormat="0" applyProtection="0">
      <alignment vertical="center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234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3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178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178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6" fillId="0" borderId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26" fillId="0" borderId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26" fillId="0" borderId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60" fillId="53" borderId="29" applyNumberFormat="0" applyAlignment="0" applyProtection="0"/>
    <xf numFmtId="219" fontId="26" fillId="0" borderId="0">
      <protection locked="0"/>
    </xf>
    <xf numFmtId="0" fontId="161" fillId="0" borderId="31" applyNumberFormat="0" applyFill="0" applyAlignment="0" applyProtection="0"/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160" fillId="53" borderId="2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0" fontId="193" fillId="0" borderId="39"/>
    <xf numFmtId="0" fontId="195" fillId="0" borderId="39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3" fillId="77" borderId="51" applyNumberFormat="0" applyProtection="0">
      <alignment horizontal="left" vertical="center" indent="1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1" fillId="0" borderId="31" applyNumberFormat="0" applyFill="0" applyAlignment="0" applyProtection="0"/>
    <xf numFmtId="0" fontId="26" fillId="0" borderId="0"/>
    <xf numFmtId="0" fontId="192" fillId="0" borderId="39"/>
    <xf numFmtId="0" fontId="100" fillId="40" borderId="22" applyNumberFormat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4" fontId="225" fillId="75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4" fontId="228" fillId="80" borderId="44" applyNumberFormat="0" applyProtection="0">
      <alignment horizontal="right" vertical="center"/>
    </xf>
    <xf numFmtId="0" fontId="161" fillId="0" borderId="31" applyNumberFormat="0" applyFill="0" applyAlignment="0" applyProtection="0"/>
    <xf numFmtId="179" fontId="26" fillId="0" borderId="0" applyFont="0" applyFill="0" applyBorder="0" applyAlignment="0" applyProtection="0"/>
    <xf numFmtId="0" fontId="203" fillId="58" borderId="39"/>
    <xf numFmtId="0" fontId="152" fillId="40" borderId="22" applyNumberFormat="0" applyAlignment="0" applyProtection="0"/>
    <xf numFmtId="4" fontId="225" fillId="71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78" borderId="44" applyNumberFormat="0" applyProtection="0">
      <alignment horizontal="left" vertical="center" indent="1"/>
    </xf>
    <xf numFmtId="0" fontId="104" fillId="53" borderId="29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178" fontId="26" fillId="0" borderId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26" fillId="0" borderId="0"/>
    <xf numFmtId="0" fontId="52" fillId="56" borderId="28" applyNumberFormat="0" applyFont="0" applyAlignment="0" applyProtection="0"/>
    <xf numFmtId="178" fontId="26" fillId="0" borderId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4" fillId="53" borderId="29" applyNumberFormat="0" applyAlignment="0" applyProtection="0"/>
    <xf numFmtId="0" fontId="162" fillId="0" borderId="31" applyNumberFormat="0" applyFill="0" applyAlignment="0" applyProtection="0"/>
    <xf numFmtId="0" fontId="99" fillId="0" borderId="26" applyNumberFormat="0" applyFill="0" applyAlignment="0" applyProtection="0"/>
    <xf numFmtId="0" fontId="52" fillId="56" borderId="28" applyNumberFormat="0" applyFon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60" fillId="53" borderId="29" applyNumberFormat="0" applyAlignment="0" applyProtection="0"/>
    <xf numFmtId="0" fontId="100" fillId="40" borderId="22" applyNumberFormat="0" applyAlignment="0" applyProtection="0"/>
    <xf numFmtId="0" fontId="139" fillId="53" borderId="22" applyNumberForma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54" fillId="56" borderId="28" applyNumberFormat="0" applyFont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210" fillId="65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8" fontId="161" fillId="0" borderId="31" applyNumberFormat="0" applyFill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0" fontId="152" fillId="40" borderId="22" applyNumberFormat="0" applyAlignment="0" applyProtection="0"/>
    <xf numFmtId="178" fontId="26" fillId="0" borderId="0"/>
    <xf numFmtId="0" fontId="26" fillId="0" borderId="0"/>
    <xf numFmtId="0" fontId="139" fillId="53" borderId="22" applyNumberFormat="0" applyAlignment="0" applyProtection="0"/>
    <xf numFmtId="0" fontId="152" fillId="40" borderId="22" applyNumberFormat="0" applyAlignment="0" applyProtection="0"/>
    <xf numFmtId="0" fontId="39" fillId="56" borderId="28" applyNumberFormat="0" applyFont="0" applyAlignment="0" applyProtection="0"/>
    <xf numFmtId="4" fontId="225" fillId="67" borderId="44" applyNumberFormat="0" applyProtection="0">
      <alignment horizontal="left" vertical="center" indent="1"/>
    </xf>
    <xf numFmtId="4" fontId="225" fillId="73" borderId="44" applyNumberFormat="0" applyProtection="0">
      <alignment horizontal="right" vertical="center"/>
    </xf>
    <xf numFmtId="0" fontId="57" fillId="56" borderId="28" applyNumberFormat="0" applyFont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04" fillId="53" borderId="29" applyNumberFormat="0" applyAlignment="0" applyProtection="0"/>
    <xf numFmtId="178" fontId="26" fillId="0" borderId="0"/>
    <xf numFmtId="0" fontId="26" fillId="0" borderId="0"/>
    <xf numFmtId="0" fontId="26" fillId="0" borderId="0"/>
    <xf numFmtId="178" fontId="26" fillId="0" borderId="0"/>
    <xf numFmtId="0" fontId="54" fillId="56" borderId="28" applyNumberFormat="0" applyFont="0" applyAlignment="0" applyProtection="0"/>
    <xf numFmtId="0" fontId="57" fillId="56" borderId="28" applyNumberFormat="0" applyFont="0" applyAlignment="0" applyProtection="0"/>
    <xf numFmtId="0" fontId="138" fillId="53" borderId="22" applyNumberFormat="0" applyAlignment="0" applyProtection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90" fillId="53" borderId="22" applyNumberFormat="0" applyAlignment="0" applyProtection="0"/>
    <xf numFmtId="9" fontId="26" fillId="0" borderId="0" applyFont="0" applyFill="0" applyBorder="0" applyAlignment="0" applyProtection="0"/>
    <xf numFmtId="0" fontId="152" fillId="40" borderId="22" applyNumberFormat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0" fontId="169" fillId="0" borderId="39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161" fillId="0" borderId="31" applyNumberFormat="0" applyFill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100" fillId="40" borderId="22" applyNumberForma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6" fillId="0" borderId="0"/>
    <xf numFmtId="0" fontId="169" fillId="0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9" fillId="59" borderId="39"/>
    <xf numFmtId="0" fontId="139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153" fillId="40" borderId="22" applyNumberFormat="0" applyAlignment="0" applyProtection="0"/>
    <xf numFmtId="0" fontId="210" fillId="65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9" fillId="56" borderId="28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160" fillId="53" borderId="2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43" fontId="26" fillId="0" borderId="0" applyFont="0" applyFill="0" applyBorder="0" applyAlignment="0" applyProtection="0"/>
    <xf numFmtId="0" fontId="169" fillId="0" borderId="39"/>
    <xf numFmtId="179" fontId="26" fillId="0" borderId="0" applyFont="0" applyFill="0" applyBorder="0" applyAlignment="0" applyProtection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6" fillId="0" borderId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0" fontId="26" fillId="4" borderId="12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9" fontId="26" fillId="0" borderId="0" applyFont="0" applyFill="0" applyBorder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0" fontId="39" fillId="79" borderId="44" applyNumberFormat="0" applyProtection="0">
      <alignment horizontal="left" vertical="top" indent="1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52" fillId="40" borderId="22" applyNumberFormat="0" applyAlignment="0" applyProtection="0"/>
    <xf numFmtId="43" fontId="26" fillId="0" borderId="0" applyFont="0" applyFill="0" applyBorder="0" applyAlignment="0" applyProtection="0"/>
    <xf numFmtId="0" fontId="141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38" fillId="53" borderId="22" applyNumberFormat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52" fillId="56" borderId="28" applyNumberFormat="0" applyFon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90" fillId="53" borderId="22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0" fontId="222" fillId="0" borderId="38">
      <alignment horizontal="center"/>
    </xf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26" fillId="0" borderId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90" fillId="53" borderId="22" applyNumberFormat="0" applyAlignment="0" applyProtection="0"/>
    <xf numFmtId="0" fontId="162" fillId="0" borderId="31" applyNumberFormat="0" applyFill="0" applyAlignment="0" applyProtection="0"/>
    <xf numFmtId="0" fontId="159" fillId="53" borderId="29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04" fillId="53" borderId="29" applyNumberFormat="0" applyAlignment="0" applyProtection="0"/>
    <xf numFmtId="0" fontId="39" fillId="80" borderId="44" applyNumberFormat="0" applyProtection="0">
      <alignment horizontal="left" vertical="top" indent="1"/>
    </xf>
    <xf numFmtId="4" fontId="224" fillId="67" borderId="44" applyNumberFormat="0" applyProtection="0">
      <alignment vertical="center"/>
    </xf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39" fillId="53" borderId="22" applyNumberFormat="0" applyAlignment="0" applyProtection="0"/>
    <xf numFmtId="0" fontId="153" fillId="40" borderId="22" applyNumberFormat="0" applyAlignment="0" applyProtection="0"/>
    <xf numFmtId="0" fontId="138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03" fillId="0" borderId="39"/>
    <xf numFmtId="0" fontId="195" fillId="0" borderId="39"/>
    <xf numFmtId="0" fontId="159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178" fontId="152" fillId="40" borderId="22" applyNumberFormat="0" applyAlignment="0" applyProtection="0"/>
    <xf numFmtId="0" fontId="152" fillId="40" borderId="22" applyNumberFormat="0" applyAlignment="0" applyProtection="0"/>
    <xf numFmtId="0" fontId="100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9" fillId="53" borderId="29" applyNumberFormat="0" applyAlignment="0" applyProtection="0"/>
    <xf numFmtId="0" fontId="138" fillId="53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169" fillId="0" borderId="39"/>
    <xf numFmtId="0" fontId="100" fillId="40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00" fillId="40" borderId="22" applyNumberFormat="0" applyAlignment="0" applyProtection="0"/>
    <xf numFmtId="0" fontId="169" fillId="0" borderId="39"/>
    <xf numFmtId="0" fontId="169" fillId="0" borderId="39"/>
    <xf numFmtId="0" fontId="161" fillId="0" borderId="31" applyNumberFormat="0" applyFill="0" applyAlignment="0" applyProtection="0"/>
    <xf numFmtId="0" fontId="159" fillId="53" borderId="29" applyNumberFormat="0" applyAlignment="0" applyProtection="0"/>
    <xf numFmtId="0" fontId="152" fillId="40" borderId="22" applyNumberFormat="0" applyAlignment="0" applyProtection="0"/>
    <xf numFmtId="0" fontId="57" fillId="56" borderId="28" applyNumberFormat="0" applyFont="0" applyAlignment="0" applyProtection="0"/>
    <xf numFmtId="0" fontId="100" fillId="40" borderId="22" applyNumberFormat="0" applyAlignment="0" applyProtection="0"/>
    <xf numFmtId="0" fontId="159" fillId="53" borderId="29" applyNumberFormat="0" applyAlignment="0" applyProtection="0"/>
    <xf numFmtId="0" fontId="54" fillId="56" borderId="28" applyNumberFormat="0" applyFont="0" applyAlignment="0" applyProtection="0"/>
    <xf numFmtId="0" fontId="152" fillId="40" borderId="22" applyNumberFormat="0" applyAlignment="0" applyProtection="0"/>
    <xf numFmtId="0" fontId="139" fillId="53" borderId="22" applyNumberFormat="0" applyAlignment="0" applyProtection="0"/>
    <xf numFmtId="0" fontId="179" fillId="59" borderId="39"/>
    <xf numFmtId="0" fontId="139" fillId="53" borderId="22" applyNumberFormat="0" applyAlignment="0" applyProtection="0"/>
    <xf numFmtId="1" fontId="180" fillId="0" borderId="52">
      <alignment vertical="top"/>
    </xf>
    <xf numFmtId="0" fontId="169" fillId="0" borderId="39"/>
    <xf numFmtId="0" fontId="195" fillId="0" borderId="39"/>
    <xf numFmtId="0" fontId="169" fillId="0" borderId="39"/>
    <xf numFmtId="0" fontId="192" fillId="0" borderId="39"/>
    <xf numFmtId="0" fontId="192" fillId="0" borderId="39"/>
    <xf numFmtId="0" fontId="203" fillId="0" borderId="39"/>
    <xf numFmtId="0" fontId="203" fillId="58" borderId="39"/>
    <xf numFmtId="0" fontId="203" fillId="58" borderId="39"/>
    <xf numFmtId="0" fontId="97" fillId="0" borderId="53" applyNumberFormat="0" applyAlignment="0" applyProtection="0">
      <alignment horizontal="left" vertical="center"/>
    </xf>
    <xf numFmtId="0" fontId="153" fillId="40" borderId="22" applyNumberFormat="0" applyAlignment="0" applyProtection="0"/>
    <xf numFmtId="0" fontId="210" fillId="65" borderId="39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178" fontId="40" fillId="56" borderId="28" applyNumberFormat="0" applyFont="0" applyAlignment="0" applyProtection="0"/>
    <xf numFmtId="0" fontId="141" fillId="56" borderId="28" applyNumberFormat="0" applyFont="0" applyAlignment="0" applyProtection="0"/>
    <xf numFmtId="0" fontId="52" fillId="56" borderId="28" applyNumberFormat="0" applyFont="0" applyAlignment="0" applyProtection="0"/>
    <xf numFmtId="0" fontId="106" fillId="0" borderId="31" applyNumberFormat="0" applyFill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39" fillId="56" borderId="28" applyNumberFormat="0" applyFont="0" applyAlignment="0" applyProtection="0"/>
    <xf numFmtId="0" fontId="160" fillId="53" borderId="29" applyNumberFormat="0" applyAlignment="0" applyProtection="0"/>
    <xf numFmtId="4" fontId="223" fillId="67" borderId="44" applyNumberFormat="0" applyProtection="0">
      <alignment vertical="center"/>
    </xf>
    <xf numFmtId="4" fontId="224" fillId="67" borderId="44" applyNumberFormat="0" applyProtection="0">
      <alignment vertical="center"/>
    </xf>
    <xf numFmtId="4" fontId="225" fillId="67" borderId="44" applyNumberFormat="0" applyProtection="0">
      <alignment horizontal="left" vertical="center" indent="1"/>
    </xf>
    <xf numFmtId="0" fontId="161" fillId="67" borderId="44" applyNumberFormat="0" applyProtection="0">
      <alignment horizontal="left" vertical="top" indent="1"/>
    </xf>
    <xf numFmtId="4" fontId="225" fillId="69" borderId="44" applyNumberFormat="0" applyProtection="0">
      <alignment horizontal="right" vertical="center"/>
    </xf>
    <xf numFmtId="4" fontId="225" fillId="70" borderId="44" applyNumberFormat="0" applyProtection="0">
      <alignment horizontal="right" vertical="center"/>
    </xf>
    <xf numFmtId="4" fontId="225" fillId="71" borderId="44" applyNumberFormat="0" applyProtection="0">
      <alignment horizontal="right" vertical="center"/>
    </xf>
    <xf numFmtId="4" fontId="225" fillId="60" borderId="44" applyNumberFormat="0" applyProtection="0">
      <alignment horizontal="right" vertical="center"/>
    </xf>
    <xf numFmtId="4" fontId="225" fillId="72" borderId="44" applyNumberFormat="0" applyProtection="0">
      <alignment horizontal="right" vertical="center"/>
    </xf>
    <xf numFmtId="4" fontId="225" fillId="73" borderId="44" applyNumberFormat="0" applyProtection="0">
      <alignment horizontal="right" vertical="center"/>
    </xf>
    <xf numFmtId="4" fontId="225" fillId="74" borderId="44" applyNumberFormat="0" applyProtection="0">
      <alignment horizontal="right" vertical="center"/>
    </xf>
    <xf numFmtId="4" fontId="225" fillId="75" borderId="44" applyNumberFormat="0" applyProtection="0">
      <alignment horizontal="right" vertical="center"/>
    </xf>
    <xf numFmtId="4" fontId="225" fillId="76" borderId="44" applyNumberFormat="0" applyProtection="0">
      <alignment horizontal="right" vertical="center"/>
    </xf>
    <xf numFmtId="4" fontId="225" fillId="78" borderId="44" applyNumberFormat="0" applyProtection="0">
      <alignment horizontal="right" vertical="center"/>
    </xf>
    <xf numFmtId="0" fontId="39" fillId="68" borderId="44" applyNumberFormat="0" applyProtection="0">
      <alignment horizontal="left" vertical="center" indent="1"/>
    </xf>
    <xf numFmtId="0" fontId="39" fillId="68" borderId="44" applyNumberFormat="0" applyProtection="0">
      <alignment horizontal="left" vertical="top" indent="1"/>
    </xf>
    <xf numFmtId="0" fontId="39" fillId="79" borderId="44" applyNumberFormat="0" applyProtection="0">
      <alignment horizontal="left" vertical="center" indent="1"/>
    </xf>
    <xf numFmtId="0" fontId="39" fillId="79" borderId="44" applyNumberFormat="0" applyProtection="0">
      <alignment horizontal="left" vertical="top" indent="1"/>
    </xf>
    <xf numFmtId="0" fontId="39" fillId="78" borderId="44" applyNumberFormat="0" applyProtection="0">
      <alignment horizontal="left" vertical="center" indent="1"/>
    </xf>
    <xf numFmtId="0" fontId="39" fillId="78" borderId="44" applyNumberFormat="0" applyProtection="0">
      <alignment horizontal="left" vertical="top" indent="1"/>
    </xf>
    <xf numFmtId="0" fontId="39" fillId="80" borderId="44" applyNumberFormat="0" applyProtection="0">
      <alignment horizontal="left" vertical="center" indent="1"/>
    </xf>
    <xf numFmtId="0" fontId="39" fillId="80" borderId="44" applyNumberFormat="0" applyProtection="0">
      <alignment horizontal="left" vertical="top" indent="1"/>
    </xf>
    <xf numFmtId="4" fontId="225" fillId="80" borderId="44" applyNumberFormat="0" applyProtection="0">
      <alignment vertical="center"/>
    </xf>
    <xf numFmtId="4" fontId="226" fillId="80" borderId="44" applyNumberFormat="0" applyProtection="0">
      <alignment vertical="center"/>
    </xf>
    <xf numFmtId="4" fontId="223" fillId="78" borderId="46" applyNumberFormat="0" applyProtection="0">
      <alignment horizontal="left" vertical="center" indent="1"/>
    </xf>
    <xf numFmtId="0" fontId="133" fillId="63" borderId="44" applyNumberFormat="0" applyProtection="0">
      <alignment horizontal="left" vertical="top" indent="1"/>
    </xf>
    <xf numFmtId="4" fontId="225" fillId="80" borderId="44" applyNumberFormat="0" applyProtection="0">
      <alignment horizontal="right" vertical="center"/>
    </xf>
    <xf numFmtId="4" fontId="226" fillId="80" borderId="44" applyNumberFormat="0" applyProtection="0">
      <alignment horizontal="right" vertical="center"/>
    </xf>
    <xf numFmtId="4" fontId="223" fillId="78" borderId="44" applyNumberFormat="0" applyProtection="0">
      <alignment horizontal="left" vertical="center" indent="1"/>
    </xf>
    <xf numFmtId="0" fontId="133" fillId="79" borderId="44" applyNumberFormat="0" applyProtection="0">
      <alignment horizontal="left" vertical="top" indent="1"/>
    </xf>
    <xf numFmtId="4" fontId="227" fillId="79" borderId="46" applyNumberFormat="0" applyProtection="0">
      <alignment horizontal="left" vertical="center" indent="1"/>
    </xf>
    <xf numFmtId="4" fontId="228" fillId="80" borderId="44" applyNumberFormat="0" applyProtection="0">
      <alignment horizontal="right" vertical="center"/>
    </xf>
    <xf numFmtId="0" fontId="193" fillId="0" borderId="39"/>
    <xf numFmtId="0" fontId="195" fillId="0" borderId="39"/>
    <xf numFmtId="0" fontId="162" fillId="0" borderId="31" applyNumberFormat="0" applyFill="0" applyAlignment="0" applyProtection="0"/>
    <xf numFmtId="0" fontId="210" fillId="0" borderId="39"/>
    <xf numFmtId="0" fontId="234" fillId="0" borderId="39"/>
    <xf numFmtId="0" fontId="169" fillId="0" borderId="39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9" fillId="0" borderId="39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52" fillId="40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178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178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3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152" fillId="40" borderId="22" applyNumberForma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41" fillId="56" borderId="28" applyNumberFormat="0" applyFont="0" applyAlignment="0" applyProtection="0"/>
    <xf numFmtId="178" fontId="40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4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52" fillId="56" borderId="28" applyNumberFormat="0" applyFon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178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60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59" fillId="53" borderId="29" applyNumberFormat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178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61" fillId="0" borderId="31" applyNumberFormat="0" applyFill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39" fillId="56" borderId="28" applyNumberFormat="0" applyFont="0" applyAlignment="0" applyProtection="0"/>
    <xf numFmtId="0" fontId="161" fillId="0" borderId="31" applyNumberFormat="0" applyFill="0" applyAlignment="0" applyProtection="0"/>
    <xf numFmtId="0" fontId="104" fillId="53" borderId="29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06" fillId="0" borderId="31" applyNumberFormat="0" applyFill="0" applyAlignment="0" applyProtection="0"/>
    <xf numFmtId="0" fontId="57" fillId="56" borderId="28" applyNumberFormat="0" applyFont="0" applyAlignment="0" applyProtection="0"/>
    <xf numFmtId="0" fontId="104" fillId="53" borderId="29" applyNumberFormat="0" applyAlignment="0" applyProtection="0"/>
    <xf numFmtId="0" fontId="161" fillId="0" borderId="31" applyNumberFormat="0" applyFill="0" applyAlignment="0" applyProtection="0"/>
    <xf numFmtId="0" fontId="100" fillId="40" borderId="22" applyNumberFormat="0" applyAlignment="0" applyProtection="0"/>
    <xf numFmtId="0" fontId="138" fillId="53" borderId="22" applyNumberFormat="0" applyAlignment="0" applyProtection="0"/>
    <xf numFmtId="0" fontId="138" fillId="53" borderId="22" applyNumberFormat="0" applyAlignment="0" applyProtection="0"/>
    <xf numFmtId="0" fontId="161" fillId="0" borderId="31" applyNumberFormat="0" applyFill="0" applyAlignment="0" applyProtection="0"/>
    <xf numFmtId="0" fontId="162" fillId="0" borderId="31" applyNumberFormat="0" applyFill="0" applyAlignment="0" applyProtection="0"/>
    <xf numFmtId="0" fontId="139" fillId="53" borderId="22" applyNumberFormat="0" applyAlignment="0" applyProtection="0"/>
    <xf numFmtId="0" fontId="138" fillId="53" borderId="22" applyNumberFormat="0" applyAlignment="0" applyProtection="0"/>
    <xf numFmtId="0" fontId="160" fillId="53" borderId="29" applyNumberFormat="0" applyAlignment="0" applyProtection="0"/>
    <xf numFmtId="0" fontId="161" fillId="0" borderId="31" applyNumberFormat="0" applyFill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191" fontId="3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191" fontId="39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91" fontId="3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9" fillId="0" borderId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0" fontId="26" fillId="0" borderId="0"/>
    <xf numFmtId="0" fontId="40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75" fillId="58" borderId="39"/>
    <xf numFmtId="0" fontId="26" fillId="0" borderId="0"/>
    <xf numFmtId="1" fontId="180" fillId="0" borderId="40">
      <alignment vertical="top"/>
    </xf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97" fillId="0" borderId="66" applyNumberFormat="0" applyAlignment="0" applyProtection="0">
      <alignment horizontal="left" vertical="center"/>
    </xf>
    <xf numFmtId="0" fontId="26" fillId="0" borderId="0"/>
    <xf numFmtId="178" fontId="26" fillId="0" borderId="0"/>
    <xf numFmtId="0" fontId="26" fillId="0" borderId="0"/>
    <xf numFmtId="0" fontId="275" fillId="58" borderId="39"/>
    <xf numFmtId="0" fontId="275" fillId="58" borderId="39"/>
    <xf numFmtId="1" fontId="180" fillId="0" borderId="62">
      <alignment vertical="top"/>
    </xf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75" fillId="58" borderId="39"/>
    <xf numFmtId="0" fontId="275" fillId="58" borderId="39"/>
    <xf numFmtId="0" fontId="275" fillId="58" borderId="39"/>
    <xf numFmtId="0" fontId="275" fillId="58" borderId="39"/>
    <xf numFmtId="4" fontId="223" fillId="77" borderId="45" applyNumberFormat="0" applyProtection="0">
      <alignment horizontal="left" vertical="center" indent="1"/>
    </xf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0" fontId="275" fillId="58" borderId="39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75" fillId="58" borderId="39"/>
    <xf numFmtId="4" fontId="223" fillId="77" borderId="45" applyNumberFormat="0" applyProtection="0">
      <alignment horizontal="left" vertical="center" indent="1"/>
    </xf>
    <xf numFmtId="0" fontId="275" fillId="58" borderId="39"/>
    <xf numFmtId="0" fontId="275" fillId="58" borderId="39"/>
    <xf numFmtId="0" fontId="26" fillId="0" borderId="0"/>
    <xf numFmtId="0" fontId="26" fillId="4" borderId="12" applyNumberFormat="0" applyFont="0" applyAlignment="0" applyProtection="0"/>
    <xf numFmtId="0" fontId="97" fillId="0" borderId="43" applyNumberFormat="0" applyAlignment="0" applyProtection="0">
      <alignment horizontal="left" vertical="center"/>
    </xf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75" fillId="58" borderId="39"/>
    <xf numFmtId="0" fontId="26" fillId="0" borderId="0"/>
    <xf numFmtId="0" fontId="275" fillId="58" borderId="39"/>
    <xf numFmtId="0" fontId="169" fillId="0" borderId="39"/>
    <xf numFmtId="0" fontId="275" fillId="58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3" fontId="128" fillId="0" borderId="56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75" fillId="58" borderId="39"/>
    <xf numFmtId="0" fontId="275" fillId="58" borderId="39"/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0" fontId="26" fillId="0" borderId="0"/>
    <xf numFmtId="4" fontId="223" fillId="77" borderId="64" applyNumberFormat="0" applyProtection="0">
      <alignment horizontal="left" vertical="center" indent="1"/>
    </xf>
    <xf numFmtId="0" fontId="97" fillId="0" borderId="53" applyNumberFormat="0" applyAlignment="0" applyProtection="0">
      <alignment horizontal="left" vertical="center"/>
    </xf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75" fillId="58" borderId="39"/>
    <xf numFmtId="0" fontId="26" fillId="0" borderId="0"/>
    <xf numFmtId="1" fontId="180" fillId="0" borderId="59">
      <alignment vertical="top"/>
    </xf>
    <xf numFmtId="0" fontId="275" fillId="58" borderId="39"/>
    <xf numFmtId="190" fontId="192" fillId="0" borderId="56" applyNumberFormat="0" applyFont="0" applyFill="0" applyAlignment="0">
      <alignment horizontal="left"/>
    </xf>
    <xf numFmtId="238" fontId="39" fillId="0" borderId="57">
      <alignment vertical="center"/>
    </xf>
    <xf numFmtId="199" fontId="39" fillId="0" borderId="57">
      <alignment vertical="center"/>
    </xf>
    <xf numFmtId="0" fontId="206" fillId="0" borderId="35"/>
    <xf numFmtId="10" fontId="130" fillId="63" borderId="56" applyNumberFormat="0" applyBorder="0" applyAlignment="0" applyProtection="0"/>
    <xf numFmtId="190" fontId="209" fillId="65" borderId="56" applyNumberFormat="0" applyAlignment="0">
      <alignment horizontal="left"/>
    </xf>
    <xf numFmtId="1" fontId="180" fillId="0" borderId="59">
      <alignment vertical="top"/>
    </xf>
    <xf numFmtId="0" fontId="214" fillId="0" borderId="56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60" applyNumberFormat="0" applyAlignment="0" applyProtection="0">
      <alignment horizontal="left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97" fillId="0" borderId="43" applyNumberFormat="0" applyAlignment="0" applyProtection="0">
      <alignment horizontal="left" vertical="center"/>
    </xf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22" fillId="0" borderId="2">
      <alignment horizontal="center"/>
    </xf>
    <xf numFmtId="0" fontId="26" fillId="0" borderId="0"/>
    <xf numFmtId="0" fontId="275" fillId="58" borderId="39"/>
    <xf numFmtId="190" fontId="192" fillId="0" borderId="56" applyNumberFormat="0" applyFont="0" applyFill="0" applyAlignment="0">
      <alignment horizontal="left"/>
    </xf>
    <xf numFmtId="190" fontId="209" fillId="0" borderId="58" applyNumberFormat="0" applyFill="0" applyAlignment="0">
      <alignment horizontal="left"/>
    </xf>
    <xf numFmtId="190" fontId="209" fillId="0" borderId="56" applyNumberFormat="0" applyFill="0" applyAlignment="0">
      <alignment horizontal="left"/>
    </xf>
    <xf numFmtId="0" fontId="26" fillId="0" borderId="0"/>
    <xf numFmtId="43" fontId="26" fillId="0" borderId="0" applyFont="0" applyFill="0" applyBorder="0" applyAlignment="0" applyProtection="0"/>
    <xf numFmtId="0" fontId="275" fillId="58" borderId="39"/>
    <xf numFmtId="179" fontId="26" fillId="0" borderId="0" applyFont="0" applyFill="0" applyBorder="0" applyAlignment="0" applyProtection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75" fillId="58" borderId="39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" fontId="223" fillId="77" borderId="51" applyNumberFormat="0" applyProtection="0">
      <alignment horizontal="left" vertical="center" indent="1"/>
    </xf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" fontId="223" fillId="77" borderId="61" applyNumberFormat="0" applyProtection="0">
      <alignment horizontal="left" vertical="center" indent="1"/>
    </xf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0" fontId="275" fillId="58" borderId="39"/>
    <xf numFmtId="9" fontId="26" fillId="0" borderId="0" applyFont="0" applyFill="0" applyBorder="0" applyAlignment="0" applyProtection="0"/>
    <xf numFmtId="0" fontId="275" fillId="58" borderId="39"/>
    <xf numFmtId="9" fontId="26" fillId="0" borderId="0" applyFont="0" applyFill="0" applyBorder="0" applyAlignment="0" applyProtection="0"/>
    <xf numFmtId="0" fontId="275" fillId="58" borderId="39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75" fillId="58" borderId="39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169" fillId="0" borderId="39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0" fontId="169" fillId="0" borderId="39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75" fillId="58" borderId="39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6" fillId="0" borderId="0"/>
    <xf numFmtId="0" fontId="275" fillId="58" borderId="39"/>
    <xf numFmtId="0" fontId="169" fillId="0" borderId="39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215" fontId="26" fillId="13" borderId="0" applyNumberFormat="0" applyBorder="0" applyAlignment="0" applyProtection="0"/>
    <xf numFmtId="216" fontId="26" fillId="13" borderId="0" applyNumberFormat="0" applyBorder="0" applyAlignment="0" applyProtection="0"/>
    <xf numFmtId="217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75" fillId="58" borderId="39"/>
    <xf numFmtId="0" fontId="169" fillId="0" borderId="39"/>
    <xf numFmtId="0" fontId="275" fillId="58" borderId="39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19" fontId="26" fillId="0" borderId="0">
      <protection locked="0"/>
    </xf>
    <xf numFmtId="249" fontId="26" fillId="0" borderId="0">
      <protection locked="0"/>
    </xf>
    <xf numFmtId="0" fontId="26" fillId="0" borderId="0">
      <protection locked="0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233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5" fillId="58" borderId="39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5" fillId="58" borderId="39"/>
    <xf numFmtId="43" fontId="26" fillId="0" borderId="0" applyFont="0" applyFill="0" applyBorder="0" applyAlignment="0" applyProtection="0"/>
    <xf numFmtId="0" fontId="275" fillId="58" borderId="39"/>
    <xf numFmtId="0" fontId="169" fillId="0" borderId="39"/>
    <xf numFmtId="179" fontId="26" fillId="0" borderId="0" applyFont="0" applyFill="0" applyBorder="0" applyAlignment="0" applyProtection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1" fontId="180" fillId="0" borderId="40">
      <alignment vertical="top"/>
    </xf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69" fillId="0" borderId="39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1" fontId="180" fillId="0" borderId="65">
      <alignment vertical="top"/>
    </xf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1" fontId="180" fillId="0" borderId="52">
      <alignment vertical="top"/>
    </xf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0" fontId="26" fillId="0" borderId="0"/>
    <xf numFmtId="178" fontId="26" fillId="0" borderId="0"/>
    <xf numFmtId="0" fontId="26" fillId="0" borderId="0"/>
    <xf numFmtId="178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178" fontId="26" fillId="0" borderId="0"/>
    <xf numFmtId="0" fontId="26" fillId="0" borderId="0"/>
    <xf numFmtId="178" fontId="26" fillId="0" borderId="0"/>
    <xf numFmtId="0" fontId="26" fillId="0" borderId="0"/>
    <xf numFmtId="0" fontId="26" fillId="0" borderId="0"/>
    <xf numFmtId="178" fontId="26" fillId="0" borderId="0"/>
    <xf numFmtId="0" fontId="26" fillId="0" borderId="0"/>
    <xf numFmtId="0" fontId="26" fillId="4" borderId="12" applyNumberFormat="0" applyFont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5" fillId="58" borderId="39"/>
    <xf numFmtId="0" fontId="275" fillId="58" borderId="39"/>
    <xf numFmtId="0" fontId="275" fillId="58" borderId="39"/>
    <xf numFmtId="0" fontId="97" fillId="0" borderId="60" applyNumberFormat="0" applyAlignment="0" applyProtection="0">
      <alignment horizontal="left" vertical="center"/>
    </xf>
    <xf numFmtId="4" fontId="223" fillId="77" borderId="61" applyNumberFormat="0" applyProtection="0">
      <alignment horizontal="left" vertical="center" indent="1"/>
    </xf>
    <xf numFmtId="0" fontId="275" fillId="58" borderId="39"/>
    <xf numFmtId="0" fontId="275" fillId="58" borderId="39"/>
    <xf numFmtId="0" fontId="275" fillId="58" borderId="39"/>
    <xf numFmtId="0" fontId="97" fillId="0" borderId="63" applyNumberFormat="0" applyAlignment="0" applyProtection="0">
      <alignment horizontal="left" vertical="center"/>
    </xf>
    <xf numFmtId="0" fontId="275" fillId="58" borderId="39"/>
    <xf numFmtId="1" fontId="180" fillId="0" borderId="52">
      <alignment vertical="top"/>
    </xf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97" fillId="0" borderId="53" applyNumberFormat="0" applyAlignment="0" applyProtection="0">
      <alignment horizontal="left" vertical="center"/>
    </xf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275" fillId="58" borderId="39"/>
    <xf numFmtId="0" fontId="97" fillId="0" borderId="63" applyNumberFormat="0" applyAlignment="0" applyProtection="0">
      <alignment horizontal="left" vertical="center"/>
    </xf>
    <xf numFmtId="0" fontId="275" fillId="58" borderId="39"/>
    <xf numFmtId="1" fontId="180" fillId="0" borderId="62">
      <alignment vertical="top"/>
    </xf>
    <xf numFmtId="0" fontId="97" fillId="0" borderId="66" applyNumberFormat="0" applyAlignment="0" applyProtection="0">
      <alignment horizontal="left" vertical="center"/>
    </xf>
    <xf numFmtId="0" fontId="275" fillId="58" borderId="39"/>
    <xf numFmtId="0" fontId="275" fillId="58" borderId="39"/>
    <xf numFmtId="0" fontId="275" fillId="58" borderId="39"/>
    <xf numFmtId="0" fontId="26" fillId="0" borderId="0"/>
    <xf numFmtId="0" fontId="275" fillId="58" borderId="39"/>
    <xf numFmtId="4" fontId="223" fillId="77" borderId="64" applyNumberFormat="0" applyProtection="0">
      <alignment horizontal="left" vertical="center" indent="1"/>
    </xf>
    <xf numFmtId="1" fontId="180" fillId="0" borderId="65">
      <alignment vertical="top"/>
    </xf>
    <xf numFmtId="0" fontId="275" fillId="58" borderId="39"/>
    <xf numFmtId="4" fontId="223" fillId="77" borderId="51" applyNumberFormat="0" applyProtection="0">
      <alignment horizontal="left" vertical="center" indent="1"/>
    </xf>
    <xf numFmtId="0" fontId="275" fillId="58" borderId="39"/>
    <xf numFmtId="0" fontId="275" fillId="58" borderId="39"/>
    <xf numFmtId="197" fontId="132" fillId="0" borderId="0"/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192" fontId="26" fillId="0" borderId="0"/>
    <xf numFmtId="192" fontId="26" fillId="0" borderId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7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2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43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38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1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141" fillId="44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5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2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3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8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49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0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51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6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47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6" fillId="52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7" fillId="36" borderId="0" applyNumberFormat="0" applyBorder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0" fontId="279" fillId="54" borderId="23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0" fontId="36" fillId="0" borderId="0" applyFon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1" fillId="37" borderId="0" applyNumberFormat="0" applyBorder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2" fillId="0" borderId="24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3" fillId="0" borderId="25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6" fillId="0" borderId="27" applyNumberFormat="0" applyFill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0" fontId="287" fillId="55" borderId="0" applyNumberFormat="0" applyBorder="0" applyAlignment="0" applyProtection="0"/>
    <xf numFmtId="172" fontId="26" fillId="0" borderId="0"/>
    <xf numFmtId="192" fontId="26" fillId="0" borderId="0"/>
    <xf numFmtId="172" fontId="26" fillId="0" borderId="0"/>
    <xf numFmtId="172" fontId="26" fillId="0" borderId="0"/>
    <xf numFmtId="172" fontId="26" fillId="0" borderId="0"/>
    <xf numFmtId="172" fontId="26" fillId="0" borderId="0"/>
    <xf numFmtId="192" fontId="26" fillId="0" borderId="0"/>
    <xf numFmtId="197" fontId="39" fillId="0" borderId="0"/>
    <xf numFmtId="0" fontId="26" fillId="0" borderId="0"/>
    <xf numFmtId="0" fontId="36" fillId="0" borderId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39" fillId="56" borderId="28" applyNumberFormat="0" applyFon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9" fontId="2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89" fillId="0" borderId="0" applyNumberFormat="0" applyFill="0" applyBorder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0" fontId="291" fillId="0" borderId="0" applyNumberFormat="0" applyFill="0" applyBorder="0" applyAlignment="0" applyProtection="0"/>
    <xf numFmtId="197" fontId="132" fillId="0" borderId="0"/>
    <xf numFmtId="43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49" fillId="0" borderId="0"/>
    <xf numFmtId="43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92" fillId="0" borderId="0"/>
    <xf numFmtId="9" fontId="292" fillId="0" borderId="0" applyFont="0" applyFill="0" applyBorder="0" applyAlignment="0" applyProtection="0"/>
    <xf numFmtId="0" fontId="45" fillId="0" borderId="0"/>
    <xf numFmtId="9" fontId="57" fillId="0" borderId="0" applyFont="0" applyFill="0" applyBorder="0" applyAlignment="0" applyProtection="0"/>
    <xf numFmtId="0" fontId="45" fillId="0" borderId="0"/>
    <xf numFmtId="0" fontId="45" fillId="0" borderId="0"/>
    <xf numFmtId="0" fontId="25" fillId="0" borderId="0"/>
    <xf numFmtId="0" fontId="55" fillId="0" borderId="0"/>
    <xf numFmtId="43" fontId="292" fillId="0" borderId="0" applyFont="0" applyFill="0" applyBorder="0" applyAlignment="0" applyProtection="0"/>
    <xf numFmtId="0" fontId="113" fillId="0" borderId="0"/>
    <xf numFmtId="43" fontId="113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113" fillId="0" borderId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4" borderId="12" applyNumberFormat="0" applyFont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9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189" fontId="114" fillId="0" borderId="0"/>
    <xf numFmtId="170" fontId="24" fillId="0" borderId="0" applyFont="0" applyFill="0" applyBorder="0" applyAlignment="0" applyProtection="0"/>
    <xf numFmtId="0" fontId="62" fillId="0" borderId="0"/>
    <xf numFmtId="0" fontId="49" fillId="0" borderId="0"/>
    <xf numFmtId="0" fontId="39" fillId="0" borderId="0"/>
    <xf numFmtId="43" fontId="115" fillId="0" borderId="0" applyFont="0" applyFill="0" applyBorder="0" applyAlignment="0" applyProtection="0"/>
    <xf numFmtId="0" fontId="113" fillId="0" borderId="0"/>
    <xf numFmtId="0" fontId="24" fillId="0" borderId="0"/>
    <xf numFmtId="170" fontId="36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78" fontId="22" fillId="0" borderId="0"/>
    <xf numFmtId="0" fontId="22" fillId="0" borderId="0"/>
    <xf numFmtId="0" fontId="22" fillId="0" borderId="0"/>
    <xf numFmtId="178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0" borderId="0"/>
    <xf numFmtId="0" fontId="22" fillId="4" borderId="12" applyNumberFormat="0" applyFont="0" applyAlignment="0" applyProtection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9" fillId="0" borderId="0">
      <protection locked="0"/>
    </xf>
    <xf numFmtId="9" fontId="39" fillId="0" borderId="0" applyFont="0" applyFill="0" applyBorder="0" applyAlignment="0" applyProtection="0"/>
    <xf numFmtId="0" fontId="45" fillId="0" borderId="0"/>
    <xf numFmtId="43" fontId="39" fillId="0" borderId="0" applyFont="0" applyFill="0" applyBorder="0" applyAlignment="0" applyProtection="0"/>
    <xf numFmtId="0" fontId="36" fillId="0" borderId="0"/>
    <xf numFmtId="0" fontId="22" fillId="0" borderId="0"/>
    <xf numFmtId="0" fontId="51" fillId="0" borderId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36" fillId="0" borderId="0"/>
    <xf numFmtId="170" fontId="36" fillId="0" borderId="0" applyFont="0" applyFill="0" applyBorder="0" applyAlignment="0" applyProtection="0"/>
    <xf numFmtId="0" fontId="39" fillId="0" borderId="0"/>
    <xf numFmtId="170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6" fillId="0" borderId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56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54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40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8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22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43" fontId="59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22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7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178" fontId="55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8" fontId="22" fillId="0" borderId="0"/>
    <xf numFmtId="178" fontId="22" fillId="0" borderId="0"/>
    <xf numFmtId="178" fontId="40" fillId="0" borderId="0"/>
    <xf numFmtId="178" fontId="22" fillId="0" borderId="0"/>
    <xf numFmtId="178" fontId="39" fillId="0" borderId="0"/>
    <xf numFmtId="178" fontId="22" fillId="0" borderId="0"/>
    <xf numFmtId="178" fontId="39" fillId="0" borderId="0"/>
    <xf numFmtId="178" fontId="22" fillId="0" borderId="0"/>
    <xf numFmtId="178" fontId="56" fillId="0" borderId="0"/>
    <xf numFmtId="178" fontId="36" fillId="0" borderId="0"/>
    <xf numFmtId="178" fontId="22" fillId="0" borderId="0"/>
    <xf numFmtId="178" fontId="55" fillId="0" borderId="0"/>
    <xf numFmtId="178" fontId="39" fillId="0" borderId="0"/>
    <xf numFmtId="178" fontId="22" fillId="0" borderId="0"/>
    <xf numFmtId="178" fontId="22" fillId="0" borderId="0"/>
    <xf numFmtId="178" fontId="59" fillId="0" borderId="0" applyFill="0" applyBorder="0" applyProtection="0">
      <alignment vertical="center"/>
    </xf>
    <xf numFmtId="178" fontId="22" fillId="0" borderId="0"/>
    <xf numFmtId="178" fontId="22" fillId="0" borderId="0"/>
    <xf numFmtId="178" fontId="22" fillId="0" borderId="0"/>
    <xf numFmtId="178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59" fillId="0" borderId="0" applyFont="0" applyFill="0" applyBorder="0" applyAlignment="0" applyProtection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178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78" fontId="22" fillId="0" borderId="0"/>
    <xf numFmtId="43" fontId="22" fillId="0" borderId="0" applyFont="0" applyFill="0" applyBorder="0" applyAlignment="0" applyProtection="0"/>
    <xf numFmtId="178" fontId="39" fillId="0" borderId="0"/>
    <xf numFmtId="178" fontId="22" fillId="0" borderId="0"/>
    <xf numFmtId="178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9" fillId="0" borderId="0" applyFill="0" applyBorder="0" applyProtection="0">
      <alignment vertical="center"/>
    </xf>
    <xf numFmtId="0" fontId="22" fillId="0" borderId="0"/>
    <xf numFmtId="0" fontId="22" fillId="0" borderId="0"/>
    <xf numFmtId="0" fontId="22" fillId="0" borderId="0"/>
    <xf numFmtId="178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39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9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" fillId="0" borderId="0"/>
    <xf numFmtId="0" fontId="3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39" fillId="4" borderId="12" applyNumberFormat="0" applyFont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78" fontId="22" fillId="0" borderId="0"/>
    <xf numFmtId="0" fontId="22" fillId="0" borderId="0"/>
    <xf numFmtId="0" fontId="22" fillId="0" borderId="0"/>
    <xf numFmtId="178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4" borderId="12" applyNumberFormat="0" applyFont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91" fillId="54" borderId="67" applyNumberFormat="0" applyAlignment="0" applyProtection="0"/>
    <xf numFmtId="0" fontId="39" fillId="0" borderId="68" applyNumberFormat="0" applyFont="0" applyBorder="0" applyAlignment="0" applyProtection="0"/>
    <xf numFmtId="0" fontId="39" fillId="0" borderId="68" applyNumberFormat="0" applyFont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4" borderId="12" applyNumberFormat="0" applyFont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9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9" fontId="294" fillId="0" borderId="0"/>
    <xf numFmtId="43" fontId="114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189" fontId="114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78" fontId="19" fillId="0" borderId="0"/>
    <xf numFmtId="0" fontId="19" fillId="0" borderId="0"/>
    <xf numFmtId="0" fontId="19" fillId="0" borderId="0"/>
    <xf numFmtId="17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0" fontId="19" fillId="4" borderId="12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178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8" fontId="19" fillId="0" borderId="0"/>
    <xf numFmtId="43" fontId="19" fillId="0" borderId="0" applyFont="0" applyFill="0" applyBorder="0" applyAlignment="0" applyProtection="0"/>
    <xf numFmtId="178" fontId="19" fillId="0" borderId="0"/>
    <xf numFmtId="178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8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78" fontId="19" fillId="0" borderId="0"/>
    <xf numFmtId="0" fontId="19" fillId="0" borderId="0"/>
    <xf numFmtId="0" fontId="19" fillId="0" borderId="0"/>
    <xf numFmtId="178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4" borderId="12" applyNumberFormat="0" applyFont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4" borderId="12" applyNumberFormat="0" applyFont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98" fillId="0" borderId="0"/>
    <xf numFmtId="0" fontId="39" fillId="0" borderId="0"/>
    <xf numFmtId="0" fontId="39" fillId="0" borderId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0" fontId="39" fillId="0" borderId="0"/>
    <xf numFmtId="40" fontId="128" fillId="0" borderId="0" applyFont="0" applyFill="0" applyBorder="0" applyAlignment="0" applyProtection="0"/>
    <xf numFmtId="9" fontId="128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276" fontId="39" fillId="0" borderId="0"/>
    <xf numFmtId="276" fontId="240" fillId="0" borderId="0"/>
    <xf numFmtId="276" fontId="300" fillId="0" borderId="69">
      <alignment horizontal="centerContinuous" vertical="center"/>
    </xf>
    <xf numFmtId="3" fontId="240" fillId="0" borderId="0">
      <alignment vertical="center"/>
    </xf>
    <xf numFmtId="174" fontId="240" fillId="0" borderId="0">
      <alignment vertical="center"/>
    </xf>
    <xf numFmtId="4" fontId="240" fillId="0" borderId="0">
      <alignment vertical="center"/>
    </xf>
    <xf numFmtId="198" fontId="240" fillId="0" borderId="0">
      <alignment vertical="center"/>
    </xf>
    <xf numFmtId="276" fontId="240" fillId="0" borderId="0"/>
    <xf numFmtId="277" fontId="301" fillId="61" borderId="0" applyFont="0" applyFill="0" applyBorder="0" applyAlignment="0" applyProtection="0">
      <alignment horizontal="center"/>
    </xf>
    <xf numFmtId="276" fontId="240" fillId="0" borderId="0">
      <alignment vertical="center"/>
    </xf>
    <xf numFmtId="276" fontId="302" fillId="0" borderId="0"/>
    <xf numFmtId="276" fontId="240" fillId="0" borderId="0"/>
    <xf numFmtId="276" fontId="303" fillId="0" borderId="0"/>
    <xf numFmtId="276" fontId="39" fillId="0" borderId="0" applyFont="0" applyFill="0" applyBorder="0" applyAlignment="0" applyProtection="0"/>
    <xf numFmtId="276" fontId="39" fillId="0" borderId="0"/>
    <xf numFmtId="276" fontId="240" fillId="0" borderId="0" applyFont="0" applyFill="0" applyBorder="0" applyAlignment="0" applyProtection="0"/>
    <xf numFmtId="276" fontId="304" fillId="0" borderId="0" applyFont="0" applyFill="0" applyBorder="0" applyAlignment="0" applyProtection="0"/>
    <xf numFmtId="276" fontId="304" fillId="0" borderId="0" applyFont="0" applyFill="0" applyBorder="0" applyAlignment="0" applyProtection="0"/>
    <xf numFmtId="276" fontId="305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240" fillId="0" borderId="0"/>
    <xf numFmtId="276" fontId="240" fillId="0" borderId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8" fontId="302" fillId="0" borderId="0" applyFont="0" applyFill="0" applyBorder="0" applyAlignment="0" applyProtection="0"/>
    <xf numFmtId="276" fontId="306" fillId="0" borderId="0" applyFont="0" applyFill="0" applyBorder="0" applyAlignment="0" applyProtection="0"/>
    <xf numFmtId="279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02" fillId="0" borderId="0" applyFont="0" applyFill="0" applyBorder="0" applyAlignment="0" applyProtection="0"/>
    <xf numFmtId="37" fontId="302" fillId="0" borderId="0" applyFont="0" applyFill="0" applyBorder="0" applyAlignment="0" applyProtection="0"/>
    <xf numFmtId="0" fontId="302" fillId="0" borderId="0" applyFont="0" applyFill="0" applyBorder="0" applyAlignment="0" applyProtection="0"/>
    <xf numFmtId="37" fontId="302" fillId="0" borderId="0" applyFont="0" applyFill="0" applyBorder="0" applyAlignment="0" applyProtection="0"/>
    <xf numFmtId="0" fontId="302" fillId="0" borderId="0" applyFont="0" applyFill="0" applyBorder="0" applyAlignment="0" applyProtection="0"/>
    <xf numFmtId="280" fontId="39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80" fontId="39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37" fontId="302" fillId="0" borderId="0" applyFont="0" applyFill="0" applyBorder="0" applyAlignment="0" applyProtection="0"/>
    <xf numFmtId="0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8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9" fontId="306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307" fillId="0" borderId="0" applyFont="0" applyFill="0" applyBorder="0" applyAlignment="0" applyProtection="0"/>
    <xf numFmtId="276" fontId="307" fillId="0" borderId="0" applyFont="0" applyFill="0" applyBorder="0" applyAlignment="0" applyProtection="0"/>
    <xf numFmtId="281" fontId="240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8" fillId="0" borderId="0"/>
    <xf numFmtId="276" fontId="308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240" fillId="0" borderId="0"/>
    <xf numFmtId="276" fontId="302" fillId="0" borderId="0" applyFont="0" applyFill="0" applyBorder="0" applyAlignment="0" applyProtection="0"/>
    <xf numFmtId="276" fontId="308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6" fillId="0" borderId="0" applyFont="0" applyFill="0" applyBorder="0" applyAlignment="0" applyProtection="0"/>
    <xf numFmtId="276" fontId="240" fillId="0" borderId="0"/>
    <xf numFmtId="276" fontId="240" fillId="0" borderId="0"/>
    <xf numFmtId="276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6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82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82" fontId="302" fillId="0" borderId="0" applyFont="0" applyFill="0" applyBorder="0" applyAlignment="0" applyProtection="0"/>
    <xf numFmtId="276" fontId="240" fillId="0" borderId="0"/>
    <xf numFmtId="276" fontId="306" fillId="0" borderId="0" applyFont="0" applyFill="0" applyBorder="0" applyAlignment="0" applyProtection="0"/>
    <xf numFmtId="276" fontId="308" fillId="0" borderId="0"/>
    <xf numFmtId="279" fontId="306" fillId="0" borderId="0" applyFont="0" applyFill="0" applyBorder="0" applyAlignment="0" applyProtection="0"/>
    <xf numFmtId="280" fontId="39" fillId="0" borderId="0" applyFont="0" applyFill="0" applyBorder="0" applyAlignment="0" applyProtection="0"/>
    <xf numFmtId="280" fontId="39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8" fillId="0" borderId="0"/>
    <xf numFmtId="276" fontId="306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02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9" fontId="306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278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02" fillId="0" borderId="0" applyFont="0" applyFill="0" applyBorder="0" applyAlignment="0" applyProtection="0"/>
    <xf numFmtId="283" fontId="240" fillId="0" borderId="0" applyFont="0" applyFill="0" applyBorder="0" applyAlignment="0" applyProtection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6" fontId="39" fillId="0" borderId="0"/>
    <xf numFmtId="278" fontId="302" fillId="0" borderId="0" applyFont="0" applyFill="0" applyBorder="0" applyAlignment="0" applyProtection="0"/>
    <xf numFmtId="278" fontId="302" fillId="0" borderId="0" applyFont="0" applyFill="0" applyBorder="0" applyAlignment="0" applyProtection="0"/>
    <xf numFmtId="166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284" fontId="40" fillId="0" borderId="0"/>
    <xf numFmtId="276" fontId="309" fillId="0" borderId="0" applyNumberFormat="0" applyFill="0" applyBorder="0" applyAlignment="0" applyProtection="0"/>
    <xf numFmtId="190" fontId="192" fillId="0" borderId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9" fontId="300" fillId="0" borderId="0">
      <alignment vertical="center"/>
    </xf>
    <xf numFmtId="276" fontId="300" fillId="0" borderId="0">
      <alignment vertical="center"/>
    </xf>
    <xf numFmtId="10" fontId="300" fillId="0" borderId="0">
      <alignment vertical="center"/>
    </xf>
    <xf numFmtId="276" fontId="300" fillId="0" borderId="0">
      <alignment vertical="center"/>
    </xf>
    <xf numFmtId="285" fontId="300" fillId="0" borderId="0">
      <alignment vertical="center"/>
    </xf>
    <xf numFmtId="276" fontId="39" fillId="0" borderId="0"/>
    <xf numFmtId="286" fontId="310" fillId="53" borderId="3"/>
    <xf numFmtId="286" fontId="310" fillId="53" borderId="3"/>
    <xf numFmtId="276" fontId="311" fillId="0" borderId="0" applyFont="0"/>
    <xf numFmtId="38" fontId="240" fillId="0" borderId="71">
      <alignment vertical="center"/>
    </xf>
    <xf numFmtId="0" fontId="240" fillId="0" borderId="71">
      <alignment vertical="center"/>
    </xf>
    <xf numFmtId="276" fontId="240" fillId="0" borderId="0"/>
    <xf numFmtId="9" fontId="312" fillId="0" borderId="0" applyFont="0" applyFill="0" applyBorder="0" applyAlignment="0" applyProtection="0"/>
    <xf numFmtId="0" fontId="54" fillId="41" borderId="0" applyNumberFormat="0" applyBorder="0" applyAlignment="0" applyProtection="0"/>
    <xf numFmtId="0" fontId="141" fillId="35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17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54" fillId="35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17" fillId="12" borderId="0" applyNumberFormat="0" applyBorder="0" applyAlignment="0" applyProtection="0"/>
    <xf numFmtId="0" fontId="54" fillId="42" borderId="0" applyNumberFormat="0" applyBorder="0" applyAlignment="0" applyProtection="0"/>
    <xf numFmtId="0" fontId="141" fillId="3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17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54" fillId="3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17" fillId="16" borderId="0" applyNumberFormat="0" applyBorder="0" applyAlignment="0" applyProtection="0"/>
    <xf numFmtId="0" fontId="54" fillId="56" borderId="0" applyNumberFormat="0" applyBorder="0" applyAlignment="0" applyProtection="0"/>
    <xf numFmtId="0" fontId="141" fillId="37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17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54" fillId="37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17" fillId="20" borderId="0" applyNumberFormat="0" applyBorder="0" applyAlignment="0" applyProtection="0"/>
    <xf numFmtId="0" fontId="54" fillId="40" borderId="0" applyNumberFormat="0" applyBorder="0" applyAlignment="0" applyProtection="0"/>
    <xf numFmtId="0" fontId="141" fillId="38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17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54" fillId="38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17" fillId="24" borderId="0" applyNumberFormat="0" applyBorder="0" applyAlignment="0" applyProtection="0"/>
    <xf numFmtId="0" fontId="141" fillId="39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17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54" fillId="39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17" fillId="28" borderId="0" applyNumberFormat="0" applyBorder="0" applyAlignment="0" applyProtection="0"/>
    <xf numFmtId="0" fontId="54" fillId="56" borderId="0" applyNumberFormat="0" applyBorder="0" applyAlignment="0" applyProtection="0"/>
    <xf numFmtId="0" fontId="141" fillId="40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7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54" fillId="40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7" fillId="32" borderId="0" applyNumberFormat="0" applyBorder="0" applyAlignment="0" applyProtection="0"/>
    <xf numFmtId="276" fontId="314" fillId="35" borderId="0" applyNumberFormat="0" applyBorder="0" applyAlignment="0" applyProtection="0">
      <alignment vertical="center"/>
    </xf>
    <xf numFmtId="276" fontId="314" fillId="36" borderId="0" applyNumberFormat="0" applyBorder="0" applyAlignment="0" applyProtection="0">
      <alignment vertical="center"/>
    </xf>
    <xf numFmtId="276" fontId="314" fillId="37" borderId="0" applyNumberFormat="0" applyBorder="0" applyAlignment="0" applyProtection="0">
      <alignment vertical="center"/>
    </xf>
    <xf numFmtId="276" fontId="315" fillId="37" borderId="0" applyNumberFormat="0" applyBorder="0" applyAlignment="0" applyProtection="0">
      <alignment vertical="center"/>
    </xf>
    <xf numFmtId="276" fontId="315" fillId="37" borderId="0" applyNumberFormat="0" applyBorder="0" applyAlignment="0" applyProtection="0">
      <alignment vertical="center"/>
    </xf>
    <xf numFmtId="276" fontId="314" fillId="38" borderId="0" applyNumberFormat="0" applyBorder="0" applyAlignment="0" applyProtection="0">
      <alignment vertical="center"/>
    </xf>
    <xf numFmtId="276" fontId="314" fillId="39" borderId="0" applyNumberFormat="0" applyBorder="0" applyAlignment="0" applyProtection="0">
      <alignment vertical="center"/>
    </xf>
    <xf numFmtId="276" fontId="314" fillId="40" borderId="0" applyNumberFormat="0" applyBorder="0" applyAlignment="0" applyProtection="0">
      <alignment vertical="center"/>
    </xf>
    <xf numFmtId="276" fontId="315" fillId="40" borderId="0" applyNumberFormat="0" applyBorder="0" applyAlignment="0" applyProtection="0">
      <alignment vertical="center"/>
    </xf>
    <xf numFmtId="276" fontId="315" fillId="40" borderId="0" applyNumberFormat="0" applyBorder="0" applyAlignment="0" applyProtection="0">
      <alignment vertical="center"/>
    </xf>
    <xf numFmtId="8" fontId="240" fillId="0" borderId="0" applyFont="0" applyFill="0" applyBorder="0" applyAlignment="0" applyProtection="0"/>
    <xf numFmtId="42" fontId="240" fillId="0" borderId="0" applyFont="0" applyFill="0" applyBorder="0" applyAlignment="0" applyProtection="0"/>
    <xf numFmtId="0" fontId="54" fillId="39" borderId="0" applyNumberFormat="0" applyBorder="0" applyAlignment="0" applyProtection="0"/>
    <xf numFmtId="0" fontId="141" fillId="41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17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54" fillId="41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17" fillId="13" borderId="0" applyNumberFormat="0" applyBorder="0" applyAlignment="0" applyProtection="0"/>
    <xf numFmtId="0" fontId="141" fillId="42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17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54" fillId="42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17" fillId="17" borderId="0" applyNumberFormat="0" applyBorder="0" applyAlignment="0" applyProtection="0"/>
    <xf numFmtId="0" fontId="54" fillId="55" borderId="0" applyNumberFormat="0" applyBorder="0" applyAlignment="0" applyProtection="0"/>
    <xf numFmtId="0" fontId="141" fillId="43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17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54" fillId="43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17" fillId="21" borderId="0" applyNumberFormat="0" applyBorder="0" applyAlignment="0" applyProtection="0"/>
    <xf numFmtId="0" fontId="54" fillId="36" borderId="0" applyNumberFormat="0" applyBorder="0" applyAlignment="0" applyProtection="0"/>
    <xf numFmtId="0" fontId="141" fillId="3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54" fillId="3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17" fillId="25" borderId="0" applyNumberFormat="0" applyBorder="0" applyAlignment="0" applyProtection="0"/>
    <xf numFmtId="0" fontId="54" fillId="39" borderId="0" applyNumberFormat="0" applyBorder="0" applyAlignment="0" applyProtection="0"/>
    <xf numFmtId="0" fontId="141" fillId="41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17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54" fillId="41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17" fillId="29" borderId="0" applyNumberFormat="0" applyBorder="0" applyAlignment="0" applyProtection="0"/>
    <xf numFmtId="0" fontId="54" fillId="56" borderId="0" applyNumberFormat="0" applyBorder="0" applyAlignment="0" applyProtection="0"/>
    <xf numFmtId="0" fontId="141" fillId="44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17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54" fillId="44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17" fillId="33" borderId="0" applyNumberFormat="0" applyBorder="0" applyAlignment="0" applyProtection="0"/>
    <xf numFmtId="276" fontId="314" fillId="41" borderId="0" applyNumberFormat="0" applyBorder="0" applyAlignment="0" applyProtection="0">
      <alignment vertical="center"/>
    </xf>
    <xf numFmtId="276" fontId="315" fillId="41" borderId="0" applyNumberFormat="0" applyBorder="0" applyAlignment="0" applyProtection="0">
      <alignment vertical="center"/>
    </xf>
    <xf numFmtId="276" fontId="315" fillId="41" borderId="0" applyNumberFormat="0" applyBorder="0" applyAlignment="0" applyProtection="0">
      <alignment vertical="center"/>
    </xf>
    <xf numFmtId="276" fontId="314" fillId="42" borderId="0" applyNumberFormat="0" applyBorder="0" applyAlignment="0" applyProtection="0">
      <alignment vertical="center"/>
    </xf>
    <xf numFmtId="276" fontId="314" fillId="43" borderId="0" applyNumberFormat="0" applyBorder="0" applyAlignment="0" applyProtection="0">
      <alignment vertical="center"/>
    </xf>
    <xf numFmtId="276" fontId="314" fillId="38" borderId="0" applyNumberFormat="0" applyBorder="0" applyAlignment="0" applyProtection="0">
      <alignment vertical="center"/>
    </xf>
    <xf numFmtId="276" fontId="314" fillId="41" borderId="0" applyNumberFormat="0" applyBorder="0" applyAlignment="0" applyProtection="0">
      <alignment vertical="center"/>
    </xf>
    <xf numFmtId="276" fontId="314" fillId="44" borderId="0" applyNumberFormat="0" applyBorder="0" applyAlignment="0" applyProtection="0">
      <alignment vertical="center"/>
    </xf>
    <xf numFmtId="0" fontId="276" fillId="45" borderId="0" applyNumberFormat="0" applyBorder="0" applyAlignment="0" applyProtection="0"/>
    <xf numFmtId="276" fontId="316" fillId="89" borderId="0" applyNumberFormat="0" applyBorder="0" applyAlignment="0" applyProtection="0"/>
    <xf numFmtId="0" fontId="82" fillId="14" borderId="0" applyNumberFormat="0" applyBorder="0" applyAlignment="0" applyProtection="0"/>
    <xf numFmtId="0" fontId="135" fillId="45" borderId="0" applyNumberFormat="0" applyBorder="0" applyAlignment="0" applyProtection="0"/>
    <xf numFmtId="0" fontId="135" fillId="39" borderId="0" applyNumberFormat="0" applyBorder="0" applyAlignment="0" applyProtection="0"/>
    <xf numFmtId="0" fontId="82" fillId="14" borderId="0" applyNumberFormat="0" applyBorder="0" applyAlignment="0" applyProtection="0"/>
    <xf numFmtId="0" fontId="276" fillId="42" borderId="0" applyNumberFormat="0" applyBorder="0" applyAlignment="0" applyProtection="0"/>
    <xf numFmtId="276" fontId="316" fillId="42" borderId="0" applyNumberFormat="0" applyBorder="0" applyAlignment="0" applyProtection="0"/>
    <xf numFmtId="0" fontId="82" fillId="18" borderId="0" applyNumberFormat="0" applyBorder="0" applyAlignment="0" applyProtection="0"/>
    <xf numFmtId="0" fontId="135" fillId="42" borderId="0" applyNumberFormat="0" applyBorder="0" applyAlignment="0" applyProtection="0"/>
    <xf numFmtId="0" fontId="135" fillId="52" borderId="0" applyNumberFormat="0" applyBorder="0" applyAlignment="0" applyProtection="0"/>
    <xf numFmtId="0" fontId="82" fillId="18" borderId="0" applyNumberFormat="0" applyBorder="0" applyAlignment="0" applyProtection="0"/>
    <xf numFmtId="0" fontId="276" fillId="43" borderId="0" applyNumberFormat="0" applyBorder="0" applyAlignment="0" applyProtection="0"/>
    <xf numFmtId="276" fontId="316" fillId="55" borderId="0" applyNumberFormat="0" applyBorder="0" applyAlignment="0" applyProtection="0"/>
    <xf numFmtId="0" fontId="82" fillId="22" borderId="0" applyNumberFormat="0" applyBorder="0" applyAlignment="0" applyProtection="0"/>
    <xf numFmtId="0" fontId="135" fillId="43" borderId="0" applyNumberFormat="0" applyBorder="0" applyAlignment="0" applyProtection="0"/>
    <xf numFmtId="0" fontId="135" fillId="44" borderId="0" applyNumberFormat="0" applyBorder="0" applyAlignment="0" applyProtection="0"/>
    <xf numFmtId="0" fontId="82" fillId="22" borderId="0" applyNumberFormat="0" applyBorder="0" applyAlignment="0" applyProtection="0"/>
    <xf numFmtId="0" fontId="276" fillId="46" borderId="0" applyNumberFormat="0" applyBorder="0" applyAlignment="0" applyProtection="0"/>
    <xf numFmtId="276" fontId="316" fillId="53" borderId="0" applyNumberFormat="0" applyBorder="0" applyAlignment="0" applyProtection="0"/>
    <xf numFmtId="0" fontId="82" fillId="26" borderId="0" applyNumberFormat="0" applyBorder="0" applyAlignment="0" applyProtection="0"/>
    <xf numFmtId="0" fontId="135" fillId="46" borderId="0" applyNumberFormat="0" applyBorder="0" applyAlignment="0" applyProtection="0"/>
    <xf numFmtId="0" fontId="135" fillId="36" borderId="0" applyNumberFormat="0" applyBorder="0" applyAlignment="0" applyProtection="0"/>
    <xf numFmtId="0" fontId="82" fillId="26" borderId="0" applyNumberFormat="0" applyBorder="0" applyAlignment="0" applyProtection="0"/>
    <xf numFmtId="0" fontId="276" fillId="47" borderId="0" applyNumberFormat="0" applyBorder="0" applyAlignment="0" applyProtection="0"/>
    <xf numFmtId="276" fontId="316" fillId="89" borderId="0" applyNumberFormat="0" applyBorder="0" applyAlignment="0" applyProtection="0"/>
    <xf numFmtId="0" fontId="82" fillId="30" borderId="0" applyNumberFormat="0" applyBorder="0" applyAlignment="0" applyProtection="0"/>
    <xf numFmtId="0" fontId="135" fillId="47" borderId="0" applyNumberFormat="0" applyBorder="0" applyAlignment="0" applyProtection="0"/>
    <xf numFmtId="0" fontId="135" fillId="39" borderId="0" applyNumberFormat="0" applyBorder="0" applyAlignment="0" applyProtection="0"/>
    <xf numFmtId="0" fontId="82" fillId="30" borderId="0" applyNumberFormat="0" applyBorder="0" applyAlignment="0" applyProtection="0"/>
    <xf numFmtId="0" fontId="276" fillId="48" borderId="0" applyNumberFormat="0" applyBorder="0" applyAlignment="0" applyProtection="0"/>
    <xf numFmtId="276" fontId="316" fillId="42" borderId="0" applyNumberFormat="0" applyBorder="0" applyAlignment="0" applyProtection="0"/>
    <xf numFmtId="0" fontId="82" fillId="34" borderId="0" applyNumberFormat="0" applyBorder="0" applyAlignment="0" applyProtection="0"/>
    <xf numFmtId="0" fontId="135" fillId="48" borderId="0" applyNumberFormat="0" applyBorder="0" applyAlignment="0" applyProtection="0"/>
    <xf numFmtId="0" fontId="135" fillId="42" borderId="0" applyNumberFormat="0" applyBorder="0" applyAlignment="0" applyProtection="0"/>
    <xf numFmtId="0" fontId="82" fillId="34" borderId="0" applyNumberFormat="0" applyBorder="0" applyAlignment="0" applyProtection="0"/>
    <xf numFmtId="276" fontId="317" fillId="45" borderId="0" applyNumberFormat="0" applyBorder="0" applyAlignment="0" applyProtection="0">
      <alignment vertical="center"/>
    </xf>
    <xf numFmtId="276" fontId="317" fillId="42" borderId="0" applyNumberFormat="0" applyBorder="0" applyAlignment="0" applyProtection="0">
      <alignment vertical="center"/>
    </xf>
    <xf numFmtId="276" fontId="317" fillId="43" borderId="0" applyNumberFormat="0" applyBorder="0" applyAlignment="0" applyProtection="0">
      <alignment vertical="center"/>
    </xf>
    <xf numFmtId="276" fontId="317" fillId="46" borderId="0" applyNumberFormat="0" applyBorder="0" applyAlignment="0" applyProtection="0">
      <alignment vertical="center"/>
    </xf>
    <xf numFmtId="276" fontId="317" fillId="47" borderId="0" applyNumberFormat="0" applyBorder="0" applyAlignment="0" applyProtection="0">
      <alignment vertical="center"/>
    </xf>
    <xf numFmtId="276" fontId="317" fillId="48" borderId="0" applyNumberFormat="0" applyBorder="0" applyAlignment="0" applyProtection="0">
      <alignment vertical="center"/>
    </xf>
    <xf numFmtId="276" fontId="39" fillId="0" borderId="0"/>
    <xf numFmtId="276" fontId="318" fillId="0" borderId="0" applyFont="0" applyFill="0" applyBorder="0" applyAlignment="0" applyProtection="0"/>
    <xf numFmtId="276" fontId="318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80" fontId="320" fillId="0" borderId="0" applyFont="0" applyFill="0" applyBorder="0" applyAlignment="0" applyProtection="0"/>
    <xf numFmtId="225" fontId="320" fillId="0" borderId="0" applyFont="0" applyFill="0" applyBorder="0" applyAlignment="0" applyProtection="0"/>
    <xf numFmtId="0" fontId="276" fillId="49" borderId="0" applyNumberFormat="0" applyBorder="0" applyAlignment="0" applyProtection="0"/>
    <xf numFmtId="276" fontId="316" fillId="89" borderId="0" applyNumberFormat="0" applyBorder="0" applyAlignment="0" applyProtection="0"/>
    <xf numFmtId="0" fontId="82" fillId="11" borderId="0" applyNumberFormat="0" applyBorder="0" applyAlignment="0" applyProtection="0"/>
    <xf numFmtId="0" fontId="135" fillId="49" borderId="0" applyNumberFormat="0" applyBorder="0" applyAlignment="0" applyProtection="0"/>
    <xf numFmtId="0" fontId="135" fillId="90" borderId="0" applyNumberFormat="0" applyBorder="0" applyAlignment="0" applyProtection="0"/>
    <xf numFmtId="0" fontId="276" fillId="50" borderId="0" applyNumberFormat="0" applyBorder="0" applyAlignment="0" applyProtection="0"/>
    <xf numFmtId="276" fontId="316" fillId="50" borderId="0" applyNumberFormat="0" applyBorder="0" applyAlignment="0" applyProtection="0"/>
    <xf numFmtId="0" fontId="82" fillId="15" borderId="0" applyNumberFormat="0" applyBorder="0" applyAlignment="0" applyProtection="0"/>
    <xf numFmtId="0" fontId="135" fillId="50" borderId="0" applyNumberFormat="0" applyBorder="0" applyAlignment="0" applyProtection="0"/>
    <xf numFmtId="0" fontId="135" fillId="52" borderId="0" applyNumberFormat="0" applyBorder="0" applyAlignment="0" applyProtection="0"/>
    <xf numFmtId="0" fontId="276" fillId="51" borderId="0" applyNumberFormat="0" applyBorder="0" applyAlignment="0" applyProtection="0"/>
    <xf numFmtId="276" fontId="316" fillId="90" borderId="0" applyNumberFormat="0" applyBorder="0" applyAlignment="0" applyProtection="0"/>
    <xf numFmtId="0" fontId="82" fillId="19" borderId="0" applyNumberFormat="0" applyBorder="0" applyAlignment="0" applyProtection="0"/>
    <xf numFmtId="0" fontId="135" fillId="51" borderId="0" applyNumberFormat="0" applyBorder="0" applyAlignment="0" applyProtection="0"/>
    <xf numFmtId="0" fontId="135" fillId="44" borderId="0" applyNumberFormat="0" applyBorder="0" applyAlignment="0" applyProtection="0"/>
    <xf numFmtId="0" fontId="276" fillId="46" borderId="0" applyNumberFormat="0" applyBorder="0" applyAlignment="0" applyProtection="0"/>
    <xf numFmtId="276" fontId="316" fillId="52" borderId="0" applyNumberFormat="0" applyBorder="0" applyAlignment="0" applyProtection="0"/>
    <xf numFmtId="0" fontId="82" fillId="23" borderId="0" applyNumberFormat="0" applyBorder="0" applyAlignment="0" applyProtection="0"/>
    <xf numFmtId="0" fontId="135" fillId="46" borderId="0" applyNumberFormat="0" applyBorder="0" applyAlignment="0" applyProtection="0"/>
    <xf numFmtId="0" fontId="135" fillId="91" borderId="0" applyNumberFormat="0" applyBorder="0" applyAlignment="0" applyProtection="0"/>
    <xf numFmtId="0" fontId="276" fillId="47" borderId="0" applyNumberFormat="0" applyBorder="0" applyAlignment="0" applyProtection="0"/>
    <xf numFmtId="276" fontId="316" fillId="89" borderId="0" applyNumberFormat="0" applyBorder="0" applyAlignment="0" applyProtection="0"/>
    <xf numFmtId="0" fontId="82" fillId="27" borderId="0" applyNumberFormat="0" applyBorder="0" applyAlignment="0" applyProtection="0"/>
    <xf numFmtId="0" fontId="135" fillId="47" borderId="0" applyNumberFormat="0" applyBorder="0" applyAlignment="0" applyProtection="0"/>
    <xf numFmtId="0" fontId="276" fillId="52" borderId="0" applyNumberFormat="0" applyBorder="0" applyAlignment="0" applyProtection="0"/>
    <xf numFmtId="276" fontId="316" fillId="48" borderId="0" applyNumberFormat="0" applyBorder="0" applyAlignment="0" applyProtection="0"/>
    <xf numFmtId="0" fontId="82" fillId="31" borderId="0" applyNumberFormat="0" applyBorder="0" applyAlignment="0" applyProtection="0"/>
    <xf numFmtId="0" fontId="135" fillId="52" borderId="0" applyNumberFormat="0" applyBorder="0" applyAlignment="0" applyProtection="0"/>
    <xf numFmtId="0" fontId="135" fillId="50" borderId="0" applyNumberFormat="0" applyBorder="0" applyAlignment="0" applyProtection="0"/>
    <xf numFmtId="276" fontId="240" fillId="0" borderId="0" applyFont="0" applyFill="0" applyBorder="0" applyAlignment="0" applyProtection="0"/>
    <xf numFmtId="287" fontId="313" fillId="0" borderId="0" applyFont="0" applyFill="0" applyBorder="0" applyAlignment="0" applyProtection="0"/>
    <xf numFmtId="278" fontId="312" fillId="0" borderId="0" applyFont="0" applyFill="0" applyBorder="0" applyAlignment="0" applyProtection="0"/>
    <xf numFmtId="276" fontId="313" fillId="0" borderId="0" applyFont="0" applyFill="0" applyBorder="0" applyAlignment="0" applyProtection="0"/>
    <xf numFmtId="278" fontId="312" fillId="0" borderId="0" applyFont="0" applyFill="0" applyBorder="0" applyAlignment="0" applyProtection="0"/>
    <xf numFmtId="287" fontId="313" fillId="0" borderId="0" applyFont="0" applyFill="0" applyBorder="0" applyAlignment="0" applyProtection="0"/>
    <xf numFmtId="276" fontId="312" fillId="0" borderId="0" applyFont="0" applyFill="0" applyBorder="0" applyAlignment="0" applyProtection="0"/>
    <xf numFmtId="278" fontId="313" fillId="0" borderId="0" applyFont="0" applyFill="0" applyBorder="0" applyAlignment="0" applyProtection="0"/>
    <xf numFmtId="276" fontId="312" fillId="0" borderId="0" applyFont="0" applyFill="0" applyBorder="0" applyAlignment="0" applyProtection="0"/>
    <xf numFmtId="44" fontId="313" fillId="0" borderId="0" applyFont="0" applyFill="0" applyBorder="0" applyAlignment="0" applyProtection="0"/>
    <xf numFmtId="279" fontId="321" fillId="0" borderId="0" applyFont="0" applyFill="0" applyBorder="0" applyAlignment="0" applyProtection="0"/>
    <xf numFmtId="277" fontId="312" fillId="0" borderId="0" applyFont="0" applyFill="0" applyBorder="0" applyAlignment="0" applyProtection="0"/>
    <xf numFmtId="276" fontId="313" fillId="0" borderId="0" applyFont="0" applyFill="0" applyBorder="0" applyAlignment="0" applyProtection="0"/>
    <xf numFmtId="276" fontId="312" fillId="0" borderId="0" applyFont="0" applyFill="0" applyBorder="0" applyAlignment="0" applyProtection="0"/>
    <xf numFmtId="276" fontId="39" fillId="0" borderId="0" applyFont="0" applyFill="0" applyBorder="0" applyAlignment="0" applyProtection="0"/>
    <xf numFmtId="276" fontId="312" fillId="0" borderId="0" applyFont="0" applyFill="0" applyBorder="0" applyAlignment="0" applyProtection="0"/>
    <xf numFmtId="276" fontId="323" fillId="0" borderId="0" applyFont="0" applyFill="0" applyBorder="0" applyAlignment="0" applyProtection="0"/>
    <xf numFmtId="278" fontId="320" fillId="0" borderId="0" applyFont="0" applyFill="0" applyBorder="0" applyAlignment="0" applyProtection="0"/>
    <xf numFmtId="276" fontId="320" fillId="0" borderId="0" applyFont="0" applyFill="0" applyBorder="0" applyAlignment="0" applyProtection="0"/>
    <xf numFmtId="276" fontId="318" fillId="0" borderId="0" applyFont="0" applyFill="0" applyBorder="0" applyAlignment="0" applyProtection="0"/>
    <xf numFmtId="276" fontId="318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319" fillId="0" borderId="0" applyFont="0" applyFill="0" applyBorder="0" applyAlignment="0" applyProtection="0"/>
    <xf numFmtId="276" fontId="128" fillId="0" borderId="0"/>
    <xf numFmtId="276" fontId="312" fillId="0" borderId="0" applyFont="0" applyFill="0" applyBorder="0" applyAlignment="0" applyProtection="0"/>
    <xf numFmtId="166" fontId="313" fillId="0" borderId="0" applyFont="0" applyFill="0" applyBorder="0" applyAlignment="0" applyProtection="0"/>
    <xf numFmtId="276" fontId="240" fillId="0" borderId="0" applyFont="0" applyFill="0" applyBorder="0" applyAlignment="0" applyProtection="0"/>
    <xf numFmtId="168" fontId="313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20" fillId="0" borderId="0" applyFont="0" applyFill="0" applyBorder="0" applyAlignment="0" applyProtection="0"/>
    <xf numFmtId="170" fontId="119" fillId="0" borderId="0" applyFont="0" applyFill="0" applyBorder="0" applyAlignment="0" applyProtection="0"/>
    <xf numFmtId="170" fontId="119" fillId="0" borderId="0" applyFont="0" applyFill="0" applyBorder="0" applyAlignment="0" applyProtection="0"/>
    <xf numFmtId="0" fontId="277" fillId="36" borderId="0" applyNumberFormat="0" applyBorder="0" applyAlignment="0" applyProtection="0"/>
    <xf numFmtId="276" fontId="324" fillId="36" borderId="0" applyNumberFormat="0" applyBorder="0" applyAlignment="0" applyProtection="0"/>
    <xf numFmtId="0" fontId="73" fillId="6" borderId="0" applyNumberFormat="0" applyBorder="0" applyAlignment="0" applyProtection="0"/>
    <xf numFmtId="0" fontId="137" fillId="36" borderId="0" applyNumberFormat="0" applyBorder="0" applyAlignment="0" applyProtection="0"/>
    <xf numFmtId="0" fontId="137" fillId="38" borderId="0" applyNumberFormat="0" applyBorder="0" applyAlignment="0" applyProtection="0"/>
    <xf numFmtId="276" fontId="325" fillId="0" borderId="0" applyNumberFormat="0" applyFill="0" applyBorder="0" applyAlignment="0" applyProtection="0"/>
    <xf numFmtId="49" fontId="326" fillId="0" borderId="0" applyFont="0" applyFill="0" applyBorder="0" applyAlignment="0" applyProtection="0">
      <alignment horizontal="left"/>
    </xf>
    <xf numFmtId="0" fontId="326" fillId="0" borderId="0" applyFont="0" applyFill="0" applyBorder="0" applyAlignment="0" applyProtection="0">
      <alignment horizontal="left"/>
    </xf>
    <xf numFmtId="288" fontId="327" fillId="0" borderId="0" applyAlignment="0" applyProtection="0"/>
    <xf numFmtId="172" fontId="130" fillId="0" borderId="0" applyFill="0" applyBorder="0" applyAlignment="0" applyProtection="0"/>
    <xf numFmtId="49" fontId="130" fillId="0" borderId="0" applyNumberFormat="0" applyAlignment="0" applyProtection="0">
      <alignment horizontal="left"/>
    </xf>
    <xf numFmtId="0" fontId="130" fillId="0" borderId="0" applyNumberFormat="0" applyAlignment="0" applyProtection="0">
      <alignment horizontal="left"/>
    </xf>
    <xf numFmtId="49" fontId="328" fillId="0" borderId="72" applyNumberFormat="0" applyAlignment="0" applyProtection="0">
      <alignment horizontal="left" wrapText="1"/>
    </xf>
    <xf numFmtId="49" fontId="328" fillId="0" borderId="72" applyNumberFormat="0" applyAlignment="0" applyProtection="0">
      <alignment horizontal="left" wrapText="1"/>
    </xf>
    <xf numFmtId="0" fontId="328" fillId="0" borderId="72" applyNumberFormat="0" applyAlignment="0" applyProtection="0">
      <alignment horizontal="left" wrapText="1"/>
    </xf>
    <xf numFmtId="0" fontId="328" fillId="0" borderId="72" applyNumberFormat="0" applyAlignment="0" applyProtection="0">
      <alignment horizontal="left" wrapText="1"/>
    </xf>
    <xf numFmtId="49" fontId="328" fillId="0" borderId="0" applyNumberFormat="0" applyAlignment="0" applyProtection="0">
      <alignment horizontal="left" wrapText="1"/>
    </xf>
    <xf numFmtId="0" fontId="328" fillId="0" borderId="0" applyNumberFormat="0" applyAlignment="0" applyProtection="0">
      <alignment horizontal="left" wrapText="1"/>
    </xf>
    <xf numFmtId="49" fontId="329" fillId="0" borderId="0" applyAlignment="0" applyProtection="0">
      <alignment horizontal="left"/>
    </xf>
    <xf numFmtId="0" fontId="329" fillId="0" borderId="0" applyAlignment="0" applyProtection="0">
      <alignment horizontal="left"/>
    </xf>
    <xf numFmtId="289" fontId="240" fillId="0" borderId="0" applyFont="0" applyFill="0" applyBorder="0" applyAlignment="0" applyProtection="0"/>
    <xf numFmtId="276" fontId="320" fillId="0" borderId="0"/>
    <xf numFmtId="276" fontId="318" fillId="0" borderId="0"/>
    <xf numFmtId="276" fontId="319" fillId="0" borderId="0">
      <alignment vertical="center"/>
    </xf>
    <xf numFmtId="276" fontId="330" fillId="0" borderId="0"/>
    <xf numFmtId="276" fontId="330" fillId="0" borderId="0"/>
    <xf numFmtId="276" fontId="331" fillId="0" borderId="0"/>
    <xf numFmtId="276" fontId="332" fillId="0" borderId="0"/>
    <xf numFmtId="276" fontId="322" fillId="0" borderId="0"/>
    <xf numFmtId="276" fontId="321" fillId="0" borderId="0"/>
    <xf numFmtId="276" fontId="313" fillId="0" borderId="0"/>
    <xf numFmtId="276" fontId="312" fillId="0" borderId="0"/>
    <xf numFmtId="276" fontId="313" fillId="0" borderId="0"/>
    <xf numFmtId="276" fontId="333" fillId="0" borderId="0"/>
    <xf numFmtId="276" fontId="313" fillId="0" borderId="0"/>
    <xf numFmtId="276" fontId="330" fillId="0" borderId="0"/>
    <xf numFmtId="276" fontId="313" fillId="0" borderId="0"/>
    <xf numFmtId="276" fontId="312" fillId="0" borderId="0"/>
    <xf numFmtId="276" fontId="313" fillId="0" borderId="0"/>
    <xf numFmtId="276" fontId="334" fillId="0" borderId="0"/>
    <xf numFmtId="276" fontId="313" fillId="0" borderId="0"/>
    <xf numFmtId="276" fontId="312" fillId="0" borderId="0"/>
    <xf numFmtId="276" fontId="39" fillId="0" borderId="0"/>
    <xf numFmtId="276" fontId="39" fillId="0" borderId="0"/>
    <xf numFmtId="276" fontId="322" fillId="0" borderId="0"/>
    <xf numFmtId="276" fontId="335" fillId="0" borderId="0"/>
    <xf numFmtId="276" fontId="336" fillId="0" borderId="0"/>
    <xf numFmtId="276" fontId="335" fillId="0" borderId="0"/>
    <xf numFmtId="276" fontId="336" fillId="0" borderId="0"/>
    <xf numFmtId="276" fontId="312" fillId="0" borderId="0" applyBorder="0"/>
    <xf numFmtId="290" fontId="39" fillId="0" borderId="0" applyFill="0" applyBorder="0" applyAlignment="0"/>
    <xf numFmtId="291" fontId="39" fillId="0" borderId="0" applyFill="0" applyBorder="0" applyAlignment="0"/>
    <xf numFmtId="246" fontId="39" fillId="0" borderId="0" applyFill="0" applyBorder="0" applyAlignment="0"/>
    <xf numFmtId="244" fontId="39" fillId="0" borderId="0" applyFill="0" applyBorder="0" applyAlignment="0"/>
    <xf numFmtId="247" fontId="39" fillId="0" borderId="0" applyFill="0" applyBorder="0" applyAlignment="0"/>
    <xf numFmtId="290" fontId="39" fillId="0" borderId="0" applyFill="0" applyBorder="0" applyAlignment="0"/>
    <xf numFmtId="245" fontId="39" fillId="0" borderId="0" applyFill="0" applyBorder="0" applyAlignment="0"/>
    <xf numFmtId="291" fontId="39" fillId="0" borderId="0" applyFill="0" applyBorder="0" applyAlignment="0"/>
    <xf numFmtId="0" fontId="90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278" fillId="53" borderId="22" applyNumberFormat="0" applyAlignment="0" applyProtection="0"/>
    <xf numFmtId="0" fontId="90" fillId="53" borderId="22" applyNumberFormat="0" applyAlignment="0" applyProtection="0"/>
    <xf numFmtId="276" fontId="337" fillId="92" borderId="22" applyNumberFormat="0" applyAlignment="0" applyProtection="0"/>
    <xf numFmtId="276" fontId="337" fillId="92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90" fillId="53" borderId="22" applyNumberFormat="0" applyAlignment="0" applyProtection="0"/>
    <xf numFmtId="0" fontId="77" fillId="9" borderId="16" applyNumberFormat="0" applyAlignment="0" applyProtection="0"/>
    <xf numFmtId="0" fontId="139" fillId="53" borderId="22" applyNumberFormat="0" applyAlignment="0" applyProtection="0"/>
    <xf numFmtId="0" fontId="139" fillId="53" borderId="22" applyNumberFormat="0" applyAlignment="0" applyProtection="0"/>
    <xf numFmtId="0" fontId="338" fillId="92" borderId="22" applyNumberFormat="0" applyAlignment="0" applyProtection="0"/>
    <xf numFmtId="0" fontId="338" fillId="92" borderId="22" applyNumberFormat="0" applyAlignment="0" applyProtection="0"/>
    <xf numFmtId="0" fontId="338" fillId="92" borderId="22" applyNumberFormat="0" applyAlignment="0" applyProtection="0"/>
    <xf numFmtId="0" fontId="338" fillId="92" borderId="22" applyNumberFormat="0" applyAlignment="0" applyProtection="0"/>
    <xf numFmtId="276" fontId="339" fillId="0" borderId="0"/>
    <xf numFmtId="276" fontId="293" fillId="0" borderId="0" applyFill="0" applyBorder="0" applyProtection="0">
      <alignment horizontal="center"/>
      <protection locked="0"/>
    </xf>
    <xf numFmtId="0" fontId="279" fillId="54" borderId="67" applyNumberFormat="0" applyAlignment="0" applyProtection="0"/>
    <xf numFmtId="276" fontId="340" fillId="93" borderId="73" applyNumberFormat="0" applyAlignment="0" applyProtection="0"/>
    <xf numFmtId="0" fontId="79" fillId="10" borderId="19" applyNumberFormat="0" applyAlignment="0" applyProtection="0"/>
    <xf numFmtId="0" fontId="109" fillId="54" borderId="67" applyNumberFormat="0" applyAlignment="0" applyProtection="0"/>
    <xf numFmtId="9" fontId="320" fillId="0" borderId="0" applyFont="0" applyFill="0" applyBorder="0" applyAlignment="0" applyProtection="0"/>
    <xf numFmtId="7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166" fontId="118" fillId="0" borderId="0" applyFont="0" applyFill="0" applyBorder="0" applyAlignment="0" applyProtection="0"/>
    <xf numFmtId="41" fontId="341" fillId="0" borderId="0" applyFont="0" applyFill="0" applyBorder="0" applyAlignment="0" applyProtection="0"/>
    <xf numFmtId="166" fontId="49" fillId="0" borderId="0" applyFont="0" applyFill="0" applyBorder="0" applyAlignment="0" applyProtection="0"/>
    <xf numFmtId="290" fontId="39" fillId="0" borderId="0" applyFont="0" applyFill="0" applyBorder="0" applyAlignment="0" applyProtection="0"/>
    <xf numFmtId="293" fontId="342" fillId="0" borderId="0" applyFont="0" applyFill="0" applyBorder="0" applyAlignment="0" applyProtection="0"/>
    <xf numFmtId="294" fontId="343" fillId="0" borderId="0" applyFont="0" applyFill="0" applyBorder="0" applyAlignment="0" applyProtection="0"/>
    <xf numFmtId="295" fontId="34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1" fontId="344" fillId="0" borderId="0" applyFont="0" applyFill="0" applyBorder="0" applyAlignment="0" applyProtection="0"/>
    <xf numFmtId="0" fontId="17" fillId="0" borderId="0" applyFont="0" applyFill="0" applyBorder="0" applyAlignment="0" applyProtection="0"/>
    <xf numFmtId="41" fontId="34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96" fontId="17" fillId="0" borderId="0" applyFont="0" applyFill="0" applyBorder="0" applyAlignment="0" applyProtection="0"/>
    <xf numFmtId="41" fontId="34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297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298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298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276" fontId="62" fillId="0" borderId="0"/>
    <xf numFmtId="299" fontId="62" fillId="0" borderId="0"/>
    <xf numFmtId="43" fontId="141" fillId="0" borderId="0" applyFont="0" applyFill="0" applyBorder="0" applyAlignment="0" applyProtection="0"/>
    <xf numFmtId="43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4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345" fillId="0" borderId="0" applyFont="0" applyFill="0" applyBorder="0" applyAlignment="0" applyProtection="0"/>
    <xf numFmtId="298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299" fontId="116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346" fillId="0" borderId="0" applyFont="0" applyFill="0" applyBorder="0" applyAlignment="0" applyProtection="0"/>
    <xf numFmtId="43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6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299" fontId="124" fillId="0" borderId="0" applyFont="0" applyFill="0" applyBorder="0" applyAlignment="0" applyProtection="0"/>
    <xf numFmtId="4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14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16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185" fontId="62" fillId="0" borderId="0" applyFont="0" applyFill="0" applyBorder="0" applyAlignment="0" applyProtection="0"/>
    <xf numFmtId="300" fontId="62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54" fillId="0" borderId="0" applyFont="0" applyFill="0" applyBorder="0" applyAlignment="0" applyProtection="0"/>
    <xf numFmtId="299" fontId="12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24" fillId="0" borderId="0" applyFont="0" applyFill="0" applyBorder="0" applyAlignment="0" applyProtection="0"/>
    <xf numFmtId="299" fontId="124" fillId="0" borderId="0" applyFont="0" applyFill="0" applyBorder="0" applyAlignment="0" applyProtection="0"/>
    <xf numFmtId="301" fontId="62" fillId="0" borderId="0" applyFont="0" applyFill="0" applyBorder="0" applyAlignment="0" applyProtection="0"/>
    <xf numFmtId="2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0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02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172" fontId="62" fillId="0" borderId="0" applyFont="0" applyFill="0" applyBorder="0" applyAlignment="0" applyProtection="0"/>
    <xf numFmtId="6" fontId="62" fillId="0" borderId="0" applyFont="0" applyFill="0" applyBorder="0" applyAlignment="0" applyProtection="0"/>
    <xf numFmtId="183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6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8" fontId="17" fillId="0" borderId="0" applyFont="0" applyFill="0" applyBorder="0" applyAlignment="0" applyProtection="0"/>
    <xf numFmtId="299" fontId="62" fillId="0" borderId="0" applyFont="0" applyFill="0" applyBorder="0" applyAlignment="0" applyProtection="0"/>
    <xf numFmtId="298" fontId="17" fillId="0" borderId="0" applyFont="0" applyFill="0" applyBorder="0" applyAlignment="0" applyProtection="0"/>
    <xf numFmtId="299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292" fontId="103" fillId="0" borderId="0" applyFont="0" applyFill="0" applyBorder="0" applyAlignment="0" applyProtection="0">
      <alignment vertical="top"/>
    </xf>
    <xf numFmtId="173" fontId="62" fillId="0" borderId="0" applyFont="0" applyFill="0" applyBorder="0" applyAlignment="0" applyProtection="0"/>
    <xf numFmtId="299" fontId="116" fillId="0" borderId="0" applyFont="0" applyFill="0" applyBorder="0" applyAlignment="0" applyProtection="0"/>
    <xf numFmtId="303" fontId="116" fillId="0" borderId="0" applyFont="0" applyFill="0" applyBorder="0" applyAlignment="0" applyProtection="0"/>
    <xf numFmtId="43" fontId="118" fillId="0" borderId="0" applyFont="0" applyFill="0" applyBorder="0" applyAlignment="0" applyProtection="0"/>
    <xf numFmtId="175" fontId="103" fillId="0" borderId="0" applyFont="0" applyFill="0" applyBorder="0" applyAlignment="0" applyProtection="0"/>
    <xf numFmtId="175" fontId="103" fillId="0" borderId="0" applyFont="0" applyFill="0" applyBorder="0" applyAlignment="0" applyProtection="0"/>
    <xf numFmtId="175" fontId="103" fillId="0" borderId="0" applyFont="0" applyFill="0" applyBorder="0" applyAlignment="0" applyProtection="0"/>
    <xf numFmtId="194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92" fillId="0" borderId="0" applyFont="0" applyFill="0" applyBorder="0" applyAlignment="0" applyProtection="0"/>
    <xf numFmtId="42" fontId="17" fillId="0" borderId="0" applyFont="0" applyFill="0" applyBorder="0" applyAlignment="0" applyProtection="0"/>
    <xf numFmtId="304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305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7" fillId="0" borderId="0" applyFont="0" applyFill="0" applyBorder="0" applyAlignment="0" applyProtection="0"/>
    <xf numFmtId="298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2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122" fillId="0" borderId="0" applyFont="0" applyFill="0" applyBorder="0" applyAlignment="0" applyProtection="0"/>
    <xf numFmtId="304" fontId="13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22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39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118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92" fillId="0" borderId="0" applyFont="0" applyFill="0" applyBorder="0" applyAlignment="0" applyProtection="0"/>
    <xf numFmtId="304" fontId="103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70" fontId="347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8" fontId="133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8" fontId="54" fillId="0" borderId="0" applyFont="0" applyFill="0" applyBorder="0" applyAlignment="0" applyProtection="0"/>
    <xf numFmtId="171" fontId="9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41" fontId="344" fillId="0" borderId="0" applyFont="0" applyFill="0" applyBorder="0" applyAlignment="0" applyProtection="0"/>
    <xf numFmtId="276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302" fontId="62" fillId="0" borderId="0"/>
    <xf numFmtId="299" fontId="62" fillId="0" borderId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2" fontId="348" fillId="0" borderId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302" fontId="36" fillId="0" borderId="0" applyFont="0" applyFill="0" applyBorder="0" applyAlignment="0" applyProtection="0"/>
    <xf numFmtId="306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296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118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22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56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292" fontId="62" fillId="0" borderId="0" applyFont="0" applyFill="0" applyBorder="0" applyAlignment="0" applyProtection="0"/>
    <xf numFmtId="307" fontId="62" fillId="0" borderId="0" applyFont="0" applyFill="0" applyBorder="0" applyAlignment="0" applyProtection="0"/>
    <xf numFmtId="5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6" fontId="62" fillId="0" borderId="0" applyFont="0" applyFill="0" applyBorder="0" applyAlignment="0" applyProtection="0"/>
    <xf numFmtId="234" fontId="34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9" fillId="0" borderId="0" applyFont="0" applyFill="0" applyBorder="0" applyAlignment="0" applyProtection="0"/>
    <xf numFmtId="5" fontId="34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14" fontId="133" fillId="0" borderId="0" applyFont="0" applyFill="0" applyBorder="0" applyAlignment="0" applyProtection="0">
      <alignment vertical="top"/>
    </xf>
    <xf numFmtId="16" fontId="133" fillId="0" borderId="0" applyFont="0" applyFill="0" applyBorder="0" applyAlignment="0" applyProtection="0">
      <alignment vertical="top"/>
    </xf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6" fontId="36" fillId="0" borderId="0" applyFont="0" applyFill="0" applyBorder="0" applyAlignment="0" applyProtection="0"/>
    <xf numFmtId="174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4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30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24" fillId="0" borderId="0" applyFont="0" applyFill="0" applyBorder="0" applyAlignment="0" applyProtection="0"/>
    <xf numFmtId="43" fontId="17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303" fontId="62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40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62" fillId="0" borderId="0" applyFont="0" applyFill="0" applyBorder="0" applyAlignment="0" applyProtection="0"/>
    <xf numFmtId="286" fontId="348" fillId="0" borderId="0" applyFont="0" applyFill="0" applyBorder="0" applyAlignment="0" applyProtection="0"/>
    <xf numFmtId="43" fontId="49" fillId="0" borderId="0" applyFont="0" applyFill="0" applyBorder="0" applyAlignment="0" applyProtection="0"/>
    <xf numFmtId="286" fontId="3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4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298" fontId="348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298" fontId="348" fillId="0" borderId="0" applyFont="0" applyFill="0" applyBorder="0" applyAlignment="0" applyProtection="0"/>
    <xf numFmtId="170" fontId="39" fillId="0" borderId="0" applyFont="0" applyFill="0" applyBorder="0" applyAlignment="0" applyProtection="0"/>
    <xf numFmtId="6" fontId="103" fillId="0" borderId="0" applyFont="0" applyFill="0" applyBorder="0" applyAlignment="0" applyProtection="0">
      <alignment vertical="top"/>
    </xf>
    <xf numFmtId="6" fontId="103" fillId="0" borderId="0" applyFont="0" applyFill="0" applyBorder="0" applyAlignment="0" applyProtection="0">
      <alignment vertical="top"/>
    </xf>
    <xf numFmtId="42" fontId="103" fillId="0" borderId="0" applyFont="0" applyFill="0" applyBorder="0" applyAlignment="0" applyProtection="0">
      <alignment vertical="top"/>
    </xf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5" fontId="103" fillId="0" borderId="0" applyFont="0" applyFill="0" applyBorder="0" applyAlignment="0" applyProtection="0">
      <alignment vertical="top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9" fillId="0" borderId="0"/>
    <xf numFmtId="17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299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03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03" fillId="0" borderId="0" applyFont="0" applyFill="0" applyBorder="0" applyAlignment="0" applyProtection="0">
      <alignment vertical="top"/>
    </xf>
    <xf numFmtId="43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68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5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309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309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4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9" fillId="0" borderId="0" applyFont="0" applyFill="0" applyBorder="0" applyAlignment="0" applyProtection="0"/>
    <xf numFmtId="309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1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225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03" fillId="0" borderId="0" applyFont="0" applyFill="0" applyBorder="0" applyAlignment="0" applyProtection="0">
      <alignment vertical="top"/>
    </xf>
    <xf numFmtId="170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1" fontId="344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39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5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62" fillId="0" borderId="0" applyFont="0" applyFill="0" applyBorder="0" applyAlignment="0" applyProtection="0"/>
    <xf numFmtId="174" fontId="62" fillId="0" borderId="0" applyFont="0" applyFill="0" applyBorder="0" applyAlignment="0" applyProtection="0"/>
    <xf numFmtId="0" fontId="103" fillId="0" borderId="0" applyFont="0" applyFill="0" applyBorder="0" applyAlignment="0" applyProtection="0">
      <alignment vertical="top"/>
    </xf>
    <xf numFmtId="302" fontId="10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350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31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6" fontId="133" fillId="0" borderId="0" applyFont="0" applyFill="0" applyBorder="0" applyAlignment="0" applyProtection="0"/>
    <xf numFmtId="43" fontId="133" fillId="0" borderId="0" applyFont="0" applyFill="0" applyBorder="0" applyAlignment="0" applyProtection="0">
      <alignment vertical="top"/>
    </xf>
    <xf numFmtId="170" fontId="1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23" fillId="0" borderId="0" applyFont="0" applyFill="0" applyBorder="0" applyAlignment="0" applyProtection="0"/>
    <xf numFmtId="41" fontId="34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170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118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118" fillId="0" borderId="0" applyFont="0" applyFill="0" applyBorder="0" applyAlignment="0" applyProtection="0"/>
    <xf numFmtId="0" fontId="62" fillId="0" borderId="0" applyFont="0" applyFill="0" applyBorder="0" applyAlignment="0" applyProtection="0"/>
    <xf numFmtId="170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0" fontId="39" fillId="0" borderId="0" applyFont="0" applyFill="0" applyBorder="0" applyAlignment="0" applyProtection="0"/>
    <xf numFmtId="41" fontId="344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43" fontId="54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43" fontId="141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49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70" fontId="39" fillId="0" borderId="0" applyFont="0" applyFill="0" applyBorder="0" applyAlignment="0" applyProtection="0"/>
    <xf numFmtId="302" fontId="62" fillId="0" borderId="0" applyFont="0" applyFill="0" applyBorder="0" applyAlignment="0" applyProtection="0"/>
    <xf numFmtId="299" fontId="62" fillId="0" borderId="0" applyFont="0" applyFill="0" applyBorder="0" applyAlignment="0" applyProtection="0"/>
    <xf numFmtId="168" fontId="49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118" fillId="0" borderId="0" applyFont="0" applyFill="0" applyBorder="0" applyAlignment="0" applyProtection="0"/>
    <xf numFmtId="171" fontId="62" fillId="0" borderId="0" applyFont="0" applyFill="0" applyBorder="0" applyAlignment="0" applyProtection="0"/>
    <xf numFmtId="43" fontId="17" fillId="0" borderId="0" applyFont="0" applyFill="0" applyBorder="0" applyAlignment="0" applyProtection="0"/>
    <xf numFmtId="172" fontId="49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168" fontId="17" fillId="0" borderId="0" applyFont="0" applyFill="0" applyBorder="0" applyAlignment="0" applyProtection="0"/>
    <xf numFmtId="43" fontId="62" fillId="0" borderId="0" applyFont="0" applyFill="0" applyBorder="0" applyAlignment="0" applyProtection="0"/>
    <xf numFmtId="170" fontId="36" fillId="0" borderId="0" applyFont="0" applyFill="0" applyBorder="0" applyAlignment="0" applyProtection="0"/>
    <xf numFmtId="225" fontId="39" fillId="0" borderId="0" applyFont="0" applyFill="0" applyBorder="0" applyAlignment="0" applyProtection="0"/>
    <xf numFmtId="3" fontId="351" fillId="0" borderId="0" applyFill="0" applyBorder="0" applyAlignment="0" applyProtection="0"/>
    <xf numFmtId="276" fontId="84" fillId="0" borderId="0" applyFill="0" applyBorder="0" applyAlignment="0" applyProtection="0">
      <protection locked="0"/>
    </xf>
    <xf numFmtId="276" fontId="191" fillId="0" borderId="0" applyNumberFormat="0" applyAlignment="0">
      <alignment horizontal="left"/>
    </xf>
    <xf numFmtId="276" fontId="130" fillId="0" borderId="0" applyFont="0" applyFill="0" applyBorder="0" applyAlignment="0" applyProtection="0"/>
    <xf numFmtId="291" fontId="39" fillId="0" borderId="0" applyFont="0" applyFill="0" applyBorder="0" applyAlignment="0" applyProtection="0"/>
    <xf numFmtId="311" fontId="343" fillId="0" borderId="0" applyFont="0" applyFill="0" applyBorder="0" applyAlignment="0" applyProtection="0"/>
    <xf numFmtId="312" fontId="343" fillId="0" borderId="0" applyFont="0" applyFill="0" applyBorder="0" applyAlignment="0" applyProtection="0"/>
    <xf numFmtId="313" fontId="34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62" fillId="0" borderId="0" applyFont="0" applyFill="0" applyBorder="0" applyAlignment="0" applyProtection="0"/>
    <xf numFmtId="5" fontId="351" fillId="0" borderId="0" applyFill="0" applyBorder="0" applyAlignment="0" applyProtection="0"/>
    <xf numFmtId="276" fontId="302" fillId="0" borderId="0"/>
    <xf numFmtId="276" fontId="352" fillId="0" borderId="74">
      <alignment horizontal="center" vertical="center"/>
    </xf>
    <xf numFmtId="276" fontId="351" fillId="0" borderId="0" applyProtection="0"/>
    <xf numFmtId="16" fontId="133" fillId="0" borderId="0" applyFill="0" applyBorder="0" applyAlignment="0"/>
    <xf numFmtId="314" fontId="353" fillId="0" borderId="0">
      <protection locked="0"/>
    </xf>
    <xf numFmtId="38" fontId="128" fillId="0" borderId="57">
      <alignment vertical="center"/>
    </xf>
    <xf numFmtId="0" fontId="128" fillId="0" borderId="57">
      <alignment vertical="center"/>
    </xf>
    <xf numFmtId="244" fontId="302" fillId="0" borderId="0"/>
    <xf numFmtId="290" fontId="39" fillId="0" borderId="0" applyFill="0" applyBorder="0" applyAlignment="0"/>
    <xf numFmtId="291" fontId="39" fillId="0" borderId="0" applyFill="0" applyBorder="0" applyAlignment="0"/>
    <xf numFmtId="290" fontId="39" fillId="0" borderId="0" applyFill="0" applyBorder="0" applyAlignment="0"/>
    <xf numFmtId="245" fontId="39" fillId="0" borderId="0" applyFill="0" applyBorder="0" applyAlignment="0"/>
    <xf numFmtId="291" fontId="39" fillId="0" borderId="0" applyFill="0" applyBorder="0" applyAlignment="0"/>
    <xf numFmtId="276" fontId="200" fillId="0" borderId="0" applyNumberFormat="0" applyAlignment="0">
      <alignment horizontal="left"/>
    </xf>
    <xf numFmtId="309" fontId="39" fillId="0" borderId="0" applyFont="0" applyFill="0" applyBorder="0" applyAlignment="0" applyProtection="0"/>
    <xf numFmtId="0" fontId="280" fillId="0" borderId="0" applyNumberFormat="0" applyFill="0" applyBorder="0" applyAlignment="0" applyProtection="0"/>
    <xf numFmtId="276" fontId="35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2" fontId="351" fillId="0" borderId="0" applyProtection="0"/>
    <xf numFmtId="0" fontId="281" fillId="37" borderId="0" applyNumberFormat="0" applyBorder="0" applyAlignment="0" applyProtection="0"/>
    <xf numFmtId="276" fontId="355" fillId="37" borderId="0" applyNumberFormat="0" applyBorder="0" applyAlignment="0" applyProtection="0"/>
    <xf numFmtId="0" fontId="72" fillId="5" borderId="0" applyNumberFormat="0" applyBorder="0" applyAlignment="0" applyProtection="0"/>
    <xf numFmtId="0" fontId="145" fillId="37" borderId="0" applyNumberFormat="0" applyBorder="0" applyAlignment="0" applyProtection="0"/>
    <xf numFmtId="0" fontId="145" fillId="39" borderId="0" applyNumberFormat="0" applyBorder="0" applyAlignment="0" applyProtection="0"/>
    <xf numFmtId="38" fontId="130" fillId="3" borderId="0" applyNumberFormat="0" applyBorder="0" applyAlignment="0" applyProtection="0"/>
    <xf numFmtId="0" fontId="130" fillId="3" borderId="0" applyNumberFormat="0" applyBorder="0" applyAlignment="0" applyProtection="0"/>
    <xf numFmtId="276" fontId="356" fillId="0" borderId="0">
      <alignment horizontal="left"/>
    </xf>
    <xf numFmtId="276" fontId="97" fillId="0" borderId="60" applyNumberFormat="0" applyAlignment="0" applyProtection="0">
      <alignment horizontal="left" vertical="center"/>
    </xf>
    <xf numFmtId="276" fontId="97" fillId="0" borderId="5">
      <alignment horizontal="left" vertical="center"/>
    </xf>
    <xf numFmtId="276" fontId="97" fillId="0" borderId="0" applyNumberFormat="0" applyFill="0" applyBorder="0" applyAlignment="0" applyProtection="0"/>
    <xf numFmtId="276" fontId="222" fillId="0" borderId="0" applyNumberFormat="0" applyFill="0" applyBorder="0" applyAlignment="0" applyProtection="0"/>
    <xf numFmtId="0" fontId="282" fillId="0" borderId="24" applyNumberFormat="0" applyFill="0" applyAlignment="0" applyProtection="0"/>
    <xf numFmtId="276" fontId="357" fillId="0" borderId="75" applyNumberFormat="0" applyFill="0" applyAlignment="0" applyProtection="0"/>
    <xf numFmtId="0" fontId="147" fillId="0" borderId="24" applyNumberFormat="0" applyFill="0" applyAlignment="0" applyProtection="0"/>
    <xf numFmtId="0" fontId="69" fillId="0" borderId="13" applyNumberFormat="0" applyFill="0" applyAlignment="0" applyProtection="0"/>
    <xf numFmtId="0" fontId="358" fillId="0" borderId="76" applyNumberFormat="0" applyFill="0" applyAlignment="0" applyProtection="0"/>
    <xf numFmtId="0" fontId="283" fillId="0" borderId="25" applyNumberFormat="0" applyFill="0" applyAlignment="0" applyProtection="0"/>
    <xf numFmtId="276" fontId="359" fillId="0" borderId="25" applyNumberFormat="0" applyFill="0" applyAlignment="0" applyProtection="0"/>
    <xf numFmtId="0" fontId="149" fillId="0" borderId="25" applyNumberFormat="0" applyFill="0" applyAlignment="0" applyProtection="0"/>
    <xf numFmtId="0" fontId="70" fillId="0" borderId="14" applyNumberFormat="0" applyFill="0" applyAlignment="0" applyProtection="0"/>
    <xf numFmtId="0" fontId="360" fillId="0" borderId="77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284" fillId="0" borderId="26" applyNumberFormat="0" applyFill="0" applyAlignment="0" applyProtection="0"/>
    <xf numFmtId="0" fontId="99" fillId="0" borderId="26" applyNumberFormat="0" applyFill="0" applyAlignment="0" applyProtection="0"/>
    <xf numFmtId="276" fontId="361" fillId="0" borderId="78" applyNumberFormat="0" applyFill="0" applyAlignment="0" applyProtection="0"/>
    <xf numFmtId="276" fontId="361" fillId="0" borderId="78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71" fillId="0" borderId="15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151" fillId="0" borderId="26" applyNumberFormat="0" applyFill="0" applyAlignment="0" applyProtection="0"/>
    <xf numFmtId="0" fontId="362" fillId="0" borderId="79" applyNumberFormat="0" applyFill="0" applyAlignment="0" applyProtection="0"/>
    <xf numFmtId="0" fontId="362" fillId="0" borderId="79" applyNumberFormat="0" applyFill="0" applyAlignment="0" applyProtection="0"/>
    <xf numFmtId="0" fontId="362" fillId="0" borderId="79" applyNumberFormat="0" applyFill="0" applyAlignment="0" applyProtection="0"/>
    <xf numFmtId="0" fontId="284" fillId="0" borderId="0" applyNumberFormat="0" applyFill="0" applyBorder="0" applyAlignment="0" applyProtection="0"/>
    <xf numFmtId="276" fontId="36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62" fillId="0" borderId="0" applyNumberFormat="0" applyFill="0" applyBorder="0" applyAlignment="0" applyProtection="0"/>
    <xf numFmtId="276" fontId="293" fillId="0" borderId="0" applyFill="0" applyAlignment="0" applyProtection="0">
      <protection locked="0"/>
    </xf>
    <xf numFmtId="276" fontId="293" fillId="0" borderId="3" applyFill="0" applyAlignment="0" applyProtection="0">
      <protection locked="0"/>
    </xf>
    <xf numFmtId="276" fontId="293" fillId="0" borderId="3" applyFill="0" applyAlignment="0" applyProtection="0">
      <protection locked="0"/>
    </xf>
    <xf numFmtId="276" fontId="363" fillId="0" borderId="0"/>
    <xf numFmtId="276" fontId="95" fillId="0" borderId="0" applyProtection="0"/>
    <xf numFmtId="276" fontId="97" fillId="0" borderId="0" applyProtection="0"/>
    <xf numFmtId="276" fontId="39" fillId="0" borderId="0">
      <alignment horizontal="center"/>
    </xf>
    <xf numFmtId="0" fontId="364" fillId="0" borderId="0" applyNumberFormat="0" applyFill="0" applyBorder="0" applyAlignment="0" applyProtection="0"/>
    <xf numFmtId="315" fontId="201" fillId="0" borderId="0" applyNumberFormat="0" applyFill="0" applyBorder="0" applyAlignment="0" applyProtection="0">
      <alignment vertical="top"/>
      <protection locked="0"/>
    </xf>
    <xf numFmtId="276" fontId="240" fillId="0" borderId="0" applyFont="0" applyFill="0" applyBorder="0" applyAlignment="0" applyProtection="0"/>
    <xf numFmtId="10" fontId="130" fillId="3" borderId="56" applyNumberFormat="0" applyBorder="0" applyAlignment="0" applyProtection="0"/>
    <xf numFmtId="0" fontId="100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285" fillId="40" borderId="22" applyNumberFormat="0" applyAlignment="0" applyProtection="0"/>
    <xf numFmtId="0" fontId="100" fillId="40" borderId="22" applyNumberFormat="0" applyAlignment="0" applyProtection="0"/>
    <xf numFmtId="276" fontId="365" fillId="55" borderId="22" applyNumberFormat="0" applyAlignment="0" applyProtection="0"/>
    <xf numFmtId="276" fontId="365" fillId="55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100" fillId="40" borderId="22" applyNumberFormat="0" applyAlignment="0" applyProtection="0"/>
    <xf numFmtId="0" fontId="75" fillId="8" borderId="16" applyNumberFormat="0" applyAlignment="0" applyProtection="0"/>
    <xf numFmtId="0" fontId="153" fillId="40" borderId="22" applyNumberFormat="0" applyAlignment="0" applyProtection="0"/>
    <xf numFmtId="0" fontId="153" fillId="40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0" fontId="153" fillId="55" borderId="22" applyNumberFormat="0" applyAlignment="0" applyProtection="0"/>
    <xf numFmtId="276" fontId="240" fillId="0" borderId="0" applyFont="0" applyFill="0" applyBorder="0" applyAlignment="0" applyProtection="0"/>
    <xf numFmtId="290" fontId="39" fillId="0" borderId="0" applyFill="0" applyBorder="0" applyAlignment="0"/>
    <xf numFmtId="291" fontId="39" fillId="0" borderId="0" applyFill="0" applyBorder="0" applyAlignment="0"/>
    <xf numFmtId="290" fontId="39" fillId="0" borderId="0" applyFill="0" applyBorder="0" applyAlignment="0"/>
    <xf numFmtId="245" fontId="39" fillId="0" borderId="0" applyFill="0" applyBorder="0" applyAlignment="0"/>
    <xf numFmtId="291" fontId="39" fillId="0" borderId="0" applyFill="0" applyBorder="0" applyAlignment="0"/>
    <xf numFmtId="0" fontId="286" fillId="0" borderId="27" applyNumberFormat="0" applyFill="0" applyAlignment="0" applyProtection="0"/>
    <xf numFmtId="276" fontId="366" fillId="0" borderId="80" applyNumberFormat="0" applyFill="0" applyAlignment="0" applyProtection="0"/>
    <xf numFmtId="0" fontId="78" fillId="0" borderId="18" applyNumberFormat="0" applyFill="0" applyAlignment="0" applyProtection="0"/>
    <xf numFmtId="0" fontId="155" fillId="0" borderId="27" applyNumberFormat="0" applyFill="0" applyAlignment="0" applyProtection="0"/>
    <xf numFmtId="0" fontId="164" fillId="0" borderId="81" applyNumberFormat="0" applyFill="0" applyAlignment="0" applyProtection="0"/>
    <xf numFmtId="168" fontId="39" fillId="0" borderId="0" applyFont="0" applyFill="0" applyBorder="0" applyAlignment="0" applyProtection="0"/>
    <xf numFmtId="225" fontId="39" fillId="0" borderId="0" applyFont="0" applyFill="0" applyBorder="0" applyAlignment="0" applyProtection="0"/>
    <xf numFmtId="276" fontId="39" fillId="0" borderId="0">
      <alignment horizontal="center"/>
    </xf>
    <xf numFmtId="276" fontId="367" fillId="0" borderId="38"/>
    <xf numFmtId="276" fontId="367" fillId="0" borderId="38"/>
    <xf numFmtId="276" fontId="367" fillId="0" borderId="38"/>
    <xf numFmtId="276" fontId="367" fillId="0" borderId="38"/>
    <xf numFmtId="276" fontId="367" fillId="0" borderId="38"/>
    <xf numFmtId="276" fontId="367" fillId="0" borderId="38"/>
    <xf numFmtId="276" fontId="367" fillId="0" borderId="38"/>
    <xf numFmtId="276" fontId="367" fillId="0" borderId="38"/>
    <xf numFmtId="0" fontId="287" fillId="55" borderId="0" applyNumberFormat="0" applyBorder="0" applyAlignment="0" applyProtection="0"/>
    <xf numFmtId="276" fontId="368" fillId="55" borderId="0" applyNumberFormat="0" applyBorder="0" applyAlignment="0" applyProtection="0"/>
    <xf numFmtId="0" fontId="111" fillId="7" borderId="0" applyNumberFormat="0" applyBorder="0" applyAlignment="0" applyProtection="0"/>
    <xf numFmtId="0" fontId="157" fillId="55" borderId="0" applyNumberFormat="0" applyBorder="0" applyAlignment="0" applyProtection="0"/>
    <xf numFmtId="0" fontId="369" fillId="55" borderId="0" applyNumberFormat="0" applyBorder="0" applyAlignment="0" applyProtection="0"/>
    <xf numFmtId="0" fontId="111" fillId="7" borderId="0" applyNumberFormat="0" applyBorder="0" applyAlignment="0" applyProtection="0"/>
    <xf numFmtId="0" fontId="216" fillId="0" borderId="0"/>
    <xf numFmtId="276" fontId="302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276" fontId="237" fillId="0" borderId="0"/>
    <xf numFmtId="0" fontId="133" fillId="0" borderId="0"/>
    <xf numFmtId="0" fontId="39" fillId="0" borderId="0"/>
    <xf numFmtId="0" fontId="39" fillId="0" borderId="0"/>
    <xf numFmtId="0" fontId="133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302" fontId="36" fillId="0" borderId="0"/>
    <xf numFmtId="0" fontId="62" fillId="0" borderId="0"/>
    <xf numFmtId="299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33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302" fontId="36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49" fillId="0" borderId="0" applyFill="0" applyBorder="0"/>
    <xf numFmtId="302" fontId="36" fillId="0" borderId="0"/>
    <xf numFmtId="299" fontId="36" fillId="0" borderId="0"/>
    <xf numFmtId="0" fontId="39" fillId="0" borderId="0"/>
    <xf numFmtId="302" fontId="36" fillId="0" borderId="0"/>
    <xf numFmtId="0" fontId="39" fillId="0" borderId="0"/>
    <xf numFmtId="299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302" fontId="36" fillId="0" borderId="0"/>
    <xf numFmtId="302" fontId="36" fillId="0" borderId="0"/>
    <xf numFmtId="0" fontId="17" fillId="0" borderId="0"/>
    <xf numFmtId="302" fontId="36" fillId="0" borderId="0"/>
    <xf numFmtId="0" fontId="17" fillId="0" borderId="0"/>
    <xf numFmtId="299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33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299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7" fillId="0" borderId="0"/>
    <xf numFmtId="0" fontId="17" fillId="0" borderId="0"/>
    <xf numFmtId="0" fontId="17" fillId="0" borderId="0"/>
    <xf numFmtId="302" fontId="36" fillId="0" borderId="0"/>
    <xf numFmtId="302" fontId="36" fillId="0" borderId="0"/>
    <xf numFmtId="0" fontId="133" fillId="0" borderId="0"/>
    <xf numFmtId="302" fontId="36" fillId="0" borderId="0"/>
    <xf numFmtId="302" fontId="36" fillId="0" borderId="0"/>
    <xf numFmtId="302" fontId="36" fillId="0" borderId="0"/>
    <xf numFmtId="0" fontId="11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306" fontId="118" fillId="0" borderId="0"/>
    <xf numFmtId="306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8" fillId="0" borderId="0"/>
    <xf numFmtId="299" fontId="103" fillId="0" borderId="0">
      <alignment vertical="top"/>
    </xf>
    <xf numFmtId="306" fontId="118" fillId="0" borderId="0"/>
    <xf numFmtId="306" fontId="118" fillId="0" borderId="0"/>
    <xf numFmtId="0" fontId="17" fillId="0" borderId="0"/>
    <xf numFmtId="0" fontId="118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33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36" fillId="0" borderId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56" fillId="0" borderId="0"/>
    <xf numFmtId="276" fontId="348" fillId="0" borderId="0"/>
    <xf numFmtId="0" fontId="133" fillId="0" borderId="0"/>
    <xf numFmtId="0" fontId="348" fillId="0" borderId="0"/>
    <xf numFmtId="0" fontId="118" fillId="0" borderId="0"/>
    <xf numFmtId="302" fontId="103" fillId="0" borderId="0">
      <alignment vertical="top"/>
    </xf>
    <xf numFmtId="0" fontId="133" fillId="0" borderId="0"/>
    <xf numFmtId="299" fontId="103" fillId="0" borderId="0">
      <alignment vertical="top"/>
    </xf>
    <xf numFmtId="0" fontId="118" fillId="0" borderId="0"/>
    <xf numFmtId="302" fontId="116" fillId="0" borderId="0"/>
    <xf numFmtId="299" fontId="116" fillId="0" borderId="0"/>
    <xf numFmtId="0" fontId="345" fillId="0" borderId="0"/>
    <xf numFmtId="299" fontId="62" fillId="0" borderId="0"/>
    <xf numFmtId="316" fontId="62" fillId="0" borderId="0"/>
    <xf numFmtId="0" fontId="62" fillId="0" borderId="0"/>
    <xf numFmtId="306" fontId="62" fillId="0" borderId="0"/>
    <xf numFmtId="0" fontId="118" fillId="0" borderId="0"/>
    <xf numFmtId="299" fontId="62" fillId="0" borderId="0"/>
    <xf numFmtId="299" fontId="62" fillId="0" borderId="0"/>
    <xf numFmtId="299" fontId="116" fillId="0" borderId="0"/>
    <xf numFmtId="299" fontId="116" fillId="0" borderId="0"/>
    <xf numFmtId="299" fontId="116" fillId="0" borderId="0"/>
    <xf numFmtId="299" fontId="116" fillId="0" borderId="0"/>
    <xf numFmtId="0" fontId="103" fillId="0" borderId="0">
      <alignment vertical="top"/>
    </xf>
    <xf numFmtId="0" fontId="17" fillId="0" borderId="0"/>
    <xf numFmtId="0" fontId="133" fillId="0" borderId="0"/>
    <xf numFmtId="0" fontId="17" fillId="0" borderId="0"/>
    <xf numFmtId="315" fontId="62" fillId="0" borderId="0"/>
    <xf numFmtId="317" fontId="122" fillId="0" borderId="0"/>
    <xf numFmtId="0" fontId="62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5" fontId="39" fillId="0" borderId="0"/>
    <xf numFmtId="317" fontId="122" fillId="0" borderId="0"/>
    <xf numFmtId="317" fontId="122" fillId="0" borderId="0"/>
    <xf numFmtId="302" fontId="122" fillId="0" borderId="0"/>
    <xf numFmtId="315" fontId="62" fillId="0" borderId="0"/>
    <xf numFmtId="0" fontId="62" fillId="0" borderId="0"/>
    <xf numFmtId="0" fontId="122" fillId="0" borderId="0"/>
    <xf numFmtId="315" fontId="62" fillId="0" borderId="0"/>
    <xf numFmtId="299" fontId="122" fillId="0" borderId="0"/>
    <xf numFmtId="315" fontId="62" fillId="0" borderId="0"/>
    <xf numFmtId="315" fontId="62" fillId="0" borderId="0"/>
    <xf numFmtId="315" fontId="62" fillId="0" borderId="0"/>
    <xf numFmtId="315" fontId="17" fillId="0" borderId="0"/>
    <xf numFmtId="0" fontId="62" fillId="0" borderId="0"/>
    <xf numFmtId="299" fontId="122" fillId="0" borderId="0"/>
    <xf numFmtId="0" fontId="62" fillId="0" borderId="0"/>
    <xf numFmtId="315" fontId="17" fillId="0" borderId="0"/>
    <xf numFmtId="296" fontId="122" fillId="0" borderId="0"/>
    <xf numFmtId="296" fontId="122" fillId="0" borderId="0"/>
    <xf numFmtId="296" fontId="122" fillId="0" borderId="0"/>
    <xf numFmtId="301" fontId="122" fillId="0" borderId="0"/>
    <xf numFmtId="299" fontId="122" fillId="0" borderId="0"/>
    <xf numFmtId="0" fontId="39" fillId="0" borderId="0"/>
    <xf numFmtId="299" fontId="122" fillId="0" borderId="0"/>
    <xf numFmtId="315" fontId="17" fillId="0" borderId="0"/>
    <xf numFmtId="315" fontId="17" fillId="0" borderId="0"/>
    <xf numFmtId="0" fontId="36" fillId="0" borderId="0"/>
    <xf numFmtId="299" fontId="122" fillId="0" borderId="0"/>
    <xf numFmtId="299" fontId="122" fillId="0" borderId="0"/>
    <xf numFmtId="315" fontId="17" fillId="0" borderId="0"/>
    <xf numFmtId="0" fontId="36" fillId="0" borderId="0"/>
    <xf numFmtId="0" fontId="122" fillId="0" borderId="0"/>
    <xf numFmtId="315" fontId="17" fillId="0" borderId="0"/>
    <xf numFmtId="304" fontId="62" fillId="0" borderId="0"/>
    <xf numFmtId="315" fontId="17" fillId="0" borderId="0"/>
    <xf numFmtId="276" fontId="103" fillId="0" borderId="0">
      <alignment vertical="top"/>
    </xf>
    <xf numFmtId="0" fontId="116" fillId="0" borderId="0"/>
    <xf numFmtId="0" fontId="118" fillId="0" borderId="0"/>
    <xf numFmtId="299" fontId="118" fillId="0" borderId="0"/>
    <xf numFmtId="299" fontId="118" fillId="0" borderId="0"/>
    <xf numFmtId="299" fontId="118" fillId="0" borderId="0"/>
    <xf numFmtId="0" fontId="36" fillId="0" borderId="0"/>
    <xf numFmtId="0" fontId="36" fillId="0" borderId="0"/>
    <xf numFmtId="0" fontId="122" fillId="0" borderId="0"/>
    <xf numFmtId="0" fontId="36" fillId="0" borderId="0"/>
    <xf numFmtId="0" fontId="56" fillId="0" borderId="0"/>
    <xf numFmtId="0" fontId="39" fillId="0" borderId="0"/>
    <xf numFmtId="0" fontId="62" fillId="0" borderId="0"/>
    <xf numFmtId="0" fontId="124" fillId="0" borderId="0"/>
    <xf numFmtId="0" fontId="39" fillId="0" borderId="0"/>
    <xf numFmtId="0" fontId="118" fillId="0" borderId="0"/>
    <xf numFmtId="0" fontId="36" fillId="0" borderId="0"/>
    <xf numFmtId="297" fontId="103" fillId="0" borderId="0">
      <alignment vertical="top"/>
    </xf>
    <xf numFmtId="0" fontId="36" fillId="0" borderId="0"/>
    <xf numFmtId="297" fontId="103" fillId="0" borderId="0">
      <alignment vertical="top"/>
    </xf>
    <xf numFmtId="297" fontId="103" fillId="0" borderId="0">
      <alignment vertical="top"/>
    </xf>
    <xf numFmtId="0" fontId="124" fillId="0" borderId="0"/>
    <xf numFmtId="299" fontId="122" fillId="0" borderId="0"/>
    <xf numFmtId="315" fontId="39" fillId="0" borderId="0"/>
    <xf numFmtId="0" fontId="17" fillId="0" borderId="0"/>
    <xf numFmtId="306" fontId="17" fillId="0" borderId="0"/>
    <xf numFmtId="299" fontId="17" fillId="0" borderId="0"/>
    <xf numFmtId="0" fontId="122" fillId="0" borderId="0"/>
    <xf numFmtId="171" fontId="39" fillId="0" borderId="0"/>
    <xf numFmtId="299" fontId="17" fillId="0" borderId="0"/>
    <xf numFmtId="0" fontId="39" fillId="0" borderId="0"/>
    <xf numFmtId="183" fontId="348" fillId="0" borderId="0"/>
    <xf numFmtId="183" fontId="348" fillId="0" borderId="0"/>
    <xf numFmtId="315" fontId="39" fillId="0" borderId="0"/>
    <xf numFmtId="299" fontId="17" fillId="0" borderId="0"/>
    <xf numFmtId="0" fontId="87" fillId="0" borderId="0"/>
    <xf numFmtId="315" fontId="39" fillId="0" borderId="0"/>
    <xf numFmtId="0" fontId="122" fillId="0" borderId="0"/>
    <xf numFmtId="299" fontId="17" fillId="0" borderId="0"/>
    <xf numFmtId="0" fontId="56" fillId="0" borderId="0"/>
    <xf numFmtId="0" fontId="17" fillId="0" borderId="0"/>
    <xf numFmtId="306" fontId="17" fillId="0" borderId="0"/>
    <xf numFmtId="305" fontId="62" fillId="0" borderId="0"/>
    <xf numFmtId="299" fontId="17" fillId="0" borderId="0"/>
    <xf numFmtId="0" fontId="62" fillId="0" borderId="0"/>
    <xf numFmtId="299" fontId="17" fillId="0" borderId="0"/>
    <xf numFmtId="0" fontId="39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306" fontId="17" fillId="0" borderId="0"/>
    <xf numFmtId="299" fontId="17" fillId="0" borderId="0"/>
    <xf numFmtId="0" fontId="347" fillId="0" borderId="0"/>
    <xf numFmtId="0" fontId="49" fillId="0" borderId="0" applyFill="0" applyBorder="0"/>
    <xf numFmtId="0" fontId="49" fillId="0" borderId="0" applyFill="0" applyBorder="0"/>
    <xf numFmtId="0" fontId="62" fillId="0" borderId="0"/>
    <xf numFmtId="306" fontId="17" fillId="0" borderId="0"/>
    <xf numFmtId="299" fontId="17" fillId="0" borderId="0"/>
    <xf numFmtId="306" fontId="17" fillId="0" borderId="0"/>
    <xf numFmtId="299" fontId="17" fillId="0" borderId="0"/>
    <xf numFmtId="0" fontId="133" fillId="0" borderId="0"/>
    <xf numFmtId="299" fontId="17" fillId="0" borderId="0"/>
    <xf numFmtId="306" fontId="17" fillId="0" borderId="0"/>
    <xf numFmtId="306" fontId="17" fillId="0" borderId="0"/>
    <xf numFmtId="299" fontId="17" fillId="0" borderId="0"/>
    <xf numFmtId="0" fontId="133" fillId="0" borderId="0"/>
    <xf numFmtId="0" fontId="348" fillId="0" borderId="0"/>
    <xf numFmtId="299" fontId="17" fillId="0" borderId="0"/>
    <xf numFmtId="306" fontId="17" fillId="0" borderId="0"/>
    <xf numFmtId="306" fontId="17" fillId="0" borderId="0"/>
    <xf numFmtId="0" fontId="133" fillId="0" borderId="0"/>
    <xf numFmtId="299" fontId="17" fillId="0" borderId="0"/>
    <xf numFmtId="0" fontId="34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62" fillId="0" borderId="0"/>
    <xf numFmtId="0" fontId="17" fillId="0" borderId="0"/>
    <xf numFmtId="0" fontId="17" fillId="0" borderId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370" fillId="0" borderId="0" applyFill="0" applyBorder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299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1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0" fontId="17" fillId="0" borderId="0"/>
    <xf numFmtId="0" fontId="17" fillId="0" borderId="0"/>
    <xf numFmtId="302" fontId="62" fillId="0" borderId="0"/>
    <xf numFmtId="302" fontId="62" fillId="0" borderId="0"/>
    <xf numFmtId="0" fontId="133" fillId="0" borderId="0"/>
    <xf numFmtId="299" fontId="62" fillId="0" borderId="0"/>
    <xf numFmtId="299" fontId="62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302" fontId="36" fillId="0" borderId="0"/>
    <xf numFmtId="0" fontId="133" fillId="0" borderId="0"/>
    <xf numFmtId="299" fontId="62" fillId="0" borderId="0"/>
    <xf numFmtId="0" fontId="17" fillId="0" borderId="0"/>
    <xf numFmtId="0" fontId="49" fillId="0" borderId="0" applyFill="0" applyBorder="0"/>
    <xf numFmtId="299" fontId="62" fillId="0" borderId="0"/>
    <xf numFmtId="0" fontId="348" fillId="0" borderId="0"/>
    <xf numFmtId="299" fontId="103" fillId="0" borderId="0"/>
    <xf numFmtId="0" fontId="116" fillId="0" borderId="0"/>
    <xf numFmtId="0" fontId="62" fillId="0" borderId="0"/>
    <xf numFmtId="299" fontId="122" fillId="0" borderId="0"/>
    <xf numFmtId="0" fontId="17" fillId="0" borderId="0"/>
    <xf numFmtId="0" fontId="133" fillId="0" borderId="0"/>
    <xf numFmtId="0" fontId="17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299" fontId="122" fillId="0" borderId="0"/>
    <xf numFmtId="315" fontId="62" fillId="0" borderId="0"/>
    <xf numFmtId="299" fontId="122" fillId="0" borderId="0"/>
    <xf numFmtId="306" fontId="17" fillId="0" borderId="0"/>
    <xf numFmtId="315" fontId="62" fillId="0" borderId="0"/>
    <xf numFmtId="299" fontId="17" fillId="0" borderId="0"/>
    <xf numFmtId="299" fontId="17" fillId="0" borderId="0"/>
    <xf numFmtId="315" fontId="62" fillId="0" borderId="0"/>
    <xf numFmtId="299" fontId="17" fillId="0" borderId="0"/>
    <xf numFmtId="306" fontId="62" fillId="0" borderId="0"/>
    <xf numFmtId="315" fontId="62" fillId="0" borderId="0"/>
    <xf numFmtId="299" fontId="17" fillId="0" borderId="0"/>
    <xf numFmtId="315" fontId="62" fillId="0" borderId="0"/>
    <xf numFmtId="299" fontId="17" fillId="0" borderId="0"/>
    <xf numFmtId="315" fontId="62" fillId="0" borderId="0"/>
    <xf numFmtId="0" fontId="122" fillId="0" borderId="0"/>
    <xf numFmtId="299" fontId="17" fillId="0" borderId="0"/>
    <xf numFmtId="276" fontId="54" fillId="0" borderId="0"/>
    <xf numFmtId="0" fontId="17" fillId="0" borderId="0"/>
    <xf numFmtId="306" fontId="17" fillId="0" borderId="0"/>
    <xf numFmtId="0" fontId="17" fillId="0" borderId="0"/>
    <xf numFmtId="299" fontId="17" fillId="0" borderId="0"/>
    <xf numFmtId="0" fontId="122" fillId="0" borderId="0"/>
    <xf numFmtId="299" fontId="17" fillId="0" borderId="0"/>
    <xf numFmtId="315" fontId="62" fillId="0" borderId="0"/>
    <xf numFmtId="0" fontId="62" fillId="0" borderId="0"/>
    <xf numFmtId="306" fontId="17" fillId="0" borderId="0"/>
    <xf numFmtId="0" fontId="17" fillId="0" borderId="0"/>
    <xf numFmtId="299" fontId="17" fillId="0" borderId="0"/>
    <xf numFmtId="306" fontId="17" fillId="0" borderId="0"/>
    <xf numFmtId="299" fontId="17" fillId="0" borderId="0"/>
    <xf numFmtId="315" fontId="62" fillId="0" borderId="0"/>
    <xf numFmtId="0" fontId="62" fillId="0" borderId="0"/>
    <xf numFmtId="306" fontId="17" fillId="0" borderId="0"/>
    <xf numFmtId="299" fontId="17" fillId="0" borderId="0"/>
    <xf numFmtId="306" fontId="17" fillId="0" borderId="0"/>
    <xf numFmtId="299" fontId="17" fillId="0" borderId="0"/>
    <xf numFmtId="0" fontId="133" fillId="0" borderId="0"/>
    <xf numFmtId="299" fontId="17" fillId="0" borderId="0"/>
    <xf numFmtId="306" fontId="17" fillId="0" borderId="0"/>
    <xf numFmtId="306" fontId="17" fillId="0" borderId="0"/>
    <xf numFmtId="299" fontId="17" fillId="0" borderId="0"/>
    <xf numFmtId="0" fontId="133" fillId="0" borderId="0"/>
    <xf numFmtId="299" fontId="17" fillId="0" borderId="0"/>
    <xf numFmtId="306" fontId="17" fillId="0" borderId="0"/>
    <xf numFmtId="306" fontId="17" fillId="0" borderId="0"/>
    <xf numFmtId="299" fontId="17" fillId="0" borderId="0"/>
    <xf numFmtId="0" fontId="133" fillId="0" borderId="0"/>
    <xf numFmtId="299" fontId="17" fillId="0" borderId="0"/>
    <xf numFmtId="306" fontId="17" fillId="0" borderId="0"/>
    <xf numFmtId="306" fontId="17" fillId="0" borderId="0"/>
    <xf numFmtId="299" fontId="17" fillId="0" borderId="0"/>
    <xf numFmtId="0" fontId="133" fillId="0" borderId="0"/>
    <xf numFmtId="0" fontId="36" fillId="0" borderId="0"/>
    <xf numFmtId="0" fontId="133" fillId="0" borderId="0"/>
    <xf numFmtId="299" fontId="116" fillId="0" borderId="0"/>
    <xf numFmtId="0" fontId="348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302" fontId="118" fillId="0" borderId="0"/>
    <xf numFmtId="302" fontId="118" fillId="0" borderId="0"/>
    <xf numFmtId="302" fontId="118" fillId="0" borderId="0"/>
    <xf numFmtId="302" fontId="118" fillId="0" borderId="0"/>
    <xf numFmtId="302" fontId="118" fillId="0" borderId="0"/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0" fontId="49" fillId="0" borderId="0" applyFill="0"/>
    <xf numFmtId="299" fontId="103" fillId="0" borderId="0">
      <alignment vertical="top"/>
    </xf>
    <xf numFmtId="299" fontId="103" fillId="0" borderId="0"/>
    <xf numFmtId="299" fontId="62" fillId="0" borderId="0"/>
    <xf numFmtId="299" fontId="62" fillId="0" borderId="0"/>
    <xf numFmtId="299" fontId="62" fillId="0" borderId="0"/>
    <xf numFmtId="299" fontId="62" fillId="0" borderId="0"/>
    <xf numFmtId="299" fontId="62" fillId="0" borderId="0"/>
    <xf numFmtId="0" fontId="62" fillId="0" borderId="0"/>
    <xf numFmtId="0" fontId="103" fillId="0" borderId="0">
      <alignment vertical="top"/>
    </xf>
    <xf numFmtId="0" fontId="17" fillId="0" borderId="0"/>
    <xf numFmtId="0" fontId="133" fillId="0" borderId="0"/>
    <xf numFmtId="0" fontId="17" fillId="0" borderId="0"/>
    <xf numFmtId="0" fontId="17" fillId="0" borderId="0"/>
    <xf numFmtId="0" fontId="54" fillId="0" borderId="0"/>
    <xf numFmtId="306" fontId="17" fillId="0" borderId="0"/>
    <xf numFmtId="315" fontId="17" fillId="0" borderId="0"/>
    <xf numFmtId="299" fontId="17" fillId="0" borderId="0"/>
    <xf numFmtId="0" fontId="17" fillId="0" borderId="0"/>
    <xf numFmtId="315" fontId="17" fillId="0" borderId="0"/>
    <xf numFmtId="299" fontId="17" fillId="0" borderId="0"/>
    <xf numFmtId="0" fontId="118" fillId="0" borderId="0"/>
    <xf numFmtId="315" fontId="17" fillId="0" borderId="0"/>
    <xf numFmtId="299" fontId="17" fillId="0" borderId="0"/>
    <xf numFmtId="299" fontId="17" fillId="0" borderId="0"/>
    <xf numFmtId="315" fontId="17" fillId="0" borderId="0"/>
    <xf numFmtId="299" fontId="17" fillId="0" borderId="0"/>
    <xf numFmtId="315" fontId="17" fillId="0" borderId="0"/>
    <xf numFmtId="299" fontId="17" fillId="0" borderId="0"/>
    <xf numFmtId="315" fontId="17" fillId="0" borderId="0"/>
    <xf numFmtId="0" fontId="122" fillId="0" borderId="0"/>
    <xf numFmtId="299" fontId="17" fillId="0" borderId="0"/>
    <xf numFmtId="0" fontId="36" fillId="0" borderId="0"/>
    <xf numFmtId="0" fontId="36" fillId="0" borderId="0"/>
    <xf numFmtId="0" fontId="17" fillId="0" borderId="0"/>
    <xf numFmtId="299" fontId="122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22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7" fillId="0" borderId="0"/>
    <xf numFmtId="306" fontId="17" fillId="0" borderId="0"/>
    <xf numFmtId="0" fontId="133" fillId="0" borderId="0"/>
    <xf numFmtId="299" fontId="17" fillId="0" borderId="0"/>
    <xf numFmtId="0" fontId="36" fillId="0" borderId="0"/>
    <xf numFmtId="0" fontId="54" fillId="0" borderId="0"/>
    <xf numFmtId="306" fontId="17" fillId="0" borderId="0"/>
    <xf numFmtId="299" fontId="17" fillId="0" borderId="0"/>
    <xf numFmtId="306" fontId="17" fillId="0" borderId="0"/>
    <xf numFmtId="0" fontId="133" fillId="0" borderId="0"/>
    <xf numFmtId="299" fontId="17" fillId="0" borderId="0"/>
    <xf numFmtId="0" fontId="54" fillId="0" borderId="0"/>
    <xf numFmtId="0" fontId="125" fillId="0" borderId="0"/>
    <xf numFmtId="302" fontId="122" fillId="0" borderId="0"/>
    <xf numFmtId="299" fontId="122" fillId="0" borderId="0"/>
    <xf numFmtId="0" fontId="103" fillId="0" borderId="0"/>
    <xf numFmtId="302" fontId="122" fillId="0" borderId="0"/>
    <xf numFmtId="299" fontId="12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62" fillId="0" borderId="0"/>
    <xf numFmtId="0" fontId="133" fillId="0" borderId="0"/>
    <xf numFmtId="299" fontId="62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15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15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15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15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315" fontId="17" fillId="0" borderId="0"/>
    <xf numFmtId="299" fontId="17" fillId="0" borderId="0"/>
    <xf numFmtId="299" fontId="17" fillId="0" borderId="0"/>
    <xf numFmtId="315" fontId="17" fillId="0" borderId="0"/>
    <xf numFmtId="0" fontId="17" fillId="0" borderId="0"/>
    <xf numFmtId="299" fontId="17" fillId="0" borderId="0"/>
    <xf numFmtId="0" fontId="62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306" fontId="17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7" fillId="0" borderId="0"/>
    <xf numFmtId="306" fontId="17" fillId="0" borderId="0"/>
    <xf numFmtId="299" fontId="17" fillId="0" borderId="0"/>
    <xf numFmtId="0" fontId="1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18" fillId="0" borderId="0"/>
    <xf numFmtId="302" fontId="122" fillId="0" borderId="0"/>
    <xf numFmtId="0" fontId="17" fillId="0" borderId="0"/>
    <xf numFmtId="0" fontId="17" fillId="0" borderId="0"/>
    <xf numFmtId="299" fontId="122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76" fontId="371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133" fillId="0" borderId="0"/>
    <xf numFmtId="299" fontId="103" fillId="0" borderId="0">
      <alignment vertical="top"/>
    </xf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7" fillId="0" borderId="0"/>
    <xf numFmtId="0" fontId="17" fillId="0" borderId="0"/>
    <xf numFmtId="0" fontId="17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9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9" fillId="0" borderId="0"/>
    <xf numFmtId="0" fontId="40" fillId="0" borderId="0"/>
    <xf numFmtId="299" fontId="103" fillId="0" borderId="0"/>
    <xf numFmtId="0" fontId="17" fillId="0" borderId="0"/>
    <xf numFmtId="299" fontId="122" fillId="0" borderId="0"/>
    <xf numFmtId="0" fontId="372" fillId="0" borderId="0"/>
    <xf numFmtId="0" fontId="17" fillId="0" borderId="0"/>
    <xf numFmtId="0" fontId="17" fillId="0" borderId="0"/>
    <xf numFmtId="0" fontId="347" fillId="0" borderId="0"/>
    <xf numFmtId="0" fontId="54" fillId="0" borderId="0"/>
    <xf numFmtId="0" fontId="133" fillId="0" borderId="0">
      <alignment vertical="top"/>
    </xf>
    <xf numFmtId="0" fontId="17" fillId="0" borderId="0"/>
    <xf numFmtId="0" fontId="54" fillId="0" borderId="0"/>
    <xf numFmtId="315" fontId="17" fillId="0" borderId="0"/>
    <xf numFmtId="306" fontId="17" fillId="0" borderId="0"/>
    <xf numFmtId="0" fontId="54" fillId="0" borderId="0"/>
    <xf numFmtId="315" fontId="17" fillId="0" borderId="0"/>
    <xf numFmtId="315" fontId="17" fillId="0" borderId="0"/>
    <xf numFmtId="315" fontId="17" fillId="0" borderId="0"/>
    <xf numFmtId="315" fontId="17" fillId="0" borderId="0"/>
    <xf numFmtId="315" fontId="17" fillId="0" borderId="0"/>
    <xf numFmtId="0" fontId="133" fillId="0" borderId="0"/>
    <xf numFmtId="299" fontId="17" fillId="0" borderId="0"/>
    <xf numFmtId="0" fontId="17" fillId="0" borderId="0"/>
    <xf numFmtId="315" fontId="17" fillId="0" borderId="0"/>
    <xf numFmtId="299" fontId="17" fillId="0" borderId="0"/>
    <xf numFmtId="0" fontId="133" fillId="0" borderId="0"/>
    <xf numFmtId="299" fontId="17" fillId="0" borderId="0"/>
    <xf numFmtId="299" fontId="17" fillId="0" borderId="0"/>
    <xf numFmtId="0" fontId="133" fillId="0" borderId="0"/>
    <xf numFmtId="299" fontId="17" fillId="0" borderId="0"/>
    <xf numFmtId="0" fontId="133" fillId="0" borderId="0"/>
    <xf numFmtId="299" fontId="17" fillId="0" borderId="0"/>
    <xf numFmtId="0" fontId="133" fillId="0" borderId="0"/>
    <xf numFmtId="0" fontId="103" fillId="0" borderId="0">
      <alignment vertical="top"/>
    </xf>
    <xf numFmtId="0" fontId="133" fillId="0" borderId="0"/>
    <xf numFmtId="299" fontId="17" fillId="0" borderId="0"/>
    <xf numFmtId="0" fontId="17" fillId="0" borderId="0"/>
    <xf numFmtId="0" fontId="54" fillId="0" borderId="0"/>
    <xf numFmtId="306" fontId="17" fillId="0" borderId="0"/>
    <xf numFmtId="299" fontId="17" fillId="0" borderId="0"/>
    <xf numFmtId="306" fontId="17" fillId="0" borderId="0"/>
    <xf numFmtId="0" fontId="133" fillId="0" borderId="0"/>
    <xf numFmtId="299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17" fillId="0" borderId="0"/>
    <xf numFmtId="0" fontId="17" fillId="0" borderId="0"/>
    <xf numFmtId="0" fontId="17" fillId="0" borderId="0"/>
    <xf numFmtId="0" fontId="34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06" fontId="17" fillId="0" borderId="0"/>
    <xf numFmtId="0" fontId="34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306" fontId="17" fillId="0" borderId="0"/>
    <xf numFmtId="299" fontId="17" fillId="0" borderId="0"/>
    <xf numFmtId="306" fontId="17" fillId="0" borderId="0"/>
    <xf numFmtId="0" fontId="347" fillId="0" borderId="0"/>
    <xf numFmtId="299" fontId="17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302" fontId="122" fillId="0" borderId="0"/>
    <xf numFmtId="0" fontId="347" fillId="0" borderId="0"/>
    <xf numFmtId="299" fontId="122" fillId="0" borderId="0"/>
    <xf numFmtId="0" fontId="39" fillId="0" borderId="0"/>
    <xf numFmtId="0" fontId="212" fillId="0" borderId="0"/>
    <xf numFmtId="299" fontId="103" fillId="0" borderId="0"/>
    <xf numFmtId="0" fontId="49" fillId="0" borderId="0" applyFill="0" applyBorder="0"/>
    <xf numFmtId="276" fontId="122" fillId="0" borderId="0"/>
    <xf numFmtId="0" fontId="133" fillId="0" borderId="0"/>
    <xf numFmtId="299" fontId="103" fillId="0" borderId="0">
      <alignment vertical="top"/>
    </xf>
    <xf numFmtId="0" fontId="39" fillId="0" borderId="0"/>
    <xf numFmtId="0" fontId="133" fillId="0" borderId="0"/>
    <xf numFmtId="299" fontId="103" fillId="0" borderId="0">
      <alignment vertical="top"/>
    </xf>
    <xf numFmtId="0" fontId="39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40" fillId="0" borderId="0"/>
    <xf numFmtId="0" fontId="133" fillId="0" borderId="0"/>
    <xf numFmtId="299" fontId="103" fillId="0" borderId="0">
      <alignment vertical="top"/>
    </xf>
    <xf numFmtId="0" fontId="39" fillId="0" borderId="0"/>
    <xf numFmtId="0" fontId="36" fillId="0" borderId="0"/>
    <xf numFmtId="299" fontId="103" fillId="0" borderId="0">
      <alignment vertical="top"/>
    </xf>
    <xf numFmtId="0" fontId="133" fillId="0" borderId="0"/>
    <xf numFmtId="299" fontId="103" fillId="0" borderId="0">
      <alignment vertical="top"/>
    </xf>
    <xf numFmtId="0" fontId="39" fillId="0" borderId="0"/>
    <xf numFmtId="0" fontId="103" fillId="0" borderId="0">
      <alignment vertical="top"/>
    </xf>
    <xf numFmtId="0" fontId="49" fillId="0" borderId="0" applyFill="0" applyBorder="0"/>
    <xf numFmtId="0" fontId="49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39" fillId="0" borderId="0"/>
    <xf numFmtId="0" fontId="49" fillId="0" borderId="0" applyFill="0" applyBorder="0"/>
    <xf numFmtId="0" fontId="103" fillId="0" borderId="0">
      <alignment vertical="top"/>
    </xf>
    <xf numFmtId="0" fontId="17" fillId="0" borderId="0"/>
    <xf numFmtId="0" fontId="103" fillId="0" borderId="0">
      <alignment vertical="top"/>
    </xf>
    <xf numFmtId="0" fontId="39" fillId="0" borderId="0"/>
    <xf numFmtId="0" fontId="49" fillId="0" borderId="0" applyFill="0" applyBorder="0"/>
    <xf numFmtId="0" fontId="103" fillId="0" borderId="0">
      <alignment vertical="top"/>
    </xf>
    <xf numFmtId="0" fontId="17" fillId="0" borderId="0"/>
    <xf numFmtId="0" fontId="103" fillId="0" borderId="0">
      <alignment vertical="top"/>
    </xf>
    <xf numFmtId="0" fontId="39" fillId="0" borderId="0"/>
    <xf numFmtId="0" fontId="49" fillId="0" borderId="0" applyFill="0" applyBorder="0"/>
    <xf numFmtId="0" fontId="103" fillId="0" borderId="0">
      <alignment vertical="top"/>
    </xf>
    <xf numFmtId="0" fontId="103" fillId="0" borderId="0">
      <alignment vertical="top"/>
    </xf>
    <xf numFmtId="0" fontId="17" fillId="0" borderId="0"/>
    <xf numFmtId="0" fontId="17" fillId="0" borderId="0"/>
    <xf numFmtId="0" fontId="54" fillId="0" borderId="0"/>
    <xf numFmtId="0" fontId="17" fillId="0" borderId="0"/>
    <xf numFmtId="0" fontId="54" fillId="0" borderId="0"/>
    <xf numFmtId="299" fontId="62" fillId="0" borderId="0"/>
    <xf numFmtId="0" fontId="54" fillId="0" borderId="0"/>
    <xf numFmtId="0" fontId="133" fillId="0" borderId="0"/>
    <xf numFmtId="0" fontId="17" fillId="0" borderId="0"/>
    <xf numFmtId="299" fontId="62" fillId="0" borderId="0"/>
    <xf numFmtId="0" fontId="103" fillId="0" borderId="0">
      <alignment vertical="top"/>
    </xf>
    <xf numFmtId="299" fontId="62" fillId="0" borderId="0"/>
    <xf numFmtId="299" fontId="62" fillId="0" borderId="0"/>
    <xf numFmtId="299" fontId="62" fillId="0" borderId="0"/>
    <xf numFmtId="299" fontId="62" fillId="0" borderId="0"/>
    <xf numFmtId="315" fontId="62" fillId="0" borderId="0"/>
    <xf numFmtId="299" fontId="62" fillId="0" borderId="0"/>
    <xf numFmtId="302" fontId="62" fillId="0" borderId="0"/>
    <xf numFmtId="299" fontId="62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33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54" fillId="0" borderId="0"/>
    <xf numFmtId="299" fontId="62" fillId="0" borderId="0"/>
    <xf numFmtId="0" fontId="39" fillId="0" borderId="0"/>
    <xf numFmtId="0" fontId="133" fillId="0" borderId="0"/>
    <xf numFmtId="0" fontId="54" fillId="0" borderId="0"/>
    <xf numFmtId="0" fontId="347" fillId="0" borderId="0"/>
    <xf numFmtId="0" fontId="103" fillId="0" borderId="0">
      <alignment vertical="top"/>
    </xf>
    <xf numFmtId="0" fontId="103" fillId="0" borderId="0">
      <alignment vertical="top"/>
    </xf>
    <xf numFmtId="0" fontId="17" fillId="0" borderId="0"/>
    <xf numFmtId="0" fontId="17" fillId="0" borderId="0"/>
    <xf numFmtId="316" fontId="87" fillId="0" borderId="0"/>
    <xf numFmtId="0" fontId="17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33" fillId="0" borderId="0">
      <alignment vertical="top"/>
    </xf>
    <xf numFmtId="0" fontId="13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7" fillId="0" borderId="0"/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0" fontId="103" fillId="0" borderId="0">
      <alignment vertical="top"/>
    </xf>
    <xf numFmtId="299" fontId="62" fillId="0" borderId="0"/>
    <xf numFmtId="0" fontId="62" fillId="0" borderId="0"/>
    <xf numFmtId="0" fontId="17" fillId="0" borderId="0"/>
    <xf numFmtId="0" fontId="17" fillId="0" borderId="0"/>
    <xf numFmtId="302" fontId="62" fillId="0" borderId="0"/>
    <xf numFmtId="0" fontId="17" fillId="0" borderId="0"/>
    <xf numFmtId="315" fontId="62" fillId="0" borderId="0"/>
    <xf numFmtId="0" fontId="49" fillId="0" borderId="0" applyFill="0" applyBorder="0"/>
    <xf numFmtId="299" fontId="6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34" fontId="118" fillId="0" borderId="0"/>
    <xf numFmtId="0" fontId="17" fillId="0" borderId="0"/>
    <xf numFmtId="0" fontId="17" fillId="0" borderId="0"/>
    <xf numFmtId="0" fontId="17" fillId="0" borderId="0"/>
    <xf numFmtId="0" fontId="103" fillId="0" borderId="0">
      <alignment vertical="top"/>
    </xf>
    <xf numFmtId="0" fontId="133" fillId="0" borderId="0"/>
    <xf numFmtId="0" fontId="133" fillId="0" borderId="0"/>
    <xf numFmtId="0" fontId="103" fillId="0" borderId="0">
      <alignment vertical="top"/>
    </xf>
    <xf numFmtId="0" fontId="103" fillId="0" borderId="0">
      <alignment vertical="top"/>
    </xf>
    <xf numFmtId="0" fontId="17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03" fillId="0" borderId="0">
      <alignment vertical="top"/>
    </xf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299" fontId="118" fillId="0" borderId="0"/>
    <xf numFmtId="0" fontId="17" fillId="0" borderId="0"/>
    <xf numFmtId="0" fontId="54" fillId="0" borderId="0"/>
    <xf numFmtId="0" fontId="17" fillId="0" borderId="0"/>
    <xf numFmtId="0" fontId="54" fillId="0" borderId="0"/>
    <xf numFmtId="315" fontId="62" fillId="0" borderId="0"/>
    <xf numFmtId="0" fontId="54" fillId="0" borderId="0"/>
    <xf numFmtId="0" fontId="133" fillId="0" borderId="0"/>
    <xf numFmtId="0" fontId="17" fillId="0" borderId="0"/>
    <xf numFmtId="299" fontId="103" fillId="0" borderId="0"/>
    <xf numFmtId="0" fontId="103" fillId="0" borderId="0">
      <alignment vertical="top"/>
    </xf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5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99" fontId="10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3" fillId="0" borderId="0">
      <alignment vertical="top"/>
    </xf>
    <xf numFmtId="0" fontId="17" fillId="0" borderId="0"/>
    <xf numFmtId="0" fontId="17" fillId="0" borderId="0"/>
    <xf numFmtId="0" fontId="17" fillId="0" borderId="0"/>
    <xf numFmtId="0" fontId="54" fillId="0" borderId="0"/>
    <xf numFmtId="299" fontId="103" fillId="0" borderId="0"/>
    <xf numFmtId="0" fontId="39" fillId="0" borderId="0"/>
    <xf numFmtId="0" fontId="54" fillId="0" borderId="0"/>
    <xf numFmtId="0" fontId="133" fillId="0" borderId="0"/>
    <xf numFmtId="0" fontId="49" fillId="0" borderId="0" applyFill="0" applyBorder="0"/>
    <xf numFmtId="0" fontId="49" fillId="0" borderId="0" applyFill="0" applyBorder="0"/>
    <xf numFmtId="0" fontId="49" fillId="0" borderId="0" applyFill="0"/>
    <xf numFmtId="0" fontId="54" fillId="0" borderId="0"/>
    <xf numFmtId="0" fontId="36" fillId="0" borderId="0"/>
    <xf numFmtId="0" fontId="17" fillId="0" borderId="0"/>
    <xf numFmtId="0" fontId="17" fillId="0" borderId="0"/>
    <xf numFmtId="0" fontId="350" fillId="0" borderId="0"/>
    <xf numFmtId="0" fontId="341" fillId="0" borderId="0"/>
    <xf numFmtId="0" fontId="36" fillId="0" borderId="0"/>
    <xf numFmtId="306" fontId="118" fillId="0" borderId="0"/>
    <xf numFmtId="0" fontId="36" fillId="0" borderId="0"/>
    <xf numFmtId="0" fontId="36" fillId="0" borderId="0"/>
    <xf numFmtId="0" fontId="36" fillId="0" borderId="0"/>
    <xf numFmtId="276" fontId="40" fillId="0" borderId="0" applyFont="0" applyFill="0" applyBorder="0" applyAlignment="0" applyProtection="0">
      <alignment horizontal="centerContinuous"/>
    </xf>
    <xf numFmtId="276" fontId="40" fillId="0" borderId="0" applyFont="0" applyFill="0" applyBorder="0" applyAlignment="0" applyProtection="0">
      <alignment horizontal="centerContinuous"/>
    </xf>
    <xf numFmtId="276" fontId="40" fillId="0" borderId="0" applyFont="0" applyFill="0" applyBorder="0" applyAlignment="0" applyProtection="0">
      <alignment horizontal="centerContinuous"/>
    </xf>
    <xf numFmtId="276" fontId="40" fillId="0" borderId="0" applyFont="0" applyFill="0" applyBorder="0" applyAlignment="0" applyProtection="0">
      <alignment horizontal="centerContinuous"/>
    </xf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8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141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17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17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36" fillId="4" borderId="12" applyNumberFormat="0" applyFont="0" applyAlignment="0" applyProtection="0"/>
    <xf numFmtId="0" fontId="57" fillId="56" borderId="28" applyNumberFormat="0" applyFont="0" applyAlignment="0" applyProtection="0"/>
    <xf numFmtId="0" fontId="17" fillId="4" borderId="12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57" fillId="56" borderId="28" applyNumberFormat="0" applyFont="0" applyAlignment="0" applyProtection="0"/>
    <xf numFmtId="0" fontId="17" fillId="4" borderId="12" applyNumberFormat="0" applyFont="0" applyAlignment="0" applyProtection="0"/>
    <xf numFmtId="0" fontId="36" fillId="4" borderId="12" applyNumberFormat="0" applyFont="0" applyAlignment="0" applyProtection="0"/>
    <xf numFmtId="0" fontId="17" fillId="4" borderId="12" applyNumberFormat="0" applyFont="0" applyAlignment="0" applyProtection="0"/>
    <xf numFmtId="0" fontId="36" fillId="4" borderId="12" applyNumberFormat="0" applyFont="0" applyAlignment="0" applyProtection="0"/>
    <xf numFmtId="0" fontId="54" fillId="56" borderId="28" applyNumberFormat="0" applyFont="0" applyAlignment="0" applyProtection="0"/>
    <xf numFmtId="0" fontId="54" fillId="56" borderId="28" applyNumberFormat="0" applyFont="0" applyAlignment="0" applyProtection="0"/>
    <xf numFmtId="0" fontId="36" fillId="4" borderId="12" applyNumberFormat="0" applyFont="0" applyAlignment="0" applyProtection="0"/>
    <xf numFmtId="0" fontId="36" fillId="4" borderId="12" applyNumberFormat="0" applyFont="0" applyAlignment="0" applyProtection="0"/>
    <xf numFmtId="0" fontId="17" fillId="4" borderId="12" applyNumberFormat="0" applyFont="0" applyAlignment="0" applyProtection="0"/>
    <xf numFmtId="0" fontId="36" fillId="4" borderId="12" applyNumberFormat="0" applyFont="0" applyAlignment="0" applyProtection="0"/>
    <xf numFmtId="0" fontId="36" fillId="4" borderId="12" applyNumberFormat="0" applyFont="0" applyAlignment="0" applyProtection="0"/>
    <xf numFmtId="0" fontId="17" fillId="4" borderId="12" applyNumberFormat="0" applyFont="0" applyAlignment="0" applyProtection="0"/>
    <xf numFmtId="0" fontId="17" fillId="4" borderId="12" applyNumberFormat="0" applyFont="0" applyAlignment="0" applyProtection="0"/>
    <xf numFmtId="0" fontId="373" fillId="61" borderId="28">
      <alignment vertical="center"/>
    </xf>
    <xf numFmtId="276" fontId="240" fillId="0" borderId="0"/>
    <xf numFmtId="276" fontId="39" fillId="0" borderId="0"/>
    <xf numFmtId="276" fontId="266" fillId="0" borderId="0"/>
    <xf numFmtId="0" fontId="104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288" fillId="53" borderId="29" applyNumberFormat="0" applyAlignment="0" applyProtection="0"/>
    <xf numFmtId="0" fontId="104" fillId="53" borderId="29" applyNumberFormat="0" applyAlignment="0" applyProtection="0"/>
    <xf numFmtId="276" fontId="374" fillId="92" borderId="82" applyNumberFormat="0" applyAlignment="0" applyProtection="0"/>
    <xf numFmtId="276" fontId="374" fillId="92" borderId="82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104" fillId="53" borderId="29" applyNumberFormat="0" applyAlignment="0" applyProtection="0"/>
    <xf numFmtId="0" fontId="76" fillId="9" borderId="17" applyNumberFormat="0" applyAlignment="0" applyProtection="0"/>
    <xf numFmtId="0" fontId="160" fillId="53" borderId="29" applyNumberFormat="0" applyAlignment="0" applyProtection="0"/>
    <xf numFmtId="0" fontId="160" fillId="53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0" fontId="160" fillId="92" borderId="29" applyNumberFormat="0" applyAlignment="0" applyProtection="0"/>
    <xf numFmtId="40" fontId="375" fillId="3" borderId="0">
      <alignment horizontal="right"/>
    </xf>
    <xf numFmtId="0" fontId="375" fillId="3" borderId="0">
      <alignment horizontal="right"/>
    </xf>
    <xf numFmtId="276" fontId="376" fillId="3" borderId="0">
      <alignment horizontal="right"/>
    </xf>
    <xf numFmtId="276" fontId="377" fillId="3" borderId="70"/>
    <xf numFmtId="276" fontId="377" fillId="0" borderId="0" applyBorder="0">
      <alignment horizontal="centerContinuous"/>
    </xf>
    <xf numFmtId="276" fontId="378" fillId="0" borderId="0" applyBorder="0">
      <alignment horizontal="centerContinuous"/>
    </xf>
    <xf numFmtId="318" fontId="343" fillId="0" borderId="0" applyFont="0" applyFill="0" applyBorder="0" applyAlignment="0" applyProtection="0"/>
    <xf numFmtId="319" fontId="342" fillId="0" borderId="0" applyFont="0" applyFill="0" applyBorder="0" applyAlignment="0" applyProtection="0"/>
    <xf numFmtId="320" fontId="39" fillId="0" borderId="0" applyFont="0" applyFill="0" applyBorder="0" applyAlignment="0" applyProtection="0"/>
    <xf numFmtId="247" fontId="39" fillId="0" borderId="0" applyFont="0" applyFill="0" applyBorder="0" applyAlignment="0" applyProtection="0"/>
    <xf numFmtId="321" fontId="39" fillId="0" borderId="0" applyFont="0" applyFill="0" applyBorder="0" applyAlignment="0" applyProtection="0"/>
    <xf numFmtId="322" fontId="343" fillId="0" borderId="0" applyFont="0" applyFill="0" applyBorder="0" applyAlignment="0" applyProtection="0"/>
    <xf numFmtId="323" fontId="342" fillId="0" borderId="0" applyFont="0" applyFill="0" applyBorder="0" applyAlignment="0" applyProtection="0"/>
    <xf numFmtId="324" fontId="343" fillId="0" borderId="0" applyFont="0" applyFill="0" applyBorder="0" applyAlignment="0" applyProtection="0"/>
    <xf numFmtId="325" fontId="342" fillId="0" borderId="0" applyFont="0" applyFill="0" applyBorder="0" applyAlignment="0" applyProtection="0"/>
    <xf numFmtId="326" fontId="343" fillId="0" borderId="0" applyFont="0" applyFill="0" applyBorder="0" applyAlignment="0" applyProtection="0"/>
    <xf numFmtId="327" fontId="342" fillId="0" borderId="0" applyFont="0" applyFill="0" applyBorder="0" applyAlignment="0" applyProtection="0"/>
    <xf numFmtId="328" fontId="342" fillId="0" borderId="0" applyFont="0" applyFill="0" applyBorder="0" applyAlignment="0" applyProtection="0"/>
    <xf numFmtId="329" fontId="34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4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3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03" fillId="0" borderId="0" applyFont="0" applyFill="0" applyBorder="0" applyAlignment="0" applyProtection="0">
      <alignment vertical="top"/>
    </xf>
    <xf numFmtId="9" fontId="103" fillId="0" borderId="0" applyFont="0" applyFill="0" applyBorder="0" applyAlignment="0" applyProtection="0">
      <alignment vertical="top"/>
    </xf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62" fillId="0" borderId="0" applyFont="0" applyFill="0" applyBorder="0" applyAlignment="0" applyProtection="0"/>
    <xf numFmtId="13" fontId="39" fillId="0" borderId="0" applyFont="0" applyFill="0" applyProtection="0"/>
    <xf numFmtId="290" fontId="39" fillId="0" borderId="0" applyFill="0" applyBorder="0" applyAlignment="0"/>
    <xf numFmtId="291" fontId="39" fillId="0" borderId="0" applyFill="0" applyBorder="0" applyAlignment="0"/>
    <xf numFmtId="290" fontId="39" fillId="0" borderId="0" applyFill="0" applyBorder="0" applyAlignment="0"/>
    <xf numFmtId="245" fontId="39" fillId="0" borderId="0" applyFill="0" applyBorder="0" applyAlignment="0"/>
    <xf numFmtId="291" fontId="39" fillId="0" borderId="0" applyFill="0" applyBorder="0" applyAlignment="0"/>
    <xf numFmtId="276" fontId="128" fillId="0" borderId="0" applyNumberFormat="0" applyFont="0" applyFill="0" applyBorder="0" applyAlignment="0" applyProtection="0">
      <alignment horizontal="left"/>
    </xf>
    <xf numFmtId="17" fontId="128" fillId="0" borderId="0" applyFont="0" applyFill="0" applyBorder="0" applyAlignment="0" applyProtection="0"/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276" fontId="222" fillId="0" borderId="38">
      <alignment horizontal="center"/>
    </xf>
    <xf numFmtId="3" fontId="128" fillId="0" borderId="0" applyFont="0" applyFill="0" applyBorder="0" applyAlignment="0" applyProtection="0"/>
    <xf numFmtId="276" fontId="128" fillId="94" borderId="0" applyNumberFormat="0" applyFont="0" applyBorder="0" applyAlignment="0" applyProtection="0"/>
    <xf numFmtId="276" fontId="240" fillId="0" borderId="0" applyFont="0" applyFill="0" applyBorder="0" applyAlignment="0" applyProtection="0"/>
    <xf numFmtId="14" fontId="379" fillId="0" borderId="0" applyNumberFormat="0" applyFill="0" applyBorder="0" applyAlignment="0" applyProtection="0">
      <alignment horizontal="left"/>
    </xf>
    <xf numFmtId="16" fontId="379" fillId="0" borderId="0" applyNumberFormat="0" applyFill="0" applyBorder="0" applyAlignment="0" applyProtection="0">
      <alignment horizontal="left"/>
    </xf>
    <xf numFmtId="330" fontId="240" fillId="0" borderId="0" applyFont="0" applyFill="0" applyBorder="0" applyAlignment="0" applyProtection="0"/>
    <xf numFmtId="276" fontId="380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39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127" fillId="0" borderId="0" applyFont="0" applyFill="0" applyBorder="0" applyAlignment="0" applyProtection="0"/>
    <xf numFmtId="168" fontId="39" fillId="0" borderId="0" applyFont="0" applyFill="0" applyBorder="0" applyAlignment="0" applyProtection="0"/>
    <xf numFmtId="0" fontId="128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276" fontId="367" fillId="0" borderId="0"/>
    <xf numFmtId="40" fontId="381" fillId="0" borderId="0" applyBorder="0">
      <alignment horizontal="right"/>
    </xf>
    <xf numFmtId="0" fontId="381" fillId="0" borderId="0" applyBorder="0">
      <alignment horizontal="right"/>
    </xf>
    <xf numFmtId="0" fontId="133" fillId="0" borderId="0" applyFill="0" applyBorder="0" applyAlignment="0"/>
    <xf numFmtId="331" fontId="39" fillId="0" borderId="0" applyFill="0" applyBorder="0" applyAlignment="0"/>
    <xf numFmtId="332" fontId="39" fillId="0" borderId="0" applyFill="0" applyBorder="0" applyAlignment="0"/>
    <xf numFmtId="276" fontId="312" fillId="0" borderId="0"/>
    <xf numFmtId="276" fontId="313" fillId="0" borderId="0"/>
    <xf numFmtId="276" fontId="166" fillId="0" borderId="0" applyFill="0" applyBorder="0" applyProtection="0">
      <alignment horizontal="left" vertical="top"/>
    </xf>
    <xf numFmtId="0" fontId="289" fillId="0" borderId="0" applyNumberFormat="0" applyFill="0" applyBorder="0" applyAlignment="0" applyProtection="0"/>
    <xf numFmtId="276" fontId="382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83" fillId="0" borderId="0" applyNumberFormat="0" applyFill="0" applyBorder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0" fontId="290" fillId="0" borderId="31" applyNumberFormat="0" applyFill="0" applyAlignment="0" applyProtection="0"/>
    <xf numFmtId="276" fontId="384" fillId="0" borderId="83" applyNumberFormat="0" applyFill="0" applyAlignment="0" applyProtection="0"/>
    <xf numFmtId="276" fontId="384" fillId="0" borderId="83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39" fillId="0" borderId="68" applyNumberFormat="0" applyFont="0" applyBorder="0" applyAlignment="0" applyProtection="0"/>
    <xf numFmtId="0" fontId="162" fillId="0" borderId="31" applyNumberFormat="0" applyFill="0" applyAlignment="0" applyProtection="0"/>
    <xf numFmtId="0" fontId="162" fillId="0" borderId="31" applyNumberFormat="0" applyFill="0" applyAlignment="0" applyProtection="0"/>
    <xf numFmtId="0" fontId="53" fillId="0" borderId="20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0" fontId="162" fillId="0" borderId="84" applyNumberFormat="0" applyFill="0" applyAlignment="0" applyProtection="0"/>
    <xf numFmtId="333" fontId="39" fillId="0" borderId="0" applyFont="0" applyFill="0" applyBorder="0" applyAlignment="0" applyProtection="0"/>
    <xf numFmtId="334" fontId="39" fillId="0" borderId="0" applyFont="0" applyFill="0" applyBorder="0" applyAlignment="0" applyProtection="0"/>
    <xf numFmtId="276" fontId="39" fillId="0" borderId="0" applyFont="0" applyFill="0" applyBorder="0" applyAlignment="0" applyProtection="0"/>
    <xf numFmtId="276" fontId="39" fillId="0" borderId="0" applyFont="0" applyFill="0" applyBorder="0" applyAlignment="0" applyProtection="0"/>
    <xf numFmtId="276" fontId="39" fillId="0" borderId="0">
      <alignment horizontal="center" textRotation="180"/>
    </xf>
    <xf numFmtId="335" fontId="39" fillId="0" borderId="0" applyFont="0" applyFill="0" applyBorder="0" applyAlignment="0" applyProtection="0"/>
    <xf numFmtId="336" fontId="39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0" fontId="17" fillId="0" borderId="0"/>
    <xf numFmtId="42" fontId="50" fillId="0" borderId="0" applyFont="0" applyFill="0" applyBorder="0" applyAlignment="0" applyProtection="0"/>
    <xf numFmtId="42" fontId="50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2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291" fillId="0" borderId="0" applyNumberFormat="0" applyFill="0" applyBorder="0" applyAlignment="0" applyProtection="0"/>
    <xf numFmtId="276" fontId="38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337" fontId="342" fillId="0" borderId="0" applyFont="0" applyFill="0" applyBorder="0" applyAlignment="0" applyProtection="0"/>
    <xf numFmtId="338" fontId="342" fillId="0" borderId="0" applyFont="0" applyFill="0" applyBorder="0" applyAlignment="0" applyProtection="0"/>
    <xf numFmtId="339" fontId="342" fillId="0" borderId="0" applyFont="0" applyFill="0" applyBorder="0" applyAlignment="0" applyProtection="0"/>
    <xf numFmtId="340" fontId="342" fillId="0" borderId="0" applyFont="0" applyFill="0" applyBorder="0" applyAlignment="0" applyProtection="0"/>
    <xf numFmtId="341" fontId="342" fillId="0" borderId="0" applyFont="0" applyFill="0" applyBorder="0" applyAlignment="0" applyProtection="0"/>
    <xf numFmtId="342" fontId="342" fillId="0" borderId="0" applyFont="0" applyFill="0" applyBorder="0" applyAlignment="0" applyProtection="0"/>
    <xf numFmtId="343" fontId="342" fillId="0" borderId="0" applyFont="0" applyFill="0" applyBorder="0" applyAlignment="0" applyProtection="0"/>
    <xf numFmtId="344" fontId="342" fillId="0" borderId="0" applyFont="0" applyFill="0" applyBorder="0" applyAlignment="0" applyProtection="0"/>
    <xf numFmtId="276" fontId="240" fillId="0" borderId="0" applyFont="0" applyFill="0" applyBorder="0" applyAlignment="0" applyProtection="0"/>
    <xf numFmtId="260" fontId="386" fillId="0" borderId="0" applyFont="0" applyFill="0" applyBorder="0" applyAlignment="0" applyProtection="0"/>
    <xf numFmtId="193" fontId="386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37" fontId="240" fillId="0" borderId="0"/>
    <xf numFmtId="276" fontId="386" fillId="0" borderId="0" applyFont="0" applyFill="0" applyBorder="0" applyAlignment="0" applyProtection="0"/>
    <xf numFmtId="276" fontId="38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2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7" fillId="0" borderId="0"/>
    <xf numFmtId="0" fontId="127" fillId="0" borderId="0" applyFont="0" applyFill="0" applyBorder="0" applyAlignment="0" applyProtection="0"/>
    <xf numFmtId="0" fontId="127" fillId="0" borderId="0" applyFont="0" applyFill="0" applyBorder="0" applyAlignment="0" applyProtection="0"/>
    <xf numFmtId="276" fontId="317" fillId="49" borderId="0" applyNumberFormat="0" applyBorder="0" applyAlignment="0" applyProtection="0">
      <alignment vertical="center"/>
    </xf>
    <xf numFmtId="276" fontId="317" fillId="50" borderId="0" applyNumberFormat="0" applyBorder="0" applyAlignment="0" applyProtection="0">
      <alignment vertical="center"/>
    </xf>
    <xf numFmtId="276" fontId="317" fillId="51" borderId="0" applyNumberFormat="0" applyBorder="0" applyAlignment="0" applyProtection="0">
      <alignment vertical="center"/>
    </xf>
    <xf numFmtId="276" fontId="317" fillId="46" borderId="0" applyNumberFormat="0" applyBorder="0" applyAlignment="0" applyProtection="0">
      <alignment vertical="center"/>
    </xf>
    <xf numFmtId="276" fontId="317" fillId="47" borderId="0" applyNumberFormat="0" applyBorder="0" applyAlignment="0" applyProtection="0">
      <alignment vertical="center"/>
    </xf>
    <xf numFmtId="276" fontId="317" fillId="52" borderId="0" applyNumberFormat="0" applyBorder="0" applyAlignment="0" applyProtection="0">
      <alignment vertical="center"/>
    </xf>
    <xf numFmtId="38" fontId="380" fillId="0" borderId="0"/>
    <xf numFmtId="0" fontId="380" fillId="0" borderId="0"/>
    <xf numFmtId="276" fontId="387" fillId="0" borderId="0" applyNumberFormat="0" applyFill="0" applyBorder="0" applyAlignment="0" applyProtection="0">
      <alignment vertical="center"/>
    </xf>
    <xf numFmtId="276" fontId="388" fillId="53" borderId="22" applyNumberFormat="0" applyAlignment="0" applyProtection="0">
      <alignment vertical="center"/>
    </xf>
    <xf numFmtId="276" fontId="388" fillId="53" borderId="22" applyNumberFormat="0" applyAlignment="0" applyProtection="0">
      <alignment vertical="center"/>
    </xf>
    <xf numFmtId="345" fontId="240" fillId="0" borderId="0">
      <protection locked="0"/>
    </xf>
    <xf numFmtId="276" fontId="204" fillId="0" borderId="0">
      <protection locked="0"/>
    </xf>
    <xf numFmtId="276" fontId="204" fillId="0" borderId="0">
      <protection locked="0"/>
    </xf>
    <xf numFmtId="346" fontId="39" fillId="0" borderId="56">
      <alignment horizontal="right" vertical="center" shrinkToFit="1"/>
    </xf>
    <xf numFmtId="38" fontId="306" fillId="0" borderId="0"/>
    <xf numFmtId="0" fontId="306" fillId="0" borderId="0"/>
    <xf numFmtId="276" fontId="389" fillId="36" borderId="0" applyNumberFormat="0" applyBorder="0" applyAlignment="0" applyProtection="0">
      <alignment vertical="center"/>
    </xf>
    <xf numFmtId="276" fontId="353" fillId="0" borderId="0">
      <protection locked="0"/>
    </xf>
    <xf numFmtId="276" fontId="390" fillId="0" borderId="0" applyFill="0" applyBorder="0" applyProtection="0">
      <alignment vertical="center"/>
    </xf>
    <xf numFmtId="276" fontId="240" fillId="95" borderId="0">
      <alignment horizontal="left"/>
    </xf>
    <xf numFmtId="276" fontId="353" fillId="0" borderId="0">
      <protection locked="0"/>
    </xf>
    <xf numFmtId="276" fontId="391" fillId="0" borderId="0" applyNumberFormat="0" applyFill="0" applyBorder="0" applyAlignment="0" applyProtection="0">
      <alignment vertical="top"/>
      <protection locked="0"/>
    </xf>
    <xf numFmtId="40" fontId="392" fillId="0" borderId="0" applyFont="0" applyFill="0" applyBorder="0" applyAlignment="0" applyProtection="0"/>
    <xf numFmtId="38" fontId="392" fillId="0" borderId="0" applyFont="0" applyFill="0" applyBorder="0" applyAlignment="0" applyProtection="0"/>
    <xf numFmtId="40" fontId="393" fillId="0" borderId="0" applyFont="0" applyFill="0" applyBorder="0" applyAlignment="0" applyProtection="0"/>
    <xf numFmtId="38" fontId="393" fillId="0" borderId="0" applyFont="0" applyFill="0" applyBorder="0" applyAlignment="0" applyProtection="0"/>
    <xf numFmtId="276" fontId="302" fillId="56" borderId="28" applyNumberFormat="0" applyFont="0" applyAlignment="0" applyProtection="0">
      <alignment vertical="center"/>
    </xf>
    <xf numFmtId="276" fontId="302" fillId="56" borderId="28" applyNumberFormat="0" applyFont="0" applyAlignment="0" applyProtection="0">
      <alignment vertical="center"/>
    </xf>
    <xf numFmtId="276" fontId="392" fillId="0" borderId="0" applyFont="0" applyFill="0" applyBorder="0" applyAlignment="0" applyProtection="0"/>
    <xf numFmtId="276" fontId="392" fillId="0" borderId="0" applyFont="0" applyFill="0" applyBorder="0" applyAlignment="0" applyProtection="0"/>
    <xf numFmtId="276" fontId="393" fillId="0" borderId="0" applyFont="0" applyFill="0" applyBorder="0" applyAlignment="0" applyProtection="0"/>
    <xf numFmtId="276" fontId="240" fillId="0" borderId="0" applyFont="0" applyFill="0" applyBorder="0" applyAlignment="0" applyProtection="0"/>
    <xf numFmtId="276" fontId="394" fillId="0" borderId="0" applyFont="0" applyFill="0" applyBorder="0" applyAlignment="0" applyProtection="0"/>
    <xf numFmtId="276" fontId="394" fillId="0" borderId="0" applyFont="0" applyFill="0" applyBorder="0" applyAlignment="0" applyProtection="0"/>
    <xf numFmtId="10" fontId="174" fillId="0" borderId="21"/>
    <xf numFmtId="10" fontId="174" fillId="0" borderId="21"/>
    <xf numFmtId="10" fontId="174" fillId="0" borderId="0"/>
    <xf numFmtId="276" fontId="395" fillId="55" borderId="0" applyNumberFormat="0" applyBorder="0" applyAlignment="0" applyProtection="0">
      <alignment vertical="center"/>
    </xf>
    <xf numFmtId="276" fontId="396" fillId="0" borderId="0"/>
    <xf numFmtId="276" fontId="394" fillId="0" borderId="0" applyFont="0" applyFill="0" applyBorder="0" applyAlignment="0" applyProtection="0"/>
    <xf numFmtId="276" fontId="394" fillId="0" borderId="0" applyFont="0" applyFill="0" applyBorder="0" applyAlignment="0" applyProtection="0"/>
    <xf numFmtId="276" fontId="240" fillId="0" borderId="0">
      <alignment vertical="center"/>
    </xf>
    <xf numFmtId="347" fontId="302" fillId="96" borderId="56" applyNumberFormat="0">
      <alignment vertical="center"/>
    </xf>
    <xf numFmtId="347" fontId="302" fillId="0" borderId="56">
      <alignment vertical="center"/>
    </xf>
    <xf numFmtId="180" fontId="240" fillId="0" borderId="0" applyFont="0" applyFill="0" applyBorder="0" applyAlignment="0" applyProtection="0"/>
    <xf numFmtId="276" fontId="302" fillId="0" borderId="0" applyFont="0" applyFill="0" applyBorder="0" applyAlignment="0" applyProtection="0"/>
    <xf numFmtId="37" fontId="300" fillId="0" borderId="4" applyAlignment="0"/>
    <xf numFmtId="0" fontId="300" fillId="0" borderId="4" applyAlignment="0"/>
    <xf numFmtId="37" fontId="300" fillId="0" borderId="4" applyAlignment="0"/>
    <xf numFmtId="3" fontId="397" fillId="0" borderId="56"/>
    <xf numFmtId="276" fontId="397" fillId="0" borderId="56"/>
    <xf numFmtId="3" fontId="397" fillId="0" borderId="85"/>
    <xf numFmtId="3" fontId="397" fillId="0" borderId="86"/>
    <xf numFmtId="276" fontId="398" fillId="0" borderId="56"/>
    <xf numFmtId="276" fontId="399" fillId="0" borderId="0">
      <alignment horizontal="center"/>
    </xf>
    <xf numFmtId="276" fontId="400" fillId="0" borderId="87">
      <alignment horizontal="center"/>
    </xf>
    <xf numFmtId="276" fontId="401" fillId="0" borderId="0" applyNumberFormat="0" applyFill="0" applyBorder="0" applyAlignment="0" applyProtection="0">
      <alignment vertical="center"/>
    </xf>
    <xf numFmtId="276" fontId="402" fillId="54" borderId="67" applyNumberFormat="0" applyAlignment="0" applyProtection="0">
      <alignment vertical="center"/>
    </xf>
    <xf numFmtId="37" fontId="302" fillId="0" borderId="0" applyFont="0" applyFill="0" applyBorder="0" applyAlignment="0" applyProtection="0"/>
    <xf numFmtId="348" fontId="403" fillId="0" borderId="0">
      <alignment vertical="center"/>
    </xf>
    <xf numFmtId="166" fontId="302" fillId="0" borderId="0" applyFont="0" applyFill="0" applyBorder="0" applyAlignment="0" applyProtection="0">
      <alignment vertical="center"/>
    </xf>
    <xf numFmtId="349" fontId="404" fillId="0" borderId="0" applyFont="0" applyFill="0" applyBorder="0" applyAlignment="0" applyProtection="0">
      <alignment vertical="center"/>
    </xf>
    <xf numFmtId="350" fontId="404" fillId="0" borderId="0" applyFont="0" applyFill="0" applyBorder="0" applyAlignment="0" applyProtection="0">
      <alignment vertical="center"/>
    </xf>
    <xf numFmtId="276" fontId="405" fillId="0" borderId="88"/>
    <xf numFmtId="276" fontId="406" fillId="0" borderId="27" applyNumberFormat="0" applyFill="0" applyAlignment="0" applyProtection="0">
      <alignment vertical="center"/>
    </xf>
    <xf numFmtId="276" fontId="407" fillId="0" borderId="31" applyNumberFormat="0" applyFill="0" applyAlignment="0" applyProtection="0">
      <alignment vertical="center"/>
    </xf>
    <xf numFmtId="276" fontId="407" fillId="0" borderId="31" applyNumberFormat="0" applyFill="0" applyAlignment="0" applyProtection="0">
      <alignment vertical="center"/>
    </xf>
    <xf numFmtId="351" fontId="302" fillId="0" borderId="0" applyFont="0" applyFill="0" applyBorder="0" applyAlignment="0" applyProtection="0"/>
    <xf numFmtId="352" fontId="302" fillId="0" borderId="0" applyFill="0" applyBorder="0" applyProtection="0">
      <alignment horizontal="right"/>
    </xf>
    <xf numFmtId="347" fontId="302" fillId="0" borderId="56">
      <alignment vertical="center"/>
    </xf>
    <xf numFmtId="4" fontId="353" fillId="0" borderId="0">
      <protection locked="0"/>
    </xf>
    <xf numFmtId="353" fontId="240" fillId="0" borderId="0">
      <protection locked="0"/>
    </xf>
    <xf numFmtId="276" fontId="408" fillId="0" borderId="0" applyNumberFormat="0" applyFill="0" applyBorder="0" applyAlignment="0" applyProtection="0">
      <alignment vertical="center"/>
    </xf>
    <xf numFmtId="276" fontId="409" fillId="0" borderId="24" applyNumberFormat="0" applyFill="0" applyAlignment="0" applyProtection="0">
      <alignment vertical="center"/>
    </xf>
    <xf numFmtId="276" fontId="410" fillId="0" borderId="25" applyNumberFormat="0" applyFill="0" applyAlignment="0" applyProtection="0">
      <alignment vertical="center"/>
    </xf>
    <xf numFmtId="276" fontId="411" fillId="0" borderId="26" applyNumberFormat="0" applyFill="0" applyAlignment="0" applyProtection="0">
      <alignment vertical="center"/>
    </xf>
    <xf numFmtId="276" fontId="411" fillId="0" borderId="26" applyNumberFormat="0" applyFill="0" applyAlignment="0" applyProtection="0">
      <alignment vertical="center"/>
    </xf>
    <xf numFmtId="276" fontId="411" fillId="0" borderId="26" applyNumberFormat="0" applyFill="0" applyAlignment="0" applyProtection="0">
      <alignment vertical="center"/>
    </xf>
    <xf numFmtId="276" fontId="411" fillId="0" borderId="0" applyNumberFormat="0" applyFill="0" applyBorder="0" applyAlignment="0" applyProtection="0">
      <alignment vertical="center"/>
    </xf>
    <xf numFmtId="276" fontId="412" fillId="37" borderId="0" applyNumberFormat="0" applyBorder="0" applyAlignment="0" applyProtection="0">
      <alignment vertical="center"/>
    </xf>
    <xf numFmtId="276" fontId="240" fillId="0" borderId="0"/>
    <xf numFmtId="166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276" fontId="413" fillId="53" borderId="29" applyNumberFormat="0" applyAlignment="0" applyProtection="0">
      <alignment vertical="center"/>
    </xf>
    <xf numFmtId="276" fontId="413" fillId="53" borderId="29" applyNumberFormat="0" applyAlignment="0" applyProtection="0">
      <alignment vertical="center"/>
    </xf>
    <xf numFmtId="276" fontId="240" fillId="0" borderId="0" applyFont="0" applyFill="0" applyBorder="0" applyAlignment="0" applyProtection="0"/>
    <xf numFmtId="276" fontId="302" fillId="0" borderId="0" applyFont="0" applyFill="0" applyBorder="0" applyAlignment="0" applyProtection="0"/>
    <xf numFmtId="276" fontId="380" fillId="0" borderId="0" applyFont="0" applyFill="0" applyBorder="0" applyAlignment="0" applyProtection="0"/>
    <xf numFmtId="174" fontId="240" fillId="0" borderId="0"/>
    <xf numFmtId="276" fontId="240" fillId="0" borderId="0" applyFont="0" applyFill="0" applyBorder="0" applyAlignment="0" applyProtection="0"/>
    <xf numFmtId="354" fontId="39" fillId="0" borderId="0" applyFont="0" applyFill="0" applyBorder="0" applyAlignment="0" applyProtection="0"/>
    <xf numFmtId="355" fontId="39" fillId="0" borderId="0" applyFont="0" applyFill="0" applyBorder="0" applyAlignment="0" applyProtection="0"/>
    <xf numFmtId="356" fontId="302" fillId="0" borderId="0" applyFont="0" applyFill="0" applyBorder="0" applyAlignment="0" applyProtection="0">
      <alignment vertical="center"/>
    </xf>
    <xf numFmtId="357" fontId="302" fillId="0" borderId="0" applyFont="0" applyFill="0" applyBorder="0" applyAlignment="0" applyProtection="0">
      <alignment vertical="center"/>
    </xf>
    <xf numFmtId="358" fontId="404" fillId="0" borderId="0">
      <alignment vertical="center"/>
    </xf>
    <xf numFmtId="359" fontId="240" fillId="0" borderId="0">
      <protection locked="0"/>
    </xf>
    <xf numFmtId="276" fontId="302" fillId="0" borderId="0">
      <alignment vertical="center"/>
    </xf>
    <xf numFmtId="276" fontId="315" fillId="0" borderId="0">
      <alignment vertical="center"/>
    </xf>
    <xf numFmtId="284" fontId="50" fillId="0" borderId="0"/>
    <xf numFmtId="276" fontId="353" fillId="0" borderId="89">
      <protection locked="0"/>
    </xf>
    <xf numFmtId="0" fontId="240" fillId="0" borderId="0">
      <protection locked="0"/>
    </xf>
    <xf numFmtId="0" fontId="240" fillId="0" borderId="0">
      <protection locked="0"/>
    </xf>
    <xf numFmtId="276" fontId="240" fillId="0" borderId="0" applyFont="0" applyFill="0" applyBorder="0" applyAlignment="0" applyProtection="0"/>
    <xf numFmtId="280" fontId="414" fillId="0" borderId="0" applyFont="0" applyFill="0" applyBorder="0" applyAlignment="0" applyProtection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280" fontId="302" fillId="0" borderId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370" fillId="0" borderId="0" applyFill="0" applyBorder="0"/>
    <xf numFmtId="168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370" fillId="0" borderId="0" applyFill="0" applyBorder="0"/>
    <xf numFmtId="168" fontId="49" fillId="0" borderId="0" applyFont="0" applyFill="0" applyBorder="0" applyAlignment="0" applyProtection="0"/>
    <xf numFmtId="0" fontId="56" fillId="0" borderId="0"/>
    <xf numFmtId="0" fontId="56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63" applyNumberFormat="0" applyAlignment="0" applyProtection="0">
      <alignment horizontal="left" vertical="center"/>
    </xf>
    <xf numFmtId="276" fontId="95" fillId="0" borderId="0" applyProtection="0"/>
    <xf numFmtId="276" fontId="95" fillId="0" borderId="0" applyProtection="0"/>
    <xf numFmtId="276" fontId="97" fillId="0" borderId="0" applyProtection="0"/>
    <xf numFmtId="276" fontId="95" fillId="0" borderId="0" applyProtection="0"/>
    <xf numFmtId="276" fontId="97" fillId="0" borderId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43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56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276" fontId="97" fillId="0" borderId="0" applyProtection="0"/>
    <xf numFmtId="276" fontId="95" fillId="0" borderId="0" applyProtection="0"/>
    <xf numFmtId="276" fontId="97" fillId="0" borderId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6" fillId="0" borderId="0"/>
    <xf numFmtId="43" fontId="415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6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266" fillId="0" borderId="0" applyFont="0" applyFill="0" applyBorder="0" applyAlignment="0" applyProtection="0"/>
    <xf numFmtId="43" fontId="26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49" fillId="0" borderId="0" applyFill="0" applyBorder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14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64" fillId="7" borderId="0" applyNumberFormat="0" applyBorder="0" applyAlignment="0" applyProtection="0"/>
    <xf numFmtId="0" fontId="1" fillId="0" borderId="0"/>
    <xf numFmtId="310" fontId="39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</cellStyleXfs>
  <cellXfs count="587">
    <xf numFmtId="0" fontId="0" fillId="0" borderId="0" xfId="0"/>
    <xf numFmtId="0" fontId="40" fillId="2" borderId="0" xfId="6" applyFont="1" applyFill="1">
      <protection locked="0"/>
    </xf>
    <xf numFmtId="0" fontId="41" fillId="2" borderId="0" xfId="6" applyFont="1" applyFill="1">
      <protection locked="0"/>
    </xf>
    <xf numFmtId="171" fontId="40" fillId="2" borderId="0" xfId="6" applyNumberFormat="1" applyFont="1" applyFill="1" applyProtection="1"/>
    <xf numFmtId="0" fontId="40" fillId="2" borderId="0" xfId="9" applyFont="1" applyFill="1"/>
    <xf numFmtId="171" fontId="40" fillId="2" borderId="0" xfId="9" applyNumberFormat="1" applyFont="1" applyFill="1"/>
    <xf numFmtId="0" fontId="40" fillId="2" borderId="0" xfId="34" applyNumberFormat="1" applyFont="1" applyFill="1"/>
    <xf numFmtId="0" fontId="46" fillId="2" borderId="0" xfId="646" applyFont="1" applyFill="1"/>
    <xf numFmtId="0" fontId="32" fillId="2" borderId="0" xfId="646" applyFill="1"/>
    <xf numFmtId="0" fontId="38" fillId="2" borderId="0" xfId="646" applyFont="1" applyFill="1"/>
    <xf numFmtId="0" fontId="38" fillId="2" borderId="7" xfId="646" applyFont="1" applyFill="1" applyBorder="1"/>
    <xf numFmtId="0" fontId="38" fillId="2" borderId="0" xfId="0" applyFont="1" applyFill="1"/>
    <xf numFmtId="0" fontId="38" fillId="2" borderId="9" xfId="646" applyFont="1" applyFill="1" applyBorder="1"/>
    <xf numFmtId="0" fontId="40" fillId="2" borderId="0" xfId="650" applyFont="1" applyFill="1" applyAlignment="1">
      <alignment horizontal="left" indent="1"/>
    </xf>
    <xf numFmtId="172" fontId="38" fillId="0" borderId="0" xfId="2" applyNumberFormat="1" applyFont="1"/>
    <xf numFmtId="0" fontId="85" fillId="2" borderId="0" xfId="646" applyFont="1" applyFill="1"/>
    <xf numFmtId="0" fontId="44" fillId="2" borderId="0" xfId="6" applyFont="1" applyFill="1">
      <protection locked="0"/>
    </xf>
    <xf numFmtId="0" fontId="42" fillId="0" borderId="0" xfId="0" applyFont="1"/>
    <xf numFmtId="172" fontId="42" fillId="0" borderId="0" xfId="2" applyNumberFormat="1" applyFont="1"/>
    <xf numFmtId="9" fontId="42" fillId="2" borderId="0" xfId="2" applyFont="1" applyFill="1"/>
    <xf numFmtId="9" fontId="40" fillId="2" borderId="0" xfId="2" applyFont="1" applyFill="1" applyProtection="1">
      <protection locked="0"/>
    </xf>
    <xf numFmtId="171" fontId="42" fillId="0" borderId="0" xfId="0" applyNumberFormat="1" applyFont="1"/>
    <xf numFmtId="2" fontId="42" fillId="0" borderId="0" xfId="0" applyNumberFormat="1" applyFont="1"/>
    <xf numFmtId="172" fontId="40" fillId="2" borderId="0" xfId="5867" applyNumberFormat="1" applyFont="1" applyFill="1"/>
    <xf numFmtId="171" fontId="40" fillId="2" borderId="0" xfId="5867" applyNumberFormat="1" applyFont="1" applyFill="1"/>
    <xf numFmtId="171" fontId="40" fillId="2" borderId="0" xfId="650" applyNumberFormat="1" applyFont="1" applyFill="1" applyAlignment="1">
      <alignment horizontal="left"/>
    </xf>
    <xf numFmtId="0" fontId="44" fillId="2" borderId="0" xfId="38089" applyFont="1" applyFill="1"/>
    <xf numFmtId="1" fontId="44" fillId="87" borderId="0" xfId="38089" applyNumberFormat="1" applyFont="1" applyFill="1"/>
    <xf numFmtId="0" fontId="44" fillId="87" borderId="0" xfId="34" applyNumberFormat="1" applyFont="1" applyFill="1"/>
    <xf numFmtId="0" fontId="40" fillId="2" borderId="0" xfId="38089" applyFont="1" applyFill="1"/>
    <xf numFmtId="171" fontId="44" fillId="87" borderId="0" xfId="38089" applyNumberFormat="1" applyFont="1" applyFill="1"/>
    <xf numFmtId="0" fontId="41" fillId="2" borderId="0" xfId="38089" applyFont="1" applyFill="1"/>
    <xf numFmtId="171" fontId="40" fillId="2" borderId="0" xfId="38089" applyNumberFormat="1" applyFont="1" applyFill="1"/>
    <xf numFmtId="0" fontId="40" fillId="2" borderId="0" xfId="38089" applyFont="1" applyFill="1" applyAlignment="1">
      <alignment horizontal="left" indent="1"/>
    </xf>
    <xf numFmtId="1" fontId="40" fillId="2" borderId="0" xfId="38089" applyNumberFormat="1" applyFont="1" applyFill="1"/>
    <xf numFmtId="1" fontId="40" fillId="2" borderId="0" xfId="34" applyNumberFormat="1" applyFont="1" applyFill="1"/>
    <xf numFmtId="0" fontId="40" fillId="2" borderId="0" xfId="38089" applyFont="1" applyFill="1" applyAlignment="1">
      <alignment horizontal="left"/>
    </xf>
    <xf numFmtId="171" fontId="40" fillId="2" borderId="0" xfId="34" applyNumberFormat="1" applyFont="1" applyFill="1"/>
    <xf numFmtId="2" fontId="40" fillId="2" borderId="0" xfId="5867" applyNumberFormat="1" applyFont="1" applyFill="1"/>
    <xf numFmtId="172" fontId="40" fillId="2" borderId="0" xfId="2" applyNumberFormat="1" applyFont="1" applyFill="1"/>
    <xf numFmtId="0" fontId="38" fillId="2" borderId="55" xfId="646" applyFont="1" applyFill="1" applyBorder="1"/>
    <xf numFmtId="0" fontId="47" fillId="2" borderId="0" xfId="646" applyFont="1" applyFill="1"/>
    <xf numFmtId="1" fontId="47" fillId="2" borderId="0" xfId="646" applyNumberFormat="1" applyFont="1" applyFill="1"/>
    <xf numFmtId="9" fontId="44" fillId="2" borderId="0" xfId="2" applyFont="1" applyFill="1" applyProtection="1"/>
    <xf numFmtId="9" fontId="40" fillId="2" borderId="0" xfId="2" applyFont="1" applyFill="1" applyProtection="1"/>
    <xf numFmtId="172" fontId="44" fillId="2" borderId="0" xfId="2" applyNumberFormat="1" applyFont="1" applyFill="1" applyProtection="1"/>
    <xf numFmtId="172" fontId="40" fillId="2" borderId="0" xfId="2" applyNumberFormat="1" applyFont="1" applyFill="1" applyProtection="1"/>
    <xf numFmtId="0" fontId="40" fillId="2" borderId="0" xfId="6" applyFont="1" applyFill="1" applyAlignment="1">
      <alignment horizontal="left" indent="2"/>
      <protection locked="0"/>
    </xf>
    <xf numFmtId="0" fontId="40" fillId="2" borderId="0" xfId="38089" applyFont="1" applyFill="1" applyAlignment="1">
      <alignment horizontal="left" indent="2"/>
    </xf>
    <xf numFmtId="0" fontId="40" fillId="2" borderId="0" xfId="38089" applyFont="1" applyFill="1" applyAlignment="1">
      <alignment horizontal="left" indent="3"/>
    </xf>
    <xf numFmtId="0" fontId="40" fillId="2" borderId="0" xfId="6" applyFont="1" applyFill="1" applyAlignment="1">
      <alignment horizontal="left" indent="4"/>
      <protection locked="0"/>
    </xf>
    <xf numFmtId="172" fontId="40" fillId="2" borderId="0" xfId="2" applyNumberFormat="1" applyFont="1" applyFill="1" applyProtection="1">
      <protection locked="0"/>
    </xf>
    <xf numFmtId="172" fontId="44" fillId="2" borderId="0" xfId="2" applyNumberFormat="1" applyFont="1" applyFill="1" applyProtection="1">
      <protection locked="0"/>
    </xf>
    <xf numFmtId="180" fontId="42" fillId="0" borderId="0" xfId="0" applyNumberFormat="1" applyFont="1"/>
    <xf numFmtId="171" fontId="416" fillId="0" borderId="0" xfId="0" applyNumberFormat="1" applyFont="1"/>
    <xf numFmtId="172" fontId="44" fillId="2" borderId="0" xfId="2" applyNumberFormat="1" applyFont="1" applyFill="1"/>
    <xf numFmtId="172" fontId="13" fillId="0" borderId="0" xfId="0" applyNumberFormat="1" applyFont="1"/>
    <xf numFmtId="0" fontId="416" fillId="88" borderId="0" xfId="0" applyFont="1" applyFill="1"/>
    <xf numFmtId="1" fontId="40" fillId="2" borderId="0" xfId="6" applyNumberFormat="1" applyFont="1" applyFill="1">
      <protection locked="0"/>
    </xf>
    <xf numFmtId="175" fontId="40" fillId="2" borderId="0" xfId="1" applyNumberFormat="1" applyFont="1" applyFill="1" applyProtection="1">
      <protection locked="0"/>
    </xf>
    <xf numFmtId="192" fontId="40" fillId="2" borderId="0" xfId="6" applyNumberFormat="1" applyFont="1" applyFill="1">
      <protection locked="0"/>
    </xf>
    <xf numFmtId="172" fontId="44" fillId="2" borderId="0" xfId="5867" applyNumberFormat="1" applyFont="1" applyFill="1"/>
    <xf numFmtId="0" fontId="44" fillId="2" borderId="0" xfId="650" applyFont="1" applyFill="1"/>
    <xf numFmtId="172" fontId="296" fillId="0" borderId="0" xfId="2" applyNumberFormat="1" applyFont="1" applyFill="1" applyBorder="1" applyAlignment="1">
      <alignment horizontal="right"/>
    </xf>
    <xf numFmtId="0" fontId="418" fillId="0" borderId="0" xfId="46798" applyFont="1"/>
    <xf numFmtId="0" fontId="299" fillId="0" borderId="0" xfId="46798" applyFont="1"/>
    <xf numFmtId="14" fontId="295" fillId="0" borderId="0" xfId="0" applyNumberFormat="1" applyFont="1" applyAlignment="1">
      <alignment horizontal="right"/>
    </xf>
    <xf numFmtId="0" fontId="419" fillId="0" borderId="0" xfId="0" applyFont="1" applyAlignment="1">
      <alignment vertical="center"/>
    </xf>
    <xf numFmtId="0" fontId="419" fillId="0" borderId="0" xfId="0" applyFont="1" applyAlignment="1">
      <alignment horizontal="right"/>
    </xf>
    <xf numFmtId="171" fontId="299" fillId="0" borderId="0" xfId="46798" applyNumberFormat="1" applyFont="1"/>
    <xf numFmtId="49" fontId="295" fillId="0" borderId="0" xfId="0" applyNumberFormat="1" applyFont="1" applyAlignment="1">
      <alignment horizontal="right"/>
    </xf>
    <xf numFmtId="0" fontId="419" fillId="0" borderId="0" xfId="46798" applyFont="1"/>
    <xf numFmtId="172" fontId="299" fillId="0" borderId="0" xfId="2" applyNumberFormat="1" applyFont="1" applyFill="1" applyBorder="1"/>
    <xf numFmtId="0" fontId="419" fillId="0" borderId="0" xfId="0" applyFont="1" applyAlignment="1">
      <alignment vertical="center" wrapText="1"/>
    </xf>
    <xf numFmtId="0" fontId="295" fillId="0" borderId="0" xfId="0" applyFont="1" applyAlignment="1">
      <alignment horizontal="right"/>
    </xf>
    <xf numFmtId="0" fontId="419" fillId="0" borderId="0" xfId="46798" applyFont="1" applyAlignment="1">
      <alignment horizontal="right"/>
    </xf>
    <xf numFmtId="184" fontId="295" fillId="0" borderId="0" xfId="46809" applyNumberFormat="1" applyFont="1" applyFill="1" applyBorder="1" applyAlignment="1">
      <alignment horizontal="right" wrapText="1"/>
    </xf>
    <xf numFmtId="0" fontId="295" fillId="0" borderId="0" xfId="1" applyNumberFormat="1" applyFont="1" applyFill="1" applyBorder="1" applyAlignment="1">
      <alignment horizontal="right" wrapText="1"/>
    </xf>
    <xf numFmtId="171" fontId="296" fillId="0" borderId="0" xfId="1" applyNumberFormat="1" applyFont="1" applyFill="1" applyBorder="1" applyAlignment="1">
      <alignment horizontal="right"/>
    </xf>
    <xf numFmtId="171" fontId="296" fillId="0" borderId="0" xfId="1" applyNumberFormat="1" applyFont="1" applyFill="1" applyBorder="1" applyAlignment="1">
      <alignment horizontal="left"/>
    </xf>
    <xf numFmtId="171" fontId="296" fillId="0" borderId="0" xfId="0" applyNumberFormat="1" applyFont="1" applyAlignment="1">
      <alignment wrapText="1"/>
    </xf>
    <xf numFmtId="171" fontId="38" fillId="2" borderId="0" xfId="0" applyNumberFormat="1" applyFont="1" applyFill="1"/>
    <xf numFmtId="178" fontId="40" fillId="2" borderId="0" xfId="287" applyFont="1" applyFill="1"/>
    <xf numFmtId="1" fontId="40" fillId="2" borderId="0" xfId="287" applyNumberFormat="1" applyFont="1" applyFill="1" applyAlignment="1">
      <alignment horizontal="right"/>
    </xf>
    <xf numFmtId="1" fontId="40" fillId="2" borderId="0" xfId="287" applyNumberFormat="1" applyFont="1" applyFill="1"/>
    <xf numFmtId="178" fontId="41" fillId="2" borderId="0" xfId="287" applyFont="1" applyFill="1"/>
    <xf numFmtId="171" fontId="40" fillId="2" borderId="0" xfId="287" applyNumberFormat="1" applyFont="1" applyFill="1" applyAlignment="1">
      <alignment horizontal="right"/>
    </xf>
    <xf numFmtId="1" fontId="40" fillId="2" borderId="0" xfId="13" applyNumberFormat="1" applyFont="1" applyFill="1"/>
    <xf numFmtId="174" fontId="40" fillId="2" borderId="0" xfId="287" applyNumberFormat="1" applyFont="1" applyFill="1"/>
    <xf numFmtId="172" fontId="40" fillId="2" borderId="0" xfId="13" applyNumberFormat="1" applyFont="1" applyFill="1"/>
    <xf numFmtId="2" fontId="40" fillId="2" borderId="0" xfId="287" applyNumberFormat="1" applyFont="1" applyFill="1"/>
    <xf numFmtId="3" fontId="40" fillId="2" borderId="0" xfId="287" applyNumberFormat="1" applyFont="1" applyFill="1"/>
    <xf numFmtId="3" fontId="40" fillId="2" borderId="0" xfId="13" applyNumberFormat="1" applyFont="1" applyFill="1"/>
    <xf numFmtId="178" fontId="44" fillId="2" borderId="0" xfId="287" applyFont="1" applyFill="1"/>
    <xf numFmtId="2" fontId="40" fillId="2" borderId="0" xfId="287" applyNumberFormat="1" applyFont="1" applyFill="1" applyAlignment="1">
      <alignment horizontal="right"/>
    </xf>
    <xf numFmtId="1" fontId="40" fillId="2" borderId="0" xfId="0" applyNumberFormat="1" applyFont="1" applyFill="1"/>
    <xf numFmtId="178" fontId="40" fillId="2" borderId="0" xfId="287" applyFont="1" applyFill="1" applyAlignment="1">
      <alignment horizontal="left" indent="2"/>
    </xf>
    <xf numFmtId="3" fontId="40" fillId="2" borderId="0" xfId="287" applyNumberFormat="1" applyFont="1" applyFill="1" applyAlignment="1">
      <alignment horizontal="right"/>
    </xf>
    <xf numFmtId="3" fontId="40" fillId="2" borderId="0" xfId="0" applyNumberFormat="1" applyFont="1" applyFill="1"/>
    <xf numFmtId="171" fontId="40" fillId="2" borderId="0" xfId="287" applyNumberFormat="1" applyFont="1" applyFill="1"/>
    <xf numFmtId="0" fontId="42" fillId="2" borderId="0" xfId="0" applyFont="1" applyFill="1" applyAlignment="1">
      <alignment horizontal="left" indent="2"/>
    </xf>
    <xf numFmtId="0" fontId="42" fillId="2" borderId="0" xfId="0" applyFont="1" applyFill="1"/>
    <xf numFmtId="171" fontId="42" fillId="2" borderId="0" xfId="0" applyNumberFormat="1" applyFont="1" applyFill="1"/>
    <xf numFmtId="171" fontId="40" fillId="2" borderId="0" xfId="0" applyNumberFormat="1" applyFont="1" applyFill="1"/>
    <xf numFmtId="3" fontId="42" fillId="2" borderId="0" xfId="0" applyNumberFormat="1" applyFont="1" applyFill="1"/>
    <xf numFmtId="1" fontId="40" fillId="2" borderId="0" xfId="2" applyNumberFormat="1" applyFont="1" applyFill="1"/>
    <xf numFmtId="1" fontId="42" fillId="2" borderId="0" xfId="0" applyNumberFormat="1" applyFont="1" applyFill="1"/>
    <xf numFmtId="3" fontId="40" fillId="2" borderId="0" xfId="0" applyNumberFormat="1" applyFont="1" applyFill="1" applyAlignment="1">
      <alignment wrapText="1"/>
    </xf>
    <xf numFmtId="0" fontId="44" fillId="2" borderId="0" xfId="0" applyFont="1" applyFill="1" applyAlignment="1">
      <alignment vertical="center"/>
    </xf>
    <xf numFmtId="1" fontId="44" fillId="2" borderId="0" xfId="287" applyNumberFormat="1" applyFont="1" applyFill="1" applyAlignment="1">
      <alignment horizontal="right"/>
    </xf>
    <xf numFmtId="1" fontId="44" fillId="2" borderId="0" xfId="287" applyNumberFormat="1" applyFont="1" applyFill="1"/>
    <xf numFmtId="178" fontId="44" fillId="2" borderId="0" xfId="287" applyFont="1" applyFill="1" applyAlignment="1">
      <alignment horizontal="center" vertical="center"/>
    </xf>
    <xf numFmtId="178" fontId="44" fillId="2" borderId="0" xfId="287" applyFont="1" applyFill="1" applyAlignment="1">
      <alignment horizontal="center"/>
    </xf>
    <xf numFmtId="2" fontId="38" fillId="2" borderId="0" xfId="0" applyNumberFormat="1" applyFont="1" applyFill="1"/>
    <xf numFmtId="172" fontId="38" fillId="2" borderId="0" xfId="2" applyNumberFormat="1" applyFont="1" applyFill="1"/>
    <xf numFmtId="172" fontId="38" fillId="2" borderId="0" xfId="0" applyNumberFormat="1" applyFont="1" applyFill="1"/>
    <xf numFmtId="0" fontId="48" fillId="2" borderId="0" xfId="0" applyFont="1" applyFill="1"/>
    <xf numFmtId="0" fontId="38" fillId="2" borderId="0" xfId="0" applyFont="1" applyFill="1" applyAlignment="1">
      <alignment horizontal="left" vertical="center" wrapText="1"/>
    </xf>
    <xf numFmtId="0" fontId="38" fillId="2" borderId="3" xfId="0" applyFont="1" applyFill="1" applyBorder="1"/>
    <xf numFmtId="0" fontId="38" fillId="2" borderId="0" xfId="37815" applyFont="1" applyFill="1"/>
    <xf numFmtId="0" fontId="38" fillId="2" borderId="0" xfId="2" applyNumberFormat="1" applyFont="1" applyFill="1"/>
    <xf numFmtId="171" fontId="416" fillId="88" borderId="0" xfId="0" applyNumberFormat="1" applyFont="1" applyFill="1"/>
    <xf numFmtId="2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72" fontId="40" fillId="2" borderId="0" xfId="38089" applyNumberFormat="1" applyFont="1" applyFill="1"/>
    <xf numFmtId="0" fontId="38" fillId="2" borderId="90" xfId="646" applyFont="1" applyFill="1" applyBorder="1"/>
    <xf numFmtId="0" fontId="38" fillId="2" borderId="91" xfId="646" applyFont="1" applyFill="1" applyBorder="1"/>
    <xf numFmtId="0" fontId="299" fillId="0" borderId="0" xfId="14" applyFont="1"/>
    <xf numFmtId="172" fontId="38" fillId="0" borderId="0" xfId="2" applyNumberFormat="1" applyFont="1" applyFill="1"/>
    <xf numFmtId="2" fontId="40" fillId="2" borderId="0" xfId="2" applyNumberFormat="1" applyFont="1" applyFill="1" applyProtection="1">
      <protection locked="0"/>
    </xf>
    <xf numFmtId="171" fontId="0" fillId="2" borderId="0" xfId="0" applyNumberFormat="1" applyFill="1"/>
    <xf numFmtId="0" fontId="419" fillId="0" borderId="0" xfId="14" applyFont="1"/>
    <xf numFmtId="0" fontId="38" fillId="0" borderId="0" xfId="46820" applyFont="1"/>
    <xf numFmtId="0" fontId="7" fillId="0" borderId="0" xfId="46820"/>
    <xf numFmtId="171" fontId="7" fillId="0" borderId="0" xfId="46820" applyNumberFormat="1"/>
    <xf numFmtId="2" fontId="7" fillId="0" borderId="0" xfId="46820" applyNumberFormat="1"/>
    <xf numFmtId="0" fontId="421" fillId="2" borderId="0" xfId="0" applyFont="1" applyFill="1"/>
    <xf numFmtId="171" fontId="52" fillId="2" borderId="0" xfId="0" applyNumberFormat="1" applyFont="1" applyFill="1" applyAlignment="1">
      <alignment horizontal="left" indent="2"/>
    </xf>
    <xf numFmtId="0" fontId="44" fillId="2" borderId="0" xfId="0" applyFont="1" applyFill="1" applyAlignment="1">
      <alignment horizontal="left"/>
    </xf>
    <xf numFmtId="171" fontId="44" fillId="87" borderId="0" xfId="38089" applyNumberFormat="1" applyFont="1" applyFill="1" applyAlignment="1">
      <alignment horizontal="center" vertical="center"/>
    </xf>
    <xf numFmtId="0" fontId="44" fillId="87" borderId="0" xfId="34" applyNumberFormat="1" applyFont="1" applyFill="1" applyAlignment="1">
      <alignment horizontal="center" vertical="center"/>
    </xf>
    <xf numFmtId="1" fontId="44" fillId="87" borderId="0" xfId="38089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1" fontId="40" fillId="2" borderId="0" xfId="6" applyNumberFormat="1" applyFont="1" applyFill="1" applyProtection="1"/>
    <xf numFmtId="1" fontId="42" fillId="2" borderId="0" xfId="816" applyNumberFormat="1" applyFont="1" applyFill="1"/>
    <xf numFmtId="171" fontId="40" fillId="2" borderId="0" xfId="6" applyNumberFormat="1" applyFont="1" applyFill="1">
      <protection locked="0"/>
    </xf>
    <xf numFmtId="0" fontId="44" fillId="2" borderId="0" xfId="0" applyFont="1" applyFill="1"/>
    <xf numFmtId="172" fontId="40" fillId="2" borderId="0" xfId="6" applyNumberFormat="1" applyFont="1" applyFill="1">
      <protection locked="0"/>
    </xf>
    <xf numFmtId="0" fontId="38" fillId="0" borderId="0" xfId="0" applyFont="1"/>
    <xf numFmtId="185" fontId="40" fillId="2" borderId="0" xfId="1" applyNumberFormat="1" applyFont="1" applyFill="1" applyProtection="1"/>
    <xf numFmtId="185" fontId="40" fillId="2" borderId="0" xfId="1" applyNumberFormat="1" applyFont="1" applyFill="1" applyProtection="1">
      <protection locked="0"/>
    </xf>
    <xf numFmtId="185" fontId="40" fillId="2" borderId="0" xfId="1" applyNumberFormat="1" applyFont="1" applyFill="1"/>
    <xf numFmtId="0" fontId="48" fillId="0" borderId="0" xfId="46820" applyFont="1"/>
    <xf numFmtId="172" fontId="48" fillId="0" borderId="0" xfId="2" applyNumberFormat="1" applyFont="1"/>
    <xf numFmtId="0" fontId="38" fillId="2" borderId="0" xfId="37815" applyFont="1" applyFill="1" applyAlignment="1">
      <alignment horizontal="center" wrapText="1"/>
    </xf>
    <xf numFmtId="0" fontId="38" fillId="2" borderId="0" xfId="37815" applyFont="1" applyFill="1" applyAlignment="1">
      <alignment horizontal="center" vertical="center" wrapText="1"/>
    </xf>
    <xf numFmtId="0" fontId="38" fillId="2" borderId="0" xfId="0" applyFont="1" applyFill="1" applyAlignment="1">
      <alignment horizontal="center" wrapText="1"/>
    </xf>
    <xf numFmtId="172" fontId="38" fillId="2" borderId="0" xfId="2" applyNumberFormat="1" applyFont="1" applyFill="1" applyAlignment="1">
      <alignment horizontal="center" wrapText="1"/>
    </xf>
    <xf numFmtId="360" fontId="38" fillId="2" borderId="0" xfId="2" applyNumberFormat="1" applyFont="1" applyFill="1" applyAlignment="1">
      <alignment horizontal="center" wrapText="1"/>
    </xf>
    <xf numFmtId="0" fontId="38" fillId="2" borderId="0" xfId="37815" applyFont="1" applyFill="1" applyAlignment="1">
      <alignment vertical="center"/>
    </xf>
    <xf numFmtId="0" fontId="38" fillId="2" borderId="0" xfId="0" applyFont="1" applyFill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0" fontId="38" fillId="2" borderId="4" xfId="37815" applyFont="1" applyFill="1" applyBorder="1" applyAlignment="1">
      <alignment vertical="center"/>
    </xf>
    <xf numFmtId="0" fontId="38" fillId="2" borderId="4" xfId="37815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48" fillId="2" borderId="0" xfId="0" applyFont="1" applyFill="1" applyAlignment="1">
      <alignment horizontal="left"/>
    </xf>
    <xf numFmtId="0" fontId="48" fillId="2" borderId="56" xfId="0" applyFont="1" applyFill="1" applyBorder="1" applyAlignment="1">
      <alignment horizontal="left"/>
    </xf>
    <xf numFmtId="172" fontId="13" fillId="0" borderId="0" xfId="46131" applyNumberFormat="1" applyFont="1"/>
    <xf numFmtId="172" fontId="422" fillId="0" borderId="0" xfId="46131" applyNumberFormat="1" applyFont="1"/>
    <xf numFmtId="0" fontId="38" fillId="87" borderId="0" xfId="0" applyFont="1" applyFill="1"/>
    <xf numFmtId="171" fontId="38" fillId="87" borderId="0" xfId="0" applyNumberFormat="1" applyFont="1" applyFill="1"/>
    <xf numFmtId="0" fontId="38" fillId="2" borderId="0" xfId="647" applyNumberFormat="1" applyFont="1" applyFill="1"/>
    <xf numFmtId="172" fontId="417" fillId="0" borderId="0" xfId="46131" applyNumberFormat="1" applyFont="1"/>
    <xf numFmtId="0" fontId="42" fillId="0" borderId="0" xfId="14" applyFont="1"/>
    <xf numFmtId="0" fontId="418" fillId="0" borderId="70" xfId="46798" applyFont="1" applyBorder="1"/>
    <xf numFmtId="0" fontId="419" fillId="0" borderId="70" xfId="46798" applyFont="1" applyBorder="1"/>
    <xf numFmtId="0" fontId="299" fillId="0" borderId="70" xfId="46798" applyFont="1" applyBorder="1"/>
    <xf numFmtId="0" fontId="42" fillId="0" borderId="70" xfId="14" applyFont="1" applyBorder="1"/>
    <xf numFmtId="170" fontId="40" fillId="99" borderId="70" xfId="1" applyFont="1" applyFill="1" applyBorder="1" applyAlignment="1">
      <alignment horizontal="left" wrapText="1"/>
    </xf>
    <xf numFmtId="2" fontId="40" fillId="99" borderId="70" xfId="0" applyNumberFormat="1" applyFont="1" applyFill="1" applyBorder="1" applyAlignment="1">
      <alignment horizontal="left" wrapText="1"/>
    </xf>
    <xf numFmtId="170" fontId="40" fillId="0" borderId="70" xfId="1" applyFont="1" applyBorder="1" applyAlignment="1">
      <alignment horizontal="left" wrapText="1"/>
    </xf>
    <xf numFmtId="2" fontId="40" fillId="0" borderId="70" xfId="0" applyNumberFormat="1" applyFont="1" applyBorder="1" applyAlignment="1">
      <alignment horizontal="left" wrapText="1"/>
    </xf>
    <xf numFmtId="1" fontId="420" fillId="0" borderId="70" xfId="46798" applyNumberFormat="1" applyFont="1" applyBorder="1" applyAlignment="1">
      <alignment vertical="top" wrapText="1"/>
    </xf>
    <xf numFmtId="2" fontId="296" fillId="0" borderId="70" xfId="46798" applyNumberFormat="1" applyFont="1" applyBorder="1" applyAlignment="1">
      <alignment vertical="top" wrapText="1"/>
    </xf>
    <xf numFmtId="0" fontId="0" fillId="0" borderId="70" xfId="0" applyBorder="1"/>
    <xf numFmtId="4" fontId="40" fillId="0" borderId="0" xfId="0" applyNumberFormat="1" applyFont="1" applyAlignment="1">
      <alignment horizontal="right" indent="1"/>
    </xf>
    <xf numFmtId="2" fontId="424" fillId="0" borderId="0" xfId="1" applyNumberFormat="1" applyFont="1" applyFill="1" applyBorder="1" applyAlignment="1">
      <alignment horizontal="right"/>
    </xf>
    <xf numFmtId="0" fontId="418" fillId="0" borderId="0" xfId="14" applyFont="1"/>
    <xf numFmtId="172" fontId="299" fillId="0" borderId="0" xfId="4" applyNumberFormat="1" applyFont="1"/>
    <xf numFmtId="172" fontId="299" fillId="0" borderId="0" xfId="4" applyNumberFormat="1" applyFont="1" applyBorder="1"/>
    <xf numFmtId="9" fontId="299" fillId="0" borderId="0" xfId="4" applyFont="1" applyBorder="1"/>
    <xf numFmtId="172" fontId="42" fillId="2" borderId="0" xfId="0" applyNumberFormat="1" applyFont="1" applyFill="1" applyAlignment="1">
      <alignment horizontal="right"/>
    </xf>
    <xf numFmtId="2" fontId="299" fillId="0" borderId="0" xfId="14" applyNumberFormat="1" applyFont="1"/>
    <xf numFmtId="2" fontId="40" fillId="0" borderId="0" xfId="0" applyNumberFormat="1" applyFont="1" applyAlignment="1">
      <alignment horizontal="right" indent="1"/>
    </xf>
    <xf numFmtId="2" fontId="299" fillId="2" borderId="0" xfId="0" applyNumberFormat="1" applyFont="1" applyFill="1" applyAlignment="1">
      <alignment horizontal="right"/>
    </xf>
    <xf numFmtId="2" fontId="299" fillId="2" borderId="0" xfId="1" applyNumberFormat="1" applyFont="1" applyFill="1" applyBorder="1" applyAlignment="1">
      <alignment horizontal="right"/>
    </xf>
    <xf numFmtId="2" fontId="38" fillId="0" borderId="0" xfId="45640" applyNumberFormat="1" applyFont="1"/>
    <xf numFmtId="0" fontId="295" fillId="0" borderId="0" xfId="1" applyNumberFormat="1" applyFont="1" applyAlignment="1">
      <alignment horizontal="right" wrapText="1"/>
    </xf>
    <xf numFmtId="184" fontId="295" fillId="0" borderId="0" xfId="20" applyNumberFormat="1" applyFont="1" applyAlignment="1">
      <alignment horizontal="right" wrapText="1"/>
    </xf>
    <xf numFmtId="10" fontId="38" fillId="0" borderId="0" xfId="45640" applyNumberFormat="1" applyFont="1"/>
    <xf numFmtId="2" fontId="38" fillId="0" borderId="0" xfId="46340" applyNumberFormat="1" applyFont="1"/>
    <xf numFmtId="14" fontId="44" fillId="2" borderId="0" xfId="0" applyNumberFormat="1" applyFont="1" applyFill="1" applyAlignment="1">
      <alignment horizontal="right"/>
    </xf>
    <xf numFmtId="0" fontId="42" fillId="2" borderId="0" xfId="0" applyFont="1" applyFill="1" applyAlignment="1">
      <alignment horizontal="right"/>
    </xf>
    <xf numFmtId="0" fontId="42" fillId="97" borderId="0" xfId="0" applyFont="1" applyFill="1" applyAlignment="1">
      <alignment horizontal="right"/>
    </xf>
    <xf numFmtId="0" fontId="86" fillId="2" borderId="0" xfId="0" applyFont="1" applyFill="1" applyAlignment="1">
      <alignment horizontal="right"/>
    </xf>
    <xf numFmtId="1" fontId="40" fillId="2" borderId="0" xfId="1" applyNumberFormat="1" applyFont="1" applyFill="1" applyBorder="1" applyAlignment="1">
      <alignment horizontal="right"/>
    </xf>
    <xf numFmtId="1" fontId="297" fillId="0" borderId="0" xfId="0" applyNumberFormat="1" applyFont="1"/>
    <xf numFmtId="14" fontId="44" fillId="2" borderId="0" xfId="361" applyNumberFormat="1" applyFont="1" applyFill="1"/>
    <xf numFmtId="14" fontId="44" fillId="0" borderId="0" xfId="361" applyNumberFormat="1" applyFont="1"/>
    <xf numFmtId="1" fontId="297" fillId="0" borderId="0" xfId="34" applyNumberFormat="1" applyFont="1" applyFill="1" applyAlignment="1">
      <alignment horizontal="center"/>
    </xf>
    <xf numFmtId="1" fontId="297" fillId="2" borderId="0" xfId="1" applyNumberFormat="1" applyFont="1" applyFill="1" applyBorder="1" applyAlignment="1">
      <alignment horizontal="right"/>
    </xf>
    <xf numFmtId="1" fontId="174" fillId="2" borderId="0" xfId="1" applyNumberFormat="1" applyFont="1" applyFill="1" applyBorder="1" applyAlignment="1">
      <alignment horizontal="right"/>
    </xf>
    <xf numFmtId="10" fontId="42" fillId="2" borderId="0" xfId="0" applyNumberFormat="1" applyFont="1" applyFill="1" applyAlignment="1">
      <alignment horizontal="right"/>
    </xf>
    <xf numFmtId="172" fontId="425" fillId="0" borderId="0" xfId="2" applyNumberFormat="1" applyFont="1" applyFill="1" applyBorder="1"/>
    <xf numFmtId="172" fontId="425" fillId="0" borderId="0" xfId="2" applyNumberFormat="1" applyFont="1"/>
    <xf numFmtId="9" fontId="299" fillId="0" borderId="0" xfId="4" applyFont="1"/>
    <xf numFmtId="172" fontId="42" fillId="2" borderId="0" xfId="2" applyNumberFormat="1" applyFont="1" applyFill="1" applyAlignment="1">
      <alignment horizontal="right"/>
    </xf>
    <xf numFmtId="172" fontId="424" fillId="0" borderId="0" xfId="1" applyNumberFormat="1" applyFont="1" applyFill="1" applyBorder="1" applyAlignment="1">
      <alignment horizontal="right"/>
    </xf>
    <xf numFmtId="2" fontId="297" fillId="0" borderId="0" xfId="0" applyNumberFormat="1" applyFont="1"/>
    <xf numFmtId="170" fontId="42" fillId="0" borderId="0" xfId="1" applyFont="1" applyAlignment="1">
      <alignment horizontal="center" vertical="center"/>
    </xf>
    <xf numFmtId="172" fontId="299" fillId="0" borderId="70" xfId="46798" applyNumberFormat="1" applyFont="1" applyBorder="1"/>
    <xf numFmtId="172" fontId="296" fillId="99" borderId="0" xfId="2" applyNumberFormat="1" applyFont="1" applyFill="1" applyBorder="1" applyAlignment="1">
      <alignment horizontal="right"/>
    </xf>
    <xf numFmtId="0" fontId="32" fillId="101" borderId="0" xfId="646" applyFill="1"/>
    <xf numFmtId="0" fontId="419" fillId="101" borderId="0" xfId="0" applyFont="1" applyFill="1" applyAlignment="1">
      <alignment horizontal="center" vertical="center" wrapText="1"/>
    </xf>
    <xf numFmtId="0" fontId="423" fillId="101" borderId="0" xfId="0" applyFont="1" applyFill="1" applyAlignment="1">
      <alignment horizontal="center" vertical="center" wrapText="1"/>
    </xf>
    <xf numFmtId="0" fontId="423" fillId="101" borderId="0" xfId="0" applyFont="1" applyFill="1" applyAlignment="1">
      <alignment horizontal="center" vertical="center"/>
    </xf>
    <xf numFmtId="0" fontId="53" fillId="101" borderId="0" xfId="646" applyFont="1" applyFill="1"/>
    <xf numFmtId="10" fontId="32" fillId="101" borderId="0" xfId="646" applyNumberFormat="1" applyFill="1"/>
    <xf numFmtId="9" fontId="32" fillId="101" borderId="0" xfId="646" applyNumberFormat="1" applyFill="1"/>
    <xf numFmtId="0" fontId="419" fillId="101" borderId="0" xfId="0" applyFont="1" applyFill="1" applyAlignment="1">
      <alignment horizontal="center" vertical="center"/>
    </xf>
    <xf numFmtId="0" fontId="53" fillId="101" borderId="0" xfId="0" applyFont="1" applyFill="1" applyAlignment="1">
      <alignment vertical="center" wrapText="1"/>
    </xf>
    <xf numFmtId="10" fontId="423" fillId="101" borderId="0" xfId="0" applyNumberFormat="1" applyFont="1" applyFill="1" applyAlignment="1">
      <alignment horizontal="center" vertical="center" wrapText="1"/>
    </xf>
    <xf numFmtId="9" fontId="423" fillId="101" borderId="0" xfId="0" applyNumberFormat="1" applyFont="1" applyFill="1" applyAlignment="1">
      <alignment horizontal="center" vertical="center" wrapText="1"/>
    </xf>
    <xf numFmtId="10" fontId="423" fillId="101" borderId="0" xfId="0" applyNumberFormat="1" applyFont="1" applyFill="1" applyAlignment="1">
      <alignment horizontal="center" vertical="center"/>
    </xf>
    <xf numFmtId="0" fontId="0" fillId="0" borderId="95" xfId="0" applyBorder="1"/>
    <xf numFmtId="0" fontId="299" fillId="0" borderId="4" xfId="46798" applyFont="1" applyBorder="1"/>
    <xf numFmtId="0" fontId="0" fillId="0" borderId="4" xfId="0" applyBorder="1"/>
    <xf numFmtId="0" fontId="48" fillId="0" borderId="0" xfId="0" applyFont="1"/>
    <xf numFmtId="171" fontId="419" fillId="0" borderId="0" xfId="46798" applyNumberFormat="1" applyFont="1"/>
    <xf numFmtId="0" fontId="48" fillId="0" borderId="0" xfId="0" applyFont="1" applyAlignment="1">
      <alignment horizontal="center"/>
    </xf>
    <xf numFmtId="14" fontId="295" fillId="0" borderId="0" xfId="0" applyNumberFormat="1" applyFont="1"/>
    <xf numFmtId="4" fontId="40" fillId="0" borderId="0" xfId="30573" applyNumberFormat="1" applyFont="1" applyAlignment="1">
      <alignment horizontal="right" indent="1"/>
    </xf>
    <xf numFmtId="2" fontId="40" fillId="0" borderId="0" xfId="31925" applyNumberFormat="1" applyFont="1" applyAlignment="1">
      <alignment horizontal="right" indent="1"/>
    </xf>
    <xf numFmtId="2" fontId="40" fillId="0" borderId="0" xfId="33811" applyNumberFormat="1" applyFont="1" applyAlignment="1">
      <alignment horizontal="right" indent="1"/>
    </xf>
    <xf numFmtId="2" fontId="40" fillId="0" borderId="0" xfId="34241" applyNumberFormat="1" applyFont="1" applyAlignment="1">
      <alignment horizontal="right" indent="1"/>
    </xf>
    <xf numFmtId="2" fontId="38" fillId="0" borderId="0" xfId="0" applyNumberFormat="1" applyFont="1"/>
    <xf numFmtId="2" fontId="296" fillId="0" borderId="0" xfId="0" applyNumberFormat="1" applyFont="1" applyAlignment="1">
      <alignment horizontal="right"/>
    </xf>
    <xf numFmtId="0" fontId="299" fillId="0" borderId="95" xfId="46798" applyFont="1" applyBorder="1"/>
    <xf numFmtId="0" fontId="0" fillId="100" borderId="96" xfId="0" applyFill="1" applyBorder="1"/>
    <xf numFmtId="0" fontId="419" fillId="0" borderId="6" xfId="14" applyFont="1" applyBorder="1"/>
    <xf numFmtId="0" fontId="418" fillId="0" borderId="6" xfId="14" applyFont="1" applyBorder="1"/>
    <xf numFmtId="9" fontId="299" fillId="0" borderId="6" xfId="4" applyFont="1" applyBorder="1"/>
    <xf numFmtId="172" fontId="42" fillId="2" borderId="6" xfId="0" applyNumberFormat="1" applyFont="1" applyFill="1" applyBorder="1" applyAlignment="1">
      <alignment horizontal="right"/>
    </xf>
    <xf numFmtId="0" fontId="0" fillId="0" borderId="6" xfId="0" applyBorder="1"/>
    <xf numFmtId="2" fontId="40" fillId="0" borderId="6" xfId="0" applyNumberFormat="1" applyFont="1" applyBorder="1" applyAlignment="1">
      <alignment horizontal="right" indent="1"/>
    </xf>
    <xf numFmtId="2" fontId="299" fillId="2" borderId="6" xfId="0" applyNumberFormat="1" applyFont="1" applyFill="1" applyBorder="1" applyAlignment="1">
      <alignment horizontal="right"/>
    </xf>
    <xf numFmtId="0" fontId="419" fillId="0" borderId="6" xfId="46798" applyFont="1" applyBorder="1"/>
    <xf numFmtId="0" fontId="48" fillId="0" borderId="6" xfId="0" applyFont="1" applyBorder="1"/>
    <xf numFmtId="14" fontId="296" fillId="0" borderId="6" xfId="0" applyNumberFormat="1" applyFont="1" applyBorder="1" applyAlignment="1">
      <alignment horizontal="right"/>
    </xf>
    <xf numFmtId="172" fontId="424" fillId="0" borderId="6" xfId="1" applyNumberFormat="1" applyFont="1" applyFill="1" applyBorder="1" applyAlignment="1">
      <alignment horizontal="right"/>
    </xf>
    <xf numFmtId="0" fontId="299" fillId="0" borderId="0" xfId="14" applyFont="1" applyAlignment="1">
      <alignment horizontal="center"/>
    </xf>
    <xf numFmtId="0" fontId="418" fillId="0" borderId="0" xfId="14" applyFont="1" applyAlignment="1">
      <alignment horizontal="center"/>
    </xf>
    <xf numFmtId="0" fontId="419" fillId="0" borderId="0" xfId="14" applyFont="1" applyAlignment="1">
      <alignment horizontal="center"/>
    </xf>
    <xf numFmtId="0" fontId="426" fillId="0" borderId="0" xfId="0" applyFont="1" applyAlignment="1">
      <alignment horizontal="justify" vertical="center"/>
    </xf>
    <xf numFmtId="0" fontId="40" fillId="2" borderId="0" xfId="287" applyNumberFormat="1" applyFont="1" applyFill="1"/>
    <xf numFmtId="0" fontId="44" fillId="2" borderId="0" xfId="287" applyNumberFormat="1" applyFont="1" applyFill="1"/>
    <xf numFmtId="170" fontId="174" fillId="2" borderId="0" xfId="1" applyFont="1" applyFill="1" applyBorder="1" applyAlignment="1">
      <alignment horizontal="right"/>
    </xf>
    <xf numFmtId="0" fontId="86" fillId="2" borderId="69" xfId="0" applyFont="1" applyFill="1" applyBorder="1" applyAlignment="1">
      <alignment horizontal="right"/>
    </xf>
    <xf numFmtId="0" fontId="86" fillId="2" borderId="5" xfId="0" applyFont="1" applyFill="1" applyBorder="1" applyAlignment="1">
      <alignment horizontal="right"/>
    </xf>
    <xf numFmtId="0" fontId="86" fillId="2" borderId="97" xfId="0" applyFont="1" applyFill="1" applyBorder="1" applyAlignment="1">
      <alignment horizontal="right"/>
    </xf>
    <xf numFmtId="0" fontId="86" fillId="2" borderId="56" xfId="0" applyFont="1" applyFill="1" applyBorder="1" applyAlignment="1">
      <alignment horizontal="right"/>
    </xf>
    <xf numFmtId="0" fontId="48" fillId="0" borderId="69" xfId="0" applyFont="1" applyBorder="1"/>
    <xf numFmtId="0" fontId="0" fillId="0" borderId="5" xfId="0" applyBorder="1"/>
    <xf numFmtId="0" fontId="48" fillId="0" borderId="5" xfId="0" applyFont="1" applyBorder="1"/>
    <xf numFmtId="0" fontId="48" fillId="0" borderId="97" xfId="0" applyFont="1" applyBorder="1"/>
    <xf numFmtId="0" fontId="42" fillId="0" borderId="70" xfId="0" applyFont="1" applyBorder="1"/>
    <xf numFmtId="0" fontId="419" fillId="0" borderId="0" xfId="0" applyFont="1"/>
    <xf numFmtId="180" fontId="38" fillId="0" borderId="0" xfId="45640" applyNumberFormat="1" applyFont="1"/>
    <xf numFmtId="2" fontId="38" fillId="0" borderId="70" xfId="45640" applyNumberFormat="1" applyFont="1" applyBorder="1"/>
    <xf numFmtId="10" fontId="38" fillId="0" borderId="70" xfId="45640" applyNumberFormat="1" applyFont="1" applyBorder="1"/>
    <xf numFmtId="0" fontId="4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0" fontId="42" fillId="0" borderId="0" xfId="0" applyFont="1" applyAlignment="1">
      <alignment wrapText="1"/>
    </xf>
    <xf numFmtId="0" fontId="427" fillId="0" borderId="0" xfId="0" applyFont="1" applyAlignment="1">
      <alignment horizontal="center" wrapText="1"/>
    </xf>
    <xf numFmtId="0" fontId="42" fillId="0" borderId="3" xfId="0" applyFont="1" applyBorder="1"/>
    <xf numFmtId="0" fontId="42" fillId="0" borderId="3" xfId="0" applyFont="1" applyBorder="1" applyAlignment="1">
      <alignment vertical="center" wrapText="1"/>
    </xf>
    <xf numFmtId="0" fontId="86" fillId="0" borderId="3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171" fontId="42" fillId="0" borderId="3" xfId="0" applyNumberFormat="1" applyFont="1" applyBorder="1" applyAlignment="1">
      <alignment horizontal="center" vertical="center" wrapText="1"/>
    </xf>
    <xf numFmtId="185" fontId="42" fillId="0" borderId="0" xfId="1" applyNumberFormat="1" applyFont="1" applyAlignment="1">
      <alignment horizontal="right" vertical="center" wrapText="1"/>
    </xf>
    <xf numFmtId="185" fontId="42" fillId="0" borderId="0" xfId="1" applyNumberFormat="1" applyFont="1" applyAlignment="1">
      <alignment horizontal="center" vertical="center" wrapText="1"/>
    </xf>
    <xf numFmtId="171" fontId="42" fillId="0" borderId="0" xfId="2" applyNumberFormat="1" applyFont="1" applyAlignment="1">
      <alignment horizontal="right" vertical="center" wrapText="1"/>
    </xf>
    <xf numFmtId="171" fontId="42" fillId="0" borderId="0" xfId="1" applyNumberFormat="1" applyFont="1" applyAlignment="1">
      <alignment horizontal="right" vertical="center" wrapText="1"/>
    </xf>
    <xf numFmtId="171" fontId="42" fillId="0" borderId="0" xfId="2" applyNumberFormat="1" applyFont="1" applyAlignment="1">
      <alignment vertical="center" wrapText="1"/>
    </xf>
    <xf numFmtId="185" fontId="42" fillId="0" borderId="0" xfId="0" applyNumberFormat="1" applyFont="1" applyAlignment="1">
      <alignment horizontal="center" vertical="center" wrapText="1"/>
    </xf>
    <xf numFmtId="171" fontId="42" fillId="0" borderId="0" xfId="0" applyNumberFormat="1" applyFont="1" applyAlignment="1">
      <alignment horizontal="right" vertical="center" wrapText="1"/>
    </xf>
    <xf numFmtId="171" fontId="42" fillId="0" borderId="0" xfId="0" applyNumberFormat="1" applyFont="1" applyAlignment="1">
      <alignment vertical="center" wrapText="1"/>
    </xf>
    <xf numFmtId="235" fontId="42" fillId="0" borderId="0" xfId="0" applyNumberFormat="1" applyFont="1"/>
    <xf numFmtId="171" fontId="42" fillId="0" borderId="0" xfId="2" applyNumberFormat="1" applyFont="1"/>
    <xf numFmtId="172" fontId="42" fillId="0" borderId="0" xfId="2" applyNumberFormat="1" applyFont="1" applyAlignment="1">
      <alignment horizontal="right" vertical="center" wrapText="1"/>
    </xf>
    <xf numFmtId="2" fontId="428" fillId="0" borderId="0" xfId="0" applyNumberFormat="1" applyFont="1"/>
    <xf numFmtId="0" fontId="429" fillId="0" borderId="0" xfId="0" applyFont="1"/>
    <xf numFmtId="172" fontId="416" fillId="0" borderId="0" xfId="2" applyNumberFormat="1" applyFont="1"/>
    <xf numFmtId="172" fontId="416" fillId="0" borderId="0" xfId="0" applyNumberFormat="1" applyFont="1"/>
    <xf numFmtId="172" fontId="430" fillId="0" borderId="0" xfId="2" applyNumberFormat="1" applyFont="1"/>
    <xf numFmtId="0" fontId="86" fillId="0" borderId="0" xfId="0" applyFont="1" applyAlignment="1">
      <alignment vertical="top" wrapText="1"/>
    </xf>
    <xf numFmtId="0" fontId="427" fillId="0" borderId="0" xfId="46830" applyFont="1"/>
    <xf numFmtId="0" fontId="42" fillId="0" borderId="3" xfId="46830" applyFont="1" applyBorder="1" applyAlignment="1">
      <alignment horizontal="center" vertical="center" wrapText="1"/>
    </xf>
    <xf numFmtId="171" fontId="42" fillId="0" borderId="0" xfId="2" applyNumberFormat="1" applyFont="1" applyFill="1"/>
    <xf numFmtId="0" fontId="40" fillId="2" borderId="0" xfId="6" applyFont="1" applyFill="1" applyAlignment="1">
      <alignment horizontal="left" indent="3"/>
      <protection locked="0"/>
    </xf>
    <xf numFmtId="172" fontId="424" fillId="0" borderId="0" xfId="2" applyNumberFormat="1" applyFont="1" applyFill="1" applyBorder="1" applyAlignment="1">
      <alignment horizontal="right"/>
    </xf>
    <xf numFmtId="0" fontId="86" fillId="0" borderId="70" xfId="46798" applyFont="1" applyBorder="1"/>
    <xf numFmtId="14" fontId="44" fillId="0" borderId="0" xfId="0" applyNumberFormat="1" applyFont="1" applyAlignment="1">
      <alignment horizontal="right"/>
    </xf>
    <xf numFmtId="14" fontId="44" fillId="0" borderId="0" xfId="46798" applyNumberFormat="1" applyFont="1" applyAlignment="1">
      <alignment horizontal="right"/>
    </xf>
    <xf numFmtId="14" fontId="44" fillId="0" borderId="0" xfId="0" applyNumberFormat="1" applyFont="1" applyAlignment="1">
      <alignment horizontal="center"/>
    </xf>
    <xf numFmtId="14" fontId="44" fillId="0" borderId="0" xfId="0" applyNumberFormat="1" applyFont="1" applyAlignment="1">
      <alignment wrapText="1"/>
    </xf>
    <xf numFmtId="0" fontId="44" fillId="0" borderId="0" xfId="0" applyFont="1" applyAlignment="1">
      <alignment wrapText="1"/>
    </xf>
    <xf numFmtId="14" fontId="86" fillId="0" borderId="0" xfId="0" applyNumberFormat="1" applyFont="1" applyAlignment="1">
      <alignment horizontal="right"/>
    </xf>
    <xf numFmtId="14" fontId="86" fillId="2" borderId="0" xfId="0" applyNumberFormat="1" applyFont="1" applyFill="1" applyAlignment="1">
      <alignment horizontal="right"/>
    </xf>
    <xf numFmtId="14" fontId="42" fillId="0" borderId="0" xfId="1" applyNumberFormat="1" applyFont="1" applyAlignment="1">
      <alignment vertical="center"/>
    </xf>
    <xf numFmtId="14" fontId="44" fillId="2" borderId="4" xfId="0" applyNumberFormat="1" applyFont="1" applyFill="1" applyBorder="1" applyAlignment="1">
      <alignment horizontal="right"/>
    </xf>
    <xf numFmtId="14" fontId="44" fillId="2" borderId="70" xfId="0" applyNumberFormat="1" applyFont="1" applyFill="1" applyBorder="1" applyAlignment="1">
      <alignment horizontal="right"/>
    </xf>
    <xf numFmtId="0" fontId="48" fillId="0" borderId="70" xfId="0" applyFont="1" applyBorder="1"/>
    <xf numFmtId="172" fontId="296" fillId="99" borderId="70" xfId="2" applyNumberFormat="1" applyFont="1" applyFill="1" applyBorder="1" applyAlignment="1">
      <alignment horizontal="right"/>
    </xf>
    <xf numFmtId="170" fontId="174" fillId="2" borderId="70" xfId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vertical="center"/>
    </xf>
    <xf numFmtId="172" fontId="430" fillId="0" borderId="0" xfId="0" applyNumberFormat="1" applyFont="1"/>
    <xf numFmtId="171" fontId="430" fillId="0" borderId="0" xfId="0" applyNumberFormat="1" applyFont="1" applyAlignment="1">
      <alignment horizontal="right"/>
    </xf>
    <xf numFmtId="9" fontId="40" fillId="0" borderId="0" xfId="2" applyFont="1" applyAlignment="1">
      <alignment horizontal="right" indent="1"/>
    </xf>
    <xf numFmtId="172" fontId="0" fillId="0" borderId="0" xfId="2" applyNumberFormat="1" applyFont="1"/>
    <xf numFmtId="0" fontId="3" fillId="0" borderId="0" xfId="46831"/>
    <xf numFmtId="171" fontId="3" fillId="0" borderId="0" xfId="46831" applyNumberFormat="1"/>
    <xf numFmtId="0" fontId="431" fillId="0" borderId="0" xfId="0" applyFont="1"/>
    <xf numFmtId="0" fontId="432" fillId="0" borderId="0" xfId="0" applyFont="1"/>
    <xf numFmtId="0" fontId="433" fillId="2" borderId="5" xfId="0" applyFont="1" applyFill="1" applyBorder="1" applyAlignment="1">
      <alignment wrapText="1"/>
    </xf>
    <xf numFmtId="0" fontId="433" fillId="2" borderId="5" xfId="38113" applyFont="1" applyFill="1" applyBorder="1" applyAlignment="1">
      <alignment horizontal="center" vertical="center" wrapText="1"/>
    </xf>
    <xf numFmtId="183" fontId="435" fillId="2" borderId="4" xfId="38113" applyNumberFormat="1" applyFont="1" applyFill="1" applyBorder="1"/>
    <xf numFmtId="183" fontId="434" fillId="2" borderId="4" xfId="38113" applyNumberFormat="1" applyFont="1" applyFill="1" applyBorder="1"/>
    <xf numFmtId="171" fontId="434" fillId="2" borderId="4" xfId="38113" applyNumberFormat="1" applyFont="1" applyFill="1" applyBorder="1"/>
    <xf numFmtId="1" fontId="432" fillId="0" borderId="0" xfId="0" applyNumberFormat="1" applyFont="1"/>
    <xf numFmtId="171" fontId="432" fillId="0" borderId="0" xfId="0" applyNumberFormat="1" applyFont="1"/>
    <xf numFmtId="183" fontId="436" fillId="2" borderId="0" xfId="38113" applyNumberFormat="1" applyFont="1" applyFill="1" applyAlignment="1">
      <alignment horizontal="left" indent="1"/>
    </xf>
    <xf numFmtId="183" fontId="436" fillId="2" borderId="0" xfId="38113" applyNumberFormat="1" applyFont="1" applyFill="1"/>
    <xf numFmtId="171" fontId="436" fillId="2" borderId="0" xfId="38113" applyNumberFormat="1" applyFont="1" applyFill="1"/>
    <xf numFmtId="183" fontId="436" fillId="2" borderId="0" xfId="38113" applyNumberFormat="1" applyFont="1" applyFill="1" applyAlignment="1">
      <alignment horizontal="right"/>
    </xf>
    <xf numFmtId="183" fontId="436" fillId="2" borderId="3" xfId="38113" applyNumberFormat="1" applyFont="1" applyFill="1" applyBorder="1" applyAlignment="1">
      <alignment horizontal="left" indent="1"/>
    </xf>
    <xf numFmtId="183" fontId="436" fillId="2" borderId="3" xfId="38113" applyNumberFormat="1" applyFont="1" applyFill="1" applyBorder="1"/>
    <xf numFmtId="171" fontId="436" fillId="2" borderId="3" xfId="38113" applyNumberFormat="1" applyFont="1" applyFill="1" applyBorder="1"/>
    <xf numFmtId="183" fontId="436" fillId="0" borderId="0" xfId="0" applyNumberFormat="1" applyFont="1"/>
    <xf numFmtId="171" fontId="432" fillId="0" borderId="0" xfId="2" applyNumberFormat="1" applyFont="1"/>
    <xf numFmtId="183" fontId="436" fillId="2" borderId="0" xfId="38113" applyNumberFormat="1" applyFont="1" applyFill="1" applyAlignment="1">
      <alignment horizontal="left" indent="3"/>
    </xf>
    <xf numFmtId="183" fontId="437" fillId="2" borderId="0" xfId="38113" applyNumberFormat="1" applyFont="1" applyFill="1" applyAlignment="1">
      <alignment horizontal="left" indent="5"/>
    </xf>
    <xf numFmtId="183" fontId="433" fillId="2" borderId="0" xfId="38113" applyNumberFormat="1" applyFont="1" applyFill="1"/>
    <xf numFmtId="192" fontId="436" fillId="2" borderId="3" xfId="38113" applyNumberFormat="1" applyFont="1" applyFill="1" applyBorder="1"/>
    <xf numFmtId="1" fontId="438" fillId="0" borderId="0" xfId="14" applyNumberFormat="1" applyFont="1" applyAlignment="1">
      <alignment vertical="top" wrapText="1"/>
    </xf>
    <xf numFmtId="0" fontId="439" fillId="0" borderId="0" xfId="14" applyFont="1"/>
    <xf numFmtId="1" fontId="438" fillId="0" borderId="0" xfId="15" applyNumberFormat="1" applyFont="1" applyAlignment="1">
      <alignment horizontal="right"/>
    </xf>
    <xf numFmtId="1" fontId="440" fillId="0" borderId="0" xfId="14" applyNumberFormat="1" applyFont="1" applyAlignment="1">
      <alignment vertical="top" wrapText="1"/>
    </xf>
    <xf numFmtId="2" fontId="438" fillId="0" borderId="0" xfId="15" applyNumberFormat="1" applyFont="1" applyAlignment="1">
      <alignment horizontal="right"/>
    </xf>
    <xf numFmtId="2" fontId="438" fillId="0" borderId="0" xfId="14" applyNumberFormat="1" applyFont="1"/>
    <xf numFmtId="2" fontId="439" fillId="0" borderId="0" xfId="14" applyNumberFormat="1" applyFont="1"/>
    <xf numFmtId="172" fontId="438" fillId="0" borderId="0" xfId="2" applyNumberFormat="1" applyFont="1" applyAlignment="1">
      <alignment horizontal="left" vertical="top" wrapText="1"/>
    </xf>
    <xf numFmtId="172" fontId="438" fillId="0" borderId="0" xfId="2" applyNumberFormat="1" applyFont="1"/>
    <xf numFmtId="172" fontId="439" fillId="0" borderId="0" xfId="2" applyNumberFormat="1" applyFont="1" applyFill="1"/>
    <xf numFmtId="172" fontId="439" fillId="0" borderId="0" xfId="2" applyNumberFormat="1" applyFont="1"/>
    <xf numFmtId="2" fontId="438" fillId="0" borderId="0" xfId="14" applyNumberFormat="1" applyFont="1" applyAlignment="1">
      <alignment vertical="top" wrapText="1"/>
    </xf>
    <xf numFmtId="172" fontId="438" fillId="0" borderId="0" xfId="2" applyNumberFormat="1" applyFont="1" applyAlignment="1">
      <alignment vertical="top" wrapText="1"/>
    </xf>
    <xf numFmtId="172" fontId="438" fillId="0" borderId="0" xfId="2" applyNumberFormat="1" applyFont="1" applyFill="1"/>
    <xf numFmtId="172" fontId="438" fillId="0" borderId="0" xfId="2" applyNumberFormat="1" applyFont="1" applyFill="1" applyBorder="1"/>
    <xf numFmtId="172" fontId="439" fillId="0" borderId="0" xfId="46821" applyNumberFormat="1" applyFont="1"/>
    <xf numFmtId="172" fontId="439" fillId="0" borderId="0" xfId="14" applyNumberFormat="1" applyFont="1"/>
    <xf numFmtId="172" fontId="439" fillId="2" borderId="0" xfId="2" applyNumberFormat="1" applyFont="1" applyFill="1"/>
    <xf numFmtId="172" fontId="438" fillId="0" borderId="0" xfId="17" applyNumberFormat="1" applyFont="1"/>
    <xf numFmtId="172" fontId="438" fillId="0" borderId="0" xfId="2" applyNumberFormat="1" applyFont="1" applyFill="1" applyBorder="1" applyAlignment="1">
      <alignment horizontal="right"/>
    </xf>
    <xf numFmtId="172" fontId="438" fillId="0" borderId="0" xfId="2" applyNumberFormat="1" applyFont="1" applyAlignment="1">
      <alignment horizontal="right"/>
    </xf>
    <xf numFmtId="172" fontId="440" fillId="0" borderId="0" xfId="2" applyNumberFormat="1" applyFont="1" applyAlignment="1">
      <alignment vertical="top" wrapText="1"/>
    </xf>
    <xf numFmtId="0" fontId="439" fillId="0" borderId="0" xfId="0" applyFont="1"/>
    <xf numFmtId="172" fontId="438" fillId="0" borderId="0" xfId="2" applyNumberFormat="1" applyFont="1" applyBorder="1"/>
    <xf numFmtId="10" fontId="439" fillId="0" borderId="0" xfId="14" applyNumberFormat="1" applyFont="1"/>
    <xf numFmtId="2" fontId="438" fillId="0" borderId="0" xfId="17" applyNumberFormat="1" applyFont="1" applyAlignment="1">
      <alignment horizontal="right"/>
    </xf>
    <xf numFmtId="2" fontId="438" fillId="0" borderId="0" xfId="16" applyNumberFormat="1" applyFont="1" applyAlignment="1">
      <alignment horizontal="right"/>
    </xf>
    <xf numFmtId="175" fontId="439" fillId="0" borderId="0" xfId="1" applyNumberFormat="1" applyFont="1" applyAlignment="1"/>
    <xf numFmtId="3" fontId="438" fillId="0" borderId="0" xfId="0" applyNumberFormat="1" applyFont="1" applyAlignment="1">
      <alignment horizontal="right" indent="1"/>
    </xf>
    <xf numFmtId="1" fontId="439" fillId="0" borderId="0" xfId="46821" applyNumberFormat="1" applyFont="1"/>
    <xf numFmtId="1" fontId="439" fillId="0" borderId="0" xfId="14" applyNumberFormat="1" applyFont="1"/>
    <xf numFmtId="10" fontId="439" fillId="0" borderId="0" xfId="2" applyNumberFormat="1" applyFont="1"/>
    <xf numFmtId="4" fontId="441" fillId="3" borderId="0" xfId="0" applyNumberFormat="1" applyFont="1" applyFill="1" applyAlignment="1">
      <alignment horizontal="right" indent="1"/>
    </xf>
    <xf numFmtId="4" fontId="442" fillId="0" borderId="38" xfId="0" applyNumberFormat="1" applyFont="1" applyBorder="1" applyAlignment="1">
      <alignment horizontal="right" indent="1"/>
    </xf>
    <xf numFmtId="1" fontId="439" fillId="0" borderId="0" xfId="46832" applyNumberFormat="1" applyFont="1"/>
    <xf numFmtId="1" fontId="442" fillId="0" borderId="0" xfId="46832" applyNumberFormat="1" applyFont="1"/>
    <xf numFmtId="1" fontId="443" fillId="0" borderId="0" xfId="46832" applyNumberFormat="1" applyFont="1"/>
    <xf numFmtId="1" fontId="442" fillId="0" borderId="0" xfId="46833" applyNumberFormat="1" applyFont="1"/>
    <xf numFmtId="0" fontId="439" fillId="0" borderId="0" xfId="46832" applyFont="1"/>
    <xf numFmtId="172" fontId="439" fillId="0" borderId="0" xfId="46832" applyNumberFormat="1" applyFont="1"/>
    <xf numFmtId="172" fontId="442" fillId="0" borderId="0" xfId="12" applyNumberFormat="1" applyFont="1" applyAlignment="1">
      <alignment horizontal="right"/>
    </xf>
    <xf numFmtId="1" fontId="441" fillId="0" borderId="0" xfId="46832" applyNumberFormat="1" applyFont="1" applyAlignment="1">
      <alignment horizontal="right"/>
    </xf>
    <xf numFmtId="2" fontId="439" fillId="0" borderId="0" xfId="46832" applyNumberFormat="1" applyFont="1"/>
    <xf numFmtId="0" fontId="439" fillId="0" borderId="0" xfId="46834" applyFont="1"/>
    <xf numFmtId="0" fontId="439" fillId="0" borderId="0" xfId="46834" applyFont="1" applyAlignment="1">
      <alignment horizontal="left"/>
    </xf>
    <xf numFmtId="0" fontId="439" fillId="2" borderId="0" xfId="46834" applyFont="1" applyFill="1" applyAlignment="1">
      <alignment horizontal="left"/>
    </xf>
    <xf numFmtId="172" fontId="440" fillId="0" borderId="0" xfId="46832" applyNumberFormat="1" applyFont="1" applyAlignment="1">
      <alignment vertical="top"/>
    </xf>
    <xf numFmtId="172" fontId="439" fillId="0" borderId="0" xfId="46833" applyNumberFormat="1" applyFont="1"/>
    <xf numFmtId="172" fontId="438" fillId="0" borderId="0" xfId="46832" applyNumberFormat="1" applyFont="1" applyAlignment="1">
      <alignment vertical="top"/>
    </xf>
    <xf numFmtId="172" fontId="439" fillId="0" borderId="0" xfId="46835" applyNumberFormat="1" applyFont="1"/>
    <xf numFmtId="172" fontId="438" fillId="0" borderId="0" xfId="46835" applyNumberFormat="1" applyFont="1"/>
    <xf numFmtId="172" fontId="439" fillId="0" borderId="0" xfId="46836" applyNumberFormat="1" applyFont="1"/>
    <xf numFmtId="172" fontId="442" fillId="0" borderId="0" xfId="46835" applyNumberFormat="1" applyFont="1" applyAlignment="1">
      <alignment horizontal="right" indent="1"/>
    </xf>
    <xf numFmtId="172" fontId="442" fillId="0" borderId="0" xfId="46836" applyNumberFormat="1" applyFont="1" applyAlignment="1">
      <alignment horizontal="right" indent="1"/>
    </xf>
    <xf numFmtId="172" fontId="439" fillId="0" borderId="0" xfId="46835" applyNumberFormat="1" applyFont="1" applyFill="1"/>
    <xf numFmtId="172" fontId="442" fillId="0" borderId="0" xfId="13" applyNumberFormat="1" applyFont="1"/>
    <xf numFmtId="9" fontId="442" fillId="0" borderId="0" xfId="13" applyFont="1"/>
    <xf numFmtId="9" fontId="439" fillId="0" borderId="0" xfId="46837" applyFont="1"/>
    <xf numFmtId="9" fontId="439" fillId="0" borderId="0" xfId="46832" applyNumberFormat="1" applyFont="1"/>
    <xf numFmtId="1" fontId="440" fillId="0" borderId="0" xfId="46832" applyNumberFormat="1" applyFont="1" applyAlignment="1">
      <alignment vertical="top"/>
    </xf>
    <xf numFmtId="0" fontId="444" fillId="0" borderId="0" xfId="46832" applyFont="1"/>
    <xf numFmtId="1" fontId="438" fillId="0" borderId="0" xfId="46832" applyNumberFormat="1" applyFont="1" applyAlignment="1">
      <alignment vertical="top"/>
    </xf>
    <xf numFmtId="0" fontId="445" fillId="0" borderId="0" xfId="46832" applyFont="1"/>
    <xf numFmtId="0" fontId="439" fillId="0" borderId="0" xfId="46838" applyFont="1"/>
    <xf numFmtId="1" fontId="439" fillId="0" borderId="0" xfId="46838" applyNumberFormat="1" applyFont="1"/>
    <xf numFmtId="1" fontId="441" fillId="0" borderId="0" xfId="46838" applyNumberFormat="1" applyFont="1" applyAlignment="1">
      <alignment horizontal="right"/>
    </xf>
    <xf numFmtId="171" fontId="439" fillId="0" borderId="0" xfId="46832" applyNumberFormat="1" applyFont="1"/>
    <xf numFmtId="171" fontId="439" fillId="0" borderId="0" xfId="46838" applyNumberFormat="1" applyFont="1"/>
    <xf numFmtId="0" fontId="41" fillId="2" borderId="0" xfId="6" applyFont="1" applyFill="1" applyAlignment="1">
      <alignment horizontal="left"/>
      <protection locked="0"/>
    </xf>
    <xf numFmtId="0" fontId="38" fillId="0" borderId="70" xfId="46820" applyFont="1" applyBorder="1"/>
    <xf numFmtId="172" fontId="13" fillId="0" borderId="70" xfId="0" applyNumberFormat="1" applyFont="1" applyBorder="1"/>
    <xf numFmtId="172" fontId="48" fillId="0" borderId="70" xfId="2" applyNumberFormat="1" applyFont="1" applyBorder="1"/>
    <xf numFmtId="172" fontId="38" fillId="0" borderId="70" xfId="2" applyNumberFormat="1" applyFont="1" applyBorder="1"/>
    <xf numFmtId="172" fontId="38" fillId="0" borderId="70" xfId="2" applyNumberFormat="1" applyFont="1" applyFill="1" applyBorder="1"/>
    <xf numFmtId="172" fontId="417" fillId="0" borderId="70" xfId="46131" applyNumberFormat="1" applyFont="1" applyBorder="1"/>
    <xf numFmtId="172" fontId="13" fillId="0" borderId="70" xfId="2" applyNumberFormat="1" applyFont="1" applyBorder="1"/>
    <xf numFmtId="171" fontId="447" fillId="2" borderId="6" xfId="0" applyNumberFormat="1" applyFont="1" applyFill="1" applyBorder="1" applyAlignment="1">
      <alignment vertical="center"/>
    </xf>
    <xf numFmtId="171" fontId="449" fillId="2" borderId="6" xfId="0" applyNumberFormat="1" applyFont="1" applyFill="1" applyBorder="1" applyAlignment="1">
      <alignment horizontal="left" vertical="center" indent="2"/>
    </xf>
    <xf numFmtId="171" fontId="450" fillId="2" borderId="6" xfId="0" applyNumberFormat="1" applyFont="1" applyFill="1" applyBorder="1" applyAlignment="1">
      <alignment horizontal="left" vertical="center" indent="4"/>
    </xf>
    <xf numFmtId="171" fontId="450" fillId="2" borderId="6" xfId="0" applyNumberFormat="1" applyFont="1" applyFill="1" applyBorder="1" applyAlignment="1">
      <alignment horizontal="left" vertical="center" indent="6"/>
    </xf>
    <xf numFmtId="0" fontId="450" fillId="2" borderId="6" xfId="0" applyFont="1" applyFill="1" applyBorder="1" applyAlignment="1">
      <alignment horizontal="left" vertical="center" indent="4"/>
    </xf>
    <xf numFmtId="0" fontId="449" fillId="2" borderId="6" xfId="0" applyFont="1" applyFill="1" applyBorder="1" applyAlignment="1">
      <alignment horizontal="left" vertical="center" indent="2"/>
    </xf>
    <xf numFmtId="0" fontId="450" fillId="2" borderId="93" xfId="0" applyFont="1" applyFill="1" applyBorder="1" applyAlignment="1">
      <alignment horizontal="left" vertical="center" indent="4"/>
    </xf>
    <xf numFmtId="0" fontId="40" fillId="88" borderId="0" xfId="0" applyFont="1" applyFill="1"/>
    <xf numFmtId="0" fontId="44" fillId="88" borderId="0" xfId="0" applyFont="1" applyFill="1"/>
    <xf numFmtId="172" fontId="2" fillId="2" borderId="0" xfId="2" applyNumberFormat="1" applyFont="1" applyFill="1"/>
    <xf numFmtId="0" fontId="38" fillId="0" borderId="0" xfId="14" applyFont="1"/>
    <xf numFmtId="0" fontId="453" fillId="0" borderId="0" xfId="0" applyFont="1"/>
    <xf numFmtId="0" fontId="432" fillId="85" borderId="0" xfId="0" applyFont="1" applyFill="1"/>
    <xf numFmtId="0" fontId="432" fillId="85" borderId="3" xfId="0" applyFont="1" applyFill="1" applyBorder="1" applyAlignment="1">
      <alignment horizontal="center" vertical="center"/>
    </xf>
    <xf numFmtId="0" fontId="432" fillId="85" borderId="0" xfId="0" applyFont="1" applyFill="1" applyAlignment="1">
      <alignment horizontal="center"/>
    </xf>
    <xf numFmtId="0" fontId="432" fillId="85" borderId="4" xfId="0" applyFont="1" applyFill="1" applyBorder="1" applyAlignment="1">
      <alignment horizontal="center" vertical="center" wrapText="1"/>
    </xf>
    <xf numFmtId="0" fontId="432" fillId="85" borderId="4" xfId="0" applyFont="1" applyFill="1" applyBorder="1" applyAlignment="1">
      <alignment horizontal="center" vertical="center"/>
    </xf>
    <xf numFmtId="0" fontId="432" fillId="2" borderId="0" xfId="0" applyFont="1" applyFill="1"/>
    <xf numFmtId="1" fontId="432" fillId="2" borderId="0" xfId="0" applyNumberFormat="1" applyFont="1" applyFill="1" applyAlignment="1">
      <alignment horizontal="center" vertical="center"/>
    </xf>
    <xf numFmtId="0" fontId="454" fillId="86" borderId="0" xfId="0" applyFont="1" applyFill="1"/>
    <xf numFmtId="171" fontId="432" fillId="86" borderId="0" xfId="0" applyNumberFormat="1" applyFont="1" applyFill="1" applyAlignment="1">
      <alignment horizontal="center" vertical="center"/>
    </xf>
    <xf numFmtId="0" fontId="455" fillId="2" borderId="0" xfId="0" applyFont="1" applyFill="1"/>
    <xf numFmtId="171" fontId="455" fillId="2" borderId="0" xfId="0" applyNumberFormat="1" applyFont="1" applyFill="1" applyAlignment="1">
      <alignment horizontal="center" vertical="center"/>
    </xf>
    <xf numFmtId="0" fontId="432" fillId="86" borderId="0" xfId="0" applyFont="1" applyFill="1"/>
    <xf numFmtId="1" fontId="432" fillId="86" borderId="0" xfId="0" applyNumberFormat="1" applyFont="1" applyFill="1" applyAlignment="1">
      <alignment horizontal="center" vertical="center"/>
    </xf>
    <xf numFmtId="0" fontId="454" fillId="2" borderId="0" xfId="0" applyFont="1" applyFill="1"/>
    <xf numFmtId="171" fontId="432" fillId="2" borderId="0" xfId="0" applyNumberFormat="1" applyFont="1" applyFill="1" applyAlignment="1">
      <alignment horizontal="center" vertical="center"/>
    </xf>
    <xf numFmtId="0" fontId="454" fillId="85" borderId="0" xfId="0" applyFont="1" applyFill="1" applyAlignment="1">
      <alignment horizontal="center"/>
    </xf>
    <xf numFmtId="0" fontId="432" fillId="85" borderId="3" xfId="0" applyFont="1" applyFill="1" applyBorder="1" applyAlignment="1">
      <alignment horizontal="center"/>
    </xf>
    <xf numFmtId="1" fontId="448" fillId="2" borderId="6" xfId="0" applyNumberFormat="1" applyFont="1" applyFill="1" applyBorder="1" applyAlignment="1">
      <alignment horizontal="right" vertical="center"/>
    </xf>
    <xf numFmtId="1" fontId="448" fillId="2" borderId="0" xfId="0" applyNumberFormat="1" applyFont="1" applyFill="1" applyAlignment="1">
      <alignment horizontal="right" vertical="center"/>
    </xf>
    <xf numFmtId="1" fontId="448" fillId="98" borderId="92" xfId="0" applyNumberFormat="1" applyFont="1" applyFill="1" applyBorder="1" applyAlignment="1">
      <alignment horizontal="right" vertical="center"/>
    </xf>
    <xf numFmtId="1" fontId="449" fillId="2" borderId="6" xfId="0" applyNumberFormat="1" applyFont="1" applyFill="1" applyBorder="1" applyAlignment="1">
      <alignment horizontal="right" vertical="center"/>
    </xf>
    <xf numFmtId="1" fontId="449" fillId="2" borderId="0" xfId="0" applyNumberFormat="1" applyFont="1" applyFill="1" applyAlignment="1">
      <alignment horizontal="right" vertical="center"/>
    </xf>
    <xf numFmtId="1" fontId="449" fillId="98" borderId="92" xfId="0" applyNumberFormat="1" applyFont="1" applyFill="1" applyBorder="1" applyAlignment="1">
      <alignment horizontal="right" vertical="center"/>
    </xf>
    <xf numFmtId="1" fontId="451" fillId="2" borderId="6" xfId="0" applyNumberFormat="1" applyFont="1" applyFill="1" applyBorder="1" applyAlignment="1">
      <alignment horizontal="right" vertical="center"/>
    </xf>
    <xf numFmtId="1" fontId="451" fillId="2" borderId="0" xfId="0" applyNumberFormat="1" applyFont="1" applyFill="1" applyAlignment="1">
      <alignment horizontal="right" vertical="center"/>
    </xf>
    <xf numFmtId="1" fontId="451" fillId="98" borderId="92" xfId="0" applyNumberFormat="1" applyFont="1" applyFill="1" applyBorder="1" applyAlignment="1">
      <alignment horizontal="right" vertical="center"/>
    </xf>
    <xf numFmtId="1" fontId="451" fillId="2" borderId="93" xfId="0" applyNumberFormat="1" applyFont="1" applyFill="1" applyBorder="1" applyAlignment="1">
      <alignment horizontal="right" vertical="center"/>
    </xf>
    <xf numFmtId="1" fontId="451" fillId="2" borderId="3" xfId="0" applyNumberFormat="1" applyFont="1" applyFill="1" applyBorder="1" applyAlignment="1">
      <alignment horizontal="right" vertical="center"/>
    </xf>
    <xf numFmtId="1" fontId="451" fillId="98" borderId="94" xfId="0" applyNumberFormat="1" applyFont="1" applyFill="1" applyBorder="1" applyAlignment="1">
      <alignment horizontal="right" vertical="center"/>
    </xf>
    <xf numFmtId="171" fontId="450" fillId="2" borderId="6" xfId="0" applyNumberFormat="1" applyFont="1" applyFill="1" applyBorder="1" applyAlignment="1">
      <alignment horizontal="left" vertical="center" wrapText="1" indent="6"/>
    </xf>
    <xf numFmtId="0" fontId="38" fillId="2" borderId="0" xfId="0" applyFont="1" applyFill="1" applyAlignment="1">
      <alignment vertical="center" wrapText="1"/>
    </xf>
    <xf numFmtId="2" fontId="42" fillId="97" borderId="0" xfId="1" applyNumberFormat="1" applyFont="1" applyFill="1"/>
    <xf numFmtId="2" fontId="42" fillId="97" borderId="0" xfId="0" applyNumberFormat="1" applyFont="1" applyFill="1" applyAlignment="1">
      <alignment horizontal="center" vertical="center" wrapText="1"/>
    </xf>
    <xf numFmtId="2" fontId="42" fillId="97" borderId="0" xfId="2" applyNumberFormat="1" applyFont="1" applyFill="1" applyAlignment="1">
      <alignment horizontal="right" vertical="center" wrapText="1"/>
    </xf>
    <xf numFmtId="2" fontId="42" fillId="97" borderId="0" xfId="0" applyNumberFormat="1" applyFont="1" applyFill="1" applyAlignment="1">
      <alignment horizontal="right" vertical="center" wrapText="1"/>
    </xf>
    <xf numFmtId="2" fontId="42" fillId="97" borderId="0" xfId="0" applyNumberFormat="1" applyFont="1" applyFill="1" applyAlignment="1">
      <alignment vertical="center" wrapText="1"/>
    </xf>
    <xf numFmtId="2" fontId="42" fillId="97" borderId="0" xfId="0" applyNumberFormat="1" applyFont="1" applyFill="1"/>
    <xf numFmtId="2" fontId="42" fillId="97" borderId="0" xfId="1" applyNumberFormat="1" applyFont="1" applyFill="1" applyAlignment="1">
      <alignment horizontal="right" vertical="center" wrapText="1"/>
    </xf>
    <xf numFmtId="2" fontId="42" fillId="97" borderId="0" xfId="2" applyNumberFormat="1" applyFont="1" applyFill="1" applyAlignment="1">
      <alignment vertical="center" wrapText="1"/>
    </xf>
    <xf numFmtId="2" fontId="0" fillId="0" borderId="0" xfId="0" applyNumberFormat="1"/>
    <xf numFmtId="172" fontId="456" fillId="0" borderId="0" xfId="2" applyNumberFormat="1" applyFont="1" applyFill="1"/>
    <xf numFmtId="0" fontId="456" fillId="0" borderId="0" xfId="46832" applyFont="1"/>
    <xf numFmtId="172" fontId="456" fillId="0" borderId="0" xfId="46832" applyNumberFormat="1" applyFont="1"/>
    <xf numFmtId="172" fontId="456" fillId="0" borderId="0" xfId="2" applyNumberFormat="1" applyFont="1"/>
    <xf numFmtId="183" fontId="457" fillId="2" borderId="0" xfId="38113" applyNumberFormat="1" applyFont="1" applyFill="1" applyAlignment="1">
      <alignment horizontal="left" indent="1"/>
    </xf>
    <xf numFmtId="0" fontId="456" fillId="0" borderId="0" xfId="0" applyFont="1"/>
    <xf numFmtId="1" fontId="456" fillId="0" borderId="0" xfId="0" applyNumberFormat="1" applyFont="1"/>
    <xf numFmtId="171" fontId="456" fillId="0" borderId="0" xfId="0" applyNumberFormat="1" applyFont="1"/>
    <xf numFmtId="183" fontId="458" fillId="2" borderId="0" xfId="38113" applyNumberFormat="1" applyFont="1" applyFill="1" applyAlignment="1">
      <alignment horizontal="left" indent="1"/>
    </xf>
    <xf numFmtId="183" fontId="458" fillId="2" borderId="4" xfId="38113" applyNumberFormat="1" applyFont="1" applyFill="1" applyBorder="1" applyAlignment="1">
      <alignment horizontal="right" vertical="center"/>
    </xf>
    <xf numFmtId="183" fontId="458" fillId="2" borderId="4" xfId="38113" applyNumberFormat="1" applyFont="1" applyFill="1" applyBorder="1"/>
    <xf numFmtId="171" fontId="458" fillId="2" borderId="4" xfId="38113" applyNumberFormat="1" applyFont="1" applyFill="1" applyBorder="1"/>
    <xf numFmtId="0" fontId="459" fillId="0" borderId="0" xfId="0" applyFont="1"/>
    <xf numFmtId="1" fontId="459" fillId="0" borderId="0" xfId="0" applyNumberFormat="1" applyFont="1"/>
    <xf numFmtId="171" fontId="459" fillId="0" borderId="0" xfId="0" applyNumberFormat="1" applyFont="1"/>
    <xf numFmtId="0" fontId="444" fillId="0" borderId="0" xfId="0" applyFont="1"/>
    <xf numFmtId="183" fontId="457" fillId="2" borderId="0" xfId="38113" applyNumberFormat="1" applyFont="1" applyFill="1" applyAlignment="1">
      <alignment horizontal="right" vertical="center"/>
    </xf>
    <xf numFmtId="183" fontId="457" fillId="2" borderId="0" xfId="38113" applyNumberFormat="1" applyFont="1" applyFill="1"/>
    <xf numFmtId="171" fontId="457" fillId="2" borderId="0" xfId="38113" applyNumberFormat="1" applyFont="1" applyFill="1"/>
    <xf numFmtId="0" fontId="40" fillId="2" borderId="0" xfId="6" applyFont="1" applyFill="1" applyAlignment="1">
      <alignment horizontal="left" indent="1"/>
      <protection locked="0"/>
    </xf>
    <xf numFmtId="0" fontId="0" fillId="0" borderId="3" xfId="0" applyBorder="1"/>
    <xf numFmtId="171" fontId="446" fillId="102" borderId="56" xfId="0" applyNumberFormat="1" applyFont="1" applyFill="1" applyBorder="1" applyAlignment="1">
      <alignment horizontal="center" vertical="center"/>
    </xf>
    <xf numFmtId="0" fontId="446" fillId="102" borderId="69" xfId="0" applyFont="1" applyFill="1" applyBorder="1" applyAlignment="1">
      <alignment horizontal="center" vertical="center"/>
    </xf>
    <xf numFmtId="0" fontId="446" fillId="102" borderId="5" xfId="0" applyFont="1" applyFill="1" applyBorder="1" applyAlignment="1">
      <alignment horizontal="center" vertical="center"/>
    </xf>
    <xf numFmtId="0" fontId="446" fillId="102" borderId="97" xfId="0" applyFont="1" applyFill="1" applyBorder="1" applyAlignment="1">
      <alignment horizontal="center" vertical="center"/>
    </xf>
    <xf numFmtId="9" fontId="439" fillId="0" borderId="0" xfId="2" applyFont="1"/>
    <xf numFmtId="0" fontId="44" fillId="2" borderId="0" xfId="9" applyFont="1" applyFill="1"/>
    <xf numFmtId="172" fontId="462" fillId="0" borderId="3" xfId="2" applyNumberFormat="1" applyFont="1" applyBorder="1"/>
    <xf numFmtId="172" fontId="462" fillId="0" borderId="0" xfId="2" applyNumberFormat="1" applyFont="1" applyBorder="1"/>
    <xf numFmtId="172" fontId="462" fillId="0" borderId="70" xfId="2" applyNumberFormat="1" applyFont="1" applyBorder="1"/>
    <xf numFmtId="172" fontId="462" fillId="0" borderId="98" xfId="2" applyNumberFormat="1" applyFont="1" applyBorder="1"/>
    <xf numFmtId="171" fontId="460" fillId="0" borderId="3" xfId="0" applyNumberFormat="1" applyFont="1" applyBorder="1"/>
    <xf numFmtId="171" fontId="460" fillId="0" borderId="98" xfId="0" applyNumberFormat="1" applyFont="1" applyBorder="1"/>
    <xf numFmtId="0" fontId="462" fillId="0" borderId="70" xfId="0" applyFont="1" applyBorder="1"/>
    <xf numFmtId="2" fontId="462" fillId="0" borderId="70" xfId="0" applyNumberFormat="1" applyFont="1" applyBorder="1"/>
    <xf numFmtId="2" fontId="462" fillId="0" borderId="98" xfId="0" applyNumberFormat="1" applyFont="1" applyBorder="1"/>
    <xf numFmtId="0" fontId="461" fillId="0" borderId="70" xfId="0" applyFont="1" applyBorder="1"/>
    <xf numFmtId="2" fontId="463" fillId="0" borderId="70" xfId="0" applyNumberFormat="1" applyFont="1" applyBorder="1"/>
    <xf numFmtId="172" fontId="463" fillId="0" borderId="0" xfId="2" applyNumberFormat="1" applyFont="1" applyBorder="1"/>
    <xf numFmtId="172" fontId="463" fillId="0" borderId="70" xfId="2" applyNumberFormat="1" applyFont="1" applyBorder="1"/>
    <xf numFmtId="4" fontId="38" fillId="0" borderId="0" xfId="0" applyNumberFormat="1" applyFont="1" applyAlignment="1">
      <alignment horizontal="center"/>
    </xf>
    <xf numFmtId="14" fontId="48" fillId="0" borderId="0" xfId="0" applyNumberFormat="1" applyFont="1"/>
    <xf numFmtId="0" fontId="53" fillId="0" borderId="0" xfId="0" applyFont="1"/>
    <xf numFmtId="174" fontId="42" fillId="2" borderId="0" xfId="30573" applyNumberFormat="1" applyFont="1" applyFill="1" applyAlignment="1">
      <alignment horizontal="right" indent="1"/>
    </xf>
    <xf numFmtId="2" fontId="38" fillId="2" borderId="0" xfId="45640" applyNumberFormat="1" applyFont="1" applyFill="1"/>
    <xf numFmtId="0" fontId="0" fillId="97" borderId="0" xfId="0" applyFill="1"/>
    <xf numFmtId="185" fontId="42" fillId="97" borderId="0" xfId="1" applyNumberFormat="1" applyFont="1" applyFill="1" applyAlignment="1">
      <alignment horizontal="right" vertical="center" wrapText="1"/>
    </xf>
    <xf numFmtId="175" fontId="42" fillId="0" borderId="0" xfId="1" applyNumberFormat="1" applyFont="1" applyAlignment="1">
      <alignment horizontal="center" vertical="center" wrapText="1"/>
    </xf>
    <xf numFmtId="175" fontId="42" fillId="0" borderId="0" xfId="1" applyNumberFormat="1" applyFont="1" applyAlignment="1">
      <alignment horizontal="right" vertical="center" wrapText="1"/>
    </xf>
    <xf numFmtId="172" fontId="3" fillId="0" borderId="0" xfId="2" applyNumberFormat="1" applyFont="1"/>
    <xf numFmtId="0" fontId="3" fillId="86" borderId="0" xfId="46831" applyFill="1"/>
    <xf numFmtId="172" fontId="3" fillId="86" borderId="0" xfId="2" applyNumberFormat="1" applyFont="1" applyFill="1"/>
    <xf numFmtId="0" fontId="53" fillId="0" borderId="0" xfId="46831" applyFont="1"/>
    <xf numFmtId="172" fontId="53" fillId="0" borderId="0" xfId="2" applyNumberFormat="1" applyFont="1"/>
    <xf numFmtId="0" fontId="463" fillId="2" borderId="0" xfId="0" applyFont="1" applyFill="1" applyAlignment="1">
      <alignment horizontal="center" vertical="center" wrapText="1"/>
    </xf>
    <xf numFmtId="0" fontId="462" fillId="2" borderId="38" xfId="0" applyFont="1" applyFill="1" applyBorder="1" applyAlignment="1">
      <alignment horizontal="center" vertical="center" wrapText="1"/>
    </xf>
    <xf numFmtId="0" fontId="462" fillId="2" borderId="38" xfId="0" applyFont="1" applyFill="1" applyBorder="1" applyAlignment="1">
      <alignment horizontal="center" vertical="center"/>
    </xf>
    <xf numFmtId="0" fontId="463" fillId="2" borderId="8" xfId="0" applyFont="1" applyFill="1" applyBorder="1" applyAlignment="1">
      <alignment vertical="center"/>
    </xf>
    <xf numFmtId="171" fontId="463" fillId="2" borderId="0" xfId="0" applyNumberFormat="1" applyFont="1" applyFill="1" applyAlignment="1">
      <alignment horizontal="center" vertical="center" wrapText="1"/>
    </xf>
    <xf numFmtId="171" fontId="463" fillId="2" borderId="0" xfId="0" applyNumberFormat="1" applyFont="1" applyFill="1" applyAlignment="1">
      <alignment horizontal="center" vertical="center"/>
    </xf>
    <xf numFmtId="172" fontId="463" fillId="2" borderId="0" xfId="2" applyNumberFormat="1" applyFont="1" applyFill="1" applyAlignment="1">
      <alignment horizontal="center" vertical="center" wrapText="1"/>
    </xf>
    <xf numFmtId="0" fontId="462" fillId="2" borderId="8" xfId="0" applyFont="1" applyFill="1" applyBorder="1" applyAlignment="1">
      <alignment vertical="center"/>
    </xf>
    <xf numFmtId="171" fontId="462" fillId="2" borderId="0" xfId="0" applyNumberFormat="1" applyFont="1" applyFill="1" applyAlignment="1">
      <alignment horizontal="center" vertical="center" wrapText="1"/>
    </xf>
    <xf numFmtId="171" fontId="462" fillId="2" borderId="0" xfId="0" applyNumberFormat="1" applyFont="1" applyFill="1" applyAlignment="1">
      <alignment horizontal="center" vertical="center"/>
    </xf>
    <xf numFmtId="172" fontId="462" fillId="2" borderId="0" xfId="2" applyNumberFormat="1" applyFont="1" applyFill="1" applyAlignment="1">
      <alignment horizontal="center" vertical="center" wrapText="1"/>
    </xf>
    <xf numFmtId="0" fontId="465" fillId="2" borderId="8" xfId="0" applyFont="1" applyFill="1" applyBorder="1" applyAlignment="1">
      <alignment vertical="center"/>
    </xf>
    <xf numFmtId="0" fontId="465" fillId="2" borderId="10" xfId="0" applyFont="1" applyFill="1" applyBorder="1" applyAlignment="1">
      <alignment vertical="center"/>
    </xf>
    <xf numFmtId="171" fontId="462" fillId="2" borderId="38" xfId="0" applyNumberFormat="1" applyFont="1" applyFill="1" applyBorder="1" applyAlignment="1">
      <alignment horizontal="center" vertical="center" wrapText="1"/>
    </xf>
    <xf numFmtId="171" fontId="462" fillId="2" borderId="38" xfId="0" applyNumberFormat="1" applyFont="1" applyFill="1" applyBorder="1" applyAlignment="1">
      <alignment horizontal="center" vertical="center"/>
    </xf>
    <xf numFmtId="0" fontId="432" fillId="2" borderId="0" xfId="646" applyFont="1" applyFill="1"/>
    <xf numFmtId="2" fontId="444" fillId="2" borderId="0" xfId="37820" applyNumberFormat="1" applyFont="1" applyFill="1" applyAlignment="1">
      <alignment horizontal="center"/>
    </xf>
    <xf numFmtId="0" fontId="432" fillId="2" borderId="8" xfId="646" applyFont="1" applyFill="1" applyBorder="1"/>
    <xf numFmtId="0" fontId="454" fillId="2" borderId="0" xfId="646" applyFont="1" applyFill="1" applyAlignment="1">
      <alignment horizontal="right"/>
    </xf>
    <xf numFmtId="0" fontId="432" fillId="2" borderId="0" xfId="37820" applyFont="1" applyFill="1" applyAlignment="1">
      <alignment horizontal="center"/>
    </xf>
    <xf numFmtId="0" fontId="432" fillId="2" borderId="0" xfId="11" applyFont="1" applyFill="1"/>
    <xf numFmtId="171" fontId="432" fillId="2" borderId="0" xfId="37820" applyNumberFormat="1" applyFont="1" applyFill="1"/>
    <xf numFmtId="171" fontId="432" fillId="2" borderId="0" xfId="646" applyNumberFormat="1" applyFont="1" applyFill="1"/>
    <xf numFmtId="1" fontId="432" fillId="2" borderId="0" xfId="646" applyNumberFormat="1" applyFont="1" applyFill="1"/>
    <xf numFmtId="0" fontId="432" fillId="2" borderId="0" xfId="37822" applyFont="1" applyFill="1" applyAlignment="1">
      <alignment horizontal="center"/>
    </xf>
    <xf numFmtId="171" fontId="432" fillId="2" borderId="0" xfId="37822" applyNumberFormat="1" applyFont="1" applyFill="1"/>
    <xf numFmtId="0" fontId="432" fillId="2" borderId="38" xfId="646" applyFont="1" applyFill="1" applyBorder="1"/>
    <xf numFmtId="0" fontId="432" fillId="2" borderId="10" xfId="646" applyFont="1" applyFill="1" applyBorder="1"/>
    <xf numFmtId="0" fontId="38" fillId="0" borderId="0" xfId="46820" applyFont="1" applyAlignment="1">
      <alignment horizontal="center"/>
    </xf>
    <xf numFmtId="0" fontId="38" fillId="0" borderId="70" xfId="46820" applyFont="1" applyBorder="1" applyAlignment="1">
      <alignment horizontal="center"/>
    </xf>
    <xf numFmtId="0" fontId="38" fillId="0" borderId="6" xfId="46820" applyFont="1" applyBorder="1" applyAlignment="1">
      <alignment horizontal="center"/>
    </xf>
    <xf numFmtId="0" fontId="38" fillId="2" borderId="0" xfId="37815" applyFont="1" applyFill="1" applyAlignment="1">
      <alignment horizontal="center" vertical="center" wrapText="1"/>
    </xf>
    <xf numFmtId="0" fontId="38" fillId="2" borderId="3" xfId="37815" applyFont="1" applyFill="1" applyBorder="1" applyAlignment="1">
      <alignment horizontal="center" vertical="center" wrapText="1"/>
    </xf>
    <xf numFmtId="0" fontId="44" fillId="2" borderId="0" xfId="6" applyFont="1" applyFill="1" applyAlignment="1">
      <alignment horizontal="center" vertical="center" wrapText="1"/>
      <protection locked="0"/>
    </xf>
    <xf numFmtId="0" fontId="44" fillId="88" borderId="0" xfId="0" applyFont="1" applyFill="1" applyAlignment="1">
      <alignment horizontal="center"/>
    </xf>
    <xf numFmtId="0" fontId="461" fillId="0" borderId="0" xfId="0" applyFont="1" applyAlignment="1">
      <alignment horizontal="center"/>
    </xf>
    <xf numFmtId="0" fontId="461" fillId="0" borderId="70" xfId="0" applyFont="1" applyBorder="1" applyAlignment="1">
      <alignment horizontal="center"/>
    </xf>
    <xf numFmtId="2" fontId="438" fillId="0" borderId="0" xfId="14" applyNumberFormat="1" applyFont="1" applyAlignment="1">
      <alignment horizontal="left" vertical="top" wrapText="1"/>
    </xf>
    <xf numFmtId="1" fontId="438" fillId="0" borderId="0" xfId="14" applyNumberFormat="1" applyFont="1" applyAlignment="1">
      <alignment horizontal="center"/>
    </xf>
    <xf numFmtId="0" fontId="439" fillId="0" borderId="0" xfId="14" applyFont="1" applyAlignment="1">
      <alignment horizontal="center"/>
    </xf>
    <xf numFmtId="185" fontId="42" fillId="0" borderId="0" xfId="1" applyNumberFormat="1" applyFont="1" applyAlignment="1">
      <alignment horizontal="center" vertical="center" wrapText="1"/>
    </xf>
    <xf numFmtId="0" fontId="419" fillId="101" borderId="0" xfId="0" applyFont="1" applyFill="1" applyAlignment="1">
      <alignment horizontal="center" vertical="center" wrapText="1"/>
    </xf>
    <xf numFmtId="0" fontId="465" fillId="2" borderId="8" xfId="0" applyFont="1" applyFill="1" applyBorder="1" applyAlignment="1">
      <alignment horizontal="center" vertical="center"/>
    </xf>
    <xf numFmtId="0" fontId="465" fillId="2" borderId="10" xfId="0" applyFont="1" applyFill="1" applyBorder="1" applyAlignment="1">
      <alignment horizontal="center" vertical="center"/>
    </xf>
    <xf numFmtId="2" fontId="463" fillId="2" borderId="0" xfId="0" applyNumberFormat="1" applyFont="1" applyFill="1" applyAlignment="1">
      <alignment horizontal="center" vertical="center" wrapText="1"/>
    </xf>
    <xf numFmtId="0" fontId="432" fillId="85" borderId="0" xfId="0" applyFont="1" applyFill="1" applyAlignment="1">
      <alignment horizontal="center"/>
    </xf>
    <xf numFmtId="0" fontId="38" fillId="2" borderId="0" xfId="0" applyFont="1" applyFill="1" applyAlignment="1">
      <alignment horizontal="center" vertical="center"/>
    </xf>
    <xf numFmtId="0" fontId="38" fillId="87" borderId="0" xfId="0" applyFont="1" applyFill="1" applyAlignment="1">
      <alignment horizontal="center" vertical="center"/>
    </xf>
    <xf numFmtId="0" fontId="48" fillId="2" borderId="56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47462">
    <cellStyle name="_x0002_" xfId="34364" xr:uid="{00000000-0005-0000-0000-000000000000}"/>
    <cellStyle name="          _x000d__x000a_mouse.drv=lmouse.drv" xfId="38118" xr:uid="{00000000-0005-0000-0000-000001000000}"/>
    <cellStyle name="_x0002_ 10" xfId="17382" xr:uid="{00000000-0005-0000-0000-000002000000}"/>
    <cellStyle name="_x0002_ 10 2" xfId="29913" xr:uid="{00000000-0005-0000-0000-000003000000}"/>
    <cellStyle name="_x0002_ 11" xfId="17387" xr:uid="{00000000-0005-0000-0000-000004000000}"/>
    <cellStyle name="_x0002_ 11 2" xfId="29918" xr:uid="{00000000-0005-0000-0000-000005000000}"/>
    <cellStyle name="_x0002_ 12" xfId="17327" xr:uid="{00000000-0005-0000-0000-000006000000}"/>
    <cellStyle name="_x0002_ 12 2" xfId="29858" xr:uid="{00000000-0005-0000-0000-000007000000}"/>
    <cellStyle name="_x0002_ 13" xfId="17336" xr:uid="{00000000-0005-0000-0000-000008000000}"/>
    <cellStyle name="_x0002_ 13 2" xfId="29867" xr:uid="{00000000-0005-0000-0000-000009000000}"/>
    <cellStyle name="_x0002_ 14" xfId="12575" xr:uid="{00000000-0005-0000-0000-00000A000000}"/>
    <cellStyle name="_x0002_ 14 2" xfId="25321" xr:uid="{00000000-0005-0000-0000-00000B000000}"/>
    <cellStyle name="_x0002_ 15" xfId="17397" xr:uid="{00000000-0005-0000-0000-00000C000000}"/>
    <cellStyle name="_x0002_ 15 2" xfId="29928" xr:uid="{00000000-0005-0000-0000-00000D000000}"/>
    <cellStyle name="_x0002_ 16" xfId="17400" xr:uid="{00000000-0005-0000-0000-00000E000000}"/>
    <cellStyle name="_x0002_ 16 2" xfId="29931" xr:uid="{00000000-0005-0000-0000-00000F000000}"/>
    <cellStyle name="_x0002_ 17" xfId="17228" xr:uid="{00000000-0005-0000-0000-000010000000}"/>
    <cellStyle name="_x0002_ 17 2" xfId="29759" xr:uid="{00000000-0005-0000-0000-000011000000}"/>
    <cellStyle name="_x0002_ 18" xfId="17520" xr:uid="{00000000-0005-0000-0000-000012000000}"/>
    <cellStyle name="_x0002_ 18 2" xfId="29992" xr:uid="{00000000-0005-0000-0000-000013000000}"/>
    <cellStyle name="_x0002_ 19" xfId="17428" xr:uid="{00000000-0005-0000-0000-000014000000}"/>
    <cellStyle name="_x0002_ 19 2" xfId="29945" xr:uid="{00000000-0005-0000-0000-000015000000}"/>
    <cellStyle name="_x0002_ 2" xfId="35241" xr:uid="{00000000-0005-0000-0000-000016000000}"/>
    <cellStyle name="_x0002_ 2 10" xfId="12231" xr:uid="{00000000-0005-0000-0000-000017000000}"/>
    <cellStyle name="_x0002_ 2 10 2" xfId="24977" xr:uid="{00000000-0005-0000-0000-000018000000}"/>
    <cellStyle name="_x0002_ 2 11" xfId="17253" xr:uid="{00000000-0005-0000-0000-000019000000}"/>
    <cellStyle name="_x0002_ 2 11 2" xfId="29784" xr:uid="{00000000-0005-0000-0000-00001A000000}"/>
    <cellStyle name="_x0002_ 2 12" xfId="12350" xr:uid="{00000000-0005-0000-0000-00001B000000}"/>
    <cellStyle name="_x0002_ 2 12 2" xfId="25096" xr:uid="{00000000-0005-0000-0000-00001C000000}"/>
    <cellStyle name="_x0002_ 2 13" xfId="16774" xr:uid="{00000000-0005-0000-0000-00001D000000}"/>
    <cellStyle name="_x0002_ 2 13 2" xfId="29309" xr:uid="{00000000-0005-0000-0000-00001E000000}"/>
    <cellStyle name="_x0002_ 2 14" xfId="16018" xr:uid="{00000000-0005-0000-0000-00001F000000}"/>
    <cellStyle name="_x0002_ 2 14 2" xfId="28646" xr:uid="{00000000-0005-0000-0000-000020000000}"/>
    <cellStyle name="_x0002_ 2 15" xfId="17254" xr:uid="{00000000-0005-0000-0000-000021000000}"/>
    <cellStyle name="_x0002_ 2 15 2" xfId="29785" xr:uid="{00000000-0005-0000-0000-000022000000}"/>
    <cellStyle name="_x0002_ 2 16" xfId="19099" xr:uid="{00000000-0005-0000-0000-000023000000}"/>
    <cellStyle name="_x0002_ 2 16 2" xfId="30116" xr:uid="{00000000-0005-0000-0000-000024000000}"/>
    <cellStyle name="_x0002_ 2 17" xfId="20653" xr:uid="{00000000-0005-0000-0000-000025000000}"/>
    <cellStyle name="_x0002_ 2 17 2" xfId="30331" xr:uid="{00000000-0005-0000-0000-000026000000}"/>
    <cellStyle name="_x0002_ 2 18" xfId="22807" xr:uid="{00000000-0005-0000-0000-000027000000}"/>
    <cellStyle name="_x0002_ 2 19" xfId="32221" xr:uid="{00000000-0005-0000-0000-000028000000}"/>
    <cellStyle name="_x0002_ 2 2" xfId="11646" xr:uid="{00000000-0005-0000-0000-000029000000}"/>
    <cellStyle name="_x0002_ 2 2 10" xfId="12245" xr:uid="{00000000-0005-0000-0000-00002A000000}"/>
    <cellStyle name="_x0002_ 2 2 10 2" xfId="24991" xr:uid="{00000000-0005-0000-0000-00002B000000}"/>
    <cellStyle name="_x0002_ 2 2 11" xfId="12960" xr:uid="{00000000-0005-0000-0000-00002C000000}"/>
    <cellStyle name="_x0002_ 2 2 11 2" xfId="25706" xr:uid="{00000000-0005-0000-0000-00002D000000}"/>
    <cellStyle name="_x0002_ 2 2 12" xfId="12091" xr:uid="{00000000-0005-0000-0000-00002E000000}"/>
    <cellStyle name="_x0002_ 2 2 12 2" xfId="24836" xr:uid="{00000000-0005-0000-0000-00002F000000}"/>
    <cellStyle name="_x0002_ 2 2 13" xfId="24398" xr:uid="{00000000-0005-0000-0000-000030000000}"/>
    <cellStyle name="_x0002_ 2 2 2" xfId="16904" xr:uid="{00000000-0005-0000-0000-000031000000}"/>
    <cellStyle name="_x0002_ 2 2 2 2" xfId="29438" xr:uid="{00000000-0005-0000-0000-000032000000}"/>
    <cellStyle name="_x0002_ 2 2 3" xfId="17352" xr:uid="{00000000-0005-0000-0000-000033000000}"/>
    <cellStyle name="_x0002_ 2 2 3 2" xfId="29883" xr:uid="{00000000-0005-0000-0000-000034000000}"/>
    <cellStyle name="_x0002_ 2 2 4" xfId="13750" xr:uid="{00000000-0005-0000-0000-000035000000}"/>
    <cellStyle name="_x0002_ 2 2 4 2" xfId="26481" xr:uid="{00000000-0005-0000-0000-000036000000}"/>
    <cellStyle name="_x0002_ 2 2 5" xfId="17358" xr:uid="{00000000-0005-0000-0000-000037000000}"/>
    <cellStyle name="_x0002_ 2 2 5 2" xfId="29889" xr:uid="{00000000-0005-0000-0000-000038000000}"/>
    <cellStyle name="_x0002_ 2 2 6" xfId="17236" xr:uid="{00000000-0005-0000-0000-000039000000}"/>
    <cellStyle name="_x0002_ 2 2 6 2" xfId="29767" xr:uid="{00000000-0005-0000-0000-00003A000000}"/>
    <cellStyle name="_x0002_ 2 2 7" xfId="17198" xr:uid="{00000000-0005-0000-0000-00003B000000}"/>
    <cellStyle name="_x0002_ 2 2 7 2" xfId="29729" xr:uid="{00000000-0005-0000-0000-00003C000000}"/>
    <cellStyle name="_x0002_ 2 2 8" xfId="12347" xr:uid="{00000000-0005-0000-0000-00003D000000}"/>
    <cellStyle name="_x0002_ 2 2 8 2" xfId="25093" xr:uid="{00000000-0005-0000-0000-00003E000000}"/>
    <cellStyle name="_x0002_ 2 2 9" xfId="12951" xr:uid="{00000000-0005-0000-0000-00003F000000}"/>
    <cellStyle name="_x0002_ 2 2 9 2" xfId="25697" xr:uid="{00000000-0005-0000-0000-000040000000}"/>
    <cellStyle name="_x0002_ 2 20" xfId="33946" xr:uid="{00000000-0005-0000-0000-000041000000}"/>
    <cellStyle name="_x0002_ 2 21" xfId="31126" xr:uid="{00000000-0005-0000-0000-000042000000}"/>
    <cellStyle name="_x0002_ 2 22" xfId="35240" xr:uid="{00000000-0005-0000-0000-000043000000}"/>
    <cellStyle name="_x0002_ 2 23" xfId="36566" xr:uid="{00000000-0005-0000-0000-000044000000}"/>
    <cellStyle name="_x0002_ 2 24" xfId="35118" xr:uid="{00000000-0005-0000-0000-000045000000}"/>
    <cellStyle name="_x0002_ 2 25" xfId="34864" xr:uid="{00000000-0005-0000-0000-000046000000}"/>
    <cellStyle name="_x0002_ 2 26" xfId="34409" xr:uid="{00000000-0005-0000-0000-000047000000}"/>
    <cellStyle name="_x0002_ 2 27" xfId="34304" xr:uid="{00000000-0005-0000-0000-000048000000}"/>
    <cellStyle name="_x0002_ 2 28" xfId="36581" xr:uid="{00000000-0005-0000-0000-000049000000}"/>
    <cellStyle name="_x0002_ 2 29" xfId="35079" xr:uid="{00000000-0005-0000-0000-00004A000000}"/>
    <cellStyle name="_x0002_ 2 3" xfId="6771" xr:uid="{00000000-0005-0000-0000-00004B000000}"/>
    <cellStyle name="_x0002_ 2 3 10" xfId="17137" xr:uid="{00000000-0005-0000-0000-00004C000000}"/>
    <cellStyle name="_x0002_ 2 3 10 2" xfId="29668" xr:uid="{00000000-0005-0000-0000-00004D000000}"/>
    <cellStyle name="_x0002_ 2 3 11" xfId="16315" xr:uid="{00000000-0005-0000-0000-00004E000000}"/>
    <cellStyle name="_x0002_ 2 3 11 2" xfId="28857" xr:uid="{00000000-0005-0000-0000-00004F000000}"/>
    <cellStyle name="_x0002_ 2 3 12" xfId="12351" xr:uid="{00000000-0005-0000-0000-000050000000}"/>
    <cellStyle name="_x0002_ 2 3 12 2" xfId="25097" xr:uid="{00000000-0005-0000-0000-000051000000}"/>
    <cellStyle name="_x0002_ 2 3 13" xfId="21502" xr:uid="{00000000-0005-0000-0000-000052000000}"/>
    <cellStyle name="_x0002_ 2 3 2" xfId="13335" xr:uid="{00000000-0005-0000-0000-000053000000}"/>
    <cellStyle name="_x0002_ 2 3 2 2" xfId="26070" xr:uid="{00000000-0005-0000-0000-000054000000}"/>
    <cellStyle name="_x0002_ 2 3 3" xfId="12063" xr:uid="{00000000-0005-0000-0000-000055000000}"/>
    <cellStyle name="_x0002_ 2 3 3 2" xfId="24808" xr:uid="{00000000-0005-0000-0000-000056000000}"/>
    <cellStyle name="_x0002_ 2 3 4" xfId="17319" xr:uid="{00000000-0005-0000-0000-000057000000}"/>
    <cellStyle name="_x0002_ 2 3 4 2" xfId="29850" xr:uid="{00000000-0005-0000-0000-000058000000}"/>
    <cellStyle name="_x0002_ 2 3 5" xfId="13061" xr:uid="{00000000-0005-0000-0000-000059000000}"/>
    <cellStyle name="_x0002_ 2 3 5 2" xfId="25806" xr:uid="{00000000-0005-0000-0000-00005A000000}"/>
    <cellStyle name="_x0002_ 2 3 6" xfId="12094" xr:uid="{00000000-0005-0000-0000-00005B000000}"/>
    <cellStyle name="_x0002_ 2 3 6 2" xfId="24839" xr:uid="{00000000-0005-0000-0000-00005C000000}"/>
    <cellStyle name="_x0002_ 2 3 7" xfId="17328" xr:uid="{00000000-0005-0000-0000-00005D000000}"/>
    <cellStyle name="_x0002_ 2 3 7 2" xfId="29859" xr:uid="{00000000-0005-0000-0000-00005E000000}"/>
    <cellStyle name="_x0002_ 2 3 8" xfId="17285" xr:uid="{00000000-0005-0000-0000-00005F000000}"/>
    <cellStyle name="_x0002_ 2 3 8 2" xfId="29816" xr:uid="{00000000-0005-0000-0000-000060000000}"/>
    <cellStyle name="_x0002_ 2 3 9" xfId="17182" xr:uid="{00000000-0005-0000-0000-000061000000}"/>
    <cellStyle name="_x0002_ 2 3 9 2" xfId="29713" xr:uid="{00000000-0005-0000-0000-000062000000}"/>
    <cellStyle name="_x0002_ 2 30" xfId="34303" xr:uid="{00000000-0005-0000-0000-000063000000}"/>
    <cellStyle name="_x0002_ 2 31" xfId="34324" xr:uid="{00000000-0005-0000-0000-000064000000}"/>
    <cellStyle name="_x0002_ 2 4" xfId="7217" xr:uid="{00000000-0005-0000-0000-000065000000}"/>
    <cellStyle name="_x0002_ 2 4 2" xfId="21945" xr:uid="{00000000-0005-0000-0000-000066000000}"/>
    <cellStyle name="_x0002_ 2 5" xfId="15182" xr:uid="{00000000-0005-0000-0000-000067000000}"/>
    <cellStyle name="_x0002_ 2 5 2" xfId="27840" xr:uid="{00000000-0005-0000-0000-000068000000}"/>
    <cellStyle name="_x0002_ 2 6" xfId="17203" xr:uid="{00000000-0005-0000-0000-000069000000}"/>
    <cellStyle name="_x0002_ 2 6 2" xfId="29734" xr:uid="{00000000-0005-0000-0000-00006A000000}"/>
    <cellStyle name="_x0002_ 2 7" xfId="17164" xr:uid="{00000000-0005-0000-0000-00006B000000}"/>
    <cellStyle name="_x0002_ 2 7 2" xfId="29695" xr:uid="{00000000-0005-0000-0000-00006C000000}"/>
    <cellStyle name="_x0002_ 2 8" xfId="12074" xr:uid="{00000000-0005-0000-0000-00006D000000}"/>
    <cellStyle name="_x0002_ 2 8 2" xfId="24819" xr:uid="{00000000-0005-0000-0000-00006E000000}"/>
    <cellStyle name="_x0002_ 2 9" xfId="17222" xr:uid="{00000000-0005-0000-0000-00006F000000}"/>
    <cellStyle name="_x0002_ 2 9 2" xfId="29753" xr:uid="{00000000-0005-0000-0000-000070000000}"/>
    <cellStyle name="_x0002_ 20" xfId="21006" xr:uid="{00000000-0005-0000-0000-000071000000}"/>
    <cellStyle name="_x0002_ 21" xfId="30942" xr:uid="{00000000-0005-0000-0000-000072000000}"/>
    <cellStyle name="_x0002_ 22" xfId="30657" xr:uid="{00000000-0005-0000-0000-000073000000}"/>
    <cellStyle name="_x0002_ 23" xfId="30756" xr:uid="{00000000-0005-0000-0000-000074000000}"/>
    <cellStyle name="_x0002_ 24" xfId="34363" xr:uid="{00000000-0005-0000-0000-000075000000}"/>
    <cellStyle name="_x0002_ 25" xfId="34665" xr:uid="{00000000-0005-0000-0000-000076000000}"/>
    <cellStyle name="_x0002_ 26" xfId="34365" xr:uid="{00000000-0005-0000-0000-000077000000}"/>
    <cellStyle name="_x0002_ 27" xfId="35928" xr:uid="{00000000-0005-0000-0000-000078000000}"/>
    <cellStyle name="_x0002_ 28" xfId="35120" xr:uid="{00000000-0005-0000-0000-000079000000}"/>
    <cellStyle name="_x0002_ 29" xfId="36586" xr:uid="{00000000-0005-0000-0000-00007A000000}"/>
    <cellStyle name="_x0002_ 3" xfId="35370" xr:uid="{00000000-0005-0000-0000-00007B000000}"/>
    <cellStyle name="_x0002_ 3 10" xfId="17305" xr:uid="{00000000-0005-0000-0000-00007C000000}"/>
    <cellStyle name="_x0002_ 3 10 2" xfId="29836" xr:uid="{00000000-0005-0000-0000-00007D000000}"/>
    <cellStyle name="_x0002_ 3 11" xfId="17262" xr:uid="{00000000-0005-0000-0000-00007E000000}"/>
    <cellStyle name="_x0002_ 3 11 2" xfId="29793" xr:uid="{00000000-0005-0000-0000-00007F000000}"/>
    <cellStyle name="_x0002_ 3 12" xfId="12095" xr:uid="{00000000-0005-0000-0000-000080000000}"/>
    <cellStyle name="_x0002_ 3 12 2" xfId="24840" xr:uid="{00000000-0005-0000-0000-000081000000}"/>
    <cellStyle name="_x0002_ 3 13" xfId="19236" xr:uid="{00000000-0005-0000-0000-000082000000}"/>
    <cellStyle name="_x0002_ 3 13 2" xfId="30122" xr:uid="{00000000-0005-0000-0000-000083000000}"/>
    <cellStyle name="_x0002_ 3 14" xfId="20659" xr:uid="{00000000-0005-0000-0000-000084000000}"/>
    <cellStyle name="_x0002_ 3 14 2" xfId="30337" xr:uid="{00000000-0005-0000-0000-000085000000}"/>
    <cellStyle name="_x0002_ 3 15" xfId="21367" xr:uid="{00000000-0005-0000-0000-000086000000}"/>
    <cellStyle name="_x0002_ 3 16" xfId="32353" xr:uid="{00000000-0005-0000-0000-000087000000}"/>
    <cellStyle name="_x0002_ 3 17" xfId="33962" xr:uid="{00000000-0005-0000-0000-000088000000}"/>
    <cellStyle name="_x0002_ 3 18" xfId="31130" xr:uid="{00000000-0005-0000-0000-000089000000}"/>
    <cellStyle name="_x0002_ 3 19" xfId="35371" xr:uid="{00000000-0005-0000-0000-00008A000000}"/>
    <cellStyle name="_x0002_ 3 2" xfId="13215" xr:uid="{00000000-0005-0000-0000-00008B000000}"/>
    <cellStyle name="_x0002_ 3 2 2" xfId="25959" xr:uid="{00000000-0005-0000-0000-00008C000000}"/>
    <cellStyle name="_x0002_ 3 20" xfId="36572" xr:uid="{00000000-0005-0000-0000-00008D000000}"/>
    <cellStyle name="_x0002_ 3 21" xfId="36563" xr:uid="{00000000-0005-0000-0000-00008E000000}"/>
    <cellStyle name="_x0002_ 3 22" xfId="35919" xr:uid="{00000000-0005-0000-0000-00008F000000}"/>
    <cellStyle name="_x0002_ 3 23" xfId="35091" xr:uid="{00000000-0005-0000-0000-000090000000}"/>
    <cellStyle name="_x0002_ 3 24" xfId="34293" xr:uid="{00000000-0005-0000-0000-000091000000}"/>
    <cellStyle name="_x0002_ 3 25" xfId="34503" xr:uid="{00000000-0005-0000-0000-000092000000}"/>
    <cellStyle name="_x0002_ 3 26" xfId="36579" xr:uid="{00000000-0005-0000-0000-000093000000}"/>
    <cellStyle name="_x0002_ 3 27" xfId="36593" xr:uid="{00000000-0005-0000-0000-000094000000}"/>
    <cellStyle name="_x0002_ 3 28" xfId="36568" xr:uid="{00000000-0005-0000-0000-000095000000}"/>
    <cellStyle name="_x0002_ 3 3" xfId="17046" xr:uid="{00000000-0005-0000-0000-000096000000}"/>
    <cellStyle name="_x0002_ 3 3 2" xfId="29577" xr:uid="{00000000-0005-0000-0000-000097000000}"/>
    <cellStyle name="_x0002_ 3 4" xfId="12334" xr:uid="{00000000-0005-0000-0000-000098000000}"/>
    <cellStyle name="_x0002_ 3 4 2" xfId="25080" xr:uid="{00000000-0005-0000-0000-000099000000}"/>
    <cellStyle name="_x0002_ 3 5" xfId="12096" xr:uid="{00000000-0005-0000-0000-00009A000000}"/>
    <cellStyle name="_x0002_ 3 5 2" xfId="24841" xr:uid="{00000000-0005-0000-0000-00009B000000}"/>
    <cellStyle name="_x0002_ 3 6" xfId="17321" xr:uid="{00000000-0005-0000-0000-00009C000000}"/>
    <cellStyle name="_x0002_ 3 6 2" xfId="29852" xr:uid="{00000000-0005-0000-0000-00009D000000}"/>
    <cellStyle name="_x0002_ 3 7" xfId="17201" xr:uid="{00000000-0005-0000-0000-00009E000000}"/>
    <cellStyle name="_x0002_ 3 7 2" xfId="29732" xr:uid="{00000000-0005-0000-0000-00009F000000}"/>
    <cellStyle name="_x0002_ 3 8" xfId="16042" xr:uid="{00000000-0005-0000-0000-0000A0000000}"/>
    <cellStyle name="_x0002_ 3 8 2" xfId="28670" xr:uid="{00000000-0005-0000-0000-0000A1000000}"/>
    <cellStyle name="_x0002_ 3 9" xfId="17257" xr:uid="{00000000-0005-0000-0000-0000A2000000}"/>
    <cellStyle name="_x0002_ 3 9 2" xfId="29788" xr:uid="{00000000-0005-0000-0000-0000A3000000}"/>
    <cellStyle name="_x0002_ 30" xfId="36564" xr:uid="{00000000-0005-0000-0000-0000A4000000}"/>
    <cellStyle name="_x0002_ 31" xfId="36558" xr:uid="{00000000-0005-0000-0000-0000A5000000}"/>
    <cellStyle name="_x0002_ 32" xfId="34734" xr:uid="{00000000-0005-0000-0000-0000A6000000}"/>
    <cellStyle name="_x0002_ 33" xfId="34332" xr:uid="{00000000-0005-0000-0000-0000A7000000}"/>
    <cellStyle name="_x0002_ 4" xfId="35931" xr:uid="{00000000-0005-0000-0000-0000A8000000}"/>
    <cellStyle name="_x0002_ 4 10" xfId="17160" xr:uid="{00000000-0005-0000-0000-0000A9000000}"/>
    <cellStyle name="_x0002_ 4 10 2" xfId="29691" xr:uid="{00000000-0005-0000-0000-0000AA000000}"/>
    <cellStyle name="_x0002_ 4 11" xfId="12205" xr:uid="{00000000-0005-0000-0000-0000AB000000}"/>
    <cellStyle name="_x0002_ 4 11 2" xfId="24951" xr:uid="{00000000-0005-0000-0000-0000AC000000}"/>
    <cellStyle name="_x0002_ 4 12" xfId="15933" xr:uid="{00000000-0005-0000-0000-0000AD000000}"/>
    <cellStyle name="_x0002_ 4 12 2" xfId="28573" xr:uid="{00000000-0005-0000-0000-0000AE000000}"/>
    <cellStyle name="_x0002_ 4 13" xfId="19843" xr:uid="{00000000-0005-0000-0000-0000AF000000}"/>
    <cellStyle name="_x0002_ 4 13 2" xfId="30169" xr:uid="{00000000-0005-0000-0000-0000B0000000}"/>
    <cellStyle name="_x0002_ 4 14" xfId="20707" xr:uid="{00000000-0005-0000-0000-0000B1000000}"/>
    <cellStyle name="_x0002_ 4 14 2" xfId="30385" xr:uid="{00000000-0005-0000-0000-0000B2000000}"/>
    <cellStyle name="_x0002_ 4 15" xfId="21809" xr:uid="{00000000-0005-0000-0000-0000B3000000}"/>
    <cellStyle name="_x0002_ 4 16" xfId="32956" xr:uid="{00000000-0005-0000-0000-0000B4000000}"/>
    <cellStyle name="_x0002_ 4 17" xfId="34028" xr:uid="{00000000-0005-0000-0000-0000B5000000}"/>
    <cellStyle name="_x0002_ 4 18" xfId="30868" xr:uid="{00000000-0005-0000-0000-0000B6000000}"/>
    <cellStyle name="_x0002_ 4 19" xfId="35930" xr:uid="{00000000-0005-0000-0000-0000B7000000}"/>
    <cellStyle name="_x0002_ 4 2" xfId="13616" xr:uid="{00000000-0005-0000-0000-0000B8000000}"/>
    <cellStyle name="_x0002_ 4 2 2" xfId="26347" xr:uid="{00000000-0005-0000-0000-0000B9000000}"/>
    <cellStyle name="_x0002_ 4 20" xfId="36584" xr:uid="{00000000-0005-0000-0000-0000BA000000}"/>
    <cellStyle name="_x0002_ 4 21" xfId="34343" xr:uid="{00000000-0005-0000-0000-0000BB000000}"/>
    <cellStyle name="_x0002_ 4 22" xfId="35085" xr:uid="{00000000-0005-0000-0000-0000BC000000}"/>
    <cellStyle name="_x0002_ 4 23" xfId="34429" xr:uid="{00000000-0005-0000-0000-0000BD000000}"/>
    <cellStyle name="_x0002_ 4 24" xfId="34327" xr:uid="{00000000-0005-0000-0000-0000BE000000}"/>
    <cellStyle name="_x0002_ 4 25" xfId="34832" xr:uid="{00000000-0005-0000-0000-0000BF000000}"/>
    <cellStyle name="_x0002_ 4 26" xfId="36578" xr:uid="{00000000-0005-0000-0000-0000C0000000}"/>
    <cellStyle name="_x0002_ 4 27" xfId="36591" xr:uid="{00000000-0005-0000-0000-0000C1000000}"/>
    <cellStyle name="_x0002_ 4 28" xfId="34325" xr:uid="{00000000-0005-0000-0000-0000C2000000}"/>
    <cellStyle name="_x0002_ 4 3" xfId="12051" xr:uid="{00000000-0005-0000-0000-0000C3000000}"/>
    <cellStyle name="_x0002_ 4 3 2" xfId="24796" xr:uid="{00000000-0005-0000-0000-0000C4000000}"/>
    <cellStyle name="_x0002_ 4 4" xfId="17217" xr:uid="{00000000-0005-0000-0000-0000C5000000}"/>
    <cellStyle name="_x0002_ 4 4 2" xfId="29748" xr:uid="{00000000-0005-0000-0000-0000C6000000}"/>
    <cellStyle name="_x0002_ 4 5" xfId="17318" xr:uid="{00000000-0005-0000-0000-0000C7000000}"/>
    <cellStyle name="_x0002_ 4 5 2" xfId="29849" xr:uid="{00000000-0005-0000-0000-0000C8000000}"/>
    <cellStyle name="_x0002_ 4 6" xfId="12934" xr:uid="{00000000-0005-0000-0000-0000C9000000}"/>
    <cellStyle name="_x0002_ 4 6 2" xfId="25680" xr:uid="{00000000-0005-0000-0000-0000CA000000}"/>
    <cellStyle name="_x0002_ 4 7" xfId="12736" xr:uid="{00000000-0005-0000-0000-0000CB000000}"/>
    <cellStyle name="_x0002_ 4 7 2" xfId="25482" xr:uid="{00000000-0005-0000-0000-0000CC000000}"/>
    <cellStyle name="_x0002_ 4 8" xfId="12348" xr:uid="{00000000-0005-0000-0000-0000CD000000}"/>
    <cellStyle name="_x0002_ 4 8 2" xfId="25094" xr:uid="{00000000-0005-0000-0000-0000CE000000}"/>
    <cellStyle name="_x0002_ 4 9" xfId="17298" xr:uid="{00000000-0005-0000-0000-0000CF000000}"/>
    <cellStyle name="_x0002_ 4 9 2" xfId="29829" xr:uid="{00000000-0005-0000-0000-0000D0000000}"/>
    <cellStyle name="_x0002_ 5" xfId="35137" xr:uid="{00000000-0005-0000-0000-0000D1000000}"/>
    <cellStyle name="_x0002_ 5 10" xfId="17312" xr:uid="{00000000-0005-0000-0000-0000D2000000}"/>
    <cellStyle name="_x0002_ 5 10 2" xfId="29843" xr:uid="{00000000-0005-0000-0000-0000D3000000}"/>
    <cellStyle name="_x0002_ 5 11" xfId="12045" xr:uid="{00000000-0005-0000-0000-0000D4000000}"/>
    <cellStyle name="_x0002_ 5 11 2" xfId="24790" xr:uid="{00000000-0005-0000-0000-0000D5000000}"/>
    <cellStyle name="_x0002_ 5 12" xfId="17275" xr:uid="{00000000-0005-0000-0000-0000D6000000}"/>
    <cellStyle name="_x0002_ 5 12 2" xfId="29806" xr:uid="{00000000-0005-0000-0000-0000D7000000}"/>
    <cellStyle name="_x0002_ 5 13" xfId="18936" xr:uid="{00000000-0005-0000-0000-0000D8000000}"/>
    <cellStyle name="_x0002_ 5 13 2" xfId="30114" xr:uid="{00000000-0005-0000-0000-0000D9000000}"/>
    <cellStyle name="_x0002_ 5 14" xfId="20651" xr:uid="{00000000-0005-0000-0000-0000DA000000}"/>
    <cellStyle name="_x0002_ 5 14 2" xfId="30329" xr:uid="{00000000-0005-0000-0000-0000DB000000}"/>
    <cellStyle name="_x0002_ 5 15" xfId="24442" xr:uid="{00000000-0005-0000-0000-0000DC000000}"/>
    <cellStyle name="_x0002_ 5 16" xfId="32117" xr:uid="{00000000-0005-0000-0000-0000DD000000}"/>
    <cellStyle name="_x0002_ 5 17" xfId="33941" xr:uid="{00000000-0005-0000-0000-0000DE000000}"/>
    <cellStyle name="_x0002_ 5 18" xfId="31123" xr:uid="{00000000-0005-0000-0000-0000DF000000}"/>
    <cellStyle name="_x0002_ 5 19" xfId="35303" xr:uid="{00000000-0005-0000-0000-0000E0000000}"/>
    <cellStyle name="_x0002_ 5 2" xfId="16933" xr:uid="{00000000-0005-0000-0000-0000E1000000}"/>
    <cellStyle name="_x0002_ 5 2 2" xfId="29466" xr:uid="{00000000-0005-0000-0000-0000E2000000}"/>
    <cellStyle name="_x0002_ 5 20" xfId="36569" xr:uid="{00000000-0005-0000-0000-0000E3000000}"/>
    <cellStyle name="_x0002_ 5 21" xfId="34331" xr:uid="{00000000-0005-0000-0000-0000E4000000}"/>
    <cellStyle name="_x0002_ 5 22" xfId="34407" xr:uid="{00000000-0005-0000-0000-0000E5000000}"/>
    <cellStyle name="_x0002_ 5 23" xfId="35122" xr:uid="{00000000-0005-0000-0000-0000E6000000}"/>
    <cellStyle name="_x0002_ 5 24" xfId="35191" xr:uid="{00000000-0005-0000-0000-0000E7000000}"/>
    <cellStyle name="_x0002_ 5 25" xfId="34322" xr:uid="{00000000-0005-0000-0000-0000E8000000}"/>
    <cellStyle name="_x0002_ 5 26" xfId="36575" xr:uid="{00000000-0005-0000-0000-0000E9000000}"/>
    <cellStyle name="_x0002_ 5 27" xfId="34323" xr:uid="{00000000-0005-0000-0000-0000EA000000}"/>
    <cellStyle name="_x0002_ 5 28" xfId="36574" xr:uid="{00000000-0005-0000-0000-0000EB000000}"/>
    <cellStyle name="_x0002_ 5 3" xfId="17354" xr:uid="{00000000-0005-0000-0000-0000EC000000}"/>
    <cellStyle name="_x0002_ 5 3 2" xfId="29885" xr:uid="{00000000-0005-0000-0000-0000ED000000}"/>
    <cellStyle name="_x0002_ 5 4" xfId="12940" xr:uid="{00000000-0005-0000-0000-0000EE000000}"/>
    <cellStyle name="_x0002_ 5 4 2" xfId="25686" xr:uid="{00000000-0005-0000-0000-0000EF000000}"/>
    <cellStyle name="_x0002_ 5 5" xfId="17316" xr:uid="{00000000-0005-0000-0000-0000F0000000}"/>
    <cellStyle name="_x0002_ 5 5 2" xfId="29847" xr:uid="{00000000-0005-0000-0000-0000F1000000}"/>
    <cellStyle name="_x0002_ 5 6" xfId="17311" xr:uid="{00000000-0005-0000-0000-0000F2000000}"/>
    <cellStyle name="_x0002_ 5 6 2" xfId="29842" xr:uid="{00000000-0005-0000-0000-0000F3000000}"/>
    <cellStyle name="_x0002_ 5 7" xfId="17325" xr:uid="{00000000-0005-0000-0000-0000F4000000}"/>
    <cellStyle name="_x0002_ 5 7 2" xfId="29856" xr:uid="{00000000-0005-0000-0000-0000F5000000}"/>
    <cellStyle name="_x0002_ 5 8" xfId="12733" xr:uid="{00000000-0005-0000-0000-0000F6000000}"/>
    <cellStyle name="_x0002_ 5 8 2" xfId="25479" xr:uid="{00000000-0005-0000-0000-0000F7000000}"/>
    <cellStyle name="_x0002_ 5 9" xfId="17286" xr:uid="{00000000-0005-0000-0000-0000F8000000}"/>
    <cellStyle name="_x0002_ 5 9 2" xfId="29817" xr:uid="{00000000-0005-0000-0000-0000F9000000}"/>
    <cellStyle name="_x0002_ 6" xfId="35160" xr:uid="{00000000-0005-0000-0000-0000FA000000}"/>
    <cellStyle name="_x0002_ 6 10" xfId="34506" xr:uid="{00000000-0005-0000-0000-0000FB000000}"/>
    <cellStyle name="_x0002_ 6 11" xfId="34408" xr:uid="{00000000-0005-0000-0000-0000FC000000}"/>
    <cellStyle name="_x0002_ 6 12" xfId="34344" xr:uid="{00000000-0005-0000-0000-0000FD000000}"/>
    <cellStyle name="_x0002_ 6 13" xfId="36559" xr:uid="{00000000-0005-0000-0000-0000FE000000}"/>
    <cellStyle name="_x0002_ 6 14" xfId="36594" xr:uid="{00000000-0005-0000-0000-0000FF000000}"/>
    <cellStyle name="_x0002_ 6 15" xfId="36585" xr:uid="{00000000-0005-0000-0000-000000010000}"/>
    <cellStyle name="_x0002_ 6 16" xfId="36570" xr:uid="{00000000-0005-0000-0000-000001010000}"/>
    <cellStyle name="_x0002_ 6 17" xfId="34433" xr:uid="{00000000-0005-0000-0000-000002010000}"/>
    <cellStyle name="_x0002_ 6 2" xfId="18960" xr:uid="{00000000-0005-0000-0000-000003010000}"/>
    <cellStyle name="_x0002_ 6 2 2" xfId="30115" xr:uid="{00000000-0005-0000-0000-000004010000}"/>
    <cellStyle name="_x0002_ 6 3" xfId="20652" xr:uid="{00000000-0005-0000-0000-000005010000}"/>
    <cellStyle name="_x0002_ 6 3 2" xfId="30330" xr:uid="{00000000-0005-0000-0000-000006010000}"/>
    <cellStyle name="_x0002_ 6 4" xfId="24524" xr:uid="{00000000-0005-0000-0000-000007010000}"/>
    <cellStyle name="_x0002_ 6 5" xfId="32140" xr:uid="{00000000-0005-0000-0000-000008010000}"/>
    <cellStyle name="_x0002_ 6 6" xfId="33943" xr:uid="{00000000-0005-0000-0000-000009010000}"/>
    <cellStyle name="_x0002_ 6 7" xfId="33960" xr:uid="{00000000-0005-0000-0000-00000A010000}"/>
    <cellStyle name="_x0002_ 6 8" xfId="35130" xr:uid="{00000000-0005-0000-0000-00000B010000}"/>
    <cellStyle name="_x0002_ 6 9" xfId="36562" xr:uid="{00000000-0005-0000-0000-00000C010000}"/>
    <cellStyle name="_x0002_ 7" xfId="35949" xr:uid="{00000000-0005-0000-0000-00000D010000}"/>
    <cellStyle name="_x0002_ 7 10" xfId="36588" xr:uid="{00000000-0005-0000-0000-00000E010000}"/>
    <cellStyle name="_x0002_ 7 11" xfId="34881" xr:uid="{00000000-0005-0000-0000-00000F010000}"/>
    <cellStyle name="_x0002_ 7 12" xfId="36557" xr:uid="{00000000-0005-0000-0000-000010010000}"/>
    <cellStyle name="_x0002_ 7 13" xfId="34361" xr:uid="{00000000-0005-0000-0000-000011010000}"/>
    <cellStyle name="_x0002_ 7 14" xfId="36577" xr:uid="{00000000-0005-0000-0000-000012010000}"/>
    <cellStyle name="_x0002_ 7 15" xfId="34341" xr:uid="{00000000-0005-0000-0000-000013010000}"/>
    <cellStyle name="_x0002_ 7 16" xfId="36576" xr:uid="{00000000-0005-0000-0000-000014010000}"/>
    <cellStyle name="_x0002_ 7 17" xfId="34443" xr:uid="{00000000-0005-0000-0000-000015010000}"/>
    <cellStyle name="_x0002_ 7 2" xfId="19867" xr:uid="{00000000-0005-0000-0000-000016010000}"/>
    <cellStyle name="_x0002_ 7 2 2" xfId="30177" xr:uid="{00000000-0005-0000-0000-000017010000}"/>
    <cellStyle name="_x0002_ 7 3" xfId="20741" xr:uid="{00000000-0005-0000-0000-000018010000}"/>
    <cellStyle name="_x0002_ 7 3 2" xfId="30419" xr:uid="{00000000-0005-0000-0000-000019010000}"/>
    <cellStyle name="_x0002_ 7 4" xfId="24891" xr:uid="{00000000-0005-0000-0000-00001A010000}"/>
    <cellStyle name="_x0002_ 7 5" xfId="33006" xr:uid="{00000000-0005-0000-0000-00001B010000}"/>
    <cellStyle name="_x0002_ 7 6" xfId="34062" xr:uid="{00000000-0005-0000-0000-00001C010000}"/>
    <cellStyle name="_x0002_ 7 7" xfId="31529" xr:uid="{00000000-0005-0000-0000-00001D010000}"/>
    <cellStyle name="_x0002_ 7 8" xfId="35369" xr:uid="{00000000-0005-0000-0000-00001E010000}"/>
    <cellStyle name="_x0002_ 7 9" xfId="36571" xr:uid="{00000000-0005-0000-0000-00001F010000}"/>
    <cellStyle name="_x0002_ 8" xfId="15950" xr:uid="{00000000-0005-0000-0000-000020010000}"/>
    <cellStyle name="_x0002_ 8 2" xfId="28588" xr:uid="{00000000-0005-0000-0000-000021010000}"/>
    <cellStyle name="_x0002_ 9" xfId="17378" xr:uid="{00000000-0005-0000-0000-000022010000}"/>
    <cellStyle name="_x0002_ 9 2" xfId="29909" xr:uid="{00000000-0005-0000-0000-000023010000}"/>
    <cellStyle name=" FY96" xfId="38119" xr:uid="{00000000-0005-0000-0000-000024010000}"/>
    <cellStyle name="#" xfId="38120" xr:uid="{00000000-0005-0000-0000-000025010000}"/>
    <cellStyle name="#,##0" xfId="38121" xr:uid="{00000000-0005-0000-0000-000026010000}"/>
    <cellStyle name="#,##0.0" xfId="38122" xr:uid="{00000000-0005-0000-0000-000027010000}"/>
    <cellStyle name="#,##0.00" xfId="38123" xr:uid="{00000000-0005-0000-0000-000028010000}"/>
    <cellStyle name="#,##0.000" xfId="38124" xr:uid="{00000000-0005-0000-0000-000029010000}"/>
    <cellStyle name="%" xfId="3200" xr:uid="{00000000-0005-0000-0000-00002A010000}"/>
    <cellStyle name="%_13A.Recv-08" xfId="3201" xr:uid="{00000000-0005-0000-0000-00002B010000}"/>
    <cellStyle name="%_19A.Payb-W1" xfId="3202" xr:uid="{00000000-0005-0000-0000-00002C010000}"/>
    <cellStyle name="&amp;A" xfId="38125" xr:uid="{00000000-0005-0000-0000-00002D010000}"/>
    <cellStyle name=".000" xfId="38126" xr:uid="{00000000-0005-0000-0000-00002E010000}"/>
    <cellStyle name="?" xfId="3203" xr:uid="{00000000-0005-0000-0000-00002F010000}"/>
    <cellStyle name="? 10" xfId="30782" xr:uid="{00000000-0005-0000-0000-000030010000}"/>
    <cellStyle name="? 11" xfId="30757" xr:uid="{00000000-0005-0000-0000-000031010000}"/>
    <cellStyle name="? 12" xfId="38127" xr:uid="{00000000-0005-0000-0000-000032010000}"/>
    <cellStyle name="? 2" xfId="8767" xr:uid="{00000000-0005-0000-0000-000033010000}"/>
    <cellStyle name="? 2 2" xfId="11647" xr:uid="{00000000-0005-0000-0000-000034010000}"/>
    <cellStyle name="? 2 2 2" xfId="16905" xr:uid="{00000000-0005-0000-0000-000035010000}"/>
    <cellStyle name="? 2 2 2 2" xfId="29439" xr:uid="{00000000-0005-0000-0000-000036010000}"/>
    <cellStyle name="? 2 2 3" xfId="24399" xr:uid="{00000000-0005-0000-0000-000037010000}"/>
    <cellStyle name="? 2 3" xfId="6773" xr:uid="{00000000-0005-0000-0000-000038010000}"/>
    <cellStyle name="? 2 3 2" xfId="13337" xr:uid="{00000000-0005-0000-0000-000039010000}"/>
    <cellStyle name="? 2 3 2 2" xfId="26072" xr:uid="{00000000-0005-0000-0000-00003A010000}"/>
    <cellStyle name="? 2 3 3" xfId="21504" xr:uid="{00000000-0005-0000-0000-00003B010000}"/>
    <cellStyle name="? 2 4" xfId="7281" xr:uid="{00000000-0005-0000-0000-00003C010000}"/>
    <cellStyle name="? 2 4 2" xfId="22009" xr:uid="{00000000-0005-0000-0000-00003D010000}"/>
    <cellStyle name="? 2 5" xfId="19100" xr:uid="{00000000-0005-0000-0000-00003E010000}"/>
    <cellStyle name="? 2 5 2" xfId="30117" xr:uid="{00000000-0005-0000-0000-00003F010000}"/>
    <cellStyle name="? 2 6" xfId="20654" xr:uid="{00000000-0005-0000-0000-000040010000}"/>
    <cellStyle name="? 2 6 2" xfId="30332" xr:uid="{00000000-0005-0000-0000-000041010000}"/>
    <cellStyle name="? 2 7" xfId="32222" xr:uid="{00000000-0005-0000-0000-000042010000}"/>
    <cellStyle name="? 2 8" xfId="33947" xr:uid="{00000000-0005-0000-0000-000043010000}"/>
    <cellStyle name="? 2 9" xfId="31127" xr:uid="{00000000-0005-0000-0000-000044010000}"/>
    <cellStyle name="? 3" xfId="6628" xr:uid="{00000000-0005-0000-0000-000045010000}"/>
    <cellStyle name="? 3 2" xfId="13216" xr:uid="{00000000-0005-0000-0000-000046010000}"/>
    <cellStyle name="? 3 2 2" xfId="25960" xr:uid="{00000000-0005-0000-0000-000047010000}"/>
    <cellStyle name="? 3 3" xfId="21368" xr:uid="{00000000-0005-0000-0000-000048010000}"/>
    <cellStyle name="? 4" xfId="6512" xr:uid="{00000000-0005-0000-0000-000049010000}"/>
    <cellStyle name="? 4 2" xfId="13105" xr:uid="{00000000-0005-0000-0000-00004A010000}"/>
    <cellStyle name="? 4 2 2" xfId="25850" xr:uid="{00000000-0005-0000-0000-00004B010000}"/>
    <cellStyle name="? 4 3" xfId="21256" xr:uid="{00000000-0005-0000-0000-00004C010000}"/>
    <cellStyle name="? 5" xfId="11377" xr:uid="{00000000-0005-0000-0000-00004D010000}"/>
    <cellStyle name="? 5 2" xfId="16683" xr:uid="{00000000-0005-0000-0000-00004E010000}"/>
    <cellStyle name="? 5 2 2" xfId="29218" xr:uid="{00000000-0005-0000-0000-00004F010000}"/>
    <cellStyle name="? 5 3" xfId="24132" xr:uid="{00000000-0005-0000-0000-000050010000}"/>
    <cellStyle name="? 6" xfId="11887" xr:uid="{00000000-0005-0000-0000-000051010000}"/>
    <cellStyle name="? 6 2" xfId="24636" xr:uid="{00000000-0005-0000-0000-000052010000}"/>
    <cellStyle name="? 7" xfId="17521" xr:uid="{00000000-0005-0000-0000-000053010000}"/>
    <cellStyle name="? 7 2" xfId="29993" xr:uid="{00000000-0005-0000-0000-000054010000}"/>
    <cellStyle name="? 8" xfId="17427" xr:uid="{00000000-0005-0000-0000-000055010000}"/>
    <cellStyle name="? 8 2" xfId="29944" xr:uid="{00000000-0005-0000-0000-000056010000}"/>
    <cellStyle name="? 9" xfId="30943" xr:uid="{00000000-0005-0000-0000-000057010000}"/>
    <cellStyle name="??" xfId="3204" xr:uid="{00000000-0005-0000-0000-000058010000}"/>
    <cellStyle name="?? [0.00]_????? (2)" xfId="3205" xr:uid="{00000000-0005-0000-0000-000059010000}"/>
    <cellStyle name="??&amp;O?&amp;H?_x0008__x000f__x0007_" xfId="38128" xr:uid="{00000000-0005-0000-0000-00005A010000}"/>
    <cellStyle name="??&amp;O?&amp;H?_x0008__x000f__x0007_?_x0007__x0001__x0001_" xfId="38129" xr:uid="{00000000-0005-0000-0000-00005B010000}"/>
    <cellStyle name="??&amp;O?&amp;H?_x0008_??_x0007__x0001__x0001_" xfId="38130" xr:uid="{00000000-0005-0000-0000-00005C010000}"/>
    <cellStyle name="??&amp;쏗?뷐9_x0008__x0011__x0007_?_x0007__x0001__x0001_" xfId="38131" xr:uid="{00000000-0005-0000-0000-00005D010000}"/>
    <cellStyle name="???? [0.00]_????? (2)" xfId="3206" xr:uid="{00000000-0005-0000-0000-00005E010000}"/>
    <cellStyle name="???????" xfId="3207" xr:uid="{00000000-0005-0000-0000-00005F010000}"/>
    <cellStyle name="????????????" xfId="3208" xr:uid="{00000000-0005-0000-0000-000060010000}"/>
    <cellStyle name="????_????? (2)" xfId="3209" xr:uid="{00000000-0005-0000-0000-000061010000}"/>
    <cellStyle name="??_????" xfId="3210" xr:uid="{00000000-0005-0000-0000-000062010000}"/>
    <cellStyle name="?”´?_REV3 " xfId="38132" xr:uid="{00000000-0005-0000-0000-000063010000}"/>
    <cellStyle name="?k?Tl익" xfId="38133" xr:uid="{00000000-0005-0000-0000-000064010000}"/>
    <cellStyle name="?Þ¸¶ [0]_10¿?2?? " xfId="38134" xr:uid="{00000000-0005-0000-0000-000065010000}"/>
    <cellStyle name="?Þ¸¶_10¿?2?? " xfId="38135" xr:uid="{00000000-0005-0000-0000-000066010000}"/>
    <cellStyle name="?핺_CASH FLOW " xfId="38136" xr:uid="{00000000-0005-0000-0000-000067010000}"/>
    <cellStyle name="@_text" xfId="3211" xr:uid="{00000000-0005-0000-0000-000068010000}"/>
    <cellStyle name="@_text_sheet" xfId="3212" xr:uid="{00000000-0005-0000-0000-000069010000}"/>
    <cellStyle name="_~0735158" xfId="38137" xr:uid="{00000000-0005-0000-0000-00006A010000}"/>
    <cellStyle name="_~0735158_Arun_Info request_2009.12.21" xfId="38138" xr:uid="{00000000-0005-0000-0000-00006B010000}"/>
    <cellStyle name="_~0735158_Arun_Info request_2009.12.22_PwC" xfId="38139" xr:uid="{00000000-0005-0000-0000-00006C010000}"/>
    <cellStyle name="_~0735158_Arun_QA_main" xfId="38140" xr:uid="{00000000-0005-0000-0000-00006D010000}"/>
    <cellStyle name="_~0735158_Datapack(BS)_Arun_091217_v2" xfId="38141" xr:uid="{00000000-0005-0000-0000-00006E010000}"/>
    <cellStyle name="_~0735158_Datapack(BS)_Arun_091217_v2_Arun_Info request_2009.12.21" xfId="38142" xr:uid="{00000000-0005-0000-0000-00006F010000}"/>
    <cellStyle name="_~0735158_Datapack(BS)_Arun_091217_v2_Arun_Info request_2009.12.22_PwC" xfId="38143" xr:uid="{00000000-0005-0000-0000-000070010000}"/>
    <cellStyle name="_~0735158_Datapack(BS)_Arun_091217_v2_Arun_QA_main" xfId="38144" xr:uid="{00000000-0005-0000-0000-000071010000}"/>
    <cellStyle name="_~0735158_Sample" xfId="38145" xr:uid="{00000000-0005-0000-0000-000072010000}"/>
    <cellStyle name="_~0735158_Sample_Arun_Info request_2009.12.21" xfId="38146" xr:uid="{00000000-0005-0000-0000-000073010000}"/>
    <cellStyle name="_~0735158_Sample_Arun_Info request_2009.12.22_PwC" xfId="38147" xr:uid="{00000000-0005-0000-0000-000074010000}"/>
    <cellStyle name="_~0735158_Sample_Arun_QA_main" xfId="38148" xr:uid="{00000000-0005-0000-0000-000075010000}"/>
    <cellStyle name="_~0735158_Sample_Datapack(BS)_Arun_091217_v2" xfId="38149" xr:uid="{00000000-0005-0000-0000-000076010000}"/>
    <cellStyle name="_~0735158_Sample_Datapack(BS)_Arun_091217_v2_Arun_Info request_2009.12.21" xfId="38150" xr:uid="{00000000-0005-0000-0000-000077010000}"/>
    <cellStyle name="_~0735158_Sample_Datapack(BS)_Arun_091217_v2_Arun_Info request_2009.12.22_PwC" xfId="38151" xr:uid="{00000000-0005-0000-0000-000078010000}"/>
    <cellStyle name="_~0735158_Sample_Datapack(BS)_Arun_091217_v2_Arun_QA_main" xfId="38152" xr:uid="{00000000-0005-0000-0000-000079010000}"/>
    <cellStyle name="_~0735158_Sample_Datepack_별첨_이종석_20090708" xfId="38153" xr:uid="{00000000-0005-0000-0000-00007A010000}"/>
    <cellStyle name="_~0735158_Sample_Datepack_별첨_이종석_20090708_Arun_Info request_2009.12.21" xfId="38154" xr:uid="{00000000-0005-0000-0000-00007B010000}"/>
    <cellStyle name="_~0735158_Sample_Datepack_별첨_이종석_20090708_Arun_Info request_2009.12.22_PwC" xfId="38155" xr:uid="{00000000-0005-0000-0000-00007C010000}"/>
    <cellStyle name="_~0735158_Sample_Datepack_별첨_이종석_20090708_Arun_QA_main" xfId="38156" xr:uid="{00000000-0005-0000-0000-00007D010000}"/>
    <cellStyle name="_~0735158_Sample_Datepack_별첨_이종석_20090708_Datapack(BS)_Arun_091217_v2" xfId="38157" xr:uid="{00000000-0005-0000-0000-00007E010000}"/>
    <cellStyle name="_~0735158_Sample_Datepack_별첨_이종석_20090708_Datapack(BS)_Arun_091217_v2_Arun_Info request_2009.12.21" xfId="38158" xr:uid="{00000000-0005-0000-0000-00007F010000}"/>
    <cellStyle name="_~0735158_Sample_Datepack_별첨_이종석_20090708_Datapack(BS)_Arun_091217_v2_Arun_Info request_2009.12.22_PwC" xfId="38159" xr:uid="{00000000-0005-0000-0000-000080010000}"/>
    <cellStyle name="_~0735158_Sample_Datepack_별첨_이종석_20090708_Datapack(BS)_Arun_091217_v2_Arun_QA_main" xfId="38160" xr:uid="{00000000-0005-0000-0000-000081010000}"/>
    <cellStyle name="_~0735158_Sample_WP-dealtool table_v5_KCW" xfId="38161" xr:uid="{00000000-0005-0000-0000-000082010000}"/>
    <cellStyle name="_~0735158_Sample_WP-dealtool table_v5_KCW_Arun_Info request_2009.12.21" xfId="38162" xr:uid="{00000000-0005-0000-0000-000083010000}"/>
    <cellStyle name="_~0735158_Sample_WP-dealtool table_v5_KCW_Arun_Info request_2009.12.22_PwC" xfId="38163" xr:uid="{00000000-0005-0000-0000-000084010000}"/>
    <cellStyle name="_~0735158_Sample_WP-dealtool table_v5_KCW_Arun_QA_main" xfId="38164" xr:uid="{00000000-0005-0000-0000-000085010000}"/>
    <cellStyle name="_~0735158_Sample_WP-dealtool table_v5_KCW_Datapack(BS)_Arun_091217_v2" xfId="38165" xr:uid="{00000000-0005-0000-0000-000086010000}"/>
    <cellStyle name="_~0735158_Sample_WP-dealtool table_v5_KCW_Datapack(BS)_Arun_091217_v2_Arun_Info request_2009.12.21" xfId="38166" xr:uid="{00000000-0005-0000-0000-000087010000}"/>
    <cellStyle name="_~0735158_Sample_WP-dealtool table_v5_KCW_Datapack(BS)_Arun_091217_v2_Arun_Info request_2009.12.22_PwC" xfId="38167" xr:uid="{00000000-0005-0000-0000-000088010000}"/>
    <cellStyle name="_~0735158_Sample_WP-dealtool table_v5_KCW_Datapack(BS)_Arun_091217_v2_Arun_QA_main" xfId="38168" xr:uid="{00000000-0005-0000-0000-000089010000}"/>
    <cellStyle name="_~0735158_Sample2" xfId="38169" xr:uid="{00000000-0005-0000-0000-00008A010000}"/>
    <cellStyle name="_~0735158_Sample2_Arun_Info request_2009.12.21" xfId="38170" xr:uid="{00000000-0005-0000-0000-00008B010000}"/>
    <cellStyle name="_~0735158_Sample2_Arun_Info request_2009.12.22_PwC" xfId="38171" xr:uid="{00000000-0005-0000-0000-00008C010000}"/>
    <cellStyle name="_~0735158_Sample2_Arun_QA_main" xfId="38172" xr:uid="{00000000-0005-0000-0000-00008D010000}"/>
    <cellStyle name="_~0735158_Sample2_Datapack(BS)_Arun_091217_v2" xfId="38173" xr:uid="{00000000-0005-0000-0000-00008E010000}"/>
    <cellStyle name="_~0735158_Sample2_Datapack(BS)_Arun_091217_v2_Arun_Info request_2009.12.21" xfId="38174" xr:uid="{00000000-0005-0000-0000-00008F010000}"/>
    <cellStyle name="_~0735158_Sample2_Datapack(BS)_Arun_091217_v2_Arun_Info request_2009.12.22_PwC" xfId="38175" xr:uid="{00000000-0005-0000-0000-000090010000}"/>
    <cellStyle name="_~0735158_Sample2_Datapack(BS)_Arun_091217_v2_Arun_QA_main" xfId="38176" xr:uid="{00000000-0005-0000-0000-000091010000}"/>
    <cellStyle name="_~0735158_Sample2_Datepack_별첨_이종석_20090708" xfId="38177" xr:uid="{00000000-0005-0000-0000-000092010000}"/>
    <cellStyle name="_~0735158_Sample2_Datepack_별첨_이종석_20090708_Arun_Info request_2009.12.21" xfId="38178" xr:uid="{00000000-0005-0000-0000-000093010000}"/>
    <cellStyle name="_~0735158_Sample2_Datepack_별첨_이종석_20090708_Arun_Info request_2009.12.22_PwC" xfId="38179" xr:uid="{00000000-0005-0000-0000-000094010000}"/>
    <cellStyle name="_~0735158_Sample2_Datepack_별첨_이종석_20090708_Arun_QA_main" xfId="38180" xr:uid="{00000000-0005-0000-0000-000095010000}"/>
    <cellStyle name="_~0735158_Sample2_Datepack_별첨_이종석_20090708_Datapack(BS)_Arun_091217_v2" xfId="38181" xr:uid="{00000000-0005-0000-0000-000096010000}"/>
    <cellStyle name="_~0735158_Sample2_Datepack_별첨_이종석_20090708_Datapack(BS)_Arun_091217_v2_Arun_Info request_2009.12.21" xfId="38182" xr:uid="{00000000-0005-0000-0000-000097010000}"/>
    <cellStyle name="_~0735158_Sample2_Datepack_별첨_이종석_20090708_Datapack(BS)_Arun_091217_v2_Arun_Info request_2009.12.22_PwC" xfId="38183" xr:uid="{00000000-0005-0000-0000-000098010000}"/>
    <cellStyle name="_~0735158_Sample2_Datepack_별첨_이종석_20090708_Datapack(BS)_Arun_091217_v2_Arun_QA_main" xfId="38184" xr:uid="{00000000-0005-0000-0000-000099010000}"/>
    <cellStyle name="_~0735158_Sample2_WP-dealtool table_v5_KCW" xfId="38185" xr:uid="{00000000-0005-0000-0000-00009A010000}"/>
    <cellStyle name="_~0735158_Sample2_WP-dealtool table_v5_KCW_Arun_Info request_2009.12.21" xfId="38186" xr:uid="{00000000-0005-0000-0000-00009B010000}"/>
    <cellStyle name="_~0735158_Sample2_WP-dealtool table_v5_KCW_Arun_Info request_2009.12.22_PwC" xfId="38187" xr:uid="{00000000-0005-0000-0000-00009C010000}"/>
    <cellStyle name="_~0735158_Sample2_WP-dealtool table_v5_KCW_Arun_QA_main" xfId="38188" xr:uid="{00000000-0005-0000-0000-00009D010000}"/>
    <cellStyle name="_~0735158_Sample2_WP-dealtool table_v5_KCW_Datapack(BS)_Arun_091217_v2" xfId="38189" xr:uid="{00000000-0005-0000-0000-00009E010000}"/>
    <cellStyle name="_~0735158_Sample2_WP-dealtool table_v5_KCW_Datapack(BS)_Arun_091217_v2_Arun_Info request_2009.12.21" xfId="38190" xr:uid="{00000000-0005-0000-0000-00009F010000}"/>
    <cellStyle name="_~0735158_Sample2_WP-dealtool table_v5_KCW_Datapack(BS)_Arun_091217_v2_Arun_Info request_2009.12.22_PwC" xfId="38191" xr:uid="{00000000-0005-0000-0000-0000A0010000}"/>
    <cellStyle name="_~0735158_Sample2_WP-dealtool table_v5_KCW_Datapack(BS)_Arun_091217_v2_Arun_QA_main" xfId="38192" xr:uid="{00000000-0005-0000-0000-0000A1010000}"/>
    <cellStyle name="_~0735158_Sample3" xfId="38193" xr:uid="{00000000-0005-0000-0000-0000A2010000}"/>
    <cellStyle name="_~0735158_Sample3_Arun_Info request_2009.12.21" xfId="38194" xr:uid="{00000000-0005-0000-0000-0000A3010000}"/>
    <cellStyle name="_~0735158_Sample3_Arun_Info request_2009.12.22_PwC" xfId="38195" xr:uid="{00000000-0005-0000-0000-0000A4010000}"/>
    <cellStyle name="_~0735158_Sample3_Arun_QA_main" xfId="38196" xr:uid="{00000000-0005-0000-0000-0000A5010000}"/>
    <cellStyle name="_~0735158_Sample3_Datapack(BS)_Arun_091217_v2" xfId="38197" xr:uid="{00000000-0005-0000-0000-0000A6010000}"/>
    <cellStyle name="_~0735158_Sample3_Datapack(BS)_Arun_091217_v2_Arun_Info request_2009.12.21" xfId="38198" xr:uid="{00000000-0005-0000-0000-0000A7010000}"/>
    <cellStyle name="_~0735158_Sample3_Datapack(BS)_Arun_091217_v2_Arun_Info request_2009.12.22_PwC" xfId="38199" xr:uid="{00000000-0005-0000-0000-0000A8010000}"/>
    <cellStyle name="_~0735158_Sample3_Datapack(BS)_Arun_091217_v2_Arun_QA_main" xfId="38200" xr:uid="{00000000-0005-0000-0000-0000A9010000}"/>
    <cellStyle name="_~0735158_Sample3_Datepack_별첨_이종석_20090708" xfId="38201" xr:uid="{00000000-0005-0000-0000-0000AA010000}"/>
    <cellStyle name="_~0735158_Sample3_Datepack_별첨_이종석_20090708_Arun_Info request_2009.12.21" xfId="38202" xr:uid="{00000000-0005-0000-0000-0000AB010000}"/>
    <cellStyle name="_~0735158_Sample3_Datepack_별첨_이종석_20090708_Arun_Info request_2009.12.22_PwC" xfId="38203" xr:uid="{00000000-0005-0000-0000-0000AC010000}"/>
    <cellStyle name="_~0735158_Sample3_Datepack_별첨_이종석_20090708_Arun_QA_main" xfId="38204" xr:uid="{00000000-0005-0000-0000-0000AD010000}"/>
    <cellStyle name="_~0735158_Sample3_Datepack_별첨_이종석_20090708_Datapack(BS)_Arun_091217_v2" xfId="38205" xr:uid="{00000000-0005-0000-0000-0000AE010000}"/>
    <cellStyle name="_~0735158_Sample3_Datepack_별첨_이종석_20090708_Datapack(BS)_Arun_091217_v2_Arun_Info request_2009.12.21" xfId="38206" xr:uid="{00000000-0005-0000-0000-0000AF010000}"/>
    <cellStyle name="_~0735158_Sample3_Datepack_별첨_이종석_20090708_Datapack(BS)_Arun_091217_v2_Arun_Info request_2009.12.22_PwC" xfId="38207" xr:uid="{00000000-0005-0000-0000-0000B0010000}"/>
    <cellStyle name="_~0735158_Sample3_Datepack_별첨_이종석_20090708_Datapack(BS)_Arun_091217_v2_Arun_QA_main" xfId="38208" xr:uid="{00000000-0005-0000-0000-0000B1010000}"/>
    <cellStyle name="_~0735158_Sample3_WP-dealtool table_v5_KCW" xfId="38209" xr:uid="{00000000-0005-0000-0000-0000B2010000}"/>
    <cellStyle name="_~0735158_Sample3_WP-dealtool table_v5_KCW_Arun_Info request_2009.12.21" xfId="38210" xr:uid="{00000000-0005-0000-0000-0000B3010000}"/>
    <cellStyle name="_~0735158_Sample3_WP-dealtool table_v5_KCW_Arun_Info request_2009.12.22_PwC" xfId="38211" xr:uid="{00000000-0005-0000-0000-0000B4010000}"/>
    <cellStyle name="_~0735158_Sample3_WP-dealtool table_v5_KCW_Arun_QA_main" xfId="38212" xr:uid="{00000000-0005-0000-0000-0000B5010000}"/>
    <cellStyle name="_~0735158_Sample3_WP-dealtool table_v5_KCW_Datapack(BS)_Arun_091217_v2" xfId="38213" xr:uid="{00000000-0005-0000-0000-0000B6010000}"/>
    <cellStyle name="_~0735158_Sample3_WP-dealtool table_v5_KCW_Datapack(BS)_Arun_091217_v2_Arun_Info request_2009.12.21" xfId="38214" xr:uid="{00000000-0005-0000-0000-0000B7010000}"/>
    <cellStyle name="_~0735158_Sample3_WP-dealtool table_v5_KCW_Datapack(BS)_Arun_091217_v2_Arun_Info request_2009.12.22_PwC" xfId="38215" xr:uid="{00000000-0005-0000-0000-0000B8010000}"/>
    <cellStyle name="_~0735158_Sample3_WP-dealtool table_v5_KCW_Datapack(BS)_Arun_091217_v2_Arun_QA_main" xfId="38216" xr:uid="{00000000-0005-0000-0000-0000B9010000}"/>
    <cellStyle name="_~0735158_Sample5" xfId="38217" xr:uid="{00000000-0005-0000-0000-0000BA010000}"/>
    <cellStyle name="_~0735158_Sample5_Arun_Info request_2009.12.21" xfId="38218" xr:uid="{00000000-0005-0000-0000-0000BB010000}"/>
    <cellStyle name="_~0735158_Sample5_Arun_Info request_2009.12.22_PwC" xfId="38219" xr:uid="{00000000-0005-0000-0000-0000BC010000}"/>
    <cellStyle name="_~0735158_Sample5_Arun_QA_main" xfId="38220" xr:uid="{00000000-0005-0000-0000-0000BD010000}"/>
    <cellStyle name="_~0735158_Sample5_Datapack(BS)_Arun_091217_v2" xfId="38221" xr:uid="{00000000-0005-0000-0000-0000BE010000}"/>
    <cellStyle name="_~0735158_Sample5_Datapack(BS)_Arun_091217_v2_Arun_Info request_2009.12.21" xfId="38222" xr:uid="{00000000-0005-0000-0000-0000BF010000}"/>
    <cellStyle name="_~0735158_Sample5_Datapack(BS)_Arun_091217_v2_Arun_Info request_2009.12.22_PwC" xfId="38223" xr:uid="{00000000-0005-0000-0000-0000C0010000}"/>
    <cellStyle name="_~0735158_Sample5_Datapack(BS)_Arun_091217_v2_Arun_QA_main" xfId="38224" xr:uid="{00000000-0005-0000-0000-0000C1010000}"/>
    <cellStyle name="_~0735158_Sample5_Datepack_별첨_이종석_20090708" xfId="38225" xr:uid="{00000000-0005-0000-0000-0000C2010000}"/>
    <cellStyle name="_~0735158_Sample5_Datepack_별첨_이종석_20090708_Arun_Info request_2009.12.21" xfId="38226" xr:uid="{00000000-0005-0000-0000-0000C3010000}"/>
    <cellStyle name="_~0735158_Sample5_Datepack_별첨_이종석_20090708_Arun_Info request_2009.12.22_PwC" xfId="38227" xr:uid="{00000000-0005-0000-0000-0000C4010000}"/>
    <cellStyle name="_~0735158_Sample5_Datepack_별첨_이종석_20090708_Arun_QA_main" xfId="38228" xr:uid="{00000000-0005-0000-0000-0000C5010000}"/>
    <cellStyle name="_~0735158_Sample5_Datepack_별첨_이종석_20090708_Datapack(BS)_Arun_091217_v2" xfId="38229" xr:uid="{00000000-0005-0000-0000-0000C6010000}"/>
    <cellStyle name="_~0735158_Sample5_Datepack_별첨_이종석_20090708_Datapack(BS)_Arun_091217_v2_Arun_Info request_2009.12.21" xfId="38230" xr:uid="{00000000-0005-0000-0000-0000C7010000}"/>
    <cellStyle name="_~0735158_Sample5_Datepack_별첨_이종석_20090708_Datapack(BS)_Arun_091217_v2_Arun_Info request_2009.12.22_PwC" xfId="38231" xr:uid="{00000000-0005-0000-0000-0000C8010000}"/>
    <cellStyle name="_~0735158_Sample5_Datepack_별첨_이종석_20090708_Datapack(BS)_Arun_091217_v2_Arun_QA_main" xfId="38232" xr:uid="{00000000-0005-0000-0000-0000C9010000}"/>
    <cellStyle name="_~0735158_Sample5_WP-dealtool table_v5_KCW" xfId="38233" xr:uid="{00000000-0005-0000-0000-0000CA010000}"/>
    <cellStyle name="_~0735158_Sample5_WP-dealtool table_v5_KCW_Arun_Info request_2009.12.21" xfId="38234" xr:uid="{00000000-0005-0000-0000-0000CB010000}"/>
    <cellStyle name="_~0735158_Sample5_WP-dealtool table_v5_KCW_Arun_Info request_2009.12.22_PwC" xfId="38235" xr:uid="{00000000-0005-0000-0000-0000CC010000}"/>
    <cellStyle name="_~0735158_Sample5_WP-dealtool table_v5_KCW_Arun_QA_main" xfId="38236" xr:uid="{00000000-0005-0000-0000-0000CD010000}"/>
    <cellStyle name="_~0735158_Sample5_WP-dealtool table_v5_KCW_Datapack(BS)_Arun_091217_v2" xfId="38237" xr:uid="{00000000-0005-0000-0000-0000CE010000}"/>
    <cellStyle name="_~0735158_Sample5_WP-dealtool table_v5_KCW_Datapack(BS)_Arun_091217_v2_Arun_Info request_2009.12.21" xfId="38238" xr:uid="{00000000-0005-0000-0000-0000CF010000}"/>
    <cellStyle name="_~0735158_Sample5_WP-dealtool table_v5_KCW_Datapack(BS)_Arun_091217_v2_Arun_Info request_2009.12.22_PwC" xfId="38239" xr:uid="{00000000-0005-0000-0000-0000D0010000}"/>
    <cellStyle name="_~0735158_Sample5_WP-dealtool table_v5_KCW_Datapack(BS)_Arun_091217_v2_Arun_QA_main" xfId="38240" xr:uid="{00000000-0005-0000-0000-0000D1010000}"/>
    <cellStyle name="_~0936082" xfId="38241" xr:uid="{00000000-0005-0000-0000-0000D2010000}"/>
    <cellStyle name="_~8749426" xfId="38242" xr:uid="{00000000-0005-0000-0000-0000D3010000}"/>
    <cellStyle name="_~9485037" xfId="38243" xr:uid="{00000000-0005-0000-0000-0000D4010000}"/>
    <cellStyle name="_★★★2006년 결산대책 (안) - 감사후" xfId="38244" xr:uid="{00000000-0005-0000-0000-0000D5010000}"/>
    <cellStyle name="_00,01년인원인건비정리" xfId="38245" xr:uid="{00000000-0005-0000-0000-0000D6010000}"/>
    <cellStyle name="_01년매출계획" xfId="38246" xr:uid="{00000000-0005-0000-0000-0000D7010000}"/>
    <cellStyle name="_01년임율" xfId="38247" xr:uid="{00000000-0005-0000-0000-0000D8010000}"/>
    <cellStyle name="_02매출전체(진도)" xfId="38248" xr:uid="{00000000-0005-0000-0000-0000D9010000}"/>
    <cellStyle name="_02티엔터테인먼트_정산표0402_선수금돌린후" xfId="38249" xr:uid="{00000000-0005-0000-0000-0000DA010000}"/>
    <cellStyle name="_02티엔터테인먼트_정산표0402_선수금돌린후_Arun_Info request_2009.12.21" xfId="38250" xr:uid="{00000000-0005-0000-0000-0000DB010000}"/>
    <cellStyle name="_02티엔터테인먼트_정산표0402_선수금돌린후_Arun_Info request_2009.12.22_PwC" xfId="38251" xr:uid="{00000000-0005-0000-0000-0000DC010000}"/>
    <cellStyle name="_02티엔터테인먼트_정산표0402_선수금돌린후_Arun_QA_main" xfId="38252" xr:uid="{00000000-0005-0000-0000-0000DD010000}"/>
    <cellStyle name="_02티엔터테인먼트_정산표0402_선수금돌린후_Datapack(BS)_Arun_091217_v2" xfId="38253" xr:uid="{00000000-0005-0000-0000-0000DE010000}"/>
    <cellStyle name="_02티엔터테인먼트_정산표0402_선수금돌린후_Datapack(BS)_Arun_091217_v2_Arun_Info request_2009.12.21" xfId="38254" xr:uid="{00000000-0005-0000-0000-0000DF010000}"/>
    <cellStyle name="_02티엔터테인먼트_정산표0402_선수금돌린후_Datapack(BS)_Arun_091217_v2_Arun_Info request_2009.12.22_PwC" xfId="38255" xr:uid="{00000000-0005-0000-0000-0000E0010000}"/>
    <cellStyle name="_02티엔터테인먼트_정산표0402_선수금돌린후_Datapack(BS)_Arun_091217_v2_Arun_QA_main" xfId="38256" xr:uid="{00000000-0005-0000-0000-0000E1010000}"/>
    <cellStyle name="_02티엔터테인먼트_정산표0402_선수금돌린후_Sample" xfId="38257" xr:uid="{00000000-0005-0000-0000-0000E2010000}"/>
    <cellStyle name="_02티엔터테인먼트_정산표0402_선수금돌린후_Sample_Arun_Info request_2009.12.21" xfId="38258" xr:uid="{00000000-0005-0000-0000-0000E3010000}"/>
    <cellStyle name="_02티엔터테인먼트_정산표0402_선수금돌린후_Sample_Arun_Info request_2009.12.22_PwC" xfId="38259" xr:uid="{00000000-0005-0000-0000-0000E4010000}"/>
    <cellStyle name="_02티엔터테인먼트_정산표0402_선수금돌린후_Sample_Arun_QA_main" xfId="38260" xr:uid="{00000000-0005-0000-0000-0000E5010000}"/>
    <cellStyle name="_02티엔터테인먼트_정산표0402_선수금돌린후_Sample_Datapack(BS)_Arun_091217_v2" xfId="38261" xr:uid="{00000000-0005-0000-0000-0000E6010000}"/>
    <cellStyle name="_02티엔터테인먼트_정산표0402_선수금돌린후_Sample_Datapack(BS)_Arun_091217_v2_Arun_Info request_2009.12.21" xfId="38262" xr:uid="{00000000-0005-0000-0000-0000E7010000}"/>
    <cellStyle name="_02티엔터테인먼트_정산표0402_선수금돌린후_Sample_Datapack(BS)_Arun_091217_v2_Arun_Info request_2009.12.22_PwC" xfId="38263" xr:uid="{00000000-0005-0000-0000-0000E8010000}"/>
    <cellStyle name="_02티엔터테인먼트_정산표0402_선수금돌린후_Sample_Datapack(BS)_Arun_091217_v2_Arun_QA_main" xfId="38264" xr:uid="{00000000-0005-0000-0000-0000E9010000}"/>
    <cellStyle name="_02티엔터테인먼트_정산표0402_선수금돌린후_Sample_Datepack_별첨_이종석_20090708" xfId="38265" xr:uid="{00000000-0005-0000-0000-0000EA010000}"/>
    <cellStyle name="_02티엔터테인먼트_정산표0402_선수금돌린후_Sample_Datepack_별첨_이종석_20090708_Arun_Info request_2009.12.21" xfId="38266" xr:uid="{00000000-0005-0000-0000-0000EB010000}"/>
    <cellStyle name="_02티엔터테인먼트_정산표0402_선수금돌린후_Sample_Datepack_별첨_이종석_20090708_Arun_Info request_2009.12.22_PwC" xfId="38267" xr:uid="{00000000-0005-0000-0000-0000EC010000}"/>
    <cellStyle name="_02티엔터테인먼트_정산표0402_선수금돌린후_Sample_Datepack_별첨_이종석_20090708_Arun_QA_main" xfId="38268" xr:uid="{00000000-0005-0000-0000-0000ED010000}"/>
    <cellStyle name="_02티엔터테인먼트_정산표0402_선수금돌린후_Sample_Datepack_별첨_이종석_20090708_Datapack(BS)_Arun_091217_v2" xfId="38269" xr:uid="{00000000-0005-0000-0000-0000EE010000}"/>
    <cellStyle name="_02티엔터테인먼트_정산표0402_선수금돌린후_Sample_Datepack_별첨_이종석_20090708_Datapack(BS)_Arun_091217_v2_Arun_Info request_2009.12.21" xfId="38270" xr:uid="{00000000-0005-0000-0000-0000EF010000}"/>
    <cellStyle name="_02티엔터테인먼트_정산표0402_선수금돌린후_Sample_Datepack_별첨_이종석_20090708_Datapack(BS)_Arun_091217_v2_Arun_Info request_2009.12.22_PwC" xfId="38271" xr:uid="{00000000-0005-0000-0000-0000F0010000}"/>
    <cellStyle name="_02티엔터테인먼트_정산표0402_선수금돌린후_Sample_Datepack_별첨_이종석_20090708_Datapack(BS)_Arun_091217_v2_Arun_QA_main" xfId="38272" xr:uid="{00000000-0005-0000-0000-0000F1010000}"/>
    <cellStyle name="_02티엔터테인먼트_정산표0402_선수금돌린후_Sample_WP-dealtool table_v5_KCW" xfId="38273" xr:uid="{00000000-0005-0000-0000-0000F2010000}"/>
    <cellStyle name="_02티엔터테인먼트_정산표0402_선수금돌린후_Sample_WP-dealtool table_v5_KCW_Arun_Info request_2009.12.21" xfId="38274" xr:uid="{00000000-0005-0000-0000-0000F3010000}"/>
    <cellStyle name="_02티엔터테인먼트_정산표0402_선수금돌린후_Sample_WP-dealtool table_v5_KCW_Arun_Info request_2009.12.22_PwC" xfId="38275" xr:uid="{00000000-0005-0000-0000-0000F4010000}"/>
    <cellStyle name="_02티엔터테인먼트_정산표0402_선수금돌린후_Sample_WP-dealtool table_v5_KCW_Arun_QA_main" xfId="38276" xr:uid="{00000000-0005-0000-0000-0000F5010000}"/>
    <cellStyle name="_02티엔터테인먼트_정산표0402_선수금돌린후_Sample_WP-dealtool table_v5_KCW_Datapack(BS)_Arun_091217_v2" xfId="38277" xr:uid="{00000000-0005-0000-0000-0000F6010000}"/>
    <cellStyle name="_02티엔터테인먼트_정산표0402_선수금돌린후_Sample_WP-dealtool table_v5_KCW_Datapack(BS)_Arun_091217_v2_Arun_Info request_2009.12.21" xfId="38278" xr:uid="{00000000-0005-0000-0000-0000F7010000}"/>
    <cellStyle name="_02티엔터테인먼트_정산표0402_선수금돌린후_Sample_WP-dealtool table_v5_KCW_Datapack(BS)_Arun_091217_v2_Arun_Info request_2009.12.22_PwC" xfId="38279" xr:uid="{00000000-0005-0000-0000-0000F8010000}"/>
    <cellStyle name="_02티엔터테인먼트_정산표0402_선수금돌린후_Sample_WP-dealtool table_v5_KCW_Datapack(BS)_Arun_091217_v2_Arun_QA_main" xfId="38280" xr:uid="{00000000-0005-0000-0000-0000F9010000}"/>
    <cellStyle name="_02티엔터테인먼트_정산표0402_선수금돌린후_Sample2" xfId="38281" xr:uid="{00000000-0005-0000-0000-0000FA010000}"/>
    <cellStyle name="_02티엔터테인먼트_정산표0402_선수금돌린후_Sample2_Arun_Info request_2009.12.21" xfId="38282" xr:uid="{00000000-0005-0000-0000-0000FB010000}"/>
    <cellStyle name="_02티엔터테인먼트_정산표0402_선수금돌린후_Sample2_Arun_Info request_2009.12.22_PwC" xfId="38283" xr:uid="{00000000-0005-0000-0000-0000FC010000}"/>
    <cellStyle name="_02티엔터테인먼트_정산표0402_선수금돌린후_Sample2_Arun_QA_main" xfId="38284" xr:uid="{00000000-0005-0000-0000-0000FD010000}"/>
    <cellStyle name="_02티엔터테인먼트_정산표0402_선수금돌린후_Sample2_Datapack(BS)_Arun_091217_v2" xfId="38285" xr:uid="{00000000-0005-0000-0000-0000FE010000}"/>
    <cellStyle name="_02티엔터테인먼트_정산표0402_선수금돌린후_Sample2_Datapack(BS)_Arun_091217_v2_Arun_Info request_2009.12.21" xfId="38286" xr:uid="{00000000-0005-0000-0000-0000FF010000}"/>
    <cellStyle name="_02티엔터테인먼트_정산표0402_선수금돌린후_Sample2_Datapack(BS)_Arun_091217_v2_Arun_Info request_2009.12.22_PwC" xfId="38287" xr:uid="{00000000-0005-0000-0000-000000020000}"/>
    <cellStyle name="_02티엔터테인먼트_정산표0402_선수금돌린후_Sample2_Datapack(BS)_Arun_091217_v2_Arun_QA_main" xfId="38288" xr:uid="{00000000-0005-0000-0000-000001020000}"/>
    <cellStyle name="_02티엔터테인먼트_정산표0402_선수금돌린후_Sample2_Datepack_별첨_이종석_20090708" xfId="38289" xr:uid="{00000000-0005-0000-0000-000002020000}"/>
    <cellStyle name="_02티엔터테인먼트_정산표0402_선수금돌린후_Sample2_Datepack_별첨_이종석_20090708_Arun_Info request_2009.12.21" xfId="38290" xr:uid="{00000000-0005-0000-0000-000003020000}"/>
    <cellStyle name="_02티엔터테인먼트_정산표0402_선수금돌린후_Sample2_Datepack_별첨_이종석_20090708_Arun_Info request_2009.12.22_PwC" xfId="38291" xr:uid="{00000000-0005-0000-0000-000004020000}"/>
    <cellStyle name="_02티엔터테인먼트_정산표0402_선수금돌린후_Sample2_Datepack_별첨_이종석_20090708_Arun_QA_main" xfId="38292" xr:uid="{00000000-0005-0000-0000-000005020000}"/>
    <cellStyle name="_02티엔터테인먼트_정산표0402_선수금돌린후_Sample2_Datepack_별첨_이종석_20090708_Datapack(BS)_Arun_091217_v2" xfId="38293" xr:uid="{00000000-0005-0000-0000-000006020000}"/>
    <cellStyle name="_02티엔터테인먼트_정산표0402_선수금돌린후_Sample2_Datepack_별첨_이종석_20090708_Datapack(BS)_Arun_091217_v2_Arun_Info request_2009.12.21" xfId="38294" xr:uid="{00000000-0005-0000-0000-000007020000}"/>
    <cellStyle name="_02티엔터테인먼트_정산표0402_선수금돌린후_Sample2_Datepack_별첨_이종석_20090708_Datapack(BS)_Arun_091217_v2_Arun_Info request_2009.12.22_PwC" xfId="38295" xr:uid="{00000000-0005-0000-0000-000008020000}"/>
    <cellStyle name="_02티엔터테인먼트_정산표0402_선수금돌린후_Sample2_Datepack_별첨_이종석_20090708_Datapack(BS)_Arun_091217_v2_Arun_QA_main" xfId="38296" xr:uid="{00000000-0005-0000-0000-000009020000}"/>
    <cellStyle name="_02티엔터테인먼트_정산표0402_선수금돌린후_Sample2_WP-dealtool table_v5_KCW" xfId="38297" xr:uid="{00000000-0005-0000-0000-00000A020000}"/>
    <cellStyle name="_02티엔터테인먼트_정산표0402_선수금돌린후_Sample2_WP-dealtool table_v5_KCW_Arun_Info request_2009.12.21" xfId="38298" xr:uid="{00000000-0005-0000-0000-00000B020000}"/>
    <cellStyle name="_02티엔터테인먼트_정산표0402_선수금돌린후_Sample2_WP-dealtool table_v5_KCW_Arun_Info request_2009.12.22_PwC" xfId="38299" xr:uid="{00000000-0005-0000-0000-00000C020000}"/>
    <cellStyle name="_02티엔터테인먼트_정산표0402_선수금돌린후_Sample2_WP-dealtool table_v5_KCW_Arun_QA_main" xfId="38300" xr:uid="{00000000-0005-0000-0000-00000D020000}"/>
    <cellStyle name="_02티엔터테인먼트_정산표0402_선수금돌린후_Sample2_WP-dealtool table_v5_KCW_Datapack(BS)_Arun_091217_v2" xfId="38301" xr:uid="{00000000-0005-0000-0000-00000E020000}"/>
    <cellStyle name="_02티엔터테인먼트_정산표0402_선수금돌린후_Sample2_WP-dealtool table_v5_KCW_Datapack(BS)_Arun_091217_v2_Arun_Info request_2009.12.21" xfId="38302" xr:uid="{00000000-0005-0000-0000-00000F020000}"/>
    <cellStyle name="_02티엔터테인먼트_정산표0402_선수금돌린후_Sample2_WP-dealtool table_v5_KCW_Datapack(BS)_Arun_091217_v2_Arun_Info request_2009.12.22_PwC" xfId="38303" xr:uid="{00000000-0005-0000-0000-000010020000}"/>
    <cellStyle name="_02티엔터테인먼트_정산표0402_선수금돌린후_Sample2_WP-dealtool table_v5_KCW_Datapack(BS)_Arun_091217_v2_Arun_QA_main" xfId="38304" xr:uid="{00000000-0005-0000-0000-000011020000}"/>
    <cellStyle name="_02티엔터테인먼트_정산표0402_선수금돌린후_Sample3" xfId="38305" xr:uid="{00000000-0005-0000-0000-000012020000}"/>
    <cellStyle name="_02티엔터테인먼트_정산표0402_선수금돌린후_Sample3_Arun_Info request_2009.12.21" xfId="38306" xr:uid="{00000000-0005-0000-0000-000013020000}"/>
    <cellStyle name="_02티엔터테인먼트_정산표0402_선수금돌린후_Sample3_Arun_Info request_2009.12.22_PwC" xfId="38307" xr:uid="{00000000-0005-0000-0000-000014020000}"/>
    <cellStyle name="_02티엔터테인먼트_정산표0402_선수금돌린후_Sample3_Arun_QA_main" xfId="38308" xr:uid="{00000000-0005-0000-0000-000015020000}"/>
    <cellStyle name="_02티엔터테인먼트_정산표0402_선수금돌린후_Sample3_Datapack(BS)_Arun_091217_v2" xfId="38309" xr:uid="{00000000-0005-0000-0000-000016020000}"/>
    <cellStyle name="_02티엔터테인먼트_정산표0402_선수금돌린후_Sample3_Datapack(BS)_Arun_091217_v2_Arun_Info request_2009.12.21" xfId="38310" xr:uid="{00000000-0005-0000-0000-000017020000}"/>
    <cellStyle name="_02티엔터테인먼트_정산표0402_선수금돌린후_Sample3_Datapack(BS)_Arun_091217_v2_Arun_Info request_2009.12.22_PwC" xfId="38311" xr:uid="{00000000-0005-0000-0000-000018020000}"/>
    <cellStyle name="_02티엔터테인먼트_정산표0402_선수금돌린후_Sample3_Datapack(BS)_Arun_091217_v2_Arun_QA_main" xfId="38312" xr:uid="{00000000-0005-0000-0000-000019020000}"/>
    <cellStyle name="_02티엔터테인먼트_정산표0402_선수금돌린후_Sample3_Datepack_별첨_이종석_20090708" xfId="38313" xr:uid="{00000000-0005-0000-0000-00001A020000}"/>
    <cellStyle name="_02티엔터테인먼트_정산표0402_선수금돌린후_Sample3_Datepack_별첨_이종석_20090708_Arun_Info request_2009.12.21" xfId="38314" xr:uid="{00000000-0005-0000-0000-00001B020000}"/>
    <cellStyle name="_02티엔터테인먼트_정산표0402_선수금돌린후_Sample3_Datepack_별첨_이종석_20090708_Arun_Info request_2009.12.22_PwC" xfId="38315" xr:uid="{00000000-0005-0000-0000-00001C020000}"/>
    <cellStyle name="_02티엔터테인먼트_정산표0402_선수금돌린후_Sample3_Datepack_별첨_이종석_20090708_Arun_QA_main" xfId="38316" xr:uid="{00000000-0005-0000-0000-00001D020000}"/>
    <cellStyle name="_02티엔터테인먼트_정산표0402_선수금돌린후_Sample3_Datepack_별첨_이종석_20090708_Datapack(BS)_Arun_091217_v2" xfId="38317" xr:uid="{00000000-0005-0000-0000-00001E020000}"/>
    <cellStyle name="_02티엔터테인먼트_정산표0402_선수금돌린후_Sample3_Datepack_별첨_이종석_20090708_Datapack(BS)_Arun_091217_v2_Arun_Info request_2009.12.21" xfId="38318" xr:uid="{00000000-0005-0000-0000-00001F020000}"/>
    <cellStyle name="_02티엔터테인먼트_정산표0402_선수금돌린후_Sample3_Datepack_별첨_이종석_20090708_Datapack(BS)_Arun_091217_v2_Arun_Info request_2009.12.22_PwC" xfId="38319" xr:uid="{00000000-0005-0000-0000-000020020000}"/>
    <cellStyle name="_02티엔터테인먼트_정산표0402_선수금돌린후_Sample3_Datepack_별첨_이종석_20090708_Datapack(BS)_Arun_091217_v2_Arun_QA_main" xfId="38320" xr:uid="{00000000-0005-0000-0000-000021020000}"/>
    <cellStyle name="_02티엔터테인먼트_정산표0402_선수금돌린후_Sample3_WP-dealtool table_v5_KCW" xfId="38321" xr:uid="{00000000-0005-0000-0000-000022020000}"/>
    <cellStyle name="_02티엔터테인먼트_정산표0402_선수금돌린후_Sample3_WP-dealtool table_v5_KCW_Arun_Info request_2009.12.21" xfId="38322" xr:uid="{00000000-0005-0000-0000-000023020000}"/>
    <cellStyle name="_02티엔터테인먼트_정산표0402_선수금돌린후_Sample3_WP-dealtool table_v5_KCW_Arun_Info request_2009.12.22_PwC" xfId="38323" xr:uid="{00000000-0005-0000-0000-000024020000}"/>
    <cellStyle name="_02티엔터테인먼트_정산표0402_선수금돌린후_Sample3_WP-dealtool table_v5_KCW_Arun_QA_main" xfId="38324" xr:uid="{00000000-0005-0000-0000-000025020000}"/>
    <cellStyle name="_02티엔터테인먼트_정산표0402_선수금돌린후_Sample3_WP-dealtool table_v5_KCW_Datapack(BS)_Arun_091217_v2" xfId="38325" xr:uid="{00000000-0005-0000-0000-000026020000}"/>
    <cellStyle name="_02티엔터테인먼트_정산표0402_선수금돌린후_Sample3_WP-dealtool table_v5_KCW_Datapack(BS)_Arun_091217_v2_Arun_Info request_2009.12.21" xfId="38326" xr:uid="{00000000-0005-0000-0000-000027020000}"/>
    <cellStyle name="_02티엔터테인먼트_정산표0402_선수금돌린후_Sample3_WP-dealtool table_v5_KCW_Datapack(BS)_Arun_091217_v2_Arun_Info request_2009.12.22_PwC" xfId="38327" xr:uid="{00000000-0005-0000-0000-000028020000}"/>
    <cellStyle name="_02티엔터테인먼트_정산표0402_선수금돌린후_Sample3_WP-dealtool table_v5_KCW_Datapack(BS)_Arun_091217_v2_Arun_QA_main" xfId="38328" xr:uid="{00000000-0005-0000-0000-000029020000}"/>
    <cellStyle name="_02티엔터테인먼트_정산표0402_선수금돌린후_Sample5" xfId="38329" xr:uid="{00000000-0005-0000-0000-00002A020000}"/>
    <cellStyle name="_02티엔터테인먼트_정산표0402_선수금돌린후_Sample5_Arun_Info request_2009.12.21" xfId="38330" xr:uid="{00000000-0005-0000-0000-00002B020000}"/>
    <cellStyle name="_02티엔터테인먼트_정산표0402_선수금돌린후_Sample5_Arun_Info request_2009.12.22_PwC" xfId="38331" xr:uid="{00000000-0005-0000-0000-00002C020000}"/>
    <cellStyle name="_02티엔터테인먼트_정산표0402_선수금돌린후_Sample5_Arun_QA_main" xfId="38332" xr:uid="{00000000-0005-0000-0000-00002D020000}"/>
    <cellStyle name="_02티엔터테인먼트_정산표0402_선수금돌린후_Sample5_Datapack(BS)_Arun_091217_v2" xfId="38333" xr:uid="{00000000-0005-0000-0000-00002E020000}"/>
    <cellStyle name="_02티엔터테인먼트_정산표0402_선수금돌린후_Sample5_Datapack(BS)_Arun_091217_v2_Arun_Info request_2009.12.21" xfId="38334" xr:uid="{00000000-0005-0000-0000-00002F020000}"/>
    <cellStyle name="_02티엔터테인먼트_정산표0402_선수금돌린후_Sample5_Datapack(BS)_Arun_091217_v2_Arun_Info request_2009.12.22_PwC" xfId="38335" xr:uid="{00000000-0005-0000-0000-000030020000}"/>
    <cellStyle name="_02티엔터테인먼트_정산표0402_선수금돌린후_Sample5_Datapack(BS)_Arun_091217_v2_Arun_QA_main" xfId="38336" xr:uid="{00000000-0005-0000-0000-000031020000}"/>
    <cellStyle name="_02티엔터테인먼트_정산표0402_선수금돌린후_Sample5_Datepack_별첨_이종석_20090708" xfId="38337" xr:uid="{00000000-0005-0000-0000-000032020000}"/>
    <cellStyle name="_02티엔터테인먼트_정산표0402_선수금돌린후_Sample5_Datepack_별첨_이종석_20090708_Arun_Info request_2009.12.21" xfId="38338" xr:uid="{00000000-0005-0000-0000-000033020000}"/>
    <cellStyle name="_02티엔터테인먼트_정산표0402_선수금돌린후_Sample5_Datepack_별첨_이종석_20090708_Arun_Info request_2009.12.22_PwC" xfId="38339" xr:uid="{00000000-0005-0000-0000-000034020000}"/>
    <cellStyle name="_02티엔터테인먼트_정산표0402_선수금돌린후_Sample5_Datepack_별첨_이종석_20090708_Arun_QA_main" xfId="38340" xr:uid="{00000000-0005-0000-0000-000035020000}"/>
    <cellStyle name="_02티엔터테인먼트_정산표0402_선수금돌린후_Sample5_Datepack_별첨_이종석_20090708_Datapack(BS)_Arun_091217_v2" xfId="38341" xr:uid="{00000000-0005-0000-0000-000036020000}"/>
    <cellStyle name="_02티엔터테인먼트_정산표0402_선수금돌린후_Sample5_Datepack_별첨_이종석_20090708_Datapack(BS)_Arun_091217_v2_Arun_Info request_2009.12.21" xfId="38342" xr:uid="{00000000-0005-0000-0000-000037020000}"/>
    <cellStyle name="_02티엔터테인먼트_정산표0402_선수금돌린후_Sample5_Datepack_별첨_이종석_20090708_Datapack(BS)_Arun_091217_v2_Arun_Info request_2009.12.22_PwC" xfId="38343" xr:uid="{00000000-0005-0000-0000-000038020000}"/>
    <cellStyle name="_02티엔터테인먼트_정산표0402_선수금돌린후_Sample5_Datepack_별첨_이종석_20090708_Datapack(BS)_Arun_091217_v2_Arun_QA_main" xfId="38344" xr:uid="{00000000-0005-0000-0000-000039020000}"/>
    <cellStyle name="_02티엔터테인먼트_정산표0402_선수금돌린후_Sample5_WP-dealtool table_v5_KCW" xfId="38345" xr:uid="{00000000-0005-0000-0000-00003A020000}"/>
    <cellStyle name="_02티엔터테인먼트_정산표0402_선수금돌린후_Sample5_WP-dealtool table_v5_KCW_Arun_Info request_2009.12.21" xfId="38346" xr:uid="{00000000-0005-0000-0000-00003B020000}"/>
    <cellStyle name="_02티엔터테인먼트_정산표0402_선수금돌린후_Sample5_WP-dealtool table_v5_KCW_Arun_Info request_2009.12.22_PwC" xfId="38347" xr:uid="{00000000-0005-0000-0000-00003C020000}"/>
    <cellStyle name="_02티엔터테인먼트_정산표0402_선수금돌린후_Sample5_WP-dealtool table_v5_KCW_Arun_QA_main" xfId="38348" xr:uid="{00000000-0005-0000-0000-00003D020000}"/>
    <cellStyle name="_02티엔터테인먼트_정산표0402_선수금돌린후_Sample5_WP-dealtool table_v5_KCW_Datapack(BS)_Arun_091217_v2" xfId="38349" xr:uid="{00000000-0005-0000-0000-00003E020000}"/>
    <cellStyle name="_02티엔터테인먼트_정산표0402_선수금돌린후_Sample5_WP-dealtool table_v5_KCW_Datapack(BS)_Arun_091217_v2_Arun_Info request_2009.12.21" xfId="38350" xr:uid="{00000000-0005-0000-0000-00003F020000}"/>
    <cellStyle name="_02티엔터테인먼트_정산표0402_선수금돌린후_Sample5_WP-dealtool table_v5_KCW_Datapack(BS)_Arun_091217_v2_Arun_Info request_2009.12.22_PwC" xfId="38351" xr:uid="{00000000-0005-0000-0000-000040020000}"/>
    <cellStyle name="_02티엔터테인먼트_정산표0402_선수금돌린후_Sample5_WP-dealtool table_v5_KCW_Datapack(BS)_Arun_091217_v2_Arun_QA_main" xfId="38352" xr:uid="{00000000-0005-0000-0000-000041020000}"/>
    <cellStyle name="_06.선급이자원천징수" xfId="38353" xr:uid="{00000000-0005-0000-0000-000042020000}"/>
    <cellStyle name="_06.선급이자원천징수_Arun_Info request_2009.12.21" xfId="38354" xr:uid="{00000000-0005-0000-0000-000043020000}"/>
    <cellStyle name="_06.선급이자원천징수_Arun_Info request_2009.12.22_PwC" xfId="38355" xr:uid="{00000000-0005-0000-0000-000044020000}"/>
    <cellStyle name="_06.선급이자원천징수_Arun_QA_main" xfId="38356" xr:uid="{00000000-0005-0000-0000-000045020000}"/>
    <cellStyle name="_06.선급이자원천징수_Datapack(BS)_Arun_091217_v2" xfId="38357" xr:uid="{00000000-0005-0000-0000-000046020000}"/>
    <cellStyle name="_06.선급이자원천징수_Datapack(BS)_Arun_091217_v2_Arun_Info request_2009.12.21" xfId="38358" xr:uid="{00000000-0005-0000-0000-000047020000}"/>
    <cellStyle name="_06.선급이자원천징수_Datapack(BS)_Arun_091217_v2_Arun_Info request_2009.12.22_PwC" xfId="38359" xr:uid="{00000000-0005-0000-0000-000048020000}"/>
    <cellStyle name="_06.선급이자원천징수_Datapack(BS)_Arun_091217_v2_Arun_QA_main" xfId="38360" xr:uid="{00000000-0005-0000-0000-000049020000}"/>
    <cellStyle name="_06.선급이자원천징수_Sample" xfId="38361" xr:uid="{00000000-0005-0000-0000-00004A020000}"/>
    <cellStyle name="_06.선급이자원천징수_Sample_Arun_Info request_2009.12.21" xfId="38362" xr:uid="{00000000-0005-0000-0000-00004B020000}"/>
    <cellStyle name="_06.선급이자원천징수_Sample_Arun_Info request_2009.12.22_PwC" xfId="38363" xr:uid="{00000000-0005-0000-0000-00004C020000}"/>
    <cellStyle name="_06.선급이자원천징수_Sample_Arun_QA_main" xfId="38364" xr:uid="{00000000-0005-0000-0000-00004D020000}"/>
    <cellStyle name="_06.선급이자원천징수_Sample_Datapack(BS)_Arun_091217_v2" xfId="38365" xr:uid="{00000000-0005-0000-0000-00004E020000}"/>
    <cellStyle name="_06.선급이자원천징수_Sample_Datapack(BS)_Arun_091217_v2_Arun_Info request_2009.12.21" xfId="38366" xr:uid="{00000000-0005-0000-0000-00004F020000}"/>
    <cellStyle name="_06.선급이자원천징수_Sample_Datapack(BS)_Arun_091217_v2_Arun_Info request_2009.12.22_PwC" xfId="38367" xr:uid="{00000000-0005-0000-0000-000050020000}"/>
    <cellStyle name="_06.선급이자원천징수_Sample_Datapack(BS)_Arun_091217_v2_Arun_QA_main" xfId="38368" xr:uid="{00000000-0005-0000-0000-000051020000}"/>
    <cellStyle name="_06.선급이자원천징수_Sample_Datepack_별첨_이종석_20090708" xfId="38369" xr:uid="{00000000-0005-0000-0000-000052020000}"/>
    <cellStyle name="_06.선급이자원천징수_Sample_Datepack_별첨_이종석_20090708_Arun_Info request_2009.12.21" xfId="38370" xr:uid="{00000000-0005-0000-0000-000053020000}"/>
    <cellStyle name="_06.선급이자원천징수_Sample_Datepack_별첨_이종석_20090708_Arun_Info request_2009.12.22_PwC" xfId="38371" xr:uid="{00000000-0005-0000-0000-000054020000}"/>
    <cellStyle name="_06.선급이자원천징수_Sample_Datepack_별첨_이종석_20090708_Arun_QA_main" xfId="38372" xr:uid="{00000000-0005-0000-0000-000055020000}"/>
    <cellStyle name="_06.선급이자원천징수_Sample_Datepack_별첨_이종석_20090708_Datapack(BS)_Arun_091217_v2" xfId="38373" xr:uid="{00000000-0005-0000-0000-000056020000}"/>
    <cellStyle name="_06.선급이자원천징수_Sample_Datepack_별첨_이종석_20090708_Datapack(BS)_Arun_091217_v2_Arun_Info request_2009.12.21" xfId="38374" xr:uid="{00000000-0005-0000-0000-000057020000}"/>
    <cellStyle name="_06.선급이자원천징수_Sample_Datepack_별첨_이종석_20090708_Datapack(BS)_Arun_091217_v2_Arun_Info request_2009.12.22_PwC" xfId="38375" xr:uid="{00000000-0005-0000-0000-000058020000}"/>
    <cellStyle name="_06.선급이자원천징수_Sample_Datepack_별첨_이종석_20090708_Datapack(BS)_Arun_091217_v2_Arun_QA_main" xfId="38376" xr:uid="{00000000-0005-0000-0000-000059020000}"/>
    <cellStyle name="_06.선급이자원천징수_Sample_WP-dealtool table_v5_KCW" xfId="38377" xr:uid="{00000000-0005-0000-0000-00005A020000}"/>
    <cellStyle name="_06.선급이자원천징수_Sample_WP-dealtool table_v5_KCW_Arun_Info request_2009.12.21" xfId="38378" xr:uid="{00000000-0005-0000-0000-00005B020000}"/>
    <cellStyle name="_06.선급이자원천징수_Sample_WP-dealtool table_v5_KCW_Arun_Info request_2009.12.22_PwC" xfId="38379" xr:uid="{00000000-0005-0000-0000-00005C020000}"/>
    <cellStyle name="_06.선급이자원천징수_Sample_WP-dealtool table_v5_KCW_Arun_QA_main" xfId="38380" xr:uid="{00000000-0005-0000-0000-00005D020000}"/>
    <cellStyle name="_06.선급이자원천징수_Sample_WP-dealtool table_v5_KCW_Datapack(BS)_Arun_091217_v2" xfId="38381" xr:uid="{00000000-0005-0000-0000-00005E020000}"/>
    <cellStyle name="_06.선급이자원천징수_Sample_WP-dealtool table_v5_KCW_Datapack(BS)_Arun_091217_v2_Arun_Info request_2009.12.21" xfId="38382" xr:uid="{00000000-0005-0000-0000-00005F020000}"/>
    <cellStyle name="_06.선급이자원천징수_Sample_WP-dealtool table_v5_KCW_Datapack(BS)_Arun_091217_v2_Arun_Info request_2009.12.22_PwC" xfId="38383" xr:uid="{00000000-0005-0000-0000-000060020000}"/>
    <cellStyle name="_06.선급이자원천징수_Sample_WP-dealtool table_v5_KCW_Datapack(BS)_Arun_091217_v2_Arun_QA_main" xfId="38384" xr:uid="{00000000-0005-0000-0000-000061020000}"/>
    <cellStyle name="_06.선급이자원천징수_Sample2" xfId="38385" xr:uid="{00000000-0005-0000-0000-000062020000}"/>
    <cellStyle name="_06.선급이자원천징수_Sample2_Arun_Info request_2009.12.21" xfId="38386" xr:uid="{00000000-0005-0000-0000-000063020000}"/>
    <cellStyle name="_06.선급이자원천징수_Sample2_Arun_Info request_2009.12.22_PwC" xfId="38387" xr:uid="{00000000-0005-0000-0000-000064020000}"/>
    <cellStyle name="_06.선급이자원천징수_Sample2_Arun_QA_main" xfId="38388" xr:uid="{00000000-0005-0000-0000-000065020000}"/>
    <cellStyle name="_06.선급이자원천징수_Sample2_Datapack(BS)_Arun_091217_v2" xfId="38389" xr:uid="{00000000-0005-0000-0000-000066020000}"/>
    <cellStyle name="_06.선급이자원천징수_Sample2_Datapack(BS)_Arun_091217_v2_Arun_Info request_2009.12.21" xfId="38390" xr:uid="{00000000-0005-0000-0000-000067020000}"/>
    <cellStyle name="_06.선급이자원천징수_Sample2_Datapack(BS)_Arun_091217_v2_Arun_Info request_2009.12.22_PwC" xfId="38391" xr:uid="{00000000-0005-0000-0000-000068020000}"/>
    <cellStyle name="_06.선급이자원천징수_Sample2_Datapack(BS)_Arun_091217_v2_Arun_QA_main" xfId="38392" xr:uid="{00000000-0005-0000-0000-000069020000}"/>
    <cellStyle name="_06.선급이자원천징수_Sample2_Datepack_별첨_이종석_20090708" xfId="38393" xr:uid="{00000000-0005-0000-0000-00006A020000}"/>
    <cellStyle name="_06.선급이자원천징수_Sample2_Datepack_별첨_이종석_20090708_Arun_Info request_2009.12.21" xfId="38394" xr:uid="{00000000-0005-0000-0000-00006B020000}"/>
    <cellStyle name="_06.선급이자원천징수_Sample2_Datepack_별첨_이종석_20090708_Arun_Info request_2009.12.22_PwC" xfId="38395" xr:uid="{00000000-0005-0000-0000-00006C020000}"/>
    <cellStyle name="_06.선급이자원천징수_Sample2_Datepack_별첨_이종석_20090708_Arun_QA_main" xfId="38396" xr:uid="{00000000-0005-0000-0000-00006D020000}"/>
    <cellStyle name="_06.선급이자원천징수_Sample2_Datepack_별첨_이종석_20090708_Datapack(BS)_Arun_091217_v2" xfId="38397" xr:uid="{00000000-0005-0000-0000-00006E020000}"/>
    <cellStyle name="_06.선급이자원천징수_Sample2_Datepack_별첨_이종석_20090708_Datapack(BS)_Arun_091217_v2_Arun_Info request_2009.12.21" xfId="38398" xr:uid="{00000000-0005-0000-0000-00006F020000}"/>
    <cellStyle name="_06.선급이자원천징수_Sample2_Datepack_별첨_이종석_20090708_Datapack(BS)_Arun_091217_v2_Arun_Info request_2009.12.22_PwC" xfId="38399" xr:uid="{00000000-0005-0000-0000-000070020000}"/>
    <cellStyle name="_06.선급이자원천징수_Sample2_Datepack_별첨_이종석_20090708_Datapack(BS)_Arun_091217_v2_Arun_QA_main" xfId="38400" xr:uid="{00000000-0005-0000-0000-000071020000}"/>
    <cellStyle name="_06.선급이자원천징수_Sample2_WP-dealtool table_v5_KCW" xfId="38401" xr:uid="{00000000-0005-0000-0000-000072020000}"/>
    <cellStyle name="_06.선급이자원천징수_Sample2_WP-dealtool table_v5_KCW_Arun_Info request_2009.12.21" xfId="38402" xr:uid="{00000000-0005-0000-0000-000073020000}"/>
    <cellStyle name="_06.선급이자원천징수_Sample2_WP-dealtool table_v5_KCW_Arun_Info request_2009.12.22_PwC" xfId="38403" xr:uid="{00000000-0005-0000-0000-000074020000}"/>
    <cellStyle name="_06.선급이자원천징수_Sample2_WP-dealtool table_v5_KCW_Arun_QA_main" xfId="38404" xr:uid="{00000000-0005-0000-0000-000075020000}"/>
    <cellStyle name="_06.선급이자원천징수_Sample2_WP-dealtool table_v5_KCW_Datapack(BS)_Arun_091217_v2" xfId="38405" xr:uid="{00000000-0005-0000-0000-000076020000}"/>
    <cellStyle name="_06.선급이자원천징수_Sample2_WP-dealtool table_v5_KCW_Datapack(BS)_Arun_091217_v2_Arun_Info request_2009.12.21" xfId="38406" xr:uid="{00000000-0005-0000-0000-000077020000}"/>
    <cellStyle name="_06.선급이자원천징수_Sample2_WP-dealtool table_v5_KCW_Datapack(BS)_Arun_091217_v2_Arun_Info request_2009.12.22_PwC" xfId="38407" xr:uid="{00000000-0005-0000-0000-000078020000}"/>
    <cellStyle name="_06.선급이자원천징수_Sample2_WP-dealtool table_v5_KCW_Datapack(BS)_Arun_091217_v2_Arun_QA_main" xfId="38408" xr:uid="{00000000-0005-0000-0000-000079020000}"/>
    <cellStyle name="_06.선급이자원천징수_Sample3" xfId="38409" xr:uid="{00000000-0005-0000-0000-00007A020000}"/>
    <cellStyle name="_06.선급이자원천징수_Sample3_Arun_Info request_2009.12.21" xfId="38410" xr:uid="{00000000-0005-0000-0000-00007B020000}"/>
    <cellStyle name="_06.선급이자원천징수_Sample3_Arun_Info request_2009.12.22_PwC" xfId="38411" xr:uid="{00000000-0005-0000-0000-00007C020000}"/>
    <cellStyle name="_06.선급이자원천징수_Sample3_Arun_QA_main" xfId="38412" xr:uid="{00000000-0005-0000-0000-00007D020000}"/>
    <cellStyle name="_06.선급이자원천징수_Sample3_Datapack(BS)_Arun_091217_v2" xfId="38413" xr:uid="{00000000-0005-0000-0000-00007E020000}"/>
    <cellStyle name="_06.선급이자원천징수_Sample3_Datapack(BS)_Arun_091217_v2_Arun_Info request_2009.12.21" xfId="38414" xr:uid="{00000000-0005-0000-0000-00007F020000}"/>
    <cellStyle name="_06.선급이자원천징수_Sample3_Datapack(BS)_Arun_091217_v2_Arun_Info request_2009.12.22_PwC" xfId="38415" xr:uid="{00000000-0005-0000-0000-000080020000}"/>
    <cellStyle name="_06.선급이자원천징수_Sample3_Datapack(BS)_Arun_091217_v2_Arun_QA_main" xfId="38416" xr:uid="{00000000-0005-0000-0000-000081020000}"/>
    <cellStyle name="_06.선급이자원천징수_Sample3_Datepack_별첨_이종석_20090708" xfId="38417" xr:uid="{00000000-0005-0000-0000-000082020000}"/>
    <cellStyle name="_06.선급이자원천징수_Sample3_Datepack_별첨_이종석_20090708_Arun_Info request_2009.12.21" xfId="38418" xr:uid="{00000000-0005-0000-0000-000083020000}"/>
    <cellStyle name="_06.선급이자원천징수_Sample3_Datepack_별첨_이종석_20090708_Arun_Info request_2009.12.22_PwC" xfId="38419" xr:uid="{00000000-0005-0000-0000-000084020000}"/>
    <cellStyle name="_06.선급이자원천징수_Sample3_Datepack_별첨_이종석_20090708_Arun_QA_main" xfId="38420" xr:uid="{00000000-0005-0000-0000-000085020000}"/>
    <cellStyle name="_06.선급이자원천징수_Sample3_Datepack_별첨_이종석_20090708_Datapack(BS)_Arun_091217_v2" xfId="38421" xr:uid="{00000000-0005-0000-0000-000086020000}"/>
    <cellStyle name="_06.선급이자원천징수_Sample3_Datepack_별첨_이종석_20090708_Datapack(BS)_Arun_091217_v2_Arun_Info request_2009.12.21" xfId="38422" xr:uid="{00000000-0005-0000-0000-000087020000}"/>
    <cellStyle name="_06.선급이자원천징수_Sample3_Datepack_별첨_이종석_20090708_Datapack(BS)_Arun_091217_v2_Arun_Info request_2009.12.22_PwC" xfId="38423" xr:uid="{00000000-0005-0000-0000-000088020000}"/>
    <cellStyle name="_06.선급이자원천징수_Sample3_Datepack_별첨_이종석_20090708_Datapack(BS)_Arun_091217_v2_Arun_QA_main" xfId="38424" xr:uid="{00000000-0005-0000-0000-000089020000}"/>
    <cellStyle name="_06.선급이자원천징수_Sample3_WP-dealtool table_v5_KCW" xfId="38425" xr:uid="{00000000-0005-0000-0000-00008A020000}"/>
    <cellStyle name="_06.선급이자원천징수_Sample3_WP-dealtool table_v5_KCW_Arun_Info request_2009.12.21" xfId="38426" xr:uid="{00000000-0005-0000-0000-00008B020000}"/>
    <cellStyle name="_06.선급이자원천징수_Sample3_WP-dealtool table_v5_KCW_Arun_Info request_2009.12.22_PwC" xfId="38427" xr:uid="{00000000-0005-0000-0000-00008C020000}"/>
    <cellStyle name="_06.선급이자원천징수_Sample3_WP-dealtool table_v5_KCW_Arun_QA_main" xfId="38428" xr:uid="{00000000-0005-0000-0000-00008D020000}"/>
    <cellStyle name="_06.선급이자원천징수_Sample3_WP-dealtool table_v5_KCW_Datapack(BS)_Arun_091217_v2" xfId="38429" xr:uid="{00000000-0005-0000-0000-00008E020000}"/>
    <cellStyle name="_06.선급이자원천징수_Sample3_WP-dealtool table_v5_KCW_Datapack(BS)_Arun_091217_v2_Arun_Info request_2009.12.21" xfId="38430" xr:uid="{00000000-0005-0000-0000-00008F020000}"/>
    <cellStyle name="_06.선급이자원천징수_Sample3_WP-dealtool table_v5_KCW_Datapack(BS)_Arun_091217_v2_Arun_Info request_2009.12.22_PwC" xfId="38431" xr:uid="{00000000-0005-0000-0000-000090020000}"/>
    <cellStyle name="_06.선급이자원천징수_Sample3_WP-dealtool table_v5_KCW_Datapack(BS)_Arun_091217_v2_Arun_QA_main" xfId="38432" xr:uid="{00000000-0005-0000-0000-000091020000}"/>
    <cellStyle name="_06.선급이자원천징수_Sample5" xfId="38433" xr:uid="{00000000-0005-0000-0000-000092020000}"/>
    <cellStyle name="_06.선급이자원천징수_Sample5_Arun_Info request_2009.12.21" xfId="38434" xr:uid="{00000000-0005-0000-0000-000093020000}"/>
    <cellStyle name="_06.선급이자원천징수_Sample5_Arun_Info request_2009.12.22_PwC" xfId="38435" xr:uid="{00000000-0005-0000-0000-000094020000}"/>
    <cellStyle name="_06.선급이자원천징수_Sample5_Arun_QA_main" xfId="38436" xr:uid="{00000000-0005-0000-0000-000095020000}"/>
    <cellStyle name="_06.선급이자원천징수_Sample5_Datapack(BS)_Arun_091217_v2" xfId="38437" xr:uid="{00000000-0005-0000-0000-000096020000}"/>
    <cellStyle name="_06.선급이자원천징수_Sample5_Datapack(BS)_Arun_091217_v2_Arun_Info request_2009.12.21" xfId="38438" xr:uid="{00000000-0005-0000-0000-000097020000}"/>
    <cellStyle name="_06.선급이자원천징수_Sample5_Datapack(BS)_Arun_091217_v2_Arun_Info request_2009.12.22_PwC" xfId="38439" xr:uid="{00000000-0005-0000-0000-000098020000}"/>
    <cellStyle name="_06.선급이자원천징수_Sample5_Datapack(BS)_Arun_091217_v2_Arun_QA_main" xfId="38440" xr:uid="{00000000-0005-0000-0000-000099020000}"/>
    <cellStyle name="_06.선급이자원천징수_Sample5_Datepack_별첨_이종석_20090708" xfId="38441" xr:uid="{00000000-0005-0000-0000-00009A020000}"/>
    <cellStyle name="_06.선급이자원천징수_Sample5_Datepack_별첨_이종석_20090708_Arun_Info request_2009.12.21" xfId="38442" xr:uid="{00000000-0005-0000-0000-00009B020000}"/>
    <cellStyle name="_06.선급이자원천징수_Sample5_Datepack_별첨_이종석_20090708_Arun_Info request_2009.12.22_PwC" xfId="38443" xr:uid="{00000000-0005-0000-0000-00009C020000}"/>
    <cellStyle name="_06.선급이자원천징수_Sample5_Datepack_별첨_이종석_20090708_Arun_QA_main" xfId="38444" xr:uid="{00000000-0005-0000-0000-00009D020000}"/>
    <cellStyle name="_06.선급이자원천징수_Sample5_Datepack_별첨_이종석_20090708_Datapack(BS)_Arun_091217_v2" xfId="38445" xr:uid="{00000000-0005-0000-0000-00009E020000}"/>
    <cellStyle name="_06.선급이자원천징수_Sample5_Datepack_별첨_이종석_20090708_Datapack(BS)_Arun_091217_v2_Arun_Info request_2009.12.21" xfId="38446" xr:uid="{00000000-0005-0000-0000-00009F020000}"/>
    <cellStyle name="_06.선급이자원천징수_Sample5_Datepack_별첨_이종석_20090708_Datapack(BS)_Arun_091217_v2_Arun_Info request_2009.12.22_PwC" xfId="38447" xr:uid="{00000000-0005-0000-0000-0000A0020000}"/>
    <cellStyle name="_06.선급이자원천징수_Sample5_Datepack_별첨_이종석_20090708_Datapack(BS)_Arun_091217_v2_Arun_QA_main" xfId="38448" xr:uid="{00000000-0005-0000-0000-0000A1020000}"/>
    <cellStyle name="_06.선급이자원천징수_Sample5_WP-dealtool table_v5_KCW" xfId="38449" xr:uid="{00000000-0005-0000-0000-0000A2020000}"/>
    <cellStyle name="_06.선급이자원천징수_Sample5_WP-dealtool table_v5_KCW_Arun_Info request_2009.12.21" xfId="38450" xr:uid="{00000000-0005-0000-0000-0000A3020000}"/>
    <cellStyle name="_06.선급이자원천징수_Sample5_WP-dealtool table_v5_KCW_Arun_Info request_2009.12.22_PwC" xfId="38451" xr:uid="{00000000-0005-0000-0000-0000A4020000}"/>
    <cellStyle name="_06.선급이자원천징수_Sample5_WP-dealtool table_v5_KCW_Arun_QA_main" xfId="38452" xr:uid="{00000000-0005-0000-0000-0000A5020000}"/>
    <cellStyle name="_06.선급이자원천징수_Sample5_WP-dealtool table_v5_KCW_Datapack(BS)_Arun_091217_v2" xfId="38453" xr:uid="{00000000-0005-0000-0000-0000A6020000}"/>
    <cellStyle name="_06.선급이자원천징수_Sample5_WP-dealtool table_v5_KCW_Datapack(BS)_Arun_091217_v2_Arun_Info request_2009.12.21" xfId="38454" xr:uid="{00000000-0005-0000-0000-0000A7020000}"/>
    <cellStyle name="_06.선급이자원천징수_Sample5_WP-dealtool table_v5_KCW_Datapack(BS)_Arun_091217_v2_Arun_Info request_2009.12.22_PwC" xfId="38455" xr:uid="{00000000-0005-0000-0000-0000A8020000}"/>
    <cellStyle name="_06.선급이자원천징수_Sample5_WP-dealtool table_v5_KCW_Datapack(BS)_Arun_091217_v2_Arun_QA_main" xfId="38456" xr:uid="{00000000-0005-0000-0000-0000A9020000}"/>
    <cellStyle name="_07.기당자" xfId="38457" xr:uid="{00000000-0005-0000-0000-0000AA020000}"/>
    <cellStyle name="_07.기당자_Arun_Info request_2009.12.21" xfId="38458" xr:uid="{00000000-0005-0000-0000-0000AB020000}"/>
    <cellStyle name="_07.기당자_Arun_Info request_2009.12.22_PwC" xfId="38459" xr:uid="{00000000-0005-0000-0000-0000AC020000}"/>
    <cellStyle name="_07.기당자_Arun_QA_main" xfId="38460" xr:uid="{00000000-0005-0000-0000-0000AD020000}"/>
    <cellStyle name="_07.기당자_Datapack(BS)_Arun_091217_v2" xfId="38461" xr:uid="{00000000-0005-0000-0000-0000AE020000}"/>
    <cellStyle name="_07.기당자_Datapack(BS)_Arun_091217_v2_Arun_Info request_2009.12.21" xfId="38462" xr:uid="{00000000-0005-0000-0000-0000AF020000}"/>
    <cellStyle name="_07.기당자_Datapack(BS)_Arun_091217_v2_Arun_Info request_2009.12.22_PwC" xfId="38463" xr:uid="{00000000-0005-0000-0000-0000B0020000}"/>
    <cellStyle name="_07.기당자_Datapack(BS)_Arun_091217_v2_Arun_QA_main" xfId="38464" xr:uid="{00000000-0005-0000-0000-0000B1020000}"/>
    <cellStyle name="_07.기당자_Sample" xfId="38465" xr:uid="{00000000-0005-0000-0000-0000B2020000}"/>
    <cellStyle name="_07.기당자_Sample_Arun_Info request_2009.12.21" xfId="38466" xr:uid="{00000000-0005-0000-0000-0000B3020000}"/>
    <cellStyle name="_07.기당자_Sample_Arun_Info request_2009.12.22_PwC" xfId="38467" xr:uid="{00000000-0005-0000-0000-0000B4020000}"/>
    <cellStyle name="_07.기당자_Sample_Arun_QA_main" xfId="38468" xr:uid="{00000000-0005-0000-0000-0000B5020000}"/>
    <cellStyle name="_07.기당자_Sample_Datapack(BS)_Arun_091217_v2" xfId="38469" xr:uid="{00000000-0005-0000-0000-0000B6020000}"/>
    <cellStyle name="_07.기당자_Sample_Datapack(BS)_Arun_091217_v2_Arun_Info request_2009.12.21" xfId="38470" xr:uid="{00000000-0005-0000-0000-0000B7020000}"/>
    <cellStyle name="_07.기당자_Sample_Datapack(BS)_Arun_091217_v2_Arun_Info request_2009.12.22_PwC" xfId="38471" xr:uid="{00000000-0005-0000-0000-0000B8020000}"/>
    <cellStyle name="_07.기당자_Sample_Datapack(BS)_Arun_091217_v2_Arun_QA_main" xfId="38472" xr:uid="{00000000-0005-0000-0000-0000B9020000}"/>
    <cellStyle name="_07.기당자_Sample_Datepack_별첨_이종석_20090708" xfId="38473" xr:uid="{00000000-0005-0000-0000-0000BA020000}"/>
    <cellStyle name="_07.기당자_Sample_Datepack_별첨_이종석_20090708_Arun_Info request_2009.12.21" xfId="38474" xr:uid="{00000000-0005-0000-0000-0000BB020000}"/>
    <cellStyle name="_07.기당자_Sample_Datepack_별첨_이종석_20090708_Arun_Info request_2009.12.22_PwC" xfId="38475" xr:uid="{00000000-0005-0000-0000-0000BC020000}"/>
    <cellStyle name="_07.기당자_Sample_Datepack_별첨_이종석_20090708_Arun_QA_main" xfId="38476" xr:uid="{00000000-0005-0000-0000-0000BD020000}"/>
    <cellStyle name="_07.기당자_Sample_Datepack_별첨_이종석_20090708_Datapack(BS)_Arun_091217_v2" xfId="38477" xr:uid="{00000000-0005-0000-0000-0000BE020000}"/>
    <cellStyle name="_07.기당자_Sample_Datepack_별첨_이종석_20090708_Datapack(BS)_Arun_091217_v2_Arun_Info request_2009.12.21" xfId="38478" xr:uid="{00000000-0005-0000-0000-0000BF020000}"/>
    <cellStyle name="_07.기당자_Sample_Datepack_별첨_이종석_20090708_Datapack(BS)_Arun_091217_v2_Arun_Info request_2009.12.22_PwC" xfId="38479" xr:uid="{00000000-0005-0000-0000-0000C0020000}"/>
    <cellStyle name="_07.기당자_Sample_Datepack_별첨_이종석_20090708_Datapack(BS)_Arun_091217_v2_Arun_QA_main" xfId="38480" xr:uid="{00000000-0005-0000-0000-0000C1020000}"/>
    <cellStyle name="_07.기당자_Sample_WP-dealtool table_v5_KCW" xfId="38481" xr:uid="{00000000-0005-0000-0000-0000C2020000}"/>
    <cellStyle name="_07.기당자_Sample_WP-dealtool table_v5_KCW_Arun_Info request_2009.12.21" xfId="38482" xr:uid="{00000000-0005-0000-0000-0000C3020000}"/>
    <cellStyle name="_07.기당자_Sample_WP-dealtool table_v5_KCW_Arun_Info request_2009.12.22_PwC" xfId="38483" xr:uid="{00000000-0005-0000-0000-0000C4020000}"/>
    <cellStyle name="_07.기당자_Sample_WP-dealtool table_v5_KCW_Arun_QA_main" xfId="38484" xr:uid="{00000000-0005-0000-0000-0000C5020000}"/>
    <cellStyle name="_07.기당자_Sample_WP-dealtool table_v5_KCW_Datapack(BS)_Arun_091217_v2" xfId="38485" xr:uid="{00000000-0005-0000-0000-0000C6020000}"/>
    <cellStyle name="_07.기당자_Sample_WP-dealtool table_v5_KCW_Datapack(BS)_Arun_091217_v2_Arun_Info request_2009.12.21" xfId="38486" xr:uid="{00000000-0005-0000-0000-0000C7020000}"/>
    <cellStyle name="_07.기당자_Sample_WP-dealtool table_v5_KCW_Datapack(BS)_Arun_091217_v2_Arun_Info request_2009.12.22_PwC" xfId="38487" xr:uid="{00000000-0005-0000-0000-0000C8020000}"/>
    <cellStyle name="_07.기당자_Sample_WP-dealtool table_v5_KCW_Datapack(BS)_Arun_091217_v2_Arun_QA_main" xfId="38488" xr:uid="{00000000-0005-0000-0000-0000C9020000}"/>
    <cellStyle name="_07.기당자_Sample2" xfId="38489" xr:uid="{00000000-0005-0000-0000-0000CA020000}"/>
    <cellStyle name="_07.기당자_Sample2_Arun_Info request_2009.12.21" xfId="38490" xr:uid="{00000000-0005-0000-0000-0000CB020000}"/>
    <cellStyle name="_07.기당자_Sample2_Arun_Info request_2009.12.22_PwC" xfId="38491" xr:uid="{00000000-0005-0000-0000-0000CC020000}"/>
    <cellStyle name="_07.기당자_Sample2_Arun_QA_main" xfId="38492" xr:uid="{00000000-0005-0000-0000-0000CD020000}"/>
    <cellStyle name="_07.기당자_Sample2_Datapack(BS)_Arun_091217_v2" xfId="38493" xr:uid="{00000000-0005-0000-0000-0000CE020000}"/>
    <cellStyle name="_07.기당자_Sample2_Datapack(BS)_Arun_091217_v2_Arun_Info request_2009.12.21" xfId="38494" xr:uid="{00000000-0005-0000-0000-0000CF020000}"/>
    <cellStyle name="_07.기당자_Sample2_Datapack(BS)_Arun_091217_v2_Arun_Info request_2009.12.22_PwC" xfId="38495" xr:uid="{00000000-0005-0000-0000-0000D0020000}"/>
    <cellStyle name="_07.기당자_Sample2_Datapack(BS)_Arun_091217_v2_Arun_QA_main" xfId="38496" xr:uid="{00000000-0005-0000-0000-0000D1020000}"/>
    <cellStyle name="_07.기당자_Sample2_Datepack_별첨_이종석_20090708" xfId="38497" xr:uid="{00000000-0005-0000-0000-0000D2020000}"/>
    <cellStyle name="_07.기당자_Sample2_Datepack_별첨_이종석_20090708_Arun_Info request_2009.12.21" xfId="38498" xr:uid="{00000000-0005-0000-0000-0000D3020000}"/>
    <cellStyle name="_07.기당자_Sample2_Datepack_별첨_이종석_20090708_Arun_Info request_2009.12.22_PwC" xfId="38499" xr:uid="{00000000-0005-0000-0000-0000D4020000}"/>
    <cellStyle name="_07.기당자_Sample2_Datepack_별첨_이종석_20090708_Arun_QA_main" xfId="38500" xr:uid="{00000000-0005-0000-0000-0000D5020000}"/>
    <cellStyle name="_07.기당자_Sample2_Datepack_별첨_이종석_20090708_Datapack(BS)_Arun_091217_v2" xfId="38501" xr:uid="{00000000-0005-0000-0000-0000D6020000}"/>
    <cellStyle name="_07.기당자_Sample2_Datepack_별첨_이종석_20090708_Datapack(BS)_Arun_091217_v2_Arun_Info request_2009.12.21" xfId="38502" xr:uid="{00000000-0005-0000-0000-0000D7020000}"/>
    <cellStyle name="_07.기당자_Sample2_Datepack_별첨_이종석_20090708_Datapack(BS)_Arun_091217_v2_Arun_Info request_2009.12.22_PwC" xfId="38503" xr:uid="{00000000-0005-0000-0000-0000D8020000}"/>
    <cellStyle name="_07.기당자_Sample2_Datepack_별첨_이종석_20090708_Datapack(BS)_Arun_091217_v2_Arun_QA_main" xfId="38504" xr:uid="{00000000-0005-0000-0000-0000D9020000}"/>
    <cellStyle name="_07.기당자_Sample2_WP-dealtool table_v5_KCW" xfId="38505" xr:uid="{00000000-0005-0000-0000-0000DA020000}"/>
    <cellStyle name="_07.기당자_Sample2_WP-dealtool table_v5_KCW_Arun_Info request_2009.12.21" xfId="38506" xr:uid="{00000000-0005-0000-0000-0000DB020000}"/>
    <cellStyle name="_07.기당자_Sample2_WP-dealtool table_v5_KCW_Arun_Info request_2009.12.22_PwC" xfId="38507" xr:uid="{00000000-0005-0000-0000-0000DC020000}"/>
    <cellStyle name="_07.기당자_Sample2_WP-dealtool table_v5_KCW_Arun_QA_main" xfId="38508" xr:uid="{00000000-0005-0000-0000-0000DD020000}"/>
    <cellStyle name="_07.기당자_Sample2_WP-dealtool table_v5_KCW_Datapack(BS)_Arun_091217_v2" xfId="38509" xr:uid="{00000000-0005-0000-0000-0000DE020000}"/>
    <cellStyle name="_07.기당자_Sample2_WP-dealtool table_v5_KCW_Datapack(BS)_Arun_091217_v2_Arun_Info request_2009.12.21" xfId="38510" xr:uid="{00000000-0005-0000-0000-0000DF020000}"/>
    <cellStyle name="_07.기당자_Sample2_WP-dealtool table_v5_KCW_Datapack(BS)_Arun_091217_v2_Arun_Info request_2009.12.22_PwC" xfId="38511" xr:uid="{00000000-0005-0000-0000-0000E0020000}"/>
    <cellStyle name="_07.기당자_Sample2_WP-dealtool table_v5_KCW_Datapack(BS)_Arun_091217_v2_Arun_QA_main" xfId="38512" xr:uid="{00000000-0005-0000-0000-0000E1020000}"/>
    <cellStyle name="_07.기당자_Sample3" xfId="38513" xr:uid="{00000000-0005-0000-0000-0000E2020000}"/>
    <cellStyle name="_07.기당자_Sample3_Arun_Info request_2009.12.21" xfId="38514" xr:uid="{00000000-0005-0000-0000-0000E3020000}"/>
    <cellStyle name="_07.기당자_Sample3_Arun_Info request_2009.12.22_PwC" xfId="38515" xr:uid="{00000000-0005-0000-0000-0000E4020000}"/>
    <cellStyle name="_07.기당자_Sample3_Arun_QA_main" xfId="38516" xr:uid="{00000000-0005-0000-0000-0000E5020000}"/>
    <cellStyle name="_07.기당자_Sample3_Datapack(BS)_Arun_091217_v2" xfId="38517" xr:uid="{00000000-0005-0000-0000-0000E6020000}"/>
    <cellStyle name="_07.기당자_Sample3_Datapack(BS)_Arun_091217_v2_Arun_Info request_2009.12.21" xfId="38518" xr:uid="{00000000-0005-0000-0000-0000E7020000}"/>
    <cellStyle name="_07.기당자_Sample3_Datapack(BS)_Arun_091217_v2_Arun_Info request_2009.12.22_PwC" xfId="38519" xr:uid="{00000000-0005-0000-0000-0000E8020000}"/>
    <cellStyle name="_07.기당자_Sample3_Datapack(BS)_Arun_091217_v2_Arun_QA_main" xfId="38520" xr:uid="{00000000-0005-0000-0000-0000E9020000}"/>
    <cellStyle name="_07.기당자_Sample3_Datepack_별첨_이종석_20090708" xfId="38521" xr:uid="{00000000-0005-0000-0000-0000EA020000}"/>
    <cellStyle name="_07.기당자_Sample3_Datepack_별첨_이종석_20090708_Arun_Info request_2009.12.21" xfId="38522" xr:uid="{00000000-0005-0000-0000-0000EB020000}"/>
    <cellStyle name="_07.기당자_Sample3_Datepack_별첨_이종석_20090708_Arun_Info request_2009.12.22_PwC" xfId="38523" xr:uid="{00000000-0005-0000-0000-0000EC020000}"/>
    <cellStyle name="_07.기당자_Sample3_Datepack_별첨_이종석_20090708_Arun_QA_main" xfId="38524" xr:uid="{00000000-0005-0000-0000-0000ED020000}"/>
    <cellStyle name="_07.기당자_Sample3_Datepack_별첨_이종석_20090708_Datapack(BS)_Arun_091217_v2" xfId="38525" xr:uid="{00000000-0005-0000-0000-0000EE020000}"/>
    <cellStyle name="_07.기당자_Sample3_Datepack_별첨_이종석_20090708_Datapack(BS)_Arun_091217_v2_Arun_Info request_2009.12.21" xfId="38526" xr:uid="{00000000-0005-0000-0000-0000EF020000}"/>
    <cellStyle name="_07.기당자_Sample3_Datepack_별첨_이종석_20090708_Datapack(BS)_Arun_091217_v2_Arun_Info request_2009.12.22_PwC" xfId="38527" xr:uid="{00000000-0005-0000-0000-0000F0020000}"/>
    <cellStyle name="_07.기당자_Sample3_Datepack_별첨_이종석_20090708_Datapack(BS)_Arun_091217_v2_Arun_QA_main" xfId="38528" xr:uid="{00000000-0005-0000-0000-0000F1020000}"/>
    <cellStyle name="_07.기당자_Sample3_WP-dealtool table_v5_KCW" xfId="38529" xr:uid="{00000000-0005-0000-0000-0000F2020000}"/>
    <cellStyle name="_07.기당자_Sample3_WP-dealtool table_v5_KCW_Arun_Info request_2009.12.21" xfId="38530" xr:uid="{00000000-0005-0000-0000-0000F3020000}"/>
    <cellStyle name="_07.기당자_Sample3_WP-dealtool table_v5_KCW_Arun_Info request_2009.12.22_PwC" xfId="38531" xr:uid="{00000000-0005-0000-0000-0000F4020000}"/>
    <cellStyle name="_07.기당자_Sample3_WP-dealtool table_v5_KCW_Arun_QA_main" xfId="38532" xr:uid="{00000000-0005-0000-0000-0000F5020000}"/>
    <cellStyle name="_07.기당자_Sample3_WP-dealtool table_v5_KCW_Datapack(BS)_Arun_091217_v2" xfId="38533" xr:uid="{00000000-0005-0000-0000-0000F6020000}"/>
    <cellStyle name="_07.기당자_Sample3_WP-dealtool table_v5_KCW_Datapack(BS)_Arun_091217_v2_Arun_Info request_2009.12.21" xfId="38534" xr:uid="{00000000-0005-0000-0000-0000F7020000}"/>
    <cellStyle name="_07.기당자_Sample3_WP-dealtool table_v5_KCW_Datapack(BS)_Arun_091217_v2_Arun_Info request_2009.12.22_PwC" xfId="38535" xr:uid="{00000000-0005-0000-0000-0000F8020000}"/>
    <cellStyle name="_07.기당자_Sample3_WP-dealtool table_v5_KCW_Datapack(BS)_Arun_091217_v2_Arun_QA_main" xfId="38536" xr:uid="{00000000-0005-0000-0000-0000F9020000}"/>
    <cellStyle name="_07.기당자_Sample5" xfId="38537" xr:uid="{00000000-0005-0000-0000-0000FA020000}"/>
    <cellStyle name="_07.기당자_Sample5_Arun_Info request_2009.12.21" xfId="38538" xr:uid="{00000000-0005-0000-0000-0000FB020000}"/>
    <cellStyle name="_07.기당자_Sample5_Arun_Info request_2009.12.22_PwC" xfId="38539" xr:uid="{00000000-0005-0000-0000-0000FC020000}"/>
    <cellStyle name="_07.기당자_Sample5_Arun_QA_main" xfId="38540" xr:uid="{00000000-0005-0000-0000-0000FD020000}"/>
    <cellStyle name="_07.기당자_Sample5_Datapack(BS)_Arun_091217_v2" xfId="38541" xr:uid="{00000000-0005-0000-0000-0000FE020000}"/>
    <cellStyle name="_07.기당자_Sample5_Datapack(BS)_Arun_091217_v2_Arun_Info request_2009.12.21" xfId="38542" xr:uid="{00000000-0005-0000-0000-0000FF020000}"/>
    <cellStyle name="_07.기당자_Sample5_Datapack(BS)_Arun_091217_v2_Arun_Info request_2009.12.22_PwC" xfId="38543" xr:uid="{00000000-0005-0000-0000-000000030000}"/>
    <cellStyle name="_07.기당자_Sample5_Datapack(BS)_Arun_091217_v2_Arun_QA_main" xfId="38544" xr:uid="{00000000-0005-0000-0000-000001030000}"/>
    <cellStyle name="_07.기당자_Sample5_Datepack_별첨_이종석_20090708" xfId="38545" xr:uid="{00000000-0005-0000-0000-000002030000}"/>
    <cellStyle name="_07.기당자_Sample5_Datepack_별첨_이종석_20090708_Arun_Info request_2009.12.21" xfId="38546" xr:uid="{00000000-0005-0000-0000-000003030000}"/>
    <cellStyle name="_07.기당자_Sample5_Datepack_별첨_이종석_20090708_Arun_Info request_2009.12.22_PwC" xfId="38547" xr:uid="{00000000-0005-0000-0000-000004030000}"/>
    <cellStyle name="_07.기당자_Sample5_Datepack_별첨_이종석_20090708_Arun_QA_main" xfId="38548" xr:uid="{00000000-0005-0000-0000-000005030000}"/>
    <cellStyle name="_07.기당자_Sample5_Datepack_별첨_이종석_20090708_Datapack(BS)_Arun_091217_v2" xfId="38549" xr:uid="{00000000-0005-0000-0000-000006030000}"/>
    <cellStyle name="_07.기당자_Sample5_Datepack_별첨_이종석_20090708_Datapack(BS)_Arun_091217_v2_Arun_Info request_2009.12.21" xfId="38550" xr:uid="{00000000-0005-0000-0000-000007030000}"/>
    <cellStyle name="_07.기당자_Sample5_Datepack_별첨_이종석_20090708_Datapack(BS)_Arun_091217_v2_Arun_Info request_2009.12.22_PwC" xfId="38551" xr:uid="{00000000-0005-0000-0000-000008030000}"/>
    <cellStyle name="_07.기당자_Sample5_Datepack_별첨_이종석_20090708_Datapack(BS)_Arun_091217_v2_Arun_QA_main" xfId="38552" xr:uid="{00000000-0005-0000-0000-000009030000}"/>
    <cellStyle name="_07.기당자_Sample5_WP-dealtool table_v5_KCW" xfId="38553" xr:uid="{00000000-0005-0000-0000-00000A030000}"/>
    <cellStyle name="_07.기당자_Sample5_WP-dealtool table_v5_KCW_Arun_Info request_2009.12.21" xfId="38554" xr:uid="{00000000-0005-0000-0000-00000B030000}"/>
    <cellStyle name="_07.기당자_Sample5_WP-dealtool table_v5_KCW_Arun_Info request_2009.12.22_PwC" xfId="38555" xr:uid="{00000000-0005-0000-0000-00000C030000}"/>
    <cellStyle name="_07.기당자_Sample5_WP-dealtool table_v5_KCW_Arun_QA_main" xfId="38556" xr:uid="{00000000-0005-0000-0000-00000D030000}"/>
    <cellStyle name="_07.기당자_Sample5_WP-dealtool table_v5_KCW_Datapack(BS)_Arun_091217_v2" xfId="38557" xr:uid="{00000000-0005-0000-0000-00000E030000}"/>
    <cellStyle name="_07.기당자_Sample5_WP-dealtool table_v5_KCW_Datapack(BS)_Arun_091217_v2_Arun_Info request_2009.12.21" xfId="38558" xr:uid="{00000000-0005-0000-0000-00000F030000}"/>
    <cellStyle name="_07.기당자_Sample5_WP-dealtool table_v5_KCW_Datapack(BS)_Arun_091217_v2_Arun_Info request_2009.12.22_PwC" xfId="38559" xr:uid="{00000000-0005-0000-0000-000010030000}"/>
    <cellStyle name="_07.기당자_Sample5_WP-dealtool table_v5_KCW_Datapack(BS)_Arun_091217_v2_Arun_QA_main" xfId="38560" xr:uid="{00000000-0005-0000-0000-000011030000}"/>
    <cellStyle name="_11.임차보증금" xfId="38561" xr:uid="{00000000-0005-0000-0000-000012030000}"/>
    <cellStyle name="_11.임차보증금_Arun_Info request_2009.12.21" xfId="38562" xr:uid="{00000000-0005-0000-0000-000013030000}"/>
    <cellStyle name="_11.임차보증금_Arun_Info request_2009.12.22_PwC" xfId="38563" xr:uid="{00000000-0005-0000-0000-000014030000}"/>
    <cellStyle name="_11.임차보증금_Arun_QA_main" xfId="38564" xr:uid="{00000000-0005-0000-0000-000015030000}"/>
    <cellStyle name="_11.임차보증금_Datapack(BS)_Arun_091217_v2" xfId="38565" xr:uid="{00000000-0005-0000-0000-000016030000}"/>
    <cellStyle name="_11.임차보증금_Datapack(BS)_Arun_091217_v2_Arun_Info request_2009.12.21" xfId="38566" xr:uid="{00000000-0005-0000-0000-000017030000}"/>
    <cellStyle name="_11.임차보증금_Datapack(BS)_Arun_091217_v2_Arun_Info request_2009.12.22_PwC" xfId="38567" xr:uid="{00000000-0005-0000-0000-000018030000}"/>
    <cellStyle name="_11.임차보증금_Datapack(BS)_Arun_091217_v2_Arun_QA_main" xfId="38568" xr:uid="{00000000-0005-0000-0000-000019030000}"/>
    <cellStyle name="_11.임차보증금_Sample" xfId="38569" xr:uid="{00000000-0005-0000-0000-00001A030000}"/>
    <cellStyle name="_11.임차보증금_Sample_Arun_Info request_2009.12.21" xfId="38570" xr:uid="{00000000-0005-0000-0000-00001B030000}"/>
    <cellStyle name="_11.임차보증금_Sample_Arun_Info request_2009.12.22_PwC" xfId="38571" xr:uid="{00000000-0005-0000-0000-00001C030000}"/>
    <cellStyle name="_11.임차보증금_Sample_Arun_QA_main" xfId="38572" xr:uid="{00000000-0005-0000-0000-00001D030000}"/>
    <cellStyle name="_11.임차보증금_Sample_Datapack(BS)_Arun_091217_v2" xfId="38573" xr:uid="{00000000-0005-0000-0000-00001E030000}"/>
    <cellStyle name="_11.임차보증금_Sample_Datapack(BS)_Arun_091217_v2_Arun_Info request_2009.12.21" xfId="38574" xr:uid="{00000000-0005-0000-0000-00001F030000}"/>
    <cellStyle name="_11.임차보증금_Sample_Datapack(BS)_Arun_091217_v2_Arun_Info request_2009.12.22_PwC" xfId="38575" xr:uid="{00000000-0005-0000-0000-000020030000}"/>
    <cellStyle name="_11.임차보증금_Sample_Datapack(BS)_Arun_091217_v2_Arun_QA_main" xfId="38576" xr:uid="{00000000-0005-0000-0000-000021030000}"/>
    <cellStyle name="_11.임차보증금_Sample_Datepack_별첨_이종석_20090708" xfId="38577" xr:uid="{00000000-0005-0000-0000-000022030000}"/>
    <cellStyle name="_11.임차보증금_Sample_Datepack_별첨_이종석_20090708_Arun_Info request_2009.12.21" xfId="38578" xr:uid="{00000000-0005-0000-0000-000023030000}"/>
    <cellStyle name="_11.임차보증금_Sample_Datepack_별첨_이종석_20090708_Arun_Info request_2009.12.22_PwC" xfId="38579" xr:uid="{00000000-0005-0000-0000-000024030000}"/>
    <cellStyle name="_11.임차보증금_Sample_Datepack_별첨_이종석_20090708_Arun_QA_main" xfId="38580" xr:uid="{00000000-0005-0000-0000-000025030000}"/>
    <cellStyle name="_11.임차보증금_Sample_Datepack_별첨_이종석_20090708_Datapack(BS)_Arun_091217_v2" xfId="38581" xr:uid="{00000000-0005-0000-0000-000026030000}"/>
    <cellStyle name="_11.임차보증금_Sample_Datepack_별첨_이종석_20090708_Datapack(BS)_Arun_091217_v2_Arun_Info request_2009.12.21" xfId="38582" xr:uid="{00000000-0005-0000-0000-000027030000}"/>
    <cellStyle name="_11.임차보증금_Sample_Datepack_별첨_이종석_20090708_Datapack(BS)_Arun_091217_v2_Arun_Info request_2009.12.22_PwC" xfId="38583" xr:uid="{00000000-0005-0000-0000-000028030000}"/>
    <cellStyle name="_11.임차보증금_Sample_Datepack_별첨_이종석_20090708_Datapack(BS)_Arun_091217_v2_Arun_QA_main" xfId="38584" xr:uid="{00000000-0005-0000-0000-000029030000}"/>
    <cellStyle name="_11.임차보증금_Sample_WP-dealtool table_v5_KCW" xfId="38585" xr:uid="{00000000-0005-0000-0000-00002A030000}"/>
    <cellStyle name="_11.임차보증금_Sample_WP-dealtool table_v5_KCW_Arun_Info request_2009.12.21" xfId="38586" xr:uid="{00000000-0005-0000-0000-00002B030000}"/>
    <cellStyle name="_11.임차보증금_Sample_WP-dealtool table_v5_KCW_Arun_Info request_2009.12.22_PwC" xfId="38587" xr:uid="{00000000-0005-0000-0000-00002C030000}"/>
    <cellStyle name="_11.임차보증금_Sample_WP-dealtool table_v5_KCW_Arun_QA_main" xfId="38588" xr:uid="{00000000-0005-0000-0000-00002D030000}"/>
    <cellStyle name="_11.임차보증금_Sample_WP-dealtool table_v5_KCW_Datapack(BS)_Arun_091217_v2" xfId="38589" xr:uid="{00000000-0005-0000-0000-00002E030000}"/>
    <cellStyle name="_11.임차보증금_Sample_WP-dealtool table_v5_KCW_Datapack(BS)_Arun_091217_v2_Arun_Info request_2009.12.21" xfId="38590" xr:uid="{00000000-0005-0000-0000-00002F030000}"/>
    <cellStyle name="_11.임차보증금_Sample_WP-dealtool table_v5_KCW_Datapack(BS)_Arun_091217_v2_Arun_Info request_2009.12.22_PwC" xfId="38591" xr:uid="{00000000-0005-0000-0000-000030030000}"/>
    <cellStyle name="_11.임차보증금_Sample_WP-dealtool table_v5_KCW_Datapack(BS)_Arun_091217_v2_Arun_QA_main" xfId="38592" xr:uid="{00000000-0005-0000-0000-000031030000}"/>
    <cellStyle name="_11.임차보증금_Sample2" xfId="38593" xr:uid="{00000000-0005-0000-0000-000032030000}"/>
    <cellStyle name="_11.임차보증금_Sample2_Arun_Info request_2009.12.21" xfId="38594" xr:uid="{00000000-0005-0000-0000-000033030000}"/>
    <cellStyle name="_11.임차보증금_Sample2_Arun_Info request_2009.12.22_PwC" xfId="38595" xr:uid="{00000000-0005-0000-0000-000034030000}"/>
    <cellStyle name="_11.임차보증금_Sample2_Arun_QA_main" xfId="38596" xr:uid="{00000000-0005-0000-0000-000035030000}"/>
    <cellStyle name="_11.임차보증금_Sample2_Datapack(BS)_Arun_091217_v2" xfId="38597" xr:uid="{00000000-0005-0000-0000-000036030000}"/>
    <cellStyle name="_11.임차보증금_Sample2_Datapack(BS)_Arun_091217_v2_Arun_Info request_2009.12.21" xfId="38598" xr:uid="{00000000-0005-0000-0000-000037030000}"/>
    <cellStyle name="_11.임차보증금_Sample2_Datapack(BS)_Arun_091217_v2_Arun_Info request_2009.12.22_PwC" xfId="38599" xr:uid="{00000000-0005-0000-0000-000038030000}"/>
    <cellStyle name="_11.임차보증금_Sample2_Datapack(BS)_Arun_091217_v2_Arun_QA_main" xfId="38600" xr:uid="{00000000-0005-0000-0000-000039030000}"/>
    <cellStyle name="_11.임차보증금_Sample2_Datepack_별첨_이종석_20090708" xfId="38601" xr:uid="{00000000-0005-0000-0000-00003A030000}"/>
    <cellStyle name="_11.임차보증금_Sample2_Datepack_별첨_이종석_20090708_Arun_Info request_2009.12.21" xfId="38602" xr:uid="{00000000-0005-0000-0000-00003B030000}"/>
    <cellStyle name="_11.임차보증금_Sample2_Datepack_별첨_이종석_20090708_Arun_Info request_2009.12.22_PwC" xfId="38603" xr:uid="{00000000-0005-0000-0000-00003C030000}"/>
    <cellStyle name="_11.임차보증금_Sample2_Datepack_별첨_이종석_20090708_Arun_QA_main" xfId="38604" xr:uid="{00000000-0005-0000-0000-00003D030000}"/>
    <cellStyle name="_11.임차보증금_Sample2_Datepack_별첨_이종석_20090708_Datapack(BS)_Arun_091217_v2" xfId="38605" xr:uid="{00000000-0005-0000-0000-00003E030000}"/>
    <cellStyle name="_11.임차보증금_Sample2_Datepack_별첨_이종석_20090708_Datapack(BS)_Arun_091217_v2_Arun_Info request_2009.12.21" xfId="38606" xr:uid="{00000000-0005-0000-0000-00003F030000}"/>
    <cellStyle name="_11.임차보증금_Sample2_Datepack_별첨_이종석_20090708_Datapack(BS)_Arun_091217_v2_Arun_Info request_2009.12.22_PwC" xfId="38607" xr:uid="{00000000-0005-0000-0000-000040030000}"/>
    <cellStyle name="_11.임차보증금_Sample2_Datepack_별첨_이종석_20090708_Datapack(BS)_Arun_091217_v2_Arun_QA_main" xfId="38608" xr:uid="{00000000-0005-0000-0000-000041030000}"/>
    <cellStyle name="_11.임차보증금_Sample2_WP-dealtool table_v5_KCW" xfId="38609" xr:uid="{00000000-0005-0000-0000-000042030000}"/>
    <cellStyle name="_11.임차보증금_Sample2_WP-dealtool table_v5_KCW_Arun_Info request_2009.12.21" xfId="38610" xr:uid="{00000000-0005-0000-0000-000043030000}"/>
    <cellStyle name="_11.임차보증금_Sample2_WP-dealtool table_v5_KCW_Arun_Info request_2009.12.22_PwC" xfId="38611" xr:uid="{00000000-0005-0000-0000-000044030000}"/>
    <cellStyle name="_11.임차보증금_Sample2_WP-dealtool table_v5_KCW_Arun_QA_main" xfId="38612" xr:uid="{00000000-0005-0000-0000-000045030000}"/>
    <cellStyle name="_11.임차보증금_Sample2_WP-dealtool table_v5_KCW_Datapack(BS)_Arun_091217_v2" xfId="38613" xr:uid="{00000000-0005-0000-0000-000046030000}"/>
    <cellStyle name="_11.임차보증금_Sample2_WP-dealtool table_v5_KCW_Datapack(BS)_Arun_091217_v2_Arun_Info request_2009.12.21" xfId="38614" xr:uid="{00000000-0005-0000-0000-000047030000}"/>
    <cellStyle name="_11.임차보증금_Sample2_WP-dealtool table_v5_KCW_Datapack(BS)_Arun_091217_v2_Arun_Info request_2009.12.22_PwC" xfId="38615" xr:uid="{00000000-0005-0000-0000-000048030000}"/>
    <cellStyle name="_11.임차보증금_Sample2_WP-dealtool table_v5_KCW_Datapack(BS)_Arun_091217_v2_Arun_QA_main" xfId="38616" xr:uid="{00000000-0005-0000-0000-000049030000}"/>
    <cellStyle name="_11.임차보증금_Sample3" xfId="38617" xr:uid="{00000000-0005-0000-0000-00004A030000}"/>
    <cellStyle name="_11.임차보증금_Sample3_Arun_Info request_2009.12.21" xfId="38618" xr:uid="{00000000-0005-0000-0000-00004B030000}"/>
    <cellStyle name="_11.임차보증금_Sample3_Arun_Info request_2009.12.22_PwC" xfId="38619" xr:uid="{00000000-0005-0000-0000-00004C030000}"/>
    <cellStyle name="_11.임차보증금_Sample3_Arun_QA_main" xfId="38620" xr:uid="{00000000-0005-0000-0000-00004D030000}"/>
    <cellStyle name="_11.임차보증금_Sample3_Datapack(BS)_Arun_091217_v2" xfId="38621" xr:uid="{00000000-0005-0000-0000-00004E030000}"/>
    <cellStyle name="_11.임차보증금_Sample3_Datapack(BS)_Arun_091217_v2_Arun_Info request_2009.12.21" xfId="38622" xr:uid="{00000000-0005-0000-0000-00004F030000}"/>
    <cellStyle name="_11.임차보증금_Sample3_Datapack(BS)_Arun_091217_v2_Arun_Info request_2009.12.22_PwC" xfId="38623" xr:uid="{00000000-0005-0000-0000-000050030000}"/>
    <cellStyle name="_11.임차보증금_Sample3_Datapack(BS)_Arun_091217_v2_Arun_QA_main" xfId="38624" xr:uid="{00000000-0005-0000-0000-000051030000}"/>
    <cellStyle name="_11.임차보증금_Sample3_Datepack_별첨_이종석_20090708" xfId="38625" xr:uid="{00000000-0005-0000-0000-000052030000}"/>
    <cellStyle name="_11.임차보증금_Sample3_Datepack_별첨_이종석_20090708_Arun_Info request_2009.12.21" xfId="38626" xr:uid="{00000000-0005-0000-0000-000053030000}"/>
    <cellStyle name="_11.임차보증금_Sample3_Datepack_별첨_이종석_20090708_Arun_Info request_2009.12.22_PwC" xfId="38627" xr:uid="{00000000-0005-0000-0000-000054030000}"/>
    <cellStyle name="_11.임차보증금_Sample3_Datepack_별첨_이종석_20090708_Arun_QA_main" xfId="38628" xr:uid="{00000000-0005-0000-0000-000055030000}"/>
    <cellStyle name="_11.임차보증금_Sample3_Datepack_별첨_이종석_20090708_Datapack(BS)_Arun_091217_v2" xfId="38629" xr:uid="{00000000-0005-0000-0000-000056030000}"/>
    <cellStyle name="_11.임차보증금_Sample3_Datepack_별첨_이종석_20090708_Datapack(BS)_Arun_091217_v2_Arun_Info request_2009.12.21" xfId="38630" xr:uid="{00000000-0005-0000-0000-000057030000}"/>
    <cellStyle name="_11.임차보증금_Sample3_Datepack_별첨_이종석_20090708_Datapack(BS)_Arun_091217_v2_Arun_Info request_2009.12.22_PwC" xfId="38631" xr:uid="{00000000-0005-0000-0000-000058030000}"/>
    <cellStyle name="_11.임차보증금_Sample3_Datepack_별첨_이종석_20090708_Datapack(BS)_Arun_091217_v2_Arun_QA_main" xfId="38632" xr:uid="{00000000-0005-0000-0000-000059030000}"/>
    <cellStyle name="_11.임차보증금_Sample3_WP-dealtool table_v5_KCW" xfId="38633" xr:uid="{00000000-0005-0000-0000-00005A030000}"/>
    <cellStyle name="_11.임차보증금_Sample3_WP-dealtool table_v5_KCW_Arun_Info request_2009.12.21" xfId="38634" xr:uid="{00000000-0005-0000-0000-00005B030000}"/>
    <cellStyle name="_11.임차보증금_Sample3_WP-dealtool table_v5_KCW_Arun_Info request_2009.12.22_PwC" xfId="38635" xr:uid="{00000000-0005-0000-0000-00005C030000}"/>
    <cellStyle name="_11.임차보증금_Sample3_WP-dealtool table_v5_KCW_Arun_QA_main" xfId="38636" xr:uid="{00000000-0005-0000-0000-00005D030000}"/>
    <cellStyle name="_11.임차보증금_Sample3_WP-dealtool table_v5_KCW_Datapack(BS)_Arun_091217_v2" xfId="38637" xr:uid="{00000000-0005-0000-0000-00005E030000}"/>
    <cellStyle name="_11.임차보증금_Sample3_WP-dealtool table_v5_KCW_Datapack(BS)_Arun_091217_v2_Arun_Info request_2009.12.21" xfId="38638" xr:uid="{00000000-0005-0000-0000-00005F030000}"/>
    <cellStyle name="_11.임차보증금_Sample3_WP-dealtool table_v5_KCW_Datapack(BS)_Arun_091217_v2_Arun_Info request_2009.12.22_PwC" xfId="38639" xr:uid="{00000000-0005-0000-0000-000060030000}"/>
    <cellStyle name="_11.임차보증금_Sample3_WP-dealtool table_v5_KCW_Datapack(BS)_Arun_091217_v2_Arun_QA_main" xfId="38640" xr:uid="{00000000-0005-0000-0000-000061030000}"/>
    <cellStyle name="_11.임차보증금_Sample5" xfId="38641" xr:uid="{00000000-0005-0000-0000-000062030000}"/>
    <cellStyle name="_11.임차보증금_Sample5_Arun_Info request_2009.12.21" xfId="38642" xr:uid="{00000000-0005-0000-0000-000063030000}"/>
    <cellStyle name="_11.임차보증금_Sample5_Arun_Info request_2009.12.22_PwC" xfId="38643" xr:uid="{00000000-0005-0000-0000-000064030000}"/>
    <cellStyle name="_11.임차보증금_Sample5_Arun_QA_main" xfId="38644" xr:uid="{00000000-0005-0000-0000-000065030000}"/>
    <cellStyle name="_11.임차보증금_Sample5_Datapack(BS)_Arun_091217_v2" xfId="38645" xr:uid="{00000000-0005-0000-0000-000066030000}"/>
    <cellStyle name="_11.임차보증금_Sample5_Datapack(BS)_Arun_091217_v2_Arun_Info request_2009.12.21" xfId="38646" xr:uid="{00000000-0005-0000-0000-000067030000}"/>
    <cellStyle name="_11.임차보증금_Sample5_Datapack(BS)_Arun_091217_v2_Arun_Info request_2009.12.22_PwC" xfId="38647" xr:uid="{00000000-0005-0000-0000-000068030000}"/>
    <cellStyle name="_11.임차보증금_Sample5_Datapack(BS)_Arun_091217_v2_Arun_QA_main" xfId="38648" xr:uid="{00000000-0005-0000-0000-000069030000}"/>
    <cellStyle name="_11.임차보증금_Sample5_Datepack_별첨_이종석_20090708" xfId="38649" xr:uid="{00000000-0005-0000-0000-00006A030000}"/>
    <cellStyle name="_11.임차보증금_Sample5_Datepack_별첨_이종석_20090708_Arun_Info request_2009.12.21" xfId="38650" xr:uid="{00000000-0005-0000-0000-00006B030000}"/>
    <cellStyle name="_11.임차보증금_Sample5_Datepack_별첨_이종석_20090708_Arun_Info request_2009.12.22_PwC" xfId="38651" xr:uid="{00000000-0005-0000-0000-00006C030000}"/>
    <cellStyle name="_11.임차보증금_Sample5_Datepack_별첨_이종석_20090708_Arun_QA_main" xfId="38652" xr:uid="{00000000-0005-0000-0000-00006D030000}"/>
    <cellStyle name="_11.임차보증금_Sample5_Datepack_별첨_이종석_20090708_Datapack(BS)_Arun_091217_v2" xfId="38653" xr:uid="{00000000-0005-0000-0000-00006E030000}"/>
    <cellStyle name="_11.임차보증금_Sample5_Datepack_별첨_이종석_20090708_Datapack(BS)_Arun_091217_v2_Arun_Info request_2009.12.21" xfId="38654" xr:uid="{00000000-0005-0000-0000-00006F030000}"/>
    <cellStyle name="_11.임차보증금_Sample5_Datepack_별첨_이종석_20090708_Datapack(BS)_Arun_091217_v2_Arun_Info request_2009.12.22_PwC" xfId="38655" xr:uid="{00000000-0005-0000-0000-000070030000}"/>
    <cellStyle name="_11.임차보증금_Sample5_Datepack_별첨_이종석_20090708_Datapack(BS)_Arun_091217_v2_Arun_QA_main" xfId="38656" xr:uid="{00000000-0005-0000-0000-000071030000}"/>
    <cellStyle name="_11.임차보증금_Sample5_WP-dealtool table_v5_KCW" xfId="38657" xr:uid="{00000000-0005-0000-0000-000072030000}"/>
    <cellStyle name="_11.임차보증금_Sample5_WP-dealtool table_v5_KCW_Arun_Info request_2009.12.21" xfId="38658" xr:uid="{00000000-0005-0000-0000-000073030000}"/>
    <cellStyle name="_11.임차보증금_Sample5_WP-dealtool table_v5_KCW_Arun_Info request_2009.12.22_PwC" xfId="38659" xr:uid="{00000000-0005-0000-0000-000074030000}"/>
    <cellStyle name="_11.임차보증금_Sample5_WP-dealtool table_v5_KCW_Arun_QA_main" xfId="38660" xr:uid="{00000000-0005-0000-0000-000075030000}"/>
    <cellStyle name="_11.임차보증금_Sample5_WP-dealtool table_v5_KCW_Datapack(BS)_Arun_091217_v2" xfId="38661" xr:uid="{00000000-0005-0000-0000-000076030000}"/>
    <cellStyle name="_11.임차보증금_Sample5_WP-dealtool table_v5_KCW_Datapack(BS)_Arun_091217_v2_Arun_Info request_2009.12.21" xfId="38662" xr:uid="{00000000-0005-0000-0000-000077030000}"/>
    <cellStyle name="_11.임차보증금_Sample5_WP-dealtool table_v5_KCW_Datapack(BS)_Arun_091217_v2_Arun_Info request_2009.12.22_PwC" xfId="38663" xr:uid="{00000000-0005-0000-0000-000078030000}"/>
    <cellStyle name="_11.임차보증금_Sample5_WP-dealtool table_v5_KCW_Datapack(BS)_Arun_091217_v2_Arun_QA_main" xfId="38664" xr:uid="{00000000-0005-0000-0000-000079030000}"/>
    <cellStyle name="_14.미지급금" xfId="38665" xr:uid="{00000000-0005-0000-0000-00007A030000}"/>
    <cellStyle name="_14.미지급금_Arun_Info request_2009.12.21" xfId="38666" xr:uid="{00000000-0005-0000-0000-00007B030000}"/>
    <cellStyle name="_14.미지급금_Arun_Info request_2009.12.22_PwC" xfId="38667" xr:uid="{00000000-0005-0000-0000-00007C030000}"/>
    <cellStyle name="_14.미지급금_Arun_QA_main" xfId="38668" xr:uid="{00000000-0005-0000-0000-00007D030000}"/>
    <cellStyle name="_14.미지급금_Datapack(BS)_Arun_091217_v2" xfId="38669" xr:uid="{00000000-0005-0000-0000-00007E030000}"/>
    <cellStyle name="_14.미지급금_Datapack(BS)_Arun_091217_v2_Arun_Info request_2009.12.21" xfId="38670" xr:uid="{00000000-0005-0000-0000-00007F030000}"/>
    <cellStyle name="_14.미지급금_Datapack(BS)_Arun_091217_v2_Arun_Info request_2009.12.22_PwC" xfId="38671" xr:uid="{00000000-0005-0000-0000-000080030000}"/>
    <cellStyle name="_14.미지급금_Datapack(BS)_Arun_091217_v2_Arun_QA_main" xfId="38672" xr:uid="{00000000-0005-0000-0000-000081030000}"/>
    <cellStyle name="_14.미지급금_Sample" xfId="38673" xr:uid="{00000000-0005-0000-0000-000082030000}"/>
    <cellStyle name="_14.미지급금_Sample_Arun_Info request_2009.12.21" xfId="38674" xr:uid="{00000000-0005-0000-0000-000083030000}"/>
    <cellStyle name="_14.미지급금_Sample_Arun_Info request_2009.12.22_PwC" xfId="38675" xr:uid="{00000000-0005-0000-0000-000084030000}"/>
    <cellStyle name="_14.미지급금_Sample_Arun_QA_main" xfId="38676" xr:uid="{00000000-0005-0000-0000-000085030000}"/>
    <cellStyle name="_14.미지급금_Sample_Datapack(BS)_Arun_091217_v2" xfId="38677" xr:uid="{00000000-0005-0000-0000-000086030000}"/>
    <cellStyle name="_14.미지급금_Sample_Datapack(BS)_Arun_091217_v2_Arun_Info request_2009.12.21" xfId="38678" xr:uid="{00000000-0005-0000-0000-000087030000}"/>
    <cellStyle name="_14.미지급금_Sample_Datapack(BS)_Arun_091217_v2_Arun_Info request_2009.12.22_PwC" xfId="38679" xr:uid="{00000000-0005-0000-0000-000088030000}"/>
    <cellStyle name="_14.미지급금_Sample_Datapack(BS)_Arun_091217_v2_Arun_QA_main" xfId="38680" xr:uid="{00000000-0005-0000-0000-000089030000}"/>
    <cellStyle name="_14.미지급금_Sample_Datepack_별첨_이종석_20090708" xfId="38681" xr:uid="{00000000-0005-0000-0000-00008A030000}"/>
    <cellStyle name="_14.미지급금_Sample_Datepack_별첨_이종석_20090708_Arun_Info request_2009.12.21" xfId="38682" xr:uid="{00000000-0005-0000-0000-00008B030000}"/>
    <cellStyle name="_14.미지급금_Sample_Datepack_별첨_이종석_20090708_Arun_Info request_2009.12.22_PwC" xfId="38683" xr:uid="{00000000-0005-0000-0000-00008C030000}"/>
    <cellStyle name="_14.미지급금_Sample_Datepack_별첨_이종석_20090708_Arun_QA_main" xfId="38684" xr:uid="{00000000-0005-0000-0000-00008D030000}"/>
    <cellStyle name="_14.미지급금_Sample_Datepack_별첨_이종석_20090708_Datapack(BS)_Arun_091217_v2" xfId="38685" xr:uid="{00000000-0005-0000-0000-00008E030000}"/>
    <cellStyle name="_14.미지급금_Sample_Datepack_별첨_이종석_20090708_Datapack(BS)_Arun_091217_v2_Arun_Info request_2009.12.21" xfId="38686" xr:uid="{00000000-0005-0000-0000-00008F030000}"/>
    <cellStyle name="_14.미지급금_Sample_Datepack_별첨_이종석_20090708_Datapack(BS)_Arun_091217_v2_Arun_Info request_2009.12.22_PwC" xfId="38687" xr:uid="{00000000-0005-0000-0000-000090030000}"/>
    <cellStyle name="_14.미지급금_Sample_Datepack_별첨_이종석_20090708_Datapack(BS)_Arun_091217_v2_Arun_QA_main" xfId="38688" xr:uid="{00000000-0005-0000-0000-000091030000}"/>
    <cellStyle name="_14.미지급금_Sample_WP-dealtool table_v5_KCW" xfId="38689" xr:uid="{00000000-0005-0000-0000-000092030000}"/>
    <cellStyle name="_14.미지급금_Sample_WP-dealtool table_v5_KCW_Arun_Info request_2009.12.21" xfId="38690" xr:uid="{00000000-0005-0000-0000-000093030000}"/>
    <cellStyle name="_14.미지급금_Sample_WP-dealtool table_v5_KCW_Arun_Info request_2009.12.22_PwC" xfId="38691" xr:uid="{00000000-0005-0000-0000-000094030000}"/>
    <cellStyle name="_14.미지급금_Sample_WP-dealtool table_v5_KCW_Arun_QA_main" xfId="38692" xr:uid="{00000000-0005-0000-0000-000095030000}"/>
    <cellStyle name="_14.미지급금_Sample_WP-dealtool table_v5_KCW_Datapack(BS)_Arun_091217_v2" xfId="38693" xr:uid="{00000000-0005-0000-0000-000096030000}"/>
    <cellStyle name="_14.미지급금_Sample_WP-dealtool table_v5_KCW_Datapack(BS)_Arun_091217_v2_Arun_Info request_2009.12.21" xfId="38694" xr:uid="{00000000-0005-0000-0000-000097030000}"/>
    <cellStyle name="_14.미지급금_Sample_WP-dealtool table_v5_KCW_Datapack(BS)_Arun_091217_v2_Arun_Info request_2009.12.22_PwC" xfId="38695" xr:uid="{00000000-0005-0000-0000-000098030000}"/>
    <cellStyle name="_14.미지급금_Sample_WP-dealtool table_v5_KCW_Datapack(BS)_Arun_091217_v2_Arun_QA_main" xfId="38696" xr:uid="{00000000-0005-0000-0000-000099030000}"/>
    <cellStyle name="_14.미지급금_Sample2" xfId="38697" xr:uid="{00000000-0005-0000-0000-00009A030000}"/>
    <cellStyle name="_14.미지급금_Sample2_Arun_Info request_2009.12.21" xfId="38698" xr:uid="{00000000-0005-0000-0000-00009B030000}"/>
    <cellStyle name="_14.미지급금_Sample2_Arun_Info request_2009.12.22_PwC" xfId="38699" xr:uid="{00000000-0005-0000-0000-00009C030000}"/>
    <cellStyle name="_14.미지급금_Sample2_Arun_QA_main" xfId="38700" xr:uid="{00000000-0005-0000-0000-00009D030000}"/>
    <cellStyle name="_14.미지급금_Sample2_Datapack(BS)_Arun_091217_v2" xfId="38701" xr:uid="{00000000-0005-0000-0000-00009E030000}"/>
    <cellStyle name="_14.미지급금_Sample2_Datapack(BS)_Arun_091217_v2_Arun_Info request_2009.12.21" xfId="38702" xr:uid="{00000000-0005-0000-0000-00009F030000}"/>
    <cellStyle name="_14.미지급금_Sample2_Datapack(BS)_Arun_091217_v2_Arun_Info request_2009.12.22_PwC" xfId="38703" xr:uid="{00000000-0005-0000-0000-0000A0030000}"/>
    <cellStyle name="_14.미지급금_Sample2_Datapack(BS)_Arun_091217_v2_Arun_QA_main" xfId="38704" xr:uid="{00000000-0005-0000-0000-0000A1030000}"/>
    <cellStyle name="_14.미지급금_Sample2_Datepack_별첨_이종석_20090708" xfId="38705" xr:uid="{00000000-0005-0000-0000-0000A2030000}"/>
    <cellStyle name="_14.미지급금_Sample2_Datepack_별첨_이종석_20090708_Arun_Info request_2009.12.21" xfId="38706" xr:uid="{00000000-0005-0000-0000-0000A3030000}"/>
    <cellStyle name="_14.미지급금_Sample2_Datepack_별첨_이종석_20090708_Arun_Info request_2009.12.22_PwC" xfId="38707" xr:uid="{00000000-0005-0000-0000-0000A4030000}"/>
    <cellStyle name="_14.미지급금_Sample2_Datepack_별첨_이종석_20090708_Arun_QA_main" xfId="38708" xr:uid="{00000000-0005-0000-0000-0000A5030000}"/>
    <cellStyle name="_14.미지급금_Sample2_Datepack_별첨_이종석_20090708_Datapack(BS)_Arun_091217_v2" xfId="38709" xr:uid="{00000000-0005-0000-0000-0000A6030000}"/>
    <cellStyle name="_14.미지급금_Sample2_Datepack_별첨_이종석_20090708_Datapack(BS)_Arun_091217_v2_Arun_Info request_2009.12.21" xfId="38710" xr:uid="{00000000-0005-0000-0000-0000A7030000}"/>
    <cellStyle name="_14.미지급금_Sample2_Datepack_별첨_이종석_20090708_Datapack(BS)_Arun_091217_v2_Arun_Info request_2009.12.22_PwC" xfId="38711" xr:uid="{00000000-0005-0000-0000-0000A8030000}"/>
    <cellStyle name="_14.미지급금_Sample2_Datepack_별첨_이종석_20090708_Datapack(BS)_Arun_091217_v2_Arun_QA_main" xfId="38712" xr:uid="{00000000-0005-0000-0000-0000A9030000}"/>
    <cellStyle name="_14.미지급금_Sample2_WP-dealtool table_v5_KCW" xfId="38713" xr:uid="{00000000-0005-0000-0000-0000AA030000}"/>
    <cellStyle name="_14.미지급금_Sample2_WP-dealtool table_v5_KCW_Arun_Info request_2009.12.21" xfId="38714" xr:uid="{00000000-0005-0000-0000-0000AB030000}"/>
    <cellStyle name="_14.미지급금_Sample2_WP-dealtool table_v5_KCW_Arun_Info request_2009.12.22_PwC" xfId="38715" xr:uid="{00000000-0005-0000-0000-0000AC030000}"/>
    <cellStyle name="_14.미지급금_Sample2_WP-dealtool table_v5_KCW_Arun_QA_main" xfId="38716" xr:uid="{00000000-0005-0000-0000-0000AD030000}"/>
    <cellStyle name="_14.미지급금_Sample2_WP-dealtool table_v5_KCW_Datapack(BS)_Arun_091217_v2" xfId="38717" xr:uid="{00000000-0005-0000-0000-0000AE030000}"/>
    <cellStyle name="_14.미지급금_Sample2_WP-dealtool table_v5_KCW_Datapack(BS)_Arun_091217_v2_Arun_Info request_2009.12.21" xfId="38718" xr:uid="{00000000-0005-0000-0000-0000AF030000}"/>
    <cellStyle name="_14.미지급금_Sample2_WP-dealtool table_v5_KCW_Datapack(BS)_Arun_091217_v2_Arun_Info request_2009.12.22_PwC" xfId="38719" xr:uid="{00000000-0005-0000-0000-0000B0030000}"/>
    <cellStyle name="_14.미지급금_Sample2_WP-dealtool table_v5_KCW_Datapack(BS)_Arun_091217_v2_Arun_QA_main" xfId="38720" xr:uid="{00000000-0005-0000-0000-0000B1030000}"/>
    <cellStyle name="_14.미지급금_Sample3" xfId="38721" xr:uid="{00000000-0005-0000-0000-0000B2030000}"/>
    <cellStyle name="_14.미지급금_Sample3_Arun_Info request_2009.12.21" xfId="38722" xr:uid="{00000000-0005-0000-0000-0000B3030000}"/>
    <cellStyle name="_14.미지급금_Sample3_Arun_Info request_2009.12.22_PwC" xfId="38723" xr:uid="{00000000-0005-0000-0000-0000B4030000}"/>
    <cellStyle name="_14.미지급금_Sample3_Arun_QA_main" xfId="38724" xr:uid="{00000000-0005-0000-0000-0000B5030000}"/>
    <cellStyle name="_14.미지급금_Sample3_Datapack(BS)_Arun_091217_v2" xfId="38725" xr:uid="{00000000-0005-0000-0000-0000B6030000}"/>
    <cellStyle name="_14.미지급금_Sample3_Datapack(BS)_Arun_091217_v2_Arun_Info request_2009.12.21" xfId="38726" xr:uid="{00000000-0005-0000-0000-0000B7030000}"/>
    <cellStyle name="_14.미지급금_Sample3_Datapack(BS)_Arun_091217_v2_Arun_Info request_2009.12.22_PwC" xfId="38727" xr:uid="{00000000-0005-0000-0000-0000B8030000}"/>
    <cellStyle name="_14.미지급금_Sample3_Datapack(BS)_Arun_091217_v2_Arun_QA_main" xfId="38728" xr:uid="{00000000-0005-0000-0000-0000B9030000}"/>
    <cellStyle name="_14.미지급금_Sample3_Datepack_별첨_이종석_20090708" xfId="38729" xr:uid="{00000000-0005-0000-0000-0000BA030000}"/>
    <cellStyle name="_14.미지급금_Sample3_Datepack_별첨_이종석_20090708_Arun_Info request_2009.12.21" xfId="38730" xr:uid="{00000000-0005-0000-0000-0000BB030000}"/>
    <cellStyle name="_14.미지급금_Sample3_Datepack_별첨_이종석_20090708_Arun_Info request_2009.12.22_PwC" xfId="38731" xr:uid="{00000000-0005-0000-0000-0000BC030000}"/>
    <cellStyle name="_14.미지급금_Sample3_Datepack_별첨_이종석_20090708_Arun_QA_main" xfId="38732" xr:uid="{00000000-0005-0000-0000-0000BD030000}"/>
    <cellStyle name="_14.미지급금_Sample3_Datepack_별첨_이종석_20090708_Datapack(BS)_Arun_091217_v2" xfId="38733" xr:uid="{00000000-0005-0000-0000-0000BE030000}"/>
    <cellStyle name="_14.미지급금_Sample3_Datepack_별첨_이종석_20090708_Datapack(BS)_Arun_091217_v2_Arun_Info request_2009.12.21" xfId="38734" xr:uid="{00000000-0005-0000-0000-0000BF030000}"/>
    <cellStyle name="_14.미지급금_Sample3_Datepack_별첨_이종석_20090708_Datapack(BS)_Arun_091217_v2_Arun_Info request_2009.12.22_PwC" xfId="38735" xr:uid="{00000000-0005-0000-0000-0000C0030000}"/>
    <cellStyle name="_14.미지급금_Sample3_Datepack_별첨_이종석_20090708_Datapack(BS)_Arun_091217_v2_Arun_QA_main" xfId="38736" xr:uid="{00000000-0005-0000-0000-0000C1030000}"/>
    <cellStyle name="_14.미지급금_Sample3_WP-dealtool table_v5_KCW" xfId="38737" xr:uid="{00000000-0005-0000-0000-0000C2030000}"/>
    <cellStyle name="_14.미지급금_Sample3_WP-dealtool table_v5_KCW_Arun_Info request_2009.12.21" xfId="38738" xr:uid="{00000000-0005-0000-0000-0000C3030000}"/>
    <cellStyle name="_14.미지급금_Sample3_WP-dealtool table_v5_KCW_Arun_Info request_2009.12.22_PwC" xfId="38739" xr:uid="{00000000-0005-0000-0000-0000C4030000}"/>
    <cellStyle name="_14.미지급금_Sample3_WP-dealtool table_v5_KCW_Arun_QA_main" xfId="38740" xr:uid="{00000000-0005-0000-0000-0000C5030000}"/>
    <cellStyle name="_14.미지급금_Sample3_WP-dealtool table_v5_KCW_Datapack(BS)_Arun_091217_v2" xfId="38741" xr:uid="{00000000-0005-0000-0000-0000C6030000}"/>
    <cellStyle name="_14.미지급금_Sample3_WP-dealtool table_v5_KCW_Datapack(BS)_Arun_091217_v2_Arun_Info request_2009.12.21" xfId="38742" xr:uid="{00000000-0005-0000-0000-0000C7030000}"/>
    <cellStyle name="_14.미지급금_Sample3_WP-dealtool table_v5_KCW_Datapack(BS)_Arun_091217_v2_Arun_Info request_2009.12.22_PwC" xfId="38743" xr:uid="{00000000-0005-0000-0000-0000C8030000}"/>
    <cellStyle name="_14.미지급금_Sample3_WP-dealtool table_v5_KCW_Datapack(BS)_Arun_091217_v2_Arun_QA_main" xfId="38744" xr:uid="{00000000-0005-0000-0000-0000C9030000}"/>
    <cellStyle name="_14.미지급금_Sample5" xfId="38745" xr:uid="{00000000-0005-0000-0000-0000CA030000}"/>
    <cellStyle name="_14.미지급금_Sample5_Arun_Info request_2009.12.21" xfId="38746" xr:uid="{00000000-0005-0000-0000-0000CB030000}"/>
    <cellStyle name="_14.미지급금_Sample5_Arun_Info request_2009.12.22_PwC" xfId="38747" xr:uid="{00000000-0005-0000-0000-0000CC030000}"/>
    <cellStyle name="_14.미지급금_Sample5_Arun_QA_main" xfId="38748" xr:uid="{00000000-0005-0000-0000-0000CD030000}"/>
    <cellStyle name="_14.미지급금_Sample5_Datapack(BS)_Arun_091217_v2" xfId="38749" xr:uid="{00000000-0005-0000-0000-0000CE030000}"/>
    <cellStyle name="_14.미지급금_Sample5_Datapack(BS)_Arun_091217_v2_Arun_Info request_2009.12.21" xfId="38750" xr:uid="{00000000-0005-0000-0000-0000CF030000}"/>
    <cellStyle name="_14.미지급금_Sample5_Datapack(BS)_Arun_091217_v2_Arun_Info request_2009.12.22_PwC" xfId="38751" xr:uid="{00000000-0005-0000-0000-0000D0030000}"/>
    <cellStyle name="_14.미지급금_Sample5_Datapack(BS)_Arun_091217_v2_Arun_QA_main" xfId="38752" xr:uid="{00000000-0005-0000-0000-0000D1030000}"/>
    <cellStyle name="_14.미지급금_Sample5_Datepack_별첨_이종석_20090708" xfId="38753" xr:uid="{00000000-0005-0000-0000-0000D2030000}"/>
    <cellStyle name="_14.미지급금_Sample5_Datepack_별첨_이종석_20090708_Arun_Info request_2009.12.21" xfId="38754" xr:uid="{00000000-0005-0000-0000-0000D3030000}"/>
    <cellStyle name="_14.미지급금_Sample5_Datepack_별첨_이종석_20090708_Arun_Info request_2009.12.22_PwC" xfId="38755" xr:uid="{00000000-0005-0000-0000-0000D4030000}"/>
    <cellStyle name="_14.미지급금_Sample5_Datepack_별첨_이종석_20090708_Arun_QA_main" xfId="38756" xr:uid="{00000000-0005-0000-0000-0000D5030000}"/>
    <cellStyle name="_14.미지급금_Sample5_Datepack_별첨_이종석_20090708_Datapack(BS)_Arun_091217_v2" xfId="38757" xr:uid="{00000000-0005-0000-0000-0000D6030000}"/>
    <cellStyle name="_14.미지급금_Sample5_Datepack_별첨_이종석_20090708_Datapack(BS)_Arun_091217_v2_Arun_Info request_2009.12.21" xfId="38758" xr:uid="{00000000-0005-0000-0000-0000D7030000}"/>
    <cellStyle name="_14.미지급금_Sample5_Datepack_별첨_이종석_20090708_Datapack(BS)_Arun_091217_v2_Arun_Info request_2009.12.22_PwC" xfId="38759" xr:uid="{00000000-0005-0000-0000-0000D8030000}"/>
    <cellStyle name="_14.미지급금_Sample5_Datepack_별첨_이종석_20090708_Datapack(BS)_Arun_091217_v2_Arun_QA_main" xfId="38760" xr:uid="{00000000-0005-0000-0000-0000D9030000}"/>
    <cellStyle name="_14.미지급금_Sample5_WP-dealtool table_v5_KCW" xfId="38761" xr:uid="{00000000-0005-0000-0000-0000DA030000}"/>
    <cellStyle name="_14.미지급금_Sample5_WP-dealtool table_v5_KCW_Arun_Info request_2009.12.21" xfId="38762" xr:uid="{00000000-0005-0000-0000-0000DB030000}"/>
    <cellStyle name="_14.미지급금_Sample5_WP-dealtool table_v5_KCW_Arun_Info request_2009.12.22_PwC" xfId="38763" xr:uid="{00000000-0005-0000-0000-0000DC030000}"/>
    <cellStyle name="_14.미지급금_Sample5_WP-dealtool table_v5_KCW_Arun_QA_main" xfId="38764" xr:uid="{00000000-0005-0000-0000-0000DD030000}"/>
    <cellStyle name="_14.미지급금_Sample5_WP-dealtool table_v5_KCW_Datapack(BS)_Arun_091217_v2" xfId="38765" xr:uid="{00000000-0005-0000-0000-0000DE030000}"/>
    <cellStyle name="_14.미지급금_Sample5_WP-dealtool table_v5_KCW_Datapack(BS)_Arun_091217_v2_Arun_Info request_2009.12.21" xfId="38766" xr:uid="{00000000-0005-0000-0000-0000DF030000}"/>
    <cellStyle name="_14.미지급금_Sample5_WP-dealtool table_v5_KCW_Datapack(BS)_Arun_091217_v2_Arun_Info request_2009.12.22_PwC" xfId="38767" xr:uid="{00000000-0005-0000-0000-0000E0030000}"/>
    <cellStyle name="_14.미지급금_Sample5_WP-dealtool table_v5_KCW_Datapack(BS)_Arun_091217_v2_Arun_QA_main" xfId="38768" xr:uid="{00000000-0005-0000-0000-0000E1030000}"/>
    <cellStyle name="_15.예수금" xfId="38769" xr:uid="{00000000-0005-0000-0000-0000E2030000}"/>
    <cellStyle name="_15.예수금_Arun_Info request_2009.12.21" xfId="38770" xr:uid="{00000000-0005-0000-0000-0000E3030000}"/>
    <cellStyle name="_15.예수금_Arun_Info request_2009.12.22_PwC" xfId="38771" xr:uid="{00000000-0005-0000-0000-0000E4030000}"/>
    <cellStyle name="_15.예수금_Arun_QA_main" xfId="38772" xr:uid="{00000000-0005-0000-0000-0000E5030000}"/>
    <cellStyle name="_15.예수금_Datapack(BS)_Arun_091217_v2" xfId="38773" xr:uid="{00000000-0005-0000-0000-0000E6030000}"/>
    <cellStyle name="_15.예수금_Datapack(BS)_Arun_091217_v2_Arun_Info request_2009.12.21" xfId="38774" xr:uid="{00000000-0005-0000-0000-0000E7030000}"/>
    <cellStyle name="_15.예수금_Datapack(BS)_Arun_091217_v2_Arun_Info request_2009.12.22_PwC" xfId="38775" xr:uid="{00000000-0005-0000-0000-0000E8030000}"/>
    <cellStyle name="_15.예수금_Datapack(BS)_Arun_091217_v2_Arun_QA_main" xfId="38776" xr:uid="{00000000-0005-0000-0000-0000E9030000}"/>
    <cellStyle name="_15.예수금_Sample" xfId="38777" xr:uid="{00000000-0005-0000-0000-0000EA030000}"/>
    <cellStyle name="_15.예수금_Sample_Arun_Info request_2009.12.21" xfId="38778" xr:uid="{00000000-0005-0000-0000-0000EB030000}"/>
    <cellStyle name="_15.예수금_Sample_Arun_Info request_2009.12.22_PwC" xfId="38779" xr:uid="{00000000-0005-0000-0000-0000EC030000}"/>
    <cellStyle name="_15.예수금_Sample_Arun_QA_main" xfId="38780" xr:uid="{00000000-0005-0000-0000-0000ED030000}"/>
    <cellStyle name="_15.예수금_Sample_Datapack(BS)_Arun_091217_v2" xfId="38781" xr:uid="{00000000-0005-0000-0000-0000EE030000}"/>
    <cellStyle name="_15.예수금_Sample_Datapack(BS)_Arun_091217_v2_Arun_Info request_2009.12.21" xfId="38782" xr:uid="{00000000-0005-0000-0000-0000EF030000}"/>
    <cellStyle name="_15.예수금_Sample_Datapack(BS)_Arun_091217_v2_Arun_Info request_2009.12.22_PwC" xfId="38783" xr:uid="{00000000-0005-0000-0000-0000F0030000}"/>
    <cellStyle name="_15.예수금_Sample_Datapack(BS)_Arun_091217_v2_Arun_QA_main" xfId="38784" xr:uid="{00000000-0005-0000-0000-0000F1030000}"/>
    <cellStyle name="_15.예수금_Sample_Datepack_별첨_이종석_20090708" xfId="38785" xr:uid="{00000000-0005-0000-0000-0000F2030000}"/>
    <cellStyle name="_15.예수금_Sample_Datepack_별첨_이종석_20090708_Arun_Info request_2009.12.21" xfId="38786" xr:uid="{00000000-0005-0000-0000-0000F3030000}"/>
    <cellStyle name="_15.예수금_Sample_Datepack_별첨_이종석_20090708_Arun_Info request_2009.12.22_PwC" xfId="38787" xr:uid="{00000000-0005-0000-0000-0000F4030000}"/>
    <cellStyle name="_15.예수금_Sample_Datepack_별첨_이종석_20090708_Arun_QA_main" xfId="38788" xr:uid="{00000000-0005-0000-0000-0000F5030000}"/>
    <cellStyle name="_15.예수금_Sample_Datepack_별첨_이종석_20090708_Datapack(BS)_Arun_091217_v2" xfId="38789" xr:uid="{00000000-0005-0000-0000-0000F6030000}"/>
    <cellStyle name="_15.예수금_Sample_Datepack_별첨_이종석_20090708_Datapack(BS)_Arun_091217_v2_Arun_Info request_2009.12.21" xfId="38790" xr:uid="{00000000-0005-0000-0000-0000F7030000}"/>
    <cellStyle name="_15.예수금_Sample_Datepack_별첨_이종석_20090708_Datapack(BS)_Arun_091217_v2_Arun_Info request_2009.12.22_PwC" xfId="38791" xr:uid="{00000000-0005-0000-0000-0000F8030000}"/>
    <cellStyle name="_15.예수금_Sample_Datepack_별첨_이종석_20090708_Datapack(BS)_Arun_091217_v2_Arun_QA_main" xfId="38792" xr:uid="{00000000-0005-0000-0000-0000F9030000}"/>
    <cellStyle name="_15.예수금_Sample_WP-dealtool table_v5_KCW" xfId="38793" xr:uid="{00000000-0005-0000-0000-0000FA030000}"/>
    <cellStyle name="_15.예수금_Sample_WP-dealtool table_v5_KCW_Arun_Info request_2009.12.21" xfId="38794" xr:uid="{00000000-0005-0000-0000-0000FB030000}"/>
    <cellStyle name="_15.예수금_Sample_WP-dealtool table_v5_KCW_Arun_Info request_2009.12.22_PwC" xfId="38795" xr:uid="{00000000-0005-0000-0000-0000FC030000}"/>
    <cellStyle name="_15.예수금_Sample_WP-dealtool table_v5_KCW_Arun_QA_main" xfId="38796" xr:uid="{00000000-0005-0000-0000-0000FD030000}"/>
    <cellStyle name="_15.예수금_Sample_WP-dealtool table_v5_KCW_Datapack(BS)_Arun_091217_v2" xfId="38797" xr:uid="{00000000-0005-0000-0000-0000FE030000}"/>
    <cellStyle name="_15.예수금_Sample_WP-dealtool table_v5_KCW_Datapack(BS)_Arun_091217_v2_Arun_Info request_2009.12.21" xfId="38798" xr:uid="{00000000-0005-0000-0000-0000FF030000}"/>
    <cellStyle name="_15.예수금_Sample_WP-dealtool table_v5_KCW_Datapack(BS)_Arun_091217_v2_Arun_Info request_2009.12.22_PwC" xfId="38799" xr:uid="{00000000-0005-0000-0000-000000040000}"/>
    <cellStyle name="_15.예수금_Sample_WP-dealtool table_v5_KCW_Datapack(BS)_Arun_091217_v2_Arun_QA_main" xfId="38800" xr:uid="{00000000-0005-0000-0000-000001040000}"/>
    <cellStyle name="_15.예수금_Sample2" xfId="38801" xr:uid="{00000000-0005-0000-0000-000002040000}"/>
    <cellStyle name="_15.예수금_Sample2_Arun_Info request_2009.12.21" xfId="38802" xr:uid="{00000000-0005-0000-0000-000003040000}"/>
    <cellStyle name="_15.예수금_Sample2_Arun_Info request_2009.12.22_PwC" xfId="38803" xr:uid="{00000000-0005-0000-0000-000004040000}"/>
    <cellStyle name="_15.예수금_Sample2_Arun_QA_main" xfId="38804" xr:uid="{00000000-0005-0000-0000-000005040000}"/>
    <cellStyle name="_15.예수금_Sample2_Datapack(BS)_Arun_091217_v2" xfId="38805" xr:uid="{00000000-0005-0000-0000-000006040000}"/>
    <cellStyle name="_15.예수금_Sample2_Datapack(BS)_Arun_091217_v2_Arun_Info request_2009.12.21" xfId="38806" xr:uid="{00000000-0005-0000-0000-000007040000}"/>
    <cellStyle name="_15.예수금_Sample2_Datapack(BS)_Arun_091217_v2_Arun_Info request_2009.12.22_PwC" xfId="38807" xr:uid="{00000000-0005-0000-0000-000008040000}"/>
    <cellStyle name="_15.예수금_Sample2_Datapack(BS)_Arun_091217_v2_Arun_QA_main" xfId="38808" xr:uid="{00000000-0005-0000-0000-000009040000}"/>
    <cellStyle name="_15.예수금_Sample2_Datepack_별첨_이종석_20090708" xfId="38809" xr:uid="{00000000-0005-0000-0000-00000A040000}"/>
    <cellStyle name="_15.예수금_Sample2_Datepack_별첨_이종석_20090708_Arun_Info request_2009.12.21" xfId="38810" xr:uid="{00000000-0005-0000-0000-00000B040000}"/>
    <cellStyle name="_15.예수금_Sample2_Datepack_별첨_이종석_20090708_Arun_Info request_2009.12.22_PwC" xfId="38811" xr:uid="{00000000-0005-0000-0000-00000C040000}"/>
    <cellStyle name="_15.예수금_Sample2_Datepack_별첨_이종석_20090708_Arun_QA_main" xfId="38812" xr:uid="{00000000-0005-0000-0000-00000D040000}"/>
    <cellStyle name="_15.예수금_Sample2_Datepack_별첨_이종석_20090708_Datapack(BS)_Arun_091217_v2" xfId="38813" xr:uid="{00000000-0005-0000-0000-00000E040000}"/>
    <cellStyle name="_15.예수금_Sample2_Datepack_별첨_이종석_20090708_Datapack(BS)_Arun_091217_v2_Arun_Info request_2009.12.21" xfId="38814" xr:uid="{00000000-0005-0000-0000-00000F040000}"/>
    <cellStyle name="_15.예수금_Sample2_Datepack_별첨_이종석_20090708_Datapack(BS)_Arun_091217_v2_Arun_Info request_2009.12.22_PwC" xfId="38815" xr:uid="{00000000-0005-0000-0000-000010040000}"/>
    <cellStyle name="_15.예수금_Sample2_Datepack_별첨_이종석_20090708_Datapack(BS)_Arun_091217_v2_Arun_QA_main" xfId="38816" xr:uid="{00000000-0005-0000-0000-000011040000}"/>
    <cellStyle name="_15.예수금_Sample2_WP-dealtool table_v5_KCW" xfId="38817" xr:uid="{00000000-0005-0000-0000-000012040000}"/>
    <cellStyle name="_15.예수금_Sample2_WP-dealtool table_v5_KCW_Arun_Info request_2009.12.21" xfId="38818" xr:uid="{00000000-0005-0000-0000-000013040000}"/>
    <cellStyle name="_15.예수금_Sample2_WP-dealtool table_v5_KCW_Arun_Info request_2009.12.22_PwC" xfId="38819" xr:uid="{00000000-0005-0000-0000-000014040000}"/>
    <cellStyle name="_15.예수금_Sample2_WP-dealtool table_v5_KCW_Arun_QA_main" xfId="38820" xr:uid="{00000000-0005-0000-0000-000015040000}"/>
    <cellStyle name="_15.예수금_Sample2_WP-dealtool table_v5_KCW_Datapack(BS)_Arun_091217_v2" xfId="38821" xr:uid="{00000000-0005-0000-0000-000016040000}"/>
    <cellStyle name="_15.예수금_Sample2_WP-dealtool table_v5_KCW_Datapack(BS)_Arun_091217_v2_Arun_Info request_2009.12.21" xfId="38822" xr:uid="{00000000-0005-0000-0000-000017040000}"/>
    <cellStyle name="_15.예수금_Sample2_WP-dealtool table_v5_KCW_Datapack(BS)_Arun_091217_v2_Arun_Info request_2009.12.22_PwC" xfId="38823" xr:uid="{00000000-0005-0000-0000-000018040000}"/>
    <cellStyle name="_15.예수금_Sample2_WP-dealtool table_v5_KCW_Datapack(BS)_Arun_091217_v2_Arun_QA_main" xfId="38824" xr:uid="{00000000-0005-0000-0000-000019040000}"/>
    <cellStyle name="_15.예수금_Sample3" xfId="38825" xr:uid="{00000000-0005-0000-0000-00001A040000}"/>
    <cellStyle name="_15.예수금_Sample3_Arun_Info request_2009.12.21" xfId="38826" xr:uid="{00000000-0005-0000-0000-00001B040000}"/>
    <cellStyle name="_15.예수금_Sample3_Arun_Info request_2009.12.22_PwC" xfId="38827" xr:uid="{00000000-0005-0000-0000-00001C040000}"/>
    <cellStyle name="_15.예수금_Sample3_Arun_QA_main" xfId="38828" xr:uid="{00000000-0005-0000-0000-00001D040000}"/>
    <cellStyle name="_15.예수금_Sample3_Datapack(BS)_Arun_091217_v2" xfId="38829" xr:uid="{00000000-0005-0000-0000-00001E040000}"/>
    <cellStyle name="_15.예수금_Sample3_Datapack(BS)_Arun_091217_v2_Arun_Info request_2009.12.21" xfId="38830" xr:uid="{00000000-0005-0000-0000-00001F040000}"/>
    <cellStyle name="_15.예수금_Sample3_Datapack(BS)_Arun_091217_v2_Arun_Info request_2009.12.22_PwC" xfId="38831" xr:uid="{00000000-0005-0000-0000-000020040000}"/>
    <cellStyle name="_15.예수금_Sample3_Datapack(BS)_Arun_091217_v2_Arun_QA_main" xfId="38832" xr:uid="{00000000-0005-0000-0000-000021040000}"/>
    <cellStyle name="_15.예수금_Sample3_Datepack_별첨_이종석_20090708" xfId="38833" xr:uid="{00000000-0005-0000-0000-000022040000}"/>
    <cellStyle name="_15.예수금_Sample3_Datepack_별첨_이종석_20090708_Arun_Info request_2009.12.21" xfId="38834" xr:uid="{00000000-0005-0000-0000-000023040000}"/>
    <cellStyle name="_15.예수금_Sample3_Datepack_별첨_이종석_20090708_Arun_Info request_2009.12.22_PwC" xfId="38835" xr:uid="{00000000-0005-0000-0000-000024040000}"/>
    <cellStyle name="_15.예수금_Sample3_Datepack_별첨_이종석_20090708_Arun_QA_main" xfId="38836" xr:uid="{00000000-0005-0000-0000-000025040000}"/>
    <cellStyle name="_15.예수금_Sample3_Datepack_별첨_이종석_20090708_Datapack(BS)_Arun_091217_v2" xfId="38837" xr:uid="{00000000-0005-0000-0000-000026040000}"/>
    <cellStyle name="_15.예수금_Sample3_Datepack_별첨_이종석_20090708_Datapack(BS)_Arun_091217_v2_Arun_Info request_2009.12.21" xfId="38838" xr:uid="{00000000-0005-0000-0000-000027040000}"/>
    <cellStyle name="_15.예수금_Sample3_Datepack_별첨_이종석_20090708_Datapack(BS)_Arun_091217_v2_Arun_Info request_2009.12.22_PwC" xfId="38839" xr:uid="{00000000-0005-0000-0000-000028040000}"/>
    <cellStyle name="_15.예수금_Sample3_Datepack_별첨_이종석_20090708_Datapack(BS)_Arun_091217_v2_Arun_QA_main" xfId="38840" xr:uid="{00000000-0005-0000-0000-000029040000}"/>
    <cellStyle name="_15.예수금_Sample3_WP-dealtool table_v5_KCW" xfId="38841" xr:uid="{00000000-0005-0000-0000-00002A040000}"/>
    <cellStyle name="_15.예수금_Sample3_WP-dealtool table_v5_KCW_Arun_Info request_2009.12.21" xfId="38842" xr:uid="{00000000-0005-0000-0000-00002B040000}"/>
    <cellStyle name="_15.예수금_Sample3_WP-dealtool table_v5_KCW_Arun_Info request_2009.12.22_PwC" xfId="38843" xr:uid="{00000000-0005-0000-0000-00002C040000}"/>
    <cellStyle name="_15.예수금_Sample3_WP-dealtool table_v5_KCW_Arun_QA_main" xfId="38844" xr:uid="{00000000-0005-0000-0000-00002D040000}"/>
    <cellStyle name="_15.예수금_Sample3_WP-dealtool table_v5_KCW_Datapack(BS)_Arun_091217_v2" xfId="38845" xr:uid="{00000000-0005-0000-0000-00002E040000}"/>
    <cellStyle name="_15.예수금_Sample3_WP-dealtool table_v5_KCW_Datapack(BS)_Arun_091217_v2_Arun_Info request_2009.12.21" xfId="38846" xr:uid="{00000000-0005-0000-0000-00002F040000}"/>
    <cellStyle name="_15.예수금_Sample3_WP-dealtool table_v5_KCW_Datapack(BS)_Arun_091217_v2_Arun_Info request_2009.12.22_PwC" xfId="38847" xr:uid="{00000000-0005-0000-0000-000030040000}"/>
    <cellStyle name="_15.예수금_Sample3_WP-dealtool table_v5_KCW_Datapack(BS)_Arun_091217_v2_Arun_QA_main" xfId="38848" xr:uid="{00000000-0005-0000-0000-000031040000}"/>
    <cellStyle name="_15.예수금_Sample5" xfId="38849" xr:uid="{00000000-0005-0000-0000-000032040000}"/>
    <cellStyle name="_15.예수금_Sample5_Arun_Info request_2009.12.21" xfId="38850" xr:uid="{00000000-0005-0000-0000-000033040000}"/>
    <cellStyle name="_15.예수금_Sample5_Arun_Info request_2009.12.22_PwC" xfId="38851" xr:uid="{00000000-0005-0000-0000-000034040000}"/>
    <cellStyle name="_15.예수금_Sample5_Arun_QA_main" xfId="38852" xr:uid="{00000000-0005-0000-0000-000035040000}"/>
    <cellStyle name="_15.예수금_Sample5_Datapack(BS)_Arun_091217_v2" xfId="38853" xr:uid="{00000000-0005-0000-0000-000036040000}"/>
    <cellStyle name="_15.예수금_Sample5_Datapack(BS)_Arun_091217_v2_Arun_Info request_2009.12.21" xfId="38854" xr:uid="{00000000-0005-0000-0000-000037040000}"/>
    <cellStyle name="_15.예수금_Sample5_Datapack(BS)_Arun_091217_v2_Arun_Info request_2009.12.22_PwC" xfId="38855" xr:uid="{00000000-0005-0000-0000-000038040000}"/>
    <cellStyle name="_15.예수금_Sample5_Datapack(BS)_Arun_091217_v2_Arun_QA_main" xfId="38856" xr:uid="{00000000-0005-0000-0000-000039040000}"/>
    <cellStyle name="_15.예수금_Sample5_Datepack_별첨_이종석_20090708" xfId="38857" xr:uid="{00000000-0005-0000-0000-00003A040000}"/>
    <cellStyle name="_15.예수금_Sample5_Datepack_별첨_이종석_20090708_Arun_Info request_2009.12.21" xfId="38858" xr:uid="{00000000-0005-0000-0000-00003B040000}"/>
    <cellStyle name="_15.예수금_Sample5_Datepack_별첨_이종석_20090708_Arun_Info request_2009.12.22_PwC" xfId="38859" xr:uid="{00000000-0005-0000-0000-00003C040000}"/>
    <cellStyle name="_15.예수금_Sample5_Datepack_별첨_이종석_20090708_Arun_QA_main" xfId="38860" xr:uid="{00000000-0005-0000-0000-00003D040000}"/>
    <cellStyle name="_15.예수금_Sample5_Datepack_별첨_이종석_20090708_Datapack(BS)_Arun_091217_v2" xfId="38861" xr:uid="{00000000-0005-0000-0000-00003E040000}"/>
    <cellStyle name="_15.예수금_Sample5_Datepack_별첨_이종석_20090708_Datapack(BS)_Arun_091217_v2_Arun_Info request_2009.12.21" xfId="38862" xr:uid="{00000000-0005-0000-0000-00003F040000}"/>
    <cellStyle name="_15.예수금_Sample5_Datepack_별첨_이종석_20090708_Datapack(BS)_Arun_091217_v2_Arun_Info request_2009.12.22_PwC" xfId="38863" xr:uid="{00000000-0005-0000-0000-000040040000}"/>
    <cellStyle name="_15.예수금_Sample5_Datepack_별첨_이종석_20090708_Datapack(BS)_Arun_091217_v2_Arun_QA_main" xfId="38864" xr:uid="{00000000-0005-0000-0000-000041040000}"/>
    <cellStyle name="_15.예수금_Sample5_WP-dealtool table_v5_KCW" xfId="38865" xr:uid="{00000000-0005-0000-0000-000042040000}"/>
    <cellStyle name="_15.예수금_Sample5_WP-dealtool table_v5_KCW_Arun_Info request_2009.12.21" xfId="38866" xr:uid="{00000000-0005-0000-0000-000043040000}"/>
    <cellStyle name="_15.예수금_Sample5_WP-dealtool table_v5_KCW_Arun_Info request_2009.12.22_PwC" xfId="38867" xr:uid="{00000000-0005-0000-0000-000044040000}"/>
    <cellStyle name="_15.예수금_Sample5_WP-dealtool table_v5_KCW_Arun_QA_main" xfId="38868" xr:uid="{00000000-0005-0000-0000-000045040000}"/>
    <cellStyle name="_15.예수금_Sample5_WP-dealtool table_v5_KCW_Datapack(BS)_Arun_091217_v2" xfId="38869" xr:uid="{00000000-0005-0000-0000-000046040000}"/>
    <cellStyle name="_15.예수금_Sample5_WP-dealtool table_v5_KCW_Datapack(BS)_Arun_091217_v2_Arun_Info request_2009.12.21" xfId="38870" xr:uid="{00000000-0005-0000-0000-000047040000}"/>
    <cellStyle name="_15.예수금_Sample5_WP-dealtool table_v5_KCW_Datapack(BS)_Arun_091217_v2_Arun_Info request_2009.12.22_PwC" xfId="38871" xr:uid="{00000000-0005-0000-0000-000048040000}"/>
    <cellStyle name="_15.예수금_Sample5_WP-dealtool table_v5_KCW_Datapack(BS)_Arun_091217_v2_Arun_QA_main" xfId="38872" xr:uid="{00000000-0005-0000-0000-000049040000}"/>
    <cellStyle name="_17.기유부" xfId="38873" xr:uid="{00000000-0005-0000-0000-00004A040000}"/>
    <cellStyle name="_17.기유부_Arun_Info request_2009.12.21" xfId="38874" xr:uid="{00000000-0005-0000-0000-00004B040000}"/>
    <cellStyle name="_17.기유부_Arun_Info request_2009.12.22_PwC" xfId="38875" xr:uid="{00000000-0005-0000-0000-00004C040000}"/>
    <cellStyle name="_17.기유부_Arun_QA_main" xfId="38876" xr:uid="{00000000-0005-0000-0000-00004D040000}"/>
    <cellStyle name="_17.기유부_Datapack(BS)_Arun_091217_v2" xfId="38877" xr:uid="{00000000-0005-0000-0000-00004E040000}"/>
    <cellStyle name="_17.기유부_Datapack(BS)_Arun_091217_v2_Arun_Info request_2009.12.21" xfId="38878" xr:uid="{00000000-0005-0000-0000-00004F040000}"/>
    <cellStyle name="_17.기유부_Datapack(BS)_Arun_091217_v2_Arun_Info request_2009.12.22_PwC" xfId="38879" xr:uid="{00000000-0005-0000-0000-000050040000}"/>
    <cellStyle name="_17.기유부_Datapack(BS)_Arun_091217_v2_Arun_QA_main" xfId="38880" xr:uid="{00000000-0005-0000-0000-000051040000}"/>
    <cellStyle name="_17.기유부_Sample" xfId="38881" xr:uid="{00000000-0005-0000-0000-000052040000}"/>
    <cellStyle name="_17.기유부_Sample_Arun_Info request_2009.12.21" xfId="38882" xr:uid="{00000000-0005-0000-0000-000053040000}"/>
    <cellStyle name="_17.기유부_Sample_Arun_Info request_2009.12.22_PwC" xfId="38883" xr:uid="{00000000-0005-0000-0000-000054040000}"/>
    <cellStyle name="_17.기유부_Sample_Arun_QA_main" xfId="38884" xr:uid="{00000000-0005-0000-0000-000055040000}"/>
    <cellStyle name="_17.기유부_Sample_Datapack(BS)_Arun_091217_v2" xfId="38885" xr:uid="{00000000-0005-0000-0000-000056040000}"/>
    <cellStyle name="_17.기유부_Sample_Datapack(BS)_Arun_091217_v2_Arun_Info request_2009.12.21" xfId="38886" xr:uid="{00000000-0005-0000-0000-000057040000}"/>
    <cellStyle name="_17.기유부_Sample_Datapack(BS)_Arun_091217_v2_Arun_Info request_2009.12.22_PwC" xfId="38887" xr:uid="{00000000-0005-0000-0000-000058040000}"/>
    <cellStyle name="_17.기유부_Sample_Datapack(BS)_Arun_091217_v2_Arun_QA_main" xfId="38888" xr:uid="{00000000-0005-0000-0000-000059040000}"/>
    <cellStyle name="_17.기유부_Sample_Datepack_별첨_이종석_20090708" xfId="38889" xr:uid="{00000000-0005-0000-0000-00005A040000}"/>
    <cellStyle name="_17.기유부_Sample_Datepack_별첨_이종석_20090708_Arun_Info request_2009.12.21" xfId="38890" xr:uid="{00000000-0005-0000-0000-00005B040000}"/>
    <cellStyle name="_17.기유부_Sample_Datepack_별첨_이종석_20090708_Arun_Info request_2009.12.22_PwC" xfId="38891" xr:uid="{00000000-0005-0000-0000-00005C040000}"/>
    <cellStyle name="_17.기유부_Sample_Datepack_별첨_이종석_20090708_Arun_QA_main" xfId="38892" xr:uid="{00000000-0005-0000-0000-00005D040000}"/>
    <cellStyle name="_17.기유부_Sample_Datepack_별첨_이종석_20090708_Datapack(BS)_Arun_091217_v2" xfId="38893" xr:uid="{00000000-0005-0000-0000-00005E040000}"/>
    <cellStyle name="_17.기유부_Sample_Datepack_별첨_이종석_20090708_Datapack(BS)_Arun_091217_v2_Arun_Info request_2009.12.21" xfId="38894" xr:uid="{00000000-0005-0000-0000-00005F040000}"/>
    <cellStyle name="_17.기유부_Sample_Datepack_별첨_이종석_20090708_Datapack(BS)_Arun_091217_v2_Arun_Info request_2009.12.22_PwC" xfId="38895" xr:uid="{00000000-0005-0000-0000-000060040000}"/>
    <cellStyle name="_17.기유부_Sample_Datepack_별첨_이종석_20090708_Datapack(BS)_Arun_091217_v2_Arun_QA_main" xfId="38896" xr:uid="{00000000-0005-0000-0000-000061040000}"/>
    <cellStyle name="_17.기유부_Sample_WP-dealtool table_v5_KCW" xfId="38897" xr:uid="{00000000-0005-0000-0000-000062040000}"/>
    <cellStyle name="_17.기유부_Sample_WP-dealtool table_v5_KCW_Arun_Info request_2009.12.21" xfId="38898" xr:uid="{00000000-0005-0000-0000-000063040000}"/>
    <cellStyle name="_17.기유부_Sample_WP-dealtool table_v5_KCW_Arun_Info request_2009.12.22_PwC" xfId="38899" xr:uid="{00000000-0005-0000-0000-000064040000}"/>
    <cellStyle name="_17.기유부_Sample_WP-dealtool table_v5_KCW_Arun_QA_main" xfId="38900" xr:uid="{00000000-0005-0000-0000-000065040000}"/>
    <cellStyle name="_17.기유부_Sample_WP-dealtool table_v5_KCW_Datapack(BS)_Arun_091217_v2" xfId="38901" xr:uid="{00000000-0005-0000-0000-000066040000}"/>
    <cellStyle name="_17.기유부_Sample_WP-dealtool table_v5_KCW_Datapack(BS)_Arun_091217_v2_Arun_Info request_2009.12.21" xfId="38902" xr:uid="{00000000-0005-0000-0000-000067040000}"/>
    <cellStyle name="_17.기유부_Sample_WP-dealtool table_v5_KCW_Datapack(BS)_Arun_091217_v2_Arun_Info request_2009.12.22_PwC" xfId="38903" xr:uid="{00000000-0005-0000-0000-000068040000}"/>
    <cellStyle name="_17.기유부_Sample_WP-dealtool table_v5_KCW_Datapack(BS)_Arun_091217_v2_Arun_QA_main" xfId="38904" xr:uid="{00000000-0005-0000-0000-000069040000}"/>
    <cellStyle name="_17.기유부_Sample2" xfId="38905" xr:uid="{00000000-0005-0000-0000-00006A040000}"/>
    <cellStyle name="_17.기유부_Sample2_Arun_Info request_2009.12.21" xfId="38906" xr:uid="{00000000-0005-0000-0000-00006B040000}"/>
    <cellStyle name="_17.기유부_Sample2_Arun_Info request_2009.12.22_PwC" xfId="38907" xr:uid="{00000000-0005-0000-0000-00006C040000}"/>
    <cellStyle name="_17.기유부_Sample2_Arun_QA_main" xfId="38908" xr:uid="{00000000-0005-0000-0000-00006D040000}"/>
    <cellStyle name="_17.기유부_Sample2_Datapack(BS)_Arun_091217_v2" xfId="38909" xr:uid="{00000000-0005-0000-0000-00006E040000}"/>
    <cellStyle name="_17.기유부_Sample2_Datapack(BS)_Arun_091217_v2_Arun_Info request_2009.12.21" xfId="38910" xr:uid="{00000000-0005-0000-0000-00006F040000}"/>
    <cellStyle name="_17.기유부_Sample2_Datapack(BS)_Arun_091217_v2_Arun_Info request_2009.12.22_PwC" xfId="38911" xr:uid="{00000000-0005-0000-0000-000070040000}"/>
    <cellStyle name="_17.기유부_Sample2_Datapack(BS)_Arun_091217_v2_Arun_QA_main" xfId="38912" xr:uid="{00000000-0005-0000-0000-000071040000}"/>
    <cellStyle name="_17.기유부_Sample2_Datepack_별첨_이종석_20090708" xfId="38913" xr:uid="{00000000-0005-0000-0000-000072040000}"/>
    <cellStyle name="_17.기유부_Sample2_Datepack_별첨_이종석_20090708_Arun_Info request_2009.12.21" xfId="38914" xr:uid="{00000000-0005-0000-0000-000073040000}"/>
    <cellStyle name="_17.기유부_Sample2_Datepack_별첨_이종석_20090708_Arun_Info request_2009.12.22_PwC" xfId="38915" xr:uid="{00000000-0005-0000-0000-000074040000}"/>
    <cellStyle name="_17.기유부_Sample2_Datepack_별첨_이종석_20090708_Arun_QA_main" xfId="38916" xr:uid="{00000000-0005-0000-0000-000075040000}"/>
    <cellStyle name="_17.기유부_Sample2_Datepack_별첨_이종석_20090708_Datapack(BS)_Arun_091217_v2" xfId="38917" xr:uid="{00000000-0005-0000-0000-000076040000}"/>
    <cellStyle name="_17.기유부_Sample2_Datepack_별첨_이종석_20090708_Datapack(BS)_Arun_091217_v2_Arun_Info request_2009.12.21" xfId="38918" xr:uid="{00000000-0005-0000-0000-000077040000}"/>
    <cellStyle name="_17.기유부_Sample2_Datepack_별첨_이종석_20090708_Datapack(BS)_Arun_091217_v2_Arun_Info request_2009.12.22_PwC" xfId="38919" xr:uid="{00000000-0005-0000-0000-000078040000}"/>
    <cellStyle name="_17.기유부_Sample2_Datepack_별첨_이종석_20090708_Datapack(BS)_Arun_091217_v2_Arun_QA_main" xfId="38920" xr:uid="{00000000-0005-0000-0000-000079040000}"/>
    <cellStyle name="_17.기유부_Sample2_WP-dealtool table_v5_KCW" xfId="38921" xr:uid="{00000000-0005-0000-0000-00007A040000}"/>
    <cellStyle name="_17.기유부_Sample2_WP-dealtool table_v5_KCW_Arun_Info request_2009.12.21" xfId="38922" xr:uid="{00000000-0005-0000-0000-00007B040000}"/>
    <cellStyle name="_17.기유부_Sample2_WP-dealtool table_v5_KCW_Arun_Info request_2009.12.22_PwC" xfId="38923" xr:uid="{00000000-0005-0000-0000-00007C040000}"/>
    <cellStyle name="_17.기유부_Sample2_WP-dealtool table_v5_KCW_Arun_QA_main" xfId="38924" xr:uid="{00000000-0005-0000-0000-00007D040000}"/>
    <cellStyle name="_17.기유부_Sample2_WP-dealtool table_v5_KCW_Datapack(BS)_Arun_091217_v2" xfId="38925" xr:uid="{00000000-0005-0000-0000-00007E040000}"/>
    <cellStyle name="_17.기유부_Sample2_WP-dealtool table_v5_KCW_Datapack(BS)_Arun_091217_v2_Arun_Info request_2009.12.21" xfId="38926" xr:uid="{00000000-0005-0000-0000-00007F040000}"/>
    <cellStyle name="_17.기유부_Sample2_WP-dealtool table_v5_KCW_Datapack(BS)_Arun_091217_v2_Arun_Info request_2009.12.22_PwC" xfId="38927" xr:uid="{00000000-0005-0000-0000-000080040000}"/>
    <cellStyle name="_17.기유부_Sample2_WP-dealtool table_v5_KCW_Datapack(BS)_Arun_091217_v2_Arun_QA_main" xfId="38928" xr:uid="{00000000-0005-0000-0000-000081040000}"/>
    <cellStyle name="_17.기유부_Sample3" xfId="38929" xr:uid="{00000000-0005-0000-0000-000082040000}"/>
    <cellStyle name="_17.기유부_Sample3_Arun_Info request_2009.12.21" xfId="38930" xr:uid="{00000000-0005-0000-0000-000083040000}"/>
    <cellStyle name="_17.기유부_Sample3_Arun_Info request_2009.12.22_PwC" xfId="38931" xr:uid="{00000000-0005-0000-0000-000084040000}"/>
    <cellStyle name="_17.기유부_Sample3_Arun_QA_main" xfId="38932" xr:uid="{00000000-0005-0000-0000-000085040000}"/>
    <cellStyle name="_17.기유부_Sample3_Datapack(BS)_Arun_091217_v2" xfId="38933" xr:uid="{00000000-0005-0000-0000-000086040000}"/>
    <cellStyle name="_17.기유부_Sample3_Datapack(BS)_Arun_091217_v2_Arun_Info request_2009.12.21" xfId="38934" xr:uid="{00000000-0005-0000-0000-000087040000}"/>
    <cellStyle name="_17.기유부_Sample3_Datapack(BS)_Arun_091217_v2_Arun_Info request_2009.12.22_PwC" xfId="38935" xr:uid="{00000000-0005-0000-0000-000088040000}"/>
    <cellStyle name="_17.기유부_Sample3_Datapack(BS)_Arun_091217_v2_Arun_QA_main" xfId="38936" xr:uid="{00000000-0005-0000-0000-000089040000}"/>
    <cellStyle name="_17.기유부_Sample3_Datepack_별첨_이종석_20090708" xfId="38937" xr:uid="{00000000-0005-0000-0000-00008A040000}"/>
    <cellStyle name="_17.기유부_Sample3_Datepack_별첨_이종석_20090708_Arun_Info request_2009.12.21" xfId="38938" xr:uid="{00000000-0005-0000-0000-00008B040000}"/>
    <cellStyle name="_17.기유부_Sample3_Datepack_별첨_이종석_20090708_Arun_Info request_2009.12.22_PwC" xfId="38939" xr:uid="{00000000-0005-0000-0000-00008C040000}"/>
    <cellStyle name="_17.기유부_Sample3_Datepack_별첨_이종석_20090708_Arun_QA_main" xfId="38940" xr:uid="{00000000-0005-0000-0000-00008D040000}"/>
    <cellStyle name="_17.기유부_Sample3_Datepack_별첨_이종석_20090708_Datapack(BS)_Arun_091217_v2" xfId="38941" xr:uid="{00000000-0005-0000-0000-00008E040000}"/>
    <cellStyle name="_17.기유부_Sample3_Datepack_별첨_이종석_20090708_Datapack(BS)_Arun_091217_v2_Arun_Info request_2009.12.21" xfId="38942" xr:uid="{00000000-0005-0000-0000-00008F040000}"/>
    <cellStyle name="_17.기유부_Sample3_Datepack_별첨_이종석_20090708_Datapack(BS)_Arun_091217_v2_Arun_Info request_2009.12.22_PwC" xfId="38943" xr:uid="{00000000-0005-0000-0000-000090040000}"/>
    <cellStyle name="_17.기유부_Sample3_Datepack_별첨_이종석_20090708_Datapack(BS)_Arun_091217_v2_Arun_QA_main" xfId="38944" xr:uid="{00000000-0005-0000-0000-000091040000}"/>
    <cellStyle name="_17.기유부_Sample3_WP-dealtool table_v5_KCW" xfId="38945" xr:uid="{00000000-0005-0000-0000-000092040000}"/>
    <cellStyle name="_17.기유부_Sample3_WP-dealtool table_v5_KCW_Arun_Info request_2009.12.21" xfId="38946" xr:uid="{00000000-0005-0000-0000-000093040000}"/>
    <cellStyle name="_17.기유부_Sample3_WP-dealtool table_v5_KCW_Arun_Info request_2009.12.22_PwC" xfId="38947" xr:uid="{00000000-0005-0000-0000-000094040000}"/>
    <cellStyle name="_17.기유부_Sample3_WP-dealtool table_v5_KCW_Arun_QA_main" xfId="38948" xr:uid="{00000000-0005-0000-0000-000095040000}"/>
    <cellStyle name="_17.기유부_Sample3_WP-dealtool table_v5_KCW_Datapack(BS)_Arun_091217_v2" xfId="38949" xr:uid="{00000000-0005-0000-0000-000096040000}"/>
    <cellStyle name="_17.기유부_Sample3_WP-dealtool table_v5_KCW_Datapack(BS)_Arun_091217_v2_Arun_Info request_2009.12.21" xfId="38950" xr:uid="{00000000-0005-0000-0000-000097040000}"/>
    <cellStyle name="_17.기유부_Sample3_WP-dealtool table_v5_KCW_Datapack(BS)_Arun_091217_v2_Arun_Info request_2009.12.22_PwC" xfId="38951" xr:uid="{00000000-0005-0000-0000-000098040000}"/>
    <cellStyle name="_17.기유부_Sample3_WP-dealtool table_v5_KCW_Datapack(BS)_Arun_091217_v2_Arun_QA_main" xfId="38952" xr:uid="{00000000-0005-0000-0000-000099040000}"/>
    <cellStyle name="_17.기유부_Sample5" xfId="38953" xr:uid="{00000000-0005-0000-0000-00009A040000}"/>
    <cellStyle name="_17.기유부_Sample5_Arun_Info request_2009.12.21" xfId="38954" xr:uid="{00000000-0005-0000-0000-00009B040000}"/>
    <cellStyle name="_17.기유부_Sample5_Arun_Info request_2009.12.22_PwC" xfId="38955" xr:uid="{00000000-0005-0000-0000-00009C040000}"/>
    <cellStyle name="_17.기유부_Sample5_Arun_QA_main" xfId="38956" xr:uid="{00000000-0005-0000-0000-00009D040000}"/>
    <cellStyle name="_17.기유부_Sample5_Datapack(BS)_Arun_091217_v2" xfId="38957" xr:uid="{00000000-0005-0000-0000-00009E040000}"/>
    <cellStyle name="_17.기유부_Sample5_Datapack(BS)_Arun_091217_v2_Arun_Info request_2009.12.21" xfId="38958" xr:uid="{00000000-0005-0000-0000-00009F040000}"/>
    <cellStyle name="_17.기유부_Sample5_Datapack(BS)_Arun_091217_v2_Arun_Info request_2009.12.22_PwC" xfId="38959" xr:uid="{00000000-0005-0000-0000-0000A0040000}"/>
    <cellStyle name="_17.기유부_Sample5_Datapack(BS)_Arun_091217_v2_Arun_QA_main" xfId="38960" xr:uid="{00000000-0005-0000-0000-0000A1040000}"/>
    <cellStyle name="_17.기유부_Sample5_Datepack_별첨_이종석_20090708" xfId="38961" xr:uid="{00000000-0005-0000-0000-0000A2040000}"/>
    <cellStyle name="_17.기유부_Sample5_Datepack_별첨_이종석_20090708_Arun_Info request_2009.12.21" xfId="38962" xr:uid="{00000000-0005-0000-0000-0000A3040000}"/>
    <cellStyle name="_17.기유부_Sample5_Datepack_별첨_이종석_20090708_Arun_Info request_2009.12.22_PwC" xfId="38963" xr:uid="{00000000-0005-0000-0000-0000A4040000}"/>
    <cellStyle name="_17.기유부_Sample5_Datepack_별첨_이종석_20090708_Arun_QA_main" xfId="38964" xr:uid="{00000000-0005-0000-0000-0000A5040000}"/>
    <cellStyle name="_17.기유부_Sample5_Datepack_별첨_이종석_20090708_Datapack(BS)_Arun_091217_v2" xfId="38965" xr:uid="{00000000-0005-0000-0000-0000A6040000}"/>
    <cellStyle name="_17.기유부_Sample5_Datepack_별첨_이종석_20090708_Datapack(BS)_Arun_091217_v2_Arun_Info request_2009.12.21" xfId="38966" xr:uid="{00000000-0005-0000-0000-0000A7040000}"/>
    <cellStyle name="_17.기유부_Sample5_Datepack_별첨_이종석_20090708_Datapack(BS)_Arun_091217_v2_Arun_Info request_2009.12.22_PwC" xfId="38967" xr:uid="{00000000-0005-0000-0000-0000A8040000}"/>
    <cellStyle name="_17.기유부_Sample5_Datepack_별첨_이종석_20090708_Datapack(BS)_Arun_091217_v2_Arun_QA_main" xfId="38968" xr:uid="{00000000-0005-0000-0000-0000A9040000}"/>
    <cellStyle name="_17.기유부_Sample5_WP-dealtool table_v5_KCW" xfId="38969" xr:uid="{00000000-0005-0000-0000-0000AA040000}"/>
    <cellStyle name="_17.기유부_Sample5_WP-dealtool table_v5_KCW_Arun_Info request_2009.12.21" xfId="38970" xr:uid="{00000000-0005-0000-0000-0000AB040000}"/>
    <cellStyle name="_17.기유부_Sample5_WP-dealtool table_v5_KCW_Arun_Info request_2009.12.22_PwC" xfId="38971" xr:uid="{00000000-0005-0000-0000-0000AC040000}"/>
    <cellStyle name="_17.기유부_Sample5_WP-dealtool table_v5_KCW_Arun_QA_main" xfId="38972" xr:uid="{00000000-0005-0000-0000-0000AD040000}"/>
    <cellStyle name="_17.기유부_Sample5_WP-dealtool table_v5_KCW_Datapack(BS)_Arun_091217_v2" xfId="38973" xr:uid="{00000000-0005-0000-0000-0000AE040000}"/>
    <cellStyle name="_17.기유부_Sample5_WP-dealtool table_v5_KCW_Datapack(BS)_Arun_091217_v2_Arun_Info request_2009.12.21" xfId="38974" xr:uid="{00000000-0005-0000-0000-0000AF040000}"/>
    <cellStyle name="_17.기유부_Sample5_WP-dealtool table_v5_KCW_Datapack(BS)_Arun_091217_v2_Arun_Info request_2009.12.22_PwC" xfId="38975" xr:uid="{00000000-0005-0000-0000-0000B0040000}"/>
    <cellStyle name="_17.기유부_Sample5_WP-dealtool table_v5_KCW_Datapack(BS)_Arun_091217_v2_Arun_QA_main" xfId="38976" xr:uid="{00000000-0005-0000-0000-0000B1040000}"/>
    <cellStyle name="_1사분기평가회의양식" xfId="38977" xr:uid="{00000000-0005-0000-0000-0000B2040000}"/>
    <cellStyle name="_2000사업계획" xfId="38978" xr:uid="{00000000-0005-0000-0000-0000B3040000}"/>
    <cellStyle name="_2000사업계획서종합3" xfId="38979" xr:uid="{00000000-0005-0000-0000-0000B4040000}"/>
    <cellStyle name="_2001년수립지침" xfId="38980" xr:uid="{00000000-0005-0000-0000-0000B5040000}"/>
    <cellStyle name="_2003년 상반기전략회의 기획실 발표자료" xfId="38981" xr:uid="{00000000-0005-0000-0000-0000B6040000}"/>
    <cellStyle name="_2003년추정 결산재무제표(원단위)" xfId="38982" xr:uid="{00000000-0005-0000-0000-0000B7040000}"/>
    <cellStyle name="_2003년추정 결산재무제표(원단위) 2" xfId="38983" xr:uid="{00000000-0005-0000-0000-0000B8040000}"/>
    <cellStyle name="_2006년06월손익" xfId="38984" xr:uid="{00000000-0005-0000-0000-0000B9040000}"/>
    <cellStyle name="_2006년06월손익 2" xfId="38985" xr:uid="{00000000-0005-0000-0000-0000BA040000}"/>
    <cellStyle name="_226유무형자산명세서(3분기)" xfId="38986" xr:uid="{00000000-0005-0000-0000-0000BB040000}"/>
    <cellStyle name="_29.임대수익,잡이익" xfId="38987" xr:uid="{00000000-0005-0000-0000-0000BC040000}"/>
    <cellStyle name="_29.임대수익,잡이익_Arun_Info request_2009.12.21" xfId="38988" xr:uid="{00000000-0005-0000-0000-0000BD040000}"/>
    <cellStyle name="_29.임대수익,잡이익_Arun_Info request_2009.12.22_PwC" xfId="38989" xr:uid="{00000000-0005-0000-0000-0000BE040000}"/>
    <cellStyle name="_29.임대수익,잡이익_Arun_QA_main" xfId="38990" xr:uid="{00000000-0005-0000-0000-0000BF040000}"/>
    <cellStyle name="_29.임대수익,잡이익_Datapack(BS)_Arun_091217_v2" xfId="38991" xr:uid="{00000000-0005-0000-0000-0000C0040000}"/>
    <cellStyle name="_29.임대수익,잡이익_Datapack(BS)_Arun_091217_v2_Arun_Info request_2009.12.21" xfId="38992" xr:uid="{00000000-0005-0000-0000-0000C1040000}"/>
    <cellStyle name="_29.임대수익,잡이익_Datapack(BS)_Arun_091217_v2_Arun_Info request_2009.12.22_PwC" xfId="38993" xr:uid="{00000000-0005-0000-0000-0000C2040000}"/>
    <cellStyle name="_29.임대수익,잡이익_Datapack(BS)_Arun_091217_v2_Arun_QA_main" xfId="38994" xr:uid="{00000000-0005-0000-0000-0000C3040000}"/>
    <cellStyle name="_29.임대수익,잡이익_Sample" xfId="38995" xr:uid="{00000000-0005-0000-0000-0000C4040000}"/>
    <cellStyle name="_29.임대수익,잡이익_Sample_Arun_Info request_2009.12.21" xfId="38996" xr:uid="{00000000-0005-0000-0000-0000C5040000}"/>
    <cellStyle name="_29.임대수익,잡이익_Sample_Arun_Info request_2009.12.22_PwC" xfId="38997" xr:uid="{00000000-0005-0000-0000-0000C6040000}"/>
    <cellStyle name="_29.임대수익,잡이익_Sample_Arun_QA_main" xfId="38998" xr:uid="{00000000-0005-0000-0000-0000C7040000}"/>
    <cellStyle name="_29.임대수익,잡이익_Sample_Datapack(BS)_Arun_091217_v2" xfId="38999" xr:uid="{00000000-0005-0000-0000-0000C8040000}"/>
    <cellStyle name="_29.임대수익,잡이익_Sample_Datapack(BS)_Arun_091217_v2_Arun_Info request_2009.12.21" xfId="39000" xr:uid="{00000000-0005-0000-0000-0000C9040000}"/>
    <cellStyle name="_29.임대수익,잡이익_Sample_Datapack(BS)_Arun_091217_v2_Arun_Info request_2009.12.22_PwC" xfId="39001" xr:uid="{00000000-0005-0000-0000-0000CA040000}"/>
    <cellStyle name="_29.임대수익,잡이익_Sample_Datapack(BS)_Arun_091217_v2_Arun_QA_main" xfId="39002" xr:uid="{00000000-0005-0000-0000-0000CB040000}"/>
    <cellStyle name="_29.임대수익,잡이익_Sample_Datepack_별첨_이종석_20090708" xfId="39003" xr:uid="{00000000-0005-0000-0000-0000CC040000}"/>
    <cellStyle name="_29.임대수익,잡이익_Sample_Datepack_별첨_이종석_20090708_Arun_Info request_2009.12.21" xfId="39004" xr:uid="{00000000-0005-0000-0000-0000CD040000}"/>
    <cellStyle name="_29.임대수익,잡이익_Sample_Datepack_별첨_이종석_20090708_Arun_Info request_2009.12.22_PwC" xfId="39005" xr:uid="{00000000-0005-0000-0000-0000CE040000}"/>
    <cellStyle name="_29.임대수익,잡이익_Sample_Datepack_별첨_이종석_20090708_Arun_QA_main" xfId="39006" xr:uid="{00000000-0005-0000-0000-0000CF040000}"/>
    <cellStyle name="_29.임대수익,잡이익_Sample_Datepack_별첨_이종석_20090708_Datapack(BS)_Arun_091217_v2" xfId="39007" xr:uid="{00000000-0005-0000-0000-0000D0040000}"/>
    <cellStyle name="_29.임대수익,잡이익_Sample_Datepack_별첨_이종석_20090708_Datapack(BS)_Arun_091217_v2_Arun_Info request_2009.12.21" xfId="39008" xr:uid="{00000000-0005-0000-0000-0000D1040000}"/>
    <cellStyle name="_29.임대수익,잡이익_Sample_Datepack_별첨_이종석_20090708_Datapack(BS)_Arun_091217_v2_Arun_Info request_2009.12.22_PwC" xfId="39009" xr:uid="{00000000-0005-0000-0000-0000D2040000}"/>
    <cellStyle name="_29.임대수익,잡이익_Sample_Datepack_별첨_이종석_20090708_Datapack(BS)_Arun_091217_v2_Arun_QA_main" xfId="39010" xr:uid="{00000000-0005-0000-0000-0000D3040000}"/>
    <cellStyle name="_29.임대수익,잡이익_Sample_WP-dealtool table_v5_KCW" xfId="39011" xr:uid="{00000000-0005-0000-0000-0000D4040000}"/>
    <cellStyle name="_29.임대수익,잡이익_Sample_WP-dealtool table_v5_KCW_Arun_Info request_2009.12.21" xfId="39012" xr:uid="{00000000-0005-0000-0000-0000D5040000}"/>
    <cellStyle name="_29.임대수익,잡이익_Sample_WP-dealtool table_v5_KCW_Arun_Info request_2009.12.22_PwC" xfId="39013" xr:uid="{00000000-0005-0000-0000-0000D6040000}"/>
    <cellStyle name="_29.임대수익,잡이익_Sample_WP-dealtool table_v5_KCW_Arun_QA_main" xfId="39014" xr:uid="{00000000-0005-0000-0000-0000D7040000}"/>
    <cellStyle name="_29.임대수익,잡이익_Sample_WP-dealtool table_v5_KCW_Datapack(BS)_Arun_091217_v2" xfId="39015" xr:uid="{00000000-0005-0000-0000-0000D8040000}"/>
    <cellStyle name="_29.임대수익,잡이익_Sample_WP-dealtool table_v5_KCW_Datapack(BS)_Arun_091217_v2_Arun_Info request_2009.12.21" xfId="39016" xr:uid="{00000000-0005-0000-0000-0000D9040000}"/>
    <cellStyle name="_29.임대수익,잡이익_Sample_WP-dealtool table_v5_KCW_Datapack(BS)_Arun_091217_v2_Arun_Info request_2009.12.22_PwC" xfId="39017" xr:uid="{00000000-0005-0000-0000-0000DA040000}"/>
    <cellStyle name="_29.임대수익,잡이익_Sample_WP-dealtool table_v5_KCW_Datapack(BS)_Arun_091217_v2_Arun_QA_main" xfId="39018" xr:uid="{00000000-0005-0000-0000-0000DB040000}"/>
    <cellStyle name="_29.임대수익,잡이익_Sample2" xfId="39019" xr:uid="{00000000-0005-0000-0000-0000DC040000}"/>
    <cellStyle name="_29.임대수익,잡이익_Sample2_Arun_Info request_2009.12.21" xfId="39020" xr:uid="{00000000-0005-0000-0000-0000DD040000}"/>
    <cellStyle name="_29.임대수익,잡이익_Sample2_Arun_Info request_2009.12.22_PwC" xfId="39021" xr:uid="{00000000-0005-0000-0000-0000DE040000}"/>
    <cellStyle name="_29.임대수익,잡이익_Sample2_Arun_QA_main" xfId="39022" xr:uid="{00000000-0005-0000-0000-0000DF040000}"/>
    <cellStyle name="_29.임대수익,잡이익_Sample2_Datapack(BS)_Arun_091217_v2" xfId="39023" xr:uid="{00000000-0005-0000-0000-0000E0040000}"/>
    <cellStyle name="_29.임대수익,잡이익_Sample2_Datapack(BS)_Arun_091217_v2_Arun_Info request_2009.12.21" xfId="39024" xr:uid="{00000000-0005-0000-0000-0000E1040000}"/>
    <cellStyle name="_29.임대수익,잡이익_Sample2_Datapack(BS)_Arun_091217_v2_Arun_Info request_2009.12.22_PwC" xfId="39025" xr:uid="{00000000-0005-0000-0000-0000E2040000}"/>
    <cellStyle name="_29.임대수익,잡이익_Sample2_Datapack(BS)_Arun_091217_v2_Arun_QA_main" xfId="39026" xr:uid="{00000000-0005-0000-0000-0000E3040000}"/>
    <cellStyle name="_29.임대수익,잡이익_Sample2_Datepack_별첨_이종석_20090708" xfId="39027" xr:uid="{00000000-0005-0000-0000-0000E4040000}"/>
    <cellStyle name="_29.임대수익,잡이익_Sample2_Datepack_별첨_이종석_20090708_Arun_Info request_2009.12.21" xfId="39028" xr:uid="{00000000-0005-0000-0000-0000E5040000}"/>
    <cellStyle name="_29.임대수익,잡이익_Sample2_Datepack_별첨_이종석_20090708_Arun_Info request_2009.12.22_PwC" xfId="39029" xr:uid="{00000000-0005-0000-0000-0000E6040000}"/>
    <cellStyle name="_29.임대수익,잡이익_Sample2_Datepack_별첨_이종석_20090708_Arun_QA_main" xfId="39030" xr:uid="{00000000-0005-0000-0000-0000E7040000}"/>
    <cellStyle name="_29.임대수익,잡이익_Sample2_Datepack_별첨_이종석_20090708_Datapack(BS)_Arun_091217_v2" xfId="39031" xr:uid="{00000000-0005-0000-0000-0000E8040000}"/>
    <cellStyle name="_29.임대수익,잡이익_Sample2_Datepack_별첨_이종석_20090708_Datapack(BS)_Arun_091217_v2_Arun_Info request_2009.12.21" xfId="39032" xr:uid="{00000000-0005-0000-0000-0000E9040000}"/>
    <cellStyle name="_29.임대수익,잡이익_Sample2_Datepack_별첨_이종석_20090708_Datapack(BS)_Arun_091217_v2_Arun_Info request_2009.12.22_PwC" xfId="39033" xr:uid="{00000000-0005-0000-0000-0000EA040000}"/>
    <cellStyle name="_29.임대수익,잡이익_Sample2_Datepack_별첨_이종석_20090708_Datapack(BS)_Arun_091217_v2_Arun_QA_main" xfId="39034" xr:uid="{00000000-0005-0000-0000-0000EB040000}"/>
    <cellStyle name="_29.임대수익,잡이익_Sample2_WP-dealtool table_v5_KCW" xfId="39035" xr:uid="{00000000-0005-0000-0000-0000EC040000}"/>
    <cellStyle name="_29.임대수익,잡이익_Sample2_WP-dealtool table_v5_KCW_Arun_Info request_2009.12.21" xfId="39036" xr:uid="{00000000-0005-0000-0000-0000ED040000}"/>
    <cellStyle name="_29.임대수익,잡이익_Sample2_WP-dealtool table_v5_KCW_Arun_Info request_2009.12.22_PwC" xfId="39037" xr:uid="{00000000-0005-0000-0000-0000EE040000}"/>
    <cellStyle name="_29.임대수익,잡이익_Sample2_WP-dealtool table_v5_KCW_Arun_QA_main" xfId="39038" xr:uid="{00000000-0005-0000-0000-0000EF040000}"/>
    <cellStyle name="_29.임대수익,잡이익_Sample2_WP-dealtool table_v5_KCW_Datapack(BS)_Arun_091217_v2" xfId="39039" xr:uid="{00000000-0005-0000-0000-0000F0040000}"/>
    <cellStyle name="_29.임대수익,잡이익_Sample2_WP-dealtool table_v5_KCW_Datapack(BS)_Arun_091217_v2_Arun_Info request_2009.12.21" xfId="39040" xr:uid="{00000000-0005-0000-0000-0000F1040000}"/>
    <cellStyle name="_29.임대수익,잡이익_Sample2_WP-dealtool table_v5_KCW_Datapack(BS)_Arun_091217_v2_Arun_Info request_2009.12.22_PwC" xfId="39041" xr:uid="{00000000-0005-0000-0000-0000F2040000}"/>
    <cellStyle name="_29.임대수익,잡이익_Sample2_WP-dealtool table_v5_KCW_Datapack(BS)_Arun_091217_v2_Arun_QA_main" xfId="39042" xr:uid="{00000000-0005-0000-0000-0000F3040000}"/>
    <cellStyle name="_29.임대수익,잡이익_Sample3" xfId="39043" xr:uid="{00000000-0005-0000-0000-0000F4040000}"/>
    <cellStyle name="_29.임대수익,잡이익_Sample3_Arun_Info request_2009.12.21" xfId="39044" xr:uid="{00000000-0005-0000-0000-0000F5040000}"/>
    <cellStyle name="_29.임대수익,잡이익_Sample3_Arun_Info request_2009.12.22_PwC" xfId="39045" xr:uid="{00000000-0005-0000-0000-0000F6040000}"/>
    <cellStyle name="_29.임대수익,잡이익_Sample3_Arun_QA_main" xfId="39046" xr:uid="{00000000-0005-0000-0000-0000F7040000}"/>
    <cellStyle name="_29.임대수익,잡이익_Sample3_Datapack(BS)_Arun_091217_v2" xfId="39047" xr:uid="{00000000-0005-0000-0000-0000F8040000}"/>
    <cellStyle name="_29.임대수익,잡이익_Sample3_Datapack(BS)_Arun_091217_v2_Arun_Info request_2009.12.21" xfId="39048" xr:uid="{00000000-0005-0000-0000-0000F9040000}"/>
    <cellStyle name="_29.임대수익,잡이익_Sample3_Datapack(BS)_Arun_091217_v2_Arun_Info request_2009.12.22_PwC" xfId="39049" xr:uid="{00000000-0005-0000-0000-0000FA040000}"/>
    <cellStyle name="_29.임대수익,잡이익_Sample3_Datapack(BS)_Arun_091217_v2_Arun_QA_main" xfId="39050" xr:uid="{00000000-0005-0000-0000-0000FB040000}"/>
    <cellStyle name="_29.임대수익,잡이익_Sample3_Datepack_별첨_이종석_20090708" xfId="39051" xr:uid="{00000000-0005-0000-0000-0000FC040000}"/>
    <cellStyle name="_29.임대수익,잡이익_Sample3_Datepack_별첨_이종석_20090708_Arun_Info request_2009.12.21" xfId="39052" xr:uid="{00000000-0005-0000-0000-0000FD040000}"/>
    <cellStyle name="_29.임대수익,잡이익_Sample3_Datepack_별첨_이종석_20090708_Arun_Info request_2009.12.22_PwC" xfId="39053" xr:uid="{00000000-0005-0000-0000-0000FE040000}"/>
    <cellStyle name="_29.임대수익,잡이익_Sample3_Datepack_별첨_이종석_20090708_Arun_QA_main" xfId="39054" xr:uid="{00000000-0005-0000-0000-0000FF040000}"/>
    <cellStyle name="_29.임대수익,잡이익_Sample3_Datepack_별첨_이종석_20090708_Datapack(BS)_Arun_091217_v2" xfId="39055" xr:uid="{00000000-0005-0000-0000-000000050000}"/>
    <cellStyle name="_29.임대수익,잡이익_Sample3_Datepack_별첨_이종석_20090708_Datapack(BS)_Arun_091217_v2_Arun_Info request_2009.12.21" xfId="39056" xr:uid="{00000000-0005-0000-0000-000001050000}"/>
    <cellStyle name="_29.임대수익,잡이익_Sample3_Datepack_별첨_이종석_20090708_Datapack(BS)_Arun_091217_v2_Arun_Info request_2009.12.22_PwC" xfId="39057" xr:uid="{00000000-0005-0000-0000-000002050000}"/>
    <cellStyle name="_29.임대수익,잡이익_Sample3_Datepack_별첨_이종석_20090708_Datapack(BS)_Arun_091217_v2_Arun_QA_main" xfId="39058" xr:uid="{00000000-0005-0000-0000-000003050000}"/>
    <cellStyle name="_29.임대수익,잡이익_Sample3_WP-dealtool table_v5_KCW" xfId="39059" xr:uid="{00000000-0005-0000-0000-000004050000}"/>
    <cellStyle name="_29.임대수익,잡이익_Sample3_WP-dealtool table_v5_KCW_Arun_Info request_2009.12.21" xfId="39060" xr:uid="{00000000-0005-0000-0000-000005050000}"/>
    <cellStyle name="_29.임대수익,잡이익_Sample3_WP-dealtool table_v5_KCW_Arun_Info request_2009.12.22_PwC" xfId="39061" xr:uid="{00000000-0005-0000-0000-000006050000}"/>
    <cellStyle name="_29.임대수익,잡이익_Sample3_WP-dealtool table_v5_KCW_Arun_QA_main" xfId="39062" xr:uid="{00000000-0005-0000-0000-000007050000}"/>
    <cellStyle name="_29.임대수익,잡이익_Sample3_WP-dealtool table_v5_KCW_Datapack(BS)_Arun_091217_v2" xfId="39063" xr:uid="{00000000-0005-0000-0000-000008050000}"/>
    <cellStyle name="_29.임대수익,잡이익_Sample3_WP-dealtool table_v5_KCW_Datapack(BS)_Arun_091217_v2_Arun_Info request_2009.12.21" xfId="39064" xr:uid="{00000000-0005-0000-0000-000009050000}"/>
    <cellStyle name="_29.임대수익,잡이익_Sample3_WP-dealtool table_v5_KCW_Datapack(BS)_Arun_091217_v2_Arun_Info request_2009.12.22_PwC" xfId="39065" xr:uid="{00000000-0005-0000-0000-00000A050000}"/>
    <cellStyle name="_29.임대수익,잡이익_Sample3_WP-dealtool table_v5_KCW_Datapack(BS)_Arun_091217_v2_Arun_QA_main" xfId="39066" xr:uid="{00000000-0005-0000-0000-00000B050000}"/>
    <cellStyle name="_29.임대수익,잡이익_Sample5" xfId="39067" xr:uid="{00000000-0005-0000-0000-00000C050000}"/>
    <cellStyle name="_29.임대수익,잡이익_Sample5_Arun_Info request_2009.12.21" xfId="39068" xr:uid="{00000000-0005-0000-0000-00000D050000}"/>
    <cellStyle name="_29.임대수익,잡이익_Sample5_Arun_Info request_2009.12.22_PwC" xfId="39069" xr:uid="{00000000-0005-0000-0000-00000E050000}"/>
    <cellStyle name="_29.임대수익,잡이익_Sample5_Arun_QA_main" xfId="39070" xr:uid="{00000000-0005-0000-0000-00000F050000}"/>
    <cellStyle name="_29.임대수익,잡이익_Sample5_Datapack(BS)_Arun_091217_v2" xfId="39071" xr:uid="{00000000-0005-0000-0000-000010050000}"/>
    <cellStyle name="_29.임대수익,잡이익_Sample5_Datapack(BS)_Arun_091217_v2_Arun_Info request_2009.12.21" xfId="39072" xr:uid="{00000000-0005-0000-0000-000011050000}"/>
    <cellStyle name="_29.임대수익,잡이익_Sample5_Datapack(BS)_Arun_091217_v2_Arun_Info request_2009.12.22_PwC" xfId="39073" xr:uid="{00000000-0005-0000-0000-000012050000}"/>
    <cellStyle name="_29.임대수익,잡이익_Sample5_Datapack(BS)_Arun_091217_v2_Arun_QA_main" xfId="39074" xr:uid="{00000000-0005-0000-0000-000013050000}"/>
    <cellStyle name="_29.임대수익,잡이익_Sample5_Datepack_별첨_이종석_20090708" xfId="39075" xr:uid="{00000000-0005-0000-0000-000014050000}"/>
    <cellStyle name="_29.임대수익,잡이익_Sample5_Datepack_별첨_이종석_20090708_Arun_Info request_2009.12.21" xfId="39076" xr:uid="{00000000-0005-0000-0000-000015050000}"/>
    <cellStyle name="_29.임대수익,잡이익_Sample5_Datepack_별첨_이종석_20090708_Arun_Info request_2009.12.22_PwC" xfId="39077" xr:uid="{00000000-0005-0000-0000-000016050000}"/>
    <cellStyle name="_29.임대수익,잡이익_Sample5_Datepack_별첨_이종석_20090708_Arun_QA_main" xfId="39078" xr:uid="{00000000-0005-0000-0000-000017050000}"/>
    <cellStyle name="_29.임대수익,잡이익_Sample5_Datepack_별첨_이종석_20090708_Datapack(BS)_Arun_091217_v2" xfId="39079" xr:uid="{00000000-0005-0000-0000-000018050000}"/>
    <cellStyle name="_29.임대수익,잡이익_Sample5_Datepack_별첨_이종석_20090708_Datapack(BS)_Arun_091217_v2_Arun_Info request_2009.12.21" xfId="39080" xr:uid="{00000000-0005-0000-0000-000019050000}"/>
    <cellStyle name="_29.임대수익,잡이익_Sample5_Datepack_별첨_이종석_20090708_Datapack(BS)_Arun_091217_v2_Arun_Info request_2009.12.22_PwC" xfId="39081" xr:uid="{00000000-0005-0000-0000-00001A050000}"/>
    <cellStyle name="_29.임대수익,잡이익_Sample5_Datepack_별첨_이종석_20090708_Datapack(BS)_Arun_091217_v2_Arun_QA_main" xfId="39082" xr:uid="{00000000-0005-0000-0000-00001B050000}"/>
    <cellStyle name="_29.임대수익,잡이익_Sample5_WP-dealtool table_v5_KCW" xfId="39083" xr:uid="{00000000-0005-0000-0000-00001C050000}"/>
    <cellStyle name="_29.임대수익,잡이익_Sample5_WP-dealtool table_v5_KCW_Arun_Info request_2009.12.21" xfId="39084" xr:uid="{00000000-0005-0000-0000-00001D050000}"/>
    <cellStyle name="_29.임대수익,잡이익_Sample5_WP-dealtool table_v5_KCW_Arun_Info request_2009.12.22_PwC" xfId="39085" xr:uid="{00000000-0005-0000-0000-00001E050000}"/>
    <cellStyle name="_29.임대수익,잡이익_Sample5_WP-dealtool table_v5_KCW_Arun_QA_main" xfId="39086" xr:uid="{00000000-0005-0000-0000-00001F050000}"/>
    <cellStyle name="_29.임대수익,잡이익_Sample5_WP-dealtool table_v5_KCW_Datapack(BS)_Arun_091217_v2" xfId="39087" xr:uid="{00000000-0005-0000-0000-000020050000}"/>
    <cellStyle name="_29.임대수익,잡이익_Sample5_WP-dealtool table_v5_KCW_Datapack(BS)_Arun_091217_v2_Arun_Info request_2009.12.21" xfId="39088" xr:uid="{00000000-0005-0000-0000-000021050000}"/>
    <cellStyle name="_29.임대수익,잡이익_Sample5_WP-dealtool table_v5_KCW_Datapack(BS)_Arun_091217_v2_Arun_Info request_2009.12.22_PwC" xfId="39089" xr:uid="{00000000-0005-0000-0000-000022050000}"/>
    <cellStyle name="_29.임대수익,잡이익_Sample5_WP-dealtool table_v5_KCW_Datapack(BS)_Arun_091217_v2_Arun_QA_main" xfId="39090" xr:uid="{00000000-0005-0000-0000-000023050000}"/>
    <cellStyle name="_30.잡손실" xfId="39091" xr:uid="{00000000-0005-0000-0000-000024050000}"/>
    <cellStyle name="_30.잡손실_Arun_Info request_2009.12.21" xfId="39092" xr:uid="{00000000-0005-0000-0000-000025050000}"/>
    <cellStyle name="_30.잡손실_Arun_Info request_2009.12.22_PwC" xfId="39093" xr:uid="{00000000-0005-0000-0000-000026050000}"/>
    <cellStyle name="_30.잡손실_Arun_QA_main" xfId="39094" xr:uid="{00000000-0005-0000-0000-000027050000}"/>
    <cellStyle name="_30.잡손실_Datapack(BS)_Arun_091217_v2" xfId="39095" xr:uid="{00000000-0005-0000-0000-000028050000}"/>
    <cellStyle name="_30.잡손실_Datapack(BS)_Arun_091217_v2_Arun_Info request_2009.12.21" xfId="39096" xr:uid="{00000000-0005-0000-0000-000029050000}"/>
    <cellStyle name="_30.잡손실_Datapack(BS)_Arun_091217_v2_Arun_Info request_2009.12.22_PwC" xfId="39097" xr:uid="{00000000-0005-0000-0000-00002A050000}"/>
    <cellStyle name="_30.잡손실_Datapack(BS)_Arun_091217_v2_Arun_QA_main" xfId="39098" xr:uid="{00000000-0005-0000-0000-00002B050000}"/>
    <cellStyle name="_30.잡손실_Sample" xfId="39099" xr:uid="{00000000-0005-0000-0000-00002C050000}"/>
    <cellStyle name="_30.잡손실_Sample_Arun_Info request_2009.12.21" xfId="39100" xr:uid="{00000000-0005-0000-0000-00002D050000}"/>
    <cellStyle name="_30.잡손실_Sample_Arun_Info request_2009.12.22_PwC" xfId="39101" xr:uid="{00000000-0005-0000-0000-00002E050000}"/>
    <cellStyle name="_30.잡손실_Sample_Arun_QA_main" xfId="39102" xr:uid="{00000000-0005-0000-0000-00002F050000}"/>
    <cellStyle name="_30.잡손실_Sample_Datapack(BS)_Arun_091217_v2" xfId="39103" xr:uid="{00000000-0005-0000-0000-000030050000}"/>
    <cellStyle name="_30.잡손실_Sample_Datapack(BS)_Arun_091217_v2_Arun_Info request_2009.12.21" xfId="39104" xr:uid="{00000000-0005-0000-0000-000031050000}"/>
    <cellStyle name="_30.잡손실_Sample_Datapack(BS)_Arun_091217_v2_Arun_Info request_2009.12.22_PwC" xfId="39105" xr:uid="{00000000-0005-0000-0000-000032050000}"/>
    <cellStyle name="_30.잡손실_Sample_Datapack(BS)_Arun_091217_v2_Arun_QA_main" xfId="39106" xr:uid="{00000000-0005-0000-0000-000033050000}"/>
    <cellStyle name="_30.잡손실_Sample_Datepack_별첨_이종석_20090708" xfId="39107" xr:uid="{00000000-0005-0000-0000-000034050000}"/>
    <cellStyle name="_30.잡손실_Sample_Datepack_별첨_이종석_20090708_Arun_Info request_2009.12.21" xfId="39108" xr:uid="{00000000-0005-0000-0000-000035050000}"/>
    <cellStyle name="_30.잡손실_Sample_Datepack_별첨_이종석_20090708_Arun_Info request_2009.12.22_PwC" xfId="39109" xr:uid="{00000000-0005-0000-0000-000036050000}"/>
    <cellStyle name="_30.잡손실_Sample_Datepack_별첨_이종석_20090708_Arun_QA_main" xfId="39110" xr:uid="{00000000-0005-0000-0000-000037050000}"/>
    <cellStyle name="_30.잡손실_Sample_Datepack_별첨_이종석_20090708_Datapack(BS)_Arun_091217_v2" xfId="39111" xr:uid="{00000000-0005-0000-0000-000038050000}"/>
    <cellStyle name="_30.잡손실_Sample_Datepack_별첨_이종석_20090708_Datapack(BS)_Arun_091217_v2_Arun_Info request_2009.12.21" xfId="39112" xr:uid="{00000000-0005-0000-0000-000039050000}"/>
    <cellStyle name="_30.잡손실_Sample_Datepack_별첨_이종석_20090708_Datapack(BS)_Arun_091217_v2_Arun_Info request_2009.12.22_PwC" xfId="39113" xr:uid="{00000000-0005-0000-0000-00003A050000}"/>
    <cellStyle name="_30.잡손실_Sample_Datepack_별첨_이종석_20090708_Datapack(BS)_Arun_091217_v2_Arun_QA_main" xfId="39114" xr:uid="{00000000-0005-0000-0000-00003B050000}"/>
    <cellStyle name="_30.잡손실_Sample_WP-dealtool table_v5_KCW" xfId="39115" xr:uid="{00000000-0005-0000-0000-00003C050000}"/>
    <cellStyle name="_30.잡손실_Sample_WP-dealtool table_v5_KCW_Arun_Info request_2009.12.21" xfId="39116" xr:uid="{00000000-0005-0000-0000-00003D050000}"/>
    <cellStyle name="_30.잡손실_Sample_WP-dealtool table_v5_KCW_Arun_Info request_2009.12.22_PwC" xfId="39117" xr:uid="{00000000-0005-0000-0000-00003E050000}"/>
    <cellStyle name="_30.잡손실_Sample_WP-dealtool table_v5_KCW_Arun_QA_main" xfId="39118" xr:uid="{00000000-0005-0000-0000-00003F050000}"/>
    <cellStyle name="_30.잡손실_Sample_WP-dealtool table_v5_KCW_Datapack(BS)_Arun_091217_v2" xfId="39119" xr:uid="{00000000-0005-0000-0000-000040050000}"/>
    <cellStyle name="_30.잡손실_Sample_WP-dealtool table_v5_KCW_Datapack(BS)_Arun_091217_v2_Arun_Info request_2009.12.21" xfId="39120" xr:uid="{00000000-0005-0000-0000-000041050000}"/>
    <cellStyle name="_30.잡손실_Sample_WP-dealtool table_v5_KCW_Datapack(BS)_Arun_091217_v2_Arun_Info request_2009.12.22_PwC" xfId="39121" xr:uid="{00000000-0005-0000-0000-000042050000}"/>
    <cellStyle name="_30.잡손실_Sample_WP-dealtool table_v5_KCW_Datapack(BS)_Arun_091217_v2_Arun_QA_main" xfId="39122" xr:uid="{00000000-0005-0000-0000-000043050000}"/>
    <cellStyle name="_30.잡손실_Sample2" xfId="39123" xr:uid="{00000000-0005-0000-0000-000044050000}"/>
    <cellStyle name="_30.잡손실_Sample2_Arun_Info request_2009.12.21" xfId="39124" xr:uid="{00000000-0005-0000-0000-000045050000}"/>
    <cellStyle name="_30.잡손실_Sample2_Arun_Info request_2009.12.22_PwC" xfId="39125" xr:uid="{00000000-0005-0000-0000-000046050000}"/>
    <cellStyle name="_30.잡손실_Sample2_Arun_QA_main" xfId="39126" xr:uid="{00000000-0005-0000-0000-000047050000}"/>
    <cellStyle name="_30.잡손실_Sample2_Datapack(BS)_Arun_091217_v2" xfId="39127" xr:uid="{00000000-0005-0000-0000-000048050000}"/>
    <cellStyle name="_30.잡손실_Sample2_Datapack(BS)_Arun_091217_v2_Arun_Info request_2009.12.21" xfId="39128" xr:uid="{00000000-0005-0000-0000-000049050000}"/>
    <cellStyle name="_30.잡손실_Sample2_Datapack(BS)_Arun_091217_v2_Arun_Info request_2009.12.22_PwC" xfId="39129" xr:uid="{00000000-0005-0000-0000-00004A050000}"/>
    <cellStyle name="_30.잡손실_Sample2_Datapack(BS)_Arun_091217_v2_Arun_QA_main" xfId="39130" xr:uid="{00000000-0005-0000-0000-00004B050000}"/>
    <cellStyle name="_30.잡손실_Sample2_Datepack_별첨_이종석_20090708" xfId="39131" xr:uid="{00000000-0005-0000-0000-00004C050000}"/>
    <cellStyle name="_30.잡손실_Sample2_Datepack_별첨_이종석_20090708_Arun_Info request_2009.12.21" xfId="39132" xr:uid="{00000000-0005-0000-0000-00004D050000}"/>
    <cellStyle name="_30.잡손실_Sample2_Datepack_별첨_이종석_20090708_Arun_Info request_2009.12.22_PwC" xfId="39133" xr:uid="{00000000-0005-0000-0000-00004E050000}"/>
    <cellStyle name="_30.잡손실_Sample2_Datepack_별첨_이종석_20090708_Arun_QA_main" xfId="39134" xr:uid="{00000000-0005-0000-0000-00004F050000}"/>
    <cellStyle name="_30.잡손실_Sample2_Datepack_별첨_이종석_20090708_Datapack(BS)_Arun_091217_v2" xfId="39135" xr:uid="{00000000-0005-0000-0000-000050050000}"/>
    <cellStyle name="_30.잡손실_Sample2_Datepack_별첨_이종석_20090708_Datapack(BS)_Arun_091217_v2_Arun_Info request_2009.12.21" xfId="39136" xr:uid="{00000000-0005-0000-0000-000051050000}"/>
    <cellStyle name="_30.잡손실_Sample2_Datepack_별첨_이종석_20090708_Datapack(BS)_Arun_091217_v2_Arun_Info request_2009.12.22_PwC" xfId="39137" xr:uid="{00000000-0005-0000-0000-000052050000}"/>
    <cellStyle name="_30.잡손실_Sample2_Datepack_별첨_이종석_20090708_Datapack(BS)_Arun_091217_v2_Arun_QA_main" xfId="39138" xr:uid="{00000000-0005-0000-0000-000053050000}"/>
    <cellStyle name="_30.잡손실_Sample2_WP-dealtool table_v5_KCW" xfId="39139" xr:uid="{00000000-0005-0000-0000-000054050000}"/>
    <cellStyle name="_30.잡손실_Sample2_WP-dealtool table_v5_KCW_Arun_Info request_2009.12.21" xfId="39140" xr:uid="{00000000-0005-0000-0000-000055050000}"/>
    <cellStyle name="_30.잡손실_Sample2_WP-dealtool table_v5_KCW_Arun_Info request_2009.12.22_PwC" xfId="39141" xr:uid="{00000000-0005-0000-0000-000056050000}"/>
    <cellStyle name="_30.잡손실_Sample2_WP-dealtool table_v5_KCW_Arun_QA_main" xfId="39142" xr:uid="{00000000-0005-0000-0000-000057050000}"/>
    <cellStyle name="_30.잡손실_Sample2_WP-dealtool table_v5_KCW_Datapack(BS)_Arun_091217_v2" xfId="39143" xr:uid="{00000000-0005-0000-0000-000058050000}"/>
    <cellStyle name="_30.잡손실_Sample2_WP-dealtool table_v5_KCW_Datapack(BS)_Arun_091217_v2_Arun_Info request_2009.12.21" xfId="39144" xr:uid="{00000000-0005-0000-0000-000059050000}"/>
    <cellStyle name="_30.잡손실_Sample2_WP-dealtool table_v5_KCW_Datapack(BS)_Arun_091217_v2_Arun_Info request_2009.12.22_PwC" xfId="39145" xr:uid="{00000000-0005-0000-0000-00005A050000}"/>
    <cellStyle name="_30.잡손실_Sample2_WP-dealtool table_v5_KCW_Datapack(BS)_Arun_091217_v2_Arun_QA_main" xfId="39146" xr:uid="{00000000-0005-0000-0000-00005B050000}"/>
    <cellStyle name="_30.잡손실_Sample3" xfId="39147" xr:uid="{00000000-0005-0000-0000-00005C050000}"/>
    <cellStyle name="_30.잡손실_Sample3_Arun_Info request_2009.12.21" xfId="39148" xr:uid="{00000000-0005-0000-0000-00005D050000}"/>
    <cellStyle name="_30.잡손실_Sample3_Arun_Info request_2009.12.22_PwC" xfId="39149" xr:uid="{00000000-0005-0000-0000-00005E050000}"/>
    <cellStyle name="_30.잡손실_Sample3_Arun_QA_main" xfId="39150" xr:uid="{00000000-0005-0000-0000-00005F050000}"/>
    <cellStyle name="_30.잡손실_Sample3_Datapack(BS)_Arun_091217_v2" xfId="39151" xr:uid="{00000000-0005-0000-0000-000060050000}"/>
    <cellStyle name="_30.잡손실_Sample3_Datapack(BS)_Arun_091217_v2_Arun_Info request_2009.12.21" xfId="39152" xr:uid="{00000000-0005-0000-0000-000061050000}"/>
    <cellStyle name="_30.잡손실_Sample3_Datapack(BS)_Arun_091217_v2_Arun_Info request_2009.12.22_PwC" xfId="39153" xr:uid="{00000000-0005-0000-0000-000062050000}"/>
    <cellStyle name="_30.잡손실_Sample3_Datapack(BS)_Arun_091217_v2_Arun_QA_main" xfId="39154" xr:uid="{00000000-0005-0000-0000-000063050000}"/>
    <cellStyle name="_30.잡손실_Sample3_Datepack_별첨_이종석_20090708" xfId="39155" xr:uid="{00000000-0005-0000-0000-000064050000}"/>
    <cellStyle name="_30.잡손실_Sample3_Datepack_별첨_이종석_20090708_Arun_Info request_2009.12.21" xfId="39156" xr:uid="{00000000-0005-0000-0000-000065050000}"/>
    <cellStyle name="_30.잡손실_Sample3_Datepack_별첨_이종석_20090708_Arun_Info request_2009.12.22_PwC" xfId="39157" xr:uid="{00000000-0005-0000-0000-000066050000}"/>
    <cellStyle name="_30.잡손실_Sample3_Datepack_별첨_이종석_20090708_Arun_QA_main" xfId="39158" xr:uid="{00000000-0005-0000-0000-000067050000}"/>
    <cellStyle name="_30.잡손실_Sample3_Datepack_별첨_이종석_20090708_Datapack(BS)_Arun_091217_v2" xfId="39159" xr:uid="{00000000-0005-0000-0000-000068050000}"/>
    <cellStyle name="_30.잡손실_Sample3_Datepack_별첨_이종석_20090708_Datapack(BS)_Arun_091217_v2_Arun_Info request_2009.12.21" xfId="39160" xr:uid="{00000000-0005-0000-0000-000069050000}"/>
    <cellStyle name="_30.잡손실_Sample3_Datepack_별첨_이종석_20090708_Datapack(BS)_Arun_091217_v2_Arun_Info request_2009.12.22_PwC" xfId="39161" xr:uid="{00000000-0005-0000-0000-00006A050000}"/>
    <cellStyle name="_30.잡손실_Sample3_Datepack_별첨_이종석_20090708_Datapack(BS)_Arun_091217_v2_Arun_QA_main" xfId="39162" xr:uid="{00000000-0005-0000-0000-00006B050000}"/>
    <cellStyle name="_30.잡손실_Sample3_WP-dealtool table_v5_KCW" xfId="39163" xr:uid="{00000000-0005-0000-0000-00006C050000}"/>
    <cellStyle name="_30.잡손실_Sample3_WP-dealtool table_v5_KCW_Arun_Info request_2009.12.21" xfId="39164" xr:uid="{00000000-0005-0000-0000-00006D050000}"/>
    <cellStyle name="_30.잡손실_Sample3_WP-dealtool table_v5_KCW_Arun_Info request_2009.12.22_PwC" xfId="39165" xr:uid="{00000000-0005-0000-0000-00006E050000}"/>
    <cellStyle name="_30.잡손실_Sample3_WP-dealtool table_v5_KCW_Arun_QA_main" xfId="39166" xr:uid="{00000000-0005-0000-0000-00006F050000}"/>
    <cellStyle name="_30.잡손실_Sample3_WP-dealtool table_v5_KCW_Datapack(BS)_Arun_091217_v2" xfId="39167" xr:uid="{00000000-0005-0000-0000-000070050000}"/>
    <cellStyle name="_30.잡손실_Sample3_WP-dealtool table_v5_KCW_Datapack(BS)_Arun_091217_v2_Arun_Info request_2009.12.21" xfId="39168" xr:uid="{00000000-0005-0000-0000-000071050000}"/>
    <cellStyle name="_30.잡손실_Sample3_WP-dealtool table_v5_KCW_Datapack(BS)_Arun_091217_v2_Arun_Info request_2009.12.22_PwC" xfId="39169" xr:uid="{00000000-0005-0000-0000-000072050000}"/>
    <cellStyle name="_30.잡손실_Sample3_WP-dealtool table_v5_KCW_Datapack(BS)_Arun_091217_v2_Arun_QA_main" xfId="39170" xr:uid="{00000000-0005-0000-0000-000073050000}"/>
    <cellStyle name="_30.잡손실_Sample5" xfId="39171" xr:uid="{00000000-0005-0000-0000-000074050000}"/>
    <cellStyle name="_30.잡손실_Sample5_Arun_Info request_2009.12.21" xfId="39172" xr:uid="{00000000-0005-0000-0000-000075050000}"/>
    <cellStyle name="_30.잡손실_Sample5_Arun_Info request_2009.12.22_PwC" xfId="39173" xr:uid="{00000000-0005-0000-0000-000076050000}"/>
    <cellStyle name="_30.잡손실_Sample5_Arun_QA_main" xfId="39174" xr:uid="{00000000-0005-0000-0000-000077050000}"/>
    <cellStyle name="_30.잡손실_Sample5_Datapack(BS)_Arun_091217_v2" xfId="39175" xr:uid="{00000000-0005-0000-0000-000078050000}"/>
    <cellStyle name="_30.잡손실_Sample5_Datapack(BS)_Arun_091217_v2_Arun_Info request_2009.12.21" xfId="39176" xr:uid="{00000000-0005-0000-0000-000079050000}"/>
    <cellStyle name="_30.잡손실_Sample5_Datapack(BS)_Arun_091217_v2_Arun_Info request_2009.12.22_PwC" xfId="39177" xr:uid="{00000000-0005-0000-0000-00007A050000}"/>
    <cellStyle name="_30.잡손실_Sample5_Datapack(BS)_Arun_091217_v2_Arun_QA_main" xfId="39178" xr:uid="{00000000-0005-0000-0000-00007B050000}"/>
    <cellStyle name="_30.잡손실_Sample5_Datepack_별첨_이종석_20090708" xfId="39179" xr:uid="{00000000-0005-0000-0000-00007C050000}"/>
    <cellStyle name="_30.잡손실_Sample5_Datepack_별첨_이종석_20090708_Arun_Info request_2009.12.21" xfId="39180" xr:uid="{00000000-0005-0000-0000-00007D050000}"/>
    <cellStyle name="_30.잡손실_Sample5_Datepack_별첨_이종석_20090708_Arun_Info request_2009.12.22_PwC" xfId="39181" xr:uid="{00000000-0005-0000-0000-00007E050000}"/>
    <cellStyle name="_30.잡손실_Sample5_Datepack_별첨_이종석_20090708_Arun_QA_main" xfId="39182" xr:uid="{00000000-0005-0000-0000-00007F050000}"/>
    <cellStyle name="_30.잡손실_Sample5_Datepack_별첨_이종석_20090708_Datapack(BS)_Arun_091217_v2" xfId="39183" xr:uid="{00000000-0005-0000-0000-000080050000}"/>
    <cellStyle name="_30.잡손실_Sample5_Datepack_별첨_이종석_20090708_Datapack(BS)_Arun_091217_v2_Arun_Info request_2009.12.21" xfId="39184" xr:uid="{00000000-0005-0000-0000-000081050000}"/>
    <cellStyle name="_30.잡손실_Sample5_Datepack_별첨_이종석_20090708_Datapack(BS)_Arun_091217_v2_Arun_Info request_2009.12.22_PwC" xfId="39185" xr:uid="{00000000-0005-0000-0000-000082050000}"/>
    <cellStyle name="_30.잡손실_Sample5_Datepack_별첨_이종석_20090708_Datapack(BS)_Arun_091217_v2_Arun_QA_main" xfId="39186" xr:uid="{00000000-0005-0000-0000-000083050000}"/>
    <cellStyle name="_30.잡손실_Sample5_WP-dealtool table_v5_KCW" xfId="39187" xr:uid="{00000000-0005-0000-0000-000084050000}"/>
    <cellStyle name="_30.잡손실_Sample5_WP-dealtool table_v5_KCW_Arun_Info request_2009.12.21" xfId="39188" xr:uid="{00000000-0005-0000-0000-000085050000}"/>
    <cellStyle name="_30.잡손실_Sample5_WP-dealtool table_v5_KCW_Arun_Info request_2009.12.22_PwC" xfId="39189" xr:uid="{00000000-0005-0000-0000-000086050000}"/>
    <cellStyle name="_30.잡손실_Sample5_WP-dealtool table_v5_KCW_Arun_QA_main" xfId="39190" xr:uid="{00000000-0005-0000-0000-000087050000}"/>
    <cellStyle name="_30.잡손실_Sample5_WP-dealtool table_v5_KCW_Datapack(BS)_Arun_091217_v2" xfId="39191" xr:uid="{00000000-0005-0000-0000-000088050000}"/>
    <cellStyle name="_30.잡손실_Sample5_WP-dealtool table_v5_KCW_Datapack(BS)_Arun_091217_v2_Arun_Info request_2009.12.21" xfId="39192" xr:uid="{00000000-0005-0000-0000-000089050000}"/>
    <cellStyle name="_30.잡손실_Sample5_WP-dealtool table_v5_KCW_Datapack(BS)_Arun_091217_v2_Arun_Info request_2009.12.22_PwC" xfId="39193" xr:uid="{00000000-0005-0000-0000-00008A050000}"/>
    <cellStyle name="_30.잡손실_Sample5_WP-dealtool table_v5_KCW_Datapack(BS)_Arun_091217_v2_Arun_QA_main" xfId="39194" xr:uid="{00000000-0005-0000-0000-00008B050000}"/>
    <cellStyle name="_304 감가상각비(유무형자산)" xfId="39195" xr:uid="{00000000-0005-0000-0000-00008C050000}"/>
    <cellStyle name="_32.관계사" xfId="39196" xr:uid="{00000000-0005-0000-0000-00008D050000}"/>
    <cellStyle name="_32.관계사_Arun_Info request_2009.12.21" xfId="39197" xr:uid="{00000000-0005-0000-0000-00008E050000}"/>
    <cellStyle name="_32.관계사_Arun_Info request_2009.12.22_PwC" xfId="39198" xr:uid="{00000000-0005-0000-0000-00008F050000}"/>
    <cellStyle name="_32.관계사_Arun_QA_main" xfId="39199" xr:uid="{00000000-0005-0000-0000-000090050000}"/>
    <cellStyle name="_32.관계사_Datapack(BS)_Arun_091217_v2" xfId="39200" xr:uid="{00000000-0005-0000-0000-000091050000}"/>
    <cellStyle name="_32.관계사_Datapack(BS)_Arun_091217_v2_Arun_Info request_2009.12.21" xfId="39201" xr:uid="{00000000-0005-0000-0000-000092050000}"/>
    <cellStyle name="_32.관계사_Datapack(BS)_Arun_091217_v2_Arun_Info request_2009.12.22_PwC" xfId="39202" xr:uid="{00000000-0005-0000-0000-000093050000}"/>
    <cellStyle name="_32.관계사_Datapack(BS)_Arun_091217_v2_Arun_QA_main" xfId="39203" xr:uid="{00000000-0005-0000-0000-000094050000}"/>
    <cellStyle name="_32.관계사_Sample" xfId="39204" xr:uid="{00000000-0005-0000-0000-000095050000}"/>
    <cellStyle name="_32.관계사_Sample_Arun_Info request_2009.12.21" xfId="39205" xr:uid="{00000000-0005-0000-0000-000096050000}"/>
    <cellStyle name="_32.관계사_Sample_Arun_Info request_2009.12.22_PwC" xfId="39206" xr:uid="{00000000-0005-0000-0000-000097050000}"/>
    <cellStyle name="_32.관계사_Sample_Arun_QA_main" xfId="39207" xr:uid="{00000000-0005-0000-0000-000098050000}"/>
    <cellStyle name="_32.관계사_Sample_Datapack(BS)_Arun_091217_v2" xfId="39208" xr:uid="{00000000-0005-0000-0000-000099050000}"/>
    <cellStyle name="_32.관계사_Sample_Datapack(BS)_Arun_091217_v2_Arun_Info request_2009.12.21" xfId="39209" xr:uid="{00000000-0005-0000-0000-00009A050000}"/>
    <cellStyle name="_32.관계사_Sample_Datapack(BS)_Arun_091217_v2_Arun_Info request_2009.12.22_PwC" xfId="39210" xr:uid="{00000000-0005-0000-0000-00009B050000}"/>
    <cellStyle name="_32.관계사_Sample_Datapack(BS)_Arun_091217_v2_Arun_QA_main" xfId="39211" xr:uid="{00000000-0005-0000-0000-00009C050000}"/>
    <cellStyle name="_32.관계사_Sample_Datepack_별첨_이종석_20090708" xfId="39212" xr:uid="{00000000-0005-0000-0000-00009D050000}"/>
    <cellStyle name="_32.관계사_Sample_Datepack_별첨_이종석_20090708_Arun_Info request_2009.12.21" xfId="39213" xr:uid="{00000000-0005-0000-0000-00009E050000}"/>
    <cellStyle name="_32.관계사_Sample_Datepack_별첨_이종석_20090708_Arun_Info request_2009.12.22_PwC" xfId="39214" xr:uid="{00000000-0005-0000-0000-00009F050000}"/>
    <cellStyle name="_32.관계사_Sample_Datepack_별첨_이종석_20090708_Arun_QA_main" xfId="39215" xr:uid="{00000000-0005-0000-0000-0000A0050000}"/>
    <cellStyle name="_32.관계사_Sample_Datepack_별첨_이종석_20090708_Datapack(BS)_Arun_091217_v2" xfId="39216" xr:uid="{00000000-0005-0000-0000-0000A1050000}"/>
    <cellStyle name="_32.관계사_Sample_Datepack_별첨_이종석_20090708_Datapack(BS)_Arun_091217_v2_Arun_Info request_2009.12.21" xfId="39217" xr:uid="{00000000-0005-0000-0000-0000A2050000}"/>
    <cellStyle name="_32.관계사_Sample_Datepack_별첨_이종석_20090708_Datapack(BS)_Arun_091217_v2_Arun_Info request_2009.12.22_PwC" xfId="39218" xr:uid="{00000000-0005-0000-0000-0000A3050000}"/>
    <cellStyle name="_32.관계사_Sample_Datepack_별첨_이종석_20090708_Datapack(BS)_Arun_091217_v2_Arun_QA_main" xfId="39219" xr:uid="{00000000-0005-0000-0000-0000A4050000}"/>
    <cellStyle name="_32.관계사_Sample_WP-dealtool table_v5_KCW" xfId="39220" xr:uid="{00000000-0005-0000-0000-0000A5050000}"/>
    <cellStyle name="_32.관계사_Sample_WP-dealtool table_v5_KCW_Arun_Info request_2009.12.21" xfId="39221" xr:uid="{00000000-0005-0000-0000-0000A6050000}"/>
    <cellStyle name="_32.관계사_Sample_WP-dealtool table_v5_KCW_Arun_Info request_2009.12.22_PwC" xfId="39222" xr:uid="{00000000-0005-0000-0000-0000A7050000}"/>
    <cellStyle name="_32.관계사_Sample_WP-dealtool table_v5_KCW_Arun_QA_main" xfId="39223" xr:uid="{00000000-0005-0000-0000-0000A8050000}"/>
    <cellStyle name="_32.관계사_Sample_WP-dealtool table_v5_KCW_Datapack(BS)_Arun_091217_v2" xfId="39224" xr:uid="{00000000-0005-0000-0000-0000A9050000}"/>
    <cellStyle name="_32.관계사_Sample_WP-dealtool table_v5_KCW_Datapack(BS)_Arun_091217_v2_Arun_Info request_2009.12.21" xfId="39225" xr:uid="{00000000-0005-0000-0000-0000AA050000}"/>
    <cellStyle name="_32.관계사_Sample_WP-dealtool table_v5_KCW_Datapack(BS)_Arun_091217_v2_Arun_Info request_2009.12.22_PwC" xfId="39226" xr:uid="{00000000-0005-0000-0000-0000AB050000}"/>
    <cellStyle name="_32.관계사_Sample_WP-dealtool table_v5_KCW_Datapack(BS)_Arun_091217_v2_Arun_QA_main" xfId="39227" xr:uid="{00000000-0005-0000-0000-0000AC050000}"/>
    <cellStyle name="_32.관계사_Sample2" xfId="39228" xr:uid="{00000000-0005-0000-0000-0000AD050000}"/>
    <cellStyle name="_32.관계사_Sample2_Arun_Info request_2009.12.21" xfId="39229" xr:uid="{00000000-0005-0000-0000-0000AE050000}"/>
    <cellStyle name="_32.관계사_Sample2_Arun_Info request_2009.12.22_PwC" xfId="39230" xr:uid="{00000000-0005-0000-0000-0000AF050000}"/>
    <cellStyle name="_32.관계사_Sample2_Arun_QA_main" xfId="39231" xr:uid="{00000000-0005-0000-0000-0000B0050000}"/>
    <cellStyle name="_32.관계사_Sample2_Datapack(BS)_Arun_091217_v2" xfId="39232" xr:uid="{00000000-0005-0000-0000-0000B1050000}"/>
    <cellStyle name="_32.관계사_Sample2_Datapack(BS)_Arun_091217_v2_Arun_Info request_2009.12.21" xfId="39233" xr:uid="{00000000-0005-0000-0000-0000B2050000}"/>
    <cellStyle name="_32.관계사_Sample2_Datapack(BS)_Arun_091217_v2_Arun_Info request_2009.12.22_PwC" xfId="39234" xr:uid="{00000000-0005-0000-0000-0000B3050000}"/>
    <cellStyle name="_32.관계사_Sample2_Datapack(BS)_Arun_091217_v2_Arun_QA_main" xfId="39235" xr:uid="{00000000-0005-0000-0000-0000B4050000}"/>
    <cellStyle name="_32.관계사_Sample2_Datepack_별첨_이종석_20090708" xfId="39236" xr:uid="{00000000-0005-0000-0000-0000B5050000}"/>
    <cellStyle name="_32.관계사_Sample2_Datepack_별첨_이종석_20090708_Arun_Info request_2009.12.21" xfId="39237" xr:uid="{00000000-0005-0000-0000-0000B6050000}"/>
    <cellStyle name="_32.관계사_Sample2_Datepack_별첨_이종석_20090708_Arun_Info request_2009.12.22_PwC" xfId="39238" xr:uid="{00000000-0005-0000-0000-0000B7050000}"/>
    <cellStyle name="_32.관계사_Sample2_Datepack_별첨_이종석_20090708_Arun_QA_main" xfId="39239" xr:uid="{00000000-0005-0000-0000-0000B8050000}"/>
    <cellStyle name="_32.관계사_Sample2_Datepack_별첨_이종석_20090708_Datapack(BS)_Arun_091217_v2" xfId="39240" xr:uid="{00000000-0005-0000-0000-0000B9050000}"/>
    <cellStyle name="_32.관계사_Sample2_Datepack_별첨_이종석_20090708_Datapack(BS)_Arun_091217_v2_Arun_Info request_2009.12.21" xfId="39241" xr:uid="{00000000-0005-0000-0000-0000BA050000}"/>
    <cellStyle name="_32.관계사_Sample2_Datepack_별첨_이종석_20090708_Datapack(BS)_Arun_091217_v2_Arun_Info request_2009.12.22_PwC" xfId="39242" xr:uid="{00000000-0005-0000-0000-0000BB050000}"/>
    <cellStyle name="_32.관계사_Sample2_Datepack_별첨_이종석_20090708_Datapack(BS)_Arun_091217_v2_Arun_QA_main" xfId="39243" xr:uid="{00000000-0005-0000-0000-0000BC050000}"/>
    <cellStyle name="_32.관계사_Sample2_WP-dealtool table_v5_KCW" xfId="39244" xr:uid="{00000000-0005-0000-0000-0000BD050000}"/>
    <cellStyle name="_32.관계사_Sample2_WP-dealtool table_v5_KCW_Arun_Info request_2009.12.21" xfId="39245" xr:uid="{00000000-0005-0000-0000-0000BE050000}"/>
    <cellStyle name="_32.관계사_Sample2_WP-dealtool table_v5_KCW_Arun_Info request_2009.12.22_PwC" xfId="39246" xr:uid="{00000000-0005-0000-0000-0000BF050000}"/>
    <cellStyle name="_32.관계사_Sample2_WP-dealtool table_v5_KCW_Arun_QA_main" xfId="39247" xr:uid="{00000000-0005-0000-0000-0000C0050000}"/>
    <cellStyle name="_32.관계사_Sample2_WP-dealtool table_v5_KCW_Datapack(BS)_Arun_091217_v2" xfId="39248" xr:uid="{00000000-0005-0000-0000-0000C1050000}"/>
    <cellStyle name="_32.관계사_Sample2_WP-dealtool table_v5_KCW_Datapack(BS)_Arun_091217_v2_Arun_Info request_2009.12.21" xfId="39249" xr:uid="{00000000-0005-0000-0000-0000C2050000}"/>
    <cellStyle name="_32.관계사_Sample2_WP-dealtool table_v5_KCW_Datapack(BS)_Arun_091217_v2_Arun_Info request_2009.12.22_PwC" xfId="39250" xr:uid="{00000000-0005-0000-0000-0000C3050000}"/>
    <cellStyle name="_32.관계사_Sample2_WP-dealtool table_v5_KCW_Datapack(BS)_Arun_091217_v2_Arun_QA_main" xfId="39251" xr:uid="{00000000-0005-0000-0000-0000C4050000}"/>
    <cellStyle name="_32.관계사_Sample3" xfId="39252" xr:uid="{00000000-0005-0000-0000-0000C5050000}"/>
    <cellStyle name="_32.관계사_Sample3_Arun_Info request_2009.12.21" xfId="39253" xr:uid="{00000000-0005-0000-0000-0000C6050000}"/>
    <cellStyle name="_32.관계사_Sample3_Arun_Info request_2009.12.22_PwC" xfId="39254" xr:uid="{00000000-0005-0000-0000-0000C7050000}"/>
    <cellStyle name="_32.관계사_Sample3_Arun_QA_main" xfId="39255" xr:uid="{00000000-0005-0000-0000-0000C8050000}"/>
    <cellStyle name="_32.관계사_Sample3_Datapack(BS)_Arun_091217_v2" xfId="39256" xr:uid="{00000000-0005-0000-0000-0000C9050000}"/>
    <cellStyle name="_32.관계사_Sample3_Datapack(BS)_Arun_091217_v2_Arun_Info request_2009.12.21" xfId="39257" xr:uid="{00000000-0005-0000-0000-0000CA050000}"/>
    <cellStyle name="_32.관계사_Sample3_Datapack(BS)_Arun_091217_v2_Arun_Info request_2009.12.22_PwC" xfId="39258" xr:uid="{00000000-0005-0000-0000-0000CB050000}"/>
    <cellStyle name="_32.관계사_Sample3_Datapack(BS)_Arun_091217_v2_Arun_QA_main" xfId="39259" xr:uid="{00000000-0005-0000-0000-0000CC050000}"/>
    <cellStyle name="_32.관계사_Sample3_Datepack_별첨_이종석_20090708" xfId="39260" xr:uid="{00000000-0005-0000-0000-0000CD050000}"/>
    <cellStyle name="_32.관계사_Sample3_Datepack_별첨_이종석_20090708_Arun_Info request_2009.12.21" xfId="39261" xr:uid="{00000000-0005-0000-0000-0000CE050000}"/>
    <cellStyle name="_32.관계사_Sample3_Datepack_별첨_이종석_20090708_Arun_Info request_2009.12.22_PwC" xfId="39262" xr:uid="{00000000-0005-0000-0000-0000CF050000}"/>
    <cellStyle name="_32.관계사_Sample3_Datepack_별첨_이종석_20090708_Arun_QA_main" xfId="39263" xr:uid="{00000000-0005-0000-0000-0000D0050000}"/>
    <cellStyle name="_32.관계사_Sample3_Datepack_별첨_이종석_20090708_Datapack(BS)_Arun_091217_v2" xfId="39264" xr:uid="{00000000-0005-0000-0000-0000D1050000}"/>
    <cellStyle name="_32.관계사_Sample3_Datepack_별첨_이종석_20090708_Datapack(BS)_Arun_091217_v2_Arun_Info request_2009.12.21" xfId="39265" xr:uid="{00000000-0005-0000-0000-0000D2050000}"/>
    <cellStyle name="_32.관계사_Sample3_Datepack_별첨_이종석_20090708_Datapack(BS)_Arun_091217_v2_Arun_Info request_2009.12.22_PwC" xfId="39266" xr:uid="{00000000-0005-0000-0000-0000D3050000}"/>
    <cellStyle name="_32.관계사_Sample3_Datepack_별첨_이종석_20090708_Datapack(BS)_Arun_091217_v2_Arun_QA_main" xfId="39267" xr:uid="{00000000-0005-0000-0000-0000D4050000}"/>
    <cellStyle name="_32.관계사_Sample3_WP-dealtool table_v5_KCW" xfId="39268" xr:uid="{00000000-0005-0000-0000-0000D5050000}"/>
    <cellStyle name="_32.관계사_Sample3_WP-dealtool table_v5_KCW_Arun_Info request_2009.12.21" xfId="39269" xr:uid="{00000000-0005-0000-0000-0000D6050000}"/>
    <cellStyle name="_32.관계사_Sample3_WP-dealtool table_v5_KCW_Arun_Info request_2009.12.22_PwC" xfId="39270" xr:uid="{00000000-0005-0000-0000-0000D7050000}"/>
    <cellStyle name="_32.관계사_Sample3_WP-dealtool table_v5_KCW_Arun_QA_main" xfId="39271" xr:uid="{00000000-0005-0000-0000-0000D8050000}"/>
    <cellStyle name="_32.관계사_Sample3_WP-dealtool table_v5_KCW_Datapack(BS)_Arun_091217_v2" xfId="39272" xr:uid="{00000000-0005-0000-0000-0000D9050000}"/>
    <cellStyle name="_32.관계사_Sample3_WP-dealtool table_v5_KCW_Datapack(BS)_Arun_091217_v2_Arun_Info request_2009.12.21" xfId="39273" xr:uid="{00000000-0005-0000-0000-0000DA050000}"/>
    <cellStyle name="_32.관계사_Sample3_WP-dealtool table_v5_KCW_Datapack(BS)_Arun_091217_v2_Arun_Info request_2009.12.22_PwC" xfId="39274" xr:uid="{00000000-0005-0000-0000-0000DB050000}"/>
    <cellStyle name="_32.관계사_Sample3_WP-dealtool table_v5_KCW_Datapack(BS)_Arun_091217_v2_Arun_QA_main" xfId="39275" xr:uid="{00000000-0005-0000-0000-0000DC050000}"/>
    <cellStyle name="_32.관계사_Sample5" xfId="39276" xr:uid="{00000000-0005-0000-0000-0000DD050000}"/>
    <cellStyle name="_32.관계사_Sample5_Arun_Info request_2009.12.21" xfId="39277" xr:uid="{00000000-0005-0000-0000-0000DE050000}"/>
    <cellStyle name="_32.관계사_Sample5_Arun_Info request_2009.12.22_PwC" xfId="39278" xr:uid="{00000000-0005-0000-0000-0000DF050000}"/>
    <cellStyle name="_32.관계사_Sample5_Arun_QA_main" xfId="39279" xr:uid="{00000000-0005-0000-0000-0000E0050000}"/>
    <cellStyle name="_32.관계사_Sample5_Datapack(BS)_Arun_091217_v2" xfId="39280" xr:uid="{00000000-0005-0000-0000-0000E1050000}"/>
    <cellStyle name="_32.관계사_Sample5_Datapack(BS)_Arun_091217_v2_Arun_Info request_2009.12.21" xfId="39281" xr:uid="{00000000-0005-0000-0000-0000E2050000}"/>
    <cellStyle name="_32.관계사_Sample5_Datapack(BS)_Arun_091217_v2_Arun_Info request_2009.12.22_PwC" xfId="39282" xr:uid="{00000000-0005-0000-0000-0000E3050000}"/>
    <cellStyle name="_32.관계사_Sample5_Datapack(BS)_Arun_091217_v2_Arun_QA_main" xfId="39283" xr:uid="{00000000-0005-0000-0000-0000E4050000}"/>
    <cellStyle name="_32.관계사_Sample5_Datepack_별첨_이종석_20090708" xfId="39284" xr:uid="{00000000-0005-0000-0000-0000E5050000}"/>
    <cellStyle name="_32.관계사_Sample5_Datepack_별첨_이종석_20090708_Arun_Info request_2009.12.21" xfId="39285" xr:uid="{00000000-0005-0000-0000-0000E6050000}"/>
    <cellStyle name="_32.관계사_Sample5_Datepack_별첨_이종석_20090708_Arun_Info request_2009.12.22_PwC" xfId="39286" xr:uid="{00000000-0005-0000-0000-0000E7050000}"/>
    <cellStyle name="_32.관계사_Sample5_Datepack_별첨_이종석_20090708_Arun_QA_main" xfId="39287" xr:uid="{00000000-0005-0000-0000-0000E8050000}"/>
    <cellStyle name="_32.관계사_Sample5_Datepack_별첨_이종석_20090708_Datapack(BS)_Arun_091217_v2" xfId="39288" xr:uid="{00000000-0005-0000-0000-0000E9050000}"/>
    <cellStyle name="_32.관계사_Sample5_Datepack_별첨_이종석_20090708_Datapack(BS)_Arun_091217_v2_Arun_Info request_2009.12.21" xfId="39289" xr:uid="{00000000-0005-0000-0000-0000EA050000}"/>
    <cellStyle name="_32.관계사_Sample5_Datepack_별첨_이종석_20090708_Datapack(BS)_Arun_091217_v2_Arun_Info request_2009.12.22_PwC" xfId="39290" xr:uid="{00000000-0005-0000-0000-0000EB050000}"/>
    <cellStyle name="_32.관계사_Sample5_Datepack_별첨_이종석_20090708_Datapack(BS)_Arun_091217_v2_Arun_QA_main" xfId="39291" xr:uid="{00000000-0005-0000-0000-0000EC050000}"/>
    <cellStyle name="_32.관계사_Sample5_WP-dealtool table_v5_KCW" xfId="39292" xr:uid="{00000000-0005-0000-0000-0000ED050000}"/>
    <cellStyle name="_32.관계사_Sample5_WP-dealtool table_v5_KCW_Arun_Info request_2009.12.21" xfId="39293" xr:uid="{00000000-0005-0000-0000-0000EE050000}"/>
    <cellStyle name="_32.관계사_Sample5_WP-dealtool table_v5_KCW_Arun_Info request_2009.12.22_PwC" xfId="39294" xr:uid="{00000000-0005-0000-0000-0000EF050000}"/>
    <cellStyle name="_32.관계사_Sample5_WP-dealtool table_v5_KCW_Arun_QA_main" xfId="39295" xr:uid="{00000000-0005-0000-0000-0000F0050000}"/>
    <cellStyle name="_32.관계사_Sample5_WP-dealtool table_v5_KCW_Datapack(BS)_Arun_091217_v2" xfId="39296" xr:uid="{00000000-0005-0000-0000-0000F1050000}"/>
    <cellStyle name="_32.관계사_Sample5_WP-dealtool table_v5_KCW_Datapack(BS)_Arun_091217_v2_Arun_Info request_2009.12.21" xfId="39297" xr:uid="{00000000-0005-0000-0000-0000F2050000}"/>
    <cellStyle name="_32.관계사_Sample5_WP-dealtool table_v5_KCW_Datapack(BS)_Arun_091217_v2_Arun_Info request_2009.12.22_PwC" xfId="39298" xr:uid="{00000000-0005-0000-0000-0000F3050000}"/>
    <cellStyle name="_32.관계사_Sample5_WP-dealtool table_v5_KCW_Datapack(BS)_Arun_091217_v2_Arun_QA_main" xfId="39299" xr:uid="{00000000-0005-0000-0000-0000F4050000}"/>
    <cellStyle name="_3200-700 대출채권매각검토_MS(081231)" xfId="39300" xr:uid="{00000000-0005-0000-0000-0000F5050000}"/>
    <cellStyle name="_3200-700 대출채권매각검토_MS(081231) 2" xfId="39301" xr:uid="{00000000-0005-0000-0000-0000F6050000}"/>
    <cellStyle name="_3700 LS 매출채권" xfId="39302" xr:uid="{00000000-0005-0000-0000-0000F7050000}"/>
    <cellStyle name="_3700 LS 매출채권_Arun_Info request_2009.12.21" xfId="39303" xr:uid="{00000000-0005-0000-0000-0000F8050000}"/>
    <cellStyle name="_3700 LS 매출채권_Arun_Info request_2009.12.22_PwC" xfId="39304" xr:uid="{00000000-0005-0000-0000-0000F9050000}"/>
    <cellStyle name="_3700 LS 매출채권_Arun_QA_main" xfId="39305" xr:uid="{00000000-0005-0000-0000-0000FA050000}"/>
    <cellStyle name="_3700 LS 매출채권_Datapack(BS)_Arun_091217_v2" xfId="39306" xr:uid="{00000000-0005-0000-0000-0000FB050000}"/>
    <cellStyle name="_3700 LS 매출채권_Datapack(BS)_Arun_091217_v2_Arun_Info request_2009.12.21" xfId="39307" xr:uid="{00000000-0005-0000-0000-0000FC050000}"/>
    <cellStyle name="_3700 LS 매출채권_Datapack(BS)_Arun_091217_v2_Arun_Info request_2009.12.22_PwC" xfId="39308" xr:uid="{00000000-0005-0000-0000-0000FD050000}"/>
    <cellStyle name="_3700 LS 매출채권_Datapack(BS)_Arun_091217_v2_Arun_QA_main" xfId="39309" xr:uid="{00000000-0005-0000-0000-0000FE050000}"/>
    <cellStyle name="_3700 LS 매출채권_Sample" xfId="39310" xr:uid="{00000000-0005-0000-0000-0000FF050000}"/>
    <cellStyle name="_3700 LS 매출채권_Sample_Arun_Info request_2009.12.21" xfId="39311" xr:uid="{00000000-0005-0000-0000-000000060000}"/>
    <cellStyle name="_3700 LS 매출채권_Sample_Arun_Info request_2009.12.22_PwC" xfId="39312" xr:uid="{00000000-0005-0000-0000-000001060000}"/>
    <cellStyle name="_3700 LS 매출채권_Sample_Arun_QA_main" xfId="39313" xr:uid="{00000000-0005-0000-0000-000002060000}"/>
    <cellStyle name="_3700 LS 매출채권_Sample_Datapack(BS)_Arun_091217_v2" xfId="39314" xr:uid="{00000000-0005-0000-0000-000003060000}"/>
    <cellStyle name="_3700 LS 매출채권_Sample_Datapack(BS)_Arun_091217_v2_Arun_Info request_2009.12.21" xfId="39315" xr:uid="{00000000-0005-0000-0000-000004060000}"/>
    <cellStyle name="_3700 LS 매출채권_Sample_Datapack(BS)_Arun_091217_v2_Arun_Info request_2009.12.22_PwC" xfId="39316" xr:uid="{00000000-0005-0000-0000-000005060000}"/>
    <cellStyle name="_3700 LS 매출채권_Sample_Datapack(BS)_Arun_091217_v2_Arun_QA_main" xfId="39317" xr:uid="{00000000-0005-0000-0000-000006060000}"/>
    <cellStyle name="_3700 LS 매출채권_Sample_Datepack_별첨_이종석_20090708" xfId="39318" xr:uid="{00000000-0005-0000-0000-000007060000}"/>
    <cellStyle name="_3700 LS 매출채권_Sample_Datepack_별첨_이종석_20090708_Arun_Info request_2009.12.21" xfId="39319" xr:uid="{00000000-0005-0000-0000-000008060000}"/>
    <cellStyle name="_3700 LS 매출채권_Sample_Datepack_별첨_이종석_20090708_Arun_Info request_2009.12.22_PwC" xfId="39320" xr:uid="{00000000-0005-0000-0000-000009060000}"/>
    <cellStyle name="_3700 LS 매출채권_Sample_Datepack_별첨_이종석_20090708_Arun_QA_main" xfId="39321" xr:uid="{00000000-0005-0000-0000-00000A060000}"/>
    <cellStyle name="_3700 LS 매출채권_Sample_Datepack_별첨_이종석_20090708_Datapack(BS)_Arun_091217_v2" xfId="39322" xr:uid="{00000000-0005-0000-0000-00000B060000}"/>
    <cellStyle name="_3700 LS 매출채권_Sample_Datepack_별첨_이종석_20090708_Datapack(BS)_Arun_091217_v2_Arun_Info request_2009.12.21" xfId="39323" xr:uid="{00000000-0005-0000-0000-00000C060000}"/>
    <cellStyle name="_3700 LS 매출채권_Sample_Datepack_별첨_이종석_20090708_Datapack(BS)_Arun_091217_v2_Arun_Info request_2009.12.22_PwC" xfId="39324" xr:uid="{00000000-0005-0000-0000-00000D060000}"/>
    <cellStyle name="_3700 LS 매출채권_Sample_Datepack_별첨_이종석_20090708_Datapack(BS)_Arun_091217_v2_Arun_QA_main" xfId="39325" xr:uid="{00000000-0005-0000-0000-00000E060000}"/>
    <cellStyle name="_3700 LS 매출채권_Sample_WP-dealtool table_v5_KCW" xfId="39326" xr:uid="{00000000-0005-0000-0000-00000F060000}"/>
    <cellStyle name="_3700 LS 매출채권_Sample_WP-dealtool table_v5_KCW_Arun_Info request_2009.12.21" xfId="39327" xr:uid="{00000000-0005-0000-0000-000010060000}"/>
    <cellStyle name="_3700 LS 매출채권_Sample_WP-dealtool table_v5_KCW_Arun_Info request_2009.12.22_PwC" xfId="39328" xr:uid="{00000000-0005-0000-0000-000011060000}"/>
    <cellStyle name="_3700 LS 매출채권_Sample_WP-dealtool table_v5_KCW_Arun_QA_main" xfId="39329" xr:uid="{00000000-0005-0000-0000-000012060000}"/>
    <cellStyle name="_3700 LS 매출채권_Sample_WP-dealtool table_v5_KCW_Datapack(BS)_Arun_091217_v2" xfId="39330" xr:uid="{00000000-0005-0000-0000-000013060000}"/>
    <cellStyle name="_3700 LS 매출채권_Sample_WP-dealtool table_v5_KCW_Datapack(BS)_Arun_091217_v2_Arun_Info request_2009.12.21" xfId="39331" xr:uid="{00000000-0005-0000-0000-000014060000}"/>
    <cellStyle name="_3700 LS 매출채권_Sample_WP-dealtool table_v5_KCW_Datapack(BS)_Arun_091217_v2_Arun_Info request_2009.12.22_PwC" xfId="39332" xr:uid="{00000000-0005-0000-0000-000015060000}"/>
    <cellStyle name="_3700 LS 매출채권_Sample_WP-dealtool table_v5_KCW_Datapack(BS)_Arun_091217_v2_Arun_QA_main" xfId="39333" xr:uid="{00000000-0005-0000-0000-000016060000}"/>
    <cellStyle name="_3700 LS 매출채권_Sample2" xfId="39334" xr:uid="{00000000-0005-0000-0000-000017060000}"/>
    <cellStyle name="_3700 LS 매출채권_Sample2_Arun_Info request_2009.12.21" xfId="39335" xr:uid="{00000000-0005-0000-0000-000018060000}"/>
    <cellStyle name="_3700 LS 매출채권_Sample2_Arun_Info request_2009.12.22_PwC" xfId="39336" xr:uid="{00000000-0005-0000-0000-000019060000}"/>
    <cellStyle name="_3700 LS 매출채권_Sample2_Arun_QA_main" xfId="39337" xr:uid="{00000000-0005-0000-0000-00001A060000}"/>
    <cellStyle name="_3700 LS 매출채권_Sample2_Datapack(BS)_Arun_091217_v2" xfId="39338" xr:uid="{00000000-0005-0000-0000-00001B060000}"/>
    <cellStyle name="_3700 LS 매출채권_Sample2_Datapack(BS)_Arun_091217_v2_Arun_Info request_2009.12.21" xfId="39339" xr:uid="{00000000-0005-0000-0000-00001C060000}"/>
    <cellStyle name="_3700 LS 매출채권_Sample2_Datapack(BS)_Arun_091217_v2_Arun_Info request_2009.12.22_PwC" xfId="39340" xr:uid="{00000000-0005-0000-0000-00001D060000}"/>
    <cellStyle name="_3700 LS 매출채권_Sample2_Datapack(BS)_Arun_091217_v2_Arun_QA_main" xfId="39341" xr:uid="{00000000-0005-0000-0000-00001E060000}"/>
    <cellStyle name="_3700 LS 매출채권_Sample2_Datepack_별첨_이종석_20090708" xfId="39342" xr:uid="{00000000-0005-0000-0000-00001F060000}"/>
    <cellStyle name="_3700 LS 매출채권_Sample2_Datepack_별첨_이종석_20090708_Arun_Info request_2009.12.21" xfId="39343" xr:uid="{00000000-0005-0000-0000-000020060000}"/>
    <cellStyle name="_3700 LS 매출채권_Sample2_Datepack_별첨_이종석_20090708_Arun_Info request_2009.12.22_PwC" xfId="39344" xr:uid="{00000000-0005-0000-0000-000021060000}"/>
    <cellStyle name="_3700 LS 매출채권_Sample2_Datepack_별첨_이종석_20090708_Arun_QA_main" xfId="39345" xr:uid="{00000000-0005-0000-0000-000022060000}"/>
    <cellStyle name="_3700 LS 매출채권_Sample2_Datepack_별첨_이종석_20090708_Datapack(BS)_Arun_091217_v2" xfId="39346" xr:uid="{00000000-0005-0000-0000-000023060000}"/>
    <cellStyle name="_3700 LS 매출채권_Sample2_Datepack_별첨_이종석_20090708_Datapack(BS)_Arun_091217_v2_Arun_Info request_2009.12.21" xfId="39347" xr:uid="{00000000-0005-0000-0000-000024060000}"/>
    <cellStyle name="_3700 LS 매출채권_Sample2_Datepack_별첨_이종석_20090708_Datapack(BS)_Arun_091217_v2_Arun_Info request_2009.12.22_PwC" xfId="39348" xr:uid="{00000000-0005-0000-0000-000025060000}"/>
    <cellStyle name="_3700 LS 매출채권_Sample2_Datepack_별첨_이종석_20090708_Datapack(BS)_Arun_091217_v2_Arun_QA_main" xfId="39349" xr:uid="{00000000-0005-0000-0000-000026060000}"/>
    <cellStyle name="_3700 LS 매출채권_Sample2_WP-dealtool table_v5_KCW" xfId="39350" xr:uid="{00000000-0005-0000-0000-000027060000}"/>
    <cellStyle name="_3700 LS 매출채권_Sample2_WP-dealtool table_v5_KCW_Arun_Info request_2009.12.21" xfId="39351" xr:uid="{00000000-0005-0000-0000-000028060000}"/>
    <cellStyle name="_3700 LS 매출채권_Sample2_WP-dealtool table_v5_KCW_Arun_Info request_2009.12.22_PwC" xfId="39352" xr:uid="{00000000-0005-0000-0000-000029060000}"/>
    <cellStyle name="_3700 LS 매출채권_Sample2_WP-dealtool table_v5_KCW_Arun_QA_main" xfId="39353" xr:uid="{00000000-0005-0000-0000-00002A060000}"/>
    <cellStyle name="_3700 LS 매출채권_Sample2_WP-dealtool table_v5_KCW_Datapack(BS)_Arun_091217_v2" xfId="39354" xr:uid="{00000000-0005-0000-0000-00002B060000}"/>
    <cellStyle name="_3700 LS 매출채권_Sample2_WP-dealtool table_v5_KCW_Datapack(BS)_Arun_091217_v2_Arun_Info request_2009.12.21" xfId="39355" xr:uid="{00000000-0005-0000-0000-00002C060000}"/>
    <cellStyle name="_3700 LS 매출채권_Sample2_WP-dealtool table_v5_KCW_Datapack(BS)_Arun_091217_v2_Arun_Info request_2009.12.22_PwC" xfId="39356" xr:uid="{00000000-0005-0000-0000-00002D060000}"/>
    <cellStyle name="_3700 LS 매출채권_Sample2_WP-dealtool table_v5_KCW_Datapack(BS)_Arun_091217_v2_Arun_QA_main" xfId="39357" xr:uid="{00000000-0005-0000-0000-00002E060000}"/>
    <cellStyle name="_3700 LS 매출채권_Sample3" xfId="39358" xr:uid="{00000000-0005-0000-0000-00002F060000}"/>
    <cellStyle name="_3700 LS 매출채권_Sample3_Arun_Info request_2009.12.21" xfId="39359" xr:uid="{00000000-0005-0000-0000-000030060000}"/>
    <cellStyle name="_3700 LS 매출채권_Sample3_Arun_Info request_2009.12.22_PwC" xfId="39360" xr:uid="{00000000-0005-0000-0000-000031060000}"/>
    <cellStyle name="_3700 LS 매출채권_Sample3_Arun_QA_main" xfId="39361" xr:uid="{00000000-0005-0000-0000-000032060000}"/>
    <cellStyle name="_3700 LS 매출채권_Sample3_Datapack(BS)_Arun_091217_v2" xfId="39362" xr:uid="{00000000-0005-0000-0000-000033060000}"/>
    <cellStyle name="_3700 LS 매출채권_Sample3_Datapack(BS)_Arun_091217_v2_Arun_Info request_2009.12.21" xfId="39363" xr:uid="{00000000-0005-0000-0000-000034060000}"/>
    <cellStyle name="_3700 LS 매출채권_Sample3_Datapack(BS)_Arun_091217_v2_Arun_Info request_2009.12.22_PwC" xfId="39364" xr:uid="{00000000-0005-0000-0000-000035060000}"/>
    <cellStyle name="_3700 LS 매출채권_Sample3_Datapack(BS)_Arun_091217_v2_Arun_QA_main" xfId="39365" xr:uid="{00000000-0005-0000-0000-000036060000}"/>
    <cellStyle name="_3700 LS 매출채권_Sample3_Datepack_별첨_이종석_20090708" xfId="39366" xr:uid="{00000000-0005-0000-0000-000037060000}"/>
    <cellStyle name="_3700 LS 매출채권_Sample3_Datepack_별첨_이종석_20090708_Arun_Info request_2009.12.21" xfId="39367" xr:uid="{00000000-0005-0000-0000-000038060000}"/>
    <cellStyle name="_3700 LS 매출채권_Sample3_Datepack_별첨_이종석_20090708_Arun_Info request_2009.12.22_PwC" xfId="39368" xr:uid="{00000000-0005-0000-0000-000039060000}"/>
    <cellStyle name="_3700 LS 매출채권_Sample3_Datepack_별첨_이종석_20090708_Arun_QA_main" xfId="39369" xr:uid="{00000000-0005-0000-0000-00003A060000}"/>
    <cellStyle name="_3700 LS 매출채권_Sample3_Datepack_별첨_이종석_20090708_Datapack(BS)_Arun_091217_v2" xfId="39370" xr:uid="{00000000-0005-0000-0000-00003B060000}"/>
    <cellStyle name="_3700 LS 매출채권_Sample3_Datepack_별첨_이종석_20090708_Datapack(BS)_Arun_091217_v2_Arun_Info request_2009.12.21" xfId="39371" xr:uid="{00000000-0005-0000-0000-00003C060000}"/>
    <cellStyle name="_3700 LS 매출채권_Sample3_Datepack_별첨_이종석_20090708_Datapack(BS)_Arun_091217_v2_Arun_Info request_2009.12.22_PwC" xfId="39372" xr:uid="{00000000-0005-0000-0000-00003D060000}"/>
    <cellStyle name="_3700 LS 매출채권_Sample3_Datepack_별첨_이종석_20090708_Datapack(BS)_Arun_091217_v2_Arun_QA_main" xfId="39373" xr:uid="{00000000-0005-0000-0000-00003E060000}"/>
    <cellStyle name="_3700 LS 매출채권_Sample3_WP-dealtool table_v5_KCW" xfId="39374" xr:uid="{00000000-0005-0000-0000-00003F060000}"/>
    <cellStyle name="_3700 LS 매출채권_Sample3_WP-dealtool table_v5_KCW_Arun_Info request_2009.12.21" xfId="39375" xr:uid="{00000000-0005-0000-0000-000040060000}"/>
    <cellStyle name="_3700 LS 매출채권_Sample3_WP-dealtool table_v5_KCW_Arun_Info request_2009.12.22_PwC" xfId="39376" xr:uid="{00000000-0005-0000-0000-000041060000}"/>
    <cellStyle name="_3700 LS 매출채권_Sample3_WP-dealtool table_v5_KCW_Arun_QA_main" xfId="39377" xr:uid="{00000000-0005-0000-0000-000042060000}"/>
    <cellStyle name="_3700 LS 매출채권_Sample3_WP-dealtool table_v5_KCW_Datapack(BS)_Arun_091217_v2" xfId="39378" xr:uid="{00000000-0005-0000-0000-000043060000}"/>
    <cellStyle name="_3700 LS 매출채권_Sample3_WP-dealtool table_v5_KCW_Datapack(BS)_Arun_091217_v2_Arun_Info request_2009.12.21" xfId="39379" xr:uid="{00000000-0005-0000-0000-000044060000}"/>
    <cellStyle name="_3700 LS 매출채권_Sample3_WP-dealtool table_v5_KCW_Datapack(BS)_Arun_091217_v2_Arun_Info request_2009.12.22_PwC" xfId="39380" xr:uid="{00000000-0005-0000-0000-000045060000}"/>
    <cellStyle name="_3700 LS 매출채권_Sample3_WP-dealtool table_v5_KCW_Datapack(BS)_Arun_091217_v2_Arun_QA_main" xfId="39381" xr:uid="{00000000-0005-0000-0000-000046060000}"/>
    <cellStyle name="_3700 LS 매출채권_Sample5" xfId="39382" xr:uid="{00000000-0005-0000-0000-000047060000}"/>
    <cellStyle name="_3700 LS 매출채권_Sample5_Arun_Info request_2009.12.21" xfId="39383" xr:uid="{00000000-0005-0000-0000-000048060000}"/>
    <cellStyle name="_3700 LS 매출채권_Sample5_Arun_Info request_2009.12.22_PwC" xfId="39384" xr:uid="{00000000-0005-0000-0000-000049060000}"/>
    <cellStyle name="_3700 LS 매출채권_Sample5_Arun_QA_main" xfId="39385" xr:uid="{00000000-0005-0000-0000-00004A060000}"/>
    <cellStyle name="_3700 LS 매출채권_Sample5_Datapack(BS)_Arun_091217_v2" xfId="39386" xr:uid="{00000000-0005-0000-0000-00004B060000}"/>
    <cellStyle name="_3700 LS 매출채권_Sample5_Datapack(BS)_Arun_091217_v2_Arun_Info request_2009.12.21" xfId="39387" xr:uid="{00000000-0005-0000-0000-00004C060000}"/>
    <cellStyle name="_3700 LS 매출채권_Sample5_Datapack(BS)_Arun_091217_v2_Arun_Info request_2009.12.22_PwC" xfId="39388" xr:uid="{00000000-0005-0000-0000-00004D060000}"/>
    <cellStyle name="_3700 LS 매출채권_Sample5_Datapack(BS)_Arun_091217_v2_Arun_QA_main" xfId="39389" xr:uid="{00000000-0005-0000-0000-00004E060000}"/>
    <cellStyle name="_3700 LS 매출채권_Sample5_Datepack_별첨_이종석_20090708" xfId="39390" xr:uid="{00000000-0005-0000-0000-00004F060000}"/>
    <cellStyle name="_3700 LS 매출채권_Sample5_Datepack_별첨_이종석_20090708_Arun_Info request_2009.12.21" xfId="39391" xr:uid="{00000000-0005-0000-0000-000050060000}"/>
    <cellStyle name="_3700 LS 매출채권_Sample5_Datepack_별첨_이종석_20090708_Arun_Info request_2009.12.22_PwC" xfId="39392" xr:uid="{00000000-0005-0000-0000-000051060000}"/>
    <cellStyle name="_3700 LS 매출채권_Sample5_Datepack_별첨_이종석_20090708_Arun_QA_main" xfId="39393" xr:uid="{00000000-0005-0000-0000-000052060000}"/>
    <cellStyle name="_3700 LS 매출채권_Sample5_Datepack_별첨_이종석_20090708_Datapack(BS)_Arun_091217_v2" xfId="39394" xr:uid="{00000000-0005-0000-0000-000053060000}"/>
    <cellStyle name="_3700 LS 매출채권_Sample5_Datepack_별첨_이종석_20090708_Datapack(BS)_Arun_091217_v2_Arun_Info request_2009.12.21" xfId="39395" xr:uid="{00000000-0005-0000-0000-000054060000}"/>
    <cellStyle name="_3700 LS 매출채권_Sample5_Datepack_별첨_이종석_20090708_Datapack(BS)_Arun_091217_v2_Arun_Info request_2009.12.22_PwC" xfId="39396" xr:uid="{00000000-0005-0000-0000-000055060000}"/>
    <cellStyle name="_3700 LS 매출채권_Sample5_Datepack_별첨_이종석_20090708_Datapack(BS)_Arun_091217_v2_Arun_QA_main" xfId="39397" xr:uid="{00000000-0005-0000-0000-000056060000}"/>
    <cellStyle name="_3700 LS 매출채권_Sample5_WP-dealtool table_v5_KCW" xfId="39398" xr:uid="{00000000-0005-0000-0000-000057060000}"/>
    <cellStyle name="_3700 LS 매출채권_Sample5_WP-dealtool table_v5_KCW_Arun_Info request_2009.12.21" xfId="39399" xr:uid="{00000000-0005-0000-0000-000058060000}"/>
    <cellStyle name="_3700 LS 매출채권_Sample5_WP-dealtool table_v5_KCW_Arun_Info request_2009.12.22_PwC" xfId="39400" xr:uid="{00000000-0005-0000-0000-000059060000}"/>
    <cellStyle name="_3700 LS 매출채권_Sample5_WP-dealtool table_v5_KCW_Arun_QA_main" xfId="39401" xr:uid="{00000000-0005-0000-0000-00005A060000}"/>
    <cellStyle name="_3700 LS 매출채권_Sample5_WP-dealtool table_v5_KCW_Datapack(BS)_Arun_091217_v2" xfId="39402" xr:uid="{00000000-0005-0000-0000-00005B060000}"/>
    <cellStyle name="_3700 LS 매출채권_Sample5_WP-dealtool table_v5_KCW_Datapack(BS)_Arun_091217_v2_Arun_Info request_2009.12.21" xfId="39403" xr:uid="{00000000-0005-0000-0000-00005C060000}"/>
    <cellStyle name="_3700 LS 매출채권_Sample5_WP-dealtool table_v5_KCW_Datapack(BS)_Arun_091217_v2_Arun_Info request_2009.12.22_PwC" xfId="39404" xr:uid="{00000000-0005-0000-0000-00005D060000}"/>
    <cellStyle name="_3700 LS 매출채권_Sample5_WP-dealtool table_v5_KCW_Datapack(BS)_Arun_091217_v2_Arun_QA_main" xfId="39405" xr:uid="{00000000-0005-0000-0000-00005E060000}"/>
    <cellStyle name="_3700-200 대손충당금검토" xfId="39406" xr:uid="{00000000-0005-0000-0000-00005F060000}"/>
    <cellStyle name="_3700-200 대손충당금검토_Arun_Info request_2009.12.21" xfId="39407" xr:uid="{00000000-0005-0000-0000-000060060000}"/>
    <cellStyle name="_3700-200 대손충당금검토_Arun_Info request_2009.12.22_PwC" xfId="39408" xr:uid="{00000000-0005-0000-0000-000061060000}"/>
    <cellStyle name="_3700-200 대손충당금검토_Arun_QA_main" xfId="39409" xr:uid="{00000000-0005-0000-0000-000062060000}"/>
    <cellStyle name="_3700-200 대손충당금검토_Datapack(BS)_Arun_091217_v2" xfId="39410" xr:uid="{00000000-0005-0000-0000-000063060000}"/>
    <cellStyle name="_3700-200 대손충당금검토_Datapack(BS)_Arun_091217_v2_Arun_Info request_2009.12.21" xfId="39411" xr:uid="{00000000-0005-0000-0000-000064060000}"/>
    <cellStyle name="_3700-200 대손충당금검토_Datapack(BS)_Arun_091217_v2_Arun_Info request_2009.12.22_PwC" xfId="39412" xr:uid="{00000000-0005-0000-0000-000065060000}"/>
    <cellStyle name="_3700-200 대손충당금검토_Datapack(BS)_Arun_091217_v2_Arun_QA_main" xfId="39413" xr:uid="{00000000-0005-0000-0000-000066060000}"/>
    <cellStyle name="_3700-200 대손충당금검토_Sample" xfId="39414" xr:uid="{00000000-0005-0000-0000-000067060000}"/>
    <cellStyle name="_3700-200 대손충당금검토_Sample_Arun_Info request_2009.12.21" xfId="39415" xr:uid="{00000000-0005-0000-0000-000068060000}"/>
    <cellStyle name="_3700-200 대손충당금검토_Sample_Arun_Info request_2009.12.22_PwC" xfId="39416" xr:uid="{00000000-0005-0000-0000-000069060000}"/>
    <cellStyle name="_3700-200 대손충당금검토_Sample_Arun_QA_main" xfId="39417" xr:uid="{00000000-0005-0000-0000-00006A060000}"/>
    <cellStyle name="_3700-200 대손충당금검토_Sample_Datapack(BS)_Arun_091217_v2" xfId="39418" xr:uid="{00000000-0005-0000-0000-00006B060000}"/>
    <cellStyle name="_3700-200 대손충당금검토_Sample_Datapack(BS)_Arun_091217_v2_Arun_Info request_2009.12.21" xfId="39419" xr:uid="{00000000-0005-0000-0000-00006C060000}"/>
    <cellStyle name="_3700-200 대손충당금검토_Sample_Datapack(BS)_Arun_091217_v2_Arun_Info request_2009.12.22_PwC" xfId="39420" xr:uid="{00000000-0005-0000-0000-00006D060000}"/>
    <cellStyle name="_3700-200 대손충당금검토_Sample_Datapack(BS)_Arun_091217_v2_Arun_QA_main" xfId="39421" xr:uid="{00000000-0005-0000-0000-00006E060000}"/>
    <cellStyle name="_3700-200 대손충당금검토_Sample_Datepack_별첨_이종석_20090708" xfId="39422" xr:uid="{00000000-0005-0000-0000-00006F060000}"/>
    <cellStyle name="_3700-200 대손충당금검토_Sample_Datepack_별첨_이종석_20090708_Arun_Info request_2009.12.21" xfId="39423" xr:uid="{00000000-0005-0000-0000-000070060000}"/>
    <cellStyle name="_3700-200 대손충당금검토_Sample_Datepack_별첨_이종석_20090708_Arun_Info request_2009.12.22_PwC" xfId="39424" xr:uid="{00000000-0005-0000-0000-000071060000}"/>
    <cellStyle name="_3700-200 대손충당금검토_Sample_Datepack_별첨_이종석_20090708_Arun_QA_main" xfId="39425" xr:uid="{00000000-0005-0000-0000-000072060000}"/>
    <cellStyle name="_3700-200 대손충당금검토_Sample_Datepack_별첨_이종석_20090708_Datapack(BS)_Arun_091217_v2" xfId="39426" xr:uid="{00000000-0005-0000-0000-000073060000}"/>
    <cellStyle name="_3700-200 대손충당금검토_Sample_Datepack_별첨_이종석_20090708_Datapack(BS)_Arun_091217_v2_Arun_Info request_2009.12.21" xfId="39427" xr:uid="{00000000-0005-0000-0000-000074060000}"/>
    <cellStyle name="_3700-200 대손충당금검토_Sample_Datepack_별첨_이종석_20090708_Datapack(BS)_Arun_091217_v2_Arun_Info request_2009.12.22_PwC" xfId="39428" xr:uid="{00000000-0005-0000-0000-000075060000}"/>
    <cellStyle name="_3700-200 대손충당금검토_Sample_Datepack_별첨_이종석_20090708_Datapack(BS)_Arun_091217_v2_Arun_QA_main" xfId="39429" xr:uid="{00000000-0005-0000-0000-000076060000}"/>
    <cellStyle name="_3700-200 대손충당금검토_Sample_WP-dealtool table_v5_KCW" xfId="39430" xr:uid="{00000000-0005-0000-0000-000077060000}"/>
    <cellStyle name="_3700-200 대손충당금검토_Sample_WP-dealtool table_v5_KCW_Arun_Info request_2009.12.21" xfId="39431" xr:uid="{00000000-0005-0000-0000-000078060000}"/>
    <cellStyle name="_3700-200 대손충당금검토_Sample_WP-dealtool table_v5_KCW_Arun_Info request_2009.12.22_PwC" xfId="39432" xr:uid="{00000000-0005-0000-0000-000079060000}"/>
    <cellStyle name="_3700-200 대손충당금검토_Sample_WP-dealtool table_v5_KCW_Arun_QA_main" xfId="39433" xr:uid="{00000000-0005-0000-0000-00007A060000}"/>
    <cellStyle name="_3700-200 대손충당금검토_Sample_WP-dealtool table_v5_KCW_Datapack(BS)_Arun_091217_v2" xfId="39434" xr:uid="{00000000-0005-0000-0000-00007B060000}"/>
    <cellStyle name="_3700-200 대손충당금검토_Sample_WP-dealtool table_v5_KCW_Datapack(BS)_Arun_091217_v2_Arun_Info request_2009.12.21" xfId="39435" xr:uid="{00000000-0005-0000-0000-00007C060000}"/>
    <cellStyle name="_3700-200 대손충당금검토_Sample_WP-dealtool table_v5_KCW_Datapack(BS)_Arun_091217_v2_Arun_Info request_2009.12.22_PwC" xfId="39436" xr:uid="{00000000-0005-0000-0000-00007D060000}"/>
    <cellStyle name="_3700-200 대손충당금검토_Sample_WP-dealtool table_v5_KCW_Datapack(BS)_Arun_091217_v2_Arun_QA_main" xfId="39437" xr:uid="{00000000-0005-0000-0000-00007E060000}"/>
    <cellStyle name="_3700-200 대손충당금검토_Sample2" xfId="39438" xr:uid="{00000000-0005-0000-0000-00007F060000}"/>
    <cellStyle name="_3700-200 대손충당금검토_Sample2_Arun_Info request_2009.12.21" xfId="39439" xr:uid="{00000000-0005-0000-0000-000080060000}"/>
    <cellStyle name="_3700-200 대손충당금검토_Sample2_Arun_Info request_2009.12.22_PwC" xfId="39440" xr:uid="{00000000-0005-0000-0000-000081060000}"/>
    <cellStyle name="_3700-200 대손충당금검토_Sample2_Arun_QA_main" xfId="39441" xr:uid="{00000000-0005-0000-0000-000082060000}"/>
    <cellStyle name="_3700-200 대손충당금검토_Sample2_Datapack(BS)_Arun_091217_v2" xfId="39442" xr:uid="{00000000-0005-0000-0000-000083060000}"/>
    <cellStyle name="_3700-200 대손충당금검토_Sample2_Datapack(BS)_Arun_091217_v2_Arun_Info request_2009.12.21" xfId="39443" xr:uid="{00000000-0005-0000-0000-000084060000}"/>
    <cellStyle name="_3700-200 대손충당금검토_Sample2_Datapack(BS)_Arun_091217_v2_Arun_Info request_2009.12.22_PwC" xfId="39444" xr:uid="{00000000-0005-0000-0000-000085060000}"/>
    <cellStyle name="_3700-200 대손충당금검토_Sample2_Datapack(BS)_Arun_091217_v2_Arun_QA_main" xfId="39445" xr:uid="{00000000-0005-0000-0000-000086060000}"/>
    <cellStyle name="_3700-200 대손충당금검토_Sample2_Datepack_별첨_이종석_20090708" xfId="39446" xr:uid="{00000000-0005-0000-0000-000087060000}"/>
    <cellStyle name="_3700-200 대손충당금검토_Sample2_Datepack_별첨_이종석_20090708_Arun_Info request_2009.12.21" xfId="39447" xr:uid="{00000000-0005-0000-0000-000088060000}"/>
    <cellStyle name="_3700-200 대손충당금검토_Sample2_Datepack_별첨_이종석_20090708_Arun_Info request_2009.12.22_PwC" xfId="39448" xr:uid="{00000000-0005-0000-0000-000089060000}"/>
    <cellStyle name="_3700-200 대손충당금검토_Sample2_Datepack_별첨_이종석_20090708_Arun_QA_main" xfId="39449" xr:uid="{00000000-0005-0000-0000-00008A060000}"/>
    <cellStyle name="_3700-200 대손충당금검토_Sample2_Datepack_별첨_이종석_20090708_Datapack(BS)_Arun_091217_v2" xfId="39450" xr:uid="{00000000-0005-0000-0000-00008B060000}"/>
    <cellStyle name="_3700-200 대손충당금검토_Sample2_Datepack_별첨_이종석_20090708_Datapack(BS)_Arun_091217_v2_Arun_Info request_2009.12.21" xfId="39451" xr:uid="{00000000-0005-0000-0000-00008C060000}"/>
    <cellStyle name="_3700-200 대손충당금검토_Sample2_Datepack_별첨_이종석_20090708_Datapack(BS)_Arun_091217_v2_Arun_Info request_2009.12.22_PwC" xfId="39452" xr:uid="{00000000-0005-0000-0000-00008D060000}"/>
    <cellStyle name="_3700-200 대손충당금검토_Sample2_Datepack_별첨_이종석_20090708_Datapack(BS)_Arun_091217_v2_Arun_QA_main" xfId="39453" xr:uid="{00000000-0005-0000-0000-00008E060000}"/>
    <cellStyle name="_3700-200 대손충당금검토_Sample2_WP-dealtool table_v5_KCW" xfId="39454" xr:uid="{00000000-0005-0000-0000-00008F060000}"/>
    <cellStyle name="_3700-200 대손충당금검토_Sample2_WP-dealtool table_v5_KCW_Arun_Info request_2009.12.21" xfId="39455" xr:uid="{00000000-0005-0000-0000-000090060000}"/>
    <cellStyle name="_3700-200 대손충당금검토_Sample2_WP-dealtool table_v5_KCW_Arun_Info request_2009.12.22_PwC" xfId="39456" xr:uid="{00000000-0005-0000-0000-000091060000}"/>
    <cellStyle name="_3700-200 대손충당금검토_Sample2_WP-dealtool table_v5_KCW_Arun_QA_main" xfId="39457" xr:uid="{00000000-0005-0000-0000-000092060000}"/>
    <cellStyle name="_3700-200 대손충당금검토_Sample2_WP-dealtool table_v5_KCW_Datapack(BS)_Arun_091217_v2" xfId="39458" xr:uid="{00000000-0005-0000-0000-000093060000}"/>
    <cellStyle name="_3700-200 대손충당금검토_Sample2_WP-dealtool table_v5_KCW_Datapack(BS)_Arun_091217_v2_Arun_Info request_2009.12.21" xfId="39459" xr:uid="{00000000-0005-0000-0000-000094060000}"/>
    <cellStyle name="_3700-200 대손충당금검토_Sample2_WP-dealtool table_v5_KCW_Datapack(BS)_Arun_091217_v2_Arun_Info request_2009.12.22_PwC" xfId="39460" xr:uid="{00000000-0005-0000-0000-000095060000}"/>
    <cellStyle name="_3700-200 대손충당금검토_Sample2_WP-dealtool table_v5_KCW_Datapack(BS)_Arun_091217_v2_Arun_QA_main" xfId="39461" xr:uid="{00000000-0005-0000-0000-000096060000}"/>
    <cellStyle name="_3700-200 대손충당금검토_Sample3" xfId="39462" xr:uid="{00000000-0005-0000-0000-000097060000}"/>
    <cellStyle name="_3700-200 대손충당금검토_Sample3_Arun_Info request_2009.12.21" xfId="39463" xr:uid="{00000000-0005-0000-0000-000098060000}"/>
    <cellStyle name="_3700-200 대손충당금검토_Sample3_Arun_Info request_2009.12.22_PwC" xfId="39464" xr:uid="{00000000-0005-0000-0000-000099060000}"/>
    <cellStyle name="_3700-200 대손충당금검토_Sample3_Arun_QA_main" xfId="39465" xr:uid="{00000000-0005-0000-0000-00009A060000}"/>
    <cellStyle name="_3700-200 대손충당금검토_Sample3_Datapack(BS)_Arun_091217_v2" xfId="39466" xr:uid="{00000000-0005-0000-0000-00009B060000}"/>
    <cellStyle name="_3700-200 대손충당금검토_Sample3_Datapack(BS)_Arun_091217_v2_Arun_Info request_2009.12.21" xfId="39467" xr:uid="{00000000-0005-0000-0000-00009C060000}"/>
    <cellStyle name="_3700-200 대손충당금검토_Sample3_Datapack(BS)_Arun_091217_v2_Arun_Info request_2009.12.22_PwC" xfId="39468" xr:uid="{00000000-0005-0000-0000-00009D060000}"/>
    <cellStyle name="_3700-200 대손충당금검토_Sample3_Datapack(BS)_Arun_091217_v2_Arun_QA_main" xfId="39469" xr:uid="{00000000-0005-0000-0000-00009E060000}"/>
    <cellStyle name="_3700-200 대손충당금검토_Sample3_Datepack_별첨_이종석_20090708" xfId="39470" xr:uid="{00000000-0005-0000-0000-00009F060000}"/>
    <cellStyle name="_3700-200 대손충당금검토_Sample3_Datepack_별첨_이종석_20090708_Arun_Info request_2009.12.21" xfId="39471" xr:uid="{00000000-0005-0000-0000-0000A0060000}"/>
    <cellStyle name="_3700-200 대손충당금검토_Sample3_Datepack_별첨_이종석_20090708_Arun_Info request_2009.12.22_PwC" xfId="39472" xr:uid="{00000000-0005-0000-0000-0000A1060000}"/>
    <cellStyle name="_3700-200 대손충당금검토_Sample3_Datepack_별첨_이종석_20090708_Arun_QA_main" xfId="39473" xr:uid="{00000000-0005-0000-0000-0000A2060000}"/>
    <cellStyle name="_3700-200 대손충당금검토_Sample3_Datepack_별첨_이종석_20090708_Datapack(BS)_Arun_091217_v2" xfId="39474" xr:uid="{00000000-0005-0000-0000-0000A3060000}"/>
    <cellStyle name="_3700-200 대손충당금검토_Sample3_Datepack_별첨_이종석_20090708_Datapack(BS)_Arun_091217_v2_Arun_Info request_2009.12.21" xfId="39475" xr:uid="{00000000-0005-0000-0000-0000A4060000}"/>
    <cellStyle name="_3700-200 대손충당금검토_Sample3_Datepack_별첨_이종석_20090708_Datapack(BS)_Arun_091217_v2_Arun_Info request_2009.12.22_PwC" xfId="39476" xr:uid="{00000000-0005-0000-0000-0000A5060000}"/>
    <cellStyle name="_3700-200 대손충당금검토_Sample3_Datepack_별첨_이종석_20090708_Datapack(BS)_Arun_091217_v2_Arun_QA_main" xfId="39477" xr:uid="{00000000-0005-0000-0000-0000A6060000}"/>
    <cellStyle name="_3700-200 대손충당금검토_Sample3_WP-dealtool table_v5_KCW" xfId="39478" xr:uid="{00000000-0005-0000-0000-0000A7060000}"/>
    <cellStyle name="_3700-200 대손충당금검토_Sample3_WP-dealtool table_v5_KCW_Arun_Info request_2009.12.21" xfId="39479" xr:uid="{00000000-0005-0000-0000-0000A8060000}"/>
    <cellStyle name="_3700-200 대손충당금검토_Sample3_WP-dealtool table_v5_KCW_Arun_Info request_2009.12.22_PwC" xfId="39480" xr:uid="{00000000-0005-0000-0000-0000A9060000}"/>
    <cellStyle name="_3700-200 대손충당금검토_Sample3_WP-dealtool table_v5_KCW_Arun_QA_main" xfId="39481" xr:uid="{00000000-0005-0000-0000-0000AA060000}"/>
    <cellStyle name="_3700-200 대손충당금검토_Sample3_WP-dealtool table_v5_KCW_Datapack(BS)_Arun_091217_v2" xfId="39482" xr:uid="{00000000-0005-0000-0000-0000AB060000}"/>
    <cellStyle name="_3700-200 대손충당금검토_Sample3_WP-dealtool table_v5_KCW_Datapack(BS)_Arun_091217_v2_Arun_Info request_2009.12.21" xfId="39483" xr:uid="{00000000-0005-0000-0000-0000AC060000}"/>
    <cellStyle name="_3700-200 대손충당금검토_Sample3_WP-dealtool table_v5_KCW_Datapack(BS)_Arun_091217_v2_Arun_Info request_2009.12.22_PwC" xfId="39484" xr:uid="{00000000-0005-0000-0000-0000AD060000}"/>
    <cellStyle name="_3700-200 대손충당금검토_Sample3_WP-dealtool table_v5_KCW_Datapack(BS)_Arun_091217_v2_Arun_QA_main" xfId="39485" xr:uid="{00000000-0005-0000-0000-0000AE060000}"/>
    <cellStyle name="_3700-200 대손충당금검토_Sample5" xfId="39486" xr:uid="{00000000-0005-0000-0000-0000AF060000}"/>
    <cellStyle name="_3700-200 대손충당금검토_Sample5_Arun_Info request_2009.12.21" xfId="39487" xr:uid="{00000000-0005-0000-0000-0000B0060000}"/>
    <cellStyle name="_3700-200 대손충당금검토_Sample5_Arun_Info request_2009.12.22_PwC" xfId="39488" xr:uid="{00000000-0005-0000-0000-0000B1060000}"/>
    <cellStyle name="_3700-200 대손충당금검토_Sample5_Arun_QA_main" xfId="39489" xr:uid="{00000000-0005-0000-0000-0000B2060000}"/>
    <cellStyle name="_3700-200 대손충당금검토_Sample5_Datapack(BS)_Arun_091217_v2" xfId="39490" xr:uid="{00000000-0005-0000-0000-0000B3060000}"/>
    <cellStyle name="_3700-200 대손충당금검토_Sample5_Datapack(BS)_Arun_091217_v2_Arun_Info request_2009.12.21" xfId="39491" xr:uid="{00000000-0005-0000-0000-0000B4060000}"/>
    <cellStyle name="_3700-200 대손충당금검토_Sample5_Datapack(BS)_Arun_091217_v2_Arun_QA_main" xfId="39492" xr:uid="{00000000-0005-0000-0000-0000B5060000}"/>
    <cellStyle name="_3700-200 대손충당금검토_Sample5_Datepack_별첨_이종석_20090708" xfId="39493" xr:uid="{00000000-0005-0000-0000-0000B6060000}"/>
    <cellStyle name="_3700-200 대손충당금검토_Sample5_Datepack_별첨_이종석_20090708_Arun_Info request_2009.12.21" xfId="39494" xr:uid="{00000000-0005-0000-0000-0000B7060000}"/>
    <cellStyle name="_3700-200 대손충당금검토_Sample5_Datepack_별첨_이종석_20090708_Arun_QA_main" xfId="39495" xr:uid="{00000000-0005-0000-0000-0000B8060000}"/>
    <cellStyle name="_3700-200 대손충당금검토_Sample5_Datepack_별첨_이종석_20090708_Datapack(BS)_Arun_091217_v2" xfId="39496" xr:uid="{00000000-0005-0000-0000-0000B9060000}"/>
    <cellStyle name="_3700-200 대손충당금검토_Sample5_Datepack_별첨_이종석_20090708_Datapack(BS)_Arun_091217_v2_Arun_Info request_2009.12.21" xfId="39497" xr:uid="{00000000-0005-0000-0000-0000BA060000}"/>
    <cellStyle name="_3700-200 대손충당금검토_Sample5_Datepack_별첨_이종석_20090708_Datapack(BS)_Arun_091217_v2_Arun_QA_main" xfId="39498" xr:uid="{00000000-0005-0000-0000-0000BB060000}"/>
    <cellStyle name="_3700-200 대손충당금검토_Sample5_WP-dealtool table_v5_KCW" xfId="39499" xr:uid="{00000000-0005-0000-0000-0000BC060000}"/>
    <cellStyle name="_3700-200 대손충당금검토_Sample5_WP-dealtool table_v5_KCW_Arun_Info request_2009.12.21" xfId="39500" xr:uid="{00000000-0005-0000-0000-0000BD060000}"/>
    <cellStyle name="_3700-200 대손충당금검토_Sample5_WP-dealtool table_v5_KCW_Arun_QA_main" xfId="39501" xr:uid="{00000000-0005-0000-0000-0000BE060000}"/>
    <cellStyle name="_3700-200 대손충당금검토_Sample5_WP-dealtool table_v5_KCW_Datapack(BS)_Arun_091217_v2" xfId="39502" xr:uid="{00000000-0005-0000-0000-0000BF060000}"/>
    <cellStyle name="_3700-200 대손충당금검토_Sample5_WP-dealtool table_v5_KCW_Datapack(BS)_Arun_091217_v2_Arun_Info request_2009.12.21" xfId="39503" xr:uid="{00000000-0005-0000-0000-0000C0060000}"/>
    <cellStyle name="_3700-200 대손충당금검토_Sample5_WP-dealtool table_v5_KCW_Datapack(BS)_Arun_091217_v2_Arun_QA_main" xfId="39504" xr:uid="{00000000-0005-0000-0000-0000C1060000}"/>
    <cellStyle name="_3분기외주실적" xfId="39505" xr:uid="{00000000-0005-0000-0000-0000C2060000}"/>
    <cellStyle name="_4600-100 매입채무 AR" xfId="39506" xr:uid="{00000000-0005-0000-0000-0000C3060000}"/>
    <cellStyle name="_4600-100 매입채무 AR_Arun_Info request_2009.12.21" xfId="39507" xr:uid="{00000000-0005-0000-0000-0000C4060000}"/>
    <cellStyle name="_4600-100 매입채무 AR_Arun_QA_main" xfId="39508" xr:uid="{00000000-0005-0000-0000-0000C5060000}"/>
    <cellStyle name="_4600-100 매입채무 AR_Datapack(BS)_Arun_091217_v2" xfId="39509" xr:uid="{00000000-0005-0000-0000-0000C6060000}"/>
    <cellStyle name="_4600-100 매입채무 AR_Datapack(BS)_Arun_091217_v2_Arun_Info request_2009.12.21" xfId="39510" xr:uid="{00000000-0005-0000-0000-0000C7060000}"/>
    <cellStyle name="_4600-100 매입채무 AR_Datapack(BS)_Arun_091217_v2_Arun_QA_main" xfId="39511" xr:uid="{00000000-0005-0000-0000-0000C8060000}"/>
    <cellStyle name="_4600-100 매입채무 AR_Sample" xfId="39512" xr:uid="{00000000-0005-0000-0000-0000C9060000}"/>
    <cellStyle name="_4600-100 매입채무 AR_Sample_Arun_Info request_2009.12.21" xfId="39513" xr:uid="{00000000-0005-0000-0000-0000CA060000}"/>
    <cellStyle name="_4600-100 매입채무 AR_Sample_Arun_QA_main" xfId="39514" xr:uid="{00000000-0005-0000-0000-0000CB060000}"/>
    <cellStyle name="_4600-100 매입채무 AR_Sample_Datapack(BS)_Arun_091217_v2" xfId="39515" xr:uid="{00000000-0005-0000-0000-0000CC060000}"/>
    <cellStyle name="_4600-100 매입채무 AR_Sample_Datapack(BS)_Arun_091217_v2_Arun_Info request_2009.12.21" xfId="39516" xr:uid="{00000000-0005-0000-0000-0000CD060000}"/>
    <cellStyle name="_4600-100 매입채무 AR_Sample_Datapack(BS)_Arun_091217_v2_Arun_QA_main" xfId="39517" xr:uid="{00000000-0005-0000-0000-0000CE060000}"/>
    <cellStyle name="_4600-100 매입채무 AR_Sample_Datepack_별첨_이종석_20090708" xfId="39518" xr:uid="{00000000-0005-0000-0000-0000CF060000}"/>
    <cellStyle name="_4600-100 매입채무 AR_Sample_Datepack_별첨_이종석_20090708_Arun_Info request_2009.12.21" xfId="39519" xr:uid="{00000000-0005-0000-0000-0000D0060000}"/>
    <cellStyle name="_4600-100 매입채무 AR_Sample_Datepack_별첨_이종석_20090708_Arun_QA_main" xfId="39520" xr:uid="{00000000-0005-0000-0000-0000D1060000}"/>
    <cellStyle name="_4600-100 매입채무 AR_Sample_Datepack_별첨_이종석_20090708_Datapack(BS)_Arun_091217_v2" xfId="39521" xr:uid="{00000000-0005-0000-0000-0000D2060000}"/>
    <cellStyle name="_4600-100 매입채무 AR_Sample_Datepack_별첨_이종석_20090708_Datapack(BS)_Arun_091217_v2_Arun_Info request_2009.12.21" xfId="39522" xr:uid="{00000000-0005-0000-0000-0000D3060000}"/>
    <cellStyle name="_4600-100 매입채무 AR_Sample_Datepack_별첨_이종석_20090708_Datapack(BS)_Arun_091217_v2_Arun_QA_main" xfId="39523" xr:uid="{00000000-0005-0000-0000-0000D4060000}"/>
    <cellStyle name="_4600-100 매입채무 AR_Sample_WP-dealtool table_v5_KCW" xfId="39524" xr:uid="{00000000-0005-0000-0000-0000D5060000}"/>
    <cellStyle name="_4600-100 매입채무 AR_Sample_WP-dealtool table_v5_KCW_Arun_Info request_2009.12.21" xfId="39525" xr:uid="{00000000-0005-0000-0000-0000D6060000}"/>
    <cellStyle name="_4600-100 매입채무 AR_Sample_WP-dealtool table_v5_KCW_Arun_QA_main" xfId="39526" xr:uid="{00000000-0005-0000-0000-0000D7060000}"/>
    <cellStyle name="_4600-100 매입채무 AR_Sample_WP-dealtool table_v5_KCW_Datapack(BS)_Arun_091217_v2" xfId="39527" xr:uid="{00000000-0005-0000-0000-0000D8060000}"/>
    <cellStyle name="_4600-100 매입채무 AR_Sample_WP-dealtool table_v5_KCW_Datapack(BS)_Arun_091217_v2_Arun_Info request_2009.12.21" xfId="39528" xr:uid="{00000000-0005-0000-0000-0000D9060000}"/>
    <cellStyle name="_4600-100 매입채무 AR_Sample_WP-dealtool table_v5_KCW_Datapack(BS)_Arun_091217_v2_Arun_QA_main" xfId="39529" xr:uid="{00000000-0005-0000-0000-0000DA060000}"/>
    <cellStyle name="_4600-100 매입채무 AR_Sample2" xfId="39530" xr:uid="{00000000-0005-0000-0000-0000DB060000}"/>
    <cellStyle name="_4600-100 매입채무 AR_Sample2_Arun_Info request_2009.12.21" xfId="39531" xr:uid="{00000000-0005-0000-0000-0000DC060000}"/>
    <cellStyle name="_4600-100 매입채무 AR_Sample2_Arun_QA_main" xfId="39532" xr:uid="{00000000-0005-0000-0000-0000DD060000}"/>
    <cellStyle name="_4600-100 매입채무 AR_Sample2_Datapack(BS)_Arun_091217_v2" xfId="39533" xr:uid="{00000000-0005-0000-0000-0000DE060000}"/>
    <cellStyle name="_4600-100 매입채무 AR_Sample2_Datapack(BS)_Arun_091217_v2_Arun_Info request_2009.12.21" xfId="39534" xr:uid="{00000000-0005-0000-0000-0000DF060000}"/>
    <cellStyle name="_4600-100 매입채무 AR_Sample2_Datapack(BS)_Arun_091217_v2_Arun_QA_main" xfId="39535" xr:uid="{00000000-0005-0000-0000-0000E0060000}"/>
    <cellStyle name="_4600-100 매입채무 AR_Sample2_Datepack_별첨_이종석_20090708" xfId="39536" xr:uid="{00000000-0005-0000-0000-0000E1060000}"/>
    <cellStyle name="_4600-100 매입채무 AR_Sample2_Datepack_별첨_이종석_20090708_Arun_Info request_2009.12.21" xfId="39537" xr:uid="{00000000-0005-0000-0000-0000E2060000}"/>
    <cellStyle name="_4600-100 매입채무 AR_Sample2_Datepack_별첨_이종석_20090708_Arun_QA_main" xfId="39538" xr:uid="{00000000-0005-0000-0000-0000E3060000}"/>
    <cellStyle name="_4600-100 매입채무 AR_Sample2_Datepack_별첨_이종석_20090708_Datapack(BS)_Arun_091217_v2" xfId="39539" xr:uid="{00000000-0005-0000-0000-0000E4060000}"/>
    <cellStyle name="_4600-100 매입채무 AR_Sample2_Datepack_별첨_이종석_20090708_Datapack(BS)_Arun_091217_v2_Arun_Info request_2009.12.21" xfId="39540" xr:uid="{00000000-0005-0000-0000-0000E5060000}"/>
    <cellStyle name="_4600-100 매입채무 AR_Sample2_Datepack_별첨_이종석_20090708_Datapack(BS)_Arun_091217_v2_Arun_QA_main" xfId="39541" xr:uid="{00000000-0005-0000-0000-0000E6060000}"/>
    <cellStyle name="_4600-100 매입채무 AR_Sample2_WP-dealtool table_v5_KCW" xfId="39542" xr:uid="{00000000-0005-0000-0000-0000E7060000}"/>
    <cellStyle name="_4600-100 매입채무 AR_Sample2_WP-dealtool table_v5_KCW_Arun_Info request_2009.12.21" xfId="39543" xr:uid="{00000000-0005-0000-0000-0000E8060000}"/>
    <cellStyle name="_4600-100 매입채무 AR_Sample2_WP-dealtool table_v5_KCW_Arun_QA_main" xfId="39544" xr:uid="{00000000-0005-0000-0000-0000E9060000}"/>
    <cellStyle name="_4600-100 매입채무 AR_Sample2_WP-dealtool table_v5_KCW_Datapack(BS)_Arun_091217_v2" xfId="39545" xr:uid="{00000000-0005-0000-0000-0000EA060000}"/>
    <cellStyle name="_4600-100 매입채무 AR_Sample2_WP-dealtool table_v5_KCW_Datapack(BS)_Arun_091217_v2_Arun_Info request_2009.12.21" xfId="39546" xr:uid="{00000000-0005-0000-0000-0000EB060000}"/>
    <cellStyle name="_4600-100 매입채무 AR_Sample2_WP-dealtool table_v5_KCW_Datapack(BS)_Arun_091217_v2_Arun_QA_main" xfId="39547" xr:uid="{00000000-0005-0000-0000-0000EC060000}"/>
    <cellStyle name="_4600-100 매입채무 AR_Sample3" xfId="39548" xr:uid="{00000000-0005-0000-0000-0000ED060000}"/>
    <cellStyle name="_4600-100 매입채무 AR_Sample3_Arun_Info request_2009.12.21" xfId="39549" xr:uid="{00000000-0005-0000-0000-0000EE060000}"/>
    <cellStyle name="_4600-100 매입채무 AR_Sample3_Arun_QA_main" xfId="39550" xr:uid="{00000000-0005-0000-0000-0000EF060000}"/>
    <cellStyle name="_4600-100 매입채무 AR_Sample3_Datapack(BS)_Arun_091217_v2" xfId="39551" xr:uid="{00000000-0005-0000-0000-0000F0060000}"/>
    <cellStyle name="_4600-100 매입채무 AR_Sample3_Datapack(BS)_Arun_091217_v2_Arun_Info request_2009.12.21" xfId="39552" xr:uid="{00000000-0005-0000-0000-0000F1060000}"/>
    <cellStyle name="_4600-100 매입채무 AR_Sample3_Datapack(BS)_Arun_091217_v2_Arun_QA_main" xfId="39553" xr:uid="{00000000-0005-0000-0000-0000F2060000}"/>
    <cellStyle name="_4600-100 매입채무 AR_Sample3_Datepack_별첨_이종석_20090708" xfId="39554" xr:uid="{00000000-0005-0000-0000-0000F3060000}"/>
    <cellStyle name="_4600-100 매입채무 AR_Sample3_Datepack_별첨_이종석_20090708_Arun_Info request_2009.12.21" xfId="39555" xr:uid="{00000000-0005-0000-0000-0000F4060000}"/>
    <cellStyle name="_4600-100 매입채무 AR_Sample3_Datepack_별첨_이종석_20090708_Arun_QA_main" xfId="39556" xr:uid="{00000000-0005-0000-0000-0000F5060000}"/>
    <cellStyle name="_4600-100 매입채무 AR_Sample3_Datepack_별첨_이종석_20090708_Datapack(BS)_Arun_091217_v2" xfId="39557" xr:uid="{00000000-0005-0000-0000-0000F6060000}"/>
    <cellStyle name="_4600-100 매입채무 AR_Sample3_Datepack_별첨_이종석_20090708_Datapack(BS)_Arun_091217_v2_Arun_Info request_2009.12.21" xfId="39558" xr:uid="{00000000-0005-0000-0000-0000F7060000}"/>
    <cellStyle name="_4600-100 매입채무 AR_Sample3_Datepack_별첨_이종석_20090708_Datapack(BS)_Arun_091217_v2_Arun_QA_main" xfId="39559" xr:uid="{00000000-0005-0000-0000-0000F8060000}"/>
    <cellStyle name="_4600-100 매입채무 AR_Sample3_WP-dealtool table_v5_KCW" xfId="39560" xr:uid="{00000000-0005-0000-0000-0000F9060000}"/>
    <cellStyle name="_4600-100 매입채무 AR_Sample3_WP-dealtool table_v5_KCW_Arun_Info request_2009.12.21" xfId="39561" xr:uid="{00000000-0005-0000-0000-0000FA060000}"/>
    <cellStyle name="_4600-100 매입채무 AR_Sample3_WP-dealtool table_v5_KCW_Arun_QA_main" xfId="39562" xr:uid="{00000000-0005-0000-0000-0000FB060000}"/>
    <cellStyle name="_4600-100 매입채무 AR_Sample3_WP-dealtool table_v5_KCW_Datapack(BS)_Arun_091217_v2" xfId="39563" xr:uid="{00000000-0005-0000-0000-0000FC060000}"/>
    <cellStyle name="_4600-100 매입채무 AR_Sample3_WP-dealtool table_v5_KCW_Datapack(BS)_Arun_091217_v2_Arun_Info request_2009.12.21" xfId="39564" xr:uid="{00000000-0005-0000-0000-0000FD060000}"/>
    <cellStyle name="_4600-100 매입채무 AR_Sample3_WP-dealtool table_v5_KCW_Datapack(BS)_Arun_091217_v2_Arun_QA_main" xfId="39565" xr:uid="{00000000-0005-0000-0000-0000FE060000}"/>
    <cellStyle name="_4600-100 매입채무 AR_Sample5" xfId="39566" xr:uid="{00000000-0005-0000-0000-0000FF060000}"/>
    <cellStyle name="_4600-100 매입채무 AR_Sample5_Arun_Info request_2009.12.21" xfId="39567" xr:uid="{00000000-0005-0000-0000-000000070000}"/>
    <cellStyle name="_4600-100 매입채무 AR_Sample5_Arun_QA_main" xfId="39568" xr:uid="{00000000-0005-0000-0000-000001070000}"/>
    <cellStyle name="_4600-100 매입채무 AR_Sample5_Datapack(BS)_Arun_091217_v2" xfId="39569" xr:uid="{00000000-0005-0000-0000-000002070000}"/>
    <cellStyle name="_4600-100 매입채무 AR_Sample5_Datapack(BS)_Arun_091217_v2_Arun_Info request_2009.12.21" xfId="39570" xr:uid="{00000000-0005-0000-0000-000003070000}"/>
    <cellStyle name="_4600-100 매입채무 AR_Sample5_Datapack(BS)_Arun_091217_v2_Arun_QA_main" xfId="39571" xr:uid="{00000000-0005-0000-0000-000004070000}"/>
    <cellStyle name="_4600-100 매입채무 AR_Sample5_Datepack_별첨_이종석_20090708" xfId="39572" xr:uid="{00000000-0005-0000-0000-000005070000}"/>
    <cellStyle name="_4600-100 매입채무 AR_Sample5_Datepack_별첨_이종석_20090708_Arun_Info request_2009.12.21" xfId="39573" xr:uid="{00000000-0005-0000-0000-000006070000}"/>
    <cellStyle name="_4600-100 매입채무 AR_Sample5_Datepack_별첨_이종석_20090708_Arun_QA_main" xfId="39574" xr:uid="{00000000-0005-0000-0000-000007070000}"/>
    <cellStyle name="_4600-100 매입채무 AR_Sample5_Datepack_별첨_이종석_20090708_Datapack(BS)_Arun_091217_v2" xfId="39575" xr:uid="{00000000-0005-0000-0000-000008070000}"/>
    <cellStyle name="_4600-100 매입채무 AR_Sample5_Datepack_별첨_이종석_20090708_Datapack(BS)_Arun_091217_v2_Arun_Info request_2009.12.21" xfId="39576" xr:uid="{00000000-0005-0000-0000-000009070000}"/>
    <cellStyle name="_4600-100 매입채무 AR_Sample5_Datepack_별첨_이종석_20090708_Datapack(BS)_Arun_091217_v2_Arun_QA_main" xfId="39577" xr:uid="{00000000-0005-0000-0000-00000A070000}"/>
    <cellStyle name="_4600-100 매입채무 AR_Sample5_WP-dealtool table_v5_KCW" xfId="39578" xr:uid="{00000000-0005-0000-0000-00000B070000}"/>
    <cellStyle name="_4600-100 매입채무 AR_Sample5_WP-dealtool table_v5_KCW_Arun_Info request_2009.12.21" xfId="39579" xr:uid="{00000000-0005-0000-0000-00000C070000}"/>
    <cellStyle name="_4600-100 매입채무 AR_Sample5_WP-dealtool table_v5_KCW_Arun_QA_main" xfId="39580" xr:uid="{00000000-0005-0000-0000-00000D070000}"/>
    <cellStyle name="_4600-100 매입채무 AR_Sample5_WP-dealtool table_v5_KCW_Datapack(BS)_Arun_091217_v2" xfId="39581" xr:uid="{00000000-0005-0000-0000-00000E070000}"/>
    <cellStyle name="_4600-100 매입채무 AR_Sample5_WP-dealtool table_v5_KCW_Datapack(BS)_Arun_091217_v2_Arun_Info request_2009.12.21" xfId="39582" xr:uid="{00000000-0005-0000-0000-00000F070000}"/>
    <cellStyle name="_4600-100 매입채무 AR_Sample5_WP-dealtool table_v5_KCW_Datapack(BS)_Arun_091217_v2_Arun_QA_main" xfId="39583" xr:uid="{00000000-0005-0000-0000-000010070000}"/>
    <cellStyle name="_5500-100 매출 AR" xfId="39584" xr:uid="{00000000-0005-0000-0000-000011070000}"/>
    <cellStyle name="_5500-100 매출 AR_Arun_Info request_2009.12.21" xfId="39585" xr:uid="{00000000-0005-0000-0000-000012070000}"/>
    <cellStyle name="_5500-100 매출 AR_Arun_QA_main" xfId="39586" xr:uid="{00000000-0005-0000-0000-000013070000}"/>
    <cellStyle name="_5500-100 매출 AR_Datapack(BS)_Arun_091217_v2" xfId="39587" xr:uid="{00000000-0005-0000-0000-000014070000}"/>
    <cellStyle name="_5500-100 매출 AR_Datapack(BS)_Arun_091217_v2_Arun_Info request_2009.12.21" xfId="39588" xr:uid="{00000000-0005-0000-0000-000015070000}"/>
    <cellStyle name="_5500-100 매출 AR_Datapack(BS)_Arun_091217_v2_Arun_QA_main" xfId="39589" xr:uid="{00000000-0005-0000-0000-000016070000}"/>
    <cellStyle name="_5500-100 매출 AR_Sample" xfId="39590" xr:uid="{00000000-0005-0000-0000-000017070000}"/>
    <cellStyle name="_5500-100 매출 AR_Sample_Arun_Info request_2009.12.21" xfId="39591" xr:uid="{00000000-0005-0000-0000-000018070000}"/>
    <cellStyle name="_5500-100 매출 AR_Sample_Arun_QA_main" xfId="39592" xr:uid="{00000000-0005-0000-0000-000019070000}"/>
    <cellStyle name="_5500-100 매출 AR_Sample_Datapack(BS)_Arun_091217_v2" xfId="39593" xr:uid="{00000000-0005-0000-0000-00001A070000}"/>
    <cellStyle name="_5500-100 매출 AR_Sample_Datapack(BS)_Arun_091217_v2_Arun_Info request_2009.12.21" xfId="39594" xr:uid="{00000000-0005-0000-0000-00001B070000}"/>
    <cellStyle name="_5500-100 매출 AR_Sample_Datapack(BS)_Arun_091217_v2_Arun_QA_main" xfId="39595" xr:uid="{00000000-0005-0000-0000-00001C070000}"/>
    <cellStyle name="_5500-100 매출 AR_Sample_Datepack_별첨_이종석_20090708" xfId="39596" xr:uid="{00000000-0005-0000-0000-00001D070000}"/>
    <cellStyle name="_5500-100 매출 AR_Sample_Datepack_별첨_이종석_20090708_Arun_Info request_2009.12.21" xfId="39597" xr:uid="{00000000-0005-0000-0000-00001E070000}"/>
    <cellStyle name="_5500-100 매출 AR_Sample_Datepack_별첨_이종석_20090708_Arun_QA_main" xfId="39598" xr:uid="{00000000-0005-0000-0000-00001F070000}"/>
    <cellStyle name="_5500-100 매출 AR_Sample_Datepack_별첨_이종석_20090708_Datapack(BS)_Arun_091217_v2" xfId="39599" xr:uid="{00000000-0005-0000-0000-000020070000}"/>
    <cellStyle name="_5500-100 매출 AR_Sample_Datepack_별첨_이종석_20090708_Datapack(BS)_Arun_091217_v2_Arun_Info request_2009.12.21" xfId="39600" xr:uid="{00000000-0005-0000-0000-000021070000}"/>
    <cellStyle name="_5500-100 매출 AR_Sample_Datepack_별첨_이종석_20090708_Datapack(BS)_Arun_091217_v2_Arun_QA_main" xfId="39601" xr:uid="{00000000-0005-0000-0000-000022070000}"/>
    <cellStyle name="_5500-100 매출 AR_Sample_WP-dealtool table_v5_KCW" xfId="39602" xr:uid="{00000000-0005-0000-0000-000023070000}"/>
    <cellStyle name="_5500-100 매출 AR_Sample_WP-dealtool table_v5_KCW_Arun_Info request_2009.12.21" xfId="39603" xr:uid="{00000000-0005-0000-0000-000024070000}"/>
    <cellStyle name="_5500-100 매출 AR_Sample_WP-dealtool table_v5_KCW_Arun_QA_main" xfId="39604" xr:uid="{00000000-0005-0000-0000-000025070000}"/>
    <cellStyle name="_5500-100 매출 AR_Sample_WP-dealtool table_v5_KCW_Datapack(BS)_Arun_091217_v2" xfId="39605" xr:uid="{00000000-0005-0000-0000-000026070000}"/>
    <cellStyle name="_5500-100 매출 AR_Sample_WP-dealtool table_v5_KCW_Datapack(BS)_Arun_091217_v2_Arun_Info request_2009.12.21" xfId="39606" xr:uid="{00000000-0005-0000-0000-000027070000}"/>
    <cellStyle name="_5500-100 매출 AR_Sample_WP-dealtool table_v5_KCW_Datapack(BS)_Arun_091217_v2_Arun_QA_main" xfId="39607" xr:uid="{00000000-0005-0000-0000-000028070000}"/>
    <cellStyle name="_5500-100 매출 AR_Sample2" xfId="39608" xr:uid="{00000000-0005-0000-0000-000029070000}"/>
    <cellStyle name="_5500-100 매출 AR_Sample2_Arun_Info request_2009.12.21" xfId="39609" xr:uid="{00000000-0005-0000-0000-00002A070000}"/>
    <cellStyle name="_5500-100 매출 AR_Sample2_Arun_QA_main" xfId="39610" xr:uid="{00000000-0005-0000-0000-00002B070000}"/>
    <cellStyle name="_5500-100 매출 AR_Sample2_Datapack(BS)_Arun_091217_v2" xfId="39611" xr:uid="{00000000-0005-0000-0000-00002C070000}"/>
    <cellStyle name="_5500-100 매출 AR_Sample2_Datapack(BS)_Arun_091217_v2_Arun_Info request_2009.12.21" xfId="39612" xr:uid="{00000000-0005-0000-0000-00002D070000}"/>
    <cellStyle name="_5500-100 매출 AR_Sample2_Datapack(BS)_Arun_091217_v2_Arun_QA_main" xfId="39613" xr:uid="{00000000-0005-0000-0000-00002E070000}"/>
    <cellStyle name="_5500-100 매출 AR_Sample2_Datepack_별첨_이종석_20090708" xfId="39614" xr:uid="{00000000-0005-0000-0000-00002F070000}"/>
    <cellStyle name="_5500-100 매출 AR_Sample2_Datepack_별첨_이종석_20090708_Arun_Info request_2009.12.21" xfId="39615" xr:uid="{00000000-0005-0000-0000-000030070000}"/>
    <cellStyle name="_5500-100 매출 AR_Sample2_Datepack_별첨_이종석_20090708_Arun_QA_main" xfId="39616" xr:uid="{00000000-0005-0000-0000-000031070000}"/>
    <cellStyle name="_5500-100 매출 AR_Sample2_Datepack_별첨_이종석_20090708_Datapack(BS)_Arun_091217_v2" xfId="39617" xr:uid="{00000000-0005-0000-0000-000032070000}"/>
    <cellStyle name="_5500-100 매출 AR_Sample2_Datepack_별첨_이종석_20090708_Datapack(BS)_Arun_091217_v2_Arun_Info request_2009.12.21" xfId="39618" xr:uid="{00000000-0005-0000-0000-000033070000}"/>
    <cellStyle name="_5500-100 매출 AR_Sample2_Datepack_별첨_이종석_20090708_Datapack(BS)_Arun_091217_v2_Arun_QA_main" xfId="39619" xr:uid="{00000000-0005-0000-0000-000034070000}"/>
    <cellStyle name="_5500-100 매출 AR_Sample2_WP-dealtool table_v5_KCW" xfId="39620" xr:uid="{00000000-0005-0000-0000-000035070000}"/>
    <cellStyle name="_5500-100 매출 AR_Sample2_WP-dealtool table_v5_KCW_Arun_Info request_2009.12.21" xfId="39621" xr:uid="{00000000-0005-0000-0000-000036070000}"/>
    <cellStyle name="_5500-100 매출 AR_Sample2_WP-dealtool table_v5_KCW_Arun_QA_main" xfId="39622" xr:uid="{00000000-0005-0000-0000-000037070000}"/>
    <cellStyle name="_5500-100 매출 AR_Sample2_WP-dealtool table_v5_KCW_Datapack(BS)_Arun_091217_v2" xfId="39623" xr:uid="{00000000-0005-0000-0000-000038070000}"/>
    <cellStyle name="_5500-100 매출 AR_Sample2_WP-dealtool table_v5_KCW_Datapack(BS)_Arun_091217_v2_Arun_Info request_2009.12.21" xfId="39624" xr:uid="{00000000-0005-0000-0000-000039070000}"/>
    <cellStyle name="_5500-100 매출 AR_Sample2_WP-dealtool table_v5_KCW_Datapack(BS)_Arun_091217_v2_Arun_QA_main" xfId="39625" xr:uid="{00000000-0005-0000-0000-00003A070000}"/>
    <cellStyle name="_5500-100 매출 AR_Sample3" xfId="39626" xr:uid="{00000000-0005-0000-0000-00003B070000}"/>
    <cellStyle name="_5500-100 매출 AR_Sample3_Arun_Info request_2009.12.21" xfId="39627" xr:uid="{00000000-0005-0000-0000-00003C070000}"/>
    <cellStyle name="_5500-100 매출 AR_Sample3_Arun_QA_main" xfId="39628" xr:uid="{00000000-0005-0000-0000-00003D070000}"/>
    <cellStyle name="_5500-100 매출 AR_Sample3_Datapack(BS)_Arun_091217_v2" xfId="39629" xr:uid="{00000000-0005-0000-0000-00003E070000}"/>
    <cellStyle name="_5500-100 매출 AR_Sample3_Datapack(BS)_Arun_091217_v2_Arun_Info request_2009.12.21" xfId="39630" xr:uid="{00000000-0005-0000-0000-00003F070000}"/>
    <cellStyle name="_5500-100 매출 AR_Sample3_Datapack(BS)_Arun_091217_v2_Arun_QA_main" xfId="39631" xr:uid="{00000000-0005-0000-0000-000040070000}"/>
    <cellStyle name="_5500-100 매출 AR_Sample3_Datepack_별첨_이종석_20090708" xfId="39632" xr:uid="{00000000-0005-0000-0000-000041070000}"/>
    <cellStyle name="_5500-100 매출 AR_Sample3_Datepack_별첨_이종석_20090708_Arun_Info request_2009.12.21" xfId="39633" xr:uid="{00000000-0005-0000-0000-000042070000}"/>
    <cellStyle name="_5500-100 매출 AR_Sample3_Datepack_별첨_이종석_20090708_Arun_QA_main" xfId="39634" xr:uid="{00000000-0005-0000-0000-000043070000}"/>
    <cellStyle name="_5500-100 매출 AR_Sample3_Datepack_별첨_이종석_20090708_Datapack(BS)_Arun_091217_v2" xfId="39635" xr:uid="{00000000-0005-0000-0000-000044070000}"/>
    <cellStyle name="_5500-100 매출 AR_Sample3_Datepack_별첨_이종석_20090708_Datapack(BS)_Arun_091217_v2_Arun_Info request_2009.12.21" xfId="39636" xr:uid="{00000000-0005-0000-0000-000045070000}"/>
    <cellStyle name="_5500-100 매출 AR_Sample3_Datepack_별첨_이종석_20090708_Datapack(BS)_Arun_091217_v2_Arun_QA_main" xfId="39637" xr:uid="{00000000-0005-0000-0000-000046070000}"/>
    <cellStyle name="_5500-100 매출 AR_Sample3_WP-dealtool table_v5_KCW" xfId="39638" xr:uid="{00000000-0005-0000-0000-000047070000}"/>
    <cellStyle name="_5500-100 매출 AR_Sample3_WP-dealtool table_v5_KCW_Arun_Info request_2009.12.21" xfId="39639" xr:uid="{00000000-0005-0000-0000-000048070000}"/>
    <cellStyle name="_5500-100 매출 AR_Sample3_WP-dealtool table_v5_KCW_Arun_QA_main" xfId="39640" xr:uid="{00000000-0005-0000-0000-000049070000}"/>
    <cellStyle name="_5500-100 매출 AR_Sample3_WP-dealtool table_v5_KCW_Datapack(BS)_Arun_091217_v2" xfId="39641" xr:uid="{00000000-0005-0000-0000-00004A070000}"/>
    <cellStyle name="_5500-100 매출 AR_Sample3_WP-dealtool table_v5_KCW_Datapack(BS)_Arun_091217_v2_Arun_Info request_2009.12.21" xfId="39642" xr:uid="{00000000-0005-0000-0000-00004B070000}"/>
    <cellStyle name="_5500-100 매출 AR_Sample3_WP-dealtool table_v5_KCW_Datapack(BS)_Arun_091217_v2_Arun_QA_main" xfId="39643" xr:uid="{00000000-0005-0000-0000-00004C070000}"/>
    <cellStyle name="_5500-100 매출 AR_Sample5" xfId="39644" xr:uid="{00000000-0005-0000-0000-00004D070000}"/>
    <cellStyle name="_5500-100 매출 AR_Sample5_Arun_Info request_2009.12.21" xfId="39645" xr:uid="{00000000-0005-0000-0000-00004E070000}"/>
    <cellStyle name="_5500-100 매출 AR_Sample5_Arun_QA_main" xfId="39646" xr:uid="{00000000-0005-0000-0000-00004F070000}"/>
    <cellStyle name="_5500-100 매출 AR_Sample5_Datapack(BS)_Arun_091217_v2" xfId="39647" xr:uid="{00000000-0005-0000-0000-000050070000}"/>
    <cellStyle name="_5500-100 매출 AR_Sample5_Datapack(BS)_Arun_091217_v2_Arun_Info request_2009.12.21" xfId="39648" xr:uid="{00000000-0005-0000-0000-000051070000}"/>
    <cellStyle name="_5500-100 매출 AR_Sample5_Datapack(BS)_Arun_091217_v2_Arun_QA_main" xfId="39649" xr:uid="{00000000-0005-0000-0000-000052070000}"/>
    <cellStyle name="_5500-100 매출 AR_Sample5_Datepack_별첨_이종석_20090708" xfId="39650" xr:uid="{00000000-0005-0000-0000-000053070000}"/>
    <cellStyle name="_5500-100 매출 AR_Sample5_Datepack_별첨_이종석_20090708_Arun_Info request_2009.12.21" xfId="39651" xr:uid="{00000000-0005-0000-0000-000054070000}"/>
    <cellStyle name="_5500-100 매출 AR_Sample5_Datepack_별첨_이종석_20090708_Arun_QA_main" xfId="39652" xr:uid="{00000000-0005-0000-0000-000055070000}"/>
    <cellStyle name="_5500-100 매출 AR_Sample5_Datepack_별첨_이종석_20090708_Datapack(BS)_Arun_091217_v2" xfId="39653" xr:uid="{00000000-0005-0000-0000-000056070000}"/>
    <cellStyle name="_5500-100 매출 AR_Sample5_Datepack_별첨_이종석_20090708_Datapack(BS)_Arun_091217_v2_Arun_Info request_2009.12.21" xfId="39654" xr:uid="{00000000-0005-0000-0000-000057070000}"/>
    <cellStyle name="_5500-100 매출 AR_Sample5_Datepack_별첨_이종석_20090708_Datapack(BS)_Arun_091217_v2_Arun_QA_main" xfId="39655" xr:uid="{00000000-0005-0000-0000-000058070000}"/>
    <cellStyle name="_5500-100 매출 AR_Sample5_WP-dealtool table_v5_KCW" xfId="39656" xr:uid="{00000000-0005-0000-0000-000059070000}"/>
    <cellStyle name="_5500-100 매출 AR_Sample5_WP-dealtool table_v5_KCW_Arun_Info request_2009.12.21" xfId="39657" xr:uid="{00000000-0005-0000-0000-00005A070000}"/>
    <cellStyle name="_5500-100 매출 AR_Sample5_WP-dealtool table_v5_KCW_Arun_QA_main" xfId="39658" xr:uid="{00000000-0005-0000-0000-00005B070000}"/>
    <cellStyle name="_5500-100 매출 AR_Sample5_WP-dealtool table_v5_KCW_Datapack(BS)_Arun_091217_v2" xfId="39659" xr:uid="{00000000-0005-0000-0000-00005C070000}"/>
    <cellStyle name="_5500-100 매출 AR_Sample5_WP-dealtool table_v5_KCW_Datapack(BS)_Arun_091217_v2_Arun_Info request_2009.12.21" xfId="39660" xr:uid="{00000000-0005-0000-0000-00005D070000}"/>
    <cellStyle name="_5500-100 매출 AR_Sample5_WP-dealtool table_v5_KCW_Datapack(BS)_Arun_091217_v2_Arun_QA_main" xfId="39661" xr:uid="{00000000-0005-0000-0000-00005E070000}"/>
    <cellStyle name="_5500-200 VAT대사" xfId="39662" xr:uid="{00000000-0005-0000-0000-00005F070000}"/>
    <cellStyle name="_5500-200 VAT대사_Arun_Info request_2009.12.21" xfId="39663" xr:uid="{00000000-0005-0000-0000-000060070000}"/>
    <cellStyle name="_5500-200 VAT대사_Arun_QA_main" xfId="39664" xr:uid="{00000000-0005-0000-0000-000061070000}"/>
    <cellStyle name="_5500-200 VAT대사_Datapack(BS)_Arun_091217_v2" xfId="39665" xr:uid="{00000000-0005-0000-0000-000062070000}"/>
    <cellStyle name="_5500-200 VAT대사_Datapack(BS)_Arun_091217_v2_Arun_Info request_2009.12.21" xfId="39666" xr:uid="{00000000-0005-0000-0000-000063070000}"/>
    <cellStyle name="_5500-200 VAT대사_Datapack(BS)_Arun_091217_v2_Arun_QA_main" xfId="39667" xr:uid="{00000000-0005-0000-0000-000064070000}"/>
    <cellStyle name="_5500-200 VAT대사_Sample" xfId="39668" xr:uid="{00000000-0005-0000-0000-000065070000}"/>
    <cellStyle name="_5500-200 VAT대사_Sample_Arun_Info request_2009.12.21" xfId="39669" xr:uid="{00000000-0005-0000-0000-000066070000}"/>
    <cellStyle name="_5500-200 VAT대사_Sample_Arun_QA_main" xfId="39670" xr:uid="{00000000-0005-0000-0000-000067070000}"/>
    <cellStyle name="_5500-200 VAT대사_Sample_Datapack(BS)_Arun_091217_v2" xfId="39671" xr:uid="{00000000-0005-0000-0000-000068070000}"/>
    <cellStyle name="_5500-200 VAT대사_Sample_Datapack(BS)_Arun_091217_v2_Arun_Info request_2009.12.21" xfId="39672" xr:uid="{00000000-0005-0000-0000-000069070000}"/>
    <cellStyle name="_5500-200 VAT대사_Sample_Datapack(BS)_Arun_091217_v2_Arun_QA_main" xfId="39673" xr:uid="{00000000-0005-0000-0000-00006A070000}"/>
    <cellStyle name="_5500-200 VAT대사_Sample_Datepack_별첨_이종석_20090708" xfId="39674" xr:uid="{00000000-0005-0000-0000-00006B070000}"/>
    <cellStyle name="_5500-200 VAT대사_Sample_Datepack_별첨_이종석_20090708_Arun_Info request_2009.12.21" xfId="39675" xr:uid="{00000000-0005-0000-0000-00006C070000}"/>
    <cellStyle name="_5500-200 VAT대사_Sample_Datepack_별첨_이종석_20090708_Arun_QA_main" xfId="39676" xr:uid="{00000000-0005-0000-0000-00006D070000}"/>
    <cellStyle name="_5500-200 VAT대사_Sample_Datepack_별첨_이종석_20090708_Datapack(BS)_Arun_091217_v2" xfId="39677" xr:uid="{00000000-0005-0000-0000-00006E070000}"/>
    <cellStyle name="_5500-200 VAT대사_Sample_Datepack_별첨_이종석_20090708_Datapack(BS)_Arun_091217_v2_Arun_Info request_2009.12.21" xfId="39678" xr:uid="{00000000-0005-0000-0000-00006F070000}"/>
    <cellStyle name="_5500-200 VAT대사_Sample_Datepack_별첨_이종석_20090708_Datapack(BS)_Arun_091217_v2_Arun_QA_main" xfId="39679" xr:uid="{00000000-0005-0000-0000-000070070000}"/>
    <cellStyle name="_5500-200 VAT대사_Sample_WP-dealtool table_v5_KCW" xfId="39680" xr:uid="{00000000-0005-0000-0000-000071070000}"/>
    <cellStyle name="_5500-200 VAT대사_Sample_WP-dealtool table_v5_KCW_Arun_Info request_2009.12.21" xfId="39681" xr:uid="{00000000-0005-0000-0000-000072070000}"/>
    <cellStyle name="_5500-200 VAT대사_Sample_WP-dealtool table_v5_KCW_Arun_QA_main" xfId="39682" xr:uid="{00000000-0005-0000-0000-000073070000}"/>
    <cellStyle name="_5500-200 VAT대사_Sample_WP-dealtool table_v5_KCW_Datapack(BS)_Arun_091217_v2" xfId="39683" xr:uid="{00000000-0005-0000-0000-000074070000}"/>
    <cellStyle name="_5500-200 VAT대사_Sample_WP-dealtool table_v5_KCW_Datapack(BS)_Arun_091217_v2_Arun_Info request_2009.12.21" xfId="39684" xr:uid="{00000000-0005-0000-0000-000075070000}"/>
    <cellStyle name="_5500-200 VAT대사_Sample_WP-dealtool table_v5_KCW_Datapack(BS)_Arun_091217_v2_Arun_QA_main" xfId="39685" xr:uid="{00000000-0005-0000-0000-000076070000}"/>
    <cellStyle name="_5500-200 VAT대사_Sample2" xfId="39686" xr:uid="{00000000-0005-0000-0000-000077070000}"/>
    <cellStyle name="_5500-200 VAT대사_Sample2_Arun_Info request_2009.12.21" xfId="39687" xr:uid="{00000000-0005-0000-0000-000078070000}"/>
    <cellStyle name="_5500-200 VAT대사_Sample2_Arun_QA_main" xfId="39688" xr:uid="{00000000-0005-0000-0000-000079070000}"/>
    <cellStyle name="_5500-200 VAT대사_Sample2_Datapack(BS)_Arun_091217_v2" xfId="39689" xr:uid="{00000000-0005-0000-0000-00007A070000}"/>
    <cellStyle name="_5500-200 VAT대사_Sample2_Datapack(BS)_Arun_091217_v2_Arun_Info request_2009.12.21" xfId="39690" xr:uid="{00000000-0005-0000-0000-00007B070000}"/>
    <cellStyle name="_5500-200 VAT대사_Sample2_Datapack(BS)_Arun_091217_v2_Arun_QA_main" xfId="39691" xr:uid="{00000000-0005-0000-0000-00007C070000}"/>
    <cellStyle name="_5500-200 VAT대사_Sample2_Datepack_별첨_이종석_20090708" xfId="39692" xr:uid="{00000000-0005-0000-0000-00007D070000}"/>
    <cellStyle name="_5500-200 VAT대사_Sample2_Datepack_별첨_이종석_20090708_Arun_Info request_2009.12.21" xfId="39693" xr:uid="{00000000-0005-0000-0000-00007E070000}"/>
    <cellStyle name="_5500-200 VAT대사_Sample2_Datepack_별첨_이종석_20090708_Arun_QA_main" xfId="39694" xr:uid="{00000000-0005-0000-0000-00007F070000}"/>
    <cellStyle name="_5500-200 VAT대사_Sample2_Datepack_별첨_이종석_20090708_Datapack(BS)_Arun_091217_v2" xfId="39695" xr:uid="{00000000-0005-0000-0000-000080070000}"/>
    <cellStyle name="_5500-200 VAT대사_Sample2_Datepack_별첨_이종석_20090708_Datapack(BS)_Arun_091217_v2_Arun_Info request_2009.12.21" xfId="39696" xr:uid="{00000000-0005-0000-0000-000081070000}"/>
    <cellStyle name="_5500-200 VAT대사_Sample2_Datepack_별첨_이종석_20090708_Datapack(BS)_Arun_091217_v2_Arun_QA_main" xfId="39697" xr:uid="{00000000-0005-0000-0000-000082070000}"/>
    <cellStyle name="_5500-200 VAT대사_Sample2_WP-dealtool table_v5_KCW" xfId="39698" xr:uid="{00000000-0005-0000-0000-000083070000}"/>
    <cellStyle name="_5500-200 VAT대사_Sample2_WP-dealtool table_v5_KCW_Arun_Info request_2009.12.21" xfId="39699" xr:uid="{00000000-0005-0000-0000-000084070000}"/>
    <cellStyle name="_5500-200 VAT대사_Sample2_WP-dealtool table_v5_KCW_Arun_QA_main" xfId="39700" xr:uid="{00000000-0005-0000-0000-000085070000}"/>
    <cellStyle name="_5500-200 VAT대사_Sample2_WP-dealtool table_v5_KCW_Datapack(BS)_Arun_091217_v2" xfId="39701" xr:uid="{00000000-0005-0000-0000-000086070000}"/>
    <cellStyle name="_5500-200 VAT대사_Sample2_WP-dealtool table_v5_KCW_Datapack(BS)_Arun_091217_v2_Arun_Info request_2009.12.21" xfId="39702" xr:uid="{00000000-0005-0000-0000-000087070000}"/>
    <cellStyle name="_5500-200 VAT대사_Sample2_WP-dealtool table_v5_KCW_Datapack(BS)_Arun_091217_v2_Arun_QA_main" xfId="39703" xr:uid="{00000000-0005-0000-0000-000088070000}"/>
    <cellStyle name="_5500-200 VAT대사_Sample3" xfId="39704" xr:uid="{00000000-0005-0000-0000-000089070000}"/>
    <cellStyle name="_5500-200 VAT대사_Sample3_Arun_Info request_2009.12.21" xfId="39705" xr:uid="{00000000-0005-0000-0000-00008A070000}"/>
    <cellStyle name="_5500-200 VAT대사_Sample3_Arun_QA_main" xfId="39706" xr:uid="{00000000-0005-0000-0000-00008B070000}"/>
    <cellStyle name="_5500-200 VAT대사_Sample3_Datapack(BS)_Arun_091217_v2" xfId="39707" xr:uid="{00000000-0005-0000-0000-00008C070000}"/>
    <cellStyle name="_5500-200 VAT대사_Sample3_Datapack(BS)_Arun_091217_v2_Arun_Info request_2009.12.21" xfId="39708" xr:uid="{00000000-0005-0000-0000-00008D070000}"/>
    <cellStyle name="_5500-200 VAT대사_Sample3_Datapack(BS)_Arun_091217_v2_Arun_QA_main" xfId="39709" xr:uid="{00000000-0005-0000-0000-00008E070000}"/>
    <cellStyle name="_5500-200 VAT대사_Sample3_Datepack_별첨_이종석_20090708" xfId="39710" xr:uid="{00000000-0005-0000-0000-00008F070000}"/>
    <cellStyle name="_5500-200 VAT대사_Sample3_Datepack_별첨_이종석_20090708_Arun_Info request_2009.12.21" xfId="39711" xr:uid="{00000000-0005-0000-0000-000090070000}"/>
    <cellStyle name="_5500-200 VAT대사_Sample3_Datepack_별첨_이종석_20090708_Arun_QA_main" xfId="39712" xr:uid="{00000000-0005-0000-0000-000091070000}"/>
    <cellStyle name="_5500-200 VAT대사_Sample3_Datepack_별첨_이종석_20090708_Datapack(BS)_Arun_091217_v2" xfId="39713" xr:uid="{00000000-0005-0000-0000-000092070000}"/>
    <cellStyle name="_5500-200 VAT대사_Sample3_Datepack_별첨_이종석_20090708_Datapack(BS)_Arun_091217_v2_Arun_Info request_2009.12.21" xfId="39714" xr:uid="{00000000-0005-0000-0000-000093070000}"/>
    <cellStyle name="_5500-200 VAT대사_Sample3_Datepack_별첨_이종석_20090708_Datapack(BS)_Arun_091217_v2_Arun_QA_main" xfId="39715" xr:uid="{00000000-0005-0000-0000-000094070000}"/>
    <cellStyle name="_5500-200 VAT대사_Sample3_WP-dealtool table_v5_KCW" xfId="39716" xr:uid="{00000000-0005-0000-0000-000095070000}"/>
    <cellStyle name="_5500-200 VAT대사_Sample3_WP-dealtool table_v5_KCW_Arun_Info request_2009.12.21" xfId="39717" xr:uid="{00000000-0005-0000-0000-000096070000}"/>
    <cellStyle name="_5500-200 VAT대사_Sample3_WP-dealtool table_v5_KCW_Arun_QA_main" xfId="39718" xr:uid="{00000000-0005-0000-0000-000097070000}"/>
    <cellStyle name="_5500-200 VAT대사_Sample3_WP-dealtool table_v5_KCW_Datapack(BS)_Arun_091217_v2" xfId="39719" xr:uid="{00000000-0005-0000-0000-000098070000}"/>
    <cellStyle name="_5500-200 VAT대사_Sample3_WP-dealtool table_v5_KCW_Datapack(BS)_Arun_091217_v2_Arun_Info request_2009.12.21" xfId="39720" xr:uid="{00000000-0005-0000-0000-000099070000}"/>
    <cellStyle name="_5500-200 VAT대사_Sample3_WP-dealtool table_v5_KCW_Datapack(BS)_Arun_091217_v2_Arun_QA_main" xfId="39721" xr:uid="{00000000-0005-0000-0000-00009A070000}"/>
    <cellStyle name="_5500-200 VAT대사_Sample5" xfId="39722" xr:uid="{00000000-0005-0000-0000-00009B070000}"/>
    <cellStyle name="_5500-200 VAT대사_Sample5_Arun_Info request_2009.12.21" xfId="39723" xr:uid="{00000000-0005-0000-0000-00009C070000}"/>
    <cellStyle name="_5500-200 VAT대사_Sample5_Arun_QA_main" xfId="39724" xr:uid="{00000000-0005-0000-0000-00009D070000}"/>
    <cellStyle name="_5500-200 VAT대사_Sample5_Datapack(BS)_Arun_091217_v2" xfId="39725" xr:uid="{00000000-0005-0000-0000-00009E070000}"/>
    <cellStyle name="_5500-200 VAT대사_Sample5_Datapack(BS)_Arun_091217_v2_Arun_Info request_2009.12.21" xfId="39726" xr:uid="{00000000-0005-0000-0000-00009F070000}"/>
    <cellStyle name="_5500-200 VAT대사_Sample5_Datapack(BS)_Arun_091217_v2_Arun_QA_main" xfId="39727" xr:uid="{00000000-0005-0000-0000-0000A0070000}"/>
    <cellStyle name="_5500-200 VAT대사_Sample5_Datepack_별첨_이종석_20090708" xfId="39728" xr:uid="{00000000-0005-0000-0000-0000A1070000}"/>
    <cellStyle name="_5500-200 VAT대사_Sample5_Datepack_별첨_이종석_20090708_Arun_Info request_2009.12.21" xfId="39729" xr:uid="{00000000-0005-0000-0000-0000A2070000}"/>
    <cellStyle name="_5500-200 VAT대사_Sample5_Datepack_별첨_이종석_20090708_Arun_QA_main" xfId="39730" xr:uid="{00000000-0005-0000-0000-0000A3070000}"/>
    <cellStyle name="_5500-200 VAT대사_Sample5_Datepack_별첨_이종석_20090708_Datapack(BS)_Arun_091217_v2" xfId="39731" xr:uid="{00000000-0005-0000-0000-0000A4070000}"/>
    <cellStyle name="_5500-200 VAT대사_Sample5_Datepack_별첨_이종석_20090708_Datapack(BS)_Arun_091217_v2_Arun_Info request_2009.12.21" xfId="39732" xr:uid="{00000000-0005-0000-0000-0000A5070000}"/>
    <cellStyle name="_5500-200 VAT대사_Sample5_Datepack_별첨_이종석_20090708_Datapack(BS)_Arun_091217_v2_Arun_QA_main" xfId="39733" xr:uid="{00000000-0005-0000-0000-0000A6070000}"/>
    <cellStyle name="_5500-200 VAT대사_Sample5_WP-dealtool table_v5_KCW" xfId="39734" xr:uid="{00000000-0005-0000-0000-0000A7070000}"/>
    <cellStyle name="_5500-200 VAT대사_Sample5_WP-dealtool table_v5_KCW_Arun_Info request_2009.12.21" xfId="39735" xr:uid="{00000000-0005-0000-0000-0000A8070000}"/>
    <cellStyle name="_5500-200 VAT대사_Sample5_WP-dealtool table_v5_KCW_Arun_QA_main" xfId="39736" xr:uid="{00000000-0005-0000-0000-0000A9070000}"/>
    <cellStyle name="_5500-200 VAT대사_Sample5_WP-dealtool table_v5_KCW_Datapack(BS)_Arun_091217_v2" xfId="39737" xr:uid="{00000000-0005-0000-0000-0000AA070000}"/>
    <cellStyle name="_5500-200 VAT대사_Sample5_WP-dealtool table_v5_KCW_Datapack(BS)_Arun_091217_v2_Arun_Info request_2009.12.21" xfId="39738" xr:uid="{00000000-0005-0000-0000-0000AB070000}"/>
    <cellStyle name="_5500-200 VAT대사_Sample5_WP-dealtool table_v5_KCW_Datapack(BS)_Arun_091217_v2_Arun_QA_main" xfId="39739" xr:uid="{00000000-0005-0000-0000-0000AC070000}"/>
    <cellStyle name="_5600-100 매출원가 AR" xfId="39740" xr:uid="{00000000-0005-0000-0000-0000AD070000}"/>
    <cellStyle name="_5600-100 매출원가 AR_Arun_Info request_2009.12.21" xfId="39741" xr:uid="{00000000-0005-0000-0000-0000AE070000}"/>
    <cellStyle name="_5600-100 매출원가 AR_Arun_QA_main" xfId="39742" xr:uid="{00000000-0005-0000-0000-0000AF070000}"/>
    <cellStyle name="_5600-100 매출원가 AR_Datapack(BS)_Arun_091217_v2" xfId="39743" xr:uid="{00000000-0005-0000-0000-0000B0070000}"/>
    <cellStyle name="_5600-100 매출원가 AR_Datapack(BS)_Arun_091217_v2_Arun_Info request_2009.12.21" xfId="39744" xr:uid="{00000000-0005-0000-0000-0000B1070000}"/>
    <cellStyle name="_5600-100 매출원가 AR_Datapack(BS)_Arun_091217_v2_Arun_QA_main" xfId="39745" xr:uid="{00000000-0005-0000-0000-0000B2070000}"/>
    <cellStyle name="_5600-100 매출원가 AR_Sample" xfId="39746" xr:uid="{00000000-0005-0000-0000-0000B3070000}"/>
    <cellStyle name="_5600-100 매출원가 AR_Sample_Arun_Info request_2009.12.21" xfId="39747" xr:uid="{00000000-0005-0000-0000-0000B4070000}"/>
    <cellStyle name="_5600-100 매출원가 AR_Sample_Arun_QA_main" xfId="39748" xr:uid="{00000000-0005-0000-0000-0000B5070000}"/>
    <cellStyle name="_5600-100 매출원가 AR_Sample_Datapack(BS)_Arun_091217_v2" xfId="39749" xr:uid="{00000000-0005-0000-0000-0000B6070000}"/>
    <cellStyle name="_5600-100 매출원가 AR_Sample_Datapack(BS)_Arun_091217_v2_Arun_Info request_2009.12.21" xfId="39750" xr:uid="{00000000-0005-0000-0000-0000B7070000}"/>
    <cellStyle name="_5600-100 매출원가 AR_Sample_Datapack(BS)_Arun_091217_v2_Arun_QA_main" xfId="39751" xr:uid="{00000000-0005-0000-0000-0000B8070000}"/>
    <cellStyle name="_5600-100 매출원가 AR_Sample_Datepack_별첨_이종석_20090708" xfId="39752" xr:uid="{00000000-0005-0000-0000-0000B9070000}"/>
    <cellStyle name="_5600-100 매출원가 AR_Sample_Datepack_별첨_이종석_20090708_Arun_Info request_2009.12.21" xfId="39753" xr:uid="{00000000-0005-0000-0000-0000BA070000}"/>
    <cellStyle name="_5600-100 매출원가 AR_Sample_Datepack_별첨_이종석_20090708_Arun_QA_main" xfId="39754" xr:uid="{00000000-0005-0000-0000-0000BB070000}"/>
    <cellStyle name="_5600-100 매출원가 AR_Sample_Datepack_별첨_이종석_20090708_Datapack(BS)_Arun_091217_v2" xfId="39755" xr:uid="{00000000-0005-0000-0000-0000BC070000}"/>
    <cellStyle name="_5600-100 매출원가 AR_Sample_Datepack_별첨_이종석_20090708_Datapack(BS)_Arun_091217_v2_Arun_Info request_2009.12.21" xfId="39756" xr:uid="{00000000-0005-0000-0000-0000BD070000}"/>
    <cellStyle name="_5600-100 매출원가 AR_Sample_Datepack_별첨_이종석_20090708_Datapack(BS)_Arun_091217_v2_Arun_QA_main" xfId="39757" xr:uid="{00000000-0005-0000-0000-0000BE070000}"/>
    <cellStyle name="_5600-100 매출원가 AR_Sample_WP-dealtool table_v5_KCW" xfId="39758" xr:uid="{00000000-0005-0000-0000-0000BF070000}"/>
    <cellStyle name="_5600-100 매출원가 AR_Sample_WP-dealtool table_v5_KCW_Arun_Info request_2009.12.21" xfId="39759" xr:uid="{00000000-0005-0000-0000-0000C0070000}"/>
    <cellStyle name="_5600-100 매출원가 AR_Sample_WP-dealtool table_v5_KCW_Arun_QA_main" xfId="39760" xr:uid="{00000000-0005-0000-0000-0000C1070000}"/>
    <cellStyle name="_5600-100 매출원가 AR_Sample_WP-dealtool table_v5_KCW_Datapack(BS)_Arun_091217_v2" xfId="39761" xr:uid="{00000000-0005-0000-0000-0000C2070000}"/>
    <cellStyle name="_5600-100 매출원가 AR_Sample_WP-dealtool table_v5_KCW_Datapack(BS)_Arun_091217_v2_Arun_Info request_2009.12.21" xfId="39762" xr:uid="{00000000-0005-0000-0000-0000C3070000}"/>
    <cellStyle name="_5600-100 매출원가 AR_Sample_WP-dealtool table_v5_KCW_Datapack(BS)_Arun_091217_v2_Arun_QA_main" xfId="39763" xr:uid="{00000000-0005-0000-0000-0000C4070000}"/>
    <cellStyle name="_5600-100 매출원가 AR_Sample2" xfId="39764" xr:uid="{00000000-0005-0000-0000-0000C5070000}"/>
    <cellStyle name="_5600-100 매출원가 AR_Sample2_Arun_Info request_2009.12.21" xfId="39765" xr:uid="{00000000-0005-0000-0000-0000C6070000}"/>
    <cellStyle name="_5600-100 매출원가 AR_Sample2_Arun_QA_main" xfId="39766" xr:uid="{00000000-0005-0000-0000-0000C7070000}"/>
    <cellStyle name="_5600-100 매출원가 AR_Sample2_Datapack(BS)_Arun_091217_v2" xfId="39767" xr:uid="{00000000-0005-0000-0000-0000C8070000}"/>
    <cellStyle name="_5600-100 매출원가 AR_Sample2_Datapack(BS)_Arun_091217_v2_Arun_Info request_2009.12.21" xfId="39768" xr:uid="{00000000-0005-0000-0000-0000C9070000}"/>
    <cellStyle name="_5600-100 매출원가 AR_Sample2_Datapack(BS)_Arun_091217_v2_Arun_QA_main" xfId="39769" xr:uid="{00000000-0005-0000-0000-0000CA070000}"/>
    <cellStyle name="_5600-100 매출원가 AR_Sample2_Datepack_별첨_이종석_20090708" xfId="39770" xr:uid="{00000000-0005-0000-0000-0000CB070000}"/>
    <cellStyle name="_5600-100 매출원가 AR_Sample2_Datepack_별첨_이종석_20090708_Arun_Info request_2009.12.21" xfId="39771" xr:uid="{00000000-0005-0000-0000-0000CC070000}"/>
    <cellStyle name="_5600-100 매출원가 AR_Sample2_Datepack_별첨_이종석_20090708_Arun_QA_main" xfId="39772" xr:uid="{00000000-0005-0000-0000-0000CD070000}"/>
    <cellStyle name="_5600-100 매출원가 AR_Sample2_Datepack_별첨_이종석_20090708_Datapack(BS)_Arun_091217_v2" xfId="39773" xr:uid="{00000000-0005-0000-0000-0000CE070000}"/>
    <cellStyle name="_5600-100 매출원가 AR_Sample2_Datepack_별첨_이종석_20090708_Datapack(BS)_Arun_091217_v2_Arun_Info request_2009.12.21" xfId="39774" xr:uid="{00000000-0005-0000-0000-0000CF070000}"/>
    <cellStyle name="_5600-100 매출원가 AR_Sample2_Datepack_별첨_이종석_20090708_Datapack(BS)_Arun_091217_v2_Arun_QA_main" xfId="39775" xr:uid="{00000000-0005-0000-0000-0000D0070000}"/>
    <cellStyle name="_5600-100 매출원가 AR_Sample2_WP-dealtool table_v5_KCW" xfId="39776" xr:uid="{00000000-0005-0000-0000-0000D1070000}"/>
    <cellStyle name="_5600-100 매출원가 AR_Sample2_WP-dealtool table_v5_KCW_Arun_Info request_2009.12.21" xfId="39777" xr:uid="{00000000-0005-0000-0000-0000D2070000}"/>
    <cellStyle name="_5600-100 매출원가 AR_Sample2_WP-dealtool table_v5_KCW_Arun_QA_main" xfId="39778" xr:uid="{00000000-0005-0000-0000-0000D3070000}"/>
    <cellStyle name="_5600-100 매출원가 AR_Sample2_WP-dealtool table_v5_KCW_Datapack(BS)_Arun_091217_v2" xfId="39779" xr:uid="{00000000-0005-0000-0000-0000D4070000}"/>
    <cellStyle name="_5600-100 매출원가 AR_Sample2_WP-dealtool table_v5_KCW_Datapack(BS)_Arun_091217_v2_Arun_Info request_2009.12.21" xfId="39780" xr:uid="{00000000-0005-0000-0000-0000D5070000}"/>
    <cellStyle name="_5600-100 매출원가 AR_Sample2_WP-dealtool table_v5_KCW_Datapack(BS)_Arun_091217_v2_Arun_QA_main" xfId="39781" xr:uid="{00000000-0005-0000-0000-0000D6070000}"/>
    <cellStyle name="_5600-100 매출원가 AR_Sample3" xfId="39782" xr:uid="{00000000-0005-0000-0000-0000D7070000}"/>
    <cellStyle name="_5600-100 매출원가 AR_Sample3_Arun_Info request_2009.12.21" xfId="39783" xr:uid="{00000000-0005-0000-0000-0000D8070000}"/>
    <cellStyle name="_5600-100 매출원가 AR_Sample3_Arun_QA_main" xfId="39784" xr:uid="{00000000-0005-0000-0000-0000D9070000}"/>
    <cellStyle name="_5600-100 매출원가 AR_Sample3_Datapack(BS)_Arun_091217_v2" xfId="39785" xr:uid="{00000000-0005-0000-0000-0000DA070000}"/>
    <cellStyle name="_5600-100 매출원가 AR_Sample3_Datapack(BS)_Arun_091217_v2_Arun_Info request_2009.12.21" xfId="39786" xr:uid="{00000000-0005-0000-0000-0000DB070000}"/>
    <cellStyle name="_5600-100 매출원가 AR_Sample3_Datapack(BS)_Arun_091217_v2_Arun_QA_main" xfId="39787" xr:uid="{00000000-0005-0000-0000-0000DC070000}"/>
    <cellStyle name="_5600-100 매출원가 AR_Sample3_Datepack_별첨_이종석_20090708" xfId="39788" xr:uid="{00000000-0005-0000-0000-0000DD070000}"/>
    <cellStyle name="_5600-100 매출원가 AR_Sample3_Datepack_별첨_이종석_20090708_Arun_Info request_2009.12.21" xfId="39789" xr:uid="{00000000-0005-0000-0000-0000DE070000}"/>
    <cellStyle name="_5600-100 매출원가 AR_Sample3_Datepack_별첨_이종석_20090708_Arun_QA_main" xfId="39790" xr:uid="{00000000-0005-0000-0000-0000DF070000}"/>
    <cellStyle name="_5600-100 매출원가 AR_Sample3_Datepack_별첨_이종석_20090708_Datapack(BS)_Arun_091217_v2" xfId="39791" xr:uid="{00000000-0005-0000-0000-0000E0070000}"/>
    <cellStyle name="_5600-100 매출원가 AR_Sample3_Datepack_별첨_이종석_20090708_Datapack(BS)_Arun_091217_v2_Arun_Info request_2009.12.21" xfId="39792" xr:uid="{00000000-0005-0000-0000-0000E1070000}"/>
    <cellStyle name="_5600-100 매출원가 AR_Sample3_Datepack_별첨_이종석_20090708_Datapack(BS)_Arun_091217_v2_Arun_QA_main" xfId="39793" xr:uid="{00000000-0005-0000-0000-0000E2070000}"/>
    <cellStyle name="_5600-100 매출원가 AR_Sample3_WP-dealtool table_v5_KCW" xfId="39794" xr:uid="{00000000-0005-0000-0000-0000E3070000}"/>
    <cellStyle name="_5600-100 매출원가 AR_Sample3_WP-dealtool table_v5_KCW_Arun_Info request_2009.12.21" xfId="39795" xr:uid="{00000000-0005-0000-0000-0000E4070000}"/>
    <cellStyle name="_5600-100 매출원가 AR_Sample3_WP-dealtool table_v5_KCW_Arun_QA_main" xfId="39796" xr:uid="{00000000-0005-0000-0000-0000E5070000}"/>
    <cellStyle name="_5600-100 매출원가 AR_Sample3_WP-dealtool table_v5_KCW_Datapack(BS)_Arun_091217_v2" xfId="39797" xr:uid="{00000000-0005-0000-0000-0000E6070000}"/>
    <cellStyle name="_5600-100 매출원가 AR_Sample3_WP-dealtool table_v5_KCW_Datapack(BS)_Arun_091217_v2_Arun_Info request_2009.12.21" xfId="39798" xr:uid="{00000000-0005-0000-0000-0000E7070000}"/>
    <cellStyle name="_5600-100 매출원가 AR_Sample3_WP-dealtool table_v5_KCW_Datapack(BS)_Arun_091217_v2_Arun_QA_main" xfId="39799" xr:uid="{00000000-0005-0000-0000-0000E8070000}"/>
    <cellStyle name="_5600-100 매출원가 AR_Sample5" xfId="39800" xr:uid="{00000000-0005-0000-0000-0000E9070000}"/>
    <cellStyle name="_5600-100 매출원가 AR_Sample5_Arun_Info request_2009.12.21" xfId="39801" xr:uid="{00000000-0005-0000-0000-0000EA070000}"/>
    <cellStyle name="_5600-100 매출원가 AR_Sample5_Arun_QA_main" xfId="39802" xr:uid="{00000000-0005-0000-0000-0000EB070000}"/>
    <cellStyle name="_5600-100 매출원가 AR_Sample5_Datapack(BS)_Arun_091217_v2" xfId="39803" xr:uid="{00000000-0005-0000-0000-0000EC070000}"/>
    <cellStyle name="_5600-100 매출원가 AR_Sample5_Datapack(BS)_Arun_091217_v2_Arun_Info request_2009.12.21" xfId="39804" xr:uid="{00000000-0005-0000-0000-0000ED070000}"/>
    <cellStyle name="_5600-100 매출원가 AR_Sample5_Datapack(BS)_Arun_091217_v2_Arun_QA_main" xfId="39805" xr:uid="{00000000-0005-0000-0000-0000EE070000}"/>
    <cellStyle name="_5600-100 매출원가 AR_Sample5_Datepack_별첨_이종석_20090708" xfId="39806" xr:uid="{00000000-0005-0000-0000-0000EF070000}"/>
    <cellStyle name="_5600-100 매출원가 AR_Sample5_Datepack_별첨_이종석_20090708_Arun_Info request_2009.12.21" xfId="39807" xr:uid="{00000000-0005-0000-0000-0000F0070000}"/>
    <cellStyle name="_5600-100 매출원가 AR_Sample5_Datepack_별첨_이종석_20090708_Arun_QA_main" xfId="39808" xr:uid="{00000000-0005-0000-0000-0000F1070000}"/>
    <cellStyle name="_5600-100 매출원가 AR_Sample5_Datepack_별첨_이종석_20090708_Datapack(BS)_Arun_091217_v2" xfId="39809" xr:uid="{00000000-0005-0000-0000-0000F2070000}"/>
    <cellStyle name="_5600-100 매출원가 AR_Sample5_Datepack_별첨_이종석_20090708_Datapack(BS)_Arun_091217_v2_Arun_Info request_2009.12.21" xfId="39810" xr:uid="{00000000-0005-0000-0000-0000F3070000}"/>
    <cellStyle name="_5600-100 매출원가 AR_Sample5_Datepack_별첨_이종석_20090708_Datapack(BS)_Arun_091217_v2_Arun_QA_main" xfId="39811" xr:uid="{00000000-0005-0000-0000-0000F4070000}"/>
    <cellStyle name="_5600-100 매출원가 AR_Sample5_WP-dealtool table_v5_KCW" xfId="39812" xr:uid="{00000000-0005-0000-0000-0000F5070000}"/>
    <cellStyle name="_5600-100 매출원가 AR_Sample5_WP-dealtool table_v5_KCW_Arun_Info request_2009.12.21" xfId="39813" xr:uid="{00000000-0005-0000-0000-0000F6070000}"/>
    <cellStyle name="_5600-100 매출원가 AR_Sample5_WP-dealtool table_v5_KCW_Arun_QA_main" xfId="39814" xr:uid="{00000000-0005-0000-0000-0000F7070000}"/>
    <cellStyle name="_5600-100 매출원가 AR_Sample5_WP-dealtool table_v5_KCW_Datapack(BS)_Arun_091217_v2" xfId="39815" xr:uid="{00000000-0005-0000-0000-0000F8070000}"/>
    <cellStyle name="_5600-100 매출원가 AR_Sample5_WP-dealtool table_v5_KCW_Datapack(BS)_Arun_091217_v2_Arun_Info request_2009.12.21" xfId="39816" xr:uid="{00000000-0005-0000-0000-0000F9070000}"/>
    <cellStyle name="_5600-100 매출원가 AR_Sample5_WP-dealtool table_v5_KCW_Datapack(BS)_Arun_091217_v2_Arun_QA_main" xfId="39817" xr:uid="{00000000-0005-0000-0000-0000FA070000}"/>
    <cellStyle name="_5800-100 판관비 Flux" xfId="39818" xr:uid="{00000000-0005-0000-0000-0000FB070000}"/>
    <cellStyle name="_5800-100 판관비 Flux_Arun_Info request_2009.12.21" xfId="39819" xr:uid="{00000000-0005-0000-0000-0000FC070000}"/>
    <cellStyle name="_5800-100 판관비 Flux_Arun_QA_main" xfId="39820" xr:uid="{00000000-0005-0000-0000-0000FD070000}"/>
    <cellStyle name="_5800-100 판관비 Flux_Datapack(BS)_Arun_091217_v2" xfId="39821" xr:uid="{00000000-0005-0000-0000-0000FE070000}"/>
    <cellStyle name="_5800-100 판관비 Flux_Datapack(BS)_Arun_091217_v2_Arun_Info request_2009.12.21" xfId="39822" xr:uid="{00000000-0005-0000-0000-0000FF070000}"/>
    <cellStyle name="_5800-100 판관비 Flux_Datapack(BS)_Arun_091217_v2_Arun_QA_main" xfId="39823" xr:uid="{00000000-0005-0000-0000-000000080000}"/>
    <cellStyle name="_5800-100 판관비 Flux_Sample" xfId="39824" xr:uid="{00000000-0005-0000-0000-000001080000}"/>
    <cellStyle name="_5800-100 판관비 Flux_Sample_Arun_Info request_2009.12.21" xfId="39825" xr:uid="{00000000-0005-0000-0000-000002080000}"/>
    <cellStyle name="_5800-100 판관비 Flux_Sample_Arun_QA_main" xfId="39826" xr:uid="{00000000-0005-0000-0000-000003080000}"/>
    <cellStyle name="_5800-100 판관비 Flux_Sample_Datapack(BS)_Arun_091217_v2" xfId="39827" xr:uid="{00000000-0005-0000-0000-000004080000}"/>
    <cellStyle name="_5800-100 판관비 Flux_Sample_Datapack(BS)_Arun_091217_v2_Arun_Info request_2009.12.21" xfId="39828" xr:uid="{00000000-0005-0000-0000-000005080000}"/>
    <cellStyle name="_5800-100 판관비 Flux_Sample_Datapack(BS)_Arun_091217_v2_Arun_QA_main" xfId="39829" xr:uid="{00000000-0005-0000-0000-000006080000}"/>
    <cellStyle name="_5800-100 판관비 Flux_Sample_Datepack_별첨_이종석_20090708" xfId="39830" xr:uid="{00000000-0005-0000-0000-000007080000}"/>
    <cellStyle name="_5800-100 판관비 Flux_Sample_Datepack_별첨_이종석_20090708_Arun_Info request_2009.12.21" xfId="39831" xr:uid="{00000000-0005-0000-0000-000008080000}"/>
    <cellStyle name="_5800-100 판관비 Flux_Sample_Datepack_별첨_이종석_20090708_Arun_QA_main" xfId="39832" xr:uid="{00000000-0005-0000-0000-000009080000}"/>
    <cellStyle name="_5800-100 판관비 Flux_Sample_Datepack_별첨_이종석_20090708_Datapack(BS)_Arun_091217_v2" xfId="39833" xr:uid="{00000000-0005-0000-0000-00000A080000}"/>
    <cellStyle name="_5800-100 판관비 Flux_Sample_Datepack_별첨_이종석_20090708_Datapack(BS)_Arun_091217_v2_Arun_Info request_2009.12.21" xfId="39834" xr:uid="{00000000-0005-0000-0000-00000B080000}"/>
    <cellStyle name="_5800-100 판관비 Flux_Sample_Datepack_별첨_이종석_20090708_Datapack(BS)_Arun_091217_v2_Arun_QA_main" xfId="39835" xr:uid="{00000000-0005-0000-0000-00000C080000}"/>
    <cellStyle name="_5800-100 판관비 Flux_Sample_WP-dealtool table_v5_KCW" xfId="39836" xr:uid="{00000000-0005-0000-0000-00000D080000}"/>
    <cellStyle name="_5800-100 판관비 Flux_Sample_WP-dealtool table_v5_KCW_Arun_Info request_2009.12.21" xfId="39837" xr:uid="{00000000-0005-0000-0000-00000E080000}"/>
    <cellStyle name="_5800-100 판관비 Flux_Sample_WP-dealtool table_v5_KCW_Arun_QA_main" xfId="39838" xr:uid="{00000000-0005-0000-0000-00000F080000}"/>
    <cellStyle name="_5800-100 판관비 Flux_Sample_WP-dealtool table_v5_KCW_Datapack(BS)_Arun_091217_v2" xfId="39839" xr:uid="{00000000-0005-0000-0000-000010080000}"/>
    <cellStyle name="_5800-100 판관비 Flux_Sample_WP-dealtool table_v5_KCW_Datapack(BS)_Arun_091217_v2_Arun_Info request_2009.12.21" xfId="39840" xr:uid="{00000000-0005-0000-0000-000011080000}"/>
    <cellStyle name="_5800-100 판관비 Flux_Sample_WP-dealtool table_v5_KCW_Datapack(BS)_Arun_091217_v2_Arun_QA_main" xfId="39841" xr:uid="{00000000-0005-0000-0000-000012080000}"/>
    <cellStyle name="_5800-100 판관비 Flux_Sample2" xfId="39842" xr:uid="{00000000-0005-0000-0000-000013080000}"/>
    <cellStyle name="_5800-100 판관비 Flux_Sample2_Arun_Info request_2009.12.21" xfId="39843" xr:uid="{00000000-0005-0000-0000-000014080000}"/>
    <cellStyle name="_5800-100 판관비 Flux_Sample2_Arun_QA_main" xfId="39844" xr:uid="{00000000-0005-0000-0000-000015080000}"/>
    <cellStyle name="_5800-100 판관비 Flux_Sample2_Datapack(BS)_Arun_091217_v2" xfId="39845" xr:uid="{00000000-0005-0000-0000-000016080000}"/>
    <cellStyle name="_5800-100 판관비 Flux_Sample2_Datapack(BS)_Arun_091217_v2_Arun_Info request_2009.12.21" xfId="39846" xr:uid="{00000000-0005-0000-0000-000017080000}"/>
    <cellStyle name="_5800-100 판관비 Flux_Sample2_Datapack(BS)_Arun_091217_v2_Arun_QA_main" xfId="39847" xr:uid="{00000000-0005-0000-0000-000018080000}"/>
    <cellStyle name="_5800-100 판관비 Flux_Sample2_Datepack_별첨_이종석_20090708" xfId="39848" xr:uid="{00000000-0005-0000-0000-000019080000}"/>
    <cellStyle name="_5800-100 판관비 Flux_Sample2_Datepack_별첨_이종석_20090708_Arun_Info request_2009.12.21" xfId="39849" xr:uid="{00000000-0005-0000-0000-00001A080000}"/>
    <cellStyle name="_5800-100 판관비 Flux_Sample2_Datepack_별첨_이종석_20090708_Arun_QA_main" xfId="39850" xr:uid="{00000000-0005-0000-0000-00001B080000}"/>
    <cellStyle name="_5800-100 판관비 Flux_Sample2_Datepack_별첨_이종석_20090708_Datapack(BS)_Arun_091217_v2" xfId="39851" xr:uid="{00000000-0005-0000-0000-00001C080000}"/>
    <cellStyle name="_5800-100 판관비 Flux_Sample2_Datepack_별첨_이종석_20090708_Datapack(BS)_Arun_091217_v2_Arun_Info request_2009.12.21" xfId="39852" xr:uid="{00000000-0005-0000-0000-00001D080000}"/>
    <cellStyle name="_5800-100 판관비 Flux_Sample2_Datepack_별첨_이종석_20090708_Datapack(BS)_Arun_091217_v2_Arun_QA_main" xfId="39853" xr:uid="{00000000-0005-0000-0000-00001E080000}"/>
    <cellStyle name="_5800-100 판관비 Flux_Sample2_WP-dealtool table_v5_KCW" xfId="39854" xr:uid="{00000000-0005-0000-0000-00001F080000}"/>
    <cellStyle name="_5800-100 판관비 Flux_Sample2_WP-dealtool table_v5_KCW_Arun_Info request_2009.12.21" xfId="39855" xr:uid="{00000000-0005-0000-0000-000020080000}"/>
    <cellStyle name="_5800-100 판관비 Flux_Sample2_WP-dealtool table_v5_KCW_Arun_QA_main" xfId="39856" xr:uid="{00000000-0005-0000-0000-000021080000}"/>
    <cellStyle name="_5800-100 판관비 Flux_Sample2_WP-dealtool table_v5_KCW_Datapack(BS)_Arun_091217_v2" xfId="39857" xr:uid="{00000000-0005-0000-0000-000022080000}"/>
    <cellStyle name="_5800-100 판관비 Flux_Sample2_WP-dealtool table_v5_KCW_Datapack(BS)_Arun_091217_v2_Arun_Info request_2009.12.21" xfId="39858" xr:uid="{00000000-0005-0000-0000-000023080000}"/>
    <cellStyle name="_5800-100 판관비 Flux_Sample2_WP-dealtool table_v5_KCW_Datapack(BS)_Arun_091217_v2_Arun_QA_main" xfId="39859" xr:uid="{00000000-0005-0000-0000-000024080000}"/>
    <cellStyle name="_5800-100 판관비 Flux_Sample3" xfId="39860" xr:uid="{00000000-0005-0000-0000-000025080000}"/>
    <cellStyle name="_5800-100 판관비 Flux_Sample3_Arun_Info request_2009.12.21" xfId="39861" xr:uid="{00000000-0005-0000-0000-000026080000}"/>
    <cellStyle name="_5800-100 판관비 Flux_Sample3_Arun_QA_main" xfId="39862" xr:uid="{00000000-0005-0000-0000-000027080000}"/>
    <cellStyle name="_5800-100 판관비 Flux_Sample3_Datapack(BS)_Arun_091217_v2" xfId="39863" xr:uid="{00000000-0005-0000-0000-000028080000}"/>
    <cellStyle name="_5800-100 판관비 Flux_Sample3_Datapack(BS)_Arun_091217_v2_Arun_Info request_2009.12.21" xfId="39864" xr:uid="{00000000-0005-0000-0000-000029080000}"/>
    <cellStyle name="_5800-100 판관비 Flux_Sample3_Datapack(BS)_Arun_091217_v2_Arun_QA_main" xfId="39865" xr:uid="{00000000-0005-0000-0000-00002A080000}"/>
    <cellStyle name="_5800-100 판관비 Flux_Sample3_Datepack_별첨_이종석_20090708" xfId="39866" xr:uid="{00000000-0005-0000-0000-00002B080000}"/>
    <cellStyle name="_5800-100 판관비 Flux_Sample3_Datepack_별첨_이종석_20090708_Arun_Info request_2009.12.21" xfId="39867" xr:uid="{00000000-0005-0000-0000-00002C080000}"/>
    <cellStyle name="_5800-100 판관비 Flux_Sample3_Datepack_별첨_이종석_20090708_Arun_QA_main" xfId="39868" xr:uid="{00000000-0005-0000-0000-00002D080000}"/>
    <cellStyle name="_5800-100 판관비 Flux_Sample3_Datepack_별첨_이종석_20090708_Datapack(BS)_Arun_091217_v2" xfId="39869" xr:uid="{00000000-0005-0000-0000-00002E080000}"/>
    <cellStyle name="_5800-100 판관비 Flux_Sample3_Datepack_별첨_이종석_20090708_Datapack(BS)_Arun_091217_v2_Arun_Info request_2009.12.21" xfId="39870" xr:uid="{00000000-0005-0000-0000-00002F080000}"/>
    <cellStyle name="_5800-100 판관비 Flux_Sample3_Datepack_별첨_이종석_20090708_Datapack(BS)_Arun_091217_v2_Arun_QA_main" xfId="39871" xr:uid="{00000000-0005-0000-0000-000030080000}"/>
    <cellStyle name="_5800-100 판관비 Flux_Sample3_WP-dealtool table_v5_KCW" xfId="39872" xr:uid="{00000000-0005-0000-0000-000031080000}"/>
    <cellStyle name="_5800-100 판관비 Flux_Sample3_WP-dealtool table_v5_KCW_Arun_Info request_2009.12.21" xfId="39873" xr:uid="{00000000-0005-0000-0000-000032080000}"/>
    <cellStyle name="_5800-100 판관비 Flux_Sample3_WP-dealtool table_v5_KCW_Arun_QA_main" xfId="39874" xr:uid="{00000000-0005-0000-0000-000033080000}"/>
    <cellStyle name="_5800-100 판관비 Flux_Sample3_WP-dealtool table_v5_KCW_Datapack(BS)_Arun_091217_v2" xfId="39875" xr:uid="{00000000-0005-0000-0000-000034080000}"/>
    <cellStyle name="_5800-100 판관비 Flux_Sample3_WP-dealtool table_v5_KCW_Datapack(BS)_Arun_091217_v2_Arun_Info request_2009.12.21" xfId="39876" xr:uid="{00000000-0005-0000-0000-000035080000}"/>
    <cellStyle name="_5800-100 판관비 Flux_Sample3_WP-dealtool table_v5_KCW_Datapack(BS)_Arun_091217_v2_Arun_QA_main" xfId="39877" xr:uid="{00000000-0005-0000-0000-000036080000}"/>
    <cellStyle name="_5800-100 판관비 Flux_Sample5" xfId="39878" xr:uid="{00000000-0005-0000-0000-000037080000}"/>
    <cellStyle name="_5800-100 판관비 Flux_Sample5_Arun_Info request_2009.12.21" xfId="39879" xr:uid="{00000000-0005-0000-0000-000038080000}"/>
    <cellStyle name="_5800-100 판관비 Flux_Sample5_Arun_QA_main" xfId="39880" xr:uid="{00000000-0005-0000-0000-000039080000}"/>
    <cellStyle name="_5800-100 판관비 Flux_Sample5_Datapack(BS)_Arun_091217_v2" xfId="39881" xr:uid="{00000000-0005-0000-0000-00003A080000}"/>
    <cellStyle name="_5800-100 판관비 Flux_Sample5_Datapack(BS)_Arun_091217_v2_Arun_Info request_2009.12.21" xfId="39882" xr:uid="{00000000-0005-0000-0000-00003B080000}"/>
    <cellStyle name="_5800-100 판관비 Flux_Sample5_Datapack(BS)_Arun_091217_v2_Arun_QA_main" xfId="39883" xr:uid="{00000000-0005-0000-0000-00003C080000}"/>
    <cellStyle name="_5800-100 판관비 Flux_Sample5_Datepack_별첨_이종석_20090708" xfId="39884" xr:uid="{00000000-0005-0000-0000-00003D080000}"/>
    <cellStyle name="_5800-100 판관비 Flux_Sample5_Datepack_별첨_이종석_20090708_Arun_Info request_2009.12.21" xfId="39885" xr:uid="{00000000-0005-0000-0000-00003E080000}"/>
    <cellStyle name="_5800-100 판관비 Flux_Sample5_Datepack_별첨_이종석_20090708_Arun_QA_main" xfId="39886" xr:uid="{00000000-0005-0000-0000-00003F080000}"/>
    <cellStyle name="_5800-100 판관비 Flux_Sample5_Datepack_별첨_이종석_20090708_Datapack(BS)_Arun_091217_v2" xfId="39887" xr:uid="{00000000-0005-0000-0000-000040080000}"/>
    <cellStyle name="_5800-100 판관비 Flux_Sample5_Datepack_별첨_이종석_20090708_Datapack(BS)_Arun_091217_v2_Arun_Info request_2009.12.21" xfId="39888" xr:uid="{00000000-0005-0000-0000-000041080000}"/>
    <cellStyle name="_5800-100 판관비 Flux_Sample5_Datepack_별첨_이종석_20090708_Datapack(BS)_Arun_091217_v2_Arun_QA_main" xfId="39889" xr:uid="{00000000-0005-0000-0000-000042080000}"/>
    <cellStyle name="_5800-100 판관비 Flux_Sample5_WP-dealtool table_v5_KCW" xfId="39890" xr:uid="{00000000-0005-0000-0000-000043080000}"/>
    <cellStyle name="_5800-100 판관비 Flux_Sample5_WP-dealtool table_v5_KCW_Arun_Info request_2009.12.21" xfId="39891" xr:uid="{00000000-0005-0000-0000-000044080000}"/>
    <cellStyle name="_5800-100 판관비 Flux_Sample5_WP-dealtool table_v5_KCW_Arun_QA_main" xfId="39892" xr:uid="{00000000-0005-0000-0000-000045080000}"/>
    <cellStyle name="_5800-100 판관비 Flux_Sample5_WP-dealtool table_v5_KCW_Datapack(BS)_Arun_091217_v2" xfId="39893" xr:uid="{00000000-0005-0000-0000-000046080000}"/>
    <cellStyle name="_5800-100 판관비 Flux_Sample5_WP-dealtool table_v5_KCW_Datapack(BS)_Arun_091217_v2_Arun_Info request_2009.12.21" xfId="39894" xr:uid="{00000000-0005-0000-0000-000047080000}"/>
    <cellStyle name="_5800-100 판관비 Flux_Sample5_WP-dealtool table_v5_KCW_Datapack(BS)_Arun_091217_v2_Arun_QA_main" xfId="39895" xr:uid="{00000000-0005-0000-0000-000048080000}"/>
    <cellStyle name="_7300 매출_상신브레이크06(반기)" xfId="39896" xr:uid="{00000000-0005-0000-0000-000049080000}"/>
    <cellStyle name="_7300 매출_상신브레이크06(반기)_Arun_Info request_2009.12.21" xfId="39897" xr:uid="{00000000-0005-0000-0000-00004A080000}"/>
    <cellStyle name="_7300 매출_상신브레이크06(반기)_Arun_QA_main" xfId="39898" xr:uid="{00000000-0005-0000-0000-00004B080000}"/>
    <cellStyle name="_7300 매출_상신브레이크06(반기)_Datapack(BS)_Arun_091217_v2" xfId="39899" xr:uid="{00000000-0005-0000-0000-00004C080000}"/>
    <cellStyle name="_7300 매출_상신브레이크06(반기)_Datapack(BS)_Arun_091217_v2_Arun_Info request_2009.12.21" xfId="39900" xr:uid="{00000000-0005-0000-0000-00004D080000}"/>
    <cellStyle name="_7300 매출_상신브레이크06(반기)_Datapack(BS)_Arun_091217_v2_Arun_QA_main" xfId="39901" xr:uid="{00000000-0005-0000-0000-00004E080000}"/>
    <cellStyle name="_7300 매출_상신브레이크06(반기)_Sample" xfId="39902" xr:uid="{00000000-0005-0000-0000-00004F080000}"/>
    <cellStyle name="_7300 매출_상신브레이크06(반기)_Sample_Arun_Info request_2009.12.21" xfId="39903" xr:uid="{00000000-0005-0000-0000-000050080000}"/>
    <cellStyle name="_7300 매출_상신브레이크06(반기)_Sample_Arun_QA_main" xfId="39904" xr:uid="{00000000-0005-0000-0000-000051080000}"/>
    <cellStyle name="_7300 매출_상신브레이크06(반기)_Sample_Datapack(BS)_Arun_091217_v2" xfId="39905" xr:uid="{00000000-0005-0000-0000-000052080000}"/>
    <cellStyle name="_7300 매출_상신브레이크06(반기)_Sample_Datapack(BS)_Arun_091217_v2_Arun_Info request_2009.12.21" xfId="39906" xr:uid="{00000000-0005-0000-0000-000053080000}"/>
    <cellStyle name="_7300 매출_상신브레이크06(반기)_Sample_Datapack(BS)_Arun_091217_v2_Arun_QA_main" xfId="39907" xr:uid="{00000000-0005-0000-0000-000054080000}"/>
    <cellStyle name="_7300 매출_상신브레이크06(반기)_Sample_Datepack_별첨_이종석_20090708" xfId="39908" xr:uid="{00000000-0005-0000-0000-000055080000}"/>
    <cellStyle name="_7300 매출_상신브레이크06(반기)_Sample_Datepack_별첨_이종석_20090708_Arun_Info request_2009.12.21" xfId="39909" xr:uid="{00000000-0005-0000-0000-000056080000}"/>
    <cellStyle name="_7300 매출_상신브레이크06(반기)_Sample_Datepack_별첨_이종석_20090708_Arun_QA_main" xfId="39910" xr:uid="{00000000-0005-0000-0000-000057080000}"/>
    <cellStyle name="_7300 매출_상신브레이크06(반기)_Sample_Datepack_별첨_이종석_20090708_Datapack(BS)_Arun_091217_v2" xfId="39911" xr:uid="{00000000-0005-0000-0000-000058080000}"/>
    <cellStyle name="_7300 매출_상신브레이크06(반기)_Sample_Datepack_별첨_이종석_20090708_Datapack(BS)_Arun_091217_v2_Arun_Info request_2009.12.21" xfId="39912" xr:uid="{00000000-0005-0000-0000-000059080000}"/>
    <cellStyle name="_7300 매출_상신브레이크06(반기)_Sample_Datepack_별첨_이종석_20090708_Datapack(BS)_Arun_091217_v2_Arun_QA_main" xfId="39913" xr:uid="{00000000-0005-0000-0000-00005A080000}"/>
    <cellStyle name="_7300 매출_상신브레이크06(반기)_Sample_WP-dealtool table_v5_KCW" xfId="39914" xr:uid="{00000000-0005-0000-0000-00005B080000}"/>
    <cellStyle name="_7300 매출_상신브레이크06(반기)_Sample_WP-dealtool table_v5_KCW_Arun_Info request_2009.12.21" xfId="39915" xr:uid="{00000000-0005-0000-0000-00005C080000}"/>
    <cellStyle name="_7300 매출_상신브레이크06(반기)_Sample_WP-dealtool table_v5_KCW_Arun_QA_main" xfId="39916" xr:uid="{00000000-0005-0000-0000-00005D080000}"/>
    <cellStyle name="_7300 매출_상신브레이크06(반기)_Sample_WP-dealtool table_v5_KCW_Datapack(BS)_Arun_091217_v2" xfId="39917" xr:uid="{00000000-0005-0000-0000-00005E080000}"/>
    <cellStyle name="_7300 매출_상신브레이크06(반기)_Sample_WP-dealtool table_v5_KCW_Datapack(BS)_Arun_091217_v2_Arun_Info request_2009.12.21" xfId="39918" xr:uid="{00000000-0005-0000-0000-00005F080000}"/>
    <cellStyle name="_7300 매출_상신브레이크06(반기)_Sample_WP-dealtool table_v5_KCW_Datapack(BS)_Arun_091217_v2_Arun_QA_main" xfId="39919" xr:uid="{00000000-0005-0000-0000-000060080000}"/>
    <cellStyle name="_7300 매출_상신브레이크06(반기)_Sample2" xfId="39920" xr:uid="{00000000-0005-0000-0000-000061080000}"/>
    <cellStyle name="_7300 매출_상신브레이크06(반기)_Sample2_Arun_Info request_2009.12.21" xfId="39921" xr:uid="{00000000-0005-0000-0000-000062080000}"/>
    <cellStyle name="_7300 매출_상신브레이크06(반기)_Sample2_Arun_QA_main" xfId="39922" xr:uid="{00000000-0005-0000-0000-000063080000}"/>
    <cellStyle name="_7300 매출_상신브레이크06(반기)_Sample2_Datapack(BS)_Arun_091217_v2" xfId="39923" xr:uid="{00000000-0005-0000-0000-000064080000}"/>
    <cellStyle name="_7300 매출_상신브레이크06(반기)_Sample2_Datapack(BS)_Arun_091217_v2_Arun_Info request_2009.12.21" xfId="39924" xr:uid="{00000000-0005-0000-0000-000065080000}"/>
    <cellStyle name="_7300 매출_상신브레이크06(반기)_Sample2_Datapack(BS)_Arun_091217_v2_Arun_QA_main" xfId="39925" xr:uid="{00000000-0005-0000-0000-000066080000}"/>
    <cellStyle name="_7300 매출_상신브레이크06(반기)_Sample2_Datepack_별첨_이종석_20090708" xfId="39926" xr:uid="{00000000-0005-0000-0000-000067080000}"/>
    <cellStyle name="_7300 매출_상신브레이크06(반기)_Sample2_Datepack_별첨_이종석_20090708_Arun_Info request_2009.12.21" xfId="39927" xr:uid="{00000000-0005-0000-0000-000068080000}"/>
    <cellStyle name="_7300 매출_상신브레이크06(반기)_Sample2_Datepack_별첨_이종석_20090708_Arun_QA_main" xfId="39928" xr:uid="{00000000-0005-0000-0000-000069080000}"/>
    <cellStyle name="_7300 매출_상신브레이크06(반기)_Sample2_Datepack_별첨_이종석_20090708_Datapack(BS)_Arun_091217_v2" xfId="39929" xr:uid="{00000000-0005-0000-0000-00006A080000}"/>
    <cellStyle name="_7300 매출_상신브레이크06(반기)_Sample2_Datepack_별첨_이종석_20090708_Datapack(BS)_Arun_091217_v2_Arun_Info request_2009.12.21" xfId="39930" xr:uid="{00000000-0005-0000-0000-00006B080000}"/>
    <cellStyle name="_7300 매출_상신브레이크06(반기)_Sample2_Datepack_별첨_이종석_20090708_Datapack(BS)_Arun_091217_v2_Arun_QA_main" xfId="39931" xr:uid="{00000000-0005-0000-0000-00006C080000}"/>
    <cellStyle name="_7300 매출_상신브레이크06(반기)_Sample2_WP-dealtool table_v5_KCW" xfId="39932" xr:uid="{00000000-0005-0000-0000-00006D080000}"/>
    <cellStyle name="_7300 매출_상신브레이크06(반기)_Sample2_WP-dealtool table_v5_KCW_Arun_Info request_2009.12.21" xfId="39933" xr:uid="{00000000-0005-0000-0000-00006E080000}"/>
    <cellStyle name="_7300 매출_상신브레이크06(반기)_Sample2_WP-dealtool table_v5_KCW_Arun_QA_main" xfId="39934" xr:uid="{00000000-0005-0000-0000-00006F080000}"/>
    <cellStyle name="_7300 매출_상신브레이크06(반기)_Sample2_WP-dealtool table_v5_KCW_Datapack(BS)_Arun_091217_v2" xfId="39935" xr:uid="{00000000-0005-0000-0000-000070080000}"/>
    <cellStyle name="_7300 매출_상신브레이크06(반기)_Sample2_WP-dealtool table_v5_KCW_Datapack(BS)_Arun_091217_v2_Arun_Info request_2009.12.21" xfId="39936" xr:uid="{00000000-0005-0000-0000-000071080000}"/>
    <cellStyle name="_7300 매출_상신브레이크06(반기)_Sample2_WP-dealtool table_v5_KCW_Datapack(BS)_Arun_091217_v2_Arun_QA_main" xfId="39937" xr:uid="{00000000-0005-0000-0000-000072080000}"/>
    <cellStyle name="_7300 매출_상신브레이크06(반기)_Sample3" xfId="39938" xr:uid="{00000000-0005-0000-0000-000073080000}"/>
    <cellStyle name="_7300 매출_상신브레이크06(반기)_Sample3_Arun_Info request_2009.12.21" xfId="39939" xr:uid="{00000000-0005-0000-0000-000074080000}"/>
    <cellStyle name="_7300 매출_상신브레이크06(반기)_Sample3_Arun_QA_main" xfId="39940" xr:uid="{00000000-0005-0000-0000-000075080000}"/>
    <cellStyle name="_7300 매출_상신브레이크06(반기)_Sample3_Datapack(BS)_Arun_091217_v2" xfId="39941" xr:uid="{00000000-0005-0000-0000-000076080000}"/>
    <cellStyle name="_7300 매출_상신브레이크06(반기)_Sample3_Datapack(BS)_Arun_091217_v2_Arun_Info request_2009.12.21" xfId="39942" xr:uid="{00000000-0005-0000-0000-000077080000}"/>
    <cellStyle name="_7300 매출_상신브레이크06(반기)_Sample3_Datapack(BS)_Arun_091217_v2_Arun_QA_main" xfId="39943" xr:uid="{00000000-0005-0000-0000-000078080000}"/>
    <cellStyle name="_7300 매출_상신브레이크06(반기)_Sample3_Datepack_별첨_이종석_20090708" xfId="39944" xr:uid="{00000000-0005-0000-0000-000079080000}"/>
    <cellStyle name="_7300 매출_상신브레이크06(반기)_Sample3_Datepack_별첨_이종석_20090708_Arun_Info request_2009.12.21" xfId="39945" xr:uid="{00000000-0005-0000-0000-00007A080000}"/>
    <cellStyle name="_7300 매출_상신브레이크06(반기)_Sample3_Datepack_별첨_이종석_20090708_Arun_QA_main" xfId="39946" xr:uid="{00000000-0005-0000-0000-00007B080000}"/>
    <cellStyle name="_7300 매출_상신브레이크06(반기)_Sample3_Datepack_별첨_이종석_20090708_Datapack(BS)_Arun_091217_v2" xfId="39947" xr:uid="{00000000-0005-0000-0000-00007C080000}"/>
    <cellStyle name="_7300 매출_상신브레이크06(반기)_Sample3_Datepack_별첨_이종석_20090708_Datapack(BS)_Arun_091217_v2_Arun_Info request_2009.12.21" xfId="39948" xr:uid="{00000000-0005-0000-0000-00007D080000}"/>
    <cellStyle name="_7300 매출_상신브레이크06(반기)_Sample3_Datepack_별첨_이종석_20090708_Datapack(BS)_Arun_091217_v2_Arun_QA_main" xfId="39949" xr:uid="{00000000-0005-0000-0000-00007E080000}"/>
    <cellStyle name="_7300 매출_상신브레이크06(반기)_Sample3_WP-dealtool table_v5_KCW" xfId="39950" xr:uid="{00000000-0005-0000-0000-00007F080000}"/>
    <cellStyle name="_7300 매출_상신브레이크06(반기)_Sample3_WP-dealtool table_v5_KCW_Arun_Info request_2009.12.21" xfId="39951" xr:uid="{00000000-0005-0000-0000-000080080000}"/>
    <cellStyle name="_7300 매출_상신브레이크06(반기)_Sample3_WP-dealtool table_v5_KCW_Arun_QA_main" xfId="39952" xr:uid="{00000000-0005-0000-0000-000081080000}"/>
    <cellStyle name="_7300 매출_상신브레이크06(반기)_Sample3_WP-dealtool table_v5_KCW_Datapack(BS)_Arun_091217_v2" xfId="39953" xr:uid="{00000000-0005-0000-0000-000082080000}"/>
    <cellStyle name="_7300 매출_상신브레이크06(반기)_Sample3_WP-dealtool table_v5_KCW_Datapack(BS)_Arun_091217_v2_Arun_Info request_2009.12.21" xfId="39954" xr:uid="{00000000-0005-0000-0000-000083080000}"/>
    <cellStyle name="_7300 매출_상신브레이크06(반기)_Sample3_WP-dealtool table_v5_KCW_Datapack(BS)_Arun_091217_v2_Arun_QA_main" xfId="39955" xr:uid="{00000000-0005-0000-0000-000084080000}"/>
    <cellStyle name="_7300 매출_상신브레이크06(반기)_Sample5" xfId="39956" xr:uid="{00000000-0005-0000-0000-000085080000}"/>
    <cellStyle name="_7300 매출_상신브레이크06(반기)_Sample5_Arun_Info request_2009.12.21" xfId="39957" xr:uid="{00000000-0005-0000-0000-000086080000}"/>
    <cellStyle name="_7300 매출_상신브레이크06(반기)_Sample5_Arun_QA_main" xfId="39958" xr:uid="{00000000-0005-0000-0000-000087080000}"/>
    <cellStyle name="_7300 매출_상신브레이크06(반기)_Sample5_Datapack(BS)_Arun_091217_v2" xfId="39959" xr:uid="{00000000-0005-0000-0000-000088080000}"/>
    <cellStyle name="_7300 매출_상신브레이크06(반기)_Sample5_Datapack(BS)_Arun_091217_v2_Arun_Info request_2009.12.21" xfId="39960" xr:uid="{00000000-0005-0000-0000-000089080000}"/>
    <cellStyle name="_7300 매출_상신브레이크06(반기)_Sample5_Datapack(BS)_Arun_091217_v2_Arun_QA_main" xfId="39961" xr:uid="{00000000-0005-0000-0000-00008A080000}"/>
    <cellStyle name="_7300 매출_상신브레이크06(반기)_Sample5_Datepack_별첨_이종석_20090708" xfId="39962" xr:uid="{00000000-0005-0000-0000-00008B080000}"/>
    <cellStyle name="_7300 매출_상신브레이크06(반기)_Sample5_Datepack_별첨_이종석_20090708_Arun_Info request_2009.12.21" xfId="39963" xr:uid="{00000000-0005-0000-0000-00008C080000}"/>
    <cellStyle name="_7300 매출_상신브레이크06(반기)_Sample5_Datepack_별첨_이종석_20090708_Arun_QA_main" xfId="39964" xr:uid="{00000000-0005-0000-0000-00008D080000}"/>
    <cellStyle name="_7300 매출_상신브레이크06(반기)_Sample5_Datepack_별첨_이종석_20090708_Datapack(BS)_Arun_091217_v2" xfId="39965" xr:uid="{00000000-0005-0000-0000-00008E080000}"/>
    <cellStyle name="_7300 매출_상신브레이크06(반기)_Sample5_Datepack_별첨_이종석_20090708_Datapack(BS)_Arun_091217_v2_Arun_Info request_2009.12.21" xfId="39966" xr:uid="{00000000-0005-0000-0000-00008F080000}"/>
    <cellStyle name="_7300 매출_상신브레이크06(반기)_Sample5_Datepack_별첨_이종석_20090708_Datapack(BS)_Arun_091217_v2_Arun_QA_main" xfId="39967" xr:uid="{00000000-0005-0000-0000-000090080000}"/>
    <cellStyle name="_7300 매출_상신브레이크06(반기)_Sample5_WP-dealtool table_v5_KCW" xfId="39968" xr:uid="{00000000-0005-0000-0000-000091080000}"/>
    <cellStyle name="_7300 매출_상신브레이크06(반기)_Sample5_WP-dealtool table_v5_KCW_Arun_Info request_2009.12.21" xfId="39969" xr:uid="{00000000-0005-0000-0000-000092080000}"/>
    <cellStyle name="_7300 매출_상신브레이크06(반기)_Sample5_WP-dealtool table_v5_KCW_Arun_QA_main" xfId="39970" xr:uid="{00000000-0005-0000-0000-000093080000}"/>
    <cellStyle name="_7300 매출_상신브레이크06(반기)_Sample5_WP-dealtool table_v5_KCW_Datapack(BS)_Arun_091217_v2" xfId="39971" xr:uid="{00000000-0005-0000-0000-000094080000}"/>
    <cellStyle name="_7300 매출_상신브레이크06(반기)_Sample5_WP-dealtool table_v5_KCW_Datapack(BS)_Arun_091217_v2_Arun_Info request_2009.12.21" xfId="39972" xr:uid="{00000000-0005-0000-0000-000095080000}"/>
    <cellStyle name="_7300 매출_상신브레이크06(반기)_Sample5_WP-dealtool table_v5_KCW_Datapack(BS)_Arun_091217_v2_Arun_QA_main" xfId="39973" xr:uid="{00000000-0005-0000-0000-000096080000}"/>
    <cellStyle name="_7300 매출채권_상신브레이크06(반기)" xfId="39974" xr:uid="{00000000-0005-0000-0000-000097080000}"/>
    <cellStyle name="_7300 판매보증충당금_상신브레이크07(반기)" xfId="39975" xr:uid="{00000000-0005-0000-0000-000098080000}"/>
    <cellStyle name="_991관리" xfId="39976" xr:uid="{00000000-0005-0000-0000-000099080000}"/>
    <cellStyle name="_99경리팀" xfId="39977" xr:uid="{00000000-0005-0000-0000-00009A080000}"/>
    <cellStyle name="_99경리팀_1" xfId="39978" xr:uid="{00000000-0005-0000-0000-00009B080000}"/>
    <cellStyle name="_99경리팀_2" xfId="39979" xr:uid="{00000000-0005-0000-0000-00009C080000}"/>
    <cellStyle name="_9ct2wjhVUP8s0ZPSbNxjaUl2F" xfId="39980" xr:uid="{00000000-0005-0000-0000-00009D080000}"/>
    <cellStyle name="_Arun_Info request_2009.12.21" xfId="39981" xr:uid="{00000000-0005-0000-0000-00009E080000}"/>
    <cellStyle name="_Arun_Info request_2009.12.22_PwC" xfId="39982" xr:uid="{00000000-0005-0000-0000-00009F080000}"/>
    <cellStyle name="_Arun_Info request_2009.12.24_PwC" xfId="39983" xr:uid="{00000000-0005-0000-0000-0000A0080000}"/>
    <cellStyle name="_Arun_QA_main" xfId="39984" xr:uid="{00000000-0005-0000-0000-0000A1080000}"/>
    <cellStyle name="_Book1" xfId="39985" xr:uid="{00000000-0005-0000-0000-0000A2080000}"/>
    <cellStyle name="_Book1_Arun_Info request_2009.12.21" xfId="39986" xr:uid="{00000000-0005-0000-0000-0000A3080000}"/>
    <cellStyle name="_Book1_Arun_QA_main" xfId="39987" xr:uid="{00000000-0005-0000-0000-0000A4080000}"/>
    <cellStyle name="_Book1_Datapack(BS)_Arun_091217_v2" xfId="39988" xr:uid="{00000000-0005-0000-0000-0000A5080000}"/>
    <cellStyle name="_Book1_Datapack(BS)_Arun_091217_v2_Arun_Info request_2009.12.21" xfId="39989" xr:uid="{00000000-0005-0000-0000-0000A6080000}"/>
    <cellStyle name="_Book1_Datapack(BS)_Arun_091217_v2_Arun_QA_main" xfId="39990" xr:uid="{00000000-0005-0000-0000-0000A7080000}"/>
    <cellStyle name="_Book1_Sample" xfId="39991" xr:uid="{00000000-0005-0000-0000-0000A8080000}"/>
    <cellStyle name="_Book1_Sample_Arun_Info request_2009.12.21" xfId="39992" xr:uid="{00000000-0005-0000-0000-0000A9080000}"/>
    <cellStyle name="_Book1_Sample_Arun_QA_main" xfId="39993" xr:uid="{00000000-0005-0000-0000-0000AA080000}"/>
    <cellStyle name="_Book1_Sample_Datapack(BS)_Arun_091217_v2" xfId="39994" xr:uid="{00000000-0005-0000-0000-0000AB080000}"/>
    <cellStyle name="_Book1_Sample_Datapack(BS)_Arun_091217_v2_Arun_Info request_2009.12.21" xfId="39995" xr:uid="{00000000-0005-0000-0000-0000AC080000}"/>
    <cellStyle name="_Book1_Sample_Datapack(BS)_Arun_091217_v2_Arun_QA_main" xfId="39996" xr:uid="{00000000-0005-0000-0000-0000AD080000}"/>
    <cellStyle name="_Book1_Sample_Datepack_별첨_이종석_20090708" xfId="39997" xr:uid="{00000000-0005-0000-0000-0000AE080000}"/>
    <cellStyle name="_Book1_Sample_Datepack_별첨_이종석_20090708_Arun_Info request_2009.12.21" xfId="39998" xr:uid="{00000000-0005-0000-0000-0000AF080000}"/>
    <cellStyle name="_Book1_Sample_Datepack_별첨_이종석_20090708_Arun_QA_main" xfId="39999" xr:uid="{00000000-0005-0000-0000-0000B0080000}"/>
    <cellStyle name="_Book1_Sample_Datepack_별첨_이종석_20090708_Datapack(BS)_Arun_091217_v2" xfId="40000" xr:uid="{00000000-0005-0000-0000-0000B1080000}"/>
    <cellStyle name="_Book1_Sample_Datepack_별첨_이종석_20090708_Datapack(BS)_Arun_091217_v2_Arun_Info request_2009.12.21" xfId="40001" xr:uid="{00000000-0005-0000-0000-0000B2080000}"/>
    <cellStyle name="_Book1_Sample_Datepack_별첨_이종석_20090708_Datapack(BS)_Arun_091217_v2_Arun_QA_main" xfId="40002" xr:uid="{00000000-0005-0000-0000-0000B3080000}"/>
    <cellStyle name="_Book1_Sample_WP-dealtool table_v5_KCW" xfId="40003" xr:uid="{00000000-0005-0000-0000-0000B4080000}"/>
    <cellStyle name="_Book1_Sample_WP-dealtool table_v5_KCW_Arun_Info request_2009.12.21" xfId="40004" xr:uid="{00000000-0005-0000-0000-0000B5080000}"/>
    <cellStyle name="_Book1_Sample_WP-dealtool table_v5_KCW_Arun_QA_main" xfId="40005" xr:uid="{00000000-0005-0000-0000-0000B6080000}"/>
    <cellStyle name="_Book1_Sample_WP-dealtool table_v5_KCW_Datapack(BS)_Arun_091217_v2" xfId="40006" xr:uid="{00000000-0005-0000-0000-0000B7080000}"/>
    <cellStyle name="_Book1_Sample_WP-dealtool table_v5_KCW_Datapack(BS)_Arun_091217_v2_Arun_Info request_2009.12.21" xfId="40007" xr:uid="{00000000-0005-0000-0000-0000B8080000}"/>
    <cellStyle name="_Book1_Sample_WP-dealtool table_v5_KCW_Datapack(BS)_Arun_091217_v2_Arun_QA_main" xfId="40008" xr:uid="{00000000-0005-0000-0000-0000B9080000}"/>
    <cellStyle name="_Book1_Sample2" xfId="40009" xr:uid="{00000000-0005-0000-0000-0000BA080000}"/>
    <cellStyle name="_Book1_Sample2_Arun_Info request_2009.12.21" xfId="40010" xr:uid="{00000000-0005-0000-0000-0000BB080000}"/>
    <cellStyle name="_Book1_Sample2_Arun_QA_main" xfId="40011" xr:uid="{00000000-0005-0000-0000-0000BC080000}"/>
    <cellStyle name="_Book1_Sample2_Datapack(BS)_Arun_091217_v2" xfId="40012" xr:uid="{00000000-0005-0000-0000-0000BD080000}"/>
    <cellStyle name="_Book1_Sample2_Datapack(BS)_Arun_091217_v2_Arun_Info request_2009.12.21" xfId="40013" xr:uid="{00000000-0005-0000-0000-0000BE080000}"/>
    <cellStyle name="_Book1_Sample2_Datapack(BS)_Arun_091217_v2_Arun_QA_main" xfId="40014" xr:uid="{00000000-0005-0000-0000-0000BF080000}"/>
    <cellStyle name="_Book1_Sample2_Datepack_별첨_이종석_20090708" xfId="40015" xr:uid="{00000000-0005-0000-0000-0000C0080000}"/>
    <cellStyle name="_Book1_Sample2_Datepack_별첨_이종석_20090708_Arun_Info request_2009.12.21" xfId="40016" xr:uid="{00000000-0005-0000-0000-0000C1080000}"/>
    <cellStyle name="_Book1_Sample2_Datepack_별첨_이종석_20090708_Arun_QA_main" xfId="40017" xr:uid="{00000000-0005-0000-0000-0000C2080000}"/>
    <cellStyle name="_Book1_Sample2_Datepack_별첨_이종석_20090708_Datapack(BS)_Arun_091217_v2" xfId="40018" xr:uid="{00000000-0005-0000-0000-0000C3080000}"/>
    <cellStyle name="_Book1_Sample2_Datepack_별첨_이종석_20090708_Datapack(BS)_Arun_091217_v2_Arun_Info request_2009.12.21" xfId="40019" xr:uid="{00000000-0005-0000-0000-0000C4080000}"/>
    <cellStyle name="_Book1_Sample2_Datepack_별첨_이종석_20090708_Datapack(BS)_Arun_091217_v2_Arun_QA_main" xfId="40020" xr:uid="{00000000-0005-0000-0000-0000C5080000}"/>
    <cellStyle name="_Book1_Sample2_WP-dealtool table_v5_KCW" xfId="40021" xr:uid="{00000000-0005-0000-0000-0000C6080000}"/>
    <cellStyle name="_Book1_Sample2_WP-dealtool table_v5_KCW_Arun_Info request_2009.12.21" xfId="40022" xr:uid="{00000000-0005-0000-0000-0000C7080000}"/>
    <cellStyle name="_Book1_Sample2_WP-dealtool table_v5_KCW_Arun_QA_main" xfId="40023" xr:uid="{00000000-0005-0000-0000-0000C8080000}"/>
    <cellStyle name="_Book1_Sample2_WP-dealtool table_v5_KCW_Datapack(BS)_Arun_091217_v2" xfId="40024" xr:uid="{00000000-0005-0000-0000-0000C9080000}"/>
    <cellStyle name="_Book1_Sample2_WP-dealtool table_v5_KCW_Datapack(BS)_Arun_091217_v2_Arun_Info request_2009.12.21" xfId="40025" xr:uid="{00000000-0005-0000-0000-0000CA080000}"/>
    <cellStyle name="_Book1_Sample2_WP-dealtool table_v5_KCW_Datapack(BS)_Arun_091217_v2_Arun_QA_main" xfId="40026" xr:uid="{00000000-0005-0000-0000-0000CB080000}"/>
    <cellStyle name="_Book1_Sample3" xfId="40027" xr:uid="{00000000-0005-0000-0000-0000CC080000}"/>
    <cellStyle name="_Book1_Sample3_Arun_Info request_2009.12.21" xfId="40028" xr:uid="{00000000-0005-0000-0000-0000CD080000}"/>
    <cellStyle name="_Book1_Sample3_Arun_QA_main" xfId="40029" xr:uid="{00000000-0005-0000-0000-0000CE080000}"/>
    <cellStyle name="_Book1_Sample3_Datapack(BS)_Arun_091217_v2" xfId="40030" xr:uid="{00000000-0005-0000-0000-0000CF080000}"/>
    <cellStyle name="_Book1_Sample3_Datapack(BS)_Arun_091217_v2_Arun_Info request_2009.12.21" xfId="40031" xr:uid="{00000000-0005-0000-0000-0000D0080000}"/>
    <cellStyle name="_Book1_Sample3_Datapack(BS)_Arun_091217_v2_Arun_QA_main" xfId="40032" xr:uid="{00000000-0005-0000-0000-0000D1080000}"/>
    <cellStyle name="_Book1_Sample3_Datepack_별첨_이종석_20090708" xfId="40033" xr:uid="{00000000-0005-0000-0000-0000D2080000}"/>
    <cellStyle name="_Book1_Sample3_Datepack_별첨_이종석_20090708_Arun_Info request_2009.12.21" xfId="40034" xr:uid="{00000000-0005-0000-0000-0000D3080000}"/>
    <cellStyle name="_Book1_Sample3_Datepack_별첨_이종석_20090708_Arun_QA_main" xfId="40035" xr:uid="{00000000-0005-0000-0000-0000D4080000}"/>
    <cellStyle name="_Book1_Sample3_Datepack_별첨_이종석_20090708_Datapack(BS)_Arun_091217_v2" xfId="40036" xr:uid="{00000000-0005-0000-0000-0000D5080000}"/>
    <cellStyle name="_Book1_Sample3_Datepack_별첨_이종석_20090708_Datapack(BS)_Arun_091217_v2_Arun_Info request_2009.12.21" xfId="40037" xr:uid="{00000000-0005-0000-0000-0000D6080000}"/>
    <cellStyle name="_Book1_Sample3_Datepack_별첨_이종석_20090708_Datapack(BS)_Arun_091217_v2_Arun_QA_main" xfId="40038" xr:uid="{00000000-0005-0000-0000-0000D7080000}"/>
    <cellStyle name="_Book1_Sample3_WP-dealtool table_v5_KCW" xfId="40039" xr:uid="{00000000-0005-0000-0000-0000D8080000}"/>
    <cellStyle name="_Book1_Sample3_WP-dealtool table_v5_KCW_Arun_Info request_2009.12.21" xfId="40040" xr:uid="{00000000-0005-0000-0000-0000D9080000}"/>
    <cellStyle name="_Book1_Sample3_WP-dealtool table_v5_KCW_Arun_QA_main" xfId="40041" xr:uid="{00000000-0005-0000-0000-0000DA080000}"/>
    <cellStyle name="_Book1_Sample3_WP-dealtool table_v5_KCW_Datapack(BS)_Arun_091217_v2" xfId="40042" xr:uid="{00000000-0005-0000-0000-0000DB080000}"/>
    <cellStyle name="_Book1_Sample3_WP-dealtool table_v5_KCW_Datapack(BS)_Arun_091217_v2_Arun_Info request_2009.12.21" xfId="40043" xr:uid="{00000000-0005-0000-0000-0000DC080000}"/>
    <cellStyle name="_Book1_Sample3_WP-dealtool table_v5_KCW_Datapack(BS)_Arun_091217_v2_Arun_QA_main" xfId="40044" xr:uid="{00000000-0005-0000-0000-0000DD080000}"/>
    <cellStyle name="_Book1_Sample5" xfId="40045" xr:uid="{00000000-0005-0000-0000-0000DE080000}"/>
    <cellStyle name="_Book1_Sample5_Arun_Info request_2009.12.21" xfId="40046" xr:uid="{00000000-0005-0000-0000-0000DF080000}"/>
    <cellStyle name="_Book1_Sample5_Arun_QA_main" xfId="40047" xr:uid="{00000000-0005-0000-0000-0000E0080000}"/>
    <cellStyle name="_Book1_Sample5_Datapack(BS)_Arun_091217_v2" xfId="40048" xr:uid="{00000000-0005-0000-0000-0000E1080000}"/>
    <cellStyle name="_Book1_Sample5_Datapack(BS)_Arun_091217_v2_Arun_Info request_2009.12.21" xfId="40049" xr:uid="{00000000-0005-0000-0000-0000E2080000}"/>
    <cellStyle name="_Book1_Sample5_Datapack(BS)_Arun_091217_v2_Arun_QA_main" xfId="40050" xr:uid="{00000000-0005-0000-0000-0000E3080000}"/>
    <cellStyle name="_Book1_Sample5_Datepack_별첨_이종석_20090708" xfId="40051" xr:uid="{00000000-0005-0000-0000-0000E4080000}"/>
    <cellStyle name="_Book1_Sample5_Datepack_별첨_이종석_20090708_Arun_Info request_2009.12.21" xfId="40052" xr:uid="{00000000-0005-0000-0000-0000E5080000}"/>
    <cellStyle name="_Book1_Sample5_Datepack_별첨_이종석_20090708_Arun_QA_main" xfId="40053" xr:uid="{00000000-0005-0000-0000-0000E6080000}"/>
    <cellStyle name="_Book1_Sample5_Datepack_별첨_이종석_20090708_Datapack(BS)_Arun_091217_v2" xfId="40054" xr:uid="{00000000-0005-0000-0000-0000E7080000}"/>
    <cellStyle name="_Book1_Sample5_Datepack_별첨_이종석_20090708_Datapack(BS)_Arun_091217_v2_Arun_Info request_2009.12.21" xfId="40055" xr:uid="{00000000-0005-0000-0000-0000E8080000}"/>
    <cellStyle name="_Book1_Sample5_Datepack_별첨_이종석_20090708_Datapack(BS)_Arun_091217_v2_Arun_QA_main" xfId="40056" xr:uid="{00000000-0005-0000-0000-0000E9080000}"/>
    <cellStyle name="_Book1_Sample5_WP-dealtool table_v5_KCW" xfId="40057" xr:uid="{00000000-0005-0000-0000-0000EA080000}"/>
    <cellStyle name="_Book1_Sample5_WP-dealtool table_v5_KCW_Arun_Info request_2009.12.21" xfId="40058" xr:uid="{00000000-0005-0000-0000-0000EB080000}"/>
    <cellStyle name="_Book1_Sample5_WP-dealtool table_v5_KCW_Arun_QA_main" xfId="40059" xr:uid="{00000000-0005-0000-0000-0000EC080000}"/>
    <cellStyle name="_Book1_Sample5_WP-dealtool table_v5_KCW_Datapack(BS)_Arun_091217_v2" xfId="40060" xr:uid="{00000000-0005-0000-0000-0000ED080000}"/>
    <cellStyle name="_Book1_Sample5_WP-dealtool table_v5_KCW_Datapack(BS)_Arun_091217_v2_Arun_Info request_2009.12.21" xfId="40061" xr:uid="{00000000-0005-0000-0000-0000EE080000}"/>
    <cellStyle name="_Book1_Sample5_WP-dealtool table_v5_KCW_Datapack(BS)_Arun_091217_v2_Arun_QA_main" xfId="40062" xr:uid="{00000000-0005-0000-0000-0000EF080000}"/>
    <cellStyle name="_BROK_VAL" xfId="1347" xr:uid="{00000000-0005-0000-0000-0000F0080000}"/>
    <cellStyle name="_Brokers" xfId="1348" xr:uid="{00000000-0005-0000-0000-0000F1080000}"/>
    <cellStyle name="_CASH117" xfId="40063" xr:uid="{00000000-0005-0000-0000-0000F2080000}"/>
    <cellStyle name="_cfsrealfinal" xfId="40064" xr:uid="{00000000-0005-0000-0000-0000F3080000}"/>
    <cellStyle name="_Datapack(BS)_Arun_091217_v2" xfId="40065" xr:uid="{00000000-0005-0000-0000-0000F4080000}"/>
    <cellStyle name="_Datapack(BS)_Arun_091217_v2_Arun_Info request_2009.12.21" xfId="40066" xr:uid="{00000000-0005-0000-0000-0000F5080000}"/>
    <cellStyle name="_Datapack(BS)_Arun_091217_v2_Arun_QA_main" xfId="40067" xr:uid="{00000000-0005-0000-0000-0000F6080000}"/>
    <cellStyle name="_G-PJT(0102업무)" xfId="40068" xr:uid="{00000000-0005-0000-0000-0000F7080000}"/>
    <cellStyle name="_G업무분석" xfId="40069" xr:uid="{00000000-0005-0000-0000-0000F8080000}"/>
    <cellStyle name="_G업무분석_01년 상반기 전략회의자료_팀장" xfId="40070" xr:uid="{00000000-0005-0000-0000-0000F9080000}"/>
    <cellStyle name="_G업무분석_01년월별실적" xfId="40071" xr:uid="{00000000-0005-0000-0000-0000FA080000}"/>
    <cellStyle name="_G업무분석_01년월별-팀별" xfId="40072" xr:uid="{00000000-0005-0000-0000-0000FB080000}"/>
    <cellStyle name="_G업무분석_02매출전체(진도)" xfId="40073" xr:uid="{00000000-0005-0000-0000-0000FC080000}"/>
    <cellStyle name="_G업무분석_11월 프레스금형비" xfId="40074" xr:uid="{00000000-0005-0000-0000-0000FD080000}"/>
    <cellStyle name="_G업무분석_1사분기 전략회의_생산관리팀" xfId="40075" xr:uid="{00000000-0005-0000-0000-0000FE080000}"/>
    <cellStyle name="_G업무분석_1사분기_여ESN(관리)" xfId="40076" xr:uid="{00000000-0005-0000-0000-0000FF080000}"/>
    <cellStyle name="_G업무분석_2001년도업무" xfId="40077" xr:uid="{00000000-0005-0000-0000-000000090000}"/>
    <cellStyle name="_G업무분석_2002년 업무" xfId="40078" xr:uid="{00000000-0005-0000-0000-000001090000}"/>
    <cellStyle name="_G업무분석_2002전략-사업부양식" xfId="40079" xr:uid="{00000000-0005-0000-0000-000002090000}"/>
    <cellStyle name="_G업무분석_2004년PRESS금형계획1" xfId="40080" xr:uid="{00000000-0005-0000-0000-000003090000}"/>
    <cellStyle name="_G업무분석_g-pro" xfId="40081" xr:uid="{00000000-0005-0000-0000-000004090000}"/>
    <cellStyle name="_G업무분석_금형(여기요)" xfId="40082" xr:uid="{00000000-0005-0000-0000-000005090000}"/>
    <cellStyle name="_G업무분석_설비투자(사장님발표자료)" xfId="40083" xr:uid="{00000000-0005-0000-0000-000006090000}"/>
    <cellStyle name="_G업무분석_운영회의" xfId="40084" xr:uid="{00000000-0005-0000-0000-000007090000}"/>
    <cellStyle name="_Leadsheet(KTV 06년)" xfId="40085" xr:uid="{00000000-0005-0000-0000-000008090000}"/>
    <cellStyle name="_Leadsheet(KTV 06년)_Arun_Info request_2009.12.21" xfId="40086" xr:uid="{00000000-0005-0000-0000-000009090000}"/>
    <cellStyle name="_Leadsheet(KTV 06년)_Arun_QA_main" xfId="40087" xr:uid="{00000000-0005-0000-0000-00000A090000}"/>
    <cellStyle name="_Leadsheet(KTV 06년)_Datapack(BS)_Arun_091217_v2" xfId="40088" xr:uid="{00000000-0005-0000-0000-00000B090000}"/>
    <cellStyle name="_Leadsheet(KTV 06년)_Datapack(BS)_Arun_091217_v2_Arun_Info request_2009.12.21" xfId="40089" xr:uid="{00000000-0005-0000-0000-00000C090000}"/>
    <cellStyle name="_Leadsheet(KTV 06년)_Datapack(BS)_Arun_091217_v2_Arun_QA_main" xfId="40090" xr:uid="{00000000-0005-0000-0000-00000D090000}"/>
    <cellStyle name="_Leadsheet(KTV 06년)_Sample" xfId="40091" xr:uid="{00000000-0005-0000-0000-00000E090000}"/>
    <cellStyle name="_Leadsheet(KTV 06년)_Sample_Arun_Info request_2009.12.21" xfId="40092" xr:uid="{00000000-0005-0000-0000-00000F090000}"/>
    <cellStyle name="_Leadsheet(KTV 06년)_Sample_Arun_QA_main" xfId="40093" xr:uid="{00000000-0005-0000-0000-000010090000}"/>
    <cellStyle name="_Leadsheet(KTV 06년)_Sample_Datapack(BS)_Arun_091217_v2" xfId="40094" xr:uid="{00000000-0005-0000-0000-000011090000}"/>
    <cellStyle name="_Leadsheet(KTV 06년)_Sample_Datapack(BS)_Arun_091217_v2_Arun_Info request_2009.12.21" xfId="40095" xr:uid="{00000000-0005-0000-0000-000012090000}"/>
    <cellStyle name="_Leadsheet(KTV 06년)_Sample_Datapack(BS)_Arun_091217_v2_Arun_QA_main" xfId="40096" xr:uid="{00000000-0005-0000-0000-000013090000}"/>
    <cellStyle name="_Leadsheet(KTV 06년)_Sample_Datepack_별첨_이종석_20090708" xfId="40097" xr:uid="{00000000-0005-0000-0000-000014090000}"/>
    <cellStyle name="_Leadsheet(KTV 06년)_Sample_Datepack_별첨_이종석_20090708_Arun_Info request_2009.12.21" xfId="40098" xr:uid="{00000000-0005-0000-0000-000015090000}"/>
    <cellStyle name="_Leadsheet(KTV 06년)_Sample_Datepack_별첨_이종석_20090708_Arun_QA_main" xfId="40099" xr:uid="{00000000-0005-0000-0000-000016090000}"/>
    <cellStyle name="_Leadsheet(KTV 06년)_Sample_Datepack_별첨_이종석_20090708_Datapack(BS)_Arun_091217_v2" xfId="40100" xr:uid="{00000000-0005-0000-0000-000017090000}"/>
    <cellStyle name="_Leadsheet(KTV 06년)_Sample_Datepack_별첨_이종석_20090708_Datapack(BS)_Arun_091217_v2_Arun_Info request_2009.12.21" xfId="40101" xr:uid="{00000000-0005-0000-0000-000018090000}"/>
    <cellStyle name="_Leadsheet(KTV 06년)_Sample_Datepack_별첨_이종석_20090708_Datapack(BS)_Arun_091217_v2_Arun_QA_main" xfId="40102" xr:uid="{00000000-0005-0000-0000-000019090000}"/>
    <cellStyle name="_Leadsheet(KTV 06년)_Sample_WP-dealtool table_v5_KCW" xfId="40103" xr:uid="{00000000-0005-0000-0000-00001A090000}"/>
    <cellStyle name="_Leadsheet(KTV 06년)_Sample_WP-dealtool table_v5_KCW_Arun_Info request_2009.12.21" xfId="40104" xr:uid="{00000000-0005-0000-0000-00001B090000}"/>
    <cellStyle name="_Leadsheet(KTV 06년)_Sample_WP-dealtool table_v5_KCW_Arun_QA_main" xfId="40105" xr:uid="{00000000-0005-0000-0000-00001C090000}"/>
    <cellStyle name="_Leadsheet(KTV 06년)_Sample_WP-dealtool table_v5_KCW_Datapack(BS)_Arun_091217_v2" xfId="40106" xr:uid="{00000000-0005-0000-0000-00001D090000}"/>
    <cellStyle name="_Leadsheet(KTV 06년)_Sample_WP-dealtool table_v5_KCW_Datapack(BS)_Arun_091217_v2_Arun_Info request_2009.12.21" xfId="40107" xr:uid="{00000000-0005-0000-0000-00001E090000}"/>
    <cellStyle name="_Leadsheet(KTV 06년)_Sample_WP-dealtool table_v5_KCW_Datapack(BS)_Arun_091217_v2_Arun_QA_main" xfId="40108" xr:uid="{00000000-0005-0000-0000-00001F090000}"/>
    <cellStyle name="_Leadsheet(KTV 06년)_Sample2" xfId="40109" xr:uid="{00000000-0005-0000-0000-000020090000}"/>
    <cellStyle name="_Leadsheet(KTV 06년)_Sample2_Arun_Info request_2009.12.21" xfId="40110" xr:uid="{00000000-0005-0000-0000-000021090000}"/>
    <cellStyle name="_Leadsheet(KTV 06년)_Sample2_Arun_QA_main" xfId="40111" xr:uid="{00000000-0005-0000-0000-000022090000}"/>
    <cellStyle name="_Leadsheet(KTV 06년)_Sample2_Datapack(BS)_Arun_091217_v2" xfId="40112" xr:uid="{00000000-0005-0000-0000-000023090000}"/>
    <cellStyle name="_Leadsheet(KTV 06년)_Sample2_Datapack(BS)_Arun_091217_v2_Arun_Info request_2009.12.21" xfId="40113" xr:uid="{00000000-0005-0000-0000-000024090000}"/>
    <cellStyle name="_Leadsheet(KTV 06년)_Sample2_Datapack(BS)_Arun_091217_v2_Arun_QA_main" xfId="40114" xr:uid="{00000000-0005-0000-0000-000025090000}"/>
    <cellStyle name="_Leadsheet(KTV 06년)_Sample2_Datepack_별첨_이종석_20090708" xfId="40115" xr:uid="{00000000-0005-0000-0000-000026090000}"/>
    <cellStyle name="_Leadsheet(KTV 06년)_Sample2_Datepack_별첨_이종석_20090708_Arun_Info request_2009.12.21" xfId="40116" xr:uid="{00000000-0005-0000-0000-000027090000}"/>
    <cellStyle name="_Leadsheet(KTV 06년)_Sample2_Datepack_별첨_이종석_20090708_Arun_QA_main" xfId="40117" xr:uid="{00000000-0005-0000-0000-000028090000}"/>
    <cellStyle name="_Leadsheet(KTV 06년)_Sample2_Datepack_별첨_이종석_20090708_Datapack(BS)_Arun_091217_v2" xfId="40118" xr:uid="{00000000-0005-0000-0000-000029090000}"/>
    <cellStyle name="_Leadsheet(KTV 06년)_Sample2_Datepack_별첨_이종석_20090708_Datapack(BS)_Arun_091217_v2_Arun_Info request_2009.12.21" xfId="40119" xr:uid="{00000000-0005-0000-0000-00002A090000}"/>
    <cellStyle name="_Leadsheet(KTV 06년)_Sample2_Datepack_별첨_이종석_20090708_Datapack(BS)_Arun_091217_v2_Arun_QA_main" xfId="40120" xr:uid="{00000000-0005-0000-0000-00002B090000}"/>
    <cellStyle name="_Leadsheet(KTV 06년)_Sample2_WP-dealtool table_v5_KCW" xfId="40121" xr:uid="{00000000-0005-0000-0000-00002C090000}"/>
    <cellStyle name="_Leadsheet(KTV 06년)_Sample2_WP-dealtool table_v5_KCW_Arun_Info request_2009.12.21" xfId="40122" xr:uid="{00000000-0005-0000-0000-00002D090000}"/>
    <cellStyle name="_Leadsheet(KTV 06년)_Sample2_WP-dealtool table_v5_KCW_Arun_QA_main" xfId="40123" xr:uid="{00000000-0005-0000-0000-00002E090000}"/>
    <cellStyle name="_Leadsheet(KTV 06년)_Sample2_WP-dealtool table_v5_KCW_Datapack(BS)_Arun_091217_v2" xfId="40124" xr:uid="{00000000-0005-0000-0000-00002F090000}"/>
    <cellStyle name="_Leadsheet(KTV 06년)_Sample2_WP-dealtool table_v5_KCW_Datapack(BS)_Arun_091217_v2_Arun_Info request_2009.12.21" xfId="40125" xr:uid="{00000000-0005-0000-0000-000030090000}"/>
    <cellStyle name="_Leadsheet(KTV 06년)_Sample2_WP-dealtool table_v5_KCW_Datapack(BS)_Arun_091217_v2_Arun_QA_main" xfId="40126" xr:uid="{00000000-0005-0000-0000-000031090000}"/>
    <cellStyle name="_Leadsheet(KTV 06년)_Sample3" xfId="40127" xr:uid="{00000000-0005-0000-0000-000032090000}"/>
    <cellStyle name="_Leadsheet(KTV 06년)_Sample3_Arun_Info request_2009.12.21" xfId="40128" xr:uid="{00000000-0005-0000-0000-000033090000}"/>
    <cellStyle name="_Leadsheet(KTV 06년)_Sample3_Arun_QA_main" xfId="40129" xr:uid="{00000000-0005-0000-0000-000034090000}"/>
    <cellStyle name="_Leadsheet(KTV 06년)_Sample3_Datapack(BS)_Arun_091217_v2" xfId="40130" xr:uid="{00000000-0005-0000-0000-000035090000}"/>
    <cellStyle name="_Leadsheet(KTV 06년)_Sample3_Datapack(BS)_Arun_091217_v2_Arun_Info request_2009.12.21" xfId="40131" xr:uid="{00000000-0005-0000-0000-000036090000}"/>
    <cellStyle name="_Leadsheet(KTV 06년)_Sample3_Datapack(BS)_Arun_091217_v2_Arun_QA_main" xfId="40132" xr:uid="{00000000-0005-0000-0000-000037090000}"/>
    <cellStyle name="_Leadsheet(KTV 06년)_Sample3_Datepack_별첨_이종석_20090708" xfId="40133" xr:uid="{00000000-0005-0000-0000-000038090000}"/>
    <cellStyle name="_Leadsheet(KTV 06년)_Sample3_Datepack_별첨_이종석_20090708_Arun_Info request_2009.12.21" xfId="40134" xr:uid="{00000000-0005-0000-0000-000039090000}"/>
    <cellStyle name="_Leadsheet(KTV 06년)_Sample3_Datepack_별첨_이종석_20090708_Arun_QA_main" xfId="40135" xr:uid="{00000000-0005-0000-0000-00003A090000}"/>
    <cellStyle name="_Leadsheet(KTV 06년)_Sample3_Datepack_별첨_이종석_20090708_Datapack(BS)_Arun_091217_v2" xfId="40136" xr:uid="{00000000-0005-0000-0000-00003B090000}"/>
    <cellStyle name="_Leadsheet(KTV 06년)_Sample3_Datepack_별첨_이종석_20090708_Datapack(BS)_Arun_091217_v2_Arun_Info request_2009.12.21" xfId="40137" xr:uid="{00000000-0005-0000-0000-00003C090000}"/>
    <cellStyle name="_Leadsheet(KTV 06년)_Sample3_Datepack_별첨_이종석_20090708_Datapack(BS)_Arun_091217_v2_Arun_QA_main" xfId="40138" xr:uid="{00000000-0005-0000-0000-00003D090000}"/>
    <cellStyle name="_Leadsheet(KTV 06년)_Sample3_WP-dealtool table_v5_KCW" xfId="40139" xr:uid="{00000000-0005-0000-0000-00003E090000}"/>
    <cellStyle name="_Leadsheet(KTV 06년)_Sample3_WP-dealtool table_v5_KCW_Arun_Info request_2009.12.21" xfId="40140" xr:uid="{00000000-0005-0000-0000-00003F090000}"/>
    <cellStyle name="_Leadsheet(KTV 06년)_Sample3_WP-dealtool table_v5_KCW_Arun_QA_main" xfId="40141" xr:uid="{00000000-0005-0000-0000-000040090000}"/>
    <cellStyle name="_Leadsheet(KTV 06년)_Sample3_WP-dealtool table_v5_KCW_Datapack(BS)_Arun_091217_v2" xfId="40142" xr:uid="{00000000-0005-0000-0000-000041090000}"/>
    <cellStyle name="_Leadsheet(KTV 06년)_Sample3_WP-dealtool table_v5_KCW_Datapack(BS)_Arun_091217_v2_Arun_Info request_2009.12.21" xfId="40143" xr:uid="{00000000-0005-0000-0000-000042090000}"/>
    <cellStyle name="_Leadsheet(KTV 06년)_Sample3_WP-dealtool table_v5_KCW_Datapack(BS)_Arun_091217_v2_Arun_QA_main" xfId="40144" xr:uid="{00000000-0005-0000-0000-000043090000}"/>
    <cellStyle name="_Leadsheet(KTV 06년)_Sample5" xfId="40145" xr:uid="{00000000-0005-0000-0000-000044090000}"/>
    <cellStyle name="_Leadsheet(KTV 06년)_Sample5_Arun_Info request_2009.12.21" xfId="40146" xr:uid="{00000000-0005-0000-0000-000045090000}"/>
    <cellStyle name="_Leadsheet(KTV 06년)_Sample5_Arun_QA_main" xfId="40147" xr:uid="{00000000-0005-0000-0000-000046090000}"/>
    <cellStyle name="_Leadsheet(KTV 06년)_Sample5_Datapack(BS)_Arun_091217_v2" xfId="40148" xr:uid="{00000000-0005-0000-0000-000047090000}"/>
    <cellStyle name="_Leadsheet(KTV 06년)_Sample5_Datapack(BS)_Arun_091217_v2_Arun_Info request_2009.12.21" xfId="40149" xr:uid="{00000000-0005-0000-0000-000048090000}"/>
    <cellStyle name="_Leadsheet(KTV 06년)_Sample5_Datapack(BS)_Arun_091217_v2_Arun_QA_main" xfId="40150" xr:uid="{00000000-0005-0000-0000-000049090000}"/>
    <cellStyle name="_Leadsheet(KTV 06년)_Sample5_Datepack_별첨_이종석_20090708" xfId="40151" xr:uid="{00000000-0005-0000-0000-00004A090000}"/>
    <cellStyle name="_Leadsheet(KTV 06년)_Sample5_Datepack_별첨_이종석_20090708_Arun_Info request_2009.12.21" xfId="40152" xr:uid="{00000000-0005-0000-0000-00004B090000}"/>
    <cellStyle name="_Leadsheet(KTV 06년)_Sample5_Datepack_별첨_이종석_20090708_Arun_QA_main" xfId="40153" xr:uid="{00000000-0005-0000-0000-00004C090000}"/>
    <cellStyle name="_Leadsheet(KTV 06년)_Sample5_Datepack_별첨_이종석_20090708_Datapack(BS)_Arun_091217_v2" xfId="40154" xr:uid="{00000000-0005-0000-0000-00004D090000}"/>
    <cellStyle name="_Leadsheet(KTV 06년)_Sample5_Datepack_별첨_이종석_20090708_Datapack(BS)_Arun_091217_v2_Arun_Info request_2009.12.21" xfId="40155" xr:uid="{00000000-0005-0000-0000-00004E090000}"/>
    <cellStyle name="_Leadsheet(KTV 06년)_Sample5_Datepack_별첨_이종석_20090708_Datapack(BS)_Arun_091217_v2_Arun_QA_main" xfId="40156" xr:uid="{00000000-0005-0000-0000-00004F090000}"/>
    <cellStyle name="_Leadsheet(KTV 06년)_Sample5_WP-dealtool table_v5_KCW" xfId="40157" xr:uid="{00000000-0005-0000-0000-000050090000}"/>
    <cellStyle name="_Leadsheet(KTV 06년)_Sample5_WP-dealtool table_v5_KCW_Arun_Info request_2009.12.21" xfId="40158" xr:uid="{00000000-0005-0000-0000-000051090000}"/>
    <cellStyle name="_Leadsheet(KTV 06년)_Sample5_WP-dealtool table_v5_KCW_Arun_QA_main" xfId="40159" xr:uid="{00000000-0005-0000-0000-000052090000}"/>
    <cellStyle name="_Leadsheet(KTV 06년)_Sample5_WP-dealtool table_v5_KCW_Datapack(BS)_Arun_091217_v2" xfId="40160" xr:uid="{00000000-0005-0000-0000-000053090000}"/>
    <cellStyle name="_Leadsheet(KTV 06년)_Sample5_WP-dealtool table_v5_KCW_Datapack(BS)_Arun_091217_v2_Arun_Info request_2009.12.21" xfId="40161" xr:uid="{00000000-0005-0000-0000-000054090000}"/>
    <cellStyle name="_Leadsheet(KTV 06년)_Sample5_WP-dealtool table_v5_KCW_Datapack(BS)_Arun_091217_v2_Arun_QA_main" xfId="40162" xr:uid="{00000000-0005-0000-0000-000055090000}"/>
    <cellStyle name="_Leadsheet(McM Tech06년)" xfId="40163" xr:uid="{00000000-0005-0000-0000-000056090000}"/>
    <cellStyle name="_Leadsheet(대성하이텍 06년)" xfId="40164" xr:uid="{00000000-0005-0000-0000-000057090000}"/>
    <cellStyle name="_Leadsheet(대성하이텍 06년)_Arun_Info request_2009.12.21" xfId="40165" xr:uid="{00000000-0005-0000-0000-000058090000}"/>
    <cellStyle name="_Leadsheet(대성하이텍 06년)_Arun_QA_main" xfId="40166" xr:uid="{00000000-0005-0000-0000-000059090000}"/>
    <cellStyle name="_Leadsheet(대성하이텍 06년)_Datapack(BS)_Arun_091217_v2" xfId="40167" xr:uid="{00000000-0005-0000-0000-00005A090000}"/>
    <cellStyle name="_Leadsheet(대성하이텍 06년)_Datapack(BS)_Arun_091217_v2_Arun_Info request_2009.12.21" xfId="40168" xr:uid="{00000000-0005-0000-0000-00005B090000}"/>
    <cellStyle name="_Leadsheet(대성하이텍 06년)_Datapack(BS)_Arun_091217_v2_Arun_QA_main" xfId="40169" xr:uid="{00000000-0005-0000-0000-00005C090000}"/>
    <cellStyle name="_Leadsheet(대성하이텍 06년)_Sample" xfId="40170" xr:uid="{00000000-0005-0000-0000-00005D090000}"/>
    <cellStyle name="_Leadsheet(대성하이텍 06년)_Sample_Arun_Info request_2009.12.21" xfId="40171" xr:uid="{00000000-0005-0000-0000-00005E090000}"/>
    <cellStyle name="_Leadsheet(대성하이텍 06년)_Sample_Arun_QA_main" xfId="40172" xr:uid="{00000000-0005-0000-0000-00005F090000}"/>
    <cellStyle name="_Leadsheet(대성하이텍 06년)_Sample_Datapack(BS)_Arun_091217_v2" xfId="40173" xr:uid="{00000000-0005-0000-0000-000060090000}"/>
    <cellStyle name="_Leadsheet(대성하이텍 06년)_Sample_Datapack(BS)_Arun_091217_v2_Arun_Info request_2009.12.21" xfId="40174" xr:uid="{00000000-0005-0000-0000-000061090000}"/>
    <cellStyle name="_Leadsheet(대성하이텍 06년)_Sample_Datapack(BS)_Arun_091217_v2_Arun_QA_main" xfId="40175" xr:uid="{00000000-0005-0000-0000-000062090000}"/>
    <cellStyle name="_Leadsheet(대성하이텍 06년)_Sample_Datepack_별첨_이종석_20090708" xfId="40176" xr:uid="{00000000-0005-0000-0000-000063090000}"/>
    <cellStyle name="_Leadsheet(대성하이텍 06년)_Sample_Datepack_별첨_이종석_20090708_Arun_Info request_2009.12.21" xfId="40177" xr:uid="{00000000-0005-0000-0000-000064090000}"/>
    <cellStyle name="_Leadsheet(대성하이텍 06년)_Sample_Datepack_별첨_이종석_20090708_Arun_QA_main" xfId="40178" xr:uid="{00000000-0005-0000-0000-000065090000}"/>
    <cellStyle name="_Leadsheet(대성하이텍 06년)_Sample_Datepack_별첨_이종석_20090708_Datapack(BS)_Arun_091217_v2" xfId="40179" xr:uid="{00000000-0005-0000-0000-000066090000}"/>
    <cellStyle name="_Leadsheet(대성하이텍 06년)_Sample_Datepack_별첨_이종석_20090708_Datapack(BS)_Arun_091217_v2_Arun_Info request_2009.12.21" xfId="40180" xr:uid="{00000000-0005-0000-0000-000067090000}"/>
    <cellStyle name="_Leadsheet(대성하이텍 06년)_Sample_Datepack_별첨_이종석_20090708_Datapack(BS)_Arun_091217_v2_Arun_QA_main" xfId="40181" xr:uid="{00000000-0005-0000-0000-000068090000}"/>
    <cellStyle name="_Leadsheet(대성하이텍 06년)_Sample_WP-dealtool table_v5_KCW" xfId="40182" xr:uid="{00000000-0005-0000-0000-000069090000}"/>
    <cellStyle name="_Leadsheet(대성하이텍 06년)_Sample_WP-dealtool table_v5_KCW_Arun_Info request_2009.12.21" xfId="40183" xr:uid="{00000000-0005-0000-0000-00006A090000}"/>
    <cellStyle name="_Leadsheet(대성하이텍 06년)_Sample_WP-dealtool table_v5_KCW_Arun_QA_main" xfId="40184" xr:uid="{00000000-0005-0000-0000-00006B090000}"/>
    <cellStyle name="_Leadsheet(대성하이텍 06년)_Sample_WP-dealtool table_v5_KCW_Datapack(BS)_Arun_091217_v2" xfId="40185" xr:uid="{00000000-0005-0000-0000-00006C090000}"/>
    <cellStyle name="_Leadsheet(대성하이텍 06년)_Sample_WP-dealtool table_v5_KCW_Datapack(BS)_Arun_091217_v2_Arun_Info request_2009.12.21" xfId="40186" xr:uid="{00000000-0005-0000-0000-00006D090000}"/>
    <cellStyle name="_Leadsheet(대성하이텍 06년)_Sample_WP-dealtool table_v5_KCW_Datapack(BS)_Arun_091217_v2_Arun_QA_main" xfId="40187" xr:uid="{00000000-0005-0000-0000-00006E090000}"/>
    <cellStyle name="_Leadsheet(대성하이텍 06년)_Sample2" xfId="40188" xr:uid="{00000000-0005-0000-0000-00006F090000}"/>
    <cellStyle name="_Leadsheet(대성하이텍 06년)_Sample2_Arun_Info request_2009.12.21" xfId="40189" xr:uid="{00000000-0005-0000-0000-000070090000}"/>
    <cellStyle name="_Leadsheet(대성하이텍 06년)_Sample2_Arun_QA_main" xfId="40190" xr:uid="{00000000-0005-0000-0000-000071090000}"/>
    <cellStyle name="_Leadsheet(대성하이텍 06년)_Sample2_Datapack(BS)_Arun_091217_v2" xfId="40191" xr:uid="{00000000-0005-0000-0000-000072090000}"/>
    <cellStyle name="_Leadsheet(대성하이텍 06년)_Sample2_Datapack(BS)_Arun_091217_v2_Arun_Info request_2009.12.21" xfId="40192" xr:uid="{00000000-0005-0000-0000-000073090000}"/>
    <cellStyle name="_Leadsheet(대성하이텍 06년)_Sample2_Datapack(BS)_Arun_091217_v2_Arun_QA_main" xfId="40193" xr:uid="{00000000-0005-0000-0000-000074090000}"/>
    <cellStyle name="_Leadsheet(대성하이텍 06년)_Sample2_Datepack_별첨_이종석_20090708" xfId="40194" xr:uid="{00000000-0005-0000-0000-000075090000}"/>
    <cellStyle name="_Leadsheet(대성하이텍 06년)_Sample2_Datepack_별첨_이종석_20090708_Arun_Info request_2009.12.21" xfId="40195" xr:uid="{00000000-0005-0000-0000-000076090000}"/>
    <cellStyle name="_Leadsheet(대성하이텍 06년)_Sample2_Datepack_별첨_이종석_20090708_Arun_QA_main" xfId="40196" xr:uid="{00000000-0005-0000-0000-000077090000}"/>
    <cellStyle name="_Leadsheet(대성하이텍 06년)_Sample2_Datepack_별첨_이종석_20090708_Datapack(BS)_Arun_091217_v2" xfId="40197" xr:uid="{00000000-0005-0000-0000-000078090000}"/>
    <cellStyle name="_Leadsheet(대성하이텍 06년)_Sample2_Datepack_별첨_이종석_20090708_Datapack(BS)_Arun_091217_v2_Arun_Info request_2009.12.21" xfId="40198" xr:uid="{00000000-0005-0000-0000-000079090000}"/>
    <cellStyle name="_Leadsheet(대성하이텍 06년)_Sample2_Datepack_별첨_이종석_20090708_Datapack(BS)_Arun_091217_v2_Arun_QA_main" xfId="40199" xr:uid="{00000000-0005-0000-0000-00007A090000}"/>
    <cellStyle name="_Leadsheet(대성하이텍 06년)_Sample2_WP-dealtool table_v5_KCW" xfId="40200" xr:uid="{00000000-0005-0000-0000-00007B090000}"/>
    <cellStyle name="_Leadsheet(대성하이텍 06년)_Sample2_WP-dealtool table_v5_KCW_Arun_Info request_2009.12.21" xfId="40201" xr:uid="{00000000-0005-0000-0000-00007C090000}"/>
    <cellStyle name="_Leadsheet(대성하이텍 06년)_Sample2_WP-dealtool table_v5_KCW_Arun_QA_main" xfId="40202" xr:uid="{00000000-0005-0000-0000-00007D090000}"/>
    <cellStyle name="_Leadsheet(대성하이텍 06년)_Sample2_WP-dealtool table_v5_KCW_Datapack(BS)_Arun_091217_v2" xfId="40203" xr:uid="{00000000-0005-0000-0000-00007E090000}"/>
    <cellStyle name="_Leadsheet(대성하이텍 06년)_Sample2_WP-dealtool table_v5_KCW_Datapack(BS)_Arun_091217_v2_Arun_Info request_2009.12.21" xfId="40204" xr:uid="{00000000-0005-0000-0000-00007F090000}"/>
    <cellStyle name="_Leadsheet(대성하이텍 06년)_Sample2_WP-dealtool table_v5_KCW_Datapack(BS)_Arun_091217_v2_Arun_QA_main" xfId="40205" xr:uid="{00000000-0005-0000-0000-000080090000}"/>
    <cellStyle name="_Leadsheet(대성하이텍 06년)_Sample3" xfId="40206" xr:uid="{00000000-0005-0000-0000-000081090000}"/>
    <cellStyle name="_Leadsheet(대성하이텍 06년)_Sample3_Arun_Info request_2009.12.21" xfId="40207" xr:uid="{00000000-0005-0000-0000-000082090000}"/>
    <cellStyle name="_Leadsheet(대성하이텍 06년)_Sample3_Arun_QA_main" xfId="40208" xr:uid="{00000000-0005-0000-0000-000083090000}"/>
    <cellStyle name="_Leadsheet(대성하이텍 06년)_Sample3_Datapack(BS)_Arun_091217_v2" xfId="40209" xr:uid="{00000000-0005-0000-0000-000084090000}"/>
    <cellStyle name="_Leadsheet(대성하이텍 06년)_Sample3_Datapack(BS)_Arun_091217_v2_Arun_Info request_2009.12.21" xfId="40210" xr:uid="{00000000-0005-0000-0000-000085090000}"/>
    <cellStyle name="_Leadsheet(대성하이텍 06년)_Sample3_Datapack(BS)_Arun_091217_v2_Arun_QA_main" xfId="40211" xr:uid="{00000000-0005-0000-0000-000086090000}"/>
    <cellStyle name="_Leadsheet(대성하이텍 06년)_Sample3_Datepack_별첨_이종석_20090708" xfId="40212" xr:uid="{00000000-0005-0000-0000-000087090000}"/>
    <cellStyle name="_Leadsheet(대성하이텍 06년)_Sample3_Datepack_별첨_이종석_20090708_Arun_Info request_2009.12.21" xfId="40213" xr:uid="{00000000-0005-0000-0000-000088090000}"/>
    <cellStyle name="_Leadsheet(대성하이텍 06년)_Sample3_Datepack_별첨_이종석_20090708_Arun_QA_main" xfId="40214" xr:uid="{00000000-0005-0000-0000-000089090000}"/>
    <cellStyle name="_Leadsheet(대성하이텍 06년)_Sample3_Datepack_별첨_이종석_20090708_Datapack(BS)_Arun_091217_v2" xfId="40215" xr:uid="{00000000-0005-0000-0000-00008A090000}"/>
    <cellStyle name="_Leadsheet(대성하이텍 06년)_Sample3_Datepack_별첨_이종석_20090708_Datapack(BS)_Arun_091217_v2_Arun_Info request_2009.12.21" xfId="40216" xr:uid="{00000000-0005-0000-0000-00008B090000}"/>
    <cellStyle name="_Leadsheet(대성하이텍 06년)_Sample3_Datepack_별첨_이종석_20090708_Datapack(BS)_Arun_091217_v2_Arun_QA_main" xfId="40217" xr:uid="{00000000-0005-0000-0000-00008C090000}"/>
    <cellStyle name="_Leadsheet(대성하이텍 06년)_Sample3_WP-dealtool table_v5_KCW" xfId="40218" xr:uid="{00000000-0005-0000-0000-00008D090000}"/>
    <cellStyle name="_Leadsheet(대성하이텍 06년)_Sample3_WP-dealtool table_v5_KCW_Arun_Info request_2009.12.21" xfId="40219" xr:uid="{00000000-0005-0000-0000-00008E090000}"/>
    <cellStyle name="_Leadsheet(대성하이텍 06년)_Sample3_WP-dealtool table_v5_KCW_Arun_QA_main" xfId="40220" xr:uid="{00000000-0005-0000-0000-00008F090000}"/>
    <cellStyle name="_Leadsheet(대성하이텍 06년)_Sample3_WP-dealtool table_v5_KCW_Datapack(BS)_Arun_091217_v2" xfId="40221" xr:uid="{00000000-0005-0000-0000-000090090000}"/>
    <cellStyle name="_Leadsheet(대성하이텍 06년)_Sample3_WP-dealtool table_v5_KCW_Datapack(BS)_Arun_091217_v2_Arun_Info request_2009.12.21" xfId="40222" xr:uid="{00000000-0005-0000-0000-000091090000}"/>
    <cellStyle name="_Leadsheet(대성하이텍 06년)_Sample3_WP-dealtool table_v5_KCW_Datapack(BS)_Arun_091217_v2_Arun_QA_main" xfId="40223" xr:uid="{00000000-0005-0000-0000-000092090000}"/>
    <cellStyle name="_Leadsheet(대성하이텍 06년)_Sample5" xfId="40224" xr:uid="{00000000-0005-0000-0000-000093090000}"/>
    <cellStyle name="_Leadsheet(대성하이텍 06년)_Sample5_Arun_Info request_2009.12.21" xfId="40225" xr:uid="{00000000-0005-0000-0000-000094090000}"/>
    <cellStyle name="_Leadsheet(대성하이텍 06년)_Sample5_Arun_QA_main" xfId="40226" xr:uid="{00000000-0005-0000-0000-000095090000}"/>
    <cellStyle name="_Leadsheet(대성하이텍 06년)_Sample5_Datapack(BS)_Arun_091217_v2" xfId="40227" xr:uid="{00000000-0005-0000-0000-000096090000}"/>
    <cellStyle name="_Leadsheet(대성하이텍 06년)_Sample5_Datapack(BS)_Arun_091217_v2_Arun_Info request_2009.12.21" xfId="40228" xr:uid="{00000000-0005-0000-0000-000097090000}"/>
    <cellStyle name="_Leadsheet(대성하이텍 06년)_Sample5_Datapack(BS)_Arun_091217_v2_Arun_QA_main" xfId="40229" xr:uid="{00000000-0005-0000-0000-000098090000}"/>
    <cellStyle name="_Leadsheet(대성하이텍 06년)_Sample5_Datepack_별첨_이종석_20090708" xfId="40230" xr:uid="{00000000-0005-0000-0000-000099090000}"/>
    <cellStyle name="_Leadsheet(대성하이텍 06년)_Sample5_Datepack_별첨_이종석_20090708_Arun_Info request_2009.12.21" xfId="40231" xr:uid="{00000000-0005-0000-0000-00009A090000}"/>
    <cellStyle name="_Leadsheet(대성하이텍 06년)_Sample5_Datepack_별첨_이종석_20090708_Arun_QA_main" xfId="40232" xr:uid="{00000000-0005-0000-0000-00009B090000}"/>
    <cellStyle name="_Leadsheet(대성하이텍 06년)_Sample5_Datepack_별첨_이종석_20090708_Datapack(BS)_Arun_091217_v2" xfId="40233" xr:uid="{00000000-0005-0000-0000-00009C090000}"/>
    <cellStyle name="_Leadsheet(대성하이텍 06년)_Sample5_Datepack_별첨_이종석_20090708_Datapack(BS)_Arun_091217_v2_Arun_Info request_2009.12.21" xfId="40234" xr:uid="{00000000-0005-0000-0000-00009D090000}"/>
    <cellStyle name="_Leadsheet(대성하이텍 06년)_Sample5_Datepack_별첨_이종석_20090708_Datapack(BS)_Arun_091217_v2_Arun_QA_main" xfId="40235" xr:uid="{00000000-0005-0000-0000-00009E090000}"/>
    <cellStyle name="_Leadsheet(대성하이텍 06년)_Sample5_WP-dealtool table_v5_KCW" xfId="40236" xr:uid="{00000000-0005-0000-0000-00009F090000}"/>
    <cellStyle name="_Leadsheet(대성하이텍 06년)_Sample5_WP-dealtool table_v5_KCW_Arun_Info request_2009.12.21" xfId="40237" xr:uid="{00000000-0005-0000-0000-0000A0090000}"/>
    <cellStyle name="_Leadsheet(대성하이텍 06년)_Sample5_WP-dealtool table_v5_KCW_Arun_QA_main" xfId="40238" xr:uid="{00000000-0005-0000-0000-0000A1090000}"/>
    <cellStyle name="_Leadsheet(대성하이텍 06년)_Sample5_WP-dealtool table_v5_KCW_Datapack(BS)_Arun_091217_v2" xfId="40239" xr:uid="{00000000-0005-0000-0000-0000A2090000}"/>
    <cellStyle name="_Leadsheet(대성하이텍 06년)_Sample5_WP-dealtool table_v5_KCW_Datapack(BS)_Arun_091217_v2_Arun_Info request_2009.12.21" xfId="40240" xr:uid="{00000000-0005-0000-0000-0000A3090000}"/>
    <cellStyle name="_Leadsheet(대성하이텍 06년)_Sample5_WP-dealtool table_v5_KCW_Datapack(BS)_Arun_091217_v2_Arun_QA_main" xfId="40241" xr:uid="{00000000-0005-0000-0000-0000A4090000}"/>
    <cellStyle name="_NRV test-FG(MI)" xfId="3213" xr:uid="{00000000-0005-0000-0000-0000A5090000}"/>
    <cellStyle name="_NRV test-FG(MI)_13A.Recv-08" xfId="3214" xr:uid="{00000000-0005-0000-0000-0000A6090000}"/>
    <cellStyle name="_NRV test-FG(MI)_19A.Payb-W1" xfId="3215" xr:uid="{00000000-0005-0000-0000-0000A7090000}"/>
    <cellStyle name="_oTJvNZYM4GnJq5c2P0KWNhZtt" xfId="40242" xr:uid="{00000000-0005-0000-0000-0000A8090000}"/>
    <cellStyle name="_PLDT" xfId="40243" xr:uid="{00000000-0005-0000-0000-0000A9090000}"/>
    <cellStyle name="_PNE_Precision_30 09 07_HHPP4BB4" xfId="3216" xr:uid="{00000000-0005-0000-0000-0000AA090000}"/>
    <cellStyle name="_Sample" xfId="40244" xr:uid="{00000000-0005-0000-0000-0000AB090000}"/>
    <cellStyle name="_Sample_Arun_Info request_2009.12.21" xfId="40245" xr:uid="{00000000-0005-0000-0000-0000AC090000}"/>
    <cellStyle name="_Sample_Arun_QA_main" xfId="40246" xr:uid="{00000000-0005-0000-0000-0000AD090000}"/>
    <cellStyle name="_Sample_Datapack(BS)_Arun_091217_v2" xfId="40247" xr:uid="{00000000-0005-0000-0000-0000AE090000}"/>
    <cellStyle name="_Sample_Datapack(BS)_Arun_091217_v2_Arun_Info request_2009.12.21" xfId="40248" xr:uid="{00000000-0005-0000-0000-0000AF090000}"/>
    <cellStyle name="_Sample_Datapack(BS)_Arun_091217_v2_Arun_QA_main" xfId="40249" xr:uid="{00000000-0005-0000-0000-0000B0090000}"/>
    <cellStyle name="_Sample_Datepack_별첨_이종석_20090708" xfId="40250" xr:uid="{00000000-0005-0000-0000-0000B1090000}"/>
    <cellStyle name="_Sample_Datepack_별첨_이종석_20090708_Arun_Info request_2009.12.21" xfId="40251" xr:uid="{00000000-0005-0000-0000-0000B2090000}"/>
    <cellStyle name="_Sample_Datepack_별첨_이종석_20090708_Arun_QA_main" xfId="40252" xr:uid="{00000000-0005-0000-0000-0000B3090000}"/>
    <cellStyle name="_Sample_Datepack_별첨_이종석_20090708_Datapack(BS)_Arun_091217_v2" xfId="40253" xr:uid="{00000000-0005-0000-0000-0000B4090000}"/>
    <cellStyle name="_Sample_Datepack_별첨_이종석_20090708_Datapack(BS)_Arun_091217_v2_Arun_Info request_2009.12.21" xfId="40254" xr:uid="{00000000-0005-0000-0000-0000B5090000}"/>
    <cellStyle name="_Sample_Datepack_별첨_이종석_20090708_Datapack(BS)_Arun_091217_v2_Arun_QA_main" xfId="40255" xr:uid="{00000000-0005-0000-0000-0000B6090000}"/>
    <cellStyle name="_Sample_WP-dealtool table_v5_KCW" xfId="40256" xr:uid="{00000000-0005-0000-0000-0000B7090000}"/>
    <cellStyle name="_Sample_WP-dealtool table_v5_KCW_Arun_Info request_2009.12.21" xfId="40257" xr:uid="{00000000-0005-0000-0000-0000B8090000}"/>
    <cellStyle name="_Sample_WP-dealtool table_v5_KCW_Arun_QA_main" xfId="40258" xr:uid="{00000000-0005-0000-0000-0000B9090000}"/>
    <cellStyle name="_Sample_WP-dealtool table_v5_KCW_Datapack(BS)_Arun_091217_v2" xfId="40259" xr:uid="{00000000-0005-0000-0000-0000BA090000}"/>
    <cellStyle name="_Sample_WP-dealtool table_v5_KCW_Datapack(BS)_Arun_091217_v2_Arun_Info request_2009.12.21" xfId="40260" xr:uid="{00000000-0005-0000-0000-0000BB090000}"/>
    <cellStyle name="_Sample_WP-dealtool table_v5_KCW_Datapack(BS)_Arun_091217_v2_Arun_QA_main" xfId="40261" xr:uid="{00000000-0005-0000-0000-0000BC090000}"/>
    <cellStyle name="_Sample2" xfId="40262" xr:uid="{00000000-0005-0000-0000-0000BD090000}"/>
    <cellStyle name="_Sample2_Arun_Info request_2009.12.21" xfId="40263" xr:uid="{00000000-0005-0000-0000-0000BE090000}"/>
    <cellStyle name="_Sample2_Arun_QA_main" xfId="40264" xr:uid="{00000000-0005-0000-0000-0000BF090000}"/>
    <cellStyle name="_Sample2_Datapack(BS)_Arun_091217_v2" xfId="40265" xr:uid="{00000000-0005-0000-0000-0000C0090000}"/>
    <cellStyle name="_Sample2_Datapack(BS)_Arun_091217_v2_Arun_Info request_2009.12.21" xfId="40266" xr:uid="{00000000-0005-0000-0000-0000C1090000}"/>
    <cellStyle name="_Sample2_Datapack(BS)_Arun_091217_v2_Arun_QA_main" xfId="40267" xr:uid="{00000000-0005-0000-0000-0000C2090000}"/>
    <cellStyle name="_Sample2_Datepack_별첨_이종석_20090708" xfId="40268" xr:uid="{00000000-0005-0000-0000-0000C3090000}"/>
    <cellStyle name="_Sample2_Datepack_별첨_이종석_20090708_Arun_Info request_2009.12.21" xfId="40269" xr:uid="{00000000-0005-0000-0000-0000C4090000}"/>
    <cellStyle name="_Sample2_Datepack_별첨_이종석_20090708_Arun_QA_main" xfId="40270" xr:uid="{00000000-0005-0000-0000-0000C5090000}"/>
    <cellStyle name="_Sample2_Datepack_별첨_이종석_20090708_Datapack(BS)_Arun_091217_v2" xfId="40271" xr:uid="{00000000-0005-0000-0000-0000C6090000}"/>
    <cellStyle name="_Sample2_Datepack_별첨_이종석_20090708_Datapack(BS)_Arun_091217_v2_Arun_Info request_2009.12.21" xfId="40272" xr:uid="{00000000-0005-0000-0000-0000C7090000}"/>
    <cellStyle name="_Sample2_Datepack_별첨_이종석_20090708_Datapack(BS)_Arun_091217_v2_Arun_QA_main" xfId="40273" xr:uid="{00000000-0005-0000-0000-0000C8090000}"/>
    <cellStyle name="_Sample2_WP-dealtool table_v5_KCW" xfId="40274" xr:uid="{00000000-0005-0000-0000-0000C9090000}"/>
    <cellStyle name="_Sample2_WP-dealtool table_v5_KCW_Arun_Info request_2009.12.21" xfId="40275" xr:uid="{00000000-0005-0000-0000-0000CA090000}"/>
    <cellStyle name="_Sample2_WP-dealtool table_v5_KCW_Arun_QA_main" xfId="40276" xr:uid="{00000000-0005-0000-0000-0000CB090000}"/>
    <cellStyle name="_Sample2_WP-dealtool table_v5_KCW_Datapack(BS)_Arun_091217_v2" xfId="40277" xr:uid="{00000000-0005-0000-0000-0000CC090000}"/>
    <cellStyle name="_Sample2_WP-dealtool table_v5_KCW_Datapack(BS)_Arun_091217_v2_Arun_Info request_2009.12.21" xfId="40278" xr:uid="{00000000-0005-0000-0000-0000CD090000}"/>
    <cellStyle name="_Sample2_WP-dealtool table_v5_KCW_Datapack(BS)_Arun_091217_v2_Arun_QA_main" xfId="40279" xr:uid="{00000000-0005-0000-0000-0000CE090000}"/>
    <cellStyle name="_Sample3" xfId="40280" xr:uid="{00000000-0005-0000-0000-0000CF090000}"/>
    <cellStyle name="_Sample3_Arun_Info request_2009.12.21" xfId="40281" xr:uid="{00000000-0005-0000-0000-0000D0090000}"/>
    <cellStyle name="_Sample3_Arun_QA_main" xfId="40282" xr:uid="{00000000-0005-0000-0000-0000D1090000}"/>
    <cellStyle name="_Sample3_Datapack(BS)_Arun_091217_v2" xfId="40283" xr:uid="{00000000-0005-0000-0000-0000D2090000}"/>
    <cellStyle name="_Sample3_Datapack(BS)_Arun_091217_v2_Arun_Info request_2009.12.21" xfId="40284" xr:uid="{00000000-0005-0000-0000-0000D3090000}"/>
    <cellStyle name="_Sample3_Datapack(BS)_Arun_091217_v2_Arun_QA_main" xfId="40285" xr:uid="{00000000-0005-0000-0000-0000D4090000}"/>
    <cellStyle name="_Sample3_Datepack_별첨_이종석_20090708" xfId="40286" xr:uid="{00000000-0005-0000-0000-0000D5090000}"/>
    <cellStyle name="_Sample3_Datepack_별첨_이종석_20090708_Arun_Info request_2009.12.21" xfId="40287" xr:uid="{00000000-0005-0000-0000-0000D6090000}"/>
    <cellStyle name="_Sample3_Datepack_별첨_이종석_20090708_Arun_QA_main" xfId="40288" xr:uid="{00000000-0005-0000-0000-0000D7090000}"/>
    <cellStyle name="_Sample3_Datepack_별첨_이종석_20090708_Datapack(BS)_Arun_091217_v2" xfId="40289" xr:uid="{00000000-0005-0000-0000-0000D8090000}"/>
    <cellStyle name="_Sample3_Datepack_별첨_이종석_20090708_Datapack(BS)_Arun_091217_v2_Arun_Info request_2009.12.21" xfId="40290" xr:uid="{00000000-0005-0000-0000-0000D9090000}"/>
    <cellStyle name="_Sample3_Datepack_별첨_이종석_20090708_Datapack(BS)_Arun_091217_v2_Arun_QA_main" xfId="40291" xr:uid="{00000000-0005-0000-0000-0000DA090000}"/>
    <cellStyle name="_Sample3_WP-dealtool table_v5_KCW" xfId="40292" xr:uid="{00000000-0005-0000-0000-0000DB090000}"/>
    <cellStyle name="_Sample3_WP-dealtool table_v5_KCW_Arun_Info request_2009.12.21" xfId="40293" xr:uid="{00000000-0005-0000-0000-0000DC090000}"/>
    <cellStyle name="_Sample3_WP-dealtool table_v5_KCW_Arun_QA_main" xfId="40294" xr:uid="{00000000-0005-0000-0000-0000DD090000}"/>
    <cellStyle name="_Sample3_WP-dealtool table_v5_KCW_Datapack(BS)_Arun_091217_v2" xfId="40295" xr:uid="{00000000-0005-0000-0000-0000DE090000}"/>
    <cellStyle name="_Sample3_WP-dealtool table_v5_KCW_Datapack(BS)_Arun_091217_v2_Arun_Info request_2009.12.21" xfId="40296" xr:uid="{00000000-0005-0000-0000-0000DF090000}"/>
    <cellStyle name="_Sample3_WP-dealtool table_v5_KCW_Datapack(BS)_Arun_091217_v2_Arun_QA_main" xfId="40297" xr:uid="{00000000-0005-0000-0000-0000E0090000}"/>
    <cellStyle name="_Sample5" xfId="40298" xr:uid="{00000000-0005-0000-0000-0000E1090000}"/>
    <cellStyle name="_Sample5_Arun_Info request_2009.12.21" xfId="40299" xr:uid="{00000000-0005-0000-0000-0000E2090000}"/>
    <cellStyle name="_Sample5_Arun_QA_main" xfId="40300" xr:uid="{00000000-0005-0000-0000-0000E3090000}"/>
    <cellStyle name="_Sample5_Datapack(BS)_Arun_091217_v2" xfId="40301" xr:uid="{00000000-0005-0000-0000-0000E4090000}"/>
    <cellStyle name="_Sample5_Datapack(BS)_Arun_091217_v2_Arun_Info request_2009.12.21" xfId="40302" xr:uid="{00000000-0005-0000-0000-0000E5090000}"/>
    <cellStyle name="_Sample5_Datapack(BS)_Arun_091217_v2_Arun_QA_main" xfId="40303" xr:uid="{00000000-0005-0000-0000-0000E6090000}"/>
    <cellStyle name="_Sample5_Datepack_별첨_이종석_20090708" xfId="40304" xr:uid="{00000000-0005-0000-0000-0000E7090000}"/>
    <cellStyle name="_Sample5_Datepack_별첨_이종석_20090708_Arun_Info request_2009.12.21" xfId="40305" xr:uid="{00000000-0005-0000-0000-0000E8090000}"/>
    <cellStyle name="_Sample5_Datepack_별첨_이종석_20090708_Arun_QA_main" xfId="40306" xr:uid="{00000000-0005-0000-0000-0000E9090000}"/>
    <cellStyle name="_Sample5_Datepack_별첨_이종석_20090708_Datapack(BS)_Arun_091217_v2" xfId="40307" xr:uid="{00000000-0005-0000-0000-0000EA090000}"/>
    <cellStyle name="_Sample5_Datepack_별첨_이종석_20090708_Datapack(BS)_Arun_091217_v2_Arun_Info request_2009.12.21" xfId="40308" xr:uid="{00000000-0005-0000-0000-0000EB090000}"/>
    <cellStyle name="_Sample5_Datepack_별첨_이종석_20090708_Datapack(BS)_Arun_091217_v2_Arun_QA_main" xfId="40309" xr:uid="{00000000-0005-0000-0000-0000EC090000}"/>
    <cellStyle name="_Sample5_WP-dealtool table_v5_KCW" xfId="40310" xr:uid="{00000000-0005-0000-0000-0000ED090000}"/>
    <cellStyle name="_Sample5_WP-dealtool table_v5_KCW_Arun_Info request_2009.12.21" xfId="40311" xr:uid="{00000000-0005-0000-0000-0000EE090000}"/>
    <cellStyle name="_Sample5_WP-dealtool table_v5_KCW_Arun_QA_main" xfId="40312" xr:uid="{00000000-0005-0000-0000-0000EF090000}"/>
    <cellStyle name="_Sample5_WP-dealtool table_v5_KCW_Datapack(BS)_Arun_091217_v2" xfId="40313" xr:uid="{00000000-0005-0000-0000-0000F0090000}"/>
    <cellStyle name="_Sample5_WP-dealtool table_v5_KCW_Datapack(BS)_Arun_091217_v2_Arun_Info request_2009.12.21" xfId="40314" xr:uid="{00000000-0005-0000-0000-0000F1090000}"/>
    <cellStyle name="_Sample5_WP-dealtool table_v5_KCW_Datapack(BS)_Arun_091217_v2_Arun_QA_main" xfId="40315" xr:uid="{00000000-0005-0000-0000-0000F2090000}"/>
    <cellStyle name="_Sheet1" xfId="40316" xr:uid="{00000000-0005-0000-0000-0000F3090000}"/>
    <cellStyle name="_Spansion 2007 (RAJ)" xfId="3217" xr:uid="{00000000-0005-0000-0000-0000F4090000}"/>
    <cellStyle name="_V200,U100금형비집계(최종)" xfId="40317" xr:uid="{00000000-0005-0000-0000-0000F5090000}"/>
    <cellStyle name="_Z.012.비업무용자산매각계획(조사보고서)" xfId="40318" xr:uid="{00000000-0005-0000-0000-0000F6090000}"/>
    <cellStyle name="_개발비" xfId="40319" xr:uid="{00000000-0005-0000-0000-0000F7090000}"/>
    <cellStyle name="_개발비_Arun_Info request_2009.12.21" xfId="40320" xr:uid="{00000000-0005-0000-0000-0000F8090000}"/>
    <cellStyle name="_개발비_Arun_QA_main" xfId="40321" xr:uid="{00000000-0005-0000-0000-0000F9090000}"/>
    <cellStyle name="_개발비_Datapack(BS)_Arun_091217_v2" xfId="40322" xr:uid="{00000000-0005-0000-0000-0000FA090000}"/>
    <cellStyle name="_개발비_Datapack(BS)_Arun_091217_v2_Arun_Info request_2009.12.21" xfId="40323" xr:uid="{00000000-0005-0000-0000-0000FB090000}"/>
    <cellStyle name="_개발비_Datapack(BS)_Arun_091217_v2_Arun_QA_main" xfId="40324" xr:uid="{00000000-0005-0000-0000-0000FC090000}"/>
    <cellStyle name="_개발비_Sample" xfId="40325" xr:uid="{00000000-0005-0000-0000-0000FD090000}"/>
    <cellStyle name="_개발비_Sample_Arun_Info request_2009.12.21" xfId="40326" xr:uid="{00000000-0005-0000-0000-0000FE090000}"/>
    <cellStyle name="_개발비_Sample_Arun_QA_main" xfId="40327" xr:uid="{00000000-0005-0000-0000-0000FF090000}"/>
    <cellStyle name="_개발비_Sample_Datapack(BS)_Arun_091217_v2" xfId="40328" xr:uid="{00000000-0005-0000-0000-0000000A0000}"/>
    <cellStyle name="_개발비_Sample_Datapack(BS)_Arun_091217_v2_Arun_Info request_2009.12.21" xfId="40329" xr:uid="{00000000-0005-0000-0000-0000010A0000}"/>
    <cellStyle name="_개발비_Sample_Datapack(BS)_Arun_091217_v2_Arun_QA_main" xfId="40330" xr:uid="{00000000-0005-0000-0000-0000020A0000}"/>
    <cellStyle name="_개발비_Sample_Datepack_별첨_이종석_20090708" xfId="40331" xr:uid="{00000000-0005-0000-0000-0000030A0000}"/>
    <cellStyle name="_개발비_Sample_Datepack_별첨_이종석_20090708_Arun_Info request_2009.12.21" xfId="40332" xr:uid="{00000000-0005-0000-0000-0000040A0000}"/>
    <cellStyle name="_개발비_Sample_Datepack_별첨_이종석_20090708_Arun_QA_main" xfId="40333" xr:uid="{00000000-0005-0000-0000-0000050A0000}"/>
    <cellStyle name="_개발비_Sample_Datepack_별첨_이종석_20090708_Datapack(BS)_Arun_091217_v2" xfId="40334" xr:uid="{00000000-0005-0000-0000-0000060A0000}"/>
    <cellStyle name="_개발비_Sample_Datepack_별첨_이종석_20090708_Datapack(BS)_Arun_091217_v2_Arun_Info request_2009.12.21" xfId="40335" xr:uid="{00000000-0005-0000-0000-0000070A0000}"/>
    <cellStyle name="_개발비_Sample_Datepack_별첨_이종석_20090708_Datapack(BS)_Arun_091217_v2_Arun_QA_main" xfId="40336" xr:uid="{00000000-0005-0000-0000-0000080A0000}"/>
    <cellStyle name="_개발비_Sample_WP-dealtool table_v5_KCW" xfId="40337" xr:uid="{00000000-0005-0000-0000-0000090A0000}"/>
    <cellStyle name="_개발비_Sample_WP-dealtool table_v5_KCW_Arun_Info request_2009.12.21" xfId="40338" xr:uid="{00000000-0005-0000-0000-00000A0A0000}"/>
    <cellStyle name="_개발비_Sample_WP-dealtool table_v5_KCW_Arun_QA_main" xfId="40339" xr:uid="{00000000-0005-0000-0000-00000B0A0000}"/>
    <cellStyle name="_개발비_Sample_WP-dealtool table_v5_KCW_Datapack(BS)_Arun_091217_v2" xfId="40340" xr:uid="{00000000-0005-0000-0000-00000C0A0000}"/>
    <cellStyle name="_개발비_Sample_WP-dealtool table_v5_KCW_Datapack(BS)_Arun_091217_v2_Arun_Info request_2009.12.21" xfId="40341" xr:uid="{00000000-0005-0000-0000-00000D0A0000}"/>
    <cellStyle name="_개발비_Sample_WP-dealtool table_v5_KCW_Datapack(BS)_Arun_091217_v2_Arun_QA_main" xfId="40342" xr:uid="{00000000-0005-0000-0000-00000E0A0000}"/>
    <cellStyle name="_개발비_Sample2" xfId="40343" xr:uid="{00000000-0005-0000-0000-00000F0A0000}"/>
    <cellStyle name="_개발비_Sample2_Arun_Info request_2009.12.21" xfId="40344" xr:uid="{00000000-0005-0000-0000-0000100A0000}"/>
    <cellStyle name="_개발비_Sample2_Arun_QA_main" xfId="40345" xr:uid="{00000000-0005-0000-0000-0000110A0000}"/>
    <cellStyle name="_개발비_Sample2_Datapack(BS)_Arun_091217_v2" xfId="40346" xr:uid="{00000000-0005-0000-0000-0000120A0000}"/>
    <cellStyle name="_개발비_Sample2_Datapack(BS)_Arun_091217_v2_Arun_Info request_2009.12.21" xfId="40347" xr:uid="{00000000-0005-0000-0000-0000130A0000}"/>
    <cellStyle name="_개발비_Sample2_Datapack(BS)_Arun_091217_v2_Arun_QA_main" xfId="40348" xr:uid="{00000000-0005-0000-0000-0000140A0000}"/>
    <cellStyle name="_개발비_Sample2_Datepack_별첨_이종석_20090708" xfId="40349" xr:uid="{00000000-0005-0000-0000-0000150A0000}"/>
    <cellStyle name="_개발비_Sample2_Datepack_별첨_이종석_20090708_Arun_Info request_2009.12.21" xfId="40350" xr:uid="{00000000-0005-0000-0000-0000160A0000}"/>
    <cellStyle name="_개발비_Sample2_Datepack_별첨_이종석_20090708_Arun_QA_main" xfId="40351" xr:uid="{00000000-0005-0000-0000-0000170A0000}"/>
    <cellStyle name="_개발비_Sample2_Datepack_별첨_이종석_20090708_Datapack(BS)_Arun_091217_v2" xfId="40352" xr:uid="{00000000-0005-0000-0000-0000180A0000}"/>
    <cellStyle name="_개발비_Sample2_Datepack_별첨_이종석_20090708_Datapack(BS)_Arun_091217_v2_Arun_Info request_2009.12.21" xfId="40353" xr:uid="{00000000-0005-0000-0000-0000190A0000}"/>
    <cellStyle name="_개발비_Sample2_Datepack_별첨_이종석_20090708_Datapack(BS)_Arun_091217_v2_Arun_QA_main" xfId="40354" xr:uid="{00000000-0005-0000-0000-00001A0A0000}"/>
    <cellStyle name="_개발비_Sample2_WP-dealtool table_v5_KCW" xfId="40355" xr:uid="{00000000-0005-0000-0000-00001B0A0000}"/>
    <cellStyle name="_개발비_Sample2_WP-dealtool table_v5_KCW_Arun_Info request_2009.12.21" xfId="40356" xr:uid="{00000000-0005-0000-0000-00001C0A0000}"/>
    <cellStyle name="_개발비_Sample2_WP-dealtool table_v5_KCW_Arun_QA_main" xfId="40357" xr:uid="{00000000-0005-0000-0000-00001D0A0000}"/>
    <cellStyle name="_개발비_Sample2_WP-dealtool table_v5_KCW_Datapack(BS)_Arun_091217_v2" xfId="40358" xr:uid="{00000000-0005-0000-0000-00001E0A0000}"/>
    <cellStyle name="_개발비_Sample2_WP-dealtool table_v5_KCW_Datapack(BS)_Arun_091217_v2_Arun_Info request_2009.12.21" xfId="40359" xr:uid="{00000000-0005-0000-0000-00001F0A0000}"/>
    <cellStyle name="_개발비_Sample2_WP-dealtool table_v5_KCW_Datapack(BS)_Arun_091217_v2_Arun_QA_main" xfId="40360" xr:uid="{00000000-0005-0000-0000-0000200A0000}"/>
    <cellStyle name="_개발비_Sample3" xfId="40361" xr:uid="{00000000-0005-0000-0000-0000210A0000}"/>
    <cellStyle name="_개발비_Sample3_Arun_Info request_2009.12.21" xfId="40362" xr:uid="{00000000-0005-0000-0000-0000220A0000}"/>
    <cellStyle name="_개발비_Sample3_Arun_QA_main" xfId="40363" xr:uid="{00000000-0005-0000-0000-0000230A0000}"/>
    <cellStyle name="_개발비_Sample3_Datapack(BS)_Arun_091217_v2" xfId="40364" xr:uid="{00000000-0005-0000-0000-0000240A0000}"/>
    <cellStyle name="_개발비_Sample3_Datapack(BS)_Arun_091217_v2_Arun_Info request_2009.12.21" xfId="40365" xr:uid="{00000000-0005-0000-0000-0000250A0000}"/>
    <cellStyle name="_개발비_Sample3_Datapack(BS)_Arun_091217_v2_Arun_QA_main" xfId="40366" xr:uid="{00000000-0005-0000-0000-0000260A0000}"/>
    <cellStyle name="_개발비_Sample3_Datepack_별첨_이종석_20090708" xfId="40367" xr:uid="{00000000-0005-0000-0000-0000270A0000}"/>
    <cellStyle name="_개발비_Sample3_Datepack_별첨_이종석_20090708_Arun_Info request_2009.12.21" xfId="40368" xr:uid="{00000000-0005-0000-0000-0000280A0000}"/>
    <cellStyle name="_개발비_Sample3_Datepack_별첨_이종석_20090708_Arun_QA_main" xfId="40369" xr:uid="{00000000-0005-0000-0000-0000290A0000}"/>
    <cellStyle name="_개발비_Sample3_Datepack_별첨_이종석_20090708_Datapack(BS)_Arun_091217_v2" xfId="40370" xr:uid="{00000000-0005-0000-0000-00002A0A0000}"/>
    <cellStyle name="_개발비_Sample3_Datepack_별첨_이종석_20090708_Datapack(BS)_Arun_091217_v2_Arun_Info request_2009.12.21" xfId="40371" xr:uid="{00000000-0005-0000-0000-00002B0A0000}"/>
    <cellStyle name="_개발비_Sample3_Datepack_별첨_이종석_20090708_Datapack(BS)_Arun_091217_v2_Arun_QA_main" xfId="40372" xr:uid="{00000000-0005-0000-0000-00002C0A0000}"/>
    <cellStyle name="_개발비_Sample3_WP-dealtool table_v5_KCW" xfId="40373" xr:uid="{00000000-0005-0000-0000-00002D0A0000}"/>
    <cellStyle name="_개발비_Sample3_WP-dealtool table_v5_KCW_Arun_Info request_2009.12.21" xfId="40374" xr:uid="{00000000-0005-0000-0000-00002E0A0000}"/>
    <cellStyle name="_개발비_Sample3_WP-dealtool table_v5_KCW_Arun_QA_main" xfId="40375" xr:uid="{00000000-0005-0000-0000-00002F0A0000}"/>
    <cellStyle name="_개발비_Sample3_WP-dealtool table_v5_KCW_Datapack(BS)_Arun_091217_v2" xfId="40376" xr:uid="{00000000-0005-0000-0000-0000300A0000}"/>
    <cellStyle name="_개발비_Sample3_WP-dealtool table_v5_KCW_Datapack(BS)_Arun_091217_v2_Arun_Info request_2009.12.21" xfId="40377" xr:uid="{00000000-0005-0000-0000-0000310A0000}"/>
    <cellStyle name="_개발비_Sample3_WP-dealtool table_v5_KCW_Datapack(BS)_Arun_091217_v2_Arun_QA_main" xfId="40378" xr:uid="{00000000-0005-0000-0000-0000320A0000}"/>
    <cellStyle name="_개발비_Sample5" xfId="40379" xr:uid="{00000000-0005-0000-0000-0000330A0000}"/>
    <cellStyle name="_개발비_Sample5_Arun_Info request_2009.12.21" xfId="40380" xr:uid="{00000000-0005-0000-0000-0000340A0000}"/>
    <cellStyle name="_개발비_Sample5_Arun_QA_main" xfId="40381" xr:uid="{00000000-0005-0000-0000-0000350A0000}"/>
    <cellStyle name="_개발비_Sample5_Datapack(BS)_Arun_091217_v2" xfId="40382" xr:uid="{00000000-0005-0000-0000-0000360A0000}"/>
    <cellStyle name="_개발비_Sample5_Datapack(BS)_Arun_091217_v2_Arun_Info request_2009.12.21" xfId="40383" xr:uid="{00000000-0005-0000-0000-0000370A0000}"/>
    <cellStyle name="_개발비_Sample5_Datapack(BS)_Arun_091217_v2_Arun_QA_main" xfId="40384" xr:uid="{00000000-0005-0000-0000-0000380A0000}"/>
    <cellStyle name="_개발비_Sample5_Datepack_별첨_이종석_20090708" xfId="40385" xr:uid="{00000000-0005-0000-0000-0000390A0000}"/>
    <cellStyle name="_개발비_Sample5_Datepack_별첨_이종석_20090708_Arun_Info request_2009.12.21" xfId="40386" xr:uid="{00000000-0005-0000-0000-00003A0A0000}"/>
    <cellStyle name="_개발비_Sample5_Datepack_별첨_이종석_20090708_Arun_QA_main" xfId="40387" xr:uid="{00000000-0005-0000-0000-00003B0A0000}"/>
    <cellStyle name="_개발비_Sample5_Datepack_별첨_이종석_20090708_Datapack(BS)_Arun_091217_v2" xfId="40388" xr:uid="{00000000-0005-0000-0000-00003C0A0000}"/>
    <cellStyle name="_개발비_Sample5_Datepack_별첨_이종석_20090708_Datapack(BS)_Arun_091217_v2_Arun_Info request_2009.12.21" xfId="40389" xr:uid="{00000000-0005-0000-0000-00003D0A0000}"/>
    <cellStyle name="_개발비_Sample5_Datepack_별첨_이종석_20090708_Datapack(BS)_Arun_091217_v2_Arun_QA_main" xfId="40390" xr:uid="{00000000-0005-0000-0000-00003E0A0000}"/>
    <cellStyle name="_개발비_Sample5_WP-dealtool table_v5_KCW" xfId="40391" xr:uid="{00000000-0005-0000-0000-00003F0A0000}"/>
    <cellStyle name="_개발비_Sample5_WP-dealtool table_v5_KCW_Arun_Info request_2009.12.21" xfId="40392" xr:uid="{00000000-0005-0000-0000-0000400A0000}"/>
    <cellStyle name="_개발비_Sample5_WP-dealtool table_v5_KCW_Arun_QA_main" xfId="40393" xr:uid="{00000000-0005-0000-0000-0000410A0000}"/>
    <cellStyle name="_개발비_Sample5_WP-dealtool table_v5_KCW_Datapack(BS)_Arun_091217_v2" xfId="40394" xr:uid="{00000000-0005-0000-0000-0000420A0000}"/>
    <cellStyle name="_개발비_Sample5_WP-dealtool table_v5_KCW_Datapack(BS)_Arun_091217_v2_Arun_Info request_2009.12.21" xfId="40395" xr:uid="{00000000-0005-0000-0000-0000430A0000}"/>
    <cellStyle name="_개발비_Sample5_WP-dealtool table_v5_KCW_Datapack(BS)_Arun_091217_v2_Arun_QA_main" xfId="40396" xr:uid="{00000000-0005-0000-0000-0000440A0000}"/>
    <cellStyle name="_고무단가" xfId="40397" xr:uid="{00000000-0005-0000-0000-0000450A0000}"/>
    <cellStyle name="_관리지표" xfId="40398" xr:uid="{00000000-0005-0000-0000-0000460A0000}"/>
    <cellStyle name="_기타자산_04기말" xfId="40399" xr:uid="{00000000-0005-0000-0000-0000470A0000}"/>
    <cellStyle name="_대손충당금수정분개" xfId="40400" xr:uid="{00000000-0005-0000-0000-0000480A0000}"/>
    <cellStyle name="_대출채권_05기말" xfId="40401" xr:uid="{00000000-0005-0000-0000-0000490A0000}"/>
    <cellStyle name="_매출" xfId="40402" xr:uid="{00000000-0005-0000-0000-00004A0A0000}"/>
    <cellStyle name="_매출_상신브레이크06" xfId="40403" xr:uid="{00000000-0005-0000-0000-00004B0A0000}"/>
    <cellStyle name="_매출_상신브레이크06_Arun_Info request_2009.12.21" xfId="40404" xr:uid="{00000000-0005-0000-0000-00004C0A0000}"/>
    <cellStyle name="_매출_상신브레이크06_Arun_QA_main" xfId="40405" xr:uid="{00000000-0005-0000-0000-00004D0A0000}"/>
    <cellStyle name="_매출_상신브레이크06_Datapack(BS)_Arun_091217_v2" xfId="40406" xr:uid="{00000000-0005-0000-0000-00004E0A0000}"/>
    <cellStyle name="_매출_상신브레이크06_Datapack(BS)_Arun_091217_v2_Arun_Info request_2009.12.21" xfId="40407" xr:uid="{00000000-0005-0000-0000-00004F0A0000}"/>
    <cellStyle name="_매출_상신브레이크06_Datapack(BS)_Arun_091217_v2_Arun_QA_main" xfId="40408" xr:uid="{00000000-0005-0000-0000-0000500A0000}"/>
    <cellStyle name="_매출_상신브레이크06_Sample" xfId="40409" xr:uid="{00000000-0005-0000-0000-0000510A0000}"/>
    <cellStyle name="_매출_상신브레이크06_Sample_Arun_Info request_2009.12.21" xfId="40410" xr:uid="{00000000-0005-0000-0000-0000520A0000}"/>
    <cellStyle name="_매출_상신브레이크06_Sample_Arun_QA_main" xfId="40411" xr:uid="{00000000-0005-0000-0000-0000530A0000}"/>
    <cellStyle name="_매출_상신브레이크06_Sample_Datapack(BS)_Arun_091217_v2" xfId="40412" xr:uid="{00000000-0005-0000-0000-0000540A0000}"/>
    <cellStyle name="_매출_상신브레이크06_Sample_Datapack(BS)_Arun_091217_v2_Arun_Info request_2009.12.21" xfId="40413" xr:uid="{00000000-0005-0000-0000-0000550A0000}"/>
    <cellStyle name="_매출_상신브레이크06_Sample_Datapack(BS)_Arun_091217_v2_Arun_QA_main" xfId="40414" xr:uid="{00000000-0005-0000-0000-0000560A0000}"/>
    <cellStyle name="_매출_상신브레이크06_Sample_Datepack_별첨_이종석_20090708" xfId="40415" xr:uid="{00000000-0005-0000-0000-0000570A0000}"/>
    <cellStyle name="_매출_상신브레이크06_Sample_Datepack_별첨_이종석_20090708_Arun_Info request_2009.12.21" xfId="40416" xr:uid="{00000000-0005-0000-0000-0000580A0000}"/>
    <cellStyle name="_매출_상신브레이크06_Sample_Datepack_별첨_이종석_20090708_Arun_QA_main" xfId="40417" xr:uid="{00000000-0005-0000-0000-0000590A0000}"/>
    <cellStyle name="_매출_상신브레이크06_Sample_Datepack_별첨_이종석_20090708_Datapack(BS)_Arun_091217_v2" xfId="40418" xr:uid="{00000000-0005-0000-0000-00005A0A0000}"/>
    <cellStyle name="_매출_상신브레이크06_Sample_Datepack_별첨_이종석_20090708_Datapack(BS)_Arun_091217_v2_Arun_Info request_2009.12.21" xfId="40419" xr:uid="{00000000-0005-0000-0000-00005B0A0000}"/>
    <cellStyle name="_매출_상신브레이크06_Sample_Datepack_별첨_이종석_20090708_Datapack(BS)_Arun_091217_v2_Arun_QA_main" xfId="40420" xr:uid="{00000000-0005-0000-0000-00005C0A0000}"/>
    <cellStyle name="_매출_상신브레이크06_Sample_WP-dealtool table_v5_KCW" xfId="40421" xr:uid="{00000000-0005-0000-0000-00005D0A0000}"/>
    <cellStyle name="_매출_상신브레이크06_Sample_WP-dealtool table_v5_KCW_Arun_Info request_2009.12.21" xfId="40422" xr:uid="{00000000-0005-0000-0000-00005E0A0000}"/>
    <cellStyle name="_매출_상신브레이크06_Sample_WP-dealtool table_v5_KCW_Arun_QA_main" xfId="40423" xr:uid="{00000000-0005-0000-0000-00005F0A0000}"/>
    <cellStyle name="_매출_상신브레이크06_Sample_WP-dealtool table_v5_KCW_Datapack(BS)_Arun_091217_v2" xfId="40424" xr:uid="{00000000-0005-0000-0000-0000600A0000}"/>
    <cellStyle name="_매출_상신브레이크06_Sample_WP-dealtool table_v5_KCW_Datapack(BS)_Arun_091217_v2_Arun_Info request_2009.12.21" xfId="40425" xr:uid="{00000000-0005-0000-0000-0000610A0000}"/>
    <cellStyle name="_매출_상신브레이크06_Sample_WP-dealtool table_v5_KCW_Datapack(BS)_Arun_091217_v2_Arun_QA_main" xfId="40426" xr:uid="{00000000-0005-0000-0000-0000620A0000}"/>
    <cellStyle name="_매출_상신브레이크06_Sample2" xfId="40427" xr:uid="{00000000-0005-0000-0000-0000630A0000}"/>
    <cellStyle name="_매출_상신브레이크06_Sample2_Arun_Info request_2009.12.21" xfId="40428" xr:uid="{00000000-0005-0000-0000-0000640A0000}"/>
    <cellStyle name="_매출_상신브레이크06_Sample2_Arun_QA_main" xfId="40429" xr:uid="{00000000-0005-0000-0000-0000650A0000}"/>
    <cellStyle name="_매출_상신브레이크06_Sample2_Datapack(BS)_Arun_091217_v2" xfId="40430" xr:uid="{00000000-0005-0000-0000-0000660A0000}"/>
    <cellStyle name="_매출_상신브레이크06_Sample2_Datapack(BS)_Arun_091217_v2_Arun_Info request_2009.12.21" xfId="40431" xr:uid="{00000000-0005-0000-0000-0000670A0000}"/>
    <cellStyle name="_매출_상신브레이크06_Sample2_Datapack(BS)_Arun_091217_v2_Arun_QA_main" xfId="40432" xr:uid="{00000000-0005-0000-0000-0000680A0000}"/>
    <cellStyle name="_매출_상신브레이크06_Sample2_Datepack_별첨_이종석_20090708" xfId="40433" xr:uid="{00000000-0005-0000-0000-0000690A0000}"/>
    <cellStyle name="_매출_상신브레이크06_Sample2_Datepack_별첨_이종석_20090708_Arun_Info request_2009.12.21" xfId="40434" xr:uid="{00000000-0005-0000-0000-00006A0A0000}"/>
    <cellStyle name="_매출_상신브레이크06_Sample2_Datepack_별첨_이종석_20090708_Arun_QA_main" xfId="40435" xr:uid="{00000000-0005-0000-0000-00006B0A0000}"/>
    <cellStyle name="_매출_상신브레이크06_Sample2_Datepack_별첨_이종석_20090708_Datapack(BS)_Arun_091217_v2" xfId="40436" xr:uid="{00000000-0005-0000-0000-00006C0A0000}"/>
    <cellStyle name="_매출_상신브레이크06_Sample2_Datepack_별첨_이종석_20090708_Datapack(BS)_Arun_091217_v2_Arun_Info request_2009.12.21" xfId="40437" xr:uid="{00000000-0005-0000-0000-00006D0A0000}"/>
    <cellStyle name="_매출_상신브레이크06_Sample2_Datepack_별첨_이종석_20090708_Datapack(BS)_Arun_091217_v2_Arun_QA_main" xfId="40438" xr:uid="{00000000-0005-0000-0000-00006E0A0000}"/>
    <cellStyle name="_매출_상신브레이크06_Sample2_WP-dealtool table_v5_KCW" xfId="40439" xr:uid="{00000000-0005-0000-0000-00006F0A0000}"/>
    <cellStyle name="_매출_상신브레이크06_Sample2_WP-dealtool table_v5_KCW_Arun_Info request_2009.12.21" xfId="40440" xr:uid="{00000000-0005-0000-0000-0000700A0000}"/>
    <cellStyle name="_매출_상신브레이크06_Sample2_WP-dealtool table_v5_KCW_Arun_QA_main" xfId="40441" xr:uid="{00000000-0005-0000-0000-0000710A0000}"/>
    <cellStyle name="_매출_상신브레이크06_Sample2_WP-dealtool table_v5_KCW_Datapack(BS)_Arun_091217_v2" xfId="40442" xr:uid="{00000000-0005-0000-0000-0000720A0000}"/>
    <cellStyle name="_매출_상신브레이크06_Sample2_WP-dealtool table_v5_KCW_Datapack(BS)_Arun_091217_v2_Arun_Info request_2009.12.21" xfId="40443" xr:uid="{00000000-0005-0000-0000-0000730A0000}"/>
    <cellStyle name="_매출_상신브레이크06_Sample2_WP-dealtool table_v5_KCW_Datapack(BS)_Arun_091217_v2_Arun_QA_main" xfId="40444" xr:uid="{00000000-0005-0000-0000-0000740A0000}"/>
    <cellStyle name="_매출_상신브레이크06_Sample3" xfId="40445" xr:uid="{00000000-0005-0000-0000-0000750A0000}"/>
    <cellStyle name="_매출_상신브레이크06_Sample3_Arun_Info request_2009.12.21" xfId="40446" xr:uid="{00000000-0005-0000-0000-0000760A0000}"/>
    <cellStyle name="_매출_상신브레이크06_Sample3_Arun_QA_main" xfId="40447" xr:uid="{00000000-0005-0000-0000-0000770A0000}"/>
    <cellStyle name="_매출_상신브레이크06_Sample3_Datapack(BS)_Arun_091217_v2" xfId="40448" xr:uid="{00000000-0005-0000-0000-0000780A0000}"/>
    <cellStyle name="_매출_상신브레이크06_Sample3_Datapack(BS)_Arun_091217_v2_Arun_Info request_2009.12.21" xfId="40449" xr:uid="{00000000-0005-0000-0000-0000790A0000}"/>
    <cellStyle name="_매출_상신브레이크06_Sample3_Datapack(BS)_Arun_091217_v2_Arun_QA_main" xfId="40450" xr:uid="{00000000-0005-0000-0000-00007A0A0000}"/>
    <cellStyle name="_매출_상신브레이크06_Sample3_Datepack_별첨_이종석_20090708" xfId="40451" xr:uid="{00000000-0005-0000-0000-00007B0A0000}"/>
    <cellStyle name="_매출_상신브레이크06_Sample3_Datepack_별첨_이종석_20090708_Arun_Info request_2009.12.21" xfId="40452" xr:uid="{00000000-0005-0000-0000-00007C0A0000}"/>
    <cellStyle name="_매출_상신브레이크06_Sample3_Datepack_별첨_이종석_20090708_Arun_QA_main" xfId="40453" xr:uid="{00000000-0005-0000-0000-00007D0A0000}"/>
    <cellStyle name="_매출_상신브레이크06_Sample3_Datepack_별첨_이종석_20090708_Datapack(BS)_Arun_091217_v2" xfId="40454" xr:uid="{00000000-0005-0000-0000-00007E0A0000}"/>
    <cellStyle name="_매출_상신브레이크06_Sample3_Datepack_별첨_이종석_20090708_Datapack(BS)_Arun_091217_v2_Arun_Info request_2009.12.21" xfId="40455" xr:uid="{00000000-0005-0000-0000-00007F0A0000}"/>
    <cellStyle name="_매출_상신브레이크06_Sample3_Datepack_별첨_이종석_20090708_Datapack(BS)_Arun_091217_v2_Arun_QA_main" xfId="40456" xr:uid="{00000000-0005-0000-0000-0000800A0000}"/>
    <cellStyle name="_매출_상신브레이크06_Sample3_WP-dealtool table_v5_KCW" xfId="40457" xr:uid="{00000000-0005-0000-0000-0000810A0000}"/>
    <cellStyle name="_매출_상신브레이크06_Sample3_WP-dealtool table_v5_KCW_Arun_Info request_2009.12.21" xfId="40458" xr:uid="{00000000-0005-0000-0000-0000820A0000}"/>
    <cellStyle name="_매출_상신브레이크06_Sample3_WP-dealtool table_v5_KCW_Arun_QA_main" xfId="40459" xr:uid="{00000000-0005-0000-0000-0000830A0000}"/>
    <cellStyle name="_매출_상신브레이크06_Sample3_WP-dealtool table_v5_KCW_Datapack(BS)_Arun_091217_v2" xfId="40460" xr:uid="{00000000-0005-0000-0000-0000840A0000}"/>
    <cellStyle name="_매출_상신브레이크06_Sample3_WP-dealtool table_v5_KCW_Datapack(BS)_Arun_091217_v2_Arun_Info request_2009.12.21" xfId="40461" xr:uid="{00000000-0005-0000-0000-0000850A0000}"/>
    <cellStyle name="_매출_상신브레이크06_Sample3_WP-dealtool table_v5_KCW_Datapack(BS)_Arun_091217_v2_Arun_QA_main" xfId="40462" xr:uid="{00000000-0005-0000-0000-0000860A0000}"/>
    <cellStyle name="_매출_상신브레이크06_Sample5" xfId="40463" xr:uid="{00000000-0005-0000-0000-0000870A0000}"/>
    <cellStyle name="_매출_상신브레이크06_Sample5_Arun_Info request_2009.12.21" xfId="40464" xr:uid="{00000000-0005-0000-0000-0000880A0000}"/>
    <cellStyle name="_매출_상신브레이크06_Sample5_Arun_QA_main" xfId="40465" xr:uid="{00000000-0005-0000-0000-0000890A0000}"/>
    <cellStyle name="_매출_상신브레이크06_Sample5_Datapack(BS)_Arun_091217_v2" xfId="40466" xr:uid="{00000000-0005-0000-0000-00008A0A0000}"/>
    <cellStyle name="_매출_상신브레이크06_Sample5_Datapack(BS)_Arun_091217_v2_Arun_Info request_2009.12.21" xfId="40467" xr:uid="{00000000-0005-0000-0000-00008B0A0000}"/>
    <cellStyle name="_매출_상신브레이크06_Sample5_Datapack(BS)_Arun_091217_v2_Arun_QA_main" xfId="40468" xr:uid="{00000000-0005-0000-0000-00008C0A0000}"/>
    <cellStyle name="_매출_상신브레이크06_Sample5_Datepack_별첨_이종석_20090708" xfId="40469" xr:uid="{00000000-0005-0000-0000-00008D0A0000}"/>
    <cellStyle name="_매출_상신브레이크06_Sample5_Datepack_별첨_이종석_20090708_Arun_Info request_2009.12.21" xfId="40470" xr:uid="{00000000-0005-0000-0000-00008E0A0000}"/>
    <cellStyle name="_매출_상신브레이크06_Sample5_Datepack_별첨_이종석_20090708_Arun_QA_main" xfId="40471" xr:uid="{00000000-0005-0000-0000-00008F0A0000}"/>
    <cellStyle name="_매출_상신브레이크06_Sample5_Datepack_별첨_이종석_20090708_Datapack(BS)_Arun_091217_v2" xfId="40472" xr:uid="{00000000-0005-0000-0000-0000900A0000}"/>
    <cellStyle name="_매출_상신브레이크06_Sample5_Datepack_별첨_이종석_20090708_Datapack(BS)_Arun_091217_v2_Arun_Info request_2009.12.21" xfId="40473" xr:uid="{00000000-0005-0000-0000-0000910A0000}"/>
    <cellStyle name="_매출_상신브레이크06_Sample5_Datepack_별첨_이종석_20090708_Datapack(BS)_Arun_091217_v2_Arun_QA_main" xfId="40474" xr:uid="{00000000-0005-0000-0000-0000920A0000}"/>
    <cellStyle name="_매출_상신브레이크06_Sample5_WP-dealtool table_v5_KCW" xfId="40475" xr:uid="{00000000-0005-0000-0000-0000930A0000}"/>
    <cellStyle name="_매출_상신브레이크06_Sample5_WP-dealtool table_v5_KCW_Arun_Info request_2009.12.21" xfId="40476" xr:uid="{00000000-0005-0000-0000-0000940A0000}"/>
    <cellStyle name="_매출_상신브레이크06_Sample5_WP-dealtool table_v5_KCW_Arun_QA_main" xfId="40477" xr:uid="{00000000-0005-0000-0000-0000950A0000}"/>
    <cellStyle name="_매출_상신브레이크06_Sample5_WP-dealtool table_v5_KCW_Datapack(BS)_Arun_091217_v2" xfId="40478" xr:uid="{00000000-0005-0000-0000-0000960A0000}"/>
    <cellStyle name="_매출_상신브레이크06_Sample5_WP-dealtool table_v5_KCW_Datapack(BS)_Arun_091217_v2_Arun_Info request_2009.12.21" xfId="40479" xr:uid="{00000000-0005-0000-0000-0000970A0000}"/>
    <cellStyle name="_매출_상신브레이크06_Sample5_WP-dealtool table_v5_KCW_Datapack(BS)_Arun_091217_v2_Arun_QA_main" xfId="40480" xr:uid="{00000000-0005-0000-0000-0000980A0000}"/>
    <cellStyle name="_매출채권" xfId="40481" xr:uid="{00000000-0005-0000-0000-0000990A0000}"/>
    <cellStyle name="_매출채권_03기말" xfId="40482" xr:uid="{00000000-0005-0000-0000-00009A0A0000}"/>
    <cellStyle name="_매출채권_Arun_Info request_2009.12.21" xfId="40483" xr:uid="{00000000-0005-0000-0000-00009B0A0000}"/>
    <cellStyle name="_매출채권_Arun_QA_main" xfId="40484" xr:uid="{00000000-0005-0000-0000-00009C0A0000}"/>
    <cellStyle name="_매출채권_Datapack(BS)_Arun_091217_v2" xfId="40485" xr:uid="{00000000-0005-0000-0000-00009D0A0000}"/>
    <cellStyle name="_매출채권_Datapack(BS)_Arun_091217_v2_Arun_Info request_2009.12.21" xfId="40486" xr:uid="{00000000-0005-0000-0000-00009E0A0000}"/>
    <cellStyle name="_매출채권_Datapack(BS)_Arun_091217_v2_Arun_QA_main" xfId="40487" xr:uid="{00000000-0005-0000-0000-00009F0A0000}"/>
    <cellStyle name="_매출채권_Sample" xfId="40488" xr:uid="{00000000-0005-0000-0000-0000A00A0000}"/>
    <cellStyle name="_매출채권_Sample_Arun_Info request_2009.12.21" xfId="40489" xr:uid="{00000000-0005-0000-0000-0000A10A0000}"/>
    <cellStyle name="_매출채권_Sample_Arun_QA_main" xfId="40490" xr:uid="{00000000-0005-0000-0000-0000A20A0000}"/>
    <cellStyle name="_매출채권_Sample_Datapack(BS)_Arun_091217_v2" xfId="40491" xr:uid="{00000000-0005-0000-0000-0000A30A0000}"/>
    <cellStyle name="_매출채권_Sample_Datapack(BS)_Arun_091217_v2_Arun_Info request_2009.12.21" xfId="40492" xr:uid="{00000000-0005-0000-0000-0000A40A0000}"/>
    <cellStyle name="_매출채권_Sample_Datapack(BS)_Arun_091217_v2_Arun_QA_main" xfId="40493" xr:uid="{00000000-0005-0000-0000-0000A50A0000}"/>
    <cellStyle name="_매출채권_Sample_Datepack_별첨_이종석_20090708" xfId="40494" xr:uid="{00000000-0005-0000-0000-0000A60A0000}"/>
    <cellStyle name="_매출채권_Sample_Datepack_별첨_이종석_20090708_Arun_Info request_2009.12.21" xfId="40495" xr:uid="{00000000-0005-0000-0000-0000A70A0000}"/>
    <cellStyle name="_매출채권_Sample_Datepack_별첨_이종석_20090708_Arun_QA_main" xfId="40496" xr:uid="{00000000-0005-0000-0000-0000A80A0000}"/>
    <cellStyle name="_매출채권_Sample_Datepack_별첨_이종석_20090708_Datapack(BS)_Arun_091217_v2" xfId="40497" xr:uid="{00000000-0005-0000-0000-0000A90A0000}"/>
    <cellStyle name="_매출채권_Sample_Datepack_별첨_이종석_20090708_Datapack(BS)_Arun_091217_v2_Arun_Info request_2009.12.21" xfId="40498" xr:uid="{00000000-0005-0000-0000-0000AA0A0000}"/>
    <cellStyle name="_매출채권_Sample_Datepack_별첨_이종석_20090708_Datapack(BS)_Arun_091217_v2_Arun_QA_main" xfId="40499" xr:uid="{00000000-0005-0000-0000-0000AB0A0000}"/>
    <cellStyle name="_매출채권_Sample_WP-dealtool table_v5_KCW" xfId="40500" xr:uid="{00000000-0005-0000-0000-0000AC0A0000}"/>
    <cellStyle name="_매출채권_Sample_WP-dealtool table_v5_KCW_Arun_Info request_2009.12.21" xfId="40501" xr:uid="{00000000-0005-0000-0000-0000AD0A0000}"/>
    <cellStyle name="_매출채권_Sample_WP-dealtool table_v5_KCW_Arun_QA_main" xfId="40502" xr:uid="{00000000-0005-0000-0000-0000AE0A0000}"/>
    <cellStyle name="_매출채권_Sample_WP-dealtool table_v5_KCW_Datapack(BS)_Arun_091217_v2" xfId="40503" xr:uid="{00000000-0005-0000-0000-0000AF0A0000}"/>
    <cellStyle name="_매출채권_Sample_WP-dealtool table_v5_KCW_Datapack(BS)_Arun_091217_v2_Arun_Info request_2009.12.21" xfId="40504" xr:uid="{00000000-0005-0000-0000-0000B00A0000}"/>
    <cellStyle name="_매출채권_Sample_WP-dealtool table_v5_KCW_Datapack(BS)_Arun_091217_v2_Arun_QA_main" xfId="40505" xr:uid="{00000000-0005-0000-0000-0000B10A0000}"/>
    <cellStyle name="_매출채권_Sample2" xfId="40506" xr:uid="{00000000-0005-0000-0000-0000B20A0000}"/>
    <cellStyle name="_매출채권_Sample2_Arun_Info request_2009.12.21" xfId="40507" xr:uid="{00000000-0005-0000-0000-0000B30A0000}"/>
    <cellStyle name="_매출채권_Sample2_Arun_QA_main" xfId="40508" xr:uid="{00000000-0005-0000-0000-0000B40A0000}"/>
    <cellStyle name="_매출채권_Sample2_Datapack(BS)_Arun_091217_v2" xfId="40509" xr:uid="{00000000-0005-0000-0000-0000B50A0000}"/>
    <cellStyle name="_매출채권_Sample2_Datapack(BS)_Arun_091217_v2_Arun_Info request_2009.12.21" xfId="40510" xr:uid="{00000000-0005-0000-0000-0000B60A0000}"/>
    <cellStyle name="_매출채권_Sample2_Datapack(BS)_Arun_091217_v2_Arun_QA_main" xfId="40511" xr:uid="{00000000-0005-0000-0000-0000B70A0000}"/>
    <cellStyle name="_매출채권_Sample2_Datepack_별첨_이종석_20090708" xfId="40512" xr:uid="{00000000-0005-0000-0000-0000B80A0000}"/>
    <cellStyle name="_매출채권_Sample2_Datepack_별첨_이종석_20090708_Arun_Info request_2009.12.21" xfId="40513" xr:uid="{00000000-0005-0000-0000-0000B90A0000}"/>
    <cellStyle name="_매출채권_Sample2_Datepack_별첨_이종석_20090708_Arun_QA_main" xfId="40514" xr:uid="{00000000-0005-0000-0000-0000BA0A0000}"/>
    <cellStyle name="_매출채권_Sample2_Datepack_별첨_이종석_20090708_Datapack(BS)_Arun_091217_v2" xfId="40515" xr:uid="{00000000-0005-0000-0000-0000BB0A0000}"/>
    <cellStyle name="_매출채권_Sample2_Datepack_별첨_이종석_20090708_Datapack(BS)_Arun_091217_v2_Arun_Info request_2009.12.21" xfId="40516" xr:uid="{00000000-0005-0000-0000-0000BC0A0000}"/>
    <cellStyle name="_매출채권_Sample2_Datepack_별첨_이종석_20090708_Datapack(BS)_Arun_091217_v2_Arun_QA_main" xfId="40517" xr:uid="{00000000-0005-0000-0000-0000BD0A0000}"/>
    <cellStyle name="_매출채권_Sample2_WP-dealtool table_v5_KCW" xfId="40518" xr:uid="{00000000-0005-0000-0000-0000BE0A0000}"/>
    <cellStyle name="_매출채권_Sample2_WP-dealtool table_v5_KCW_Arun_Info request_2009.12.21" xfId="40519" xr:uid="{00000000-0005-0000-0000-0000BF0A0000}"/>
    <cellStyle name="_매출채권_Sample2_WP-dealtool table_v5_KCW_Arun_QA_main" xfId="40520" xr:uid="{00000000-0005-0000-0000-0000C00A0000}"/>
    <cellStyle name="_매출채권_Sample2_WP-dealtool table_v5_KCW_Datapack(BS)_Arun_091217_v2" xfId="40521" xr:uid="{00000000-0005-0000-0000-0000C10A0000}"/>
    <cellStyle name="_매출채권_Sample2_WP-dealtool table_v5_KCW_Datapack(BS)_Arun_091217_v2_Arun_Info request_2009.12.21" xfId="40522" xr:uid="{00000000-0005-0000-0000-0000C20A0000}"/>
    <cellStyle name="_매출채권_Sample2_WP-dealtool table_v5_KCW_Datapack(BS)_Arun_091217_v2_Arun_QA_main" xfId="40523" xr:uid="{00000000-0005-0000-0000-0000C30A0000}"/>
    <cellStyle name="_매출채권_Sample3" xfId="40524" xr:uid="{00000000-0005-0000-0000-0000C40A0000}"/>
    <cellStyle name="_매출채권_Sample3_Arun_Info request_2009.12.21" xfId="40525" xr:uid="{00000000-0005-0000-0000-0000C50A0000}"/>
    <cellStyle name="_매출채권_Sample3_Arun_QA_main" xfId="40526" xr:uid="{00000000-0005-0000-0000-0000C60A0000}"/>
    <cellStyle name="_매출채권_Sample3_Datapack(BS)_Arun_091217_v2" xfId="40527" xr:uid="{00000000-0005-0000-0000-0000C70A0000}"/>
    <cellStyle name="_매출채권_Sample3_Datapack(BS)_Arun_091217_v2_Arun_Info request_2009.12.21" xfId="40528" xr:uid="{00000000-0005-0000-0000-0000C80A0000}"/>
    <cellStyle name="_매출채권_Sample3_Datapack(BS)_Arun_091217_v2_Arun_QA_main" xfId="40529" xr:uid="{00000000-0005-0000-0000-0000C90A0000}"/>
    <cellStyle name="_매출채권_Sample3_Datepack_별첨_이종석_20090708" xfId="40530" xr:uid="{00000000-0005-0000-0000-0000CA0A0000}"/>
    <cellStyle name="_매출채권_Sample3_Datepack_별첨_이종석_20090708_Arun_Info request_2009.12.21" xfId="40531" xr:uid="{00000000-0005-0000-0000-0000CB0A0000}"/>
    <cellStyle name="_매출채권_Sample3_Datepack_별첨_이종석_20090708_Arun_QA_main" xfId="40532" xr:uid="{00000000-0005-0000-0000-0000CC0A0000}"/>
    <cellStyle name="_매출채권_Sample3_Datepack_별첨_이종석_20090708_Datapack(BS)_Arun_091217_v2" xfId="40533" xr:uid="{00000000-0005-0000-0000-0000CD0A0000}"/>
    <cellStyle name="_매출채권_Sample3_Datepack_별첨_이종석_20090708_Datapack(BS)_Arun_091217_v2_Arun_Info request_2009.12.21" xfId="40534" xr:uid="{00000000-0005-0000-0000-0000CE0A0000}"/>
    <cellStyle name="_매출채권_Sample3_Datepack_별첨_이종석_20090708_Datapack(BS)_Arun_091217_v2_Arun_QA_main" xfId="40535" xr:uid="{00000000-0005-0000-0000-0000CF0A0000}"/>
    <cellStyle name="_매출채권_Sample3_WP-dealtool table_v5_KCW" xfId="40536" xr:uid="{00000000-0005-0000-0000-0000D00A0000}"/>
    <cellStyle name="_매출채권_Sample3_WP-dealtool table_v5_KCW_Arun_Info request_2009.12.21" xfId="40537" xr:uid="{00000000-0005-0000-0000-0000D10A0000}"/>
    <cellStyle name="_매출채권_Sample3_WP-dealtool table_v5_KCW_Arun_QA_main" xfId="40538" xr:uid="{00000000-0005-0000-0000-0000D20A0000}"/>
    <cellStyle name="_매출채권_Sample3_WP-dealtool table_v5_KCW_Datapack(BS)_Arun_091217_v2" xfId="40539" xr:uid="{00000000-0005-0000-0000-0000D30A0000}"/>
    <cellStyle name="_매출채권_Sample3_WP-dealtool table_v5_KCW_Datapack(BS)_Arun_091217_v2_Arun_Info request_2009.12.21" xfId="40540" xr:uid="{00000000-0005-0000-0000-0000D40A0000}"/>
    <cellStyle name="_매출채권_Sample3_WP-dealtool table_v5_KCW_Datapack(BS)_Arun_091217_v2_Arun_QA_main" xfId="40541" xr:uid="{00000000-0005-0000-0000-0000D50A0000}"/>
    <cellStyle name="_매출채권_Sample5" xfId="40542" xr:uid="{00000000-0005-0000-0000-0000D60A0000}"/>
    <cellStyle name="_매출채권_Sample5_Arun_Info request_2009.12.21" xfId="40543" xr:uid="{00000000-0005-0000-0000-0000D70A0000}"/>
    <cellStyle name="_매출채권_Sample5_Arun_QA_main" xfId="40544" xr:uid="{00000000-0005-0000-0000-0000D80A0000}"/>
    <cellStyle name="_매출채권_Sample5_Datapack(BS)_Arun_091217_v2" xfId="40545" xr:uid="{00000000-0005-0000-0000-0000D90A0000}"/>
    <cellStyle name="_매출채권_Sample5_Datapack(BS)_Arun_091217_v2_Arun_Info request_2009.12.21" xfId="40546" xr:uid="{00000000-0005-0000-0000-0000DA0A0000}"/>
    <cellStyle name="_매출채권_Sample5_Datapack(BS)_Arun_091217_v2_Arun_QA_main" xfId="40547" xr:uid="{00000000-0005-0000-0000-0000DB0A0000}"/>
    <cellStyle name="_매출채권_Sample5_Datepack_별첨_이종석_20090708" xfId="40548" xr:uid="{00000000-0005-0000-0000-0000DC0A0000}"/>
    <cellStyle name="_매출채권_Sample5_Datepack_별첨_이종석_20090708_Arun_Info request_2009.12.21" xfId="40549" xr:uid="{00000000-0005-0000-0000-0000DD0A0000}"/>
    <cellStyle name="_매출채권_Sample5_Datepack_별첨_이종석_20090708_Arun_QA_main" xfId="40550" xr:uid="{00000000-0005-0000-0000-0000DE0A0000}"/>
    <cellStyle name="_매출채권_Sample5_Datepack_별첨_이종석_20090708_Datapack(BS)_Arun_091217_v2" xfId="40551" xr:uid="{00000000-0005-0000-0000-0000DF0A0000}"/>
    <cellStyle name="_매출채권_Sample5_Datepack_별첨_이종석_20090708_Datapack(BS)_Arun_091217_v2_Arun_Info request_2009.12.21" xfId="40552" xr:uid="{00000000-0005-0000-0000-0000E00A0000}"/>
    <cellStyle name="_매출채권_Sample5_Datepack_별첨_이종석_20090708_Datapack(BS)_Arun_091217_v2_Arun_QA_main" xfId="40553" xr:uid="{00000000-0005-0000-0000-0000E10A0000}"/>
    <cellStyle name="_매출채권_Sample5_WP-dealtool table_v5_KCW" xfId="40554" xr:uid="{00000000-0005-0000-0000-0000E20A0000}"/>
    <cellStyle name="_매출채권_Sample5_WP-dealtool table_v5_KCW_Arun_Info request_2009.12.21" xfId="40555" xr:uid="{00000000-0005-0000-0000-0000E30A0000}"/>
    <cellStyle name="_매출채권_Sample5_WP-dealtool table_v5_KCW_Arun_QA_main" xfId="40556" xr:uid="{00000000-0005-0000-0000-0000E40A0000}"/>
    <cellStyle name="_매출채권_Sample5_WP-dealtool table_v5_KCW_Datapack(BS)_Arun_091217_v2" xfId="40557" xr:uid="{00000000-0005-0000-0000-0000E50A0000}"/>
    <cellStyle name="_매출채권_Sample5_WP-dealtool table_v5_KCW_Datapack(BS)_Arun_091217_v2_Arun_Info request_2009.12.21" xfId="40558" xr:uid="{00000000-0005-0000-0000-0000E60A0000}"/>
    <cellStyle name="_매출채권_Sample5_WP-dealtool table_v5_KCW_Datapack(BS)_Arun_091217_v2_Arun_QA_main" xfId="40559" xr:uid="{00000000-0005-0000-0000-0000E70A0000}"/>
    <cellStyle name="_북미수정자료" xfId="40560" xr:uid="{00000000-0005-0000-0000-0000E80A0000}"/>
    <cellStyle name="_북미수정자료_인원재검토" xfId="40561" xr:uid="{00000000-0005-0000-0000-0000E90A0000}"/>
    <cellStyle name="_북미수정자료_중국사업보고" xfId="40562" xr:uid="{00000000-0005-0000-0000-0000EA0A0000}"/>
    <cellStyle name="_북미수정자료_중국사업보고(11)" xfId="40563" xr:uid="{00000000-0005-0000-0000-0000EB0A0000}"/>
    <cellStyle name="_북미수정자료_중국사업보고(D안승인보고서1109)" xfId="40564" xr:uid="{00000000-0005-0000-0000-0000EC0A0000}"/>
    <cellStyle name="_북미수정자료_중국사업보고(천진)" xfId="40565" xr:uid="{00000000-0005-0000-0000-0000ED0A0000}"/>
    <cellStyle name="_북미수정자료_현대 제출 중국사업보고 손익" xfId="40566" xr:uid="{00000000-0005-0000-0000-0000EE0A0000}"/>
    <cellStyle name="_북미수정자료_현대제출보고서(0508제출)" xfId="40567" xr:uid="{00000000-0005-0000-0000-0000EF0A0000}"/>
    <cellStyle name="_분기조서(hds)" xfId="40568" xr:uid="{00000000-0005-0000-0000-0000F00A0000}"/>
    <cellStyle name="_사본 - 2002-12" xfId="40569" xr:uid="{00000000-0005-0000-0000-0000F10A0000}"/>
    <cellStyle name="_상반기전략회의0716" xfId="40570" xr:uid="{00000000-0005-0000-0000-0000F20A0000}"/>
    <cellStyle name="_수정사항요약_최종" xfId="40571" xr:uid="{00000000-0005-0000-0000-0000F30A0000}"/>
    <cellStyle name="_수정사항요약_최종_1" xfId="40572" xr:uid="{00000000-0005-0000-0000-0000F40A0000}"/>
    <cellStyle name="_수정잔액명세서(040430)" xfId="40573" xr:uid="{00000000-0005-0000-0000-0000F50A0000}"/>
    <cellStyle name="_영업202" xfId="40574" xr:uid="{00000000-0005-0000-0000-0000F60A0000}"/>
    <cellStyle name="_유무형자산및상각비명세서(0403_0412)" xfId="40575" xr:uid="{00000000-0005-0000-0000-0000F70A0000}"/>
    <cellStyle name="_유형자산 총괄표" xfId="40576" xr:uid="{00000000-0005-0000-0000-0000F80A0000}"/>
    <cellStyle name="_인원재검토" xfId="40577" xr:uid="{00000000-0005-0000-0000-0000F90A0000}"/>
    <cellStyle name="_자본반기조서" xfId="40578" xr:uid="{00000000-0005-0000-0000-0000FA0A0000}"/>
    <cellStyle name="_재무제표" xfId="40579" xr:uid="{00000000-0005-0000-0000-0000FB0A0000}"/>
    <cellStyle name="_정국창 수정분개" xfId="40580" xr:uid="{00000000-0005-0000-0000-0000FC0A0000}"/>
    <cellStyle name="_정국창 수정분개_Arun_Info request_2009.12.21" xfId="40581" xr:uid="{00000000-0005-0000-0000-0000FD0A0000}"/>
    <cellStyle name="_정국창 수정분개_Arun_QA_main" xfId="40582" xr:uid="{00000000-0005-0000-0000-0000FE0A0000}"/>
    <cellStyle name="_정국창 수정분개_Datapack(BS)_Arun_091217_v2" xfId="40583" xr:uid="{00000000-0005-0000-0000-0000FF0A0000}"/>
    <cellStyle name="_정국창 수정분개_Datapack(BS)_Arun_091217_v2_Arun_Info request_2009.12.21" xfId="40584" xr:uid="{00000000-0005-0000-0000-0000000B0000}"/>
    <cellStyle name="_정국창 수정분개_Datapack(BS)_Arun_091217_v2_Arun_QA_main" xfId="40585" xr:uid="{00000000-0005-0000-0000-0000010B0000}"/>
    <cellStyle name="_정국창 수정분개_Sample" xfId="40586" xr:uid="{00000000-0005-0000-0000-0000020B0000}"/>
    <cellStyle name="_정국창 수정분개_Sample_Arun_Info request_2009.12.21" xfId="40587" xr:uid="{00000000-0005-0000-0000-0000030B0000}"/>
    <cellStyle name="_정국창 수정분개_Sample_Arun_QA_main" xfId="40588" xr:uid="{00000000-0005-0000-0000-0000040B0000}"/>
    <cellStyle name="_정국창 수정분개_Sample_Datapack(BS)_Arun_091217_v2" xfId="40589" xr:uid="{00000000-0005-0000-0000-0000050B0000}"/>
    <cellStyle name="_정국창 수정분개_Sample_Datapack(BS)_Arun_091217_v2_Arun_Info request_2009.12.21" xfId="40590" xr:uid="{00000000-0005-0000-0000-0000060B0000}"/>
    <cellStyle name="_정국창 수정분개_Sample_Datapack(BS)_Arun_091217_v2_Arun_QA_main" xfId="40591" xr:uid="{00000000-0005-0000-0000-0000070B0000}"/>
    <cellStyle name="_정국창 수정분개_Sample_Datepack_별첨_이종석_20090708" xfId="40592" xr:uid="{00000000-0005-0000-0000-0000080B0000}"/>
    <cellStyle name="_정국창 수정분개_Sample_Datepack_별첨_이종석_20090708_Arun_Info request_2009.12.21" xfId="40593" xr:uid="{00000000-0005-0000-0000-0000090B0000}"/>
    <cellStyle name="_정국창 수정분개_Sample_Datepack_별첨_이종석_20090708_Arun_QA_main" xfId="40594" xr:uid="{00000000-0005-0000-0000-00000A0B0000}"/>
    <cellStyle name="_정국창 수정분개_Sample_Datepack_별첨_이종석_20090708_Datapack(BS)_Arun_091217_v2" xfId="40595" xr:uid="{00000000-0005-0000-0000-00000B0B0000}"/>
    <cellStyle name="_정국창 수정분개_Sample_Datepack_별첨_이종석_20090708_Datapack(BS)_Arun_091217_v2_Arun_Info request_2009.12.21" xfId="40596" xr:uid="{00000000-0005-0000-0000-00000C0B0000}"/>
    <cellStyle name="_정국창 수정분개_Sample_Datepack_별첨_이종석_20090708_Datapack(BS)_Arun_091217_v2_Arun_QA_main" xfId="40597" xr:uid="{00000000-0005-0000-0000-00000D0B0000}"/>
    <cellStyle name="_정국창 수정분개_Sample_WP-dealtool table_v5_KCW" xfId="40598" xr:uid="{00000000-0005-0000-0000-00000E0B0000}"/>
    <cellStyle name="_정국창 수정분개_Sample_WP-dealtool table_v5_KCW_Arun_Info request_2009.12.21" xfId="40599" xr:uid="{00000000-0005-0000-0000-00000F0B0000}"/>
    <cellStyle name="_정국창 수정분개_Sample_WP-dealtool table_v5_KCW_Arun_QA_main" xfId="40600" xr:uid="{00000000-0005-0000-0000-0000100B0000}"/>
    <cellStyle name="_정국창 수정분개_Sample_WP-dealtool table_v5_KCW_Datapack(BS)_Arun_091217_v2" xfId="40601" xr:uid="{00000000-0005-0000-0000-0000110B0000}"/>
    <cellStyle name="_정국창 수정분개_Sample_WP-dealtool table_v5_KCW_Datapack(BS)_Arun_091217_v2_Arun_Info request_2009.12.21" xfId="40602" xr:uid="{00000000-0005-0000-0000-0000120B0000}"/>
    <cellStyle name="_정국창 수정분개_Sample_WP-dealtool table_v5_KCW_Datapack(BS)_Arun_091217_v2_Arun_QA_main" xfId="40603" xr:uid="{00000000-0005-0000-0000-0000130B0000}"/>
    <cellStyle name="_정국창 수정분개_Sample2" xfId="40604" xr:uid="{00000000-0005-0000-0000-0000140B0000}"/>
    <cellStyle name="_정국창 수정분개_Sample2_Arun_Info request_2009.12.21" xfId="40605" xr:uid="{00000000-0005-0000-0000-0000150B0000}"/>
    <cellStyle name="_정국창 수정분개_Sample2_Arun_QA_main" xfId="40606" xr:uid="{00000000-0005-0000-0000-0000160B0000}"/>
    <cellStyle name="_정국창 수정분개_Sample2_Datapack(BS)_Arun_091217_v2" xfId="40607" xr:uid="{00000000-0005-0000-0000-0000170B0000}"/>
    <cellStyle name="_정국창 수정분개_Sample2_Datapack(BS)_Arun_091217_v2_Arun_Info request_2009.12.21" xfId="40608" xr:uid="{00000000-0005-0000-0000-0000180B0000}"/>
    <cellStyle name="_정국창 수정분개_Sample2_Datapack(BS)_Arun_091217_v2_Arun_QA_main" xfId="40609" xr:uid="{00000000-0005-0000-0000-0000190B0000}"/>
    <cellStyle name="_정국창 수정분개_Sample2_Datepack_별첨_이종석_20090708" xfId="40610" xr:uid="{00000000-0005-0000-0000-00001A0B0000}"/>
    <cellStyle name="_정국창 수정분개_Sample2_Datepack_별첨_이종석_20090708_Arun_Info request_2009.12.21" xfId="40611" xr:uid="{00000000-0005-0000-0000-00001B0B0000}"/>
    <cellStyle name="_정국창 수정분개_Sample2_Datepack_별첨_이종석_20090708_Arun_QA_main" xfId="40612" xr:uid="{00000000-0005-0000-0000-00001C0B0000}"/>
    <cellStyle name="_정국창 수정분개_Sample2_Datepack_별첨_이종석_20090708_Datapack(BS)_Arun_091217_v2" xfId="40613" xr:uid="{00000000-0005-0000-0000-00001D0B0000}"/>
    <cellStyle name="_정국창 수정분개_Sample2_Datepack_별첨_이종석_20090708_Datapack(BS)_Arun_091217_v2_Arun_Info request_2009.12.21" xfId="40614" xr:uid="{00000000-0005-0000-0000-00001E0B0000}"/>
    <cellStyle name="_정국창 수정분개_Sample2_Datepack_별첨_이종석_20090708_Datapack(BS)_Arun_091217_v2_Arun_QA_main" xfId="40615" xr:uid="{00000000-0005-0000-0000-00001F0B0000}"/>
    <cellStyle name="_정국창 수정분개_Sample2_WP-dealtool table_v5_KCW" xfId="40616" xr:uid="{00000000-0005-0000-0000-0000200B0000}"/>
    <cellStyle name="_정국창 수정분개_Sample2_WP-dealtool table_v5_KCW_Arun_Info request_2009.12.21" xfId="40617" xr:uid="{00000000-0005-0000-0000-0000210B0000}"/>
    <cellStyle name="_정국창 수정분개_Sample2_WP-dealtool table_v5_KCW_Arun_QA_main" xfId="40618" xr:uid="{00000000-0005-0000-0000-0000220B0000}"/>
    <cellStyle name="_정국창 수정분개_Sample2_WP-dealtool table_v5_KCW_Datapack(BS)_Arun_091217_v2" xfId="40619" xr:uid="{00000000-0005-0000-0000-0000230B0000}"/>
    <cellStyle name="_정국창 수정분개_Sample2_WP-dealtool table_v5_KCW_Datapack(BS)_Arun_091217_v2_Arun_Info request_2009.12.21" xfId="40620" xr:uid="{00000000-0005-0000-0000-0000240B0000}"/>
    <cellStyle name="_정국창 수정분개_Sample2_WP-dealtool table_v5_KCW_Datapack(BS)_Arun_091217_v2_Arun_QA_main" xfId="40621" xr:uid="{00000000-0005-0000-0000-0000250B0000}"/>
    <cellStyle name="_정국창 수정분개_Sample3" xfId="40622" xr:uid="{00000000-0005-0000-0000-0000260B0000}"/>
    <cellStyle name="_정국창 수정분개_Sample3_Arun_Info request_2009.12.21" xfId="40623" xr:uid="{00000000-0005-0000-0000-0000270B0000}"/>
    <cellStyle name="_정국창 수정분개_Sample3_Arun_QA_main" xfId="40624" xr:uid="{00000000-0005-0000-0000-0000280B0000}"/>
    <cellStyle name="_정국창 수정분개_Sample3_Datapack(BS)_Arun_091217_v2" xfId="40625" xr:uid="{00000000-0005-0000-0000-0000290B0000}"/>
    <cellStyle name="_정국창 수정분개_Sample3_Datapack(BS)_Arun_091217_v2_Arun_Info request_2009.12.21" xfId="40626" xr:uid="{00000000-0005-0000-0000-00002A0B0000}"/>
    <cellStyle name="_정국창 수정분개_Sample3_Datapack(BS)_Arun_091217_v2_Arun_QA_main" xfId="40627" xr:uid="{00000000-0005-0000-0000-00002B0B0000}"/>
    <cellStyle name="_정국창 수정분개_Sample3_Datepack_별첨_이종석_20090708" xfId="40628" xr:uid="{00000000-0005-0000-0000-00002C0B0000}"/>
    <cellStyle name="_정국창 수정분개_Sample3_Datepack_별첨_이종석_20090708_Arun_Info request_2009.12.21" xfId="40629" xr:uid="{00000000-0005-0000-0000-00002D0B0000}"/>
    <cellStyle name="_정국창 수정분개_Sample3_Datepack_별첨_이종석_20090708_Arun_QA_main" xfId="40630" xr:uid="{00000000-0005-0000-0000-00002E0B0000}"/>
    <cellStyle name="_정국창 수정분개_Sample3_Datepack_별첨_이종석_20090708_Datapack(BS)_Arun_091217_v2" xfId="40631" xr:uid="{00000000-0005-0000-0000-00002F0B0000}"/>
    <cellStyle name="_정국창 수정분개_Sample3_Datepack_별첨_이종석_20090708_Datapack(BS)_Arun_091217_v2_Arun_Info request_2009.12.21" xfId="40632" xr:uid="{00000000-0005-0000-0000-0000300B0000}"/>
    <cellStyle name="_정국창 수정분개_Sample3_Datepack_별첨_이종석_20090708_Datapack(BS)_Arun_091217_v2_Arun_QA_main" xfId="40633" xr:uid="{00000000-0005-0000-0000-0000310B0000}"/>
    <cellStyle name="_정국창 수정분개_Sample3_WP-dealtool table_v5_KCW" xfId="40634" xr:uid="{00000000-0005-0000-0000-0000320B0000}"/>
    <cellStyle name="_정국창 수정분개_Sample3_WP-dealtool table_v5_KCW_Arun_Info request_2009.12.21" xfId="40635" xr:uid="{00000000-0005-0000-0000-0000330B0000}"/>
    <cellStyle name="_정국창 수정분개_Sample3_WP-dealtool table_v5_KCW_Arun_QA_main" xfId="40636" xr:uid="{00000000-0005-0000-0000-0000340B0000}"/>
    <cellStyle name="_정국창 수정분개_Sample3_WP-dealtool table_v5_KCW_Datapack(BS)_Arun_091217_v2" xfId="40637" xr:uid="{00000000-0005-0000-0000-0000350B0000}"/>
    <cellStyle name="_정국창 수정분개_Sample3_WP-dealtool table_v5_KCW_Datapack(BS)_Arun_091217_v2_Arun_Info request_2009.12.21" xfId="40638" xr:uid="{00000000-0005-0000-0000-0000360B0000}"/>
    <cellStyle name="_정국창 수정분개_Sample3_WP-dealtool table_v5_KCW_Datapack(BS)_Arun_091217_v2_Arun_QA_main" xfId="40639" xr:uid="{00000000-0005-0000-0000-0000370B0000}"/>
    <cellStyle name="_정국창 수정분개_Sample5" xfId="40640" xr:uid="{00000000-0005-0000-0000-0000380B0000}"/>
    <cellStyle name="_정국창 수정분개_Sample5_Arun_Info request_2009.12.21" xfId="40641" xr:uid="{00000000-0005-0000-0000-0000390B0000}"/>
    <cellStyle name="_정국창 수정분개_Sample5_Arun_QA_main" xfId="40642" xr:uid="{00000000-0005-0000-0000-00003A0B0000}"/>
    <cellStyle name="_정국창 수정분개_Sample5_Datapack(BS)_Arun_091217_v2" xfId="40643" xr:uid="{00000000-0005-0000-0000-00003B0B0000}"/>
    <cellStyle name="_정국창 수정분개_Sample5_Datapack(BS)_Arun_091217_v2_Arun_Info request_2009.12.21" xfId="40644" xr:uid="{00000000-0005-0000-0000-00003C0B0000}"/>
    <cellStyle name="_정국창 수정분개_Sample5_Datapack(BS)_Arun_091217_v2_Arun_QA_main" xfId="40645" xr:uid="{00000000-0005-0000-0000-00003D0B0000}"/>
    <cellStyle name="_정국창 수정분개_Sample5_Datepack_별첨_이종석_20090708" xfId="40646" xr:uid="{00000000-0005-0000-0000-00003E0B0000}"/>
    <cellStyle name="_정국창 수정분개_Sample5_Datepack_별첨_이종석_20090708_Arun_Info request_2009.12.21" xfId="40647" xr:uid="{00000000-0005-0000-0000-00003F0B0000}"/>
    <cellStyle name="_정국창 수정분개_Sample5_Datepack_별첨_이종석_20090708_Arun_QA_main" xfId="40648" xr:uid="{00000000-0005-0000-0000-0000400B0000}"/>
    <cellStyle name="_정국창 수정분개_Sample5_Datepack_별첨_이종석_20090708_Datapack(BS)_Arun_091217_v2" xfId="40649" xr:uid="{00000000-0005-0000-0000-0000410B0000}"/>
    <cellStyle name="_정국창 수정분개_Sample5_Datepack_별첨_이종석_20090708_Datapack(BS)_Arun_091217_v2_Arun_Info request_2009.12.21" xfId="40650" xr:uid="{00000000-0005-0000-0000-0000420B0000}"/>
    <cellStyle name="_정국창 수정분개_Sample5_Datepack_별첨_이종석_20090708_Datapack(BS)_Arun_091217_v2_Arun_QA_main" xfId="40651" xr:uid="{00000000-0005-0000-0000-0000430B0000}"/>
    <cellStyle name="_정국창 수정분개_Sample5_WP-dealtool table_v5_KCW" xfId="40652" xr:uid="{00000000-0005-0000-0000-0000440B0000}"/>
    <cellStyle name="_정국창 수정분개_Sample5_WP-dealtool table_v5_KCW_Arun_Info request_2009.12.21" xfId="40653" xr:uid="{00000000-0005-0000-0000-0000450B0000}"/>
    <cellStyle name="_정국창 수정분개_Sample5_WP-dealtool table_v5_KCW_Arun_QA_main" xfId="40654" xr:uid="{00000000-0005-0000-0000-0000460B0000}"/>
    <cellStyle name="_정국창 수정분개_Sample5_WP-dealtool table_v5_KCW_Datapack(BS)_Arun_091217_v2" xfId="40655" xr:uid="{00000000-0005-0000-0000-0000470B0000}"/>
    <cellStyle name="_정국창 수정분개_Sample5_WP-dealtool table_v5_KCW_Datapack(BS)_Arun_091217_v2_Arun_Info request_2009.12.21" xfId="40656" xr:uid="{00000000-0005-0000-0000-0000480B0000}"/>
    <cellStyle name="_정국창 수정분개_Sample5_WP-dealtool table_v5_KCW_Datapack(BS)_Arun_091217_v2_Arun_QA_main" xfId="40657" xr:uid="{00000000-0005-0000-0000-0000490B0000}"/>
    <cellStyle name="_제33기 6월 결산" xfId="40658" xr:uid="{00000000-0005-0000-0000-00004A0B0000}"/>
    <cellStyle name="_제33기 6월 결산_Arun_Info request_2009.12.21" xfId="40659" xr:uid="{00000000-0005-0000-0000-00004B0B0000}"/>
    <cellStyle name="_제33기 6월 결산_Arun_QA_main" xfId="40660" xr:uid="{00000000-0005-0000-0000-00004C0B0000}"/>
    <cellStyle name="_제33기 6월 결산_Datapack(BS)_Arun_091217_v2" xfId="40661" xr:uid="{00000000-0005-0000-0000-00004D0B0000}"/>
    <cellStyle name="_제33기 6월 결산_Datapack(BS)_Arun_091217_v2_Arun_Info request_2009.12.21" xfId="40662" xr:uid="{00000000-0005-0000-0000-00004E0B0000}"/>
    <cellStyle name="_제33기 6월 결산_Datapack(BS)_Arun_091217_v2_Arun_QA_main" xfId="40663" xr:uid="{00000000-0005-0000-0000-00004F0B0000}"/>
    <cellStyle name="_제33기 6월 결산_Sample" xfId="40664" xr:uid="{00000000-0005-0000-0000-0000500B0000}"/>
    <cellStyle name="_제33기 6월 결산_Sample_Arun_Info request_2009.12.21" xfId="40665" xr:uid="{00000000-0005-0000-0000-0000510B0000}"/>
    <cellStyle name="_제33기 6월 결산_Sample_Arun_QA_main" xfId="40666" xr:uid="{00000000-0005-0000-0000-0000520B0000}"/>
    <cellStyle name="_제33기 6월 결산_Sample_Datapack(BS)_Arun_091217_v2" xfId="40667" xr:uid="{00000000-0005-0000-0000-0000530B0000}"/>
    <cellStyle name="_제33기 6월 결산_Sample_Datapack(BS)_Arun_091217_v2_Arun_Info request_2009.12.21" xfId="40668" xr:uid="{00000000-0005-0000-0000-0000540B0000}"/>
    <cellStyle name="_제33기 6월 결산_Sample_Datapack(BS)_Arun_091217_v2_Arun_QA_main" xfId="40669" xr:uid="{00000000-0005-0000-0000-0000550B0000}"/>
    <cellStyle name="_제33기 6월 결산_Sample_Datepack_별첨_이종석_20090708" xfId="40670" xr:uid="{00000000-0005-0000-0000-0000560B0000}"/>
    <cellStyle name="_제33기 6월 결산_Sample_Datepack_별첨_이종석_20090708_Arun_Info request_2009.12.21" xfId="40671" xr:uid="{00000000-0005-0000-0000-0000570B0000}"/>
    <cellStyle name="_제33기 6월 결산_Sample_Datepack_별첨_이종석_20090708_Arun_QA_main" xfId="40672" xr:uid="{00000000-0005-0000-0000-0000580B0000}"/>
    <cellStyle name="_제33기 6월 결산_Sample_Datepack_별첨_이종석_20090708_Datapack(BS)_Arun_091217_v2" xfId="40673" xr:uid="{00000000-0005-0000-0000-0000590B0000}"/>
    <cellStyle name="_제33기 6월 결산_Sample_Datepack_별첨_이종석_20090708_Datapack(BS)_Arun_091217_v2_Arun_Info request_2009.12.21" xfId="40674" xr:uid="{00000000-0005-0000-0000-00005A0B0000}"/>
    <cellStyle name="_제33기 6월 결산_Sample_Datepack_별첨_이종석_20090708_Datapack(BS)_Arun_091217_v2_Arun_QA_main" xfId="40675" xr:uid="{00000000-0005-0000-0000-00005B0B0000}"/>
    <cellStyle name="_제33기 6월 결산_Sample_WP-dealtool table_v5_KCW" xfId="40676" xr:uid="{00000000-0005-0000-0000-00005C0B0000}"/>
    <cellStyle name="_제33기 6월 결산_Sample_WP-dealtool table_v5_KCW_Arun_Info request_2009.12.21" xfId="40677" xr:uid="{00000000-0005-0000-0000-00005D0B0000}"/>
    <cellStyle name="_제33기 6월 결산_Sample_WP-dealtool table_v5_KCW_Arun_QA_main" xfId="40678" xr:uid="{00000000-0005-0000-0000-00005E0B0000}"/>
    <cellStyle name="_제33기 6월 결산_Sample_WP-dealtool table_v5_KCW_Datapack(BS)_Arun_091217_v2" xfId="40679" xr:uid="{00000000-0005-0000-0000-00005F0B0000}"/>
    <cellStyle name="_제33기 6월 결산_Sample_WP-dealtool table_v5_KCW_Datapack(BS)_Arun_091217_v2_Arun_Info request_2009.12.21" xfId="40680" xr:uid="{00000000-0005-0000-0000-0000600B0000}"/>
    <cellStyle name="_제33기 6월 결산_Sample_WP-dealtool table_v5_KCW_Datapack(BS)_Arun_091217_v2_Arun_QA_main" xfId="40681" xr:uid="{00000000-0005-0000-0000-0000610B0000}"/>
    <cellStyle name="_제33기 6월 결산_Sample2" xfId="40682" xr:uid="{00000000-0005-0000-0000-0000620B0000}"/>
    <cellStyle name="_제33기 6월 결산_Sample2_Arun_Info request_2009.12.21" xfId="40683" xr:uid="{00000000-0005-0000-0000-0000630B0000}"/>
    <cellStyle name="_제33기 6월 결산_Sample2_Arun_QA_main" xfId="40684" xr:uid="{00000000-0005-0000-0000-0000640B0000}"/>
    <cellStyle name="_제33기 6월 결산_Sample2_Datapack(BS)_Arun_091217_v2" xfId="40685" xr:uid="{00000000-0005-0000-0000-0000650B0000}"/>
    <cellStyle name="_제33기 6월 결산_Sample2_Datapack(BS)_Arun_091217_v2_Arun_Info request_2009.12.21" xfId="40686" xr:uid="{00000000-0005-0000-0000-0000660B0000}"/>
    <cellStyle name="_제33기 6월 결산_Sample2_Datapack(BS)_Arun_091217_v2_Arun_QA_main" xfId="40687" xr:uid="{00000000-0005-0000-0000-0000670B0000}"/>
    <cellStyle name="_제33기 6월 결산_Sample2_Datepack_별첨_이종석_20090708" xfId="40688" xr:uid="{00000000-0005-0000-0000-0000680B0000}"/>
    <cellStyle name="_제33기 6월 결산_Sample2_Datepack_별첨_이종석_20090708_Arun_Info request_2009.12.21" xfId="40689" xr:uid="{00000000-0005-0000-0000-0000690B0000}"/>
    <cellStyle name="_제33기 6월 결산_Sample2_Datepack_별첨_이종석_20090708_Arun_QA_main" xfId="40690" xr:uid="{00000000-0005-0000-0000-00006A0B0000}"/>
    <cellStyle name="_제33기 6월 결산_Sample2_Datepack_별첨_이종석_20090708_Datapack(BS)_Arun_091217_v2" xfId="40691" xr:uid="{00000000-0005-0000-0000-00006B0B0000}"/>
    <cellStyle name="_제33기 6월 결산_Sample2_Datepack_별첨_이종석_20090708_Datapack(BS)_Arun_091217_v2_Arun_Info request_2009.12.21" xfId="40692" xr:uid="{00000000-0005-0000-0000-00006C0B0000}"/>
    <cellStyle name="_제33기 6월 결산_Sample2_Datepack_별첨_이종석_20090708_Datapack(BS)_Arun_091217_v2_Arun_QA_main" xfId="40693" xr:uid="{00000000-0005-0000-0000-00006D0B0000}"/>
    <cellStyle name="_제33기 6월 결산_Sample2_WP-dealtool table_v5_KCW" xfId="40694" xr:uid="{00000000-0005-0000-0000-00006E0B0000}"/>
    <cellStyle name="_제33기 6월 결산_Sample2_WP-dealtool table_v5_KCW_Arun_Info request_2009.12.21" xfId="40695" xr:uid="{00000000-0005-0000-0000-00006F0B0000}"/>
    <cellStyle name="_제33기 6월 결산_Sample2_WP-dealtool table_v5_KCW_Arun_QA_main" xfId="40696" xr:uid="{00000000-0005-0000-0000-0000700B0000}"/>
    <cellStyle name="_제33기 6월 결산_Sample2_WP-dealtool table_v5_KCW_Datapack(BS)_Arun_091217_v2" xfId="40697" xr:uid="{00000000-0005-0000-0000-0000710B0000}"/>
    <cellStyle name="_제33기 6월 결산_Sample2_WP-dealtool table_v5_KCW_Datapack(BS)_Arun_091217_v2_Arun_Info request_2009.12.21" xfId="40698" xr:uid="{00000000-0005-0000-0000-0000720B0000}"/>
    <cellStyle name="_제33기 6월 결산_Sample2_WP-dealtool table_v5_KCW_Datapack(BS)_Arun_091217_v2_Arun_QA_main" xfId="40699" xr:uid="{00000000-0005-0000-0000-0000730B0000}"/>
    <cellStyle name="_제33기 6월 결산_Sample3" xfId="40700" xr:uid="{00000000-0005-0000-0000-0000740B0000}"/>
    <cellStyle name="_제33기 6월 결산_Sample3_Arun_Info request_2009.12.21" xfId="40701" xr:uid="{00000000-0005-0000-0000-0000750B0000}"/>
    <cellStyle name="_제33기 6월 결산_Sample3_Arun_QA_main" xfId="40702" xr:uid="{00000000-0005-0000-0000-0000760B0000}"/>
    <cellStyle name="_제33기 6월 결산_Sample3_Datapack(BS)_Arun_091217_v2" xfId="40703" xr:uid="{00000000-0005-0000-0000-0000770B0000}"/>
    <cellStyle name="_제33기 6월 결산_Sample3_Datapack(BS)_Arun_091217_v2_Arun_Info request_2009.12.21" xfId="40704" xr:uid="{00000000-0005-0000-0000-0000780B0000}"/>
    <cellStyle name="_제33기 6월 결산_Sample3_Datapack(BS)_Arun_091217_v2_Arun_QA_main" xfId="40705" xr:uid="{00000000-0005-0000-0000-0000790B0000}"/>
    <cellStyle name="_제33기 6월 결산_Sample3_Datepack_별첨_이종석_20090708" xfId="40706" xr:uid="{00000000-0005-0000-0000-00007A0B0000}"/>
    <cellStyle name="_제33기 6월 결산_Sample3_Datepack_별첨_이종석_20090708_Arun_Info request_2009.12.21" xfId="40707" xr:uid="{00000000-0005-0000-0000-00007B0B0000}"/>
    <cellStyle name="_제33기 6월 결산_Sample3_Datepack_별첨_이종석_20090708_Arun_QA_main" xfId="40708" xr:uid="{00000000-0005-0000-0000-00007C0B0000}"/>
    <cellStyle name="_제33기 6월 결산_Sample3_Datepack_별첨_이종석_20090708_Datapack(BS)_Arun_091217_v2" xfId="40709" xr:uid="{00000000-0005-0000-0000-00007D0B0000}"/>
    <cellStyle name="_제33기 6월 결산_Sample3_Datepack_별첨_이종석_20090708_Datapack(BS)_Arun_091217_v2_Arun_Info request_2009.12.21" xfId="40710" xr:uid="{00000000-0005-0000-0000-00007E0B0000}"/>
    <cellStyle name="_제33기 6월 결산_Sample3_Datepack_별첨_이종석_20090708_Datapack(BS)_Arun_091217_v2_Arun_QA_main" xfId="40711" xr:uid="{00000000-0005-0000-0000-00007F0B0000}"/>
    <cellStyle name="_제33기 6월 결산_Sample3_WP-dealtool table_v5_KCW" xfId="40712" xr:uid="{00000000-0005-0000-0000-0000800B0000}"/>
    <cellStyle name="_제33기 6월 결산_Sample3_WP-dealtool table_v5_KCW_Arun_Info request_2009.12.21" xfId="40713" xr:uid="{00000000-0005-0000-0000-0000810B0000}"/>
    <cellStyle name="_제33기 6월 결산_Sample3_WP-dealtool table_v5_KCW_Arun_QA_main" xfId="40714" xr:uid="{00000000-0005-0000-0000-0000820B0000}"/>
    <cellStyle name="_제33기 6월 결산_Sample3_WP-dealtool table_v5_KCW_Datapack(BS)_Arun_091217_v2" xfId="40715" xr:uid="{00000000-0005-0000-0000-0000830B0000}"/>
    <cellStyle name="_제33기 6월 결산_Sample3_WP-dealtool table_v5_KCW_Datapack(BS)_Arun_091217_v2_Arun_Info request_2009.12.21" xfId="40716" xr:uid="{00000000-0005-0000-0000-0000840B0000}"/>
    <cellStyle name="_제33기 6월 결산_Sample3_WP-dealtool table_v5_KCW_Datapack(BS)_Arun_091217_v2_Arun_QA_main" xfId="40717" xr:uid="{00000000-0005-0000-0000-0000850B0000}"/>
    <cellStyle name="_제33기 6월 결산_Sample5" xfId="40718" xr:uid="{00000000-0005-0000-0000-0000860B0000}"/>
    <cellStyle name="_제33기 6월 결산_Sample5_Arun_Info request_2009.12.21" xfId="40719" xr:uid="{00000000-0005-0000-0000-0000870B0000}"/>
    <cellStyle name="_제33기 6월 결산_Sample5_Arun_QA_main" xfId="40720" xr:uid="{00000000-0005-0000-0000-0000880B0000}"/>
    <cellStyle name="_제33기 6월 결산_Sample5_Datapack(BS)_Arun_091217_v2" xfId="40721" xr:uid="{00000000-0005-0000-0000-0000890B0000}"/>
    <cellStyle name="_제33기 6월 결산_Sample5_Datapack(BS)_Arun_091217_v2_Arun_Info request_2009.12.21" xfId="40722" xr:uid="{00000000-0005-0000-0000-00008A0B0000}"/>
    <cellStyle name="_제33기 6월 결산_Sample5_Datapack(BS)_Arun_091217_v2_Arun_QA_main" xfId="40723" xr:uid="{00000000-0005-0000-0000-00008B0B0000}"/>
    <cellStyle name="_제33기 6월 결산_Sample5_Datepack_별첨_이종석_20090708" xfId="40724" xr:uid="{00000000-0005-0000-0000-00008C0B0000}"/>
    <cellStyle name="_제33기 6월 결산_Sample5_Datepack_별첨_이종석_20090708_Arun_Info request_2009.12.21" xfId="40725" xr:uid="{00000000-0005-0000-0000-00008D0B0000}"/>
    <cellStyle name="_제33기 6월 결산_Sample5_Datepack_별첨_이종석_20090708_Arun_QA_main" xfId="40726" xr:uid="{00000000-0005-0000-0000-00008E0B0000}"/>
    <cellStyle name="_제33기 6월 결산_Sample5_Datepack_별첨_이종석_20090708_Datapack(BS)_Arun_091217_v2" xfId="40727" xr:uid="{00000000-0005-0000-0000-00008F0B0000}"/>
    <cellStyle name="_제33기 6월 결산_Sample5_Datepack_별첨_이종석_20090708_Datapack(BS)_Arun_091217_v2_Arun_Info request_2009.12.21" xfId="40728" xr:uid="{00000000-0005-0000-0000-0000900B0000}"/>
    <cellStyle name="_제33기 6월 결산_Sample5_Datepack_별첨_이종석_20090708_Datapack(BS)_Arun_091217_v2_Arun_QA_main" xfId="40729" xr:uid="{00000000-0005-0000-0000-0000910B0000}"/>
    <cellStyle name="_제33기 6월 결산_Sample5_WP-dealtool table_v5_KCW" xfId="40730" xr:uid="{00000000-0005-0000-0000-0000920B0000}"/>
    <cellStyle name="_제33기 6월 결산_Sample5_WP-dealtool table_v5_KCW_Arun_Info request_2009.12.21" xfId="40731" xr:uid="{00000000-0005-0000-0000-0000930B0000}"/>
    <cellStyle name="_제33기 6월 결산_Sample5_WP-dealtool table_v5_KCW_Arun_QA_main" xfId="40732" xr:uid="{00000000-0005-0000-0000-0000940B0000}"/>
    <cellStyle name="_제33기 6월 결산_Sample5_WP-dealtool table_v5_KCW_Datapack(BS)_Arun_091217_v2" xfId="40733" xr:uid="{00000000-0005-0000-0000-0000950B0000}"/>
    <cellStyle name="_제33기 6월 결산_Sample5_WP-dealtool table_v5_KCW_Datapack(BS)_Arun_091217_v2_Arun_Info request_2009.12.21" xfId="40734" xr:uid="{00000000-0005-0000-0000-0000960B0000}"/>
    <cellStyle name="_제33기 6월 결산_Sample5_WP-dealtool table_v5_KCW_Datapack(BS)_Arun_091217_v2_Arun_QA_main" xfId="40735" xr:uid="{00000000-0005-0000-0000-0000970B0000}"/>
    <cellStyle name="_제품상품최종" xfId="40736" xr:uid="{00000000-0005-0000-0000-0000980B0000}"/>
    <cellStyle name="_조서총괄_대백08반기" xfId="40737" xr:uid="{00000000-0005-0000-0000-0000990B0000}"/>
    <cellStyle name="_조서총괄_대백08반기_Arun_Info request_2009.12.21" xfId="40738" xr:uid="{00000000-0005-0000-0000-00009A0B0000}"/>
    <cellStyle name="_조서총괄_대백08반기_Arun_QA_main" xfId="40739" xr:uid="{00000000-0005-0000-0000-00009B0B0000}"/>
    <cellStyle name="_조서총괄_대백08반기_Datapack(BS)_Arun_091217_v2" xfId="40740" xr:uid="{00000000-0005-0000-0000-00009C0B0000}"/>
    <cellStyle name="_조서총괄_대백08반기_Datapack(BS)_Arun_091217_v2_Arun_Info request_2009.12.21" xfId="40741" xr:uid="{00000000-0005-0000-0000-00009D0B0000}"/>
    <cellStyle name="_조서총괄_대백08반기_Datapack(BS)_Arun_091217_v2_Arun_QA_main" xfId="40742" xr:uid="{00000000-0005-0000-0000-00009E0B0000}"/>
    <cellStyle name="_조서총괄_대백08반기_Sample" xfId="40743" xr:uid="{00000000-0005-0000-0000-00009F0B0000}"/>
    <cellStyle name="_조서총괄_대백08반기_Sample_Arun_Info request_2009.12.21" xfId="40744" xr:uid="{00000000-0005-0000-0000-0000A00B0000}"/>
    <cellStyle name="_조서총괄_대백08반기_Sample_Arun_QA_main" xfId="40745" xr:uid="{00000000-0005-0000-0000-0000A10B0000}"/>
    <cellStyle name="_조서총괄_대백08반기_Sample_Datapack(BS)_Arun_091217_v2" xfId="40746" xr:uid="{00000000-0005-0000-0000-0000A20B0000}"/>
    <cellStyle name="_조서총괄_대백08반기_Sample_Datapack(BS)_Arun_091217_v2_Arun_Info request_2009.12.21" xfId="40747" xr:uid="{00000000-0005-0000-0000-0000A30B0000}"/>
    <cellStyle name="_조서총괄_대백08반기_Sample_Datapack(BS)_Arun_091217_v2_Arun_QA_main" xfId="40748" xr:uid="{00000000-0005-0000-0000-0000A40B0000}"/>
    <cellStyle name="_조서총괄_대백08반기_Sample_Datepack_별첨_이종석_20090708" xfId="40749" xr:uid="{00000000-0005-0000-0000-0000A50B0000}"/>
    <cellStyle name="_조서총괄_대백08반기_Sample_Datepack_별첨_이종석_20090708_Arun_Info request_2009.12.21" xfId="40750" xr:uid="{00000000-0005-0000-0000-0000A60B0000}"/>
    <cellStyle name="_조서총괄_대백08반기_Sample_Datepack_별첨_이종석_20090708_Arun_QA_main" xfId="40751" xr:uid="{00000000-0005-0000-0000-0000A70B0000}"/>
    <cellStyle name="_조서총괄_대백08반기_Sample_Datepack_별첨_이종석_20090708_Datapack(BS)_Arun_091217_v2" xfId="40752" xr:uid="{00000000-0005-0000-0000-0000A80B0000}"/>
    <cellStyle name="_조서총괄_대백08반기_Sample_Datepack_별첨_이종석_20090708_Datapack(BS)_Arun_091217_v2_Arun_Info request_2009.12.21" xfId="40753" xr:uid="{00000000-0005-0000-0000-0000A90B0000}"/>
    <cellStyle name="_조서총괄_대백08반기_Sample_Datepack_별첨_이종석_20090708_Datapack(BS)_Arun_091217_v2_Arun_QA_main" xfId="40754" xr:uid="{00000000-0005-0000-0000-0000AA0B0000}"/>
    <cellStyle name="_조서총괄_대백08반기_Sample_WP-dealtool table_v5_KCW" xfId="40755" xr:uid="{00000000-0005-0000-0000-0000AB0B0000}"/>
    <cellStyle name="_조서총괄_대백08반기_Sample_WP-dealtool table_v5_KCW_Arun_Info request_2009.12.21" xfId="40756" xr:uid="{00000000-0005-0000-0000-0000AC0B0000}"/>
    <cellStyle name="_조서총괄_대백08반기_Sample_WP-dealtool table_v5_KCW_Arun_QA_main" xfId="40757" xr:uid="{00000000-0005-0000-0000-0000AD0B0000}"/>
    <cellStyle name="_조서총괄_대백08반기_Sample_WP-dealtool table_v5_KCW_Datapack(BS)_Arun_091217_v2" xfId="40758" xr:uid="{00000000-0005-0000-0000-0000AE0B0000}"/>
    <cellStyle name="_조서총괄_대백08반기_Sample_WP-dealtool table_v5_KCW_Datapack(BS)_Arun_091217_v2_Arun_Info request_2009.12.21" xfId="40759" xr:uid="{00000000-0005-0000-0000-0000AF0B0000}"/>
    <cellStyle name="_조서총괄_대백08반기_Sample_WP-dealtool table_v5_KCW_Datapack(BS)_Arun_091217_v2_Arun_QA_main" xfId="40760" xr:uid="{00000000-0005-0000-0000-0000B00B0000}"/>
    <cellStyle name="_조서총괄_대백08반기_Sample2" xfId="40761" xr:uid="{00000000-0005-0000-0000-0000B10B0000}"/>
    <cellStyle name="_조서총괄_대백08반기_Sample2_Arun_Info request_2009.12.21" xfId="40762" xr:uid="{00000000-0005-0000-0000-0000B20B0000}"/>
    <cellStyle name="_조서총괄_대백08반기_Sample2_Arun_QA_main" xfId="40763" xr:uid="{00000000-0005-0000-0000-0000B30B0000}"/>
    <cellStyle name="_조서총괄_대백08반기_Sample2_Datapack(BS)_Arun_091217_v2" xfId="40764" xr:uid="{00000000-0005-0000-0000-0000B40B0000}"/>
    <cellStyle name="_조서총괄_대백08반기_Sample2_Datapack(BS)_Arun_091217_v2_Arun_Info request_2009.12.21" xfId="40765" xr:uid="{00000000-0005-0000-0000-0000B50B0000}"/>
    <cellStyle name="_조서총괄_대백08반기_Sample2_Datapack(BS)_Arun_091217_v2_Arun_QA_main" xfId="40766" xr:uid="{00000000-0005-0000-0000-0000B60B0000}"/>
    <cellStyle name="_조서총괄_대백08반기_Sample2_Datepack_별첨_이종석_20090708" xfId="40767" xr:uid="{00000000-0005-0000-0000-0000B70B0000}"/>
    <cellStyle name="_조서총괄_대백08반기_Sample2_Datepack_별첨_이종석_20090708_Arun_Info request_2009.12.21" xfId="40768" xr:uid="{00000000-0005-0000-0000-0000B80B0000}"/>
    <cellStyle name="_조서총괄_대백08반기_Sample2_Datepack_별첨_이종석_20090708_Arun_QA_main" xfId="40769" xr:uid="{00000000-0005-0000-0000-0000B90B0000}"/>
    <cellStyle name="_조서총괄_대백08반기_Sample2_Datepack_별첨_이종석_20090708_Datapack(BS)_Arun_091217_v2" xfId="40770" xr:uid="{00000000-0005-0000-0000-0000BA0B0000}"/>
    <cellStyle name="_조서총괄_대백08반기_Sample2_Datepack_별첨_이종석_20090708_Datapack(BS)_Arun_091217_v2_Arun_Info request_2009.12.21" xfId="40771" xr:uid="{00000000-0005-0000-0000-0000BB0B0000}"/>
    <cellStyle name="_조서총괄_대백08반기_Sample2_Datepack_별첨_이종석_20090708_Datapack(BS)_Arun_091217_v2_Arun_QA_main" xfId="40772" xr:uid="{00000000-0005-0000-0000-0000BC0B0000}"/>
    <cellStyle name="_조서총괄_대백08반기_Sample2_WP-dealtool table_v5_KCW" xfId="40773" xr:uid="{00000000-0005-0000-0000-0000BD0B0000}"/>
    <cellStyle name="_조서총괄_대백08반기_Sample2_WP-dealtool table_v5_KCW_Arun_Info request_2009.12.21" xfId="40774" xr:uid="{00000000-0005-0000-0000-0000BE0B0000}"/>
    <cellStyle name="_조서총괄_대백08반기_Sample2_WP-dealtool table_v5_KCW_Arun_QA_main" xfId="40775" xr:uid="{00000000-0005-0000-0000-0000BF0B0000}"/>
    <cellStyle name="_조서총괄_대백08반기_Sample2_WP-dealtool table_v5_KCW_Datapack(BS)_Arun_091217_v2" xfId="40776" xr:uid="{00000000-0005-0000-0000-0000C00B0000}"/>
    <cellStyle name="_조서총괄_대백08반기_Sample2_WP-dealtool table_v5_KCW_Datapack(BS)_Arun_091217_v2_Arun_Info request_2009.12.21" xfId="40777" xr:uid="{00000000-0005-0000-0000-0000C10B0000}"/>
    <cellStyle name="_조서총괄_대백08반기_Sample2_WP-dealtool table_v5_KCW_Datapack(BS)_Arun_091217_v2_Arun_QA_main" xfId="40778" xr:uid="{00000000-0005-0000-0000-0000C20B0000}"/>
    <cellStyle name="_조서총괄_대백08반기_Sample3" xfId="40779" xr:uid="{00000000-0005-0000-0000-0000C30B0000}"/>
    <cellStyle name="_조서총괄_대백08반기_Sample3_Arun_Info request_2009.12.21" xfId="40780" xr:uid="{00000000-0005-0000-0000-0000C40B0000}"/>
    <cellStyle name="_조서총괄_대백08반기_Sample3_Arun_QA_main" xfId="40781" xr:uid="{00000000-0005-0000-0000-0000C50B0000}"/>
    <cellStyle name="_조서총괄_대백08반기_Sample3_Datapack(BS)_Arun_091217_v2" xfId="40782" xr:uid="{00000000-0005-0000-0000-0000C60B0000}"/>
    <cellStyle name="_조서총괄_대백08반기_Sample3_Datapack(BS)_Arun_091217_v2_Arun_Info request_2009.12.21" xfId="40783" xr:uid="{00000000-0005-0000-0000-0000C70B0000}"/>
    <cellStyle name="_조서총괄_대백08반기_Sample3_Datapack(BS)_Arun_091217_v2_Arun_QA_main" xfId="40784" xr:uid="{00000000-0005-0000-0000-0000C80B0000}"/>
    <cellStyle name="_조서총괄_대백08반기_Sample3_Datepack_별첨_이종석_20090708" xfId="40785" xr:uid="{00000000-0005-0000-0000-0000C90B0000}"/>
    <cellStyle name="_조서총괄_대백08반기_Sample3_Datepack_별첨_이종석_20090708_Arun_Info request_2009.12.21" xfId="40786" xr:uid="{00000000-0005-0000-0000-0000CA0B0000}"/>
    <cellStyle name="_조서총괄_대백08반기_Sample3_Datepack_별첨_이종석_20090708_Arun_QA_main" xfId="40787" xr:uid="{00000000-0005-0000-0000-0000CB0B0000}"/>
    <cellStyle name="_조서총괄_대백08반기_Sample3_Datepack_별첨_이종석_20090708_Datapack(BS)_Arun_091217_v2" xfId="40788" xr:uid="{00000000-0005-0000-0000-0000CC0B0000}"/>
    <cellStyle name="_조서총괄_대백08반기_Sample3_Datepack_별첨_이종석_20090708_Datapack(BS)_Arun_091217_v2_Arun_Info request_2009.12.21" xfId="40789" xr:uid="{00000000-0005-0000-0000-0000CD0B0000}"/>
    <cellStyle name="_조서총괄_대백08반기_Sample3_Datepack_별첨_이종석_20090708_Datapack(BS)_Arun_091217_v2_Arun_QA_main" xfId="40790" xr:uid="{00000000-0005-0000-0000-0000CE0B0000}"/>
    <cellStyle name="_조서총괄_대백08반기_Sample3_WP-dealtool table_v5_KCW" xfId="40791" xr:uid="{00000000-0005-0000-0000-0000CF0B0000}"/>
    <cellStyle name="_조서총괄_대백08반기_Sample3_WP-dealtool table_v5_KCW_Arun_Info request_2009.12.21" xfId="40792" xr:uid="{00000000-0005-0000-0000-0000D00B0000}"/>
    <cellStyle name="_조서총괄_대백08반기_Sample3_WP-dealtool table_v5_KCW_Arun_QA_main" xfId="40793" xr:uid="{00000000-0005-0000-0000-0000D10B0000}"/>
    <cellStyle name="_조서총괄_대백08반기_Sample3_WP-dealtool table_v5_KCW_Datapack(BS)_Arun_091217_v2" xfId="40794" xr:uid="{00000000-0005-0000-0000-0000D20B0000}"/>
    <cellStyle name="_조서총괄_대백08반기_Sample3_WP-dealtool table_v5_KCW_Datapack(BS)_Arun_091217_v2_Arun_Info request_2009.12.21" xfId="40795" xr:uid="{00000000-0005-0000-0000-0000D30B0000}"/>
    <cellStyle name="_조서총괄_대백08반기_Sample3_WP-dealtool table_v5_KCW_Datapack(BS)_Arun_091217_v2_Arun_QA_main" xfId="40796" xr:uid="{00000000-0005-0000-0000-0000D40B0000}"/>
    <cellStyle name="_조서총괄_대백08반기_Sample5" xfId="40797" xr:uid="{00000000-0005-0000-0000-0000D50B0000}"/>
    <cellStyle name="_조서총괄_대백08반기_Sample5_Arun_Info request_2009.12.21" xfId="40798" xr:uid="{00000000-0005-0000-0000-0000D60B0000}"/>
    <cellStyle name="_조서총괄_대백08반기_Sample5_Arun_QA_main" xfId="40799" xr:uid="{00000000-0005-0000-0000-0000D70B0000}"/>
    <cellStyle name="_조서총괄_대백08반기_Sample5_Datapack(BS)_Arun_091217_v2" xfId="40800" xr:uid="{00000000-0005-0000-0000-0000D80B0000}"/>
    <cellStyle name="_조서총괄_대백08반기_Sample5_Datapack(BS)_Arun_091217_v2_Arun_Info request_2009.12.21" xfId="40801" xr:uid="{00000000-0005-0000-0000-0000D90B0000}"/>
    <cellStyle name="_조서총괄_대백08반기_Sample5_Datapack(BS)_Arun_091217_v2_Arun_QA_main" xfId="40802" xr:uid="{00000000-0005-0000-0000-0000DA0B0000}"/>
    <cellStyle name="_조서총괄_대백08반기_Sample5_Datepack_별첨_이종석_20090708" xfId="40803" xr:uid="{00000000-0005-0000-0000-0000DB0B0000}"/>
    <cellStyle name="_조서총괄_대백08반기_Sample5_Datepack_별첨_이종석_20090708_Arun_Info request_2009.12.21" xfId="40804" xr:uid="{00000000-0005-0000-0000-0000DC0B0000}"/>
    <cellStyle name="_조서총괄_대백08반기_Sample5_Datepack_별첨_이종석_20090708_Arun_QA_main" xfId="40805" xr:uid="{00000000-0005-0000-0000-0000DD0B0000}"/>
    <cellStyle name="_조서총괄_대백08반기_Sample5_Datepack_별첨_이종석_20090708_Datapack(BS)_Arun_091217_v2" xfId="40806" xr:uid="{00000000-0005-0000-0000-0000DE0B0000}"/>
    <cellStyle name="_조서총괄_대백08반기_Sample5_Datepack_별첨_이종석_20090708_Datapack(BS)_Arun_091217_v2_Arun_Info request_2009.12.21" xfId="40807" xr:uid="{00000000-0005-0000-0000-0000DF0B0000}"/>
    <cellStyle name="_조서총괄_대백08반기_Sample5_Datepack_별첨_이종석_20090708_Datapack(BS)_Arun_091217_v2_Arun_QA_main" xfId="40808" xr:uid="{00000000-0005-0000-0000-0000E00B0000}"/>
    <cellStyle name="_조서총괄_대백08반기_Sample5_WP-dealtool table_v5_KCW" xfId="40809" xr:uid="{00000000-0005-0000-0000-0000E10B0000}"/>
    <cellStyle name="_조서총괄_대백08반기_Sample5_WP-dealtool table_v5_KCW_Arun_Info request_2009.12.21" xfId="40810" xr:uid="{00000000-0005-0000-0000-0000E20B0000}"/>
    <cellStyle name="_조서총괄_대백08반기_Sample5_WP-dealtool table_v5_KCW_Arun_QA_main" xfId="40811" xr:uid="{00000000-0005-0000-0000-0000E30B0000}"/>
    <cellStyle name="_조서총괄_대백08반기_Sample5_WP-dealtool table_v5_KCW_Datapack(BS)_Arun_091217_v2" xfId="40812" xr:uid="{00000000-0005-0000-0000-0000E40B0000}"/>
    <cellStyle name="_조서총괄_대백08반기_Sample5_WP-dealtool table_v5_KCW_Datapack(BS)_Arun_091217_v2_Arun_Info request_2009.12.21" xfId="40813" xr:uid="{00000000-0005-0000-0000-0000E50B0000}"/>
    <cellStyle name="_조서총괄_대백08반기_Sample5_WP-dealtool table_v5_KCW_Datapack(BS)_Arun_091217_v2_Arun_QA_main" xfId="40814" xr:uid="{00000000-0005-0000-0000-0000E60B0000}"/>
    <cellStyle name="_주간보고" xfId="40815" xr:uid="{00000000-0005-0000-0000-0000E70B0000}"/>
    <cellStyle name="_중국사업보고" xfId="40816" xr:uid="{00000000-0005-0000-0000-0000E80B0000}"/>
    <cellStyle name="_중국사업보고(11)" xfId="40817" xr:uid="{00000000-0005-0000-0000-0000E90B0000}"/>
    <cellStyle name="_중국사업보고(D안승인보고서1109)" xfId="40818" xr:uid="{00000000-0005-0000-0000-0000EA0B0000}"/>
    <cellStyle name="_중국사업보고(천진)" xfId="40819" xr:uid="{00000000-0005-0000-0000-0000EB0B0000}"/>
    <cellStyle name="_케이씨텍02반기(권규한)" xfId="40820" xr:uid="{00000000-0005-0000-0000-0000EC0B0000}"/>
    <cellStyle name="_티엔터(80%)" xfId="40821" xr:uid="{00000000-0005-0000-0000-0000ED0B0000}"/>
    <cellStyle name="_팀공통양식3-4" xfId="40822" xr:uid="{00000000-0005-0000-0000-0000EE0B0000}"/>
    <cellStyle name="_파생상품_POS" xfId="40823" xr:uid="{00000000-0005-0000-0000-0000EF0B0000}"/>
    <cellStyle name="_파생상품_POS(분기)" xfId="40824" xr:uid="{00000000-0005-0000-0000-0000F00B0000}"/>
    <cellStyle name="_파키스탄 TE사" xfId="40825" xr:uid="{00000000-0005-0000-0000-0000F10B0000}"/>
    <cellStyle name="_판보충" xfId="40826" xr:uid="{00000000-0005-0000-0000-0000F20B0000}"/>
    <cellStyle name="_팩스교신" xfId="40827" xr:uid="{00000000-0005-0000-0000-0000F30B0000}"/>
    <cellStyle name="_프라임04반기" xfId="40828" xr:uid="{00000000-0005-0000-0000-0000F40B0000}"/>
    <cellStyle name="_프라임04반기_Arun_Info request_2009.12.21" xfId="40829" xr:uid="{00000000-0005-0000-0000-0000F50B0000}"/>
    <cellStyle name="_프라임04반기_Arun_QA_main" xfId="40830" xr:uid="{00000000-0005-0000-0000-0000F60B0000}"/>
    <cellStyle name="_프라임04반기_Datapack(BS)_Arun_091217_v2" xfId="40831" xr:uid="{00000000-0005-0000-0000-0000F70B0000}"/>
    <cellStyle name="_프라임04반기_Datapack(BS)_Arun_091217_v2_Arun_Info request_2009.12.21" xfId="40832" xr:uid="{00000000-0005-0000-0000-0000F80B0000}"/>
    <cellStyle name="_프라임04반기_Datapack(BS)_Arun_091217_v2_Arun_QA_main" xfId="40833" xr:uid="{00000000-0005-0000-0000-0000F90B0000}"/>
    <cellStyle name="_프라임04반기_Sample" xfId="40834" xr:uid="{00000000-0005-0000-0000-0000FA0B0000}"/>
    <cellStyle name="_프라임04반기_Sample_Arun_Info request_2009.12.21" xfId="40835" xr:uid="{00000000-0005-0000-0000-0000FB0B0000}"/>
    <cellStyle name="_프라임04반기_Sample_Arun_QA_main" xfId="40836" xr:uid="{00000000-0005-0000-0000-0000FC0B0000}"/>
    <cellStyle name="_프라임04반기_Sample_Datapack(BS)_Arun_091217_v2" xfId="40837" xr:uid="{00000000-0005-0000-0000-0000FD0B0000}"/>
    <cellStyle name="_프라임04반기_Sample_Datapack(BS)_Arun_091217_v2_Arun_Info request_2009.12.21" xfId="40838" xr:uid="{00000000-0005-0000-0000-0000FE0B0000}"/>
    <cellStyle name="_프라임04반기_Sample_Datapack(BS)_Arun_091217_v2_Arun_QA_main" xfId="40839" xr:uid="{00000000-0005-0000-0000-0000FF0B0000}"/>
    <cellStyle name="_프라임04반기_Sample_Datepack_별첨_이종석_20090708" xfId="40840" xr:uid="{00000000-0005-0000-0000-0000000C0000}"/>
    <cellStyle name="_프라임04반기_Sample_Datepack_별첨_이종석_20090708_Arun_Info request_2009.12.21" xfId="40841" xr:uid="{00000000-0005-0000-0000-0000010C0000}"/>
    <cellStyle name="_프라임04반기_Sample_Datepack_별첨_이종석_20090708_Arun_QA_main" xfId="40842" xr:uid="{00000000-0005-0000-0000-0000020C0000}"/>
    <cellStyle name="_프라임04반기_Sample_Datepack_별첨_이종석_20090708_Datapack(BS)_Arun_091217_v2" xfId="40843" xr:uid="{00000000-0005-0000-0000-0000030C0000}"/>
    <cellStyle name="_프라임04반기_Sample_Datepack_별첨_이종석_20090708_Datapack(BS)_Arun_091217_v2_Arun_Info request_2009.12.21" xfId="40844" xr:uid="{00000000-0005-0000-0000-0000040C0000}"/>
    <cellStyle name="_프라임04반기_Sample_Datepack_별첨_이종석_20090708_Datapack(BS)_Arun_091217_v2_Arun_QA_main" xfId="40845" xr:uid="{00000000-0005-0000-0000-0000050C0000}"/>
    <cellStyle name="_프라임04반기_Sample_WP-dealtool table_v5_KCW" xfId="40846" xr:uid="{00000000-0005-0000-0000-0000060C0000}"/>
    <cellStyle name="_프라임04반기_Sample_WP-dealtool table_v5_KCW_Arun_Info request_2009.12.21" xfId="40847" xr:uid="{00000000-0005-0000-0000-0000070C0000}"/>
    <cellStyle name="_프라임04반기_Sample_WP-dealtool table_v5_KCW_Arun_QA_main" xfId="40848" xr:uid="{00000000-0005-0000-0000-0000080C0000}"/>
    <cellStyle name="_프라임04반기_Sample_WP-dealtool table_v5_KCW_Datapack(BS)_Arun_091217_v2" xfId="40849" xr:uid="{00000000-0005-0000-0000-0000090C0000}"/>
    <cellStyle name="_프라임04반기_Sample_WP-dealtool table_v5_KCW_Datapack(BS)_Arun_091217_v2_Arun_Info request_2009.12.21" xfId="40850" xr:uid="{00000000-0005-0000-0000-00000A0C0000}"/>
    <cellStyle name="_프라임04반기_Sample_WP-dealtool table_v5_KCW_Datapack(BS)_Arun_091217_v2_Arun_QA_main" xfId="40851" xr:uid="{00000000-0005-0000-0000-00000B0C0000}"/>
    <cellStyle name="_프라임04반기_Sample2" xfId="40852" xr:uid="{00000000-0005-0000-0000-00000C0C0000}"/>
    <cellStyle name="_프라임04반기_Sample2_Arun_Info request_2009.12.21" xfId="40853" xr:uid="{00000000-0005-0000-0000-00000D0C0000}"/>
    <cellStyle name="_프라임04반기_Sample2_Arun_QA_main" xfId="40854" xr:uid="{00000000-0005-0000-0000-00000E0C0000}"/>
    <cellStyle name="_프라임04반기_Sample2_Datapack(BS)_Arun_091217_v2" xfId="40855" xr:uid="{00000000-0005-0000-0000-00000F0C0000}"/>
    <cellStyle name="_프라임04반기_Sample2_Datapack(BS)_Arun_091217_v2_Arun_Info request_2009.12.21" xfId="40856" xr:uid="{00000000-0005-0000-0000-0000100C0000}"/>
    <cellStyle name="_프라임04반기_Sample2_Datapack(BS)_Arun_091217_v2_Arun_QA_main" xfId="40857" xr:uid="{00000000-0005-0000-0000-0000110C0000}"/>
    <cellStyle name="_프라임04반기_Sample2_Datepack_별첨_이종석_20090708" xfId="40858" xr:uid="{00000000-0005-0000-0000-0000120C0000}"/>
    <cellStyle name="_프라임04반기_Sample2_Datepack_별첨_이종석_20090708_Arun_Info request_2009.12.21" xfId="40859" xr:uid="{00000000-0005-0000-0000-0000130C0000}"/>
    <cellStyle name="_프라임04반기_Sample2_Datepack_별첨_이종석_20090708_Arun_QA_main" xfId="40860" xr:uid="{00000000-0005-0000-0000-0000140C0000}"/>
    <cellStyle name="_프라임04반기_Sample2_Datepack_별첨_이종석_20090708_Datapack(BS)_Arun_091217_v2" xfId="40861" xr:uid="{00000000-0005-0000-0000-0000150C0000}"/>
    <cellStyle name="_프라임04반기_Sample2_Datepack_별첨_이종석_20090708_Datapack(BS)_Arun_091217_v2_Arun_Info request_2009.12.21" xfId="40862" xr:uid="{00000000-0005-0000-0000-0000160C0000}"/>
    <cellStyle name="_프라임04반기_Sample2_Datepack_별첨_이종석_20090708_Datapack(BS)_Arun_091217_v2_Arun_QA_main" xfId="40863" xr:uid="{00000000-0005-0000-0000-0000170C0000}"/>
    <cellStyle name="_프라임04반기_Sample2_WP-dealtool table_v5_KCW" xfId="40864" xr:uid="{00000000-0005-0000-0000-0000180C0000}"/>
    <cellStyle name="_프라임04반기_Sample2_WP-dealtool table_v5_KCW_Arun_Info request_2009.12.21" xfId="40865" xr:uid="{00000000-0005-0000-0000-0000190C0000}"/>
    <cellStyle name="_프라임04반기_Sample2_WP-dealtool table_v5_KCW_Arun_QA_main" xfId="40866" xr:uid="{00000000-0005-0000-0000-00001A0C0000}"/>
    <cellStyle name="_프라임04반기_Sample2_WP-dealtool table_v5_KCW_Datapack(BS)_Arun_091217_v2" xfId="40867" xr:uid="{00000000-0005-0000-0000-00001B0C0000}"/>
    <cellStyle name="_프라임04반기_Sample2_WP-dealtool table_v5_KCW_Datapack(BS)_Arun_091217_v2_Arun_Info request_2009.12.21" xfId="40868" xr:uid="{00000000-0005-0000-0000-00001C0C0000}"/>
    <cellStyle name="_프라임04반기_Sample2_WP-dealtool table_v5_KCW_Datapack(BS)_Arun_091217_v2_Arun_QA_main" xfId="40869" xr:uid="{00000000-0005-0000-0000-00001D0C0000}"/>
    <cellStyle name="_프라임04반기_Sample3" xfId="40870" xr:uid="{00000000-0005-0000-0000-00001E0C0000}"/>
    <cellStyle name="_프라임04반기_Sample3_Arun_Info request_2009.12.21" xfId="40871" xr:uid="{00000000-0005-0000-0000-00001F0C0000}"/>
    <cellStyle name="_프라임04반기_Sample3_Arun_QA_main" xfId="40872" xr:uid="{00000000-0005-0000-0000-0000200C0000}"/>
    <cellStyle name="_프라임04반기_Sample3_Datapack(BS)_Arun_091217_v2" xfId="40873" xr:uid="{00000000-0005-0000-0000-0000210C0000}"/>
    <cellStyle name="_프라임04반기_Sample3_Datapack(BS)_Arun_091217_v2_Arun_Info request_2009.12.21" xfId="40874" xr:uid="{00000000-0005-0000-0000-0000220C0000}"/>
    <cellStyle name="_프라임04반기_Sample3_Datapack(BS)_Arun_091217_v2_Arun_QA_main" xfId="40875" xr:uid="{00000000-0005-0000-0000-0000230C0000}"/>
    <cellStyle name="_프라임04반기_Sample3_Datepack_별첨_이종석_20090708" xfId="40876" xr:uid="{00000000-0005-0000-0000-0000240C0000}"/>
    <cellStyle name="_프라임04반기_Sample3_Datepack_별첨_이종석_20090708_Arun_Info request_2009.12.21" xfId="40877" xr:uid="{00000000-0005-0000-0000-0000250C0000}"/>
    <cellStyle name="_프라임04반기_Sample3_Datepack_별첨_이종석_20090708_Arun_QA_main" xfId="40878" xr:uid="{00000000-0005-0000-0000-0000260C0000}"/>
    <cellStyle name="_프라임04반기_Sample3_Datepack_별첨_이종석_20090708_Datapack(BS)_Arun_091217_v2" xfId="40879" xr:uid="{00000000-0005-0000-0000-0000270C0000}"/>
    <cellStyle name="_프라임04반기_Sample3_Datepack_별첨_이종석_20090708_Datapack(BS)_Arun_091217_v2_Arun_Info request_2009.12.21" xfId="40880" xr:uid="{00000000-0005-0000-0000-0000280C0000}"/>
    <cellStyle name="_프라임04반기_Sample3_Datepack_별첨_이종석_20090708_Datapack(BS)_Arun_091217_v2_Arun_QA_main" xfId="40881" xr:uid="{00000000-0005-0000-0000-0000290C0000}"/>
    <cellStyle name="_프라임04반기_Sample3_WP-dealtool table_v5_KCW" xfId="40882" xr:uid="{00000000-0005-0000-0000-00002A0C0000}"/>
    <cellStyle name="_프라임04반기_Sample3_WP-dealtool table_v5_KCW_Arun_Info request_2009.12.21" xfId="40883" xr:uid="{00000000-0005-0000-0000-00002B0C0000}"/>
    <cellStyle name="_프라임04반기_Sample3_WP-dealtool table_v5_KCW_Arun_QA_main" xfId="40884" xr:uid="{00000000-0005-0000-0000-00002C0C0000}"/>
    <cellStyle name="_프라임04반기_Sample3_WP-dealtool table_v5_KCW_Datapack(BS)_Arun_091217_v2" xfId="40885" xr:uid="{00000000-0005-0000-0000-00002D0C0000}"/>
    <cellStyle name="_프라임04반기_Sample3_WP-dealtool table_v5_KCW_Datapack(BS)_Arun_091217_v2_Arun_Info request_2009.12.21" xfId="40886" xr:uid="{00000000-0005-0000-0000-00002E0C0000}"/>
    <cellStyle name="_프라임04반기_Sample3_WP-dealtool table_v5_KCW_Datapack(BS)_Arun_091217_v2_Arun_QA_main" xfId="40887" xr:uid="{00000000-0005-0000-0000-00002F0C0000}"/>
    <cellStyle name="_프라임04반기_Sample5" xfId="40888" xr:uid="{00000000-0005-0000-0000-0000300C0000}"/>
    <cellStyle name="_프라임04반기_Sample5_Arun_Info request_2009.12.21" xfId="40889" xr:uid="{00000000-0005-0000-0000-0000310C0000}"/>
    <cellStyle name="_프라임04반기_Sample5_Arun_QA_main" xfId="40890" xr:uid="{00000000-0005-0000-0000-0000320C0000}"/>
    <cellStyle name="_프라임04반기_Sample5_Datapack(BS)_Arun_091217_v2" xfId="40891" xr:uid="{00000000-0005-0000-0000-0000330C0000}"/>
    <cellStyle name="_프라임04반기_Sample5_Datapack(BS)_Arun_091217_v2_Arun_Info request_2009.12.21" xfId="40892" xr:uid="{00000000-0005-0000-0000-0000340C0000}"/>
    <cellStyle name="_프라임04반기_Sample5_Datapack(BS)_Arun_091217_v2_Arun_QA_main" xfId="40893" xr:uid="{00000000-0005-0000-0000-0000350C0000}"/>
    <cellStyle name="_프라임04반기_Sample5_Datepack_별첨_이종석_20090708" xfId="40894" xr:uid="{00000000-0005-0000-0000-0000360C0000}"/>
    <cellStyle name="_프라임04반기_Sample5_Datepack_별첨_이종석_20090708_Arun_Info request_2009.12.21" xfId="40895" xr:uid="{00000000-0005-0000-0000-0000370C0000}"/>
    <cellStyle name="_프라임04반기_Sample5_Datepack_별첨_이종석_20090708_Arun_QA_main" xfId="40896" xr:uid="{00000000-0005-0000-0000-0000380C0000}"/>
    <cellStyle name="_프라임04반기_Sample5_Datepack_별첨_이종석_20090708_Datapack(BS)_Arun_091217_v2" xfId="40897" xr:uid="{00000000-0005-0000-0000-0000390C0000}"/>
    <cellStyle name="_프라임04반기_Sample5_Datepack_별첨_이종석_20090708_Datapack(BS)_Arun_091217_v2_Arun_Info request_2009.12.21" xfId="40898" xr:uid="{00000000-0005-0000-0000-00003A0C0000}"/>
    <cellStyle name="_프라임04반기_Sample5_Datepack_별첨_이종석_20090708_Datapack(BS)_Arun_091217_v2_Arun_QA_main" xfId="40899" xr:uid="{00000000-0005-0000-0000-00003B0C0000}"/>
    <cellStyle name="_프라임04반기_Sample5_WP-dealtool table_v5_KCW" xfId="40900" xr:uid="{00000000-0005-0000-0000-00003C0C0000}"/>
    <cellStyle name="_프라임04반기_Sample5_WP-dealtool table_v5_KCW_Arun_Info request_2009.12.21" xfId="40901" xr:uid="{00000000-0005-0000-0000-00003D0C0000}"/>
    <cellStyle name="_프라임04반기_Sample5_WP-dealtool table_v5_KCW_Arun_QA_main" xfId="40902" xr:uid="{00000000-0005-0000-0000-00003E0C0000}"/>
    <cellStyle name="_프라임04반기_Sample5_WP-dealtool table_v5_KCW_Datapack(BS)_Arun_091217_v2" xfId="40903" xr:uid="{00000000-0005-0000-0000-00003F0C0000}"/>
    <cellStyle name="_프라임04반기_Sample5_WP-dealtool table_v5_KCW_Datapack(BS)_Arun_091217_v2_Arun_Info request_2009.12.21" xfId="40904" xr:uid="{00000000-0005-0000-0000-0000400C0000}"/>
    <cellStyle name="_프라임04반기_Sample5_WP-dealtool table_v5_KCW_Datapack(BS)_Arun_091217_v2_Arun_QA_main" xfId="40905" xr:uid="{00000000-0005-0000-0000-0000410C0000}"/>
    <cellStyle name="_한주케미칼 채권채무재조정2003.12" xfId="40906" xr:uid="{00000000-0005-0000-0000-0000420C0000}"/>
    <cellStyle name="_한주케미칼 채권채무재조정2003.12_Arun_Info request_2009.12.21" xfId="40907" xr:uid="{00000000-0005-0000-0000-0000430C0000}"/>
    <cellStyle name="_한주케미칼 채권채무재조정2003.12_Arun_QA_main" xfId="40908" xr:uid="{00000000-0005-0000-0000-0000440C0000}"/>
    <cellStyle name="_한주케미칼 채권채무재조정2003.12_Datapack(BS)_Arun_091217_v2" xfId="40909" xr:uid="{00000000-0005-0000-0000-0000450C0000}"/>
    <cellStyle name="_한주케미칼 채권채무재조정2003.12_Datapack(BS)_Arun_091217_v2_Arun_Info request_2009.12.21" xfId="40910" xr:uid="{00000000-0005-0000-0000-0000460C0000}"/>
    <cellStyle name="_한주케미칼 채권채무재조정2003.12_Datapack(BS)_Arun_091217_v2_Arun_QA_main" xfId="40911" xr:uid="{00000000-0005-0000-0000-0000470C0000}"/>
    <cellStyle name="_한주케미칼 채권채무재조정2003.12_Sample" xfId="40912" xr:uid="{00000000-0005-0000-0000-0000480C0000}"/>
    <cellStyle name="_한주케미칼 채권채무재조정2003.12_Sample_Arun_Info request_2009.12.21" xfId="40913" xr:uid="{00000000-0005-0000-0000-0000490C0000}"/>
    <cellStyle name="_한주케미칼 채권채무재조정2003.12_Sample_Arun_QA_main" xfId="40914" xr:uid="{00000000-0005-0000-0000-00004A0C0000}"/>
    <cellStyle name="_한주케미칼 채권채무재조정2003.12_Sample_Datapack(BS)_Arun_091217_v2" xfId="40915" xr:uid="{00000000-0005-0000-0000-00004B0C0000}"/>
    <cellStyle name="_한주케미칼 채권채무재조정2003.12_Sample_Datapack(BS)_Arun_091217_v2_Arun_Info request_2009.12.21" xfId="40916" xr:uid="{00000000-0005-0000-0000-00004C0C0000}"/>
    <cellStyle name="_한주케미칼 채권채무재조정2003.12_Sample_Datapack(BS)_Arun_091217_v2_Arun_QA_main" xfId="40917" xr:uid="{00000000-0005-0000-0000-00004D0C0000}"/>
    <cellStyle name="_한주케미칼 채권채무재조정2003.12_Sample_Datepack_별첨_이종석_20090708" xfId="40918" xr:uid="{00000000-0005-0000-0000-00004E0C0000}"/>
    <cellStyle name="_한주케미칼 채권채무재조정2003.12_Sample_Datepack_별첨_이종석_20090708_Arun_Info request_2009.12.21" xfId="40919" xr:uid="{00000000-0005-0000-0000-00004F0C0000}"/>
    <cellStyle name="_한주케미칼 채권채무재조정2003.12_Sample_Datepack_별첨_이종석_20090708_Arun_QA_main" xfId="40920" xr:uid="{00000000-0005-0000-0000-0000500C0000}"/>
    <cellStyle name="_한주케미칼 채권채무재조정2003.12_Sample_Datepack_별첨_이종석_20090708_Datapack(BS)_Arun_091217_v2" xfId="40921" xr:uid="{00000000-0005-0000-0000-0000510C0000}"/>
    <cellStyle name="_한주케미칼 채권채무재조정2003.12_Sample_Datepack_별첨_이종석_20090708_Datapack(BS)_Arun_091217_v2_Arun_Info request_2009.12.21" xfId="40922" xr:uid="{00000000-0005-0000-0000-0000520C0000}"/>
    <cellStyle name="_한주케미칼 채권채무재조정2003.12_Sample_Datepack_별첨_이종석_20090708_Datapack(BS)_Arun_091217_v2_Arun_QA_main" xfId="40923" xr:uid="{00000000-0005-0000-0000-0000530C0000}"/>
    <cellStyle name="_한주케미칼 채권채무재조정2003.12_Sample_WP-dealtool table_v5_KCW" xfId="40924" xr:uid="{00000000-0005-0000-0000-0000540C0000}"/>
    <cellStyle name="_한주케미칼 채권채무재조정2003.12_Sample_WP-dealtool table_v5_KCW_Arun_Info request_2009.12.21" xfId="40925" xr:uid="{00000000-0005-0000-0000-0000550C0000}"/>
    <cellStyle name="_한주케미칼 채권채무재조정2003.12_Sample_WP-dealtool table_v5_KCW_Arun_QA_main" xfId="40926" xr:uid="{00000000-0005-0000-0000-0000560C0000}"/>
    <cellStyle name="_한주케미칼 채권채무재조정2003.12_Sample_WP-dealtool table_v5_KCW_Datapack(BS)_Arun_091217_v2" xfId="40927" xr:uid="{00000000-0005-0000-0000-0000570C0000}"/>
    <cellStyle name="_한주케미칼 채권채무재조정2003.12_Sample_WP-dealtool table_v5_KCW_Datapack(BS)_Arun_091217_v2_Arun_Info request_2009.12.21" xfId="40928" xr:uid="{00000000-0005-0000-0000-0000580C0000}"/>
    <cellStyle name="_한주케미칼 채권채무재조정2003.12_Sample_WP-dealtool table_v5_KCW_Datapack(BS)_Arun_091217_v2_Arun_QA_main" xfId="40929" xr:uid="{00000000-0005-0000-0000-0000590C0000}"/>
    <cellStyle name="_한주케미칼 채권채무재조정2003.12_Sample2" xfId="40930" xr:uid="{00000000-0005-0000-0000-00005A0C0000}"/>
    <cellStyle name="_한주케미칼 채권채무재조정2003.12_Sample2_Arun_Info request_2009.12.21" xfId="40931" xr:uid="{00000000-0005-0000-0000-00005B0C0000}"/>
    <cellStyle name="_한주케미칼 채권채무재조정2003.12_Sample2_Arun_QA_main" xfId="40932" xr:uid="{00000000-0005-0000-0000-00005C0C0000}"/>
    <cellStyle name="_한주케미칼 채권채무재조정2003.12_Sample2_Datapack(BS)_Arun_091217_v2" xfId="40933" xr:uid="{00000000-0005-0000-0000-00005D0C0000}"/>
    <cellStyle name="_한주케미칼 채권채무재조정2003.12_Sample2_Datapack(BS)_Arun_091217_v2_Arun_Info request_2009.12.21" xfId="40934" xr:uid="{00000000-0005-0000-0000-00005E0C0000}"/>
    <cellStyle name="_한주케미칼 채권채무재조정2003.12_Sample2_Datapack(BS)_Arun_091217_v2_Arun_QA_main" xfId="40935" xr:uid="{00000000-0005-0000-0000-00005F0C0000}"/>
    <cellStyle name="_한주케미칼 채권채무재조정2003.12_Sample2_Datepack_별첨_이종석_20090708" xfId="40936" xr:uid="{00000000-0005-0000-0000-0000600C0000}"/>
    <cellStyle name="_한주케미칼 채권채무재조정2003.12_Sample2_Datepack_별첨_이종석_20090708_Arun_Info request_2009.12.21" xfId="40937" xr:uid="{00000000-0005-0000-0000-0000610C0000}"/>
    <cellStyle name="_한주케미칼 채권채무재조정2003.12_Sample2_Datepack_별첨_이종석_20090708_Arun_QA_main" xfId="40938" xr:uid="{00000000-0005-0000-0000-0000620C0000}"/>
    <cellStyle name="_한주케미칼 채권채무재조정2003.12_Sample2_Datepack_별첨_이종석_20090708_Datapack(BS)_Arun_091217_v2" xfId="40939" xr:uid="{00000000-0005-0000-0000-0000630C0000}"/>
    <cellStyle name="_한주케미칼 채권채무재조정2003.12_Sample2_Datepack_별첨_이종석_20090708_Datapack(BS)_Arun_091217_v2_Arun_Info request_2009.12.21" xfId="40940" xr:uid="{00000000-0005-0000-0000-0000640C0000}"/>
    <cellStyle name="_한주케미칼 채권채무재조정2003.12_Sample2_Datepack_별첨_이종석_20090708_Datapack(BS)_Arun_091217_v2_Arun_QA_main" xfId="40941" xr:uid="{00000000-0005-0000-0000-0000650C0000}"/>
    <cellStyle name="_한주케미칼 채권채무재조정2003.12_Sample2_WP-dealtool table_v5_KCW" xfId="40942" xr:uid="{00000000-0005-0000-0000-0000660C0000}"/>
    <cellStyle name="_한주케미칼 채권채무재조정2003.12_Sample2_WP-dealtool table_v5_KCW_Arun_Info request_2009.12.21" xfId="40943" xr:uid="{00000000-0005-0000-0000-0000670C0000}"/>
    <cellStyle name="_한주케미칼 채권채무재조정2003.12_Sample2_WP-dealtool table_v5_KCW_Arun_QA_main" xfId="40944" xr:uid="{00000000-0005-0000-0000-0000680C0000}"/>
    <cellStyle name="_한주케미칼 채권채무재조정2003.12_Sample2_WP-dealtool table_v5_KCW_Datapack(BS)_Arun_091217_v2" xfId="40945" xr:uid="{00000000-0005-0000-0000-0000690C0000}"/>
    <cellStyle name="_한주케미칼 채권채무재조정2003.12_Sample2_WP-dealtool table_v5_KCW_Datapack(BS)_Arun_091217_v2_Arun_Info request_2009.12.21" xfId="40946" xr:uid="{00000000-0005-0000-0000-00006A0C0000}"/>
    <cellStyle name="_한주케미칼 채권채무재조정2003.12_Sample2_WP-dealtool table_v5_KCW_Datapack(BS)_Arun_091217_v2_Arun_QA_main" xfId="40947" xr:uid="{00000000-0005-0000-0000-00006B0C0000}"/>
    <cellStyle name="_한주케미칼 채권채무재조정2003.12_Sample3" xfId="40948" xr:uid="{00000000-0005-0000-0000-00006C0C0000}"/>
    <cellStyle name="_한주케미칼 채권채무재조정2003.12_Sample3_Arun_Info request_2009.12.21" xfId="40949" xr:uid="{00000000-0005-0000-0000-00006D0C0000}"/>
    <cellStyle name="_한주케미칼 채권채무재조정2003.12_Sample3_Arun_QA_main" xfId="40950" xr:uid="{00000000-0005-0000-0000-00006E0C0000}"/>
    <cellStyle name="_한주케미칼 채권채무재조정2003.12_Sample3_Datapack(BS)_Arun_091217_v2" xfId="40951" xr:uid="{00000000-0005-0000-0000-00006F0C0000}"/>
    <cellStyle name="_한주케미칼 채권채무재조정2003.12_Sample3_Datapack(BS)_Arun_091217_v2_Arun_Info request_2009.12.21" xfId="40952" xr:uid="{00000000-0005-0000-0000-0000700C0000}"/>
    <cellStyle name="_한주케미칼 채권채무재조정2003.12_Sample3_Datapack(BS)_Arun_091217_v2_Arun_QA_main" xfId="40953" xr:uid="{00000000-0005-0000-0000-0000710C0000}"/>
    <cellStyle name="_한주케미칼 채권채무재조정2003.12_Sample3_Datepack_별첨_이종석_20090708" xfId="40954" xr:uid="{00000000-0005-0000-0000-0000720C0000}"/>
    <cellStyle name="_한주케미칼 채권채무재조정2003.12_Sample3_Datepack_별첨_이종석_20090708_Arun_Info request_2009.12.21" xfId="40955" xr:uid="{00000000-0005-0000-0000-0000730C0000}"/>
    <cellStyle name="_한주케미칼 채권채무재조정2003.12_Sample3_Datepack_별첨_이종석_20090708_Arun_QA_main" xfId="40956" xr:uid="{00000000-0005-0000-0000-0000740C0000}"/>
    <cellStyle name="_한주케미칼 채권채무재조정2003.12_Sample3_Datepack_별첨_이종석_20090708_Datapack(BS)_Arun_091217_v2" xfId="40957" xr:uid="{00000000-0005-0000-0000-0000750C0000}"/>
    <cellStyle name="_한주케미칼 채권채무재조정2003.12_Sample3_Datepack_별첨_이종석_20090708_Datapack(BS)_Arun_091217_v2_Arun_Info request_2009.12.21" xfId="40958" xr:uid="{00000000-0005-0000-0000-0000760C0000}"/>
    <cellStyle name="_한주케미칼 채권채무재조정2003.12_Sample3_Datepack_별첨_이종석_20090708_Datapack(BS)_Arun_091217_v2_Arun_QA_main" xfId="40959" xr:uid="{00000000-0005-0000-0000-0000770C0000}"/>
    <cellStyle name="_한주케미칼 채권채무재조정2003.12_Sample3_WP-dealtool table_v5_KCW" xfId="40960" xr:uid="{00000000-0005-0000-0000-0000780C0000}"/>
    <cellStyle name="_한주케미칼 채권채무재조정2003.12_Sample3_WP-dealtool table_v5_KCW_Arun_Info request_2009.12.21" xfId="40961" xr:uid="{00000000-0005-0000-0000-0000790C0000}"/>
    <cellStyle name="_한주케미칼 채권채무재조정2003.12_Sample3_WP-dealtool table_v5_KCW_Arun_QA_main" xfId="40962" xr:uid="{00000000-0005-0000-0000-00007A0C0000}"/>
    <cellStyle name="_한주케미칼 채권채무재조정2003.12_Sample3_WP-dealtool table_v5_KCW_Datapack(BS)_Arun_091217_v2" xfId="40963" xr:uid="{00000000-0005-0000-0000-00007B0C0000}"/>
    <cellStyle name="_한주케미칼 채권채무재조정2003.12_Sample3_WP-dealtool table_v5_KCW_Datapack(BS)_Arun_091217_v2_Arun_Info request_2009.12.21" xfId="40964" xr:uid="{00000000-0005-0000-0000-00007C0C0000}"/>
    <cellStyle name="_한주케미칼 채권채무재조정2003.12_Sample3_WP-dealtool table_v5_KCW_Datapack(BS)_Arun_091217_v2_Arun_QA_main" xfId="40965" xr:uid="{00000000-0005-0000-0000-00007D0C0000}"/>
    <cellStyle name="_한주케미칼 채권채무재조정2003.12_Sample5" xfId="40966" xr:uid="{00000000-0005-0000-0000-00007E0C0000}"/>
    <cellStyle name="_한주케미칼 채권채무재조정2003.12_Sample5_Arun_Info request_2009.12.21" xfId="40967" xr:uid="{00000000-0005-0000-0000-00007F0C0000}"/>
    <cellStyle name="_한주케미칼 채권채무재조정2003.12_Sample5_Arun_QA_main" xfId="40968" xr:uid="{00000000-0005-0000-0000-0000800C0000}"/>
    <cellStyle name="_한주케미칼 채권채무재조정2003.12_Sample5_Datapack(BS)_Arun_091217_v2" xfId="40969" xr:uid="{00000000-0005-0000-0000-0000810C0000}"/>
    <cellStyle name="_한주케미칼 채권채무재조정2003.12_Sample5_Datapack(BS)_Arun_091217_v2_Arun_Info request_2009.12.21" xfId="40970" xr:uid="{00000000-0005-0000-0000-0000820C0000}"/>
    <cellStyle name="_한주케미칼 채권채무재조정2003.12_Sample5_Datapack(BS)_Arun_091217_v2_Arun_QA_main" xfId="40971" xr:uid="{00000000-0005-0000-0000-0000830C0000}"/>
    <cellStyle name="_한주케미칼 채권채무재조정2003.12_Sample5_Datepack_별첨_이종석_20090708" xfId="40972" xr:uid="{00000000-0005-0000-0000-0000840C0000}"/>
    <cellStyle name="_한주케미칼 채권채무재조정2003.12_Sample5_Datepack_별첨_이종석_20090708_Arun_Info request_2009.12.21" xfId="40973" xr:uid="{00000000-0005-0000-0000-0000850C0000}"/>
    <cellStyle name="_한주케미칼 채권채무재조정2003.12_Sample5_Datepack_별첨_이종석_20090708_Arun_QA_main" xfId="40974" xr:uid="{00000000-0005-0000-0000-0000860C0000}"/>
    <cellStyle name="_한주케미칼 채권채무재조정2003.12_Sample5_Datepack_별첨_이종석_20090708_Datapack(BS)_Arun_091217_v2" xfId="40975" xr:uid="{00000000-0005-0000-0000-0000870C0000}"/>
    <cellStyle name="_한주케미칼 채권채무재조정2003.12_Sample5_Datepack_별첨_이종석_20090708_Datapack(BS)_Arun_091217_v2_Arun_Info request_2009.12.21" xfId="40976" xr:uid="{00000000-0005-0000-0000-0000880C0000}"/>
    <cellStyle name="_한주케미칼 채권채무재조정2003.12_Sample5_Datepack_별첨_이종석_20090708_Datapack(BS)_Arun_091217_v2_Arun_QA_main" xfId="40977" xr:uid="{00000000-0005-0000-0000-0000890C0000}"/>
    <cellStyle name="_한주케미칼 채권채무재조정2003.12_Sample5_WP-dealtool table_v5_KCW" xfId="40978" xr:uid="{00000000-0005-0000-0000-00008A0C0000}"/>
    <cellStyle name="_한주케미칼 채권채무재조정2003.12_Sample5_WP-dealtool table_v5_KCW_Arun_Info request_2009.12.21" xfId="40979" xr:uid="{00000000-0005-0000-0000-00008B0C0000}"/>
    <cellStyle name="_한주케미칼 채권채무재조정2003.12_Sample5_WP-dealtool table_v5_KCW_Arun_QA_main" xfId="40980" xr:uid="{00000000-0005-0000-0000-00008C0C0000}"/>
    <cellStyle name="_한주케미칼 채권채무재조정2003.12_Sample5_WP-dealtool table_v5_KCW_Datapack(BS)_Arun_091217_v2" xfId="40981" xr:uid="{00000000-0005-0000-0000-00008D0C0000}"/>
    <cellStyle name="_한주케미칼 채권채무재조정2003.12_Sample5_WP-dealtool table_v5_KCW_Datapack(BS)_Arun_091217_v2_Arun_Info request_2009.12.21" xfId="40982" xr:uid="{00000000-0005-0000-0000-00008E0C0000}"/>
    <cellStyle name="_한주케미칼 채권채무재조정2003.12_Sample5_WP-dealtool table_v5_KCW_Datapack(BS)_Arun_091217_v2_Arun_QA_main" xfId="40983" xr:uid="{00000000-0005-0000-0000-00008F0C0000}"/>
    <cellStyle name="_현대 제출 중국사업보고 손익" xfId="40984" xr:uid="{00000000-0005-0000-0000-0000900C0000}"/>
    <cellStyle name="_현대제출보고서(0508제출)" xfId="40985" xr:uid="{00000000-0005-0000-0000-0000910C0000}"/>
    <cellStyle name="{Comma [0]}" xfId="3218" xr:uid="{00000000-0005-0000-0000-0000920C0000}"/>
    <cellStyle name="{Comma}" xfId="3219" xr:uid="{00000000-0005-0000-0000-0000930C0000}"/>
    <cellStyle name="{Date}" xfId="3220" xr:uid="{00000000-0005-0000-0000-0000940C0000}"/>
    <cellStyle name="{Month}" xfId="3221" xr:uid="{00000000-0005-0000-0000-0000950C0000}"/>
    <cellStyle name="{Percent}" xfId="3222" xr:uid="{00000000-0005-0000-0000-0000960C0000}"/>
    <cellStyle name="{Thousand [0]}" xfId="3223" xr:uid="{00000000-0005-0000-0000-0000970C0000}"/>
    <cellStyle name="{Thousand}" xfId="3224" xr:uid="{00000000-0005-0000-0000-0000980C0000}"/>
    <cellStyle name="{Z'0000(1 dec)}" xfId="3225" xr:uid="{00000000-0005-0000-0000-0000990C0000}"/>
    <cellStyle name="{Z'0000(4 dec)}" xfId="3226" xr:uid="{00000000-0005-0000-0000-00009A0C0000}"/>
    <cellStyle name="¤d¤A|i[0]_RESULTS" xfId="40986" xr:uid="{00000000-0005-0000-0000-00009B0C0000}"/>
    <cellStyle name="¤d¤A|i_RESULTS" xfId="40987" xr:uid="{00000000-0005-0000-0000-00009C0C0000}"/>
    <cellStyle name="=C:\WINNT\SYSTEM32\COMMAND.COM" xfId="6060" xr:uid="{00000000-0005-0000-0000-00009D0C0000}"/>
    <cellStyle name="=C:\WINNT\SYSTEM32\COMMAND.COM 2" xfId="6059" xr:uid="{00000000-0005-0000-0000-00009E0C0000}"/>
    <cellStyle name="=C:\WINNT\SYSTEM32\COMMAND.COM 2 2" xfId="6058" xr:uid="{00000000-0005-0000-0000-00009F0C0000}"/>
    <cellStyle name="=C:\WINNT\SYSTEM32\COMMAND.COM 3" xfId="6057" xr:uid="{00000000-0005-0000-0000-0000A00C0000}"/>
    <cellStyle name="=C:\WINNT\SYSTEM32\COMMAND.COM 3 2" xfId="6228" xr:uid="{00000000-0005-0000-0000-0000A10C0000}"/>
    <cellStyle name="=C:\WINNT\SYSTEM32\COMMAND.COM 4" xfId="6183" xr:uid="{00000000-0005-0000-0000-0000A20C0000}"/>
    <cellStyle name="=C:\WINNT\SYSTEM32\COMMAND.COM_2012 Budget Breakdown by Cost Center Boroo_Base case" xfId="6293" xr:uid="{00000000-0005-0000-0000-0000A30C0000}"/>
    <cellStyle name="=C:\WINNT35\SYSTEM32\COMMAND.COM" xfId="830" xr:uid="{00000000-0005-0000-0000-0000A40C0000}"/>
    <cellStyle name="=C:\WINNT35\SYSTEM32\COMMAND.COM 2" xfId="1230" xr:uid="{00000000-0005-0000-0000-0000A50C0000}"/>
    <cellStyle name="=C:\WINNT35\SYSTEM32\COMMAND.COM 3" xfId="10931" xr:uid="{00000000-0005-0000-0000-0000A60C0000}"/>
    <cellStyle name="△서식" xfId="40988" xr:uid="{00000000-0005-0000-0000-0000A70C0000}"/>
    <cellStyle name="°iA¤Aa·A2_10¿u2WA¸ºI " xfId="40989" xr:uid="{00000000-0005-0000-0000-0000A80C0000}"/>
    <cellStyle name="‡" xfId="6229" xr:uid="{00000000-0005-0000-0000-0000A90C0000}"/>
    <cellStyle name="‡_BOOK1" xfId="6230" xr:uid="{00000000-0005-0000-0000-0000AA0C0000}"/>
    <cellStyle name="‡_STA-DRP" xfId="6231" xr:uid="{00000000-0005-0000-0000-0000AB0C0000}"/>
    <cellStyle name="‡_STA-DRP_BOOK1" xfId="6232" xr:uid="{00000000-0005-0000-0000-0000AC0C0000}"/>
    <cellStyle name="•\Ž¦Ï‚Ý‚ÌƒnƒCƒp[ƒŠƒ“ƒN" xfId="3227" xr:uid="{00000000-0005-0000-0000-0000AD0C0000}"/>
    <cellStyle name="•W€_DEVSCH" xfId="40990" xr:uid="{00000000-0005-0000-0000-0000AE0C0000}"/>
    <cellStyle name="•W_Major Items" xfId="3228" xr:uid="{00000000-0005-0000-0000-0000AF0C0000}"/>
    <cellStyle name="᠀ŀ" xfId="40991" xr:uid="{00000000-0005-0000-0000-0000B00C0000}"/>
    <cellStyle name="᠀ŀŀ䅀᠀ŀŀ䅀᠀ŀ" xfId="40992" xr:uid="{00000000-0005-0000-0000-0000B10C0000}"/>
    <cellStyle name="᠀ŀŀ䅀᠀ŀŀ䅀᠀ŀŀ䅀᠀ŀŀ䅀᠀ŀŀ䅀᠀ŀŀ䅀᠀ŀŀ䅀᠀ŀŀ䅀᠀ŀŀ䅀᠀ŀ" xfId="40993" xr:uid="{00000000-0005-0000-0000-0000B20C0000}"/>
    <cellStyle name="ÊÝ [0.00]_PERSON2" xfId="3229" xr:uid="{00000000-0005-0000-0000-0000B30C0000}"/>
    <cellStyle name="ÊÝ_PERSON2" xfId="3230" xr:uid="{00000000-0005-0000-0000-0000B40C0000}"/>
    <cellStyle name="0%" xfId="40994" xr:uid="{00000000-0005-0000-0000-0000B50C0000}"/>
    <cellStyle name="0.0%" xfId="40995" xr:uid="{00000000-0005-0000-0000-0000B60C0000}"/>
    <cellStyle name="0.00%" xfId="40996" xr:uid="{00000000-0005-0000-0000-0000B70C0000}"/>
    <cellStyle name="0.000%" xfId="40997" xr:uid="{00000000-0005-0000-0000-0000B80C0000}"/>
    <cellStyle name="0.0000%" xfId="40998" xr:uid="{00000000-0005-0000-0000-0000B90C0000}"/>
    <cellStyle name="0뾍R_x0005_?뾍b_x0005_" xfId="40999" xr:uid="{00000000-0005-0000-0000-0000BA0C0000}"/>
    <cellStyle name="100" xfId="41000" xr:uid="{00000000-0005-0000-0000-0000BB0C0000}"/>
    <cellStyle name="100 2" xfId="41001" xr:uid="{00000000-0005-0000-0000-0000BC0C0000}"/>
    <cellStyle name="12" xfId="41002" xr:uid="{00000000-0005-0000-0000-0000BD0C0000}"/>
    <cellStyle name="-156300" xfId="41003" xr:uid="{00000000-0005-0000-0000-0000BE0C0000}"/>
    <cellStyle name="-156300 2" xfId="41004" xr:uid="{00000000-0005-0000-0000-0000BF0C0000}"/>
    <cellStyle name="16" xfId="41005" xr:uid="{00000000-0005-0000-0000-0000C00C0000}"/>
    <cellStyle name="¹eºÐA²_±aA¸" xfId="41006" xr:uid="{00000000-0005-0000-0000-0000C10C0000}"/>
    <cellStyle name="¹éºÐÀ²_±âÅ¸" xfId="6233" xr:uid="{00000000-0005-0000-0000-0000C20C0000}"/>
    <cellStyle name="20% - Accent1" xfId="668" builtinId="30" customBuiltin="1"/>
    <cellStyle name="20% - Accent1 10" xfId="2251" xr:uid="{00000000-0005-0000-0000-0000C40C0000}"/>
    <cellStyle name="20% - Accent1 10 2" xfId="36600" xr:uid="{00000000-0005-0000-0000-0000C50C0000}"/>
    <cellStyle name="20% - Accent1 10 3" xfId="41007" xr:uid="{00000000-0005-0000-0000-0000C60C0000}"/>
    <cellStyle name="20% - Accent1 11" xfId="2252" xr:uid="{00000000-0005-0000-0000-0000C70C0000}"/>
    <cellStyle name="20% - Accent1 11 2" xfId="36601" xr:uid="{00000000-0005-0000-0000-0000C80C0000}"/>
    <cellStyle name="20% - Accent1 12" xfId="2253" xr:uid="{00000000-0005-0000-0000-0000C90C0000}"/>
    <cellStyle name="20% - Accent1 12 2" xfId="36602" xr:uid="{00000000-0005-0000-0000-0000CA0C0000}"/>
    <cellStyle name="20% - Accent1 13" xfId="7768" xr:uid="{00000000-0005-0000-0000-0000CB0C0000}"/>
    <cellStyle name="20% - Accent1 13 2" xfId="14263" xr:uid="{00000000-0005-0000-0000-0000CC0C0000}"/>
    <cellStyle name="20% - Accent1 13 2 2" xfId="26977" xr:uid="{00000000-0005-0000-0000-0000CD0C0000}"/>
    <cellStyle name="20% - Accent1 13 3" xfId="22470" xr:uid="{00000000-0005-0000-0000-0000CE0C0000}"/>
    <cellStyle name="20% - Accent1 13 4" xfId="36603" xr:uid="{00000000-0005-0000-0000-0000CF0C0000}"/>
    <cellStyle name="20% - Accent1 14" xfId="8615" xr:uid="{00000000-0005-0000-0000-0000D00C0000}"/>
    <cellStyle name="20% - Accent1 14 2" xfId="15100" xr:uid="{00000000-0005-0000-0000-0000D10C0000}"/>
    <cellStyle name="20% - Accent1 14 2 2" xfId="27769" xr:uid="{00000000-0005-0000-0000-0000D20C0000}"/>
    <cellStyle name="20% - Accent1 14 3" xfId="22683" xr:uid="{00000000-0005-0000-0000-0000D30C0000}"/>
    <cellStyle name="20% - Accent1 14 4" xfId="36604" xr:uid="{00000000-0005-0000-0000-0000D40C0000}"/>
    <cellStyle name="20% - Accent1 15" xfId="6408" xr:uid="{00000000-0005-0000-0000-0000D50C0000}"/>
    <cellStyle name="20% - Accent1 15 2" xfId="13031" xr:uid="{00000000-0005-0000-0000-0000D60C0000}"/>
    <cellStyle name="20% - Accent1 15 2 2" xfId="25777" xr:uid="{00000000-0005-0000-0000-0000D70C0000}"/>
    <cellStyle name="20% - Accent1 15 3" xfId="21157" xr:uid="{00000000-0005-0000-0000-0000D80C0000}"/>
    <cellStyle name="20% - Accent1 15 4" xfId="36605" xr:uid="{00000000-0005-0000-0000-0000D90C0000}"/>
    <cellStyle name="20% - Accent1 16" xfId="12000" xr:uid="{00000000-0005-0000-0000-0000DA0C0000}"/>
    <cellStyle name="20% - Accent1 16 2" xfId="24748" xr:uid="{00000000-0005-0000-0000-0000DB0C0000}"/>
    <cellStyle name="20% - Accent1 16 3" xfId="36606" xr:uid="{00000000-0005-0000-0000-0000DC0C0000}"/>
    <cellStyle name="20% - Accent1 17" xfId="36607" xr:uid="{00000000-0005-0000-0000-0000DD0C0000}"/>
    <cellStyle name="20% - Accent1 18" xfId="2194" xr:uid="{00000000-0005-0000-0000-0000DE0C0000}"/>
    <cellStyle name="20% - Accent1 19" xfId="37304" xr:uid="{00000000-0005-0000-0000-0000DF0C0000}"/>
    <cellStyle name="20% - Accent1 2" xfId="836" xr:uid="{00000000-0005-0000-0000-0000E00C0000}"/>
    <cellStyle name="20% - Accent1 2 2" xfId="2255" xr:uid="{00000000-0005-0000-0000-0000E10C0000}"/>
    <cellStyle name="20% - Accent1 2 2 2" xfId="6320" xr:uid="{00000000-0005-0000-0000-0000E20C0000}"/>
    <cellStyle name="20% - Accent1 2 2 2 2" xfId="8562" xr:uid="{00000000-0005-0000-0000-0000E30C0000}"/>
    <cellStyle name="20% - Accent1 2 2 2 2 2" xfId="15047" xr:uid="{00000000-0005-0000-0000-0000E40C0000}"/>
    <cellStyle name="20% - Accent1 2 2 2 2 2 2" xfId="27718" xr:uid="{00000000-0005-0000-0000-0000E50C0000}"/>
    <cellStyle name="20% - Accent1 2 2 2 2 3" xfId="22635" xr:uid="{00000000-0005-0000-0000-0000E60C0000}"/>
    <cellStyle name="20% - Accent1 2 2 2 3" xfId="9529" xr:uid="{00000000-0005-0000-0000-0000E70C0000}"/>
    <cellStyle name="20% - Accent1 2 2 2 3 2" xfId="15888" xr:uid="{00000000-0005-0000-0000-0000E80C0000}"/>
    <cellStyle name="20% - Accent1 2 2 2 3 2 2" xfId="28529" xr:uid="{00000000-0005-0000-0000-0000E90C0000}"/>
    <cellStyle name="20% - Accent1 2 2 2 3 3" xfId="23513" xr:uid="{00000000-0005-0000-0000-0000EA0C0000}"/>
    <cellStyle name="20% - Accent1 2 2 2 4" xfId="7690" xr:uid="{00000000-0005-0000-0000-0000EB0C0000}"/>
    <cellStyle name="20% - Accent1 2 2 2 4 2" xfId="14188" xr:uid="{00000000-0005-0000-0000-0000EC0C0000}"/>
    <cellStyle name="20% - Accent1 2 2 2 4 2 2" xfId="26914" xr:uid="{00000000-0005-0000-0000-0000ED0C0000}"/>
    <cellStyle name="20% - Accent1 2 2 2 4 3" xfId="22410" xr:uid="{00000000-0005-0000-0000-0000EE0C0000}"/>
    <cellStyle name="20% - Accent1 2 2 2 5" xfId="12978" xr:uid="{00000000-0005-0000-0000-0000EF0C0000}"/>
    <cellStyle name="20% - Accent1 2 2 2 5 2" xfId="25724" xr:uid="{00000000-0005-0000-0000-0000F00C0000}"/>
    <cellStyle name="20% - Accent1 2 2 2 6" xfId="21103" xr:uid="{00000000-0005-0000-0000-0000F10C0000}"/>
    <cellStyle name="20% - Accent1 2 2 3" xfId="41008" xr:uid="{00000000-0005-0000-0000-0000F20C0000}"/>
    <cellStyle name="20% - Accent1 2 3" xfId="2256" xr:uid="{00000000-0005-0000-0000-0000F30C0000}"/>
    <cellStyle name="20% - Accent1 2 4" xfId="10054" xr:uid="{00000000-0005-0000-0000-0000F40C0000}"/>
    <cellStyle name="20% - Accent1 2 5" xfId="9788" xr:uid="{00000000-0005-0000-0000-0000F50C0000}"/>
    <cellStyle name="20% - Accent1 2 6" xfId="36608" xr:uid="{00000000-0005-0000-0000-0000F60C0000}"/>
    <cellStyle name="20% - Accent1 2 7" xfId="2254" xr:uid="{00000000-0005-0000-0000-0000F70C0000}"/>
    <cellStyle name="20% - Accent1 20" xfId="37370" xr:uid="{00000000-0005-0000-0000-0000F80C0000}"/>
    <cellStyle name="20% - Accent1 21" xfId="37854" xr:uid="{00000000-0005-0000-0000-0000F90C0000}"/>
    <cellStyle name="20% - Accent1 22" xfId="46653" xr:uid="{00000000-0005-0000-0000-0000FA0C0000}"/>
    <cellStyle name="20% - Accent1 3" xfId="837" xr:uid="{00000000-0005-0000-0000-0000FB0C0000}"/>
    <cellStyle name="20% - Accent1 3 2" xfId="2258" xr:uid="{00000000-0005-0000-0000-0000FC0C0000}"/>
    <cellStyle name="20% - Accent1 3 2 2" xfId="41009" xr:uid="{00000000-0005-0000-0000-0000FD0C0000}"/>
    <cellStyle name="20% - Accent1 3 3" xfId="3231" xr:uid="{00000000-0005-0000-0000-0000FE0C0000}"/>
    <cellStyle name="20% - Accent1 3 3 2" xfId="7845" xr:uid="{00000000-0005-0000-0000-0000FF0C0000}"/>
    <cellStyle name="20% - Accent1 3 3 2 2" xfId="14340" xr:uid="{00000000-0005-0000-0000-0000000D0000}"/>
    <cellStyle name="20% - Accent1 3 3 2 2 2" xfId="27028" xr:uid="{00000000-0005-0000-0000-0000010D0000}"/>
    <cellStyle name="20% - Accent1 3 3 2 3" xfId="22517" xr:uid="{00000000-0005-0000-0000-0000020D0000}"/>
    <cellStyle name="20% - Accent1 3 3 3" xfId="8768" xr:uid="{00000000-0005-0000-0000-0000030D0000}"/>
    <cellStyle name="20% - Accent1 3 3 3 2" xfId="15183" xr:uid="{00000000-0005-0000-0000-0000040D0000}"/>
    <cellStyle name="20% - Accent1 3 3 3 2 2" xfId="27841" xr:uid="{00000000-0005-0000-0000-0000050D0000}"/>
    <cellStyle name="20% - Accent1 3 3 3 3" xfId="22808" xr:uid="{00000000-0005-0000-0000-0000060D0000}"/>
    <cellStyle name="20% - Accent1 3 3 4" xfId="10057" xr:uid="{00000000-0005-0000-0000-0000070D0000}"/>
    <cellStyle name="20% - Accent1 3 3 5" xfId="6630" xr:uid="{00000000-0005-0000-0000-0000080D0000}"/>
    <cellStyle name="20% - Accent1 3 3 5 2" xfId="13217" xr:uid="{00000000-0005-0000-0000-0000090D0000}"/>
    <cellStyle name="20% - Accent1 3 3 5 2 2" xfId="25961" xr:uid="{00000000-0005-0000-0000-00000A0D0000}"/>
    <cellStyle name="20% - Accent1 3 3 5 3" xfId="21370" xr:uid="{00000000-0005-0000-0000-00000B0D0000}"/>
    <cellStyle name="20% - Accent1 3 3 6" xfId="12147" xr:uid="{00000000-0005-0000-0000-00000C0D0000}"/>
    <cellStyle name="20% - Accent1 3 3 6 2" xfId="24893" xr:uid="{00000000-0005-0000-0000-00000D0D0000}"/>
    <cellStyle name="20% - Accent1 3 3 7" xfId="21007" xr:uid="{00000000-0005-0000-0000-00000E0D0000}"/>
    <cellStyle name="20% - Accent1 3 3 8" xfId="41010" xr:uid="{00000000-0005-0000-0000-00000F0D0000}"/>
    <cellStyle name="20% - Accent1 3 4" xfId="9789" xr:uid="{00000000-0005-0000-0000-0000100D0000}"/>
    <cellStyle name="20% - Accent1 3 5" xfId="17522" xr:uid="{00000000-0005-0000-0000-0000110D0000}"/>
    <cellStyle name="20% - Accent1 3 5 2" xfId="19101" xr:uid="{00000000-0005-0000-0000-0000120D0000}"/>
    <cellStyle name="20% - Accent1 3 5 2 2" xfId="32223" xr:uid="{00000000-0005-0000-0000-0000130D0000}"/>
    <cellStyle name="20% - Accent1 3 5 2 3" xfId="35242" xr:uid="{00000000-0005-0000-0000-0000140D0000}"/>
    <cellStyle name="20% - Accent1 3 5 3" xfId="30948" xr:uid="{00000000-0005-0000-0000-0000150D0000}"/>
    <cellStyle name="20% - Accent1 3 5 4" xfId="34366" xr:uid="{00000000-0005-0000-0000-0000160D0000}"/>
    <cellStyle name="20% - Accent1 3 6" xfId="36609" xr:uid="{00000000-0005-0000-0000-0000170D0000}"/>
    <cellStyle name="20% - Accent1 3 7" xfId="2257" xr:uid="{00000000-0005-0000-0000-0000180D0000}"/>
    <cellStyle name="20% - Accent1 4" xfId="838" xr:uid="{00000000-0005-0000-0000-0000190D0000}"/>
    <cellStyle name="20% - Accent1 4 2" xfId="2260" xr:uid="{00000000-0005-0000-0000-00001A0D0000}"/>
    <cellStyle name="20% - Accent1 4 2 2" xfId="41011" xr:uid="{00000000-0005-0000-0000-00001B0D0000}"/>
    <cellStyle name="20% - Accent1 4 3" xfId="10059" xr:uid="{00000000-0005-0000-0000-00001C0D0000}"/>
    <cellStyle name="20% - Accent1 4 3 2" xfId="41012" xr:uid="{00000000-0005-0000-0000-00001D0D0000}"/>
    <cellStyle name="20% - Accent1 4 4" xfId="9790" xr:uid="{00000000-0005-0000-0000-00001E0D0000}"/>
    <cellStyle name="20% - Accent1 4 5" xfId="36610" xr:uid="{00000000-0005-0000-0000-00001F0D0000}"/>
    <cellStyle name="20% - Accent1 4 6" xfId="2259" xr:uid="{00000000-0005-0000-0000-0000200D0000}"/>
    <cellStyle name="20% - Accent1 5" xfId="839" xr:uid="{00000000-0005-0000-0000-0000210D0000}"/>
    <cellStyle name="20% - Accent1 5 2" xfId="10061" xr:uid="{00000000-0005-0000-0000-0000220D0000}"/>
    <cellStyle name="20% - Accent1 5 2 2" xfId="41013" xr:uid="{00000000-0005-0000-0000-0000230D0000}"/>
    <cellStyle name="20% - Accent1 5 3" xfId="9791" xr:uid="{00000000-0005-0000-0000-0000240D0000}"/>
    <cellStyle name="20% - Accent1 5 3 2" xfId="41014" xr:uid="{00000000-0005-0000-0000-0000250D0000}"/>
    <cellStyle name="20% - Accent1 5 4" xfId="36611" xr:uid="{00000000-0005-0000-0000-0000260D0000}"/>
    <cellStyle name="20% - Accent1 5 5" xfId="2261" xr:uid="{00000000-0005-0000-0000-0000270D0000}"/>
    <cellStyle name="20% - Accent1 6" xfId="1239" xr:uid="{00000000-0005-0000-0000-0000280D0000}"/>
    <cellStyle name="20% - Accent1 6 2" xfId="36612" xr:uid="{00000000-0005-0000-0000-0000290D0000}"/>
    <cellStyle name="20% - Accent1 6 2 2" xfId="41016" xr:uid="{00000000-0005-0000-0000-00002A0D0000}"/>
    <cellStyle name="20% - Accent1 6 3" xfId="2262" xr:uid="{00000000-0005-0000-0000-00002B0D0000}"/>
    <cellStyle name="20% - Accent1 6 3 2" xfId="41017" xr:uid="{00000000-0005-0000-0000-00002C0D0000}"/>
    <cellStyle name="20% - Accent1 6 4" xfId="37790" xr:uid="{00000000-0005-0000-0000-00002D0D0000}"/>
    <cellStyle name="20% - Accent1 6 4 2" xfId="41018" xr:uid="{00000000-0005-0000-0000-00002E0D0000}"/>
    <cellStyle name="20% - Accent1 6 5" xfId="38062" xr:uid="{00000000-0005-0000-0000-00002F0D0000}"/>
    <cellStyle name="20% - Accent1 6 6" xfId="41015" xr:uid="{00000000-0005-0000-0000-0000300D0000}"/>
    <cellStyle name="20% - Accent1 7" xfId="2263" xr:uid="{00000000-0005-0000-0000-0000310D0000}"/>
    <cellStyle name="20% - Accent1 7 2" xfId="36613" xr:uid="{00000000-0005-0000-0000-0000320D0000}"/>
    <cellStyle name="20% - Accent1 7 2 2" xfId="41020" xr:uid="{00000000-0005-0000-0000-0000330D0000}"/>
    <cellStyle name="20% - Accent1 7 3" xfId="37722" xr:uid="{00000000-0005-0000-0000-0000340D0000}"/>
    <cellStyle name="20% - Accent1 7 4" xfId="38000" xr:uid="{00000000-0005-0000-0000-0000350D0000}"/>
    <cellStyle name="20% - Accent1 7 5" xfId="41019" xr:uid="{00000000-0005-0000-0000-0000360D0000}"/>
    <cellStyle name="20% - Accent1 8" xfId="2264" xr:uid="{00000000-0005-0000-0000-0000370D0000}"/>
    <cellStyle name="20% - Accent1 8 2" xfId="36614" xr:uid="{00000000-0005-0000-0000-0000380D0000}"/>
    <cellStyle name="20% - Accent1 8 3" xfId="41021" xr:uid="{00000000-0005-0000-0000-0000390D0000}"/>
    <cellStyle name="20% - Accent1 9" xfId="2265" xr:uid="{00000000-0005-0000-0000-00003A0D0000}"/>
    <cellStyle name="20% - Accent1 9 2" xfId="36615" xr:uid="{00000000-0005-0000-0000-00003B0D0000}"/>
    <cellStyle name="20% - Accent1 9 3" xfId="41022" xr:uid="{00000000-0005-0000-0000-00003C0D0000}"/>
    <cellStyle name="20% - Accent2" xfId="672" builtinId="34" customBuiltin="1"/>
    <cellStyle name="20% - Accent2 10" xfId="2266" xr:uid="{00000000-0005-0000-0000-00003E0D0000}"/>
    <cellStyle name="20% - Accent2 10 2" xfId="36616" xr:uid="{00000000-0005-0000-0000-00003F0D0000}"/>
    <cellStyle name="20% - Accent2 10 3" xfId="41023" xr:uid="{00000000-0005-0000-0000-0000400D0000}"/>
    <cellStyle name="20% - Accent2 11" xfId="2267" xr:uid="{00000000-0005-0000-0000-0000410D0000}"/>
    <cellStyle name="20% - Accent2 11 2" xfId="36617" xr:uid="{00000000-0005-0000-0000-0000420D0000}"/>
    <cellStyle name="20% - Accent2 12" xfId="2268" xr:uid="{00000000-0005-0000-0000-0000430D0000}"/>
    <cellStyle name="20% - Accent2 12 2" xfId="36618" xr:uid="{00000000-0005-0000-0000-0000440D0000}"/>
    <cellStyle name="20% - Accent2 13" xfId="7770" xr:uid="{00000000-0005-0000-0000-0000450D0000}"/>
    <cellStyle name="20% - Accent2 13 2" xfId="14265" xr:uid="{00000000-0005-0000-0000-0000460D0000}"/>
    <cellStyle name="20% - Accent2 13 2 2" xfId="26979" xr:uid="{00000000-0005-0000-0000-0000470D0000}"/>
    <cellStyle name="20% - Accent2 13 3" xfId="22472" xr:uid="{00000000-0005-0000-0000-0000480D0000}"/>
    <cellStyle name="20% - Accent2 13 4" xfId="36619" xr:uid="{00000000-0005-0000-0000-0000490D0000}"/>
    <cellStyle name="20% - Accent2 14" xfId="8617" xr:uid="{00000000-0005-0000-0000-00004A0D0000}"/>
    <cellStyle name="20% - Accent2 14 2" xfId="15102" xr:uid="{00000000-0005-0000-0000-00004B0D0000}"/>
    <cellStyle name="20% - Accent2 14 2 2" xfId="27771" xr:uid="{00000000-0005-0000-0000-00004C0D0000}"/>
    <cellStyle name="20% - Accent2 14 3" xfId="22685" xr:uid="{00000000-0005-0000-0000-00004D0D0000}"/>
    <cellStyle name="20% - Accent2 14 4" xfId="36620" xr:uid="{00000000-0005-0000-0000-00004E0D0000}"/>
    <cellStyle name="20% - Accent2 15" xfId="6410" xr:uid="{00000000-0005-0000-0000-00004F0D0000}"/>
    <cellStyle name="20% - Accent2 15 2" xfId="13033" xr:uid="{00000000-0005-0000-0000-0000500D0000}"/>
    <cellStyle name="20% - Accent2 15 2 2" xfId="25779" xr:uid="{00000000-0005-0000-0000-0000510D0000}"/>
    <cellStyle name="20% - Accent2 15 3" xfId="21159" xr:uid="{00000000-0005-0000-0000-0000520D0000}"/>
    <cellStyle name="20% - Accent2 15 4" xfId="36621" xr:uid="{00000000-0005-0000-0000-0000530D0000}"/>
    <cellStyle name="20% - Accent2 16" xfId="12002" xr:uid="{00000000-0005-0000-0000-0000540D0000}"/>
    <cellStyle name="20% - Accent2 16 2" xfId="24750" xr:uid="{00000000-0005-0000-0000-0000550D0000}"/>
    <cellStyle name="20% - Accent2 16 3" xfId="36622" xr:uid="{00000000-0005-0000-0000-0000560D0000}"/>
    <cellStyle name="20% - Accent2 17" xfId="36623" xr:uid="{00000000-0005-0000-0000-0000570D0000}"/>
    <cellStyle name="20% - Accent2 18" xfId="2196" xr:uid="{00000000-0005-0000-0000-0000580D0000}"/>
    <cellStyle name="20% - Accent2 19" xfId="37306" xr:uid="{00000000-0005-0000-0000-0000590D0000}"/>
    <cellStyle name="20% - Accent2 2" xfId="840" xr:uid="{00000000-0005-0000-0000-00005A0D0000}"/>
    <cellStyle name="20% - Accent2 2 2" xfId="2270" xr:uid="{00000000-0005-0000-0000-00005B0D0000}"/>
    <cellStyle name="20% - Accent2 2 2 2" xfId="6321" xr:uid="{00000000-0005-0000-0000-00005C0D0000}"/>
    <cellStyle name="20% - Accent2 2 2 2 2" xfId="8563" xr:uid="{00000000-0005-0000-0000-00005D0D0000}"/>
    <cellStyle name="20% - Accent2 2 2 2 2 2" xfId="15048" xr:uid="{00000000-0005-0000-0000-00005E0D0000}"/>
    <cellStyle name="20% - Accent2 2 2 2 2 2 2" xfId="27719" xr:uid="{00000000-0005-0000-0000-00005F0D0000}"/>
    <cellStyle name="20% - Accent2 2 2 2 2 3" xfId="22636" xr:uid="{00000000-0005-0000-0000-0000600D0000}"/>
    <cellStyle name="20% - Accent2 2 2 2 3" xfId="9530" xr:uid="{00000000-0005-0000-0000-0000610D0000}"/>
    <cellStyle name="20% - Accent2 2 2 2 3 2" xfId="15889" xr:uid="{00000000-0005-0000-0000-0000620D0000}"/>
    <cellStyle name="20% - Accent2 2 2 2 3 2 2" xfId="28530" xr:uid="{00000000-0005-0000-0000-0000630D0000}"/>
    <cellStyle name="20% - Accent2 2 2 2 3 3" xfId="23514" xr:uid="{00000000-0005-0000-0000-0000640D0000}"/>
    <cellStyle name="20% - Accent2 2 2 2 4" xfId="7691" xr:uid="{00000000-0005-0000-0000-0000650D0000}"/>
    <cellStyle name="20% - Accent2 2 2 2 4 2" xfId="14189" xr:uid="{00000000-0005-0000-0000-0000660D0000}"/>
    <cellStyle name="20% - Accent2 2 2 2 4 2 2" xfId="26915" xr:uid="{00000000-0005-0000-0000-0000670D0000}"/>
    <cellStyle name="20% - Accent2 2 2 2 4 3" xfId="22411" xr:uid="{00000000-0005-0000-0000-0000680D0000}"/>
    <cellStyle name="20% - Accent2 2 2 2 5" xfId="12979" xr:uid="{00000000-0005-0000-0000-0000690D0000}"/>
    <cellStyle name="20% - Accent2 2 2 2 5 2" xfId="25725" xr:uid="{00000000-0005-0000-0000-00006A0D0000}"/>
    <cellStyle name="20% - Accent2 2 2 2 6" xfId="21104" xr:uid="{00000000-0005-0000-0000-00006B0D0000}"/>
    <cellStyle name="20% - Accent2 2 2 3" xfId="41024" xr:uid="{00000000-0005-0000-0000-00006C0D0000}"/>
    <cellStyle name="20% - Accent2 2 3" xfId="2271" xr:uid="{00000000-0005-0000-0000-00006D0D0000}"/>
    <cellStyle name="20% - Accent2 2 4" xfId="10068" xr:uid="{00000000-0005-0000-0000-00006E0D0000}"/>
    <cellStyle name="20% - Accent2 2 5" xfId="9792" xr:uid="{00000000-0005-0000-0000-00006F0D0000}"/>
    <cellStyle name="20% - Accent2 2 6" xfId="36624" xr:uid="{00000000-0005-0000-0000-0000700D0000}"/>
    <cellStyle name="20% - Accent2 2 7" xfId="2269" xr:uid="{00000000-0005-0000-0000-0000710D0000}"/>
    <cellStyle name="20% - Accent2 20" xfId="37373" xr:uid="{00000000-0005-0000-0000-0000720D0000}"/>
    <cellStyle name="20% - Accent2 21" xfId="37857" xr:uid="{00000000-0005-0000-0000-0000730D0000}"/>
    <cellStyle name="20% - Accent2 22" xfId="46655" xr:uid="{00000000-0005-0000-0000-0000740D0000}"/>
    <cellStyle name="20% - Accent2 3" xfId="841" xr:uid="{00000000-0005-0000-0000-0000750D0000}"/>
    <cellStyle name="20% - Accent2 3 2" xfId="2273" xr:uid="{00000000-0005-0000-0000-0000760D0000}"/>
    <cellStyle name="20% - Accent2 3 2 2" xfId="41025" xr:uid="{00000000-0005-0000-0000-0000770D0000}"/>
    <cellStyle name="20% - Accent2 3 3" xfId="3232" xr:uid="{00000000-0005-0000-0000-0000780D0000}"/>
    <cellStyle name="20% - Accent2 3 3 2" xfId="7846" xr:uid="{00000000-0005-0000-0000-0000790D0000}"/>
    <cellStyle name="20% - Accent2 3 3 2 2" xfId="14341" xr:uid="{00000000-0005-0000-0000-00007A0D0000}"/>
    <cellStyle name="20% - Accent2 3 3 2 2 2" xfId="27029" xr:uid="{00000000-0005-0000-0000-00007B0D0000}"/>
    <cellStyle name="20% - Accent2 3 3 2 3" xfId="22518" xr:uid="{00000000-0005-0000-0000-00007C0D0000}"/>
    <cellStyle name="20% - Accent2 3 3 3" xfId="8769" xr:uid="{00000000-0005-0000-0000-00007D0D0000}"/>
    <cellStyle name="20% - Accent2 3 3 3 2" xfId="15184" xr:uid="{00000000-0005-0000-0000-00007E0D0000}"/>
    <cellStyle name="20% - Accent2 3 3 3 2 2" xfId="27842" xr:uid="{00000000-0005-0000-0000-00007F0D0000}"/>
    <cellStyle name="20% - Accent2 3 3 3 3" xfId="22809" xr:uid="{00000000-0005-0000-0000-0000800D0000}"/>
    <cellStyle name="20% - Accent2 3 3 4" xfId="10071" xr:uid="{00000000-0005-0000-0000-0000810D0000}"/>
    <cellStyle name="20% - Accent2 3 3 5" xfId="6631" xr:uid="{00000000-0005-0000-0000-0000820D0000}"/>
    <cellStyle name="20% - Accent2 3 3 5 2" xfId="13218" xr:uid="{00000000-0005-0000-0000-0000830D0000}"/>
    <cellStyle name="20% - Accent2 3 3 5 2 2" xfId="25962" xr:uid="{00000000-0005-0000-0000-0000840D0000}"/>
    <cellStyle name="20% - Accent2 3 3 5 3" xfId="21371" xr:uid="{00000000-0005-0000-0000-0000850D0000}"/>
    <cellStyle name="20% - Accent2 3 3 6" xfId="12148" xr:uid="{00000000-0005-0000-0000-0000860D0000}"/>
    <cellStyle name="20% - Accent2 3 3 6 2" xfId="24894" xr:uid="{00000000-0005-0000-0000-0000870D0000}"/>
    <cellStyle name="20% - Accent2 3 3 7" xfId="21008" xr:uid="{00000000-0005-0000-0000-0000880D0000}"/>
    <cellStyle name="20% - Accent2 3 3 8" xfId="41026" xr:uid="{00000000-0005-0000-0000-0000890D0000}"/>
    <cellStyle name="20% - Accent2 3 4" xfId="9793" xr:uid="{00000000-0005-0000-0000-00008A0D0000}"/>
    <cellStyle name="20% - Accent2 3 5" xfId="17523" xr:uid="{00000000-0005-0000-0000-00008B0D0000}"/>
    <cellStyle name="20% - Accent2 3 5 2" xfId="19102" xr:uid="{00000000-0005-0000-0000-00008C0D0000}"/>
    <cellStyle name="20% - Accent2 3 5 2 2" xfId="32224" xr:uid="{00000000-0005-0000-0000-00008D0D0000}"/>
    <cellStyle name="20% - Accent2 3 5 2 3" xfId="35243" xr:uid="{00000000-0005-0000-0000-00008E0D0000}"/>
    <cellStyle name="20% - Accent2 3 5 3" xfId="30949" xr:uid="{00000000-0005-0000-0000-00008F0D0000}"/>
    <cellStyle name="20% - Accent2 3 5 4" xfId="34367" xr:uid="{00000000-0005-0000-0000-0000900D0000}"/>
    <cellStyle name="20% - Accent2 3 6" xfId="36625" xr:uid="{00000000-0005-0000-0000-0000910D0000}"/>
    <cellStyle name="20% - Accent2 3 7" xfId="2272" xr:uid="{00000000-0005-0000-0000-0000920D0000}"/>
    <cellStyle name="20% - Accent2 4" xfId="842" xr:uid="{00000000-0005-0000-0000-0000930D0000}"/>
    <cellStyle name="20% - Accent2 4 2" xfId="2275" xr:uid="{00000000-0005-0000-0000-0000940D0000}"/>
    <cellStyle name="20% - Accent2 4 2 2" xfId="41027" xr:uid="{00000000-0005-0000-0000-0000950D0000}"/>
    <cellStyle name="20% - Accent2 4 3" xfId="10072" xr:uid="{00000000-0005-0000-0000-0000960D0000}"/>
    <cellStyle name="20% - Accent2 4 3 2" xfId="41028" xr:uid="{00000000-0005-0000-0000-0000970D0000}"/>
    <cellStyle name="20% - Accent2 4 4" xfId="9794" xr:uid="{00000000-0005-0000-0000-0000980D0000}"/>
    <cellStyle name="20% - Accent2 4 5" xfId="36626" xr:uid="{00000000-0005-0000-0000-0000990D0000}"/>
    <cellStyle name="20% - Accent2 4 6" xfId="2274" xr:uid="{00000000-0005-0000-0000-00009A0D0000}"/>
    <cellStyle name="20% - Accent2 5" xfId="843" xr:uid="{00000000-0005-0000-0000-00009B0D0000}"/>
    <cellStyle name="20% - Accent2 5 2" xfId="10073" xr:uid="{00000000-0005-0000-0000-00009C0D0000}"/>
    <cellStyle name="20% - Accent2 5 2 2" xfId="41029" xr:uid="{00000000-0005-0000-0000-00009D0D0000}"/>
    <cellStyle name="20% - Accent2 5 3" xfId="9795" xr:uid="{00000000-0005-0000-0000-00009E0D0000}"/>
    <cellStyle name="20% - Accent2 5 3 2" xfId="41030" xr:uid="{00000000-0005-0000-0000-00009F0D0000}"/>
    <cellStyle name="20% - Accent2 5 4" xfId="36627" xr:uid="{00000000-0005-0000-0000-0000A00D0000}"/>
    <cellStyle name="20% - Accent2 5 5" xfId="2276" xr:uid="{00000000-0005-0000-0000-0000A10D0000}"/>
    <cellStyle name="20% - Accent2 6" xfId="1241" xr:uid="{00000000-0005-0000-0000-0000A20D0000}"/>
    <cellStyle name="20% - Accent2 6 2" xfId="36628" xr:uid="{00000000-0005-0000-0000-0000A30D0000}"/>
    <cellStyle name="20% - Accent2 6 2 2" xfId="41032" xr:uid="{00000000-0005-0000-0000-0000A40D0000}"/>
    <cellStyle name="20% - Accent2 6 3" xfId="2277" xr:uid="{00000000-0005-0000-0000-0000A50D0000}"/>
    <cellStyle name="20% - Accent2 6 3 2" xfId="41033" xr:uid="{00000000-0005-0000-0000-0000A60D0000}"/>
    <cellStyle name="20% - Accent2 6 4" xfId="37792" xr:uid="{00000000-0005-0000-0000-0000A70D0000}"/>
    <cellStyle name="20% - Accent2 6 4 2" xfId="41034" xr:uid="{00000000-0005-0000-0000-0000A80D0000}"/>
    <cellStyle name="20% - Accent2 6 5" xfId="38064" xr:uid="{00000000-0005-0000-0000-0000A90D0000}"/>
    <cellStyle name="20% - Accent2 6 6" xfId="41031" xr:uid="{00000000-0005-0000-0000-0000AA0D0000}"/>
    <cellStyle name="20% - Accent2 7" xfId="2278" xr:uid="{00000000-0005-0000-0000-0000AB0D0000}"/>
    <cellStyle name="20% - Accent2 7 2" xfId="36629" xr:uid="{00000000-0005-0000-0000-0000AC0D0000}"/>
    <cellStyle name="20% - Accent2 7 2 2" xfId="41036" xr:uid="{00000000-0005-0000-0000-0000AD0D0000}"/>
    <cellStyle name="20% - Accent2 7 3" xfId="37725" xr:uid="{00000000-0005-0000-0000-0000AE0D0000}"/>
    <cellStyle name="20% - Accent2 7 4" xfId="38003" xr:uid="{00000000-0005-0000-0000-0000AF0D0000}"/>
    <cellStyle name="20% - Accent2 7 5" xfId="41035" xr:uid="{00000000-0005-0000-0000-0000B00D0000}"/>
    <cellStyle name="20% - Accent2 8" xfId="2279" xr:uid="{00000000-0005-0000-0000-0000B10D0000}"/>
    <cellStyle name="20% - Accent2 8 2" xfId="36630" xr:uid="{00000000-0005-0000-0000-0000B20D0000}"/>
    <cellStyle name="20% - Accent2 8 3" xfId="41037" xr:uid="{00000000-0005-0000-0000-0000B30D0000}"/>
    <cellStyle name="20% - Accent2 9" xfId="2280" xr:uid="{00000000-0005-0000-0000-0000B40D0000}"/>
    <cellStyle name="20% - Accent2 9 2" xfId="36631" xr:uid="{00000000-0005-0000-0000-0000B50D0000}"/>
    <cellStyle name="20% - Accent2 9 3" xfId="41038" xr:uid="{00000000-0005-0000-0000-0000B60D0000}"/>
    <cellStyle name="20% - Accent3" xfId="676" builtinId="38" customBuiltin="1"/>
    <cellStyle name="20% - Accent3 10" xfId="2281" xr:uid="{00000000-0005-0000-0000-0000B80D0000}"/>
    <cellStyle name="20% - Accent3 10 2" xfId="36632" xr:uid="{00000000-0005-0000-0000-0000B90D0000}"/>
    <cellStyle name="20% - Accent3 10 3" xfId="41039" xr:uid="{00000000-0005-0000-0000-0000BA0D0000}"/>
    <cellStyle name="20% - Accent3 11" xfId="2282" xr:uid="{00000000-0005-0000-0000-0000BB0D0000}"/>
    <cellStyle name="20% - Accent3 11 2" xfId="36633" xr:uid="{00000000-0005-0000-0000-0000BC0D0000}"/>
    <cellStyle name="20% - Accent3 12" xfId="2283" xr:uid="{00000000-0005-0000-0000-0000BD0D0000}"/>
    <cellStyle name="20% - Accent3 12 2" xfId="36634" xr:uid="{00000000-0005-0000-0000-0000BE0D0000}"/>
    <cellStyle name="20% - Accent3 13" xfId="7772" xr:uid="{00000000-0005-0000-0000-0000BF0D0000}"/>
    <cellStyle name="20% - Accent3 13 2" xfId="14267" xr:uid="{00000000-0005-0000-0000-0000C00D0000}"/>
    <cellStyle name="20% - Accent3 13 2 2" xfId="26981" xr:uid="{00000000-0005-0000-0000-0000C10D0000}"/>
    <cellStyle name="20% - Accent3 13 3" xfId="22474" xr:uid="{00000000-0005-0000-0000-0000C20D0000}"/>
    <cellStyle name="20% - Accent3 13 4" xfId="36635" xr:uid="{00000000-0005-0000-0000-0000C30D0000}"/>
    <cellStyle name="20% - Accent3 14" xfId="8619" xr:uid="{00000000-0005-0000-0000-0000C40D0000}"/>
    <cellStyle name="20% - Accent3 14 2" xfId="15104" xr:uid="{00000000-0005-0000-0000-0000C50D0000}"/>
    <cellStyle name="20% - Accent3 14 2 2" xfId="27773" xr:uid="{00000000-0005-0000-0000-0000C60D0000}"/>
    <cellStyle name="20% - Accent3 14 3" xfId="22687" xr:uid="{00000000-0005-0000-0000-0000C70D0000}"/>
    <cellStyle name="20% - Accent3 14 4" xfId="36636" xr:uid="{00000000-0005-0000-0000-0000C80D0000}"/>
    <cellStyle name="20% - Accent3 15" xfId="6412" xr:uid="{00000000-0005-0000-0000-0000C90D0000}"/>
    <cellStyle name="20% - Accent3 15 2" xfId="13035" xr:uid="{00000000-0005-0000-0000-0000CA0D0000}"/>
    <cellStyle name="20% - Accent3 15 2 2" xfId="25781" xr:uid="{00000000-0005-0000-0000-0000CB0D0000}"/>
    <cellStyle name="20% - Accent3 15 3" xfId="21161" xr:uid="{00000000-0005-0000-0000-0000CC0D0000}"/>
    <cellStyle name="20% - Accent3 15 4" xfId="36637" xr:uid="{00000000-0005-0000-0000-0000CD0D0000}"/>
    <cellStyle name="20% - Accent3 16" xfId="12004" xr:uid="{00000000-0005-0000-0000-0000CE0D0000}"/>
    <cellStyle name="20% - Accent3 16 2" xfId="24752" xr:uid="{00000000-0005-0000-0000-0000CF0D0000}"/>
    <cellStyle name="20% - Accent3 16 3" xfId="36638" xr:uid="{00000000-0005-0000-0000-0000D00D0000}"/>
    <cellStyle name="20% - Accent3 17" xfId="36639" xr:uid="{00000000-0005-0000-0000-0000D10D0000}"/>
    <cellStyle name="20% - Accent3 18" xfId="2198" xr:uid="{00000000-0005-0000-0000-0000D20D0000}"/>
    <cellStyle name="20% - Accent3 19" xfId="37308" xr:uid="{00000000-0005-0000-0000-0000D30D0000}"/>
    <cellStyle name="20% - Accent3 2" xfId="844" xr:uid="{00000000-0005-0000-0000-0000D40D0000}"/>
    <cellStyle name="20% - Accent3 2 2" xfId="2285" xr:uid="{00000000-0005-0000-0000-0000D50D0000}"/>
    <cellStyle name="20% - Accent3 2 2 2" xfId="6322" xr:uid="{00000000-0005-0000-0000-0000D60D0000}"/>
    <cellStyle name="20% - Accent3 2 2 2 2" xfId="8564" xr:uid="{00000000-0005-0000-0000-0000D70D0000}"/>
    <cellStyle name="20% - Accent3 2 2 2 2 2" xfId="15049" xr:uid="{00000000-0005-0000-0000-0000D80D0000}"/>
    <cellStyle name="20% - Accent3 2 2 2 2 2 2" xfId="27720" xr:uid="{00000000-0005-0000-0000-0000D90D0000}"/>
    <cellStyle name="20% - Accent3 2 2 2 2 3" xfId="22637" xr:uid="{00000000-0005-0000-0000-0000DA0D0000}"/>
    <cellStyle name="20% - Accent3 2 2 2 3" xfId="9531" xr:uid="{00000000-0005-0000-0000-0000DB0D0000}"/>
    <cellStyle name="20% - Accent3 2 2 2 3 2" xfId="15890" xr:uid="{00000000-0005-0000-0000-0000DC0D0000}"/>
    <cellStyle name="20% - Accent3 2 2 2 3 2 2" xfId="28531" xr:uid="{00000000-0005-0000-0000-0000DD0D0000}"/>
    <cellStyle name="20% - Accent3 2 2 2 3 3" xfId="23515" xr:uid="{00000000-0005-0000-0000-0000DE0D0000}"/>
    <cellStyle name="20% - Accent3 2 2 2 4" xfId="7692" xr:uid="{00000000-0005-0000-0000-0000DF0D0000}"/>
    <cellStyle name="20% - Accent3 2 2 2 4 2" xfId="14190" xr:uid="{00000000-0005-0000-0000-0000E00D0000}"/>
    <cellStyle name="20% - Accent3 2 2 2 4 2 2" xfId="26916" xr:uid="{00000000-0005-0000-0000-0000E10D0000}"/>
    <cellStyle name="20% - Accent3 2 2 2 4 3" xfId="22412" xr:uid="{00000000-0005-0000-0000-0000E20D0000}"/>
    <cellStyle name="20% - Accent3 2 2 2 5" xfId="12980" xr:uid="{00000000-0005-0000-0000-0000E30D0000}"/>
    <cellStyle name="20% - Accent3 2 2 2 5 2" xfId="25726" xr:uid="{00000000-0005-0000-0000-0000E40D0000}"/>
    <cellStyle name="20% - Accent3 2 2 2 6" xfId="21105" xr:uid="{00000000-0005-0000-0000-0000E50D0000}"/>
    <cellStyle name="20% - Accent3 2 2 3" xfId="41040" xr:uid="{00000000-0005-0000-0000-0000E60D0000}"/>
    <cellStyle name="20% - Accent3 2 3" xfId="2286" xr:uid="{00000000-0005-0000-0000-0000E70D0000}"/>
    <cellStyle name="20% - Accent3 2 4" xfId="10077" xr:uid="{00000000-0005-0000-0000-0000E80D0000}"/>
    <cellStyle name="20% - Accent3 2 5" xfId="9796" xr:uid="{00000000-0005-0000-0000-0000E90D0000}"/>
    <cellStyle name="20% - Accent3 2 6" xfId="36640" xr:uid="{00000000-0005-0000-0000-0000EA0D0000}"/>
    <cellStyle name="20% - Accent3 2 7" xfId="2284" xr:uid="{00000000-0005-0000-0000-0000EB0D0000}"/>
    <cellStyle name="20% - Accent3 20" xfId="37376" xr:uid="{00000000-0005-0000-0000-0000EC0D0000}"/>
    <cellStyle name="20% - Accent3 21" xfId="37860" xr:uid="{00000000-0005-0000-0000-0000ED0D0000}"/>
    <cellStyle name="20% - Accent3 22" xfId="46657" xr:uid="{00000000-0005-0000-0000-0000EE0D0000}"/>
    <cellStyle name="20% - Accent3 3" xfId="845" xr:uid="{00000000-0005-0000-0000-0000EF0D0000}"/>
    <cellStyle name="20% - Accent3 3 2" xfId="2288" xr:uid="{00000000-0005-0000-0000-0000F00D0000}"/>
    <cellStyle name="20% - Accent3 3 2 2" xfId="41041" xr:uid="{00000000-0005-0000-0000-0000F10D0000}"/>
    <cellStyle name="20% - Accent3 3 3" xfId="3233" xr:uid="{00000000-0005-0000-0000-0000F20D0000}"/>
    <cellStyle name="20% - Accent3 3 3 2" xfId="7847" xr:uid="{00000000-0005-0000-0000-0000F30D0000}"/>
    <cellStyle name="20% - Accent3 3 3 2 2" xfId="14342" xr:uid="{00000000-0005-0000-0000-0000F40D0000}"/>
    <cellStyle name="20% - Accent3 3 3 2 2 2" xfId="27030" xr:uid="{00000000-0005-0000-0000-0000F50D0000}"/>
    <cellStyle name="20% - Accent3 3 3 2 3" xfId="22519" xr:uid="{00000000-0005-0000-0000-0000F60D0000}"/>
    <cellStyle name="20% - Accent3 3 3 3" xfId="8770" xr:uid="{00000000-0005-0000-0000-0000F70D0000}"/>
    <cellStyle name="20% - Accent3 3 3 3 2" xfId="15185" xr:uid="{00000000-0005-0000-0000-0000F80D0000}"/>
    <cellStyle name="20% - Accent3 3 3 3 2 2" xfId="27843" xr:uid="{00000000-0005-0000-0000-0000F90D0000}"/>
    <cellStyle name="20% - Accent3 3 3 3 3" xfId="22810" xr:uid="{00000000-0005-0000-0000-0000FA0D0000}"/>
    <cellStyle name="20% - Accent3 3 3 4" xfId="10079" xr:uid="{00000000-0005-0000-0000-0000FB0D0000}"/>
    <cellStyle name="20% - Accent3 3 3 5" xfId="6632" xr:uid="{00000000-0005-0000-0000-0000FC0D0000}"/>
    <cellStyle name="20% - Accent3 3 3 5 2" xfId="13219" xr:uid="{00000000-0005-0000-0000-0000FD0D0000}"/>
    <cellStyle name="20% - Accent3 3 3 5 2 2" xfId="25963" xr:uid="{00000000-0005-0000-0000-0000FE0D0000}"/>
    <cellStyle name="20% - Accent3 3 3 5 3" xfId="21372" xr:uid="{00000000-0005-0000-0000-0000FF0D0000}"/>
    <cellStyle name="20% - Accent3 3 3 6" xfId="12149" xr:uid="{00000000-0005-0000-0000-0000000E0000}"/>
    <cellStyle name="20% - Accent3 3 3 6 2" xfId="24895" xr:uid="{00000000-0005-0000-0000-0000010E0000}"/>
    <cellStyle name="20% - Accent3 3 3 7" xfId="21009" xr:uid="{00000000-0005-0000-0000-0000020E0000}"/>
    <cellStyle name="20% - Accent3 3 3 8" xfId="41042" xr:uid="{00000000-0005-0000-0000-0000030E0000}"/>
    <cellStyle name="20% - Accent3 3 4" xfId="9797" xr:uid="{00000000-0005-0000-0000-0000040E0000}"/>
    <cellStyle name="20% - Accent3 3 5" xfId="17524" xr:uid="{00000000-0005-0000-0000-0000050E0000}"/>
    <cellStyle name="20% - Accent3 3 5 2" xfId="19103" xr:uid="{00000000-0005-0000-0000-0000060E0000}"/>
    <cellStyle name="20% - Accent3 3 5 2 2" xfId="32225" xr:uid="{00000000-0005-0000-0000-0000070E0000}"/>
    <cellStyle name="20% - Accent3 3 5 2 3" xfId="35244" xr:uid="{00000000-0005-0000-0000-0000080E0000}"/>
    <cellStyle name="20% - Accent3 3 5 3" xfId="30950" xr:uid="{00000000-0005-0000-0000-0000090E0000}"/>
    <cellStyle name="20% - Accent3 3 5 4" xfId="34368" xr:uid="{00000000-0005-0000-0000-00000A0E0000}"/>
    <cellStyle name="20% - Accent3 3 6" xfId="36641" xr:uid="{00000000-0005-0000-0000-00000B0E0000}"/>
    <cellStyle name="20% - Accent3 3 7" xfId="2287" xr:uid="{00000000-0005-0000-0000-00000C0E0000}"/>
    <cellStyle name="20% - Accent3 4" xfId="846" xr:uid="{00000000-0005-0000-0000-00000D0E0000}"/>
    <cellStyle name="20% - Accent3 4 2" xfId="2290" xr:uid="{00000000-0005-0000-0000-00000E0E0000}"/>
    <cellStyle name="20% - Accent3 4 2 2" xfId="41043" xr:uid="{00000000-0005-0000-0000-00000F0E0000}"/>
    <cellStyle name="20% - Accent3 4 3" xfId="10081" xr:uid="{00000000-0005-0000-0000-0000100E0000}"/>
    <cellStyle name="20% - Accent3 4 3 2" xfId="41044" xr:uid="{00000000-0005-0000-0000-0000110E0000}"/>
    <cellStyle name="20% - Accent3 4 4" xfId="9798" xr:uid="{00000000-0005-0000-0000-0000120E0000}"/>
    <cellStyle name="20% - Accent3 4 5" xfId="36642" xr:uid="{00000000-0005-0000-0000-0000130E0000}"/>
    <cellStyle name="20% - Accent3 4 6" xfId="2289" xr:uid="{00000000-0005-0000-0000-0000140E0000}"/>
    <cellStyle name="20% - Accent3 5" xfId="847" xr:uid="{00000000-0005-0000-0000-0000150E0000}"/>
    <cellStyle name="20% - Accent3 5 2" xfId="10083" xr:uid="{00000000-0005-0000-0000-0000160E0000}"/>
    <cellStyle name="20% - Accent3 5 2 2" xfId="41045" xr:uid="{00000000-0005-0000-0000-0000170E0000}"/>
    <cellStyle name="20% - Accent3 5 3" xfId="9799" xr:uid="{00000000-0005-0000-0000-0000180E0000}"/>
    <cellStyle name="20% - Accent3 5 3 2" xfId="41046" xr:uid="{00000000-0005-0000-0000-0000190E0000}"/>
    <cellStyle name="20% - Accent3 5 4" xfId="36643" xr:uid="{00000000-0005-0000-0000-00001A0E0000}"/>
    <cellStyle name="20% - Accent3 5 5" xfId="2291" xr:uid="{00000000-0005-0000-0000-00001B0E0000}"/>
    <cellStyle name="20% - Accent3 6" xfId="1243" xr:uid="{00000000-0005-0000-0000-00001C0E0000}"/>
    <cellStyle name="20% - Accent3 6 2" xfId="36644" xr:uid="{00000000-0005-0000-0000-00001D0E0000}"/>
    <cellStyle name="20% - Accent3 6 2 2" xfId="41048" xr:uid="{00000000-0005-0000-0000-00001E0E0000}"/>
    <cellStyle name="20% - Accent3 6 3" xfId="2292" xr:uid="{00000000-0005-0000-0000-00001F0E0000}"/>
    <cellStyle name="20% - Accent3 6 3 2" xfId="41049" xr:uid="{00000000-0005-0000-0000-0000200E0000}"/>
    <cellStyle name="20% - Accent3 6 4" xfId="37794" xr:uid="{00000000-0005-0000-0000-0000210E0000}"/>
    <cellStyle name="20% - Accent3 6 4 2" xfId="41050" xr:uid="{00000000-0005-0000-0000-0000220E0000}"/>
    <cellStyle name="20% - Accent3 6 5" xfId="38066" xr:uid="{00000000-0005-0000-0000-0000230E0000}"/>
    <cellStyle name="20% - Accent3 6 6" xfId="41047" xr:uid="{00000000-0005-0000-0000-0000240E0000}"/>
    <cellStyle name="20% - Accent3 7" xfId="2293" xr:uid="{00000000-0005-0000-0000-0000250E0000}"/>
    <cellStyle name="20% - Accent3 7 2" xfId="36645" xr:uid="{00000000-0005-0000-0000-0000260E0000}"/>
    <cellStyle name="20% - Accent3 7 2 2" xfId="41052" xr:uid="{00000000-0005-0000-0000-0000270E0000}"/>
    <cellStyle name="20% - Accent3 7 3" xfId="37728" xr:uid="{00000000-0005-0000-0000-0000280E0000}"/>
    <cellStyle name="20% - Accent3 7 4" xfId="38006" xr:uid="{00000000-0005-0000-0000-0000290E0000}"/>
    <cellStyle name="20% - Accent3 7 5" xfId="41051" xr:uid="{00000000-0005-0000-0000-00002A0E0000}"/>
    <cellStyle name="20% - Accent3 8" xfId="2294" xr:uid="{00000000-0005-0000-0000-00002B0E0000}"/>
    <cellStyle name="20% - Accent3 8 2" xfId="36646" xr:uid="{00000000-0005-0000-0000-00002C0E0000}"/>
    <cellStyle name="20% - Accent3 8 3" xfId="41053" xr:uid="{00000000-0005-0000-0000-00002D0E0000}"/>
    <cellStyle name="20% - Accent3 9" xfId="2295" xr:uid="{00000000-0005-0000-0000-00002E0E0000}"/>
    <cellStyle name="20% - Accent3 9 2" xfId="36647" xr:uid="{00000000-0005-0000-0000-00002F0E0000}"/>
    <cellStyle name="20% - Accent3 9 3" xfId="41054" xr:uid="{00000000-0005-0000-0000-0000300E0000}"/>
    <cellStyle name="20% - Accent4" xfId="680" builtinId="42" customBuiltin="1"/>
    <cellStyle name="20% - Accent4 10" xfId="2296" xr:uid="{00000000-0005-0000-0000-0000320E0000}"/>
    <cellStyle name="20% - Accent4 10 2" xfId="36648" xr:uid="{00000000-0005-0000-0000-0000330E0000}"/>
    <cellStyle name="20% - Accent4 10 3" xfId="41055" xr:uid="{00000000-0005-0000-0000-0000340E0000}"/>
    <cellStyle name="20% - Accent4 11" xfId="2297" xr:uid="{00000000-0005-0000-0000-0000350E0000}"/>
    <cellStyle name="20% - Accent4 11 2" xfId="36649" xr:uid="{00000000-0005-0000-0000-0000360E0000}"/>
    <cellStyle name="20% - Accent4 12" xfId="2298" xr:uid="{00000000-0005-0000-0000-0000370E0000}"/>
    <cellStyle name="20% - Accent4 12 2" xfId="36650" xr:uid="{00000000-0005-0000-0000-0000380E0000}"/>
    <cellStyle name="20% - Accent4 13" xfId="7774" xr:uid="{00000000-0005-0000-0000-0000390E0000}"/>
    <cellStyle name="20% - Accent4 13 2" xfId="14269" xr:uid="{00000000-0005-0000-0000-00003A0E0000}"/>
    <cellStyle name="20% - Accent4 13 2 2" xfId="26983" xr:uid="{00000000-0005-0000-0000-00003B0E0000}"/>
    <cellStyle name="20% - Accent4 13 3" xfId="22476" xr:uid="{00000000-0005-0000-0000-00003C0E0000}"/>
    <cellStyle name="20% - Accent4 13 4" xfId="36651" xr:uid="{00000000-0005-0000-0000-00003D0E0000}"/>
    <cellStyle name="20% - Accent4 14" xfId="8621" xr:uid="{00000000-0005-0000-0000-00003E0E0000}"/>
    <cellStyle name="20% - Accent4 14 2" xfId="15106" xr:uid="{00000000-0005-0000-0000-00003F0E0000}"/>
    <cellStyle name="20% - Accent4 14 2 2" xfId="27775" xr:uid="{00000000-0005-0000-0000-0000400E0000}"/>
    <cellStyle name="20% - Accent4 14 3" xfId="22689" xr:uid="{00000000-0005-0000-0000-0000410E0000}"/>
    <cellStyle name="20% - Accent4 14 4" xfId="36652" xr:uid="{00000000-0005-0000-0000-0000420E0000}"/>
    <cellStyle name="20% - Accent4 15" xfId="6414" xr:uid="{00000000-0005-0000-0000-0000430E0000}"/>
    <cellStyle name="20% - Accent4 15 2" xfId="13037" xr:uid="{00000000-0005-0000-0000-0000440E0000}"/>
    <cellStyle name="20% - Accent4 15 2 2" xfId="25783" xr:uid="{00000000-0005-0000-0000-0000450E0000}"/>
    <cellStyle name="20% - Accent4 15 3" xfId="21163" xr:uid="{00000000-0005-0000-0000-0000460E0000}"/>
    <cellStyle name="20% - Accent4 15 4" xfId="36653" xr:uid="{00000000-0005-0000-0000-0000470E0000}"/>
    <cellStyle name="20% - Accent4 16" xfId="12006" xr:uid="{00000000-0005-0000-0000-0000480E0000}"/>
    <cellStyle name="20% - Accent4 16 2" xfId="24754" xr:uid="{00000000-0005-0000-0000-0000490E0000}"/>
    <cellStyle name="20% - Accent4 16 3" xfId="36654" xr:uid="{00000000-0005-0000-0000-00004A0E0000}"/>
    <cellStyle name="20% - Accent4 17" xfId="36655" xr:uid="{00000000-0005-0000-0000-00004B0E0000}"/>
    <cellStyle name="20% - Accent4 18" xfId="2200" xr:uid="{00000000-0005-0000-0000-00004C0E0000}"/>
    <cellStyle name="20% - Accent4 19" xfId="37310" xr:uid="{00000000-0005-0000-0000-00004D0E0000}"/>
    <cellStyle name="20% - Accent4 2" xfId="848" xr:uid="{00000000-0005-0000-0000-00004E0E0000}"/>
    <cellStyle name="20% - Accent4 2 2" xfId="2300" xr:uid="{00000000-0005-0000-0000-00004F0E0000}"/>
    <cellStyle name="20% - Accent4 2 2 2" xfId="6323" xr:uid="{00000000-0005-0000-0000-0000500E0000}"/>
    <cellStyle name="20% - Accent4 2 2 2 2" xfId="8565" xr:uid="{00000000-0005-0000-0000-0000510E0000}"/>
    <cellStyle name="20% - Accent4 2 2 2 2 2" xfId="15050" xr:uid="{00000000-0005-0000-0000-0000520E0000}"/>
    <cellStyle name="20% - Accent4 2 2 2 2 2 2" xfId="27721" xr:uid="{00000000-0005-0000-0000-0000530E0000}"/>
    <cellStyle name="20% - Accent4 2 2 2 2 3" xfId="22638" xr:uid="{00000000-0005-0000-0000-0000540E0000}"/>
    <cellStyle name="20% - Accent4 2 2 2 3" xfId="9532" xr:uid="{00000000-0005-0000-0000-0000550E0000}"/>
    <cellStyle name="20% - Accent4 2 2 2 3 2" xfId="15891" xr:uid="{00000000-0005-0000-0000-0000560E0000}"/>
    <cellStyle name="20% - Accent4 2 2 2 3 2 2" xfId="28532" xr:uid="{00000000-0005-0000-0000-0000570E0000}"/>
    <cellStyle name="20% - Accent4 2 2 2 3 3" xfId="23516" xr:uid="{00000000-0005-0000-0000-0000580E0000}"/>
    <cellStyle name="20% - Accent4 2 2 2 4" xfId="7693" xr:uid="{00000000-0005-0000-0000-0000590E0000}"/>
    <cellStyle name="20% - Accent4 2 2 2 4 2" xfId="14191" xr:uid="{00000000-0005-0000-0000-00005A0E0000}"/>
    <cellStyle name="20% - Accent4 2 2 2 4 2 2" xfId="26917" xr:uid="{00000000-0005-0000-0000-00005B0E0000}"/>
    <cellStyle name="20% - Accent4 2 2 2 4 3" xfId="22413" xr:uid="{00000000-0005-0000-0000-00005C0E0000}"/>
    <cellStyle name="20% - Accent4 2 2 2 5" xfId="12981" xr:uid="{00000000-0005-0000-0000-00005D0E0000}"/>
    <cellStyle name="20% - Accent4 2 2 2 5 2" xfId="25727" xr:uid="{00000000-0005-0000-0000-00005E0E0000}"/>
    <cellStyle name="20% - Accent4 2 2 2 6" xfId="21106" xr:uid="{00000000-0005-0000-0000-00005F0E0000}"/>
    <cellStyle name="20% - Accent4 2 2 3" xfId="41056" xr:uid="{00000000-0005-0000-0000-0000600E0000}"/>
    <cellStyle name="20% - Accent4 2 3" xfId="2301" xr:uid="{00000000-0005-0000-0000-0000610E0000}"/>
    <cellStyle name="20% - Accent4 2 4" xfId="10090" xr:uid="{00000000-0005-0000-0000-0000620E0000}"/>
    <cellStyle name="20% - Accent4 2 5" xfId="9800" xr:uid="{00000000-0005-0000-0000-0000630E0000}"/>
    <cellStyle name="20% - Accent4 2 6" xfId="36656" xr:uid="{00000000-0005-0000-0000-0000640E0000}"/>
    <cellStyle name="20% - Accent4 2 7" xfId="2299" xr:uid="{00000000-0005-0000-0000-0000650E0000}"/>
    <cellStyle name="20% - Accent4 20" xfId="37379" xr:uid="{00000000-0005-0000-0000-0000660E0000}"/>
    <cellStyle name="20% - Accent4 21" xfId="37863" xr:uid="{00000000-0005-0000-0000-0000670E0000}"/>
    <cellStyle name="20% - Accent4 22" xfId="46659" xr:uid="{00000000-0005-0000-0000-0000680E0000}"/>
    <cellStyle name="20% - Accent4 3" xfId="849" xr:uid="{00000000-0005-0000-0000-0000690E0000}"/>
    <cellStyle name="20% - Accent4 3 2" xfId="2303" xr:uid="{00000000-0005-0000-0000-00006A0E0000}"/>
    <cellStyle name="20% - Accent4 3 2 2" xfId="41057" xr:uid="{00000000-0005-0000-0000-00006B0E0000}"/>
    <cellStyle name="20% - Accent4 3 3" xfId="3234" xr:uid="{00000000-0005-0000-0000-00006C0E0000}"/>
    <cellStyle name="20% - Accent4 3 3 2" xfId="7848" xr:uid="{00000000-0005-0000-0000-00006D0E0000}"/>
    <cellStyle name="20% - Accent4 3 3 2 2" xfId="14343" xr:uid="{00000000-0005-0000-0000-00006E0E0000}"/>
    <cellStyle name="20% - Accent4 3 3 2 2 2" xfId="27031" xr:uid="{00000000-0005-0000-0000-00006F0E0000}"/>
    <cellStyle name="20% - Accent4 3 3 2 3" xfId="22520" xr:uid="{00000000-0005-0000-0000-0000700E0000}"/>
    <cellStyle name="20% - Accent4 3 3 3" xfId="8771" xr:uid="{00000000-0005-0000-0000-0000710E0000}"/>
    <cellStyle name="20% - Accent4 3 3 3 2" xfId="15186" xr:uid="{00000000-0005-0000-0000-0000720E0000}"/>
    <cellStyle name="20% - Accent4 3 3 3 2 2" xfId="27844" xr:uid="{00000000-0005-0000-0000-0000730E0000}"/>
    <cellStyle name="20% - Accent4 3 3 3 3" xfId="22811" xr:uid="{00000000-0005-0000-0000-0000740E0000}"/>
    <cellStyle name="20% - Accent4 3 3 4" xfId="10091" xr:uid="{00000000-0005-0000-0000-0000750E0000}"/>
    <cellStyle name="20% - Accent4 3 3 5" xfId="6633" xr:uid="{00000000-0005-0000-0000-0000760E0000}"/>
    <cellStyle name="20% - Accent4 3 3 5 2" xfId="13220" xr:uid="{00000000-0005-0000-0000-0000770E0000}"/>
    <cellStyle name="20% - Accent4 3 3 5 2 2" xfId="25964" xr:uid="{00000000-0005-0000-0000-0000780E0000}"/>
    <cellStyle name="20% - Accent4 3 3 5 3" xfId="21373" xr:uid="{00000000-0005-0000-0000-0000790E0000}"/>
    <cellStyle name="20% - Accent4 3 3 6" xfId="12150" xr:uid="{00000000-0005-0000-0000-00007A0E0000}"/>
    <cellStyle name="20% - Accent4 3 3 6 2" xfId="24896" xr:uid="{00000000-0005-0000-0000-00007B0E0000}"/>
    <cellStyle name="20% - Accent4 3 3 7" xfId="21010" xr:uid="{00000000-0005-0000-0000-00007C0E0000}"/>
    <cellStyle name="20% - Accent4 3 3 8" xfId="41058" xr:uid="{00000000-0005-0000-0000-00007D0E0000}"/>
    <cellStyle name="20% - Accent4 3 4" xfId="9801" xr:uid="{00000000-0005-0000-0000-00007E0E0000}"/>
    <cellStyle name="20% - Accent4 3 5" xfId="17525" xr:uid="{00000000-0005-0000-0000-00007F0E0000}"/>
    <cellStyle name="20% - Accent4 3 5 2" xfId="19104" xr:uid="{00000000-0005-0000-0000-0000800E0000}"/>
    <cellStyle name="20% - Accent4 3 5 2 2" xfId="32226" xr:uid="{00000000-0005-0000-0000-0000810E0000}"/>
    <cellStyle name="20% - Accent4 3 5 2 3" xfId="35245" xr:uid="{00000000-0005-0000-0000-0000820E0000}"/>
    <cellStyle name="20% - Accent4 3 5 3" xfId="30951" xr:uid="{00000000-0005-0000-0000-0000830E0000}"/>
    <cellStyle name="20% - Accent4 3 5 4" xfId="34369" xr:uid="{00000000-0005-0000-0000-0000840E0000}"/>
    <cellStyle name="20% - Accent4 3 6" xfId="36657" xr:uid="{00000000-0005-0000-0000-0000850E0000}"/>
    <cellStyle name="20% - Accent4 3 7" xfId="2302" xr:uid="{00000000-0005-0000-0000-0000860E0000}"/>
    <cellStyle name="20% - Accent4 4" xfId="850" xr:uid="{00000000-0005-0000-0000-0000870E0000}"/>
    <cellStyle name="20% - Accent4 4 2" xfId="2305" xr:uid="{00000000-0005-0000-0000-0000880E0000}"/>
    <cellStyle name="20% - Accent4 4 2 2" xfId="41059" xr:uid="{00000000-0005-0000-0000-0000890E0000}"/>
    <cellStyle name="20% - Accent4 4 3" xfId="10093" xr:uid="{00000000-0005-0000-0000-00008A0E0000}"/>
    <cellStyle name="20% - Accent4 4 3 2" xfId="41060" xr:uid="{00000000-0005-0000-0000-00008B0E0000}"/>
    <cellStyle name="20% - Accent4 4 4" xfId="9802" xr:uid="{00000000-0005-0000-0000-00008C0E0000}"/>
    <cellStyle name="20% - Accent4 4 5" xfId="36658" xr:uid="{00000000-0005-0000-0000-00008D0E0000}"/>
    <cellStyle name="20% - Accent4 4 6" xfId="2304" xr:uid="{00000000-0005-0000-0000-00008E0E0000}"/>
    <cellStyle name="20% - Accent4 5" xfId="851" xr:uid="{00000000-0005-0000-0000-00008F0E0000}"/>
    <cellStyle name="20% - Accent4 5 2" xfId="10095" xr:uid="{00000000-0005-0000-0000-0000900E0000}"/>
    <cellStyle name="20% - Accent4 5 2 2" xfId="41061" xr:uid="{00000000-0005-0000-0000-0000910E0000}"/>
    <cellStyle name="20% - Accent4 5 3" xfId="9803" xr:uid="{00000000-0005-0000-0000-0000920E0000}"/>
    <cellStyle name="20% - Accent4 5 3 2" xfId="41062" xr:uid="{00000000-0005-0000-0000-0000930E0000}"/>
    <cellStyle name="20% - Accent4 5 4" xfId="36659" xr:uid="{00000000-0005-0000-0000-0000940E0000}"/>
    <cellStyle name="20% - Accent4 5 5" xfId="2306" xr:uid="{00000000-0005-0000-0000-0000950E0000}"/>
    <cellStyle name="20% - Accent4 6" xfId="1245" xr:uid="{00000000-0005-0000-0000-0000960E0000}"/>
    <cellStyle name="20% - Accent4 6 2" xfId="36660" xr:uid="{00000000-0005-0000-0000-0000970E0000}"/>
    <cellStyle name="20% - Accent4 6 2 2" xfId="41064" xr:uid="{00000000-0005-0000-0000-0000980E0000}"/>
    <cellStyle name="20% - Accent4 6 3" xfId="2307" xr:uid="{00000000-0005-0000-0000-0000990E0000}"/>
    <cellStyle name="20% - Accent4 6 3 2" xfId="41065" xr:uid="{00000000-0005-0000-0000-00009A0E0000}"/>
    <cellStyle name="20% - Accent4 6 4" xfId="37796" xr:uid="{00000000-0005-0000-0000-00009B0E0000}"/>
    <cellStyle name="20% - Accent4 6 4 2" xfId="41066" xr:uid="{00000000-0005-0000-0000-00009C0E0000}"/>
    <cellStyle name="20% - Accent4 6 5" xfId="38068" xr:uid="{00000000-0005-0000-0000-00009D0E0000}"/>
    <cellStyle name="20% - Accent4 6 6" xfId="41063" xr:uid="{00000000-0005-0000-0000-00009E0E0000}"/>
    <cellStyle name="20% - Accent4 7" xfId="2308" xr:uid="{00000000-0005-0000-0000-00009F0E0000}"/>
    <cellStyle name="20% - Accent4 7 2" xfId="36661" xr:uid="{00000000-0005-0000-0000-0000A00E0000}"/>
    <cellStyle name="20% - Accent4 7 2 2" xfId="41068" xr:uid="{00000000-0005-0000-0000-0000A10E0000}"/>
    <cellStyle name="20% - Accent4 7 3" xfId="37731" xr:uid="{00000000-0005-0000-0000-0000A20E0000}"/>
    <cellStyle name="20% - Accent4 7 4" xfId="38009" xr:uid="{00000000-0005-0000-0000-0000A30E0000}"/>
    <cellStyle name="20% - Accent4 7 5" xfId="41067" xr:uid="{00000000-0005-0000-0000-0000A40E0000}"/>
    <cellStyle name="20% - Accent4 8" xfId="2309" xr:uid="{00000000-0005-0000-0000-0000A50E0000}"/>
    <cellStyle name="20% - Accent4 8 2" xfId="36662" xr:uid="{00000000-0005-0000-0000-0000A60E0000}"/>
    <cellStyle name="20% - Accent4 8 3" xfId="41069" xr:uid="{00000000-0005-0000-0000-0000A70E0000}"/>
    <cellStyle name="20% - Accent4 9" xfId="2310" xr:uid="{00000000-0005-0000-0000-0000A80E0000}"/>
    <cellStyle name="20% - Accent4 9 2" xfId="36663" xr:uid="{00000000-0005-0000-0000-0000A90E0000}"/>
    <cellStyle name="20% - Accent4 9 3" xfId="41070" xr:uid="{00000000-0005-0000-0000-0000AA0E0000}"/>
    <cellStyle name="20% - Accent5" xfId="684" builtinId="46" customBuiltin="1"/>
    <cellStyle name="20% - Accent5 10" xfId="2311" xr:uid="{00000000-0005-0000-0000-0000AC0E0000}"/>
    <cellStyle name="20% - Accent5 10 2" xfId="36664" xr:uid="{00000000-0005-0000-0000-0000AD0E0000}"/>
    <cellStyle name="20% - Accent5 11" xfId="2312" xr:uid="{00000000-0005-0000-0000-0000AE0E0000}"/>
    <cellStyle name="20% - Accent5 11 2" xfId="36665" xr:uid="{00000000-0005-0000-0000-0000AF0E0000}"/>
    <cellStyle name="20% - Accent5 12" xfId="2313" xr:uid="{00000000-0005-0000-0000-0000B00E0000}"/>
    <cellStyle name="20% - Accent5 12 2" xfId="36666" xr:uid="{00000000-0005-0000-0000-0000B10E0000}"/>
    <cellStyle name="20% - Accent5 13" xfId="7776" xr:uid="{00000000-0005-0000-0000-0000B20E0000}"/>
    <cellStyle name="20% - Accent5 13 2" xfId="14271" xr:uid="{00000000-0005-0000-0000-0000B30E0000}"/>
    <cellStyle name="20% - Accent5 13 2 2" xfId="26985" xr:uid="{00000000-0005-0000-0000-0000B40E0000}"/>
    <cellStyle name="20% - Accent5 13 3" xfId="22478" xr:uid="{00000000-0005-0000-0000-0000B50E0000}"/>
    <cellStyle name="20% - Accent5 13 4" xfId="36667" xr:uid="{00000000-0005-0000-0000-0000B60E0000}"/>
    <cellStyle name="20% - Accent5 14" xfId="8623" xr:uid="{00000000-0005-0000-0000-0000B70E0000}"/>
    <cellStyle name="20% - Accent5 14 2" xfId="15108" xr:uid="{00000000-0005-0000-0000-0000B80E0000}"/>
    <cellStyle name="20% - Accent5 14 2 2" xfId="27777" xr:uid="{00000000-0005-0000-0000-0000B90E0000}"/>
    <cellStyle name="20% - Accent5 14 3" xfId="22691" xr:uid="{00000000-0005-0000-0000-0000BA0E0000}"/>
    <cellStyle name="20% - Accent5 14 4" xfId="36668" xr:uid="{00000000-0005-0000-0000-0000BB0E0000}"/>
    <cellStyle name="20% - Accent5 15" xfId="6416" xr:uid="{00000000-0005-0000-0000-0000BC0E0000}"/>
    <cellStyle name="20% - Accent5 15 2" xfId="13039" xr:uid="{00000000-0005-0000-0000-0000BD0E0000}"/>
    <cellStyle name="20% - Accent5 15 2 2" xfId="25785" xr:uid="{00000000-0005-0000-0000-0000BE0E0000}"/>
    <cellStyle name="20% - Accent5 15 3" xfId="21165" xr:uid="{00000000-0005-0000-0000-0000BF0E0000}"/>
    <cellStyle name="20% - Accent5 15 4" xfId="36669" xr:uid="{00000000-0005-0000-0000-0000C00E0000}"/>
    <cellStyle name="20% - Accent5 16" xfId="12008" xr:uid="{00000000-0005-0000-0000-0000C10E0000}"/>
    <cellStyle name="20% - Accent5 16 2" xfId="24756" xr:uid="{00000000-0005-0000-0000-0000C20E0000}"/>
    <cellStyle name="20% - Accent5 16 3" xfId="36670" xr:uid="{00000000-0005-0000-0000-0000C30E0000}"/>
    <cellStyle name="20% - Accent5 17" xfId="36671" xr:uid="{00000000-0005-0000-0000-0000C40E0000}"/>
    <cellStyle name="20% - Accent5 18" xfId="2202" xr:uid="{00000000-0005-0000-0000-0000C50E0000}"/>
    <cellStyle name="20% - Accent5 19" xfId="37312" xr:uid="{00000000-0005-0000-0000-0000C60E0000}"/>
    <cellStyle name="20% - Accent5 2" xfId="852" xr:uid="{00000000-0005-0000-0000-0000C70E0000}"/>
    <cellStyle name="20% - Accent5 2 2" xfId="2315" xr:uid="{00000000-0005-0000-0000-0000C80E0000}"/>
    <cellStyle name="20% - Accent5 2 2 2" xfId="41071" xr:uid="{00000000-0005-0000-0000-0000C90E0000}"/>
    <cellStyle name="20% - Accent5 2 3" xfId="2316" xr:uid="{00000000-0005-0000-0000-0000CA0E0000}"/>
    <cellStyle name="20% - Accent5 2 4" xfId="10100" xr:uid="{00000000-0005-0000-0000-0000CB0E0000}"/>
    <cellStyle name="20% - Accent5 2 5" xfId="9804" xr:uid="{00000000-0005-0000-0000-0000CC0E0000}"/>
    <cellStyle name="20% - Accent5 2 6" xfId="36672" xr:uid="{00000000-0005-0000-0000-0000CD0E0000}"/>
    <cellStyle name="20% - Accent5 2 7" xfId="2314" xr:uid="{00000000-0005-0000-0000-0000CE0E0000}"/>
    <cellStyle name="20% - Accent5 20" xfId="37382" xr:uid="{00000000-0005-0000-0000-0000CF0E0000}"/>
    <cellStyle name="20% - Accent5 21" xfId="37866" xr:uid="{00000000-0005-0000-0000-0000D00E0000}"/>
    <cellStyle name="20% - Accent5 22" xfId="46661" xr:uid="{00000000-0005-0000-0000-0000D10E0000}"/>
    <cellStyle name="20% - Accent5 3" xfId="853" xr:uid="{00000000-0005-0000-0000-0000D20E0000}"/>
    <cellStyle name="20% - Accent5 3 2" xfId="2318" xr:uid="{00000000-0005-0000-0000-0000D30E0000}"/>
    <cellStyle name="20% - Accent5 3 2 2" xfId="41072" xr:uid="{00000000-0005-0000-0000-0000D40E0000}"/>
    <cellStyle name="20% - Accent5 3 3" xfId="3235" xr:uid="{00000000-0005-0000-0000-0000D50E0000}"/>
    <cellStyle name="20% - Accent5 3 3 2" xfId="7849" xr:uid="{00000000-0005-0000-0000-0000D60E0000}"/>
    <cellStyle name="20% - Accent5 3 3 2 2" xfId="14344" xr:uid="{00000000-0005-0000-0000-0000D70E0000}"/>
    <cellStyle name="20% - Accent5 3 3 2 2 2" xfId="27032" xr:uid="{00000000-0005-0000-0000-0000D80E0000}"/>
    <cellStyle name="20% - Accent5 3 3 2 3" xfId="22521" xr:uid="{00000000-0005-0000-0000-0000D90E0000}"/>
    <cellStyle name="20% - Accent5 3 3 3" xfId="8772" xr:uid="{00000000-0005-0000-0000-0000DA0E0000}"/>
    <cellStyle name="20% - Accent5 3 3 3 2" xfId="15187" xr:uid="{00000000-0005-0000-0000-0000DB0E0000}"/>
    <cellStyle name="20% - Accent5 3 3 3 2 2" xfId="27845" xr:uid="{00000000-0005-0000-0000-0000DC0E0000}"/>
    <cellStyle name="20% - Accent5 3 3 3 3" xfId="22812" xr:uid="{00000000-0005-0000-0000-0000DD0E0000}"/>
    <cellStyle name="20% - Accent5 3 3 4" xfId="10103" xr:uid="{00000000-0005-0000-0000-0000DE0E0000}"/>
    <cellStyle name="20% - Accent5 3 3 5" xfId="6634" xr:uid="{00000000-0005-0000-0000-0000DF0E0000}"/>
    <cellStyle name="20% - Accent5 3 3 5 2" xfId="13221" xr:uid="{00000000-0005-0000-0000-0000E00E0000}"/>
    <cellStyle name="20% - Accent5 3 3 5 2 2" xfId="25965" xr:uid="{00000000-0005-0000-0000-0000E10E0000}"/>
    <cellStyle name="20% - Accent5 3 3 5 3" xfId="21374" xr:uid="{00000000-0005-0000-0000-0000E20E0000}"/>
    <cellStyle name="20% - Accent5 3 3 6" xfId="12151" xr:uid="{00000000-0005-0000-0000-0000E30E0000}"/>
    <cellStyle name="20% - Accent5 3 3 6 2" xfId="24897" xr:uid="{00000000-0005-0000-0000-0000E40E0000}"/>
    <cellStyle name="20% - Accent5 3 3 7" xfId="21011" xr:uid="{00000000-0005-0000-0000-0000E50E0000}"/>
    <cellStyle name="20% - Accent5 3 3 8" xfId="41073" xr:uid="{00000000-0005-0000-0000-0000E60E0000}"/>
    <cellStyle name="20% - Accent5 3 4" xfId="9805" xr:uid="{00000000-0005-0000-0000-0000E70E0000}"/>
    <cellStyle name="20% - Accent5 3 5" xfId="17526" xr:uid="{00000000-0005-0000-0000-0000E80E0000}"/>
    <cellStyle name="20% - Accent5 3 5 2" xfId="19105" xr:uid="{00000000-0005-0000-0000-0000E90E0000}"/>
    <cellStyle name="20% - Accent5 3 5 2 2" xfId="32227" xr:uid="{00000000-0005-0000-0000-0000EA0E0000}"/>
    <cellStyle name="20% - Accent5 3 5 2 3" xfId="35246" xr:uid="{00000000-0005-0000-0000-0000EB0E0000}"/>
    <cellStyle name="20% - Accent5 3 5 3" xfId="30952" xr:uid="{00000000-0005-0000-0000-0000EC0E0000}"/>
    <cellStyle name="20% - Accent5 3 5 4" xfId="34370" xr:uid="{00000000-0005-0000-0000-0000ED0E0000}"/>
    <cellStyle name="20% - Accent5 3 6" xfId="36673" xr:uid="{00000000-0005-0000-0000-0000EE0E0000}"/>
    <cellStyle name="20% - Accent5 3 7" xfId="2317" xr:uid="{00000000-0005-0000-0000-0000EF0E0000}"/>
    <cellStyle name="20% - Accent5 4" xfId="854" xr:uid="{00000000-0005-0000-0000-0000F00E0000}"/>
    <cellStyle name="20% - Accent5 4 2" xfId="2320" xr:uid="{00000000-0005-0000-0000-0000F10E0000}"/>
    <cellStyle name="20% - Accent5 4 2 2" xfId="41074" xr:uid="{00000000-0005-0000-0000-0000F20E0000}"/>
    <cellStyle name="20% - Accent5 4 3" xfId="10105" xr:uid="{00000000-0005-0000-0000-0000F30E0000}"/>
    <cellStyle name="20% - Accent5 4 3 2" xfId="41075" xr:uid="{00000000-0005-0000-0000-0000F40E0000}"/>
    <cellStyle name="20% - Accent5 4 4" xfId="9806" xr:uid="{00000000-0005-0000-0000-0000F50E0000}"/>
    <cellStyle name="20% - Accent5 4 5" xfId="36674" xr:uid="{00000000-0005-0000-0000-0000F60E0000}"/>
    <cellStyle name="20% - Accent5 4 6" xfId="2319" xr:uid="{00000000-0005-0000-0000-0000F70E0000}"/>
    <cellStyle name="20% - Accent5 5" xfId="855" xr:uid="{00000000-0005-0000-0000-0000F80E0000}"/>
    <cellStyle name="20% - Accent5 5 2" xfId="6324" xr:uid="{00000000-0005-0000-0000-0000F90E0000}"/>
    <cellStyle name="20% - Accent5 5 2 2" xfId="8566" xr:uid="{00000000-0005-0000-0000-0000FA0E0000}"/>
    <cellStyle name="20% - Accent5 5 2 2 2" xfId="15051" xr:uid="{00000000-0005-0000-0000-0000FB0E0000}"/>
    <cellStyle name="20% - Accent5 5 2 2 2 2" xfId="27722" xr:uid="{00000000-0005-0000-0000-0000FC0E0000}"/>
    <cellStyle name="20% - Accent5 5 2 2 3" xfId="22639" xr:uid="{00000000-0005-0000-0000-0000FD0E0000}"/>
    <cellStyle name="20% - Accent5 5 2 3" xfId="9533" xr:uid="{00000000-0005-0000-0000-0000FE0E0000}"/>
    <cellStyle name="20% - Accent5 5 2 3 2" xfId="15892" xr:uid="{00000000-0005-0000-0000-0000FF0E0000}"/>
    <cellStyle name="20% - Accent5 5 2 3 2 2" xfId="28533" xr:uid="{00000000-0005-0000-0000-0000000F0000}"/>
    <cellStyle name="20% - Accent5 5 2 3 3" xfId="23517" xr:uid="{00000000-0005-0000-0000-0000010F0000}"/>
    <cellStyle name="20% - Accent5 5 2 4" xfId="10107" xr:uid="{00000000-0005-0000-0000-0000020F0000}"/>
    <cellStyle name="20% - Accent5 5 2 5" xfId="7694" xr:uid="{00000000-0005-0000-0000-0000030F0000}"/>
    <cellStyle name="20% - Accent5 5 2 5 2" xfId="14192" xr:uid="{00000000-0005-0000-0000-0000040F0000}"/>
    <cellStyle name="20% - Accent5 5 2 5 2 2" xfId="26918" xr:uid="{00000000-0005-0000-0000-0000050F0000}"/>
    <cellStyle name="20% - Accent5 5 2 5 3" xfId="22414" xr:uid="{00000000-0005-0000-0000-0000060F0000}"/>
    <cellStyle name="20% - Accent5 5 2 6" xfId="12982" xr:uid="{00000000-0005-0000-0000-0000070F0000}"/>
    <cellStyle name="20% - Accent5 5 2 6 2" xfId="25728" xr:uid="{00000000-0005-0000-0000-0000080F0000}"/>
    <cellStyle name="20% - Accent5 5 2 7" xfId="21107" xr:uid="{00000000-0005-0000-0000-0000090F0000}"/>
    <cellStyle name="20% - Accent5 5 2 8" xfId="41076" xr:uid="{00000000-0005-0000-0000-00000A0F0000}"/>
    <cellStyle name="20% - Accent5 5 3" xfId="9807" xr:uid="{00000000-0005-0000-0000-00000B0F0000}"/>
    <cellStyle name="20% - Accent5 5 3 2" xfId="41077" xr:uid="{00000000-0005-0000-0000-00000C0F0000}"/>
    <cellStyle name="20% - Accent5 5 4" xfId="36675" xr:uid="{00000000-0005-0000-0000-00000D0F0000}"/>
    <cellStyle name="20% - Accent5 5 5" xfId="2321" xr:uid="{00000000-0005-0000-0000-00000E0F0000}"/>
    <cellStyle name="20% - Accent5 6" xfId="1247" xr:uid="{00000000-0005-0000-0000-00000F0F0000}"/>
    <cellStyle name="20% - Accent5 6 2" xfId="36676" xr:uid="{00000000-0005-0000-0000-0000100F0000}"/>
    <cellStyle name="20% - Accent5 6 2 2" xfId="41079" xr:uid="{00000000-0005-0000-0000-0000110F0000}"/>
    <cellStyle name="20% - Accent5 6 3" xfId="2322" xr:uid="{00000000-0005-0000-0000-0000120F0000}"/>
    <cellStyle name="20% - Accent5 6 3 2" xfId="41080" xr:uid="{00000000-0005-0000-0000-0000130F0000}"/>
    <cellStyle name="20% - Accent5 6 4" xfId="37798" xr:uid="{00000000-0005-0000-0000-0000140F0000}"/>
    <cellStyle name="20% - Accent5 6 4 2" xfId="41081" xr:uid="{00000000-0005-0000-0000-0000150F0000}"/>
    <cellStyle name="20% - Accent5 6 5" xfId="38070" xr:uid="{00000000-0005-0000-0000-0000160F0000}"/>
    <cellStyle name="20% - Accent5 6 6" xfId="41078" xr:uid="{00000000-0005-0000-0000-0000170F0000}"/>
    <cellStyle name="20% - Accent5 7" xfId="2323" xr:uid="{00000000-0005-0000-0000-0000180F0000}"/>
    <cellStyle name="20% - Accent5 7 2" xfId="36677" xr:uid="{00000000-0005-0000-0000-0000190F0000}"/>
    <cellStyle name="20% - Accent5 7 2 2" xfId="41083" xr:uid="{00000000-0005-0000-0000-00001A0F0000}"/>
    <cellStyle name="20% - Accent5 7 3" xfId="37734" xr:uid="{00000000-0005-0000-0000-00001B0F0000}"/>
    <cellStyle name="20% - Accent5 7 4" xfId="38012" xr:uid="{00000000-0005-0000-0000-00001C0F0000}"/>
    <cellStyle name="20% - Accent5 7 5" xfId="41082" xr:uid="{00000000-0005-0000-0000-00001D0F0000}"/>
    <cellStyle name="20% - Accent5 8" xfId="2324" xr:uid="{00000000-0005-0000-0000-00001E0F0000}"/>
    <cellStyle name="20% - Accent5 8 2" xfId="36678" xr:uid="{00000000-0005-0000-0000-00001F0F0000}"/>
    <cellStyle name="20% - Accent5 8 3" xfId="41084" xr:uid="{00000000-0005-0000-0000-0000200F0000}"/>
    <cellStyle name="20% - Accent5 9" xfId="2325" xr:uid="{00000000-0005-0000-0000-0000210F0000}"/>
    <cellStyle name="20% - Accent5 9 2" xfId="36679" xr:uid="{00000000-0005-0000-0000-0000220F0000}"/>
    <cellStyle name="20% - Accent5 9 3" xfId="41085" xr:uid="{00000000-0005-0000-0000-0000230F0000}"/>
    <cellStyle name="20% - Accent6" xfId="688" builtinId="50" customBuiltin="1"/>
    <cellStyle name="20% - Accent6 10" xfId="2326" xr:uid="{00000000-0005-0000-0000-0000250F0000}"/>
    <cellStyle name="20% - Accent6 10 2" xfId="36680" xr:uid="{00000000-0005-0000-0000-0000260F0000}"/>
    <cellStyle name="20% - Accent6 10 3" xfId="41086" xr:uid="{00000000-0005-0000-0000-0000270F0000}"/>
    <cellStyle name="20% - Accent6 11" xfId="2327" xr:uid="{00000000-0005-0000-0000-0000280F0000}"/>
    <cellStyle name="20% - Accent6 11 2" xfId="36681" xr:uid="{00000000-0005-0000-0000-0000290F0000}"/>
    <cellStyle name="20% - Accent6 12" xfId="2328" xr:uid="{00000000-0005-0000-0000-00002A0F0000}"/>
    <cellStyle name="20% - Accent6 12 2" xfId="36682" xr:uid="{00000000-0005-0000-0000-00002B0F0000}"/>
    <cellStyle name="20% - Accent6 13" xfId="7778" xr:uid="{00000000-0005-0000-0000-00002C0F0000}"/>
    <cellStyle name="20% - Accent6 13 2" xfId="14273" xr:uid="{00000000-0005-0000-0000-00002D0F0000}"/>
    <cellStyle name="20% - Accent6 13 2 2" xfId="26987" xr:uid="{00000000-0005-0000-0000-00002E0F0000}"/>
    <cellStyle name="20% - Accent6 13 3" xfId="22480" xr:uid="{00000000-0005-0000-0000-00002F0F0000}"/>
    <cellStyle name="20% - Accent6 13 4" xfId="36683" xr:uid="{00000000-0005-0000-0000-0000300F0000}"/>
    <cellStyle name="20% - Accent6 14" xfId="8625" xr:uid="{00000000-0005-0000-0000-0000310F0000}"/>
    <cellStyle name="20% - Accent6 14 2" xfId="15110" xr:uid="{00000000-0005-0000-0000-0000320F0000}"/>
    <cellStyle name="20% - Accent6 14 2 2" xfId="27779" xr:uid="{00000000-0005-0000-0000-0000330F0000}"/>
    <cellStyle name="20% - Accent6 14 3" xfId="22693" xr:uid="{00000000-0005-0000-0000-0000340F0000}"/>
    <cellStyle name="20% - Accent6 14 4" xfId="36684" xr:uid="{00000000-0005-0000-0000-0000350F0000}"/>
    <cellStyle name="20% - Accent6 15" xfId="6418" xr:uid="{00000000-0005-0000-0000-0000360F0000}"/>
    <cellStyle name="20% - Accent6 15 2" xfId="13041" xr:uid="{00000000-0005-0000-0000-0000370F0000}"/>
    <cellStyle name="20% - Accent6 15 2 2" xfId="25787" xr:uid="{00000000-0005-0000-0000-0000380F0000}"/>
    <cellStyle name="20% - Accent6 15 3" xfId="21167" xr:uid="{00000000-0005-0000-0000-0000390F0000}"/>
    <cellStyle name="20% - Accent6 15 4" xfId="36685" xr:uid="{00000000-0005-0000-0000-00003A0F0000}"/>
    <cellStyle name="20% - Accent6 16" xfId="12010" xr:uid="{00000000-0005-0000-0000-00003B0F0000}"/>
    <cellStyle name="20% - Accent6 16 2" xfId="24758" xr:uid="{00000000-0005-0000-0000-00003C0F0000}"/>
    <cellStyle name="20% - Accent6 16 3" xfId="36686" xr:uid="{00000000-0005-0000-0000-00003D0F0000}"/>
    <cellStyle name="20% - Accent6 17" xfId="36687" xr:uid="{00000000-0005-0000-0000-00003E0F0000}"/>
    <cellStyle name="20% - Accent6 18" xfId="2204" xr:uid="{00000000-0005-0000-0000-00003F0F0000}"/>
    <cellStyle name="20% - Accent6 19" xfId="37314" xr:uid="{00000000-0005-0000-0000-0000400F0000}"/>
    <cellStyle name="20% - Accent6 2" xfId="856" xr:uid="{00000000-0005-0000-0000-0000410F0000}"/>
    <cellStyle name="20% - Accent6 2 2" xfId="2330" xr:uid="{00000000-0005-0000-0000-0000420F0000}"/>
    <cellStyle name="20% - Accent6 2 2 2" xfId="41087" xr:uid="{00000000-0005-0000-0000-0000430F0000}"/>
    <cellStyle name="20% - Accent6 2 3" xfId="2331" xr:uid="{00000000-0005-0000-0000-0000440F0000}"/>
    <cellStyle name="20% - Accent6 2 4" xfId="10111" xr:uid="{00000000-0005-0000-0000-0000450F0000}"/>
    <cellStyle name="20% - Accent6 2 5" xfId="9808" xr:uid="{00000000-0005-0000-0000-0000460F0000}"/>
    <cellStyle name="20% - Accent6 2 6" xfId="36688" xr:uid="{00000000-0005-0000-0000-0000470F0000}"/>
    <cellStyle name="20% - Accent6 2 7" xfId="2329" xr:uid="{00000000-0005-0000-0000-0000480F0000}"/>
    <cellStyle name="20% - Accent6 20" xfId="37385" xr:uid="{00000000-0005-0000-0000-0000490F0000}"/>
    <cellStyle name="20% - Accent6 21" xfId="37869" xr:uid="{00000000-0005-0000-0000-00004A0F0000}"/>
    <cellStyle name="20% - Accent6 22" xfId="46663" xr:uid="{00000000-0005-0000-0000-00004B0F0000}"/>
    <cellStyle name="20% - Accent6 3" xfId="857" xr:uid="{00000000-0005-0000-0000-00004C0F0000}"/>
    <cellStyle name="20% - Accent6 3 2" xfId="2333" xr:uid="{00000000-0005-0000-0000-00004D0F0000}"/>
    <cellStyle name="20% - Accent6 3 2 2" xfId="41088" xr:uid="{00000000-0005-0000-0000-00004E0F0000}"/>
    <cellStyle name="20% - Accent6 3 3" xfId="3236" xr:uid="{00000000-0005-0000-0000-00004F0F0000}"/>
    <cellStyle name="20% - Accent6 3 3 2" xfId="7850" xr:uid="{00000000-0005-0000-0000-0000500F0000}"/>
    <cellStyle name="20% - Accent6 3 3 2 2" xfId="14345" xr:uid="{00000000-0005-0000-0000-0000510F0000}"/>
    <cellStyle name="20% - Accent6 3 3 2 2 2" xfId="27033" xr:uid="{00000000-0005-0000-0000-0000520F0000}"/>
    <cellStyle name="20% - Accent6 3 3 2 3" xfId="22522" xr:uid="{00000000-0005-0000-0000-0000530F0000}"/>
    <cellStyle name="20% - Accent6 3 3 3" xfId="8773" xr:uid="{00000000-0005-0000-0000-0000540F0000}"/>
    <cellStyle name="20% - Accent6 3 3 3 2" xfId="15188" xr:uid="{00000000-0005-0000-0000-0000550F0000}"/>
    <cellStyle name="20% - Accent6 3 3 3 2 2" xfId="27846" xr:uid="{00000000-0005-0000-0000-0000560F0000}"/>
    <cellStyle name="20% - Accent6 3 3 3 3" xfId="22813" xr:uid="{00000000-0005-0000-0000-0000570F0000}"/>
    <cellStyle name="20% - Accent6 3 3 4" xfId="10112" xr:uid="{00000000-0005-0000-0000-0000580F0000}"/>
    <cellStyle name="20% - Accent6 3 3 5" xfId="6635" xr:uid="{00000000-0005-0000-0000-0000590F0000}"/>
    <cellStyle name="20% - Accent6 3 3 5 2" xfId="13222" xr:uid="{00000000-0005-0000-0000-00005A0F0000}"/>
    <cellStyle name="20% - Accent6 3 3 5 2 2" xfId="25966" xr:uid="{00000000-0005-0000-0000-00005B0F0000}"/>
    <cellStyle name="20% - Accent6 3 3 5 3" xfId="21375" xr:uid="{00000000-0005-0000-0000-00005C0F0000}"/>
    <cellStyle name="20% - Accent6 3 3 6" xfId="12152" xr:uid="{00000000-0005-0000-0000-00005D0F0000}"/>
    <cellStyle name="20% - Accent6 3 3 6 2" xfId="24898" xr:uid="{00000000-0005-0000-0000-00005E0F0000}"/>
    <cellStyle name="20% - Accent6 3 3 7" xfId="21012" xr:uid="{00000000-0005-0000-0000-00005F0F0000}"/>
    <cellStyle name="20% - Accent6 3 3 8" xfId="41089" xr:uid="{00000000-0005-0000-0000-0000600F0000}"/>
    <cellStyle name="20% - Accent6 3 4" xfId="9809" xr:uid="{00000000-0005-0000-0000-0000610F0000}"/>
    <cellStyle name="20% - Accent6 3 5" xfId="17527" xr:uid="{00000000-0005-0000-0000-0000620F0000}"/>
    <cellStyle name="20% - Accent6 3 5 2" xfId="19106" xr:uid="{00000000-0005-0000-0000-0000630F0000}"/>
    <cellStyle name="20% - Accent6 3 5 2 2" xfId="32228" xr:uid="{00000000-0005-0000-0000-0000640F0000}"/>
    <cellStyle name="20% - Accent6 3 5 2 3" xfId="35247" xr:uid="{00000000-0005-0000-0000-0000650F0000}"/>
    <cellStyle name="20% - Accent6 3 5 3" xfId="30953" xr:uid="{00000000-0005-0000-0000-0000660F0000}"/>
    <cellStyle name="20% - Accent6 3 5 4" xfId="34371" xr:uid="{00000000-0005-0000-0000-0000670F0000}"/>
    <cellStyle name="20% - Accent6 3 6" xfId="36689" xr:uid="{00000000-0005-0000-0000-0000680F0000}"/>
    <cellStyle name="20% - Accent6 3 7" xfId="2332" xr:uid="{00000000-0005-0000-0000-0000690F0000}"/>
    <cellStyle name="20% - Accent6 4" xfId="858" xr:uid="{00000000-0005-0000-0000-00006A0F0000}"/>
    <cellStyle name="20% - Accent6 4 2" xfId="2335" xr:uid="{00000000-0005-0000-0000-00006B0F0000}"/>
    <cellStyle name="20% - Accent6 4 2 2" xfId="41090" xr:uid="{00000000-0005-0000-0000-00006C0F0000}"/>
    <cellStyle name="20% - Accent6 4 3" xfId="10113" xr:uid="{00000000-0005-0000-0000-00006D0F0000}"/>
    <cellStyle name="20% - Accent6 4 3 2" xfId="41091" xr:uid="{00000000-0005-0000-0000-00006E0F0000}"/>
    <cellStyle name="20% - Accent6 4 4" xfId="9810" xr:uid="{00000000-0005-0000-0000-00006F0F0000}"/>
    <cellStyle name="20% - Accent6 4 5" xfId="36690" xr:uid="{00000000-0005-0000-0000-0000700F0000}"/>
    <cellStyle name="20% - Accent6 4 6" xfId="2334" xr:uid="{00000000-0005-0000-0000-0000710F0000}"/>
    <cellStyle name="20% - Accent6 5" xfId="859" xr:uid="{00000000-0005-0000-0000-0000720F0000}"/>
    <cellStyle name="20% - Accent6 5 2" xfId="6325" xr:uid="{00000000-0005-0000-0000-0000730F0000}"/>
    <cellStyle name="20% - Accent6 5 2 2" xfId="8567" xr:uid="{00000000-0005-0000-0000-0000740F0000}"/>
    <cellStyle name="20% - Accent6 5 2 2 2" xfId="15052" xr:uid="{00000000-0005-0000-0000-0000750F0000}"/>
    <cellStyle name="20% - Accent6 5 2 2 2 2" xfId="27723" xr:uid="{00000000-0005-0000-0000-0000760F0000}"/>
    <cellStyle name="20% - Accent6 5 2 2 3" xfId="22640" xr:uid="{00000000-0005-0000-0000-0000770F0000}"/>
    <cellStyle name="20% - Accent6 5 2 3" xfId="9534" xr:uid="{00000000-0005-0000-0000-0000780F0000}"/>
    <cellStyle name="20% - Accent6 5 2 3 2" xfId="15893" xr:uid="{00000000-0005-0000-0000-0000790F0000}"/>
    <cellStyle name="20% - Accent6 5 2 3 2 2" xfId="28534" xr:uid="{00000000-0005-0000-0000-00007A0F0000}"/>
    <cellStyle name="20% - Accent6 5 2 3 3" xfId="23518" xr:uid="{00000000-0005-0000-0000-00007B0F0000}"/>
    <cellStyle name="20% - Accent6 5 2 4" xfId="10114" xr:uid="{00000000-0005-0000-0000-00007C0F0000}"/>
    <cellStyle name="20% - Accent6 5 2 5" xfId="7695" xr:uid="{00000000-0005-0000-0000-00007D0F0000}"/>
    <cellStyle name="20% - Accent6 5 2 5 2" xfId="14193" xr:uid="{00000000-0005-0000-0000-00007E0F0000}"/>
    <cellStyle name="20% - Accent6 5 2 5 2 2" xfId="26919" xr:uid="{00000000-0005-0000-0000-00007F0F0000}"/>
    <cellStyle name="20% - Accent6 5 2 5 3" xfId="22415" xr:uid="{00000000-0005-0000-0000-0000800F0000}"/>
    <cellStyle name="20% - Accent6 5 2 6" xfId="12983" xr:uid="{00000000-0005-0000-0000-0000810F0000}"/>
    <cellStyle name="20% - Accent6 5 2 6 2" xfId="25729" xr:uid="{00000000-0005-0000-0000-0000820F0000}"/>
    <cellStyle name="20% - Accent6 5 2 7" xfId="21108" xr:uid="{00000000-0005-0000-0000-0000830F0000}"/>
    <cellStyle name="20% - Accent6 5 2 8" xfId="41092" xr:uid="{00000000-0005-0000-0000-0000840F0000}"/>
    <cellStyle name="20% - Accent6 5 3" xfId="9811" xr:uid="{00000000-0005-0000-0000-0000850F0000}"/>
    <cellStyle name="20% - Accent6 5 3 2" xfId="41093" xr:uid="{00000000-0005-0000-0000-0000860F0000}"/>
    <cellStyle name="20% - Accent6 5 4" xfId="36691" xr:uid="{00000000-0005-0000-0000-0000870F0000}"/>
    <cellStyle name="20% - Accent6 5 5" xfId="2336" xr:uid="{00000000-0005-0000-0000-0000880F0000}"/>
    <cellStyle name="20% - Accent6 6" xfId="1249" xr:uid="{00000000-0005-0000-0000-0000890F0000}"/>
    <cellStyle name="20% - Accent6 6 2" xfId="36692" xr:uid="{00000000-0005-0000-0000-00008A0F0000}"/>
    <cellStyle name="20% - Accent6 6 2 2" xfId="41095" xr:uid="{00000000-0005-0000-0000-00008B0F0000}"/>
    <cellStyle name="20% - Accent6 6 3" xfId="2337" xr:uid="{00000000-0005-0000-0000-00008C0F0000}"/>
    <cellStyle name="20% - Accent6 6 3 2" xfId="41096" xr:uid="{00000000-0005-0000-0000-00008D0F0000}"/>
    <cellStyle name="20% - Accent6 6 4" xfId="37800" xr:uid="{00000000-0005-0000-0000-00008E0F0000}"/>
    <cellStyle name="20% - Accent6 6 4 2" xfId="41097" xr:uid="{00000000-0005-0000-0000-00008F0F0000}"/>
    <cellStyle name="20% - Accent6 6 5" xfId="38072" xr:uid="{00000000-0005-0000-0000-0000900F0000}"/>
    <cellStyle name="20% - Accent6 6 6" xfId="41094" xr:uid="{00000000-0005-0000-0000-0000910F0000}"/>
    <cellStyle name="20% - Accent6 7" xfId="2338" xr:uid="{00000000-0005-0000-0000-0000920F0000}"/>
    <cellStyle name="20% - Accent6 7 2" xfId="36693" xr:uid="{00000000-0005-0000-0000-0000930F0000}"/>
    <cellStyle name="20% - Accent6 7 2 2" xfId="41099" xr:uid="{00000000-0005-0000-0000-0000940F0000}"/>
    <cellStyle name="20% - Accent6 7 3" xfId="37737" xr:uid="{00000000-0005-0000-0000-0000950F0000}"/>
    <cellStyle name="20% - Accent6 7 4" xfId="38015" xr:uid="{00000000-0005-0000-0000-0000960F0000}"/>
    <cellStyle name="20% - Accent6 7 5" xfId="41098" xr:uid="{00000000-0005-0000-0000-0000970F0000}"/>
    <cellStyle name="20% - Accent6 8" xfId="2339" xr:uid="{00000000-0005-0000-0000-0000980F0000}"/>
    <cellStyle name="20% - Accent6 8 2" xfId="36694" xr:uid="{00000000-0005-0000-0000-0000990F0000}"/>
    <cellStyle name="20% - Accent6 8 3" xfId="41100" xr:uid="{00000000-0005-0000-0000-00009A0F0000}"/>
    <cellStyle name="20% - Accent6 9" xfId="2340" xr:uid="{00000000-0005-0000-0000-00009B0F0000}"/>
    <cellStyle name="20% - Accent6 9 2" xfId="36695" xr:uid="{00000000-0005-0000-0000-00009C0F0000}"/>
    <cellStyle name="20% - Accent6 9 3" xfId="41101" xr:uid="{00000000-0005-0000-0000-00009D0F0000}"/>
    <cellStyle name="20% - Акцент1" xfId="6056" xr:uid="{00000000-0005-0000-0000-00009E0F0000}"/>
    <cellStyle name="20% - Акцент2" xfId="6055" xr:uid="{00000000-0005-0000-0000-00009F0F0000}"/>
    <cellStyle name="20% - Акцент3" xfId="6066" xr:uid="{00000000-0005-0000-0000-0000A00F0000}"/>
    <cellStyle name="20% - Акцент4" xfId="6067" xr:uid="{00000000-0005-0000-0000-0000A10F0000}"/>
    <cellStyle name="20% - Акцент5" xfId="6068" xr:uid="{00000000-0005-0000-0000-0000A20F0000}"/>
    <cellStyle name="20% - Акцент6" xfId="6069" xr:uid="{00000000-0005-0000-0000-0000A30F0000}"/>
    <cellStyle name="20% - 강조색1" xfId="41102" xr:uid="{00000000-0005-0000-0000-0000A40F0000}"/>
    <cellStyle name="20% - 강조색2" xfId="41103" xr:uid="{00000000-0005-0000-0000-0000A50F0000}"/>
    <cellStyle name="20% - 강조색3" xfId="41104" xr:uid="{00000000-0005-0000-0000-0000A60F0000}"/>
    <cellStyle name="20% - 강조색3 2" xfId="41105" xr:uid="{00000000-0005-0000-0000-0000A70F0000}"/>
    <cellStyle name="20% - 강조색3_Book2" xfId="41106" xr:uid="{00000000-0005-0000-0000-0000A80F0000}"/>
    <cellStyle name="20% - 강조색4" xfId="41107" xr:uid="{00000000-0005-0000-0000-0000A90F0000}"/>
    <cellStyle name="20% - 강조색5" xfId="41108" xr:uid="{00000000-0005-0000-0000-0000AA0F0000}"/>
    <cellStyle name="20% - 강조색6" xfId="41109" xr:uid="{00000000-0005-0000-0000-0000AB0F0000}"/>
    <cellStyle name="20% - 강조색6 2" xfId="41110" xr:uid="{00000000-0005-0000-0000-0000AC0F0000}"/>
    <cellStyle name="20% - 강조색6_Book2" xfId="41111" xr:uid="{00000000-0005-0000-0000-0000AD0F0000}"/>
    <cellStyle name="³f¹o [0]_RESULTS" xfId="41112" xr:uid="{00000000-0005-0000-0000-0000AE0F0000}"/>
    <cellStyle name="³f¹o_RESULTS" xfId="41113" xr:uid="{00000000-0005-0000-0000-0000AF0F0000}"/>
    <cellStyle name="40% - Accent1" xfId="669" builtinId="31" customBuiltin="1"/>
    <cellStyle name="40% - Accent1 10" xfId="2341" xr:uid="{00000000-0005-0000-0000-0000B10F0000}"/>
    <cellStyle name="40% - Accent1 10 2" xfId="36696" xr:uid="{00000000-0005-0000-0000-0000B20F0000}"/>
    <cellStyle name="40% - Accent1 10 3" xfId="41114" xr:uid="{00000000-0005-0000-0000-0000B30F0000}"/>
    <cellStyle name="40% - Accent1 11" xfId="2342" xr:uid="{00000000-0005-0000-0000-0000B40F0000}"/>
    <cellStyle name="40% - Accent1 11 2" xfId="36697" xr:uid="{00000000-0005-0000-0000-0000B50F0000}"/>
    <cellStyle name="40% - Accent1 12" xfId="2343" xr:uid="{00000000-0005-0000-0000-0000B60F0000}"/>
    <cellStyle name="40% - Accent1 12 2" xfId="36698" xr:uid="{00000000-0005-0000-0000-0000B70F0000}"/>
    <cellStyle name="40% - Accent1 13" xfId="7769" xr:uid="{00000000-0005-0000-0000-0000B80F0000}"/>
    <cellStyle name="40% - Accent1 13 2" xfId="14264" xr:uid="{00000000-0005-0000-0000-0000B90F0000}"/>
    <cellStyle name="40% - Accent1 13 2 2" xfId="26978" xr:uid="{00000000-0005-0000-0000-0000BA0F0000}"/>
    <cellStyle name="40% - Accent1 13 3" xfId="22471" xr:uid="{00000000-0005-0000-0000-0000BB0F0000}"/>
    <cellStyle name="40% - Accent1 13 4" xfId="36699" xr:uid="{00000000-0005-0000-0000-0000BC0F0000}"/>
    <cellStyle name="40% - Accent1 14" xfId="8616" xr:uid="{00000000-0005-0000-0000-0000BD0F0000}"/>
    <cellStyle name="40% - Accent1 14 2" xfId="15101" xr:uid="{00000000-0005-0000-0000-0000BE0F0000}"/>
    <cellStyle name="40% - Accent1 14 2 2" xfId="27770" xr:uid="{00000000-0005-0000-0000-0000BF0F0000}"/>
    <cellStyle name="40% - Accent1 14 3" xfId="22684" xr:uid="{00000000-0005-0000-0000-0000C00F0000}"/>
    <cellStyle name="40% - Accent1 14 4" xfId="36700" xr:uid="{00000000-0005-0000-0000-0000C10F0000}"/>
    <cellStyle name="40% - Accent1 15" xfId="6409" xr:uid="{00000000-0005-0000-0000-0000C20F0000}"/>
    <cellStyle name="40% - Accent1 15 2" xfId="13032" xr:uid="{00000000-0005-0000-0000-0000C30F0000}"/>
    <cellStyle name="40% - Accent1 15 2 2" xfId="25778" xr:uid="{00000000-0005-0000-0000-0000C40F0000}"/>
    <cellStyle name="40% - Accent1 15 3" xfId="21158" xr:uid="{00000000-0005-0000-0000-0000C50F0000}"/>
    <cellStyle name="40% - Accent1 15 4" xfId="36701" xr:uid="{00000000-0005-0000-0000-0000C60F0000}"/>
    <cellStyle name="40% - Accent1 16" xfId="12001" xr:uid="{00000000-0005-0000-0000-0000C70F0000}"/>
    <cellStyle name="40% - Accent1 16 2" xfId="24749" xr:uid="{00000000-0005-0000-0000-0000C80F0000}"/>
    <cellStyle name="40% - Accent1 16 3" xfId="36702" xr:uid="{00000000-0005-0000-0000-0000C90F0000}"/>
    <cellStyle name="40% - Accent1 17" xfId="36703" xr:uid="{00000000-0005-0000-0000-0000CA0F0000}"/>
    <cellStyle name="40% - Accent1 18" xfId="2195" xr:uid="{00000000-0005-0000-0000-0000CB0F0000}"/>
    <cellStyle name="40% - Accent1 19" xfId="37305" xr:uid="{00000000-0005-0000-0000-0000CC0F0000}"/>
    <cellStyle name="40% - Accent1 2" xfId="860" xr:uid="{00000000-0005-0000-0000-0000CD0F0000}"/>
    <cellStyle name="40% - Accent1 2 2" xfId="2345" xr:uid="{00000000-0005-0000-0000-0000CE0F0000}"/>
    <cellStyle name="40% - Accent1 2 2 2" xfId="41115" xr:uid="{00000000-0005-0000-0000-0000CF0F0000}"/>
    <cellStyle name="40% - Accent1 2 3" xfId="2346" xr:uid="{00000000-0005-0000-0000-0000D00F0000}"/>
    <cellStyle name="40% - Accent1 2 4" xfId="3237" xr:uid="{00000000-0005-0000-0000-0000D10F0000}"/>
    <cellStyle name="40% - Accent1 2 4 2" xfId="7851" xr:uid="{00000000-0005-0000-0000-0000D20F0000}"/>
    <cellStyle name="40% - Accent1 2 4 2 2" xfId="14346" xr:uid="{00000000-0005-0000-0000-0000D30F0000}"/>
    <cellStyle name="40% - Accent1 2 4 2 2 2" xfId="27034" xr:uid="{00000000-0005-0000-0000-0000D40F0000}"/>
    <cellStyle name="40% - Accent1 2 4 2 3" xfId="22523" xr:uid="{00000000-0005-0000-0000-0000D50F0000}"/>
    <cellStyle name="40% - Accent1 2 4 3" xfId="8774" xr:uid="{00000000-0005-0000-0000-0000D60F0000}"/>
    <cellStyle name="40% - Accent1 2 4 3 2" xfId="15189" xr:uid="{00000000-0005-0000-0000-0000D70F0000}"/>
    <cellStyle name="40% - Accent1 2 4 3 2 2" xfId="27847" xr:uid="{00000000-0005-0000-0000-0000D80F0000}"/>
    <cellStyle name="40% - Accent1 2 4 3 3" xfId="22814" xr:uid="{00000000-0005-0000-0000-0000D90F0000}"/>
    <cellStyle name="40% - Accent1 2 4 4" xfId="10118" xr:uid="{00000000-0005-0000-0000-0000DA0F0000}"/>
    <cellStyle name="40% - Accent1 2 4 5" xfId="6636" xr:uid="{00000000-0005-0000-0000-0000DB0F0000}"/>
    <cellStyle name="40% - Accent1 2 4 5 2" xfId="13223" xr:uid="{00000000-0005-0000-0000-0000DC0F0000}"/>
    <cellStyle name="40% - Accent1 2 4 5 2 2" xfId="25967" xr:uid="{00000000-0005-0000-0000-0000DD0F0000}"/>
    <cellStyle name="40% - Accent1 2 4 5 3" xfId="21376" xr:uid="{00000000-0005-0000-0000-0000DE0F0000}"/>
    <cellStyle name="40% - Accent1 2 4 6" xfId="12153" xr:uid="{00000000-0005-0000-0000-0000DF0F0000}"/>
    <cellStyle name="40% - Accent1 2 4 6 2" xfId="24899" xr:uid="{00000000-0005-0000-0000-0000E00F0000}"/>
    <cellStyle name="40% - Accent1 2 4 7" xfId="21013" xr:uid="{00000000-0005-0000-0000-0000E10F0000}"/>
    <cellStyle name="40% - Accent1 2 5" xfId="9812" xr:uid="{00000000-0005-0000-0000-0000E20F0000}"/>
    <cellStyle name="40% - Accent1 2 6" xfId="17528" xr:uid="{00000000-0005-0000-0000-0000E30F0000}"/>
    <cellStyle name="40% - Accent1 2 6 2" xfId="19107" xr:uid="{00000000-0005-0000-0000-0000E40F0000}"/>
    <cellStyle name="40% - Accent1 2 6 2 2" xfId="32229" xr:uid="{00000000-0005-0000-0000-0000E50F0000}"/>
    <cellStyle name="40% - Accent1 2 6 2 3" xfId="35248" xr:uid="{00000000-0005-0000-0000-0000E60F0000}"/>
    <cellStyle name="40% - Accent1 2 6 3" xfId="30954" xr:uid="{00000000-0005-0000-0000-0000E70F0000}"/>
    <cellStyle name="40% - Accent1 2 6 4" xfId="34372" xr:uid="{00000000-0005-0000-0000-0000E80F0000}"/>
    <cellStyle name="40% - Accent1 2 7" xfId="36704" xr:uid="{00000000-0005-0000-0000-0000E90F0000}"/>
    <cellStyle name="40% - Accent1 2 8" xfId="2344" xr:uid="{00000000-0005-0000-0000-0000EA0F0000}"/>
    <cellStyle name="40% - Accent1 20" xfId="37371" xr:uid="{00000000-0005-0000-0000-0000EB0F0000}"/>
    <cellStyle name="40% - Accent1 21" xfId="37855" xr:uid="{00000000-0005-0000-0000-0000EC0F0000}"/>
    <cellStyle name="40% - Accent1 22" xfId="46654" xr:uid="{00000000-0005-0000-0000-0000ED0F0000}"/>
    <cellStyle name="40% - Accent1 3" xfId="861" xr:uid="{00000000-0005-0000-0000-0000EE0F0000}"/>
    <cellStyle name="40% - Accent1 3 2" xfId="2348" xr:uid="{00000000-0005-0000-0000-0000EF0F0000}"/>
    <cellStyle name="40% - Accent1 3 2 2" xfId="41116" xr:uid="{00000000-0005-0000-0000-0000F00F0000}"/>
    <cellStyle name="40% - Accent1 3 3" xfId="3238" xr:uid="{00000000-0005-0000-0000-0000F10F0000}"/>
    <cellStyle name="40% - Accent1 3 3 2" xfId="7852" xr:uid="{00000000-0005-0000-0000-0000F20F0000}"/>
    <cellStyle name="40% - Accent1 3 3 2 2" xfId="14347" xr:uid="{00000000-0005-0000-0000-0000F30F0000}"/>
    <cellStyle name="40% - Accent1 3 3 2 2 2" xfId="27035" xr:uid="{00000000-0005-0000-0000-0000F40F0000}"/>
    <cellStyle name="40% - Accent1 3 3 2 3" xfId="22524" xr:uid="{00000000-0005-0000-0000-0000F50F0000}"/>
    <cellStyle name="40% - Accent1 3 3 3" xfId="8775" xr:uid="{00000000-0005-0000-0000-0000F60F0000}"/>
    <cellStyle name="40% - Accent1 3 3 3 2" xfId="15190" xr:uid="{00000000-0005-0000-0000-0000F70F0000}"/>
    <cellStyle name="40% - Accent1 3 3 3 2 2" xfId="27848" xr:uid="{00000000-0005-0000-0000-0000F80F0000}"/>
    <cellStyle name="40% - Accent1 3 3 3 3" xfId="22815" xr:uid="{00000000-0005-0000-0000-0000F90F0000}"/>
    <cellStyle name="40% - Accent1 3 3 4" xfId="10120" xr:uid="{00000000-0005-0000-0000-0000FA0F0000}"/>
    <cellStyle name="40% - Accent1 3 3 5" xfId="6637" xr:uid="{00000000-0005-0000-0000-0000FB0F0000}"/>
    <cellStyle name="40% - Accent1 3 3 5 2" xfId="13224" xr:uid="{00000000-0005-0000-0000-0000FC0F0000}"/>
    <cellStyle name="40% - Accent1 3 3 5 2 2" xfId="25968" xr:uid="{00000000-0005-0000-0000-0000FD0F0000}"/>
    <cellStyle name="40% - Accent1 3 3 5 3" xfId="21377" xr:uid="{00000000-0005-0000-0000-0000FE0F0000}"/>
    <cellStyle name="40% - Accent1 3 3 6" xfId="12154" xr:uid="{00000000-0005-0000-0000-0000FF0F0000}"/>
    <cellStyle name="40% - Accent1 3 3 6 2" xfId="24900" xr:uid="{00000000-0005-0000-0000-000000100000}"/>
    <cellStyle name="40% - Accent1 3 3 7" xfId="21014" xr:uid="{00000000-0005-0000-0000-000001100000}"/>
    <cellStyle name="40% - Accent1 3 3 8" xfId="41117" xr:uid="{00000000-0005-0000-0000-000002100000}"/>
    <cellStyle name="40% - Accent1 3 4" xfId="9813" xr:uid="{00000000-0005-0000-0000-000003100000}"/>
    <cellStyle name="40% - Accent1 3 5" xfId="17529" xr:uid="{00000000-0005-0000-0000-000004100000}"/>
    <cellStyle name="40% - Accent1 3 5 2" xfId="19108" xr:uid="{00000000-0005-0000-0000-000005100000}"/>
    <cellStyle name="40% - Accent1 3 5 2 2" xfId="32230" xr:uid="{00000000-0005-0000-0000-000006100000}"/>
    <cellStyle name="40% - Accent1 3 5 2 3" xfId="35249" xr:uid="{00000000-0005-0000-0000-000007100000}"/>
    <cellStyle name="40% - Accent1 3 5 3" xfId="30955" xr:uid="{00000000-0005-0000-0000-000008100000}"/>
    <cellStyle name="40% - Accent1 3 5 4" xfId="34373" xr:uid="{00000000-0005-0000-0000-000009100000}"/>
    <cellStyle name="40% - Accent1 3 6" xfId="36705" xr:uid="{00000000-0005-0000-0000-00000A100000}"/>
    <cellStyle name="40% - Accent1 3 7" xfId="2347" xr:uid="{00000000-0005-0000-0000-00000B100000}"/>
    <cellStyle name="40% - Accent1 4" xfId="862" xr:uid="{00000000-0005-0000-0000-00000C100000}"/>
    <cellStyle name="40% - Accent1 4 2" xfId="2350" xr:uid="{00000000-0005-0000-0000-00000D100000}"/>
    <cellStyle name="40% - Accent1 4 2 2" xfId="41118" xr:uid="{00000000-0005-0000-0000-00000E100000}"/>
    <cellStyle name="40% - Accent1 4 3" xfId="3239" xr:uid="{00000000-0005-0000-0000-00000F100000}"/>
    <cellStyle name="40% - Accent1 4 3 2" xfId="7853" xr:uid="{00000000-0005-0000-0000-000010100000}"/>
    <cellStyle name="40% - Accent1 4 3 2 2" xfId="14348" xr:uid="{00000000-0005-0000-0000-000011100000}"/>
    <cellStyle name="40% - Accent1 4 3 2 2 2" xfId="27036" xr:uid="{00000000-0005-0000-0000-000012100000}"/>
    <cellStyle name="40% - Accent1 4 3 2 3" xfId="22525" xr:uid="{00000000-0005-0000-0000-000013100000}"/>
    <cellStyle name="40% - Accent1 4 3 3" xfId="8776" xr:uid="{00000000-0005-0000-0000-000014100000}"/>
    <cellStyle name="40% - Accent1 4 3 3 2" xfId="15191" xr:uid="{00000000-0005-0000-0000-000015100000}"/>
    <cellStyle name="40% - Accent1 4 3 3 2 2" xfId="27849" xr:uid="{00000000-0005-0000-0000-000016100000}"/>
    <cellStyle name="40% - Accent1 4 3 3 3" xfId="22816" xr:uid="{00000000-0005-0000-0000-000017100000}"/>
    <cellStyle name="40% - Accent1 4 3 4" xfId="10121" xr:uid="{00000000-0005-0000-0000-000018100000}"/>
    <cellStyle name="40% - Accent1 4 3 5" xfId="6638" xr:uid="{00000000-0005-0000-0000-000019100000}"/>
    <cellStyle name="40% - Accent1 4 3 5 2" xfId="13225" xr:uid="{00000000-0005-0000-0000-00001A100000}"/>
    <cellStyle name="40% - Accent1 4 3 5 2 2" xfId="25969" xr:uid="{00000000-0005-0000-0000-00001B100000}"/>
    <cellStyle name="40% - Accent1 4 3 5 3" xfId="21378" xr:uid="{00000000-0005-0000-0000-00001C100000}"/>
    <cellStyle name="40% - Accent1 4 3 6" xfId="12155" xr:uid="{00000000-0005-0000-0000-00001D100000}"/>
    <cellStyle name="40% - Accent1 4 3 6 2" xfId="24901" xr:uid="{00000000-0005-0000-0000-00001E100000}"/>
    <cellStyle name="40% - Accent1 4 3 7" xfId="21015" xr:uid="{00000000-0005-0000-0000-00001F100000}"/>
    <cellStyle name="40% - Accent1 4 3 8" xfId="41119" xr:uid="{00000000-0005-0000-0000-000020100000}"/>
    <cellStyle name="40% - Accent1 4 4" xfId="9814" xr:uid="{00000000-0005-0000-0000-000021100000}"/>
    <cellStyle name="40% - Accent1 4 5" xfId="17530" xr:uid="{00000000-0005-0000-0000-000022100000}"/>
    <cellStyle name="40% - Accent1 4 5 2" xfId="19109" xr:uid="{00000000-0005-0000-0000-000023100000}"/>
    <cellStyle name="40% - Accent1 4 5 2 2" xfId="32231" xr:uid="{00000000-0005-0000-0000-000024100000}"/>
    <cellStyle name="40% - Accent1 4 5 2 3" xfId="35250" xr:uid="{00000000-0005-0000-0000-000025100000}"/>
    <cellStyle name="40% - Accent1 4 5 3" xfId="30956" xr:uid="{00000000-0005-0000-0000-000026100000}"/>
    <cellStyle name="40% - Accent1 4 5 4" xfId="34374" xr:uid="{00000000-0005-0000-0000-000027100000}"/>
    <cellStyle name="40% - Accent1 4 6" xfId="36706" xr:uid="{00000000-0005-0000-0000-000028100000}"/>
    <cellStyle name="40% - Accent1 4 7" xfId="2349" xr:uid="{00000000-0005-0000-0000-000029100000}"/>
    <cellStyle name="40% - Accent1 5" xfId="863" xr:uid="{00000000-0005-0000-0000-00002A100000}"/>
    <cellStyle name="40% - Accent1 5 2" xfId="3240" xr:uid="{00000000-0005-0000-0000-00002B100000}"/>
    <cellStyle name="40% - Accent1 5 2 2" xfId="7854" xr:uid="{00000000-0005-0000-0000-00002C100000}"/>
    <cellStyle name="40% - Accent1 5 2 2 2" xfId="14349" xr:uid="{00000000-0005-0000-0000-00002D100000}"/>
    <cellStyle name="40% - Accent1 5 2 2 2 2" xfId="27037" xr:uid="{00000000-0005-0000-0000-00002E100000}"/>
    <cellStyle name="40% - Accent1 5 2 2 3" xfId="22526" xr:uid="{00000000-0005-0000-0000-00002F100000}"/>
    <cellStyle name="40% - Accent1 5 2 3" xfId="8777" xr:uid="{00000000-0005-0000-0000-000030100000}"/>
    <cellStyle name="40% - Accent1 5 2 3 2" xfId="15192" xr:uid="{00000000-0005-0000-0000-000031100000}"/>
    <cellStyle name="40% - Accent1 5 2 3 2 2" xfId="27850" xr:uid="{00000000-0005-0000-0000-000032100000}"/>
    <cellStyle name="40% - Accent1 5 2 3 3" xfId="22817" xr:uid="{00000000-0005-0000-0000-000033100000}"/>
    <cellStyle name="40% - Accent1 5 2 4" xfId="10123" xr:uid="{00000000-0005-0000-0000-000034100000}"/>
    <cellStyle name="40% - Accent1 5 2 5" xfId="6639" xr:uid="{00000000-0005-0000-0000-000035100000}"/>
    <cellStyle name="40% - Accent1 5 2 5 2" xfId="13226" xr:uid="{00000000-0005-0000-0000-000036100000}"/>
    <cellStyle name="40% - Accent1 5 2 5 2 2" xfId="25970" xr:uid="{00000000-0005-0000-0000-000037100000}"/>
    <cellStyle name="40% - Accent1 5 2 5 3" xfId="21379" xr:uid="{00000000-0005-0000-0000-000038100000}"/>
    <cellStyle name="40% - Accent1 5 2 6" xfId="12156" xr:uid="{00000000-0005-0000-0000-000039100000}"/>
    <cellStyle name="40% - Accent1 5 2 6 2" xfId="24902" xr:uid="{00000000-0005-0000-0000-00003A100000}"/>
    <cellStyle name="40% - Accent1 5 2 7" xfId="21016" xr:uid="{00000000-0005-0000-0000-00003B100000}"/>
    <cellStyle name="40% - Accent1 5 2 8" xfId="41120" xr:uid="{00000000-0005-0000-0000-00003C100000}"/>
    <cellStyle name="40% - Accent1 5 3" xfId="9815" xr:uid="{00000000-0005-0000-0000-00003D100000}"/>
    <cellStyle name="40% - Accent1 5 3 2" xfId="41121" xr:uid="{00000000-0005-0000-0000-00003E100000}"/>
    <cellStyle name="40% - Accent1 5 4" xfId="17531" xr:uid="{00000000-0005-0000-0000-00003F100000}"/>
    <cellStyle name="40% - Accent1 5 4 2" xfId="19110" xr:uid="{00000000-0005-0000-0000-000040100000}"/>
    <cellStyle name="40% - Accent1 5 4 2 2" xfId="32232" xr:uid="{00000000-0005-0000-0000-000041100000}"/>
    <cellStyle name="40% - Accent1 5 4 2 3" xfId="35251" xr:uid="{00000000-0005-0000-0000-000042100000}"/>
    <cellStyle name="40% - Accent1 5 4 3" xfId="30957" xr:uid="{00000000-0005-0000-0000-000043100000}"/>
    <cellStyle name="40% - Accent1 5 4 4" xfId="34375" xr:uid="{00000000-0005-0000-0000-000044100000}"/>
    <cellStyle name="40% - Accent1 5 5" xfId="36707" xr:uid="{00000000-0005-0000-0000-000045100000}"/>
    <cellStyle name="40% - Accent1 5 6" xfId="2351" xr:uid="{00000000-0005-0000-0000-000046100000}"/>
    <cellStyle name="40% - Accent1 6" xfId="1240" xr:uid="{00000000-0005-0000-0000-000047100000}"/>
    <cellStyle name="40% - Accent1 6 2" xfId="6326" xr:uid="{00000000-0005-0000-0000-000048100000}"/>
    <cellStyle name="40% - Accent1 6 2 2" xfId="8568" xr:uid="{00000000-0005-0000-0000-000049100000}"/>
    <cellStyle name="40% - Accent1 6 2 2 2" xfId="15053" xr:uid="{00000000-0005-0000-0000-00004A100000}"/>
    <cellStyle name="40% - Accent1 6 2 2 2 2" xfId="27724" xr:uid="{00000000-0005-0000-0000-00004B100000}"/>
    <cellStyle name="40% - Accent1 6 2 2 3" xfId="22641" xr:uid="{00000000-0005-0000-0000-00004C100000}"/>
    <cellStyle name="40% - Accent1 6 2 3" xfId="9535" xr:uid="{00000000-0005-0000-0000-00004D100000}"/>
    <cellStyle name="40% - Accent1 6 2 3 2" xfId="15894" xr:uid="{00000000-0005-0000-0000-00004E100000}"/>
    <cellStyle name="40% - Accent1 6 2 3 2 2" xfId="28535" xr:uid="{00000000-0005-0000-0000-00004F100000}"/>
    <cellStyle name="40% - Accent1 6 2 3 3" xfId="23519" xr:uid="{00000000-0005-0000-0000-000050100000}"/>
    <cellStyle name="40% - Accent1 6 2 4" xfId="7696" xr:uid="{00000000-0005-0000-0000-000051100000}"/>
    <cellStyle name="40% - Accent1 6 2 4 2" xfId="14194" xr:uid="{00000000-0005-0000-0000-000052100000}"/>
    <cellStyle name="40% - Accent1 6 2 4 2 2" xfId="26920" xr:uid="{00000000-0005-0000-0000-000053100000}"/>
    <cellStyle name="40% - Accent1 6 2 4 3" xfId="22416" xr:uid="{00000000-0005-0000-0000-000054100000}"/>
    <cellStyle name="40% - Accent1 6 2 5" xfId="12984" xr:uid="{00000000-0005-0000-0000-000055100000}"/>
    <cellStyle name="40% - Accent1 6 2 5 2" xfId="25730" xr:uid="{00000000-0005-0000-0000-000056100000}"/>
    <cellStyle name="40% - Accent1 6 2 6" xfId="21109" xr:uid="{00000000-0005-0000-0000-000057100000}"/>
    <cellStyle name="40% - Accent1 6 2 7" xfId="41123" xr:uid="{00000000-0005-0000-0000-000058100000}"/>
    <cellStyle name="40% - Accent1 6 3" xfId="36708" xr:uid="{00000000-0005-0000-0000-000059100000}"/>
    <cellStyle name="40% - Accent1 6 3 2" xfId="41124" xr:uid="{00000000-0005-0000-0000-00005A100000}"/>
    <cellStyle name="40% - Accent1 6 4" xfId="2352" xr:uid="{00000000-0005-0000-0000-00005B100000}"/>
    <cellStyle name="40% - Accent1 6 4 2" xfId="41125" xr:uid="{00000000-0005-0000-0000-00005C100000}"/>
    <cellStyle name="40% - Accent1 6 5" xfId="37791" xr:uid="{00000000-0005-0000-0000-00005D100000}"/>
    <cellStyle name="40% - Accent1 6 6" xfId="38063" xr:uid="{00000000-0005-0000-0000-00005E100000}"/>
    <cellStyle name="40% - Accent1 6 7" xfId="41122" xr:uid="{00000000-0005-0000-0000-00005F100000}"/>
    <cellStyle name="40% - Accent1 7" xfId="2353" xr:uid="{00000000-0005-0000-0000-000060100000}"/>
    <cellStyle name="40% - Accent1 7 2" xfId="36709" xr:uid="{00000000-0005-0000-0000-000061100000}"/>
    <cellStyle name="40% - Accent1 7 2 2" xfId="41127" xr:uid="{00000000-0005-0000-0000-000062100000}"/>
    <cellStyle name="40% - Accent1 7 3" xfId="37723" xr:uid="{00000000-0005-0000-0000-000063100000}"/>
    <cellStyle name="40% - Accent1 7 4" xfId="38001" xr:uid="{00000000-0005-0000-0000-000064100000}"/>
    <cellStyle name="40% - Accent1 7 5" xfId="41126" xr:uid="{00000000-0005-0000-0000-000065100000}"/>
    <cellStyle name="40% - Accent1 8" xfId="2354" xr:uid="{00000000-0005-0000-0000-000066100000}"/>
    <cellStyle name="40% - Accent1 8 2" xfId="36710" xr:uid="{00000000-0005-0000-0000-000067100000}"/>
    <cellStyle name="40% - Accent1 8 3" xfId="41128" xr:uid="{00000000-0005-0000-0000-000068100000}"/>
    <cellStyle name="40% - Accent1 9" xfId="2355" xr:uid="{00000000-0005-0000-0000-000069100000}"/>
    <cellStyle name="40% - Accent1 9 2" xfId="36711" xr:uid="{00000000-0005-0000-0000-00006A100000}"/>
    <cellStyle name="40% - Accent1 9 3" xfId="41129" xr:uid="{00000000-0005-0000-0000-00006B100000}"/>
    <cellStyle name="40% - Accent2" xfId="673" builtinId="35" customBuiltin="1"/>
    <cellStyle name="40% - Accent2 10" xfId="2356" xr:uid="{00000000-0005-0000-0000-00006D100000}"/>
    <cellStyle name="40% - Accent2 10 2" xfId="36712" xr:uid="{00000000-0005-0000-0000-00006E100000}"/>
    <cellStyle name="40% - Accent2 11" xfId="2357" xr:uid="{00000000-0005-0000-0000-00006F100000}"/>
    <cellStyle name="40% - Accent2 11 2" xfId="36713" xr:uid="{00000000-0005-0000-0000-000070100000}"/>
    <cellStyle name="40% - Accent2 12" xfId="2358" xr:uid="{00000000-0005-0000-0000-000071100000}"/>
    <cellStyle name="40% - Accent2 12 2" xfId="36714" xr:uid="{00000000-0005-0000-0000-000072100000}"/>
    <cellStyle name="40% - Accent2 13" xfId="7771" xr:uid="{00000000-0005-0000-0000-000073100000}"/>
    <cellStyle name="40% - Accent2 13 2" xfId="14266" xr:uid="{00000000-0005-0000-0000-000074100000}"/>
    <cellStyle name="40% - Accent2 13 2 2" xfId="26980" xr:uid="{00000000-0005-0000-0000-000075100000}"/>
    <cellStyle name="40% - Accent2 13 3" xfId="22473" xr:uid="{00000000-0005-0000-0000-000076100000}"/>
    <cellStyle name="40% - Accent2 13 4" xfId="36715" xr:uid="{00000000-0005-0000-0000-000077100000}"/>
    <cellStyle name="40% - Accent2 14" xfId="8618" xr:uid="{00000000-0005-0000-0000-000078100000}"/>
    <cellStyle name="40% - Accent2 14 2" xfId="15103" xr:uid="{00000000-0005-0000-0000-000079100000}"/>
    <cellStyle name="40% - Accent2 14 2 2" xfId="27772" xr:uid="{00000000-0005-0000-0000-00007A100000}"/>
    <cellStyle name="40% - Accent2 14 3" xfId="22686" xr:uid="{00000000-0005-0000-0000-00007B100000}"/>
    <cellStyle name="40% - Accent2 14 4" xfId="36716" xr:uid="{00000000-0005-0000-0000-00007C100000}"/>
    <cellStyle name="40% - Accent2 15" xfId="6411" xr:uid="{00000000-0005-0000-0000-00007D100000}"/>
    <cellStyle name="40% - Accent2 15 2" xfId="13034" xr:uid="{00000000-0005-0000-0000-00007E100000}"/>
    <cellStyle name="40% - Accent2 15 2 2" xfId="25780" xr:uid="{00000000-0005-0000-0000-00007F100000}"/>
    <cellStyle name="40% - Accent2 15 3" xfId="21160" xr:uid="{00000000-0005-0000-0000-000080100000}"/>
    <cellStyle name="40% - Accent2 15 4" xfId="36717" xr:uid="{00000000-0005-0000-0000-000081100000}"/>
    <cellStyle name="40% - Accent2 16" xfId="12003" xr:uid="{00000000-0005-0000-0000-000082100000}"/>
    <cellStyle name="40% - Accent2 16 2" xfId="24751" xr:uid="{00000000-0005-0000-0000-000083100000}"/>
    <cellStyle name="40% - Accent2 16 3" xfId="36718" xr:uid="{00000000-0005-0000-0000-000084100000}"/>
    <cellStyle name="40% - Accent2 17" xfId="36719" xr:uid="{00000000-0005-0000-0000-000085100000}"/>
    <cellStyle name="40% - Accent2 18" xfId="2197" xr:uid="{00000000-0005-0000-0000-000086100000}"/>
    <cellStyle name="40% - Accent2 19" xfId="37307" xr:uid="{00000000-0005-0000-0000-000087100000}"/>
    <cellStyle name="40% - Accent2 2" xfId="864" xr:uid="{00000000-0005-0000-0000-000088100000}"/>
    <cellStyle name="40% - Accent2 2 2" xfId="2360" xr:uid="{00000000-0005-0000-0000-000089100000}"/>
    <cellStyle name="40% - Accent2 2 2 2" xfId="41130" xr:uid="{00000000-0005-0000-0000-00008A100000}"/>
    <cellStyle name="40% - Accent2 2 3" xfId="2361" xr:uid="{00000000-0005-0000-0000-00008B100000}"/>
    <cellStyle name="40% - Accent2 2 4" xfId="10126" xr:uid="{00000000-0005-0000-0000-00008C100000}"/>
    <cellStyle name="40% - Accent2 2 5" xfId="9816" xr:uid="{00000000-0005-0000-0000-00008D100000}"/>
    <cellStyle name="40% - Accent2 2 6" xfId="36720" xr:uid="{00000000-0005-0000-0000-00008E100000}"/>
    <cellStyle name="40% - Accent2 2 7" xfId="2359" xr:uid="{00000000-0005-0000-0000-00008F100000}"/>
    <cellStyle name="40% - Accent2 20" xfId="37374" xr:uid="{00000000-0005-0000-0000-000090100000}"/>
    <cellStyle name="40% - Accent2 21" xfId="37858" xr:uid="{00000000-0005-0000-0000-000091100000}"/>
    <cellStyle name="40% - Accent2 22" xfId="46656" xr:uid="{00000000-0005-0000-0000-000092100000}"/>
    <cellStyle name="40% - Accent2 3" xfId="865" xr:uid="{00000000-0005-0000-0000-000093100000}"/>
    <cellStyle name="40% - Accent2 3 2" xfId="2363" xr:uid="{00000000-0005-0000-0000-000094100000}"/>
    <cellStyle name="40% - Accent2 3 2 2" xfId="41131" xr:uid="{00000000-0005-0000-0000-000095100000}"/>
    <cellStyle name="40% - Accent2 3 3" xfId="3241" xr:uid="{00000000-0005-0000-0000-000096100000}"/>
    <cellStyle name="40% - Accent2 3 3 2" xfId="7855" xr:uid="{00000000-0005-0000-0000-000097100000}"/>
    <cellStyle name="40% - Accent2 3 3 2 2" xfId="14350" xr:uid="{00000000-0005-0000-0000-000098100000}"/>
    <cellStyle name="40% - Accent2 3 3 2 2 2" xfId="27038" xr:uid="{00000000-0005-0000-0000-000099100000}"/>
    <cellStyle name="40% - Accent2 3 3 2 3" xfId="22527" xr:uid="{00000000-0005-0000-0000-00009A100000}"/>
    <cellStyle name="40% - Accent2 3 3 3" xfId="8778" xr:uid="{00000000-0005-0000-0000-00009B100000}"/>
    <cellStyle name="40% - Accent2 3 3 3 2" xfId="15193" xr:uid="{00000000-0005-0000-0000-00009C100000}"/>
    <cellStyle name="40% - Accent2 3 3 3 2 2" xfId="27851" xr:uid="{00000000-0005-0000-0000-00009D100000}"/>
    <cellStyle name="40% - Accent2 3 3 3 3" xfId="22818" xr:uid="{00000000-0005-0000-0000-00009E100000}"/>
    <cellStyle name="40% - Accent2 3 3 4" xfId="10128" xr:uid="{00000000-0005-0000-0000-00009F100000}"/>
    <cellStyle name="40% - Accent2 3 3 5" xfId="6640" xr:uid="{00000000-0005-0000-0000-0000A0100000}"/>
    <cellStyle name="40% - Accent2 3 3 5 2" xfId="13227" xr:uid="{00000000-0005-0000-0000-0000A1100000}"/>
    <cellStyle name="40% - Accent2 3 3 5 2 2" xfId="25971" xr:uid="{00000000-0005-0000-0000-0000A2100000}"/>
    <cellStyle name="40% - Accent2 3 3 5 3" xfId="21380" xr:uid="{00000000-0005-0000-0000-0000A3100000}"/>
    <cellStyle name="40% - Accent2 3 3 6" xfId="12157" xr:uid="{00000000-0005-0000-0000-0000A4100000}"/>
    <cellStyle name="40% - Accent2 3 3 6 2" xfId="24903" xr:uid="{00000000-0005-0000-0000-0000A5100000}"/>
    <cellStyle name="40% - Accent2 3 3 7" xfId="21017" xr:uid="{00000000-0005-0000-0000-0000A6100000}"/>
    <cellStyle name="40% - Accent2 3 3 8" xfId="41132" xr:uid="{00000000-0005-0000-0000-0000A7100000}"/>
    <cellStyle name="40% - Accent2 3 4" xfId="9817" xr:uid="{00000000-0005-0000-0000-0000A8100000}"/>
    <cellStyle name="40% - Accent2 3 5" xfId="17532" xr:uid="{00000000-0005-0000-0000-0000A9100000}"/>
    <cellStyle name="40% - Accent2 3 5 2" xfId="19111" xr:uid="{00000000-0005-0000-0000-0000AA100000}"/>
    <cellStyle name="40% - Accent2 3 5 2 2" xfId="32233" xr:uid="{00000000-0005-0000-0000-0000AB100000}"/>
    <cellStyle name="40% - Accent2 3 5 2 3" xfId="35252" xr:uid="{00000000-0005-0000-0000-0000AC100000}"/>
    <cellStyle name="40% - Accent2 3 5 3" xfId="30958" xr:uid="{00000000-0005-0000-0000-0000AD100000}"/>
    <cellStyle name="40% - Accent2 3 5 4" xfId="34376" xr:uid="{00000000-0005-0000-0000-0000AE100000}"/>
    <cellStyle name="40% - Accent2 3 6" xfId="36721" xr:uid="{00000000-0005-0000-0000-0000AF100000}"/>
    <cellStyle name="40% - Accent2 3 7" xfId="2362" xr:uid="{00000000-0005-0000-0000-0000B0100000}"/>
    <cellStyle name="40% - Accent2 4" xfId="866" xr:uid="{00000000-0005-0000-0000-0000B1100000}"/>
    <cellStyle name="40% - Accent2 4 2" xfId="2365" xr:uid="{00000000-0005-0000-0000-0000B2100000}"/>
    <cellStyle name="40% - Accent2 4 2 2" xfId="41133" xr:uid="{00000000-0005-0000-0000-0000B3100000}"/>
    <cellStyle name="40% - Accent2 4 3" xfId="10130" xr:uid="{00000000-0005-0000-0000-0000B4100000}"/>
    <cellStyle name="40% - Accent2 4 3 2" xfId="41134" xr:uid="{00000000-0005-0000-0000-0000B5100000}"/>
    <cellStyle name="40% - Accent2 4 4" xfId="9818" xr:uid="{00000000-0005-0000-0000-0000B6100000}"/>
    <cellStyle name="40% - Accent2 4 5" xfId="36722" xr:uid="{00000000-0005-0000-0000-0000B7100000}"/>
    <cellStyle name="40% - Accent2 4 6" xfId="2364" xr:uid="{00000000-0005-0000-0000-0000B8100000}"/>
    <cellStyle name="40% - Accent2 5" xfId="867" xr:uid="{00000000-0005-0000-0000-0000B9100000}"/>
    <cellStyle name="40% - Accent2 5 2" xfId="6327" xr:uid="{00000000-0005-0000-0000-0000BA100000}"/>
    <cellStyle name="40% - Accent2 5 2 2" xfId="8569" xr:uid="{00000000-0005-0000-0000-0000BB100000}"/>
    <cellStyle name="40% - Accent2 5 2 2 2" xfId="15054" xr:uid="{00000000-0005-0000-0000-0000BC100000}"/>
    <cellStyle name="40% - Accent2 5 2 2 2 2" xfId="27725" xr:uid="{00000000-0005-0000-0000-0000BD100000}"/>
    <cellStyle name="40% - Accent2 5 2 2 3" xfId="22642" xr:uid="{00000000-0005-0000-0000-0000BE100000}"/>
    <cellStyle name="40% - Accent2 5 2 3" xfId="9536" xr:uid="{00000000-0005-0000-0000-0000BF100000}"/>
    <cellStyle name="40% - Accent2 5 2 3 2" xfId="15895" xr:uid="{00000000-0005-0000-0000-0000C0100000}"/>
    <cellStyle name="40% - Accent2 5 2 3 2 2" xfId="28536" xr:uid="{00000000-0005-0000-0000-0000C1100000}"/>
    <cellStyle name="40% - Accent2 5 2 3 3" xfId="23520" xr:uid="{00000000-0005-0000-0000-0000C2100000}"/>
    <cellStyle name="40% - Accent2 5 2 4" xfId="10132" xr:uid="{00000000-0005-0000-0000-0000C3100000}"/>
    <cellStyle name="40% - Accent2 5 2 5" xfId="7697" xr:uid="{00000000-0005-0000-0000-0000C4100000}"/>
    <cellStyle name="40% - Accent2 5 2 5 2" xfId="14195" xr:uid="{00000000-0005-0000-0000-0000C5100000}"/>
    <cellStyle name="40% - Accent2 5 2 5 2 2" xfId="26921" xr:uid="{00000000-0005-0000-0000-0000C6100000}"/>
    <cellStyle name="40% - Accent2 5 2 5 3" xfId="22417" xr:uid="{00000000-0005-0000-0000-0000C7100000}"/>
    <cellStyle name="40% - Accent2 5 2 6" xfId="12985" xr:uid="{00000000-0005-0000-0000-0000C8100000}"/>
    <cellStyle name="40% - Accent2 5 2 6 2" xfId="25731" xr:uid="{00000000-0005-0000-0000-0000C9100000}"/>
    <cellStyle name="40% - Accent2 5 2 7" xfId="21110" xr:uid="{00000000-0005-0000-0000-0000CA100000}"/>
    <cellStyle name="40% - Accent2 5 2 8" xfId="41135" xr:uid="{00000000-0005-0000-0000-0000CB100000}"/>
    <cellStyle name="40% - Accent2 5 3" xfId="9819" xr:uid="{00000000-0005-0000-0000-0000CC100000}"/>
    <cellStyle name="40% - Accent2 5 3 2" xfId="41136" xr:uid="{00000000-0005-0000-0000-0000CD100000}"/>
    <cellStyle name="40% - Accent2 5 4" xfId="36723" xr:uid="{00000000-0005-0000-0000-0000CE100000}"/>
    <cellStyle name="40% - Accent2 5 5" xfId="2366" xr:uid="{00000000-0005-0000-0000-0000CF100000}"/>
    <cellStyle name="40% - Accent2 6" xfId="1242" xr:uid="{00000000-0005-0000-0000-0000D0100000}"/>
    <cellStyle name="40% - Accent2 6 2" xfId="36724" xr:uid="{00000000-0005-0000-0000-0000D1100000}"/>
    <cellStyle name="40% - Accent2 6 2 2" xfId="41138" xr:uid="{00000000-0005-0000-0000-0000D2100000}"/>
    <cellStyle name="40% - Accent2 6 3" xfId="2367" xr:uid="{00000000-0005-0000-0000-0000D3100000}"/>
    <cellStyle name="40% - Accent2 6 3 2" xfId="41139" xr:uid="{00000000-0005-0000-0000-0000D4100000}"/>
    <cellStyle name="40% - Accent2 6 4" xfId="37793" xr:uid="{00000000-0005-0000-0000-0000D5100000}"/>
    <cellStyle name="40% - Accent2 6 4 2" xfId="41140" xr:uid="{00000000-0005-0000-0000-0000D6100000}"/>
    <cellStyle name="40% - Accent2 6 5" xfId="38065" xr:uid="{00000000-0005-0000-0000-0000D7100000}"/>
    <cellStyle name="40% - Accent2 6 6" xfId="41137" xr:uid="{00000000-0005-0000-0000-0000D8100000}"/>
    <cellStyle name="40% - Accent2 7" xfId="2368" xr:uid="{00000000-0005-0000-0000-0000D9100000}"/>
    <cellStyle name="40% - Accent2 7 2" xfId="36725" xr:uid="{00000000-0005-0000-0000-0000DA100000}"/>
    <cellStyle name="40% - Accent2 7 2 2" xfId="41142" xr:uid="{00000000-0005-0000-0000-0000DB100000}"/>
    <cellStyle name="40% - Accent2 7 3" xfId="37726" xr:uid="{00000000-0005-0000-0000-0000DC100000}"/>
    <cellStyle name="40% - Accent2 7 4" xfId="38004" xr:uid="{00000000-0005-0000-0000-0000DD100000}"/>
    <cellStyle name="40% - Accent2 7 5" xfId="41141" xr:uid="{00000000-0005-0000-0000-0000DE100000}"/>
    <cellStyle name="40% - Accent2 8" xfId="2369" xr:uid="{00000000-0005-0000-0000-0000DF100000}"/>
    <cellStyle name="40% - Accent2 8 2" xfId="36726" xr:uid="{00000000-0005-0000-0000-0000E0100000}"/>
    <cellStyle name="40% - Accent2 8 3" xfId="41143" xr:uid="{00000000-0005-0000-0000-0000E1100000}"/>
    <cellStyle name="40% - Accent2 9" xfId="2370" xr:uid="{00000000-0005-0000-0000-0000E2100000}"/>
    <cellStyle name="40% - Accent2 9 2" xfId="36727" xr:uid="{00000000-0005-0000-0000-0000E3100000}"/>
    <cellStyle name="40% - Accent2 9 3" xfId="41144" xr:uid="{00000000-0005-0000-0000-0000E4100000}"/>
    <cellStyle name="40% - Accent3" xfId="677" builtinId="39" customBuiltin="1"/>
    <cellStyle name="40% - Accent3 10" xfId="2371" xr:uid="{00000000-0005-0000-0000-0000E6100000}"/>
    <cellStyle name="40% - Accent3 10 2" xfId="36728" xr:uid="{00000000-0005-0000-0000-0000E7100000}"/>
    <cellStyle name="40% - Accent3 10 3" xfId="41145" xr:uid="{00000000-0005-0000-0000-0000E8100000}"/>
    <cellStyle name="40% - Accent3 11" xfId="2372" xr:uid="{00000000-0005-0000-0000-0000E9100000}"/>
    <cellStyle name="40% - Accent3 11 2" xfId="36729" xr:uid="{00000000-0005-0000-0000-0000EA100000}"/>
    <cellStyle name="40% - Accent3 12" xfId="2373" xr:uid="{00000000-0005-0000-0000-0000EB100000}"/>
    <cellStyle name="40% - Accent3 12 2" xfId="36730" xr:uid="{00000000-0005-0000-0000-0000EC100000}"/>
    <cellStyle name="40% - Accent3 13" xfId="7773" xr:uid="{00000000-0005-0000-0000-0000ED100000}"/>
    <cellStyle name="40% - Accent3 13 2" xfId="14268" xr:uid="{00000000-0005-0000-0000-0000EE100000}"/>
    <cellStyle name="40% - Accent3 13 2 2" xfId="26982" xr:uid="{00000000-0005-0000-0000-0000EF100000}"/>
    <cellStyle name="40% - Accent3 13 3" xfId="22475" xr:uid="{00000000-0005-0000-0000-0000F0100000}"/>
    <cellStyle name="40% - Accent3 13 4" xfId="36731" xr:uid="{00000000-0005-0000-0000-0000F1100000}"/>
    <cellStyle name="40% - Accent3 14" xfId="8620" xr:uid="{00000000-0005-0000-0000-0000F2100000}"/>
    <cellStyle name="40% - Accent3 14 2" xfId="15105" xr:uid="{00000000-0005-0000-0000-0000F3100000}"/>
    <cellStyle name="40% - Accent3 14 2 2" xfId="27774" xr:uid="{00000000-0005-0000-0000-0000F4100000}"/>
    <cellStyle name="40% - Accent3 14 3" xfId="22688" xr:uid="{00000000-0005-0000-0000-0000F5100000}"/>
    <cellStyle name="40% - Accent3 14 4" xfId="36732" xr:uid="{00000000-0005-0000-0000-0000F6100000}"/>
    <cellStyle name="40% - Accent3 15" xfId="6413" xr:uid="{00000000-0005-0000-0000-0000F7100000}"/>
    <cellStyle name="40% - Accent3 15 2" xfId="13036" xr:uid="{00000000-0005-0000-0000-0000F8100000}"/>
    <cellStyle name="40% - Accent3 15 2 2" xfId="25782" xr:uid="{00000000-0005-0000-0000-0000F9100000}"/>
    <cellStyle name="40% - Accent3 15 3" xfId="21162" xr:uid="{00000000-0005-0000-0000-0000FA100000}"/>
    <cellStyle name="40% - Accent3 15 4" xfId="36733" xr:uid="{00000000-0005-0000-0000-0000FB100000}"/>
    <cellStyle name="40% - Accent3 16" xfId="12005" xr:uid="{00000000-0005-0000-0000-0000FC100000}"/>
    <cellStyle name="40% - Accent3 16 2" xfId="24753" xr:uid="{00000000-0005-0000-0000-0000FD100000}"/>
    <cellStyle name="40% - Accent3 16 3" xfId="36734" xr:uid="{00000000-0005-0000-0000-0000FE100000}"/>
    <cellStyle name="40% - Accent3 17" xfId="36735" xr:uid="{00000000-0005-0000-0000-0000FF100000}"/>
    <cellStyle name="40% - Accent3 18" xfId="2199" xr:uid="{00000000-0005-0000-0000-000000110000}"/>
    <cellStyle name="40% - Accent3 19" xfId="37309" xr:uid="{00000000-0005-0000-0000-000001110000}"/>
    <cellStyle name="40% - Accent3 2" xfId="868" xr:uid="{00000000-0005-0000-0000-000002110000}"/>
    <cellStyle name="40% - Accent3 2 2" xfId="2375" xr:uid="{00000000-0005-0000-0000-000003110000}"/>
    <cellStyle name="40% - Accent3 2 2 2" xfId="6328" xr:uid="{00000000-0005-0000-0000-000004110000}"/>
    <cellStyle name="40% - Accent3 2 2 2 2" xfId="8570" xr:uid="{00000000-0005-0000-0000-000005110000}"/>
    <cellStyle name="40% - Accent3 2 2 2 2 2" xfId="15055" xr:uid="{00000000-0005-0000-0000-000006110000}"/>
    <cellStyle name="40% - Accent3 2 2 2 2 2 2" xfId="27726" xr:uid="{00000000-0005-0000-0000-000007110000}"/>
    <cellStyle name="40% - Accent3 2 2 2 2 3" xfId="22643" xr:uid="{00000000-0005-0000-0000-000008110000}"/>
    <cellStyle name="40% - Accent3 2 2 2 3" xfId="9537" xr:uid="{00000000-0005-0000-0000-000009110000}"/>
    <cellStyle name="40% - Accent3 2 2 2 3 2" xfId="15896" xr:uid="{00000000-0005-0000-0000-00000A110000}"/>
    <cellStyle name="40% - Accent3 2 2 2 3 2 2" xfId="28537" xr:uid="{00000000-0005-0000-0000-00000B110000}"/>
    <cellStyle name="40% - Accent3 2 2 2 3 3" xfId="23521" xr:uid="{00000000-0005-0000-0000-00000C110000}"/>
    <cellStyle name="40% - Accent3 2 2 2 4" xfId="7698" xr:uid="{00000000-0005-0000-0000-00000D110000}"/>
    <cellStyle name="40% - Accent3 2 2 2 4 2" xfId="14196" xr:uid="{00000000-0005-0000-0000-00000E110000}"/>
    <cellStyle name="40% - Accent3 2 2 2 4 2 2" xfId="26922" xr:uid="{00000000-0005-0000-0000-00000F110000}"/>
    <cellStyle name="40% - Accent3 2 2 2 4 3" xfId="22418" xr:uid="{00000000-0005-0000-0000-000010110000}"/>
    <cellStyle name="40% - Accent3 2 2 2 5" xfId="12986" xr:uid="{00000000-0005-0000-0000-000011110000}"/>
    <cellStyle name="40% - Accent3 2 2 2 5 2" xfId="25732" xr:uid="{00000000-0005-0000-0000-000012110000}"/>
    <cellStyle name="40% - Accent3 2 2 2 6" xfId="21111" xr:uid="{00000000-0005-0000-0000-000013110000}"/>
    <cellStyle name="40% - Accent3 2 2 3" xfId="41146" xr:uid="{00000000-0005-0000-0000-000014110000}"/>
    <cellStyle name="40% - Accent3 2 3" xfId="2376" xr:uid="{00000000-0005-0000-0000-000015110000}"/>
    <cellStyle name="40% - Accent3 2 4" xfId="10137" xr:uid="{00000000-0005-0000-0000-000016110000}"/>
    <cellStyle name="40% - Accent3 2 5" xfId="9820" xr:uid="{00000000-0005-0000-0000-000017110000}"/>
    <cellStyle name="40% - Accent3 2 6" xfId="36736" xr:uid="{00000000-0005-0000-0000-000018110000}"/>
    <cellStyle name="40% - Accent3 2 7" xfId="2374" xr:uid="{00000000-0005-0000-0000-000019110000}"/>
    <cellStyle name="40% - Accent3 20" xfId="37377" xr:uid="{00000000-0005-0000-0000-00001A110000}"/>
    <cellStyle name="40% - Accent3 21" xfId="37861" xr:uid="{00000000-0005-0000-0000-00001B110000}"/>
    <cellStyle name="40% - Accent3 22" xfId="46658" xr:uid="{00000000-0005-0000-0000-00001C110000}"/>
    <cellStyle name="40% - Accent3 3" xfId="869" xr:uid="{00000000-0005-0000-0000-00001D110000}"/>
    <cellStyle name="40% - Accent3 3 2" xfId="2378" xr:uid="{00000000-0005-0000-0000-00001E110000}"/>
    <cellStyle name="40% - Accent3 3 2 2" xfId="41147" xr:uid="{00000000-0005-0000-0000-00001F110000}"/>
    <cellStyle name="40% - Accent3 3 3" xfId="3242" xr:uid="{00000000-0005-0000-0000-000020110000}"/>
    <cellStyle name="40% - Accent3 3 3 2" xfId="7856" xr:uid="{00000000-0005-0000-0000-000021110000}"/>
    <cellStyle name="40% - Accent3 3 3 2 2" xfId="14351" xr:uid="{00000000-0005-0000-0000-000022110000}"/>
    <cellStyle name="40% - Accent3 3 3 2 2 2" xfId="27039" xr:uid="{00000000-0005-0000-0000-000023110000}"/>
    <cellStyle name="40% - Accent3 3 3 2 3" xfId="22528" xr:uid="{00000000-0005-0000-0000-000024110000}"/>
    <cellStyle name="40% - Accent3 3 3 3" xfId="8779" xr:uid="{00000000-0005-0000-0000-000025110000}"/>
    <cellStyle name="40% - Accent3 3 3 3 2" xfId="15194" xr:uid="{00000000-0005-0000-0000-000026110000}"/>
    <cellStyle name="40% - Accent3 3 3 3 2 2" xfId="27852" xr:uid="{00000000-0005-0000-0000-000027110000}"/>
    <cellStyle name="40% - Accent3 3 3 3 3" xfId="22819" xr:uid="{00000000-0005-0000-0000-000028110000}"/>
    <cellStyle name="40% - Accent3 3 3 4" xfId="10140" xr:uid="{00000000-0005-0000-0000-000029110000}"/>
    <cellStyle name="40% - Accent3 3 3 5" xfId="6641" xr:uid="{00000000-0005-0000-0000-00002A110000}"/>
    <cellStyle name="40% - Accent3 3 3 5 2" xfId="13228" xr:uid="{00000000-0005-0000-0000-00002B110000}"/>
    <cellStyle name="40% - Accent3 3 3 5 2 2" xfId="25972" xr:uid="{00000000-0005-0000-0000-00002C110000}"/>
    <cellStyle name="40% - Accent3 3 3 5 3" xfId="21381" xr:uid="{00000000-0005-0000-0000-00002D110000}"/>
    <cellStyle name="40% - Accent3 3 3 6" xfId="12158" xr:uid="{00000000-0005-0000-0000-00002E110000}"/>
    <cellStyle name="40% - Accent3 3 3 6 2" xfId="24904" xr:uid="{00000000-0005-0000-0000-00002F110000}"/>
    <cellStyle name="40% - Accent3 3 3 7" xfId="21018" xr:uid="{00000000-0005-0000-0000-000030110000}"/>
    <cellStyle name="40% - Accent3 3 3 8" xfId="41148" xr:uid="{00000000-0005-0000-0000-000031110000}"/>
    <cellStyle name="40% - Accent3 3 4" xfId="9821" xr:uid="{00000000-0005-0000-0000-000032110000}"/>
    <cellStyle name="40% - Accent3 3 5" xfId="17533" xr:uid="{00000000-0005-0000-0000-000033110000}"/>
    <cellStyle name="40% - Accent3 3 5 2" xfId="19112" xr:uid="{00000000-0005-0000-0000-000034110000}"/>
    <cellStyle name="40% - Accent3 3 5 2 2" xfId="32234" xr:uid="{00000000-0005-0000-0000-000035110000}"/>
    <cellStyle name="40% - Accent3 3 5 2 3" xfId="35253" xr:uid="{00000000-0005-0000-0000-000036110000}"/>
    <cellStyle name="40% - Accent3 3 5 3" xfId="30959" xr:uid="{00000000-0005-0000-0000-000037110000}"/>
    <cellStyle name="40% - Accent3 3 5 4" xfId="34377" xr:uid="{00000000-0005-0000-0000-000038110000}"/>
    <cellStyle name="40% - Accent3 3 6" xfId="36737" xr:uid="{00000000-0005-0000-0000-000039110000}"/>
    <cellStyle name="40% - Accent3 3 7" xfId="2377" xr:uid="{00000000-0005-0000-0000-00003A110000}"/>
    <cellStyle name="40% - Accent3 4" xfId="870" xr:uid="{00000000-0005-0000-0000-00003B110000}"/>
    <cellStyle name="40% - Accent3 4 2" xfId="2380" xr:uid="{00000000-0005-0000-0000-00003C110000}"/>
    <cellStyle name="40% - Accent3 4 2 2" xfId="41149" xr:uid="{00000000-0005-0000-0000-00003D110000}"/>
    <cellStyle name="40% - Accent3 4 3" xfId="10141" xr:uid="{00000000-0005-0000-0000-00003E110000}"/>
    <cellStyle name="40% - Accent3 4 3 2" xfId="41150" xr:uid="{00000000-0005-0000-0000-00003F110000}"/>
    <cellStyle name="40% - Accent3 4 4" xfId="9822" xr:uid="{00000000-0005-0000-0000-000040110000}"/>
    <cellStyle name="40% - Accent3 4 5" xfId="36738" xr:uid="{00000000-0005-0000-0000-000041110000}"/>
    <cellStyle name="40% - Accent3 4 6" xfId="2379" xr:uid="{00000000-0005-0000-0000-000042110000}"/>
    <cellStyle name="40% - Accent3 5" xfId="871" xr:uid="{00000000-0005-0000-0000-000043110000}"/>
    <cellStyle name="40% - Accent3 5 2" xfId="10142" xr:uid="{00000000-0005-0000-0000-000044110000}"/>
    <cellStyle name="40% - Accent3 5 2 2" xfId="41151" xr:uid="{00000000-0005-0000-0000-000045110000}"/>
    <cellStyle name="40% - Accent3 5 3" xfId="9823" xr:uid="{00000000-0005-0000-0000-000046110000}"/>
    <cellStyle name="40% - Accent3 5 3 2" xfId="41152" xr:uid="{00000000-0005-0000-0000-000047110000}"/>
    <cellStyle name="40% - Accent3 5 4" xfId="36739" xr:uid="{00000000-0005-0000-0000-000048110000}"/>
    <cellStyle name="40% - Accent3 5 5" xfId="2381" xr:uid="{00000000-0005-0000-0000-000049110000}"/>
    <cellStyle name="40% - Accent3 6" xfId="1244" xr:uid="{00000000-0005-0000-0000-00004A110000}"/>
    <cellStyle name="40% - Accent3 6 2" xfId="36740" xr:uid="{00000000-0005-0000-0000-00004B110000}"/>
    <cellStyle name="40% - Accent3 6 2 2" xfId="41154" xr:uid="{00000000-0005-0000-0000-00004C110000}"/>
    <cellStyle name="40% - Accent3 6 3" xfId="2382" xr:uid="{00000000-0005-0000-0000-00004D110000}"/>
    <cellStyle name="40% - Accent3 6 3 2" xfId="41155" xr:uid="{00000000-0005-0000-0000-00004E110000}"/>
    <cellStyle name="40% - Accent3 6 4" xfId="37795" xr:uid="{00000000-0005-0000-0000-00004F110000}"/>
    <cellStyle name="40% - Accent3 6 4 2" xfId="41156" xr:uid="{00000000-0005-0000-0000-000050110000}"/>
    <cellStyle name="40% - Accent3 6 5" xfId="38067" xr:uid="{00000000-0005-0000-0000-000051110000}"/>
    <cellStyle name="40% - Accent3 6 6" xfId="41153" xr:uid="{00000000-0005-0000-0000-000052110000}"/>
    <cellStyle name="40% - Accent3 7" xfId="2383" xr:uid="{00000000-0005-0000-0000-000053110000}"/>
    <cellStyle name="40% - Accent3 7 2" xfId="36741" xr:uid="{00000000-0005-0000-0000-000054110000}"/>
    <cellStyle name="40% - Accent3 7 2 2" xfId="41158" xr:uid="{00000000-0005-0000-0000-000055110000}"/>
    <cellStyle name="40% - Accent3 7 3" xfId="37729" xr:uid="{00000000-0005-0000-0000-000056110000}"/>
    <cellStyle name="40% - Accent3 7 4" xfId="38007" xr:uid="{00000000-0005-0000-0000-000057110000}"/>
    <cellStyle name="40% - Accent3 7 5" xfId="41157" xr:uid="{00000000-0005-0000-0000-000058110000}"/>
    <cellStyle name="40% - Accent3 8" xfId="2384" xr:uid="{00000000-0005-0000-0000-000059110000}"/>
    <cellStyle name="40% - Accent3 8 2" xfId="36742" xr:uid="{00000000-0005-0000-0000-00005A110000}"/>
    <cellStyle name="40% - Accent3 8 3" xfId="41159" xr:uid="{00000000-0005-0000-0000-00005B110000}"/>
    <cellStyle name="40% - Accent3 9" xfId="2385" xr:uid="{00000000-0005-0000-0000-00005C110000}"/>
    <cellStyle name="40% - Accent3 9 2" xfId="36743" xr:uid="{00000000-0005-0000-0000-00005D110000}"/>
    <cellStyle name="40% - Accent3 9 3" xfId="41160" xr:uid="{00000000-0005-0000-0000-00005E110000}"/>
    <cellStyle name="40% - Accent4" xfId="681" builtinId="43" customBuiltin="1"/>
    <cellStyle name="40% - Accent4 10" xfId="2386" xr:uid="{00000000-0005-0000-0000-000060110000}"/>
    <cellStyle name="40% - Accent4 10 2" xfId="36744" xr:uid="{00000000-0005-0000-0000-000061110000}"/>
    <cellStyle name="40% - Accent4 10 3" xfId="41161" xr:uid="{00000000-0005-0000-0000-000062110000}"/>
    <cellStyle name="40% - Accent4 11" xfId="2387" xr:uid="{00000000-0005-0000-0000-000063110000}"/>
    <cellStyle name="40% - Accent4 11 2" xfId="36745" xr:uid="{00000000-0005-0000-0000-000064110000}"/>
    <cellStyle name="40% - Accent4 12" xfId="2388" xr:uid="{00000000-0005-0000-0000-000065110000}"/>
    <cellStyle name="40% - Accent4 12 2" xfId="36746" xr:uid="{00000000-0005-0000-0000-000066110000}"/>
    <cellStyle name="40% - Accent4 13" xfId="7775" xr:uid="{00000000-0005-0000-0000-000067110000}"/>
    <cellStyle name="40% - Accent4 13 2" xfId="14270" xr:uid="{00000000-0005-0000-0000-000068110000}"/>
    <cellStyle name="40% - Accent4 13 2 2" xfId="26984" xr:uid="{00000000-0005-0000-0000-000069110000}"/>
    <cellStyle name="40% - Accent4 13 3" xfId="22477" xr:uid="{00000000-0005-0000-0000-00006A110000}"/>
    <cellStyle name="40% - Accent4 13 4" xfId="36747" xr:uid="{00000000-0005-0000-0000-00006B110000}"/>
    <cellStyle name="40% - Accent4 14" xfId="8622" xr:uid="{00000000-0005-0000-0000-00006C110000}"/>
    <cellStyle name="40% - Accent4 14 2" xfId="15107" xr:uid="{00000000-0005-0000-0000-00006D110000}"/>
    <cellStyle name="40% - Accent4 14 2 2" xfId="27776" xr:uid="{00000000-0005-0000-0000-00006E110000}"/>
    <cellStyle name="40% - Accent4 14 3" xfId="22690" xr:uid="{00000000-0005-0000-0000-00006F110000}"/>
    <cellStyle name="40% - Accent4 14 4" xfId="36748" xr:uid="{00000000-0005-0000-0000-000070110000}"/>
    <cellStyle name="40% - Accent4 15" xfId="6415" xr:uid="{00000000-0005-0000-0000-000071110000}"/>
    <cellStyle name="40% - Accent4 15 2" xfId="13038" xr:uid="{00000000-0005-0000-0000-000072110000}"/>
    <cellStyle name="40% - Accent4 15 2 2" xfId="25784" xr:uid="{00000000-0005-0000-0000-000073110000}"/>
    <cellStyle name="40% - Accent4 15 3" xfId="21164" xr:uid="{00000000-0005-0000-0000-000074110000}"/>
    <cellStyle name="40% - Accent4 15 4" xfId="36749" xr:uid="{00000000-0005-0000-0000-000075110000}"/>
    <cellStyle name="40% - Accent4 16" xfId="12007" xr:uid="{00000000-0005-0000-0000-000076110000}"/>
    <cellStyle name="40% - Accent4 16 2" xfId="24755" xr:uid="{00000000-0005-0000-0000-000077110000}"/>
    <cellStyle name="40% - Accent4 16 3" xfId="36750" xr:uid="{00000000-0005-0000-0000-000078110000}"/>
    <cellStyle name="40% - Accent4 17" xfId="36751" xr:uid="{00000000-0005-0000-0000-000079110000}"/>
    <cellStyle name="40% - Accent4 18" xfId="2201" xr:uid="{00000000-0005-0000-0000-00007A110000}"/>
    <cellStyle name="40% - Accent4 19" xfId="37311" xr:uid="{00000000-0005-0000-0000-00007B110000}"/>
    <cellStyle name="40% - Accent4 2" xfId="872" xr:uid="{00000000-0005-0000-0000-00007C110000}"/>
    <cellStyle name="40% - Accent4 2 2" xfId="2390" xr:uid="{00000000-0005-0000-0000-00007D110000}"/>
    <cellStyle name="40% - Accent4 2 2 2" xfId="41162" xr:uid="{00000000-0005-0000-0000-00007E110000}"/>
    <cellStyle name="40% - Accent4 2 3" xfId="2391" xr:uid="{00000000-0005-0000-0000-00007F110000}"/>
    <cellStyle name="40% - Accent4 2 4" xfId="10148" xr:uid="{00000000-0005-0000-0000-000080110000}"/>
    <cellStyle name="40% - Accent4 2 5" xfId="9824" xr:uid="{00000000-0005-0000-0000-000081110000}"/>
    <cellStyle name="40% - Accent4 2 6" xfId="36752" xr:uid="{00000000-0005-0000-0000-000082110000}"/>
    <cellStyle name="40% - Accent4 2 7" xfId="2389" xr:uid="{00000000-0005-0000-0000-000083110000}"/>
    <cellStyle name="40% - Accent4 20" xfId="37380" xr:uid="{00000000-0005-0000-0000-000084110000}"/>
    <cellStyle name="40% - Accent4 21" xfId="37864" xr:uid="{00000000-0005-0000-0000-000085110000}"/>
    <cellStyle name="40% - Accent4 22" xfId="46660" xr:uid="{00000000-0005-0000-0000-000086110000}"/>
    <cellStyle name="40% - Accent4 3" xfId="873" xr:uid="{00000000-0005-0000-0000-000087110000}"/>
    <cellStyle name="40% - Accent4 3 2" xfId="2393" xr:uid="{00000000-0005-0000-0000-000088110000}"/>
    <cellStyle name="40% - Accent4 3 2 2" xfId="41163" xr:uid="{00000000-0005-0000-0000-000089110000}"/>
    <cellStyle name="40% - Accent4 3 3" xfId="3243" xr:uid="{00000000-0005-0000-0000-00008A110000}"/>
    <cellStyle name="40% - Accent4 3 3 2" xfId="7857" xr:uid="{00000000-0005-0000-0000-00008B110000}"/>
    <cellStyle name="40% - Accent4 3 3 2 2" xfId="14352" xr:uid="{00000000-0005-0000-0000-00008C110000}"/>
    <cellStyle name="40% - Accent4 3 3 2 2 2" xfId="27040" xr:uid="{00000000-0005-0000-0000-00008D110000}"/>
    <cellStyle name="40% - Accent4 3 3 2 3" xfId="22529" xr:uid="{00000000-0005-0000-0000-00008E110000}"/>
    <cellStyle name="40% - Accent4 3 3 3" xfId="8780" xr:uid="{00000000-0005-0000-0000-00008F110000}"/>
    <cellStyle name="40% - Accent4 3 3 3 2" xfId="15195" xr:uid="{00000000-0005-0000-0000-000090110000}"/>
    <cellStyle name="40% - Accent4 3 3 3 2 2" xfId="27853" xr:uid="{00000000-0005-0000-0000-000091110000}"/>
    <cellStyle name="40% - Accent4 3 3 3 3" xfId="22820" xr:uid="{00000000-0005-0000-0000-000092110000}"/>
    <cellStyle name="40% - Accent4 3 3 4" xfId="10150" xr:uid="{00000000-0005-0000-0000-000093110000}"/>
    <cellStyle name="40% - Accent4 3 3 5" xfId="6642" xr:uid="{00000000-0005-0000-0000-000094110000}"/>
    <cellStyle name="40% - Accent4 3 3 5 2" xfId="13229" xr:uid="{00000000-0005-0000-0000-000095110000}"/>
    <cellStyle name="40% - Accent4 3 3 5 2 2" xfId="25973" xr:uid="{00000000-0005-0000-0000-000096110000}"/>
    <cellStyle name="40% - Accent4 3 3 5 3" xfId="21382" xr:uid="{00000000-0005-0000-0000-000097110000}"/>
    <cellStyle name="40% - Accent4 3 3 6" xfId="12159" xr:uid="{00000000-0005-0000-0000-000098110000}"/>
    <cellStyle name="40% - Accent4 3 3 6 2" xfId="24905" xr:uid="{00000000-0005-0000-0000-000099110000}"/>
    <cellStyle name="40% - Accent4 3 3 7" xfId="21019" xr:uid="{00000000-0005-0000-0000-00009A110000}"/>
    <cellStyle name="40% - Accent4 3 3 8" xfId="41164" xr:uid="{00000000-0005-0000-0000-00009B110000}"/>
    <cellStyle name="40% - Accent4 3 4" xfId="9825" xr:uid="{00000000-0005-0000-0000-00009C110000}"/>
    <cellStyle name="40% - Accent4 3 5" xfId="17534" xr:uid="{00000000-0005-0000-0000-00009D110000}"/>
    <cellStyle name="40% - Accent4 3 5 2" xfId="19113" xr:uid="{00000000-0005-0000-0000-00009E110000}"/>
    <cellStyle name="40% - Accent4 3 5 2 2" xfId="32235" xr:uid="{00000000-0005-0000-0000-00009F110000}"/>
    <cellStyle name="40% - Accent4 3 5 2 3" xfId="35254" xr:uid="{00000000-0005-0000-0000-0000A0110000}"/>
    <cellStyle name="40% - Accent4 3 5 3" xfId="30960" xr:uid="{00000000-0005-0000-0000-0000A1110000}"/>
    <cellStyle name="40% - Accent4 3 5 4" xfId="34378" xr:uid="{00000000-0005-0000-0000-0000A2110000}"/>
    <cellStyle name="40% - Accent4 3 6" xfId="36753" xr:uid="{00000000-0005-0000-0000-0000A3110000}"/>
    <cellStyle name="40% - Accent4 3 7" xfId="2392" xr:uid="{00000000-0005-0000-0000-0000A4110000}"/>
    <cellStyle name="40% - Accent4 4" xfId="874" xr:uid="{00000000-0005-0000-0000-0000A5110000}"/>
    <cellStyle name="40% - Accent4 4 2" xfId="2395" xr:uid="{00000000-0005-0000-0000-0000A6110000}"/>
    <cellStyle name="40% - Accent4 4 2 2" xfId="41165" xr:uid="{00000000-0005-0000-0000-0000A7110000}"/>
    <cellStyle name="40% - Accent4 4 3" xfId="10151" xr:uid="{00000000-0005-0000-0000-0000A8110000}"/>
    <cellStyle name="40% - Accent4 4 3 2" xfId="41166" xr:uid="{00000000-0005-0000-0000-0000A9110000}"/>
    <cellStyle name="40% - Accent4 4 4" xfId="9826" xr:uid="{00000000-0005-0000-0000-0000AA110000}"/>
    <cellStyle name="40% - Accent4 4 5" xfId="36754" xr:uid="{00000000-0005-0000-0000-0000AB110000}"/>
    <cellStyle name="40% - Accent4 4 6" xfId="2394" xr:uid="{00000000-0005-0000-0000-0000AC110000}"/>
    <cellStyle name="40% - Accent4 5" xfId="875" xr:uid="{00000000-0005-0000-0000-0000AD110000}"/>
    <cellStyle name="40% - Accent4 5 2" xfId="6335" xr:uid="{00000000-0005-0000-0000-0000AE110000}"/>
    <cellStyle name="40% - Accent4 5 2 2" xfId="8575" xr:uid="{00000000-0005-0000-0000-0000AF110000}"/>
    <cellStyle name="40% - Accent4 5 2 2 2" xfId="15060" xr:uid="{00000000-0005-0000-0000-0000B0110000}"/>
    <cellStyle name="40% - Accent4 5 2 2 2 2" xfId="27731" xr:uid="{00000000-0005-0000-0000-0000B1110000}"/>
    <cellStyle name="40% - Accent4 5 2 2 3" xfId="22648" xr:uid="{00000000-0005-0000-0000-0000B2110000}"/>
    <cellStyle name="40% - Accent4 5 2 3" xfId="9542" xr:uid="{00000000-0005-0000-0000-0000B3110000}"/>
    <cellStyle name="40% - Accent4 5 2 3 2" xfId="15901" xr:uid="{00000000-0005-0000-0000-0000B4110000}"/>
    <cellStyle name="40% - Accent4 5 2 3 2 2" xfId="28542" xr:uid="{00000000-0005-0000-0000-0000B5110000}"/>
    <cellStyle name="40% - Accent4 5 2 3 3" xfId="23526" xr:uid="{00000000-0005-0000-0000-0000B6110000}"/>
    <cellStyle name="40% - Accent4 5 2 4" xfId="10152" xr:uid="{00000000-0005-0000-0000-0000B7110000}"/>
    <cellStyle name="40% - Accent4 5 2 5" xfId="7703" xr:uid="{00000000-0005-0000-0000-0000B8110000}"/>
    <cellStyle name="40% - Accent4 5 2 5 2" xfId="14201" xr:uid="{00000000-0005-0000-0000-0000B9110000}"/>
    <cellStyle name="40% - Accent4 5 2 5 2 2" xfId="26927" xr:uid="{00000000-0005-0000-0000-0000BA110000}"/>
    <cellStyle name="40% - Accent4 5 2 5 3" xfId="22423" xr:uid="{00000000-0005-0000-0000-0000BB110000}"/>
    <cellStyle name="40% - Accent4 5 2 6" xfId="12991" xr:uid="{00000000-0005-0000-0000-0000BC110000}"/>
    <cellStyle name="40% - Accent4 5 2 6 2" xfId="25737" xr:uid="{00000000-0005-0000-0000-0000BD110000}"/>
    <cellStyle name="40% - Accent4 5 2 7" xfId="21116" xr:uid="{00000000-0005-0000-0000-0000BE110000}"/>
    <cellStyle name="40% - Accent4 5 2 8" xfId="41167" xr:uid="{00000000-0005-0000-0000-0000BF110000}"/>
    <cellStyle name="40% - Accent4 5 3" xfId="9827" xr:uid="{00000000-0005-0000-0000-0000C0110000}"/>
    <cellStyle name="40% - Accent4 5 3 2" xfId="41168" xr:uid="{00000000-0005-0000-0000-0000C1110000}"/>
    <cellStyle name="40% - Accent4 5 4" xfId="36755" xr:uid="{00000000-0005-0000-0000-0000C2110000}"/>
    <cellStyle name="40% - Accent4 5 5" xfId="2396" xr:uid="{00000000-0005-0000-0000-0000C3110000}"/>
    <cellStyle name="40% - Accent4 6" xfId="1246" xr:uid="{00000000-0005-0000-0000-0000C4110000}"/>
    <cellStyle name="40% - Accent4 6 2" xfId="36756" xr:uid="{00000000-0005-0000-0000-0000C5110000}"/>
    <cellStyle name="40% - Accent4 6 2 2" xfId="41170" xr:uid="{00000000-0005-0000-0000-0000C6110000}"/>
    <cellStyle name="40% - Accent4 6 3" xfId="2397" xr:uid="{00000000-0005-0000-0000-0000C7110000}"/>
    <cellStyle name="40% - Accent4 6 3 2" xfId="41171" xr:uid="{00000000-0005-0000-0000-0000C8110000}"/>
    <cellStyle name="40% - Accent4 6 4" xfId="37797" xr:uid="{00000000-0005-0000-0000-0000C9110000}"/>
    <cellStyle name="40% - Accent4 6 4 2" xfId="41172" xr:uid="{00000000-0005-0000-0000-0000CA110000}"/>
    <cellStyle name="40% - Accent4 6 5" xfId="38069" xr:uid="{00000000-0005-0000-0000-0000CB110000}"/>
    <cellStyle name="40% - Accent4 6 6" xfId="41169" xr:uid="{00000000-0005-0000-0000-0000CC110000}"/>
    <cellStyle name="40% - Accent4 7" xfId="2398" xr:uid="{00000000-0005-0000-0000-0000CD110000}"/>
    <cellStyle name="40% - Accent4 7 2" xfId="36757" xr:uid="{00000000-0005-0000-0000-0000CE110000}"/>
    <cellStyle name="40% - Accent4 7 2 2" xfId="41174" xr:uid="{00000000-0005-0000-0000-0000CF110000}"/>
    <cellStyle name="40% - Accent4 7 3" xfId="37732" xr:uid="{00000000-0005-0000-0000-0000D0110000}"/>
    <cellStyle name="40% - Accent4 7 4" xfId="38010" xr:uid="{00000000-0005-0000-0000-0000D1110000}"/>
    <cellStyle name="40% - Accent4 7 5" xfId="41173" xr:uid="{00000000-0005-0000-0000-0000D2110000}"/>
    <cellStyle name="40% - Accent4 8" xfId="2399" xr:uid="{00000000-0005-0000-0000-0000D3110000}"/>
    <cellStyle name="40% - Accent4 8 2" xfId="36758" xr:uid="{00000000-0005-0000-0000-0000D4110000}"/>
    <cellStyle name="40% - Accent4 8 3" xfId="41175" xr:uid="{00000000-0005-0000-0000-0000D5110000}"/>
    <cellStyle name="40% - Accent4 9" xfId="2400" xr:uid="{00000000-0005-0000-0000-0000D6110000}"/>
    <cellStyle name="40% - Accent4 9 2" xfId="36759" xr:uid="{00000000-0005-0000-0000-0000D7110000}"/>
    <cellStyle name="40% - Accent4 9 3" xfId="41176" xr:uid="{00000000-0005-0000-0000-0000D8110000}"/>
    <cellStyle name="40% - Accent5" xfId="685" builtinId="47" customBuiltin="1"/>
    <cellStyle name="40% - Accent5 10" xfId="2401" xr:uid="{00000000-0005-0000-0000-0000DA110000}"/>
    <cellStyle name="40% - Accent5 10 2" xfId="36760" xr:uid="{00000000-0005-0000-0000-0000DB110000}"/>
    <cellStyle name="40% - Accent5 10 3" xfId="41177" xr:uid="{00000000-0005-0000-0000-0000DC110000}"/>
    <cellStyle name="40% - Accent5 11" xfId="2402" xr:uid="{00000000-0005-0000-0000-0000DD110000}"/>
    <cellStyle name="40% - Accent5 11 2" xfId="36761" xr:uid="{00000000-0005-0000-0000-0000DE110000}"/>
    <cellStyle name="40% - Accent5 12" xfId="2403" xr:uid="{00000000-0005-0000-0000-0000DF110000}"/>
    <cellStyle name="40% - Accent5 12 2" xfId="36762" xr:uid="{00000000-0005-0000-0000-0000E0110000}"/>
    <cellStyle name="40% - Accent5 13" xfId="7777" xr:uid="{00000000-0005-0000-0000-0000E1110000}"/>
    <cellStyle name="40% - Accent5 13 2" xfId="14272" xr:uid="{00000000-0005-0000-0000-0000E2110000}"/>
    <cellStyle name="40% - Accent5 13 2 2" xfId="26986" xr:uid="{00000000-0005-0000-0000-0000E3110000}"/>
    <cellStyle name="40% - Accent5 13 3" xfId="22479" xr:uid="{00000000-0005-0000-0000-0000E4110000}"/>
    <cellStyle name="40% - Accent5 13 4" xfId="36763" xr:uid="{00000000-0005-0000-0000-0000E5110000}"/>
    <cellStyle name="40% - Accent5 14" xfId="8624" xr:uid="{00000000-0005-0000-0000-0000E6110000}"/>
    <cellStyle name="40% - Accent5 14 2" xfId="15109" xr:uid="{00000000-0005-0000-0000-0000E7110000}"/>
    <cellStyle name="40% - Accent5 14 2 2" xfId="27778" xr:uid="{00000000-0005-0000-0000-0000E8110000}"/>
    <cellStyle name="40% - Accent5 14 3" xfId="22692" xr:uid="{00000000-0005-0000-0000-0000E9110000}"/>
    <cellStyle name="40% - Accent5 14 4" xfId="36764" xr:uid="{00000000-0005-0000-0000-0000EA110000}"/>
    <cellStyle name="40% - Accent5 15" xfId="6417" xr:uid="{00000000-0005-0000-0000-0000EB110000}"/>
    <cellStyle name="40% - Accent5 15 2" xfId="13040" xr:uid="{00000000-0005-0000-0000-0000EC110000}"/>
    <cellStyle name="40% - Accent5 15 2 2" xfId="25786" xr:uid="{00000000-0005-0000-0000-0000ED110000}"/>
    <cellStyle name="40% - Accent5 15 3" xfId="21166" xr:uid="{00000000-0005-0000-0000-0000EE110000}"/>
    <cellStyle name="40% - Accent5 15 4" xfId="36765" xr:uid="{00000000-0005-0000-0000-0000EF110000}"/>
    <cellStyle name="40% - Accent5 16" xfId="12009" xr:uid="{00000000-0005-0000-0000-0000F0110000}"/>
    <cellStyle name="40% - Accent5 16 2" xfId="24757" xr:uid="{00000000-0005-0000-0000-0000F1110000}"/>
    <cellStyle name="40% - Accent5 16 3" xfId="36766" xr:uid="{00000000-0005-0000-0000-0000F2110000}"/>
    <cellStyle name="40% - Accent5 17" xfId="36767" xr:uid="{00000000-0005-0000-0000-0000F3110000}"/>
    <cellStyle name="40% - Accent5 18" xfId="2203" xr:uid="{00000000-0005-0000-0000-0000F4110000}"/>
    <cellStyle name="40% - Accent5 19" xfId="37313" xr:uid="{00000000-0005-0000-0000-0000F5110000}"/>
    <cellStyle name="40% - Accent5 2" xfId="876" xr:uid="{00000000-0005-0000-0000-0000F6110000}"/>
    <cellStyle name="40% - Accent5 2 2" xfId="2405" xr:uid="{00000000-0005-0000-0000-0000F7110000}"/>
    <cellStyle name="40% - Accent5 2 2 2" xfId="41178" xr:uid="{00000000-0005-0000-0000-0000F8110000}"/>
    <cellStyle name="40% - Accent5 2 3" xfId="2406" xr:uid="{00000000-0005-0000-0000-0000F9110000}"/>
    <cellStyle name="40% - Accent5 2 4" xfId="10155" xr:uid="{00000000-0005-0000-0000-0000FA110000}"/>
    <cellStyle name="40% - Accent5 2 5" xfId="9828" xr:uid="{00000000-0005-0000-0000-0000FB110000}"/>
    <cellStyle name="40% - Accent5 2 6" xfId="36768" xr:uid="{00000000-0005-0000-0000-0000FC110000}"/>
    <cellStyle name="40% - Accent5 2 7" xfId="2404" xr:uid="{00000000-0005-0000-0000-0000FD110000}"/>
    <cellStyle name="40% - Accent5 20" xfId="37383" xr:uid="{00000000-0005-0000-0000-0000FE110000}"/>
    <cellStyle name="40% - Accent5 21" xfId="37867" xr:uid="{00000000-0005-0000-0000-0000FF110000}"/>
    <cellStyle name="40% - Accent5 22" xfId="46662" xr:uid="{00000000-0005-0000-0000-000000120000}"/>
    <cellStyle name="40% - Accent5 3" xfId="877" xr:uid="{00000000-0005-0000-0000-000001120000}"/>
    <cellStyle name="40% - Accent5 3 2" xfId="2408" xr:uid="{00000000-0005-0000-0000-000002120000}"/>
    <cellStyle name="40% - Accent5 3 2 2" xfId="41179" xr:uid="{00000000-0005-0000-0000-000003120000}"/>
    <cellStyle name="40% - Accent5 3 3" xfId="3244" xr:uid="{00000000-0005-0000-0000-000004120000}"/>
    <cellStyle name="40% - Accent5 3 3 2" xfId="7858" xr:uid="{00000000-0005-0000-0000-000005120000}"/>
    <cellStyle name="40% - Accent5 3 3 2 2" xfId="14353" xr:uid="{00000000-0005-0000-0000-000006120000}"/>
    <cellStyle name="40% - Accent5 3 3 2 2 2" xfId="27041" xr:uid="{00000000-0005-0000-0000-000007120000}"/>
    <cellStyle name="40% - Accent5 3 3 2 3" xfId="22530" xr:uid="{00000000-0005-0000-0000-000008120000}"/>
    <cellStyle name="40% - Accent5 3 3 3" xfId="8781" xr:uid="{00000000-0005-0000-0000-000009120000}"/>
    <cellStyle name="40% - Accent5 3 3 3 2" xfId="15196" xr:uid="{00000000-0005-0000-0000-00000A120000}"/>
    <cellStyle name="40% - Accent5 3 3 3 2 2" xfId="27854" xr:uid="{00000000-0005-0000-0000-00000B120000}"/>
    <cellStyle name="40% - Accent5 3 3 3 3" xfId="22821" xr:uid="{00000000-0005-0000-0000-00000C120000}"/>
    <cellStyle name="40% - Accent5 3 3 4" xfId="10157" xr:uid="{00000000-0005-0000-0000-00000D120000}"/>
    <cellStyle name="40% - Accent5 3 3 5" xfId="6643" xr:uid="{00000000-0005-0000-0000-00000E120000}"/>
    <cellStyle name="40% - Accent5 3 3 5 2" xfId="13230" xr:uid="{00000000-0005-0000-0000-00000F120000}"/>
    <cellStyle name="40% - Accent5 3 3 5 2 2" xfId="25974" xr:uid="{00000000-0005-0000-0000-000010120000}"/>
    <cellStyle name="40% - Accent5 3 3 5 3" xfId="21383" xr:uid="{00000000-0005-0000-0000-000011120000}"/>
    <cellStyle name="40% - Accent5 3 3 6" xfId="12160" xr:uid="{00000000-0005-0000-0000-000012120000}"/>
    <cellStyle name="40% - Accent5 3 3 6 2" xfId="24906" xr:uid="{00000000-0005-0000-0000-000013120000}"/>
    <cellStyle name="40% - Accent5 3 3 7" xfId="21020" xr:uid="{00000000-0005-0000-0000-000014120000}"/>
    <cellStyle name="40% - Accent5 3 3 8" xfId="41180" xr:uid="{00000000-0005-0000-0000-000015120000}"/>
    <cellStyle name="40% - Accent5 3 4" xfId="9829" xr:uid="{00000000-0005-0000-0000-000016120000}"/>
    <cellStyle name="40% - Accent5 3 5" xfId="17535" xr:uid="{00000000-0005-0000-0000-000017120000}"/>
    <cellStyle name="40% - Accent5 3 5 2" xfId="19114" xr:uid="{00000000-0005-0000-0000-000018120000}"/>
    <cellStyle name="40% - Accent5 3 5 2 2" xfId="32236" xr:uid="{00000000-0005-0000-0000-000019120000}"/>
    <cellStyle name="40% - Accent5 3 5 2 3" xfId="35255" xr:uid="{00000000-0005-0000-0000-00001A120000}"/>
    <cellStyle name="40% - Accent5 3 5 3" xfId="30961" xr:uid="{00000000-0005-0000-0000-00001B120000}"/>
    <cellStyle name="40% - Accent5 3 5 4" xfId="34379" xr:uid="{00000000-0005-0000-0000-00001C120000}"/>
    <cellStyle name="40% - Accent5 3 6" xfId="36769" xr:uid="{00000000-0005-0000-0000-00001D120000}"/>
    <cellStyle name="40% - Accent5 3 7" xfId="2407" xr:uid="{00000000-0005-0000-0000-00001E120000}"/>
    <cellStyle name="40% - Accent5 4" xfId="878" xr:uid="{00000000-0005-0000-0000-00001F120000}"/>
    <cellStyle name="40% - Accent5 4 2" xfId="2410" xr:uid="{00000000-0005-0000-0000-000020120000}"/>
    <cellStyle name="40% - Accent5 4 2 2" xfId="41181" xr:uid="{00000000-0005-0000-0000-000021120000}"/>
    <cellStyle name="40% - Accent5 4 3" xfId="10159" xr:uid="{00000000-0005-0000-0000-000022120000}"/>
    <cellStyle name="40% - Accent5 4 3 2" xfId="41182" xr:uid="{00000000-0005-0000-0000-000023120000}"/>
    <cellStyle name="40% - Accent5 4 4" xfId="9830" xr:uid="{00000000-0005-0000-0000-000024120000}"/>
    <cellStyle name="40% - Accent5 4 5" xfId="36770" xr:uid="{00000000-0005-0000-0000-000025120000}"/>
    <cellStyle name="40% - Accent5 4 6" xfId="2409" xr:uid="{00000000-0005-0000-0000-000026120000}"/>
    <cellStyle name="40% - Accent5 5" xfId="879" xr:uid="{00000000-0005-0000-0000-000027120000}"/>
    <cellStyle name="40% - Accent5 5 2" xfId="6336" xr:uid="{00000000-0005-0000-0000-000028120000}"/>
    <cellStyle name="40% - Accent5 5 2 2" xfId="8576" xr:uid="{00000000-0005-0000-0000-000029120000}"/>
    <cellStyle name="40% - Accent5 5 2 2 2" xfId="15061" xr:uid="{00000000-0005-0000-0000-00002A120000}"/>
    <cellStyle name="40% - Accent5 5 2 2 2 2" xfId="27732" xr:uid="{00000000-0005-0000-0000-00002B120000}"/>
    <cellStyle name="40% - Accent5 5 2 2 3" xfId="22649" xr:uid="{00000000-0005-0000-0000-00002C120000}"/>
    <cellStyle name="40% - Accent5 5 2 3" xfId="9543" xr:uid="{00000000-0005-0000-0000-00002D120000}"/>
    <cellStyle name="40% - Accent5 5 2 3 2" xfId="15902" xr:uid="{00000000-0005-0000-0000-00002E120000}"/>
    <cellStyle name="40% - Accent5 5 2 3 2 2" xfId="28543" xr:uid="{00000000-0005-0000-0000-00002F120000}"/>
    <cellStyle name="40% - Accent5 5 2 3 3" xfId="23527" xr:uid="{00000000-0005-0000-0000-000030120000}"/>
    <cellStyle name="40% - Accent5 5 2 4" xfId="10160" xr:uid="{00000000-0005-0000-0000-000031120000}"/>
    <cellStyle name="40% - Accent5 5 2 5" xfId="7704" xr:uid="{00000000-0005-0000-0000-000032120000}"/>
    <cellStyle name="40% - Accent5 5 2 5 2" xfId="14202" xr:uid="{00000000-0005-0000-0000-000033120000}"/>
    <cellStyle name="40% - Accent5 5 2 5 2 2" xfId="26928" xr:uid="{00000000-0005-0000-0000-000034120000}"/>
    <cellStyle name="40% - Accent5 5 2 5 3" xfId="22424" xr:uid="{00000000-0005-0000-0000-000035120000}"/>
    <cellStyle name="40% - Accent5 5 2 6" xfId="12992" xr:uid="{00000000-0005-0000-0000-000036120000}"/>
    <cellStyle name="40% - Accent5 5 2 6 2" xfId="25738" xr:uid="{00000000-0005-0000-0000-000037120000}"/>
    <cellStyle name="40% - Accent5 5 2 7" xfId="21117" xr:uid="{00000000-0005-0000-0000-000038120000}"/>
    <cellStyle name="40% - Accent5 5 2 8" xfId="41183" xr:uid="{00000000-0005-0000-0000-000039120000}"/>
    <cellStyle name="40% - Accent5 5 3" xfId="9831" xr:uid="{00000000-0005-0000-0000-00003A120000}"/>
    <cellStyle name="40% - Accent5 5 3 2" xfId="41184" xr:uid="{00000000-0005-0000-0000-00003B120000}"/>
    <cellStyle name="40% - Accent5 5 4" xfId="36771" xr:uid="{00000000-0005-0000-0000-00003C120000}"/>
    <cellStyle name="40% - Accent5 5 5" xfId="2411" xr:uid="{00000000-0005-0000-0000-00003D120000}"/>
    <cellStyle name="40% - Accent5 6" xfId="1248" xr:uid="{00000000-0005-0000-0000-00003E120000}"/>
    <cellStyle name="40% - Accent5 6 2" xfId="36772" xr:uid="{00000000-0005-0000-0000-00003F120000}"/>
    <cellStyle name="40% - Accent5 6 2 2" xfId="41186" xr:uid="{00000000-0005-0000-0000-000040120000}"/>
    <cellStyle name="40% - Accent5 6 3" xfId="2412" xr:uid="{00000000-0005-0000-0000-000041120000}"/>
    <cellStyle name="40% - Accent5 6 3 2" xfId="41187" xr:uid="{00000000-0005-0000-0000-000042120000}"/>
    <cellStyle name="40% - Accent5 6 4" xfId="37799" xr:uid="{00000000-0005-0000-0000-000043120000}"/>
    <cellStyle name="40% - Accent5 6 4 2" xfId="41188" xr:uid="{00000000-0005-0000-0000-000044120000}"/>
    <cellStyle name="40% - Accent5 6 5" xfId="38071" xr:uid="{00000000-0005-0000-0000-000045120000}"/>
    <cellStyle name="40% - Accent5 6 6" xfId="41185" xr:uid="{00000000-0005-0000-0000-000046120000}"/>
    <cellStyle name="40% - Accent5 7" xfId="2413" xr:uid="{00000000-0005-0000-0000-000047120000}"/>
    <cellStyle name="40% - Accent5 7 2" xfId="36773" xr:uid="{00000000-0005-0000-0000-000048120000}"/>
    <cellStyle name="40% - Accent5 7 2 2" xfId="41190" xr:uid="{00000000-0005-0000-0000-000049120000}"/>
    <cellStyle name="40% - Accent5 7 3" xfId="37735" xr:uid="{00000000-0005-0000-0000-00004A120000}"/>
    <cellStyle name="40% - Accent5 7 4" xfId="38013" xr:uid="{00000000-0005-0000-0000-00004B120000}"/>
    <cellStyle name="40% - Accent5 7 5" xfId="41189" xr:uid="{00000000-0005-0000-0000-00004C120000}"/>
    <cellStyle name="40% - Accent5 8" xfId="2414" xr:uid="{00000000-0005-0000-0000-00004D120000}"/>
    <cellStyle name="40% - Accent5 8 2" xfId="36774" xr:uid="{00000000-0005-0000-0000-00004E120000}"/>
    <cellStyle name="40% - Accent5 8 3" xfId="41191" xr:uid="{00000000-0005-0000-0000-00004F120000}"/>
    <cellStyle name="40% - Accent5 9" xfId="2415" xr:uid="{00000000-0005-0000-0000-000050120000}"/>
    <cellStyle name="40% - Accent5 9 2" xfId="36775" xr:uid="{00000000-0005-0000-0000-000051120000}"/>
    <cellStyle name="40% - Accent5 9 3" xfId="41192" xr:uid="{00000000-0005-0000-0000-000052120000}"/>
    <cellStyle name="40% - Accent6" xfId="689" builtinId="51" customBuiltin="1"/>
    <cellStyle name="40% - Accent6 10" xfId="2416" xr:uid="{00000000-0005-0000-0000-000054120000}"/>
    <cellStyle name="40% - Accent6 10 2" xfId="36776" xr:uid="{00000000-0005-0000-0000-000055120000}"/>
    <cellStyle name="40% - Accent6 10 3" xfId="41193" xr:uid="{00000000-0005-0000-0000-000056120000}"/>
    <cellStyle name="40% - Accent6 11" xfId="2417" xr:uid="{00000000-0005-0000-0000-000057120000}"/>
    <cellStyle name="40% - Accent6 11 2" xfId="36777" xr:uid="{00000000-0005-0000-0000-000058120000}"/>
    <cellStyle name="40% - Accent6 12" xfId="2418" xr:uid="{00000000-0005-0000-0000-000059120000}"/>
    <cellStyle name="40% - Accent6 12 2" xfId="36778" xr:uid="{00000000-0005-0000-0000-00005A120000}"/>
    <cellStyle name="40% - Accent6 13" xfId="7779" xr:uid="{00000000-0005-0000-0000-00005B120000}"/>
    <cellStyle name="40% - Accent6 13 2" xfId="14274" xr:uid="{00000000-0005-0000-0000-00005C120000}"/>
    <cellStyle name="40% - Accent6 13 2 2" xfId="26988" xr:uid="{00000000-0005-0000-0000-00005D120000}"/>
    <cellStyle name="40% - Accent6 13 3" xfId="22481" xr:uid="{00000000-0005-0000-0000-00005E120000}"/>
    <cellStyle name="40% - Accent6 13 4" xfId="36779" xr:uid="{00000000-0005-0000-0000-00005F120000}"/>
    <cellStyle name="40% - Accent6 14" xfId="8626" xr:uid="{00000000-0005-0000-0000-000060120000}"/>
    <cellStyle name="40% - Accent6 14 2" xfId="15111" xr:uid="{00000000-0005-0000-0000-000061120000}"/>
    <cellStyle name="40% - Accent6 14 2 2" xfId="27780" xr:uid="{00000000-0005-0000-0000-000062120000}"/>
    <cellStyle name="40% - Accent6 14 3" xfId="22694" xr:uid="{00000000-0005-0000-0000-000063120000}"/>
    <cellStyle name="40% - Accent6 14 4" xfId="36780" xr:uid="{00000000-0005-0000-0000-000064120000}"/>
    <cellStyle name="40% - Accent6 15" xfId="6419" xr:uid="{00000000-0005-0000-0000-000065120000}"/>
    <cellStyle name="40% - Accent6 15 2" xfId="13042" xr:uid="{00000000-0005-0000-0000-000066120000}"/>
    <cellStyle name="40% - Accent6 15 2 2" xfId="25788" xr:uid="{00000000-0005-0000-0000-000067120000}"/>
    <cellStyle name="40% - Accent6 15 3" xfId="21168" xr:uid="{00000000-0005-0000-0000-000068120000}"/>
    <cellStyle name="40% - Accent6 15 4" xfId="36781" xr:uid="{00000000-0005-0000-0000-000069120000}"/>
    <cellStyle name="40% - Accent6 16" xfId="12011" xr:uid="{00000000-0005-0000-0000-00006A120000}"/>
    <cellStyle name="40% - Accent6 16 2" xfId="24759" xr:uid="{00000000-0005-0000-0000-00006B120000}"/>
    <cellStyle name="40% - Accent6 16 3" xfId="36782" xr:uid="{00000000-0005-0000-0000-00006C120000}"/>
    <cellStyle name="40% - Accent6 17" xfId="36783" xr:uid="{00000000-0005-0000-0000-00006D120000}"/>
    <cellStyle name="40% - Accent6 18" xfId="2205" xr:uid="{00000000-0005-0000-0000-00006E120000}"/>
    <cellStyle name="40% - Accent6 19" xfId="37315" xr:uid="{00000000-0005-0000-0000-00006F120000}"/>
    <cellStyle name="40% - Accent6 2" xfId="880" xr:uid="{00000000-0005-0000-0000-000070120000}"/>
    <cellStyle name="40% - Accent6 2 2" xfId="2420" xr:uid="{00000000-0005-0000-0000-000071120000}"/>
    <cellStyle name="40% - Accent6 2 2 2" xfId="41194" xr:uid="{00000000-0005-0000-0000-000072120000}"/>
    <cellStyle name="40% - Accent6 2 3" xfId="2421" xr:uid="{00000000-0005-0000-0000-000073120000}"/>
    <cellStyle name="40% - Accent6 2 4" xfId="10164" xr:uid="{00000000-0005-0000-0000-000074120000}"/>
    <cellStyle name="40% - Accent6 2 5" xfId="9832" xr:uid="{00000000-0005-0000-0000-000075120000}"/>
    <cellStyle name="40% - Accent6 2 6" xfId="36784" xr:uid="{00000000-0005-0000-0000-000076120000}"/>
    <cellStyle name="40% - Accent6 2 7" xfId="2419" xr:uid="{00000000-0005-0000-0000-000077120000}"/>
    <cellStyle name="40% - Accent6 20" xfId="37386" xr:uid="{00000000-0005-0000-0000-000078120000}"/>
    <cellStyle name="40% - Accent6 21" xfId="37870" xr:uid="{00000000-0005-0000-0000-000079120000}"/>
    <cellStyle name="40% - Accent6 22" xfId="46664" xr:uid="{00000000-0005-0000-0000-00007A120000}"/>
    <cellStyle name="40% - Accent6 3" xfId="881" xr:uid="{00000000-0005-0000-0000-00007B120000}"/>
    <cellStyle name="40% - Accent6 3 2" xfId="2423" xr:uid="{00000000-0005-0000-0000-00007C120000}"/>
    <cellStyle name="40% - Accent6 3 2 2" xfId="41195" xr:uid="{00000000-0005-0000-0000-00007D120000}"/>
    <cellStyle name="40% - Accent6 3 3" xfId="3245" xr:uid="{00000000-0005-0000-0000-00007E120000}"/>
    <cellStyle name="40% - Accent6 3 3 2" xfId="7859" xr:uid="{00000000-0005-0000-0000-00007F120000}"/>
    <cellStyle name="40% - Accent6 3 3 2 2" xfId="14354" xr:uid="{00000000-0005-0000-0000-000080120000}"/>
    <cellStyle name="40% - Accent6 3 3 2 2 2" xfId="27042" xr:uid="{00000000-0005-0000-0000-000081120000}"/>
    <cellStyle name="40% - Accent6 3 3 2 3" xfId="22531" xr:uid="{00000000-0005-0000-0000-000082120000}"/>
    <cellStyle name="40% - Accent6 3 3 3" xfId="8782" xr:uid="{00000000-0005-0000-0000-000083120000}"/>
    <cellStyle name="40% - Accent6 3 3 3 2" xfId="15197" xr:uid="{00000000-0005-0000-0000-000084120000}"/>
    <cellStyle name="40% - Accent6 3 3 3 2 2" xfId="27855" xr:uid="{00000000-0005-0000-0000-000085120000}"/>
    <cellStyle name="40% - Accent6 3 3 3 3" xfId="22822" xr:uid="{00000000-0005-0000-0000-000086120000}"/>
    <cellStyle name="40% - Accent6 3 3 4" xfId="10166" xr:uid="{00000000-0005-0000-0000-000087120000}"/>
    <cellStyle name="40% - Accent6 3 3 5" xfId="6644" xr:uid="{00000000-0005-0000-0000-000088120000}"/>
    <cellStyle name="40% - Accent6 3 3 5 2" xfId="13231" xr:uid="{00000000-0005-0000-0000-000089120000}"/>
    <cellStyle name="40% - Accent6 3 3 5 2 2" xfId="25975" xr:uid="{00000000-0005-0000-0000-00008A120000}"/>
    <cellStyle name="40% - Accent6 3 3 5 3" xfId="21384" xr:uid="{00000000-0005-0000-0000-00008B120000}"/>
    <cellStyle name="40% - Accent6 3 3 6" xfId="12161" xr:uid="{00000000-0005-0000-0000-00008C120000}"/>
    <cellStyle name="40% - Accent6 3 3 6 2" xfId="24907" xr:uid="{00000000-0005-0000-0000-00008D120000}"/>
    <cellStyle name="40% - Accent6 3 3 7" xfId="21021" xr:uid="{00000000-0005-0000-0000-00008E120000}"/>
    <cellStyle name="40% - Accent6 3 3 8" xfId="41196" xr:uid="{00000000-0005-0000-0000-00008F120000}"/>
    <cellStyle name="40% - Accent6 3 4" xfId="9833" xr:uid="{00000000-0005-0000-0000-000090120000}"/>
    <cellStyle name="40% - Accent6 3 5" xfId="17536" xr:uid="{00000000-0005-0000-0000-000091120000}"/>
    <cellStyle name="40% - Accent6 3 5 2" xfId="19115" xr:uid="{00000000-0005-0000-0000-000092120000}"/>
    <cellStyle name="40% - Accent6 3 5 2 2" xfId="32237" xr:uid="{00000000-0005-0000-0000-000093120000}"/>
    <cellStyle name="40% - Accent6 3 5 2 3" xfId="35256" xr:uid="{00000000-0005-0000-0000-000094120000}"/>
    <cellStyle name="40% - Accent6 3 5 3" xfId="30962" xr:uid="{00000000-0005-0000-0000-000095120000}"/>
    <cellStyle name="40% - Accent6 3 5 4" xfId="34380" xr:uid="{00000000-0005-0000-0000-000096120000}"/>
    <cellStyle name="40% - Accent6 3 6" xfId="36785" xr:uid="{00000000-0005-0000-0000-000097120000}"/>
    <cellStyle name="40% - Accent6 3 7" xfId="2422" xr:uid="{00000000-0005-0000-0000-000098120000}"/>
    <cellStyle name="40% - Accent6 4" xfId="882" xr:uid="{00000000-0005-0000-0000-000099120000}"/>
    <cellStyle name="40% - Accent6 4 2" xfId="2425" xr:uid="{00000000-0005-0000-0000-00009A120000}"/>
    <cellStyle name="40% - Accent6 4 2 2" xfId="41197" xr:uid="{00000000-0005-0000-0000-00009B120000}"/>
    <cellStyle name="40% - Accent6 4 3" xfId="10167" xr:uid="{00000000-0005-0000-0000-00009C120000}"/>
    <cellStyle name="40% - Accent6 4 3 2" xfId="41198" xr:uid="{00000000-0005-0000-0000-00009D120000}"/>
    <cellStyle name="40% - Accent6 4 4" xfId="9834" xr:uid="{00000000-0005-0000-0000-00009E120000}"/>
    <cellStyle name="40% - Accent6 4 5" xfId="36786" xr:uid="{00000000-0005-0000-0000-00009F120000}"/>
    <cellStyle name="40% - Accent6 4 6" xfId="2424" xr:uid="{00000000-0005-0000-0000-0000A0120000}"/>
    <cellStyle name="40% - Accent6 5" xfId="883" xr:uid="{00000000-0005-0000-0000-0000A1120000}"/>
    <cellStyle name="40% - Accent6 5 2" xfId="6337" xr:uid="{00000000-0005-0000-0000-0000A2120000}"/>
    <cellStyle name="40% - Accent6 5 2 2" xfId="8577" xr:uid="{00000000-0005-0000-0000-0000A3120000}"/>
    <cellStyle name="40% - Accent6 5 2 2 2" xfId="15062" xr:uid="{00000000-0005-0000-0000-0000A4120000}"/>
    <cellStyle name="40% - Accent6 5 2 2 2 2" xfId="27733" xr:uid="{00000000-0005-0000-0000-0000A5120000}"/>
    <cellStyle name="40% - Accent6 5 2 2 3" xfId="22650" xr:uid="{00000000-0005-0000-0000-0000A6120000}"/>
    <cellStyle name="40% - Accent6 5 2 3" xfId="9544" xr:uid="{00000000-0005-0000-0000-0000A7120000}"/>
    <cellStyle name="40% - Accent6 5 2 3 2" xfId="15903" xr:uid="{00000000-0005-0000-0000-0000A8120000}"/>
    <cellStyle name="40% - Accent6 5 2 3 2 2" xfId="28544" xr:uid="{00000000-0005-0000-0000-0000A9120000}"/>
    <cellStyle name="40% - Accent6 5 2 3 3" xfId="23528" xr:uid="{00000000-0005-0000-0000-0000AA120000}"/>
    <cellStyle name="40% - Accent6 5 2 4" xfId="10169" xr:uid="{00000000-0005-0000-0000-0000AB120000}"/>
    <cellStyle name="40% - Accent6 5 2 5" xfId="7705" xr:uid="{00000000-0005-0000-0000-0000AC120000}"/>
    <cellStyle name="40% - Accent6 5 2 5 2" xfId="14203" xr:uid="{00000000-0005-0000-0000-0000AD120000}"/>
    <cellStyle name="40% - Accent6 5 2 5 2 2" xfId="26929" xr:uid="{00000000-0005-0000-0000-0000AE120000}"/>
    <cellStyle name="40% - Accent6 5 2 5 3" xfId="22425" xr:uid="{00000000-0005-0000-0000-0000AF120000}"/>
    <cellStyle name="40% - Accent6 5 2 6" xfId="12993" xr:uid="{00000000-0005-0000-0000-0000B0120000}"/>
    <cellStyle name="40% - Accent6 5 2 6 2" xfId="25739" xr:uid="{00000000-0005-0000-0000-0000B1120000}"/>
    <cellStyle name="40% - Accent6 5 2 7" xfId="21118" xr:uid="{00000000-0005-0000-0000-0000B2120000}"/>
    <cellStyle name="40% - Accent6 5 2 8" xfId="41199" xr:uid="{00000000-0005-0000-0000-0000B3120000}"/>
    <cellStyle name="40% - Accent6 5 3" xfId="9835" xr:uid="{00000000-0005-0000-0000-0000B4120000}"/>
    <cellStyle name="40% - Accent6 5 3 2" xfId="41200" xr:uid="{00000000-0005-0000-0000-0000B5120000}"/>
    <cellStyle name="40% - Accent6 5 4" xfId="36787" xr:uid="{00000000-0005-0000-0000-0000B6120000}"/>
    <cellStyle name="40% - Accent6 5 5" xfId="2426" xr:uid="{00000000-0005-0000-0000-0000B7120000}"/>
    <cellStyle name="40% - Accent6 6" xfId="1250" xr:uid="{00000000-0005-0000-0000-0000B8120000}"/>
    <cellStyle name="40% - Accent6 6 2" xfId="36788" xr:uid="{00000000-0005-0000-0000-0000B9120000}"/>
    <cellStyle name="40% - Accent6 6 2 2" xfId="41202" xr:uid="{00000000-0005-0000-0000-0000BA120000}"/>
    <cellStyle name="40% - Accent6 6 3" xfId="2427" xr:uid="{00000000-0005-0000-0000-0000BB120000}"/>
    <cellStyle name="40% - Accent6 6 3 2" xfId="41203" xr:uid="{00000000-0005-0000-0000-0000BC120000}"/>
    <cellStyle name="40% - Accent6 6 4" xfId="37801" xr:uid="{00000000-0005-0000-0000-0000BD120000}"/>
    <cellStyle name="40% - Accent6 6 4 2" xfId="41204" xr:uid="{00000000-0005-0000-0000-0000BE120000}"/>
    <cellStyle name="40% - Accent6 6 5" xfId="38073" xr:uid="{00000000-0005-0000-0000-0000BF120000}"/>
    <cellStyle name="40% - Accent6 6 6" xfId="41201" xr:uid="{00000000-0005-0000-0000-0000C0120000}"/>
    <cellStyle name="40% - Accent6 7" xfId="2428" xr:uid="{00000000-0005-0000-0000-0000C1120000}"/>
    <cellStyle name="40% - Accent6 7 2" xfId="36789" xr:uid="{00000000-0005-0000-0000-0000C2120000}"/>
    <cellStyle name="40% - Accent6 7 2 2" xfId="41206" xr:uid="{00000000-0005-0000-0000-0000C3120000}"/>
    <cellStyle name="40% - Accent6 7 3" xfId="37738" xr:uid="{00000000-0005-0000-0000-0000C4120000}"/>
    <cellStyle name="40% - Accent6 7 4" xfId="38016" xr:uid="{00000000-0005-0000-0000-0000C5120000}"/>
    <cellStyle name="40% - Accent6 7 5" xfId="41205" xr:uid="{00000000-0005-0000-0000-0000C6120000}"/>
    <cellStyle name="40% - Accent6 8" xfId="2429" xr:uid="{00000000-0005-0000-0000-0000C7120000}"/>
    <cellStyle name="40% - Accent6 8 2" xfId="36790" xr:uid="{00000000-0005-0000-0000-0000C8120000}"/>
    <cellStyle name="40% - Accent6 8 3" xfId="41207" xr:uid="{00000000-0005-0000-0000-0000C9120000}"/>
    <cellStyle name="40% - Accent6 9" xfId="2430" xr:uid="{00000000-0005-0000-0000-0000CA120000}"/>
    <cellStyle name="40% - Accent6 9 2" xfId="36791" xr:uid="{00000000-0005-0000-0000-0000CB120000}"/>
    <cellStyle name="40% - Accent6 9 3" xfId="41208" xr:uid="{00000000-0005-0000-0000-0000CC120000}"/>
    <cellStyle name="40% - Акцент1" xfId="6070" xr:uid="{00000000-0005-0000-0000-0000CD120000}"/>
    <cellStyle name="40% - Акцент2" xfId="6071" xr:uid="{00000000-0005-0000-0000-0000CE120000}"/>
    <cellStyle name="40% - Акцент3" xfId="6072" xr:uid="{00000000-0005-0000-0000-0000CF120000}"/>
    <cellStyle name="40% - Акцент4" xfId="6073" xr:uid="{00000000-0005-0000-0000-0000D0120000}"/>
    <cellStyle name="40% - Акцент5" xfId="6074" xr:uid="{00000000-0005-0000-0000-0000D1120000}"/>
    <cellStyle name="40% - Акцент6" xfId="6075" xr:uid="{00000000-0005-0000-0000-0000D2120000}"/>
    <cellStyle name="40% - 강조색1" xfId="41209" xr:uid="{00000000-0005-0000-0000-0000D3120000}"/>
    <cellStyle name="40% - 강조색1 2" xfId="41210" xr:uid="{00000000-0005-0000-0000-0000D4120000}"/>
    <cellStyle name="40% - 강조색1_Book2" xfId="41211" xr:uid="{00000000-0005-0000-0000-0000D5120000}"/>
    <cellStyle name="40% - 강조색2" xfId="41212" xr:uid="{00000000-0005-0000-0000-0000D6120000}"/>
    <cellStyle name="40% - 강조색3" xfId="41213" xr:uid="{00000000-0005-0000-0000-0000D7120000}"/>
    <cellStyle name="40% - 강조색4" xfId="41214" xr:uid="{00000000-0005-0000-0000-0000D8120000}"/>
    <cellStyle name="40% - 강조색5" xfId="41215" xr:uid="{00000000-0005-0000-0000-0000D9120000}"/>
    <cellStyle name="40% - 강조색6" xfId="41216" xr:uid="{00000000-0005-0000-0000-0000DA120000}"/>
    <cellStyle name="6" xfId="6076" xr:uid="{00000000-0005-0000-0000-0000DB120000}"/>
    <cellStyle name="6_BGCI P&amp;L" xfId="6234" xr:uid="{00000000-0005-0000-0000-0000DC120000}"/>
    <cellStyle name="60% - Accent1" xfId="670" builtinId="32" customBuiltin="1"/>
    <cellStyle name="60% - Accent1 10" xfId="2431" xr:uid="{00000000-0005-0000-0000-0000DE120000}"/>
    <cellStyle name="60% - Accent1 10 2" xfId="36792" xr:uid="{00000000-0005-0000-0000-0000DF120000}"/>
    <cellStyle name="60% - Accent1 11" xfId="2432" xr:uid="{00000000-0005-0000-0000-0000E0120000}"/>
    <cellStyle name="60% - Accent1 11 2" xfId="36793" xr:uid="{00000000-0005-0000-0000-0000E1120000}"/>
    <cellStyle name="60% - Accent1 12" xfId="2433" xr:uid="{00000000-0005-0000-0000-0000E2120000}"/>
    <cellStyle name="60% - Accent1 12 2" xfId="36794" xr:uid="{00000000-0005-0000-0000-0000E3120000}"/>
    <cellStyle name="60% - Accent1 13" xfId="36795" xr:uid="{00000000-0005-0000-0000-0000E4120000}"/>
    <cellStyle name="60% - Accent1 14" xfId="36796" xr:uid="{00000000-0005-0000-0000-0000E5120000}"/>
    <cellStyle name="60% - Accent1 15" xfId="36797" xr:uid="{00000000-0005-0000-0000-0000E6120000}"/>
    <cellStyle name="60% - Accent1 16" xfId="36798" xr:uid="{00000000-0005-0000-0000-0000E7120000}"/>
    <cellStyle name="60% - Accent1 17" xfId="36799" xr:uid="{00000000-0005-0000-0000-0000E8120000}"/>
    <cellStyle name="60% - Accent1 18" xfId="37372" xr:uid="{00000000-0005-0000-0000-0000E9120000}"/>
    <cellStyle name="60% - Accent1 19" xfId="37856" xr:uid="{00000000-0005-0000-0000-0000EA120000}"/>
    <cellStyle name="60% - Accent1 2" xfId="884" xr:uid="{00000000-0005-0000-0000-0000EB120000}"/>
    <cellStyle name="60% - Accent1 2 2" xfId="1259" xr:uid="{00000000-0005-0000-0000-0000EC120000}"/>
    <cellStyle name="60% - Accent1 2 2 2" xfId="2435" xr:uid="{00000000-0005-0000-0000-0000ED120000}"/>
    <cellStyle name="60% - Accent1 2 2 3" xfId="41217" xr:uid="{00000000-0005-0000-0000-0000EE120000}"/>
    <cellStyle name="60% - Accent1 2 3" xfId="2436" xr:uid="{00000000-0005-0000-0000-0000EF120000}"/>
    <cellStyle name="60% - Accent1 2 4" xfId="10172" xr:uid="{00000000-0005-0000-0000-0000F0120000}"/>
    <cellStyle name="60% - Accent1 2 5" xfId="9836" xr:uid="{00000000-0005-0000-0000-0000F1120000}"/>
    <cellStyle name="60% - Accent1 2 6" xfId="36800" xr:uid="{00000000-0005-0000-0000-0000F2120000}"/>
    <cellStyle name="60% - Accent1 2 7" xfId="2434" xr:uid="{00000000-0005-0000-0000-0000F3120000}"/>
    <cellStyle name="60% - Accent1 3" xfId="885" xr:uid="{00000000-0005-0000-0000-0000F4120000}"/>
    <cellStyle name="60% - Accent1 3 2" xfId="2438" xr:uid="{00000000-0005-0000-0000-0000F5120000}"/>
    <cellStyle name="60% - Accent1 3 2 2" xfId="41218" xr:uid="{00000000-0005-0000-0000-0000F6120000}"/>
    <cellStyle name="60% - Accent1 3 3" xfId="10174" xr:uid="{00000000-0005-0000-0000-0000F7120000}"/>
    <cellStyle name="60% - Accent1 3 4" xfId="9837" xr:uid="{00000000-0005-0000-0000-0000F8120000}"/>
    <cellStyle name="60% - Accent1 3 5" xfId="36801" xr:uid="{00000000-0005-0000-0000-0000F9120000}"/>
    <cellStyle name="60% - Accent1 3 6" xfId="2437" xr:uid="{00000000-0005-0000-0000-0000FA120000}"/>
    <cellStyle name="60% - Accent1 4" xfId="886" xr:uid="{00000000-0005-0000-0000-0000FB120000}"/>
    <cellStyle name="60% - Accent1 4 2" xfId="2440" xr:uid="{00000000-0005-0000-0000-0000FC120000}"/>
    <cellStyle name="60% - Accent1 4 3" xfId="10175" xr:uid="{00000000-0005-0000-0000-0000FD120000}"/>
    <cellStyle name="60% - Accent1 4 4" xfId="9838" xr:uid="{00000000-0005-0000-0000-0000FE120000}"/>
    <cellStyle name="60% - Accent1 4 5" xfId="36802" xr:uid="{00000000-0005-0000-0000-0000FF120000}"/>
    <cellStyle name="60% - Accent1 4 6" xfId="2439" xr:uid="{00000000-0005-0000-0000-000000130000}"/>
    <cellStyle name="60% - Accent1 5" xfId="887" xr:uid="{00000000-0005-0000-0000-000001130000}"/>
    <cellStyle name="60% - Accent1 5 2" xfId="10176" xr:uid="{00000000-0005-0000-0000-000002130000}"/>
    <cellStyle name="60% - Accent1 5 3" xfId="9839" xr:uid="{00000000-0005-0000-0000-000003130000}"/>
    <cellStyle name="60% - Accent1 5 4" xfId="36803" xr:uid="{00000000-0005-0000-0000-000004130000}"/>
    <cellStyle name="60% - Accent1 5 5" xfId="2441" xr:uid="{00000000-0005-0000-0000-000005130000}"/>
    <cellStyle name="60% - Accent1 6" xfId="2442" xr:uid="{00000000-0005-0000-0000-000006130000}"/>
    <cellStyle name="60% - Accent1 6 2" xfId="36804" xr:uid="{00000000-0005-0000-0000-000007130000}"/>
    <cellStyle name="60% - Accent1 6 2 2" xfId="41220" xr:uid="{00000000-0005-0000-0000-000008130000}"/>
    <cellStyle name="60% - Accent1 6 3" xfId="37724" xr:uid="{00000000-0005-0000-0000-000009130000}"/>
    <cellStyle name="60% - Accent1 6 4" xfId="38002" xr:uid="{00000000-0005-0000-0000-00000A130000}"/>
    <cellStyle name="60% - Accent1 6 5" xfId="41219" xr:uid="{00000000-0005-0000-0000-00000B130000}"/>
    <cellStyle name="60% - Accent1 7" xfId="2443" xr:uid="{00000000-0005-0000-0000-00000C130000}"/>
    <cellStyle name="60% - Accent1 7 2" xfId="36805" xr:uid="{00000000-0005-0000-0000-00000D130000}"/>
    <cellStyle name="60% - Accent1 7 3" xfId="41221" xr:uid="{00000000-0005-0000-0000-00000E130000}"/>
    <cellStyle name="60% - Accent1 8" xfId="2444" xr:uid="{00000000-0005-0000-0000-00000F130000}"/>
    <cellStyle name="60% - Accent1 8 2" xfId="36806" xr:uid="{00000000-0005-0000-0000-000010130000}"/>
    <cellStyle name="60% - Accent1 8 3" xfId="41222" xr:uid="{00000000-0005-0000-0000-000011130000}"/>
    <cellStyle name="60% - Accent1 9" xfId="2445" xr:uid="{00000000-0005-0000-0000-000012130000}"/>
    <cellStyle name="60% - Accent1 9 2" xfId="36807" xr:uid="{00000000-0005-0000-0000-000013130000}"/>
    <cellStyle name="60% - Accent2" xfId="674" builtinId="36" customBuiltin="1"/>
    <cellStyle name="60% - Accent2 10" xfId="2446" xr:uid="{00000000-0005-0000-0000-000015130000}"/>
    <cellStyle name="60% - Accent2 10 2" xfId="36808" xr:uid="{00000000-0005-0000-0000-000016130000}"/>
    <cellStyle name="60% - Accent2 11" xfId="2447" xr:uid="{00000000-0005-0000-0000-000017130000}"/>
    <cellStyle name="60% - Accent2 11 2" xfId="36809" xr:uid="{00000000-0005-0000-0000-000018130000}"/>
    <cellStyle name="60% - Accent2 12" xfId="2448" xr:uid="{00000000-0005-0000-0000-000019130000}"/>
    <cellStyle name="60% - Accent2 12 2" xfId="36810" xr:uid="{00000000-0005-0000-0000-00001A130000}"/>
    <cellStyle name="60% - Accent2 13" xfId="36811" xr:uid="{00000000-0005-0000-0000-00001B130000}"/>
    <cellStyle name="60% - Accent2 14" xfId="36812" xr:uid="{00000000-0005-0000-0000-00001C130000}"/>
    <cellStyle name="60% - Accent2 15" xfId="36813" xr:uid="{00000000-0005-0000-0000-00001D130000}"/>
    <cellStyle name="60% - Accent2 16" xfId="36814" xr:uid="{00000000-0005-0000-0000-00001E130000}"/>
    <cellStyle name="60% - Accent2 17" xfId="36815" xr:uid="{00000000-0005-0000-0000-00001F130000}"/>
    <cellStyle name="60% - Accent2 18" xfId="37375" xr:uid="{00000000-0005-0000-0000-000020130000}"/>
    <cellStyle name="60% - Accent2 19" xfId="37859" xr:uid="{00000000-0005-0000-0000-000021130000}"/>
    <cellStyle name="60% - Accent2 2" xfId="888" xr:uid="{00000000-0005-0000-0000-000022130000}"/>
    <cellStyle name="60% - Accent2 2 2" xfId="1260" xr:uid="{00000000-0005-0000-0000-000023130000}"/>
    <cellStyle name="60% - Accent2 2 2 2" xfId="2450" xr:uid="{00000000-0005-0000-0000-000024130000}"/>
    <cellStyle name="60% - Accent2 2 2 3" xfId="41223" xr:uid="{00000000-0005-0000-0000-000025130000}"/>
    <cellStyle name="60% - Accent2 2 3" xfId="2451" xr:uid="{00000000-0005-0000-0000-000026130000}"/>
    <cellStyle name="60% - Accent2 2 4" xfId="10180" xr:uid="{00000000-0005-0000-0000-000027130000}"/>
    <cellStyle name="60% - Accent2 2 5" xfId="9840" xr:uid="{00000000-0005-0000-0000-000028130000}"/>
    <cellStyle name="60% - Accent2 2 6" xfId="36816" xr:uid="{00000000-0005-0000-0000-000029130000}"/>
    <cellStyle name="60% - Accent2 2 7" xfId="2449" xr:uid="{00000000-0005-0000-0000-00002A130000}"/>
    <cellStyle name="60% - Accent2 3" xfId="889" xr:uid="{00000000-0005-0000-0000-00002B130000}"/>
    <cellStyle name="60% - Accent2 3 2" xfId="2453" xr:uid="{00000000-0005-0000-0000-00002C130000}"/>
    <cellStyle name="60% - Accent2 3 2 2" xfId="41224" xr:uid="{00000000-0005-0000-0000-00002D130000}"/>
    <cellStyle name="60% - Accent2 3 3" xfId="10181" xr:uid="{00000000-0005-0000-0000-00002E130000}"/>
    <cellStyle name="60% - Accent2 3 4" xfId="9841" xr:uid="{00000000-0005-0000-0000-00002F130000}"/>
    <cellStyle name="60% - Accent2 3 5" xfId="36817" xr:uid="{00000000-0005-0000-0000-000030130000}"/>
    <cellStyle name="60% - Accent2 3 6" xfId="2452" xr:uid="{00000000-0005-0000-0000-000031130000}"/>
    <cellStyle name="60% - Accent2 4" xfId="890" xr:uid="{00000000-0005-0000-0000-000032130000}"/>
    <cellStyle name="60% - Accent2 4 2" xfId="2455" xr:uid="{00000000-0005-0000-0000-000033130000}"/>
    <cellStyle name="60% - Accent2 4 3" xfId="10182" xr:uid="{00000000-0005-0000-0000-000034130000}"/>
    <cellStyle name="60% - Accent2 4 4" xfId="9842" xr:uid="{00000000-0005-0000-0000-000035130000}"/>
    <cellStyle name="60% - Accent2 4 5" xfId="36818" xr:uid="{00000000-0005-0000-0000-000036130000}"/>
    <cellStyle name="60% - Accent2 4 6" xfId="2454" xr:uid="{00000000-0005-0000-0000-000037130000}"/>
    <cellStyle name="60% - Accent2 5" xfId="891" xr:uid="{00000000-0005-0000-0000-000038130000}"/>
    <cellStyle name="60% - Accent2 5 2" xfId="10184" xr:uid="{00000000-0005-0000-0000-000039130000}"/>
    <cellStyle name="60% - Accent2 5 3" xfId="9843" xr:uid="{00000000-0005-0000-0000-00003A130000}"/>
    <cellStyle name="60% - Accent2 5 4" xfId="36819" xr:uid="{00000000-0005-0000-0000-00003B130000}"/>
    <cellStyle name="60% - Accent2 5 5" xfId="2456" xr:uid="{00000000-0005-0000-0000-00003C130000}"/>
    <cellStyle name="60% - Accent2 6" xfId="2457" xr:uid="{00000000-0005-0000-0000-00003D130000}"/>
    <cellStyle name="60% - Accent2 6 2" xfId="36820" xr:uid="{00000000-0005-0000-0000-00003E130000}"/>
    <cellStyle name="60% - Accent2 6 2 2" xfId="41226" xr:uid="{00000000-0005-0000-0000-00003F130000}"/>
    <cellStyle name="60% - Accent2 6 3" xfId="37727" xr:uid="{00000000-0005-0000-0000-000040130000}"/>
    <cellStyle name="60% - Accent2 6 4" xfId="38005" xr:uid="{00000000-0005-0000-0000-000041130000}"/>
    <cellStyle name="60% - Accent2 6 5" xfId="41225" xr:uid="{00000000-0005-0000-0000-000042130000}"/>
    <cellStyle name="60% - Accent2 7" xfId="2458" xr:uid="{00000000-0005-0000-0000-000043130000}"/>
    <cellStyle name="60% - Accent2 7 2" xfId="36821" xr:uid="{00000000-0005-0000-0000-000044130000}"/>
    <cellStyle name="60% - Accent2 7 3" xfId="41227" xr:uid="{00000000-0005-0000-0000-000045130000}"/>
    <cellStyle name="60% - Accent2 8" xfId="2459" xr:uid="{00000000-0005-0000-0000-000046130000}"/>
    <cellStyle name="60% - Accent2 8 2" xfId="36822" xr:uid="{00000000-0005-0000-0000-000047130000}"/>
    <cellStyle name="60% - Accent2 8 3" xfId="41228" xr:uid="{00000000-0005-0000-0000-000048130000}"/>
    <cellStyle name="60% - Accent2 9" xfId="2460" xr:uid="{00000000-0005-0000-0000-000049130000}"/>
    <cellStyle name="60% - Accent2 9 2" xfId="36823" xr:uid="{00000000-0005-0000-0000-00004A130000}"/>
    <cellStyle name="60% - Accent3" xfId="678" builtinId="40" customBuiltin="1"/>
    <cellStyle name="60% - Accent3 10" xfId="2461" xr:uid="{00000000-0005-0000-0000-00004C130000}"/>
    <cellStyle name="60% - Accent3 10 2" xfId="36824" xr:uid="{00000000-0005-0000-0000-00004D130000}"/>
    <cellStyle name="60% - Accent3 11" xfId="2462" xr:uid="{00000000-0005-0000-0000-00004E130000}"/>
    <cellStyle name="60% - Accent3 11 2" xfId="36825" xr:uid="{00000000-0005-0000-0000-00004F130000}"/>
    <cellStyle name="60% - Accent3 12" xfId="2463" xr:uid="{00000000-0005-0000-0000-000050130000}"/>
    <cellStyle name="60% - Accent3 12 2" xfId="36826" xr:uid="{00000000-0005-0000-0000-000051130000}"/>
    <cellStyle name="60% - Accent3 13" xfId="36827" xr:uid="{00000000-0005-0000-0000-000052130000}"/>
    <cellStyle name="60% - Accent3 14" xfId="36828" xr:uid="{00000000-0005-0000-0000-000053130000}"/>
    <cellStyle name="60% - Accent3 15" xfId="36829" xr:uid="{00000000-0005-0000-0000-000054130000}"/>
    <cellStyle name="60% - Accent3 16" xfId="36830" xr:uid="{00000000-0005-0000-0000-000055130000}"/>
    <cellStyle name="60% - Accent3 17" xfId="36831" xr:uid="{00000000-0005-0000-0000-000056130000}"/>
    <cellStyle name="60% - Accent3 18" xfId="37378" xr:uid="{00000000-0005-0000-0000-000057130000}"/>
    <cellStyle name="60% - Accent3 19" xfId="37862" xr:uid="{00000000-0005-0000-0000-000058130000}"/>
    <cellStyle name="60% - Accent3 2" xfId="892" xr:uid="{00000000-0005-0000-0000-000059130000}"/>
    <cellStyle name="60% - Accent3 2 2" xfId="1261" xr:uid="{00000000-0005-0000-0000-00005A130000}"/>
    <cellStyle name="60% - Accent3 2 2 2" xfId="6338" xr:uid="{00000000-0005-0000-0000-00005B130000}"/>
    <cellStyle name="60% - Accent3 2 2 3" xfId="2465" xr:uid="{00000000-0005-0000-0000-00005C130000}"/>
    <cellStyle name="60% - Accent3 2 2 4" xfId="41229" xr:uid="{00000000-0005-0000-0000-00005D130000}"/>
    <cellStyle name="60% - Accent3 2 3" xfId="2466" xr:uid="{00000000-0005-0000-0000-00005E130000}"/>
    <cellStyle name="60% - Accent3 2 4" xfId="10191" xr:uid="{00000000-0005-0000-0000-00005F130000}"/>
    <cellStyle name="60% - Accent3 2 5" xfId="9844" xr:uid="{00000000-0005-0000-0000-000060130000}"/>
    <cellStyle name="60% - Accent3 2 6" xfId="36832" xr:uid="{00000000-0005-0000-0000-000061130000}"/>
    <cellStyle name="60% - Accent3 2 7" xfId="2464" xr:uid="{00000000-0005-0000-0000-000062130000}"/>
    <cellStyle name="60% - Accent3 3" xfId="893" xr:uid="{00000000-0005-0000-0000-000063130000}"/>
    <cellStyle name="60% - Accent3 3 2" xfId="2468" xr:uid="{00000000-0005-0000-0000-000064130000}"/>
    <cellStyle name="60% - Accent3 3 2 2" xfId="41230" xr:uid="{00000000-0005-0000-0000-000065130000}"/>
    <cellStyle name="60% - Accent3 3 3" xfId="10194" xr:uid="{00000000-0005-0000-0000-000066130000}"/>
    <cellStyle name="60% - Accent3 3 4" xfId="9845" xr:uid="{00000000-0005-0000-0000-000067130000}"/>
    <cellStyle name="60% - Accent3 3 5" xfId="36833" xr:uid="{00000000-0005-0000-0000-000068130000}"/>
    <cellStyle name="60% - Accent3 3 6" xfId="2467" xr:uid="{00000000-0005-0000-0000-000069130000}"/>
    <cellStyle name="60% - Accent3 4" xfId="894" xr:uid="{00000000-0005-0000-0000-00006A130000}"/>
    <cellStyle name="60% - Accent3 4 2" xfId="2470" xr:uid="{00000000-0005-0000-0000-00006B130000}"/>
    <cellStyle name="60% - Accent3 4 3" xfId="10195" xr:uid="{00000000-0005-0000-0000-00006C130000}"/>
    <cellStyle name="60% - Accent3 4 4" xfId="9846" xr:uid="{00000000-0005-0000-0000-00006D130000}"/>
    <cellStyle name="60% - Accent3 4 5" xfId="36834" xr:uid="{00000000-0005-0000-0000-00006E130000}"/>
    <cellStyle name="60% - Accent3 4 6" xfId="2469" xr:uid="{00000000-0005-0000-0000-00006F130000}"/>
    <cellStyle name="60% - Accent3 5" xfId="895" xr:uid="{00000000-0005-0000-0000-000070130000}"/>
    <cellStyle name="60% - Accent3 5 2" xfId="10196" xr:uid="{00000000-0005-0000-0000-000071130000}"/>
    <cellStyle name="60% - Accent3 5 3" xfId="9847" xr:uid="{00000000-0005-0000-0000-000072130000}"/>
    <cellStyle name="60% - Accent3 5 4" xfId="36835" xr:uid="{00000000-0005-0000-0000-000073130000}"/>
    <cellStyle name="60% - Accent3 5 5" xfId="2471" xr:uid="{00000000-0005-0000-0000-000074130000}"/>
    <cellStyle name="60% - Accent3 6" xfId="2472" xr:uid="{00000000-0005-0000-0000-000075130000}"/>
    <cellStyle name="60% - Accent3 6 2" xfId="36836" xr:uid="{00000000-0005-0000-0000-000076130000}"/>
    <cellStyle name="60% - Accent3 6 2 2" xfId="41232" xr:uid="{00000000-0005-0000-0000-000077130000}"/>
    <cellStyle name="60% - Accent3 6 3" xfId="37730" xr:uid="{00000000-0005-0000-0000-000078130000}"/>
    <cellStyle name="60% - Accent3 6 4" xfId="38008" xr:uid="{00000000-0005-0000-0000-000079130000}"/>
    <cellStyle name="60% - Accent3 6 5" xfId="41231" xr:uid="{00000000-0005-0000-0000-00007A130000}"/>
    <cellStyle name="60% - Accent3 7" xfId="2473" xr:uid="{00000000-0005-0000-0000-00007B130000}"/>
    <cellStyle name="60% - Accent3 7 2" xfId="36837" xr:uid="{00000000-0005-0000-0000-00007C130000}"/>
    <cellStyle name="60% - Accent3 7 3" xfId="41233" xr:uid="{00000000-0005-0000-0000-00007D130000}"/>
    <cellStyle name="60% - Accent3 8" xfId="2474" xr:uid="{00000000-0005-0000-0000-00007E130000}"/>
    <cellStyle name="60% - Accent3 8 2" xfId="36838" xr:uid="{00000000-0005-0000-0000-00007F130000}"/>
    <cellStyle name="60% - Accent3 8 3" xfId="41234" xr:uid="{00000000-0005-0000-0000-000080130000}"/>
    <cellStyle name="60% - Accent3 9" xfId="2475" xr:uid="{00000000-0005-0000-0000-000081130000}"/>
    <cellStyle name="60% - Accent3 9 2" xfId="36839" xr:uid="{00000000-0005-0000-0000-000082130000}"/>
    <cellStyle name="60% - Accent4" xfId="682" builtinId="44" customBuiltin="1"/>
    <cellStyle name="60% - Accent4 10" xfId="2476" xr:uid="{00000000-0005-0000-0000-000084130000}"/>
    <cellStyle name="60% - Accent4 10 2" xfId="36840" xr:uid="{00000000-0005-0000-0000-000085130000}"/>
    <cellStyle name="60% - Accent4 11" xfId="2477" xr:uid="{00000000-0005-0000-0000-000086130000}"/>
    <cellStyle name="60% - Accent4 11 2" xfId="36841" xr:uid="{00000000-0005-0000-0000-000087130000}"/>
    <cellStyle name="60% - Accent4 12" xfId="2478" xr:uid="{00000000-0005-0000-0000-000088130000}"/>
    <cellStyle name="60% - Accent4 12 2" xfId="36842" xr:uid="{00000000-0005-0000-0000-000089130000}"/>
    <cellStyle name="60% - Accent4 13" xfId="36843" xr:uid="{00000000-0005-0000-0000-00008A130000}"/>
    <cellStyle name="60% - Accent4 14" xfId="36844" xr:uid="{00000000-0005-0000-0000-00008B130000}"/>
    <cellStyle name="60% - Accent4 15" xfId="36845" xr:uid="{00000000-0005-0000-0000-00008C130000}"/>
    <cellStyle name="60% - Accent4 16" xfId="36846" xr:uid="{00000000-0005-0000-0000-00008D130000}"/>
    <cellStyle name="60% - Accent4 17" xfId="36847" xr:uid="{00000000-0005-0000-0000-00008E130000}"/>
    <cellStyle name="60% - Accent4 18" xfId="37381" xr:uid="{00000000-0005-0000-0000-00008F130000}"/>
    <cellStyle name="60% - Accent4 19" xfId="37865" xr:uid="{00000000-0005-0000-0000-000090130000}"/>
    <cellStyle name="60% - Accent4 2" xfId="896" xr:uid="{00000000-0005-0000-0000-000091130000}"/>
    <cellStyle name="60% - Accent4 2 2" xfId="1262" xr:uid="{00000000-0005-0000-0000-000092130000}"/>
    <cellStyle name="60% - Accent4 2 2 2" xfId="6339" xr:uid="{00000000-0005-0000-0000-000093130000}"/>
    <cellStyle name="60% - Accent4 2 2 3" xfId="2480" xr:uid="{00000000-0005-0000-0000-000094130000}"/>
    <cellStyle name="60% - Accent4 2 2 4" xfId="41235" xr:uid="{00000000-0005-0000-0000-000095130000}"/>
    <cellStyle name="60% - Accent4 2 3" xfId="2481" xr:uid="{00000000-0005-0000-0000-000096130000}"/>
    <cellStyle name="60% - Accent4 2 4" xfId="10200" xr:uid="{00000000-0005-0000-0000-000097130000}"/>
    <cellStyle name="60% - Accent4 2 5" xfId="9848" xr:uid="{00000000-0005-0000-0000-000098130000}"/>
    <cellStyle name="60% - Accent4 2 6" xfId="36848" xr:uid="{00000000-0005-0000-0000-000099130000}"/>
    <cellStyle name="60% - Accent4 2 7" xfId="2479" xr:uid="{00000000-0005-0000-0000-00009A130000}"/>
    <cellStyle name="60% - Accent4 3" xfId="897" xr:uid="{00000000-0005-0000-0000-00009B130000}"/>
    <cellStyle name="60% - Accent4 3 2" xfId="2483" xr:uid="{00000000-0005-0000-0000-00009C130000}"/>
    <cellStyle name="60% - Accent4 3 2 2" xfId="41236" xr:uid="{00000000-0005-0000-0000-00009D130000}"/>
    <cellStyle name="60% - Accent4 3 3" xfId="10202" xr:uid="{00000000-0005-0000-0000-00009E130000}"/>
    <cellStyle name="60% - Accent4 3 4" xfId="9849" xr:uid="{00000000-0005-0000-0000-00009F130000}"/>
    <cellStyle name="60% - Accent4 3 5" xfId="36849" xr:uid="{00000000-0005-0000-0000-0000A0130000}"/>
    <cellStyle name="60% - Accent4 3 6" xfId="2482" xr:uid="{00000000-0005-0000-0000-0000A1130000}"/>
    <cellStyle name="60% - Accent4 4" xfId="898" xr:uid="{00000000-0005-0000-0000-0000A2130000}"/>
    <cellStyle name="60% - Accent4 4 2" xfId="2485" xr:uid="{00000000-0005-0000-0000-0000A3130000}"/>
    <cellStyle name="60% - Accent4 4 3" xfId="10203" xr:uid="{00000000-0005-0000-0000-0000A4130000}"/>
    <cellStyle name="60% - Accent4 4 4" xfId="9850" xr:uid="{00000000-0005-0000-0000-0000A5130000}"/>
    <cellStyle name="60% - Accent4 4 5" xfId="36850" xr:uid="{00000000-0005-0000-0000-0000A6130000}"/>
    <cellStyle name="60% - Accent4 4 6" xfId="2484" xr:uid="{00000000-0005-0000-0000-0000A7130000}"/>
    <cellStyle name="60% - Accent4 5" xfId="899" xr:uid="{00000000-0005-0000-0000-0000A8130000}"/>
    <cellStyle name="60% - Accent4 5 2" xfId="10205" xr:uid="{00000000-0005-0000-0000-0000A9130000}"/>
    <cellStyle name="60% - Accent4 5 3" xfId="9851" xr:uid="{00000000-0005-0000-0000-0000AA130000}"/>
    <cellStyle name="60% - Accent4 5 4" xfId="36851" xr:uid="{00000000-0005-0000-0000-0000AB130000}"/>
    <cellStyle name="60% - Accent4 5 5" xfId="2486" xr:uid="{00000000-0005-0000-0000-0000AC130000}"/>
    <cellStyle name="60% - Accent4 6" xfId="2487" xr:uid="{00000000-0005-0000-0000-0000AD130000}"/>
    <cellStyle name="60% - Accent4 6 2" xfId="36852" xr:uid="{00000000-0005-0000-0000-0000AE130000}"/>
    <cellStyle name="60% - Accent4 6 2 2" xfId="41238" xr:uid="{00000000-0005-0000-0000-0000AF130000}"/>
    <cellStyle name="60% - Accent4 6 3" xfId="37733" xr:uid="{00000000-0005-0000-0000-0000B0130000}"/>
    <cellStyle name="60% - Accent4 6 4" xfId="38011" xr:uid="{00000000-0005-0000-0000-0000B1130000}"/>
    <cellStyle name="60% - Accent4 6 5" xfId="41237" xr:uid="{00000000-0005-0000-0000-0000B2130000}"/>
    <cellStyle name="60% - Accent4 7" xfId="2488" xr:uid="{00000000-0005-0000-0000-0000B3130000}"/>
    <cellStyle name="60% - Accent4 7 2" xfId="36853" xr:uid="{00000000-0005-0000-0000-0000B4130000}"/>
    <cellStyle name="60% - Accent4 7 3" xfId="41239" xr:uid="{00000000-0005-0000-0000-0000B5130000}"/>
    <cellStyle name="60% - Accent4 8" xfId="2489" xr:uid="{00000000-0005-0000-0000-0000B6130000}"/>
    <cellStyle name="60% - Accent4 8 2" xfId="36854" xr:uid="{00000000-0005-0000-0000-0000B7130000}"/>
    <cellStyle name="60% - Accent4 8 3" xfId="41240" xr:uid="{00000000-0005-0000-0000-0000B8130000}"/>
    <cellStyle name="60% - Accent4 9" xfId="2490" xr:uid="{00000000-0005-0000-0000-0000B9130000}"/>
    <cellStyle name="60% - Accent4 9 2" xfId="36855" xr:uid="{00000000-0005-0000-0000-0000BA130000}"/>
    <cellStyle name="60% - Accent5" xfId="686" builtinId="48" customBuiltin="1"/>
    <cellStyle name="60% - Accent5 10" xfId="2491" xr:uid="{00000000-0005-0000-0000-0000BC130000}"/>
    <cellStyle name="60% - Accent5 10 2" xfId="36856" xr:uid="{00000000-0005-0000-0000-0000BD130000}"/>
    <cellStyle name="60% - Accent5 11" xfId="2492" xr:uid="{00000000-0005-0000-0000-0000BE130000}"/>
    <cellStyle name="60% - Accent5 11 2" xfId="36857" xr:uid="{00000000-0005-0000-0000-0000BF130000}"/>
    <cellStyle name="60% - Accent5 12" xfId="2493" xr:uid="{00000000-0005-0000-0000-0000C0130000}"/>
    <cellStyle name="60% - Accent5 12 2" xfId="36858" xr:uid="{00000000-0005-0000-0000-0000C1130000}"/>
    <cellStyle name="60% - Accent5 13" xfId="36859" xr:uid="{00000000-0005-0000-0000-0000C2130000}"/>
    <cellStyle name="60% - Accent5 14" xfId="36860" xr:uid="{00000000-0005-0000-0000-0000C3130000}"/>
    <cellStyle name="60% - Accent5 15" xfId="36861" xr:uid="{00000000-0005-0000-0000-0000C4130000}"/>
    <cellStyle name="60% - Accent5 16" xfId="36862" xr:uid="{00000000-0005-0000-0000-0000C5130000}"/>
    <cellStyle name="60% - Accent5 17" xfId="36863" xr:uid="{00000000-0005-0000-0000-0000C6130000}"/>
    <cellStyle name="60% - Accent5 18" xfId="37384" xr:uid="{00000000-0005-0000-0000-0000C7130000}"/>
    <cellStyle name="60% - Accent5 19" xfId="37868" xr:uid="{00000000-0005-0000-0000-0000C8130000}"/>
    <cellStyle name="60% - Accent5 2" xfId="900" xr:uid="{00000000-0005-0000-0000-0000C9130000}"/>
    <cellStyle name="60% - Accent5 2 2" xfId="1263" xr:uid="{00000000-0005-0000-0000-0000CA130000}"/>
    <cellStyle name="60% - Accent5 2 2 2" xfId="2495" xr:uid="{00000000-0005-0000-0000-0000CB130000}"/>
    <cellStyle name="60% - Accent5 2 2 3" xfId="41241" xr:uid="{00000000-0005-0000-0000-0000CC130000}"/>
    <cellStyle name="60% - Accent5 2 3" xfId="2496" xr:uid="{00000000-0005-0000-0000-0000CD130000}"/>
    <cellStyle name="60% - Accent5 2 4" xfId="10206" xr:uid="{00000000-0005-0000-0000-0000CE130000}"/>
    <cellStyle name="60% - Accent5 2 5" xfId="9852" xr:uid="{00000000-0005-0000-0000-0000CF130000}"/>
    <cellStyle name="60% - Accent5 2 6" xfId="36864" xr:uid="{00000000-0005-0000-0000-0000D0130000}"/>
    <cellStyle name="60% - Accent5 2 7" xfId="2494" xr:uid="{00000000-0005-0000-0000-0000D1130000}"/>
    <cellStyle name="60% - Accent5 3" xfId="901" xr:uid="{00000000-0005-0000-0000-0000D2130000}"/>
    <cellStyle name="60% - Accent5 3 2" xfId="2498" xr:uid="{00000000-0005-0000-0000-0000D3130000}"/>
    <cellStyle name="60% - Accent5 3 2 2" xfId="41242" xr:uid="{00000000-0005-0000-0000-0000D4130000}"/>
    <cellStyle name="60% - Accent5 3 3" xfId="10208" xr:uid="{00000000-0005-0000-0000-0000D5130000}"/>
    <cellStyle name="60% - Accent5 3 4" xfId="9853" xr:uid="{00000000-0005-0000-0000-0000D6130000}"/>
    <cellStyle name="60% - Accent5 3 5" xfId="36865" xr:uid="{00000000-0005-0000-0000-0000D7130000}"/>
    <cellStyle name="60% - Accent5 3 6" xfId="2497" xr:uid="{00000000-0005-0000-0000-0000D8130000}"/>
    <cellStyle name="60% - Accent5 4" xfId="902" xr:uid="{00000000-0005-0000-0000-0000D9130000}"/>
    <cellStyle name="60% - Accent5 4 2" xfId="2500" xr:uid="{00000000-0005-0000-0000-0000DA130000}"/>
    <cellStyle name="60% - Accent5 4 3" xfId="10210" xr:uid="{00000000-0005-0000-0000-0000DB130000}"/>
    <cellStyle name="60% - Accent5 4 4" xfId="9854" xr:uid="{00000000-0005-0000-0000-0000DC130000}"/>
    <cellStyle name="60% - Accent5 4 5" xfId="36866" xr:uid="{00000000-0005-0000-0000-0000DD130000}"/>
    <cellStyle name="60% - Accent5 4 6" xfId="2499" xr:uid="{00000000-0005-0000-0000-0000DE130000}"/>
    <cellStyle name="60% - Accent5 5" xfId="903" xr:uid="{00000000-0005-0000-0000-0000DF130000}"/>
    <cellStyle name="60% - Accent5 5 2" xfId="10212" xr:uid="{00000000-0005-0000-0000-0000E0130000}"/>
    <cellStyle name="60% - Accent5 5 3" xfId="9855" xr:uid="{00000000-0005-0000-0000-0000E1130000}"/>
    <cellStyle name="60% - Accent5 5 4" xfId="36867" xr:uid="{00000000-0005-0000-0000-0000E2130000}"/>
    <cellStyle name="60% - Accent5 5 5" xfId="2501" xr:uid="{00000000-0005-0000-0000-0000E3130000}"/>
    <cellStyle name="60% - Accent5 6" xfId="2502" xr:uid="{00000000-0005-0000-0000-0000E4130000}"/>
    <cellStyle name="60% - Accent5 6 2" xfId="36868" xr:uid="{00000000-0005-0000-0000-0000E5130000}"/>
    <cellStyle name="60% - Accent5 6 2 2" xfId="41244" xr:uid="{00000000-0005-0000-0000-0000E6130000}"/>
    <cellStyle name="60% - Accent5 6 3" xfId="37736" xr:uid="{00000000-0005-0000-0000-0000E7130000}"/>
    <cellStyle name="60% - Accent5 6 4" xfId="38014" xr:uid="{00000000-0005-0000-0000-0000E8130000}"/>
    <cellStyle name="60% - Accent5 6 5" xfId="41243" xr:uid="{00000000-0005-0000-0000-0000E9130000}"/>
    <cellStyle name="60% - Accent5 7" xfId="2503" xr:uid="{00000000-0005-0000-0000-0000EA130000}"/>
    <cellStyle name="60% - Accent5 7 2" xfId="36869" xr:uid="{00000000-0005-0000-0000-0000EB130000}"/>
    <cellStyle name="60% - Accent5 7 3" xfId="41245" xr:uid="{00000000-0005-0000-0000-0000EC130000}"/>
    <cellStyle name="60% - Accent5 8" xfId="2504" xr:uid="{00000000-0005-0000-0000-0000ED130000}"/>
    <cellStyle name="60% - Accent5 8 2" xfId="36870" xr:uid="{00000000-0005-0000-0000-0000EE130000}"/>
    <cellStyle name="60% - Accent5 8 3" xfId="41246" xr:uid="{00000000-0005-0000-0000-0000EF130000}"/>
    <cellStyle name="60% - Accent5 9" xfId="2505" xr:uid="{00000000-0005-0000-0000-0000F0130000}"/>
    <cellStyle name="60% - Accent5 9 2" xfId="36871" xr:uid="{00000000-0005-0000-0000-0000F1130000}"/>
    <cellStyle name="60% - Accent6" xfId="690" builtinId="52" customBuiltin="1"/>
    <cellStyle name="60% - Accent6 10" xfId="2506" xr:uid="{00000000-0005-0000-0000-0000F3130000}"/>
    <cellStyle name="60% - Accent6 10 2" xfId="36872" xr:uid="{00000000-0005-0000-0000-0000F4130000}"/>
    <cellStyle name="60% - Accent6 11" xfId="2507" xr:uid="{00000000-0005-0000-0000-0000F5130000}"/>
    <cellStyle name="60% - Accent6 11 2" xfId="36873" xr:uid="{00000000-0005-0000-0000-0000F6130000}"/>
    <cellStyle name="60% - Accent6 12" xfId="2508" xr:uid="{00000000-0005-0000-0000-0000F7130000}"/>
    <cellStyle name="60% - Accent6 12 2" xfId="36874" xr:uid="{00000000-0005-0000-0000-0000F8130000}"/>
    <cellStyle name="60% - Accent6 13" xfId="36875" xr:uid="{00000000-0005-0000-0000-0000F9130000}"/>
    <cellStyle name="60% - Accent6 14" xfId="36876" xr:uid="{00000000-0005-0000-0000-0000FA130000}"/>
    <cellStyle name="60% - Accent6 15" xfId="36877" xr:uid="{00000000-0005-0000-0000-0000FB130000}"/>
    <cellStyle name="60% - Accent6 16" xfId="36878" xr:uid="{00000000-0005-0000-0000-0000FC130000}"/>
    <cellStyle name="60% - Accent6 17" xfId="36879" xr:uid="{00000000-0005-0000-0000-0000FD130000}"/>
    <cellStyle name="60% - Accent6 18" xfId="37387" xr:uid="{00000000-0005-0000-0000-0000FE130000}"/>
    <cellStyle name="60% - Accent6 19" xfId="37871" xr:uid="{00000000-0005-0000-0000-0000FF130000}"/>
    <cellStyle name="60% - Accent6 2" xfId="904" xr:uid="{00000000-0005-0000-0000-000000140000}"/>
    <cellStyle name="60% - Accent6 2 2" xfId="1264" xr:uid="{00000000-0005-0000-0000-000001140000}"/>
    <cellStyle name="60% - Accent6 2 2 2" xfId="6340" xr:uid="{00000000-0005-0000-0000-000002140000}"/>
    <cellStyle name="60% - Accent6 2 2 3" xfId="2510" xr:uid="{00000000-0005-0000-0000-000003140000}"/>
    <cellStyle name="60% - Accent6 2 2 4" xfId="41247" xr:uid="{00000000-0005-0000-0000-000004140000}"/>
    <cellStyle name="60% - Accent6 2 3" xfId="2511" xr:uid="{00000000-0005-0000-0000-000005140000}"/>
    <cellStyle name="60% - Accent6 2 4" xfId="10216" xr:uid="{00000000-0005-0000-0000-000006140000}"/>
    <cellStyle name="60% - Accent6 2 5" xfId="9856" xr:uid="{00000000-0005-0000-0000-000007140000}"/>
    <cellStyle name="60% - Accent6 2 6" xfId="36880" xr:uid="{00000000-0005-0000-0000-000008140000}"/>
    <cellStyle name="60% - Accent6 2 7" xfId="2509" xr:uid="{00000000-0005-0000-0000-000009140000}"/>
    <cellStyle name="60% - Accent6 3" xfId="905" xr:uid="{00000000-0005-0000-0000-00000A140000}"/>
    <cellStyle name="60% - Accent6 3 2" xfId="2513" xr:uid="{00000000-0005-0000-0000-00000B140000}"/>
    <cellStyle name="60% - Accent6 3 2 2" xfId="41248" xr:uid="{00000000-0005-0000-0000-00000C140000}"/>
    <cellStyle name="60% - Accent6 3 3" xfId="10218" xr:uid="{00000000-0005-0000-0000-00000D140000}"/>
    <cellStyle name="60% - Accent6 3 4" xfId="9857" xr:uid="{00000000-0005-0000-0000-00000E140000}"/>
    <cellStyle name="60% - Accent6 3 5" xfId="36881" xr:uid="{00000000-0005-0000-0000-00000F140000}"/>
    <cellStyle name="60% - Accent6 3 6" xfId="2512" xr:uid="{00000000-0005-0000-0000-000010140000}"/>
    <cellStyle name="60% - Accent6 4" xfId="906" xr:uid="{00000000-0005-0000-0000-000011140000}"/>
    <cellStyle name="60% - Accent6 4 2" xfId="2515" xr:uid="{00000000-0005-0000-0000-000012140000}"/>
    <cellStyle name="60% - Accent6 4 3" xfId="10219" xr:uid="{00000000-0005-0000-0000-000013140000}"/>
    <cellStyle name="60% - Accent6 4 4" xfId="9858" xr:uid="{00000000-0005-0000-0000-000014140000}"/>
    <cellStyle name="60% - Accent6 4 5" xfId="36882" xr:uid="{00000000-0005-0000-0000-000015140000}"/>
    <cellStyle name="60% - Accent6 4 6" xfId="2514" xr:uid="{00000000-0005-0000-0000-000016140000}"/>
    <cellStyle name="60% - Accent6 5" xfId="907" xr:uid="{00000000-0005-0000-0000-000017140000}"/>
    <cellStyle name="60% - Accent6 5 2" xfId="10220" xr:uid="{00000000-0005-0000-0000-000018140000}"/>
    <cellStyle name="60% - Accent6 5 3" xfId="9859" xr:uid="{00000000-0005-0000-0000-000019140000}"/>
    <cellStyle name="60% - Accent6 5 4" xfId="36883" xr:uid="{00000000-0005-0000-0000-00001A140000}"/>
    <cellStyle name="60% - Accent6 5 5" xfId="2516" xr:uid="{00000000-0005-0000-0000-00001B140000}"/>
    <cellStyle name="60% - Accent6 6" xfId="2517" xr:uid="{00000000-0005-0000-0000-00001C140000}"/>
    <cellStyle name="60% - Accent6 6 2" xfId="36884" xr:uid="{00000000-0005-0000-0000-00001D140000}"/>
    <cellStyle name="60% - Accent6 6 2 2" xfId="41250" xr:uid="{00000000-0005-0000-0000-00001E140000}"/>
    <cellStyle name="60% - Accent6 6 3" xfId="37739" xr:uid="{00000000-0005-0000-0000-00001F140000}"/>
    <cellStyle name="60% - Accent6 6 4" xfId="38017" xr:uid="{00000000-0005-0000-0000-000020140000}"/>
    <cellStyle name="60% - Accent6 6 5" xfId="41249" xr:uid="{00000000-0005-0000-0000-000021140000}"/>
    <cellStyle name="60% - Accent6 7" xfId="2518" xr:uid="{00000000-0005-0000-0000-000022140000}"/>
    <cellStyle name="60% - Accent6 7 2" xfId="36885" xr:uid="{00000000-0005-0000-0000-000023140000}"/>
    <cellStyle name="60% - Accent6 7 3" xfId="41251" xr:uid="{00000000-0005-0000-0000-000024140000}"/>
    <cellStyle name="60% - Accent6 8" xfId="2519" xr:uid="{00000000-0005-0000-0000-000025140000}"/>
    <cellStyle name="60% - Accent6 8 2" xfId="36886" xr:uid="{00000000-0005-0000-0000-000026140000}"/>
    <cellStyle name="60% - Accent6 8 3" xfId="41252" xr:uid="{00000000-0005-0000-0000-000027140000}"/>
    <cellStyle name="60% - Accent6 9" xfId="2520" xr:uid="{00000000-0005-0000-0000-000028140000}"/>
    <cellStyle name="60% - Accent6 9 2" xfId="36887" xr:uid="{00000000-0005-0000-0000-000029140000}"/>
    <cellStyle name="60% - Акцент1" xfId="6077" xr:uid="{00000000-0005-0000-0000-00002A140000}"/>
    <cellStyle name="60% - Акцент2" xfId="6078" xr:uid="{00000000-0005-0000-0000-00002B140000}"/>
    <cellStyle name="60% - Акцент3" xfId="6079" xr:uid="{00000000-0005-0000-0000-00002C140000}"/>
    <cellStyle name="60% - Акцент4" xfId="6080" xr:uid="{00000000-0005-0000-0000-00002D140000}"/>
    <cellStyle name="60% - Акцент5" xfId="6081" xr:uid="{00000000-0005-0000-0000-00002E140000}"/>
    <cellStyle name="60% - Акцент6" xfId="6082" xr:uid="{00000000-0005-0000-0000-00002F140000}"/>
    <cellStyle name="60% - 강조색1" xfId="41253" xr:uid="{00000000-0005-0000-0000-000030140000}"/>
    <cellStyle name="60% - 강조색2" xfId="41254" xr:uid="{00000000-0005-0000-0000-000031140000}"/>
    <cellStyle name="60% - 강조색3" xfId="41255" xr:uid="{00000000-0005-0000-0000-000032140000}"/>
    <cellStyle name="60% - 강조색4" xfId="41256" xr:uid="{00000000-0005-0000-0000-000033140000}"/>
    <cellStyle name="60% - 강조색5" xfId="41257" xr:uid="{00000000-0005-0000-0000-000034140000}"/>
    <cellStyle name="60% - 강조색6" xfId="41258" xr:uid="{00000000-0005-0000-0000-000035140000}"/>
    <cellStyle name="6201" xfId="41259" xr:uid="{00000000-0005-0000-0000-000036140000}"/>
    <cellStyle name="8" xfId="3246" xr:uid="{00000000-0005-0000-0000-000037140000}"/>
    <cellStyle name="8 10" xfId="31143" xr:uid="{00000000-0005-0000-0000-000038140000}"/>
    <cellStyle name="8 11" xfId="30758" xr:uid="{00000000-0005-0000-0000-000039140000}"/>
    <cellStyle name="8 2" xfId="8783" xr:uid="{00000000-0005-0000-0000-00003A140000}"/>
    <cellStyle name="8 2 2" xfId="11648" xr:uid="{00000000-0005-0000-0000-00003B140000}"/>
    <cellStyle name="8 2 2 2" xfId="16906" xr:uid="{00000000-0005-0000-0000-00003C140000}"/>
    <cellStyle name="8 2 2 2 2" xfId="29440" xr:uid="{00000000-0005-0000-0000-00003D140000}"/>
    <cellStyle name="8 2 2 3" xfId="24400" xr:uid="{00000000-0005-0000-0000-00003E140000}"/>
    <cellStyle name="8 2 3" xfId="11562" xr:uid="{00000000-0005-0000-0000-00003F140000}"/>
    <cellStyle name="8 2 3 2" xfId="16822" xr:uid="{00000000-0005-0000-0000-000040140000}"/>
    <cellStyle name="8 2 3 2 2" xfId="29356" xr:uid="{00000000-0005-0000-0000-000041140000}"/>
    <cellStyle name="8 2 3 3" xfId="24314" xr:uid="{00000000-0005-0000-0000-000042140000}"/>
    <cellStyle name="8 2 4" xfId="11958" xr:uid="{00000000-0005-0000-0000-000043140000}"/>
    <cellStyle name="8 2 4 2" xfId="24707" xr:uid="{00000000-0005-0000-0000-000044140000}"/>
    <cellStyle name="8 2 5" xfId="19116" xr:uid="{00000000-0005-0000-0000-000045140000}"/>
    <cellStyle name="8 2 5 2" xfId="30118" xr:uid="{00000000-0005-0000-0000-000046140000}"/>
    <cellStyle name="8 2 6" xfId="20655" xr:uid="{00000000-0005-0000-0000-000047140000}"/>
    <cellStyle name="8 2 6 2" xfId="30333" xr:uid="{00000000-0005-0000-0000-000048140000}"/>
    <cellStyle name="8 2 7" xfId="32238" xr:uid="{00000000-0005-0000-0000-000049140000}"/>
    <cellStyle name="8 2 8" xfId="33957" xr:uid="{00000000-0005-0000-0000-00004A140000}"/>
    <cellStyle name="8 2 9" xfId="31128" xr:uid="{00000000-0005-0000-0000-00004B140000}"/>
    <cellStyle name="8 3" xfId="6645" xr:uid="{00000000-0005-0000-0000-00004C140000}"/>
    <cellStyle name="8 3 2" xfId="13232" xr:uid="{00000000-0005-0000-0000-00004D140000}"/>
    <cellStyle name="8 3 2 2" xfId="25976" xr:uid="{00000000-0005-0000-0000-00004E140000}"/>
    <cellStyle name="8 3 3" xfId="21385" xr:uid="{00000000-0005-0000-0000-00004F140000}"/>
    <cellStyle name="8 4" xfId="7067" xr:uid="{00000000-0005-0000-0000-000050140000}"/>
    <cellStyle name="8 4 2" xfId="13603" xr:uid="{00000000-0005-0000-0000-000051140000}"/>
    <cellStyle name="8 4 2 2" xfId="26334" xr:uid="{00000000-0005-0000-0000-000052140000}"/>
    <cellStyle name="8 4 3" xfId="21794" xr:uid="{00000000-0005-0000-0000-000053140000}"/>
    <cellStyle name="8 5" xfId="11375" xr:uid="{00000000-0005-0000-0000-000054140000}"/>
    <cellStyle name="8 5 2" xfId="16682" xr:uid="{00000000-0005-0000-0000-000055140000}"/>
    <cellStyle name="8 5 2 2" xfId="29217" xr:uid="{00000000-0005-0000-0000-000056140000}"/>
    <cellStyle name="8 5 3" xfId="24130" xr:uid="{00000000-0005-0000-0000-000057140000}"/>
    <cellStyle name="8 6" xfId="11983" xr:uid="{00000000-0005-0000-0000-000058140000}"/>
    <cellStyle name="8 6 2" xfId="24731" xr:uid="{00000000-0005-0000-0000-000059140000}"/>
    <cellStyle name="8 7" xfId="17537" xr:uid="{00000000-0005-0000-0000-00005A140000}"/>
    <cellStyle name="8 7 2" xfId="29994" xr:uid="{00000000-0005-0000-0000-00005B140000}"/>
    <cellStyle name="8 8" xfId="17799" xr:uid="{00000000-0005-0000-0000-00005C140000}"/>
    <cellStyle name="8 8 2" xfId="30006" xr:uid="{00000000-0005-0000-0000-00005D140000}"/>
    <cellStyle name="8 9" xfId="30963" xr:uid="{00000000-0005-0000-0000-00005E140000}"/>
    <cellStyle name="A¡§¡©¡Ë¡þ¡ËO [0]_10¡Ë?u2AO " xfId="41260" xr:uid="{00000000-0005-0000-0000-00005F140000}"/>
    <cellStyle name="A¡§¡©¡Ë¡þ¡ËO_10¡Ë?u2AO " xfId="41261" xr:uid="{00000000-0005-0000-0000-000060140000}"/>
    <cellStyle name="A¡§¡ⓒ¡E¡þ¡EO [0]_AO¡§uRCN￠R¨uU " xfId="41262" xr:uid="{00000000-0005-0000-0000-000061140000}"/>
    <cellStyle name="A¡§¡ⓒ¡E¡þ¡EO_AO¡§uRCN￠R¨uU " xfId="41263" xr:uid="{00000000-0005-0000-0000-000062140000}"/>
    <cellStyle name="A¨­￠￢￠O [0]_¡¾aA￠￢" xfId="41264" xr:uid="{00000000-0005-0000-0000-000063140000}"/>
    <cellStyle name="A¨­￠￢￠O_¡¾aA￠￢" xfId="41265" xr:uid="{00000000-0005-0000-0000-000064140000}"/>
    <cellStyle name="Accent1" xfId="667" builtinId="29" customBuiltin="1"/>
    <cellStyle name="Accent1 10" xfId="2521" xr:uid="{00000000-0005-0000-0000-000066140000}"/>
    <cellStyle name="Accent1 10 2" xfId="36888" xr:uid="{00000000-0005-0000-0000-000067140000}"/>
    <cellStyle name="Accent1 11" xfId="2522" xr:uid="{00000000-0005-0000-0000-000068140000}"/>
    <cellStyle name="Accent1 11 2" xfId="36889" xr:uid="{00000000-0005-0000-0000-000069140000}"/>
    <cellStyle name="Accent1 12" xfId="2523" xr:uid="{00000000-0005-0000-0000-00006A140000}"/>
    <cellStyle name="Accent1 12 2" xfId="36890" xr:uid="{00000000-0005-0000-0000-00006B140000}"/>
    <cellStyle name="Accent1 13" xfId="36891" xr:uid="{00000000-0005-0000-0000-00006C140000}"/>
    <cellStyle name="Accent1 14" xfId="36892" xr:uid="{00000000-0005-0000-0000-00006D140000}"/>
    <cellStyle name="Accent1 15" xfId="36893" xr:uid="{00000000-0005-0000-0000-00006E140000}"/>
    <cellStyle name="Accent1 16" xfId="36894" xr:uid="{00000000-0005-0000-0000-00006F140000}"/>
    <cellStyle name="Accent1 17" xfId="36895" xr:uid="{00000000-0005-0000-0000-000070140000}"/>
    <cellStyle name="Accent1 2" xfId="908" xr:uid="{00000000-0005-0000-0000-000071140000}"/>
    <cellStyle name="Accent1 2 2" xfId="2525" xr:uid="{00000000-0005-0000-0000-000072140000}"/>
    <cellStyle name="Accent1 2 2 2" xfId="41266" xr:uid="{00000000-0005-0000-0000-000073140000}"/>
    <cellStyle name="Accent1 2 3" xfId="2526" xr:uid="{00000000-0005-0000-0000-000074140000}"/>
    <cellStyle name="Accent1 2 4" xfId="10225" xr:uid="{00000000-0005-0000-0000-000075140000}"/>
    <cellStyle name="Accent1 2 5" xfId="9860" xr:uid="{00000000-0005-0000-0000-000076140000}"/>
    <cellStyle name="Accent1 2 6" xfId="36896" xr:uid="{00000000-0005-0000-0000-000077140000}"/>
    <cellStyle name="Accent1 2 7" xfId="2524" xr:uid="{00000000-0005-0000-0000-000078140000}"/>
    <cellStyle name="Accent1 3" xfId="909" xr:uid="{00000000-0005-0000-0000-000079140000}"/>
    <cellStyle name="Accent1 3 2" xfId="2528" xr:uid="{00000000-0005-0000-0000-00007A140000}"/>
    <cellStyle name="Accent1 3 2 2" xfId="41267" xr:uid="{00000000-0005-0000-0000-00007B140000}"/>
    <cellStyle name="Accent1 3 3" xfId="10227" xr:uid="{00000000-0005-0000-0000-00007C140000}"/>
    <cellStyle name="Accent1 3 4" xfId="9861" xr:uid="{00000000-0005-0000-0000-00007D140000}"/>
    <cellStyle name="Accent1 3 5" xfId="36897" xr:uid="{00000000-0005-0000-0000-00007E140000}"/>
    <cellStyle name="Accent1 3 6" xfId="2527" xr:uid="{00000000-0005-0000-0000-00007F140000}"/>
    <cellStyle name="Accent1 4" xfId="910" xr:uid="{00000000-0005-0000-0000-000080140000}"/>
    <cellStyle name="Accent1 4 2" xfId="2530" xr:uid="{00000000-0005-0000-0000-000081140000}"/>
    <cellStyle name="Accent1 4 3" xfId="10228" xr:uid="{00000000-0005-0000-0000-000082140000}"/>
    <cellStyle name="Accent1 4 4" xfId="9862" xr:uid="{00000000-0005-0000-0000-000083140000}"/>
    <cellStyle name="Accent1 4 5" xfId="36898" xr:uid="{00000000-0005-0000-0000-000084140000}"/>
    <cellStyle name="Accent1 4 6" xfId="2529" xr:uid="{00000000-0005-0000-0000-000085140000}"/>
    <cellStyle name="Accent1 5" xfId="911" xr:uid="{00000000-0005-0000-0000-000086140000}"/>
    <cellStyle name="Accent1 5 2" xfId="10229" xr:uid="{00000000-0005-0000-0000-000087140000}"/>
    <cellStyle name="Accent1 5 3" xfId="9863" xr:uid="{00000000-0005-0000-0000-000088140000}"/>
    <cellStyle name="Accent1 5 4" xfId="36899" xr:uid="{00000000-0005-0000-0000-000089140000}"/>
    <cellStyle name="Accent1 5 5" xfId="2531" xr:uid="{00000000-0005-0000-0000-00008A140000}"/>
    <cellStyle name="Accent1 6" xfId="2532" xr:uid="{00000000-0005-0000-0000-00008B140000}"/>
    <cellStyle name="Accent1 6 2" xfId="36900" xr:uid="{00000000-0005-0000-0000-00008C140000}"/>
    <cellStyle name="Accent1 6 2 2" xfId="41269" xr:uid="{00000000-0005-0000-0000-00008D140000}"/>
    <cellStyle name="Accent1 6 3" xfId="41268" xr:uid="{00000000-0005-0000-0000-00008E140000}"/>
    <cellStyle name="Accent1 7" xfId="2533" xr:uid="{00000000-0005-0000-0000-00008F140000}"/>
    <cellStyle name="Accent1 7 2" xfId="36901" xr:uid="{00000000-0005-0000-0000-000090140000}"/>
    <cellStyle name="Accent1 7 3" xfId="41270" xr:uid="{00000000-0005-0000-0000-000091140000}"/>
    <cellStyle name="Accent1 8" xfId="2534" xr:uid="{00000000-0005-0000-0000-000092140000}"/>
    <cellStyle name="Accent1 8 2" xfId="36902" xr:uid="{00000000-0005-0000-0000-000093140000}"/>
    <cellStyle name="Accent1 9" xfId="2535" xr:uid="{00000000-0005-0000-0000-000094140000}"/>
    <cellStyle name="Accent1 9 2" xfId="36903" xr:uid="{00000000-0005-0000-0000-000095140000}"/>
    <cellStyle name="Accent2" xfId="671" builtinId="33" customBuiltin="1"/>
    <cellStyle name="Accent2 10" xfId="2536" xr:uid="{00000000-0005-0000-0000-000097140000}"/>
    <cellStyle name="Accent2 10 2" xfId="36904" xr:uid="{00000000-0005-0000-0000-000098140000}"/>
    <cellStyle name="Accent2 11" xfId="2537" xr:uid="{00000000-0005-0000-0000-000099140000}"/>
    <cellStyle name="Accent2 11 2" xfId="36905" xr:uid="{00000000-0005-0000-0000-00009A140000}"/>
    <cellStyle name="Accent2 12" xfId="2538" xr:uid="{00000000-0005-0000-0000-00009B140000}"/>
    <cellStyle name="Accent2 12 2" xfId="36906" xr:uid="{00000000-0005-0000-0000-00009C140000}"/>
    <cellStyle name="Accent2 13" xfId="36907" xr:uid="{00000000-0005-0000-0000-00009D140000}"/>
    <cellStyle name="Accent2 14" xfId="36908" xr:uid="{00000000-0005-0000-0000-00009E140000}"/>
    <cellStyle name="Accent2 15" xfId="36909" xr:uid="{00000000-0005-0000-0000-00009F140000}"/>
    <cellStyle name="Accent2 16" xfId="36910" xr:uid="{00000000-0005-0000-0000-0000A0140000}"/>
    <cellStyle name="Accent2 17" xfId="36911" xr:uid="{00000000-0005-0000-0000-0000A1140000}"/>
    <cellStyle name="Accent2 2" xfId="912" xr:uid="{00000000-0005-0000-0000-0000A2140000}"/>
    <cellStyle name="Accent2 2 2" xfId="2540" xr:uid="{00000000-0005-0000-0000-0000A3140000}"/>
    <cellStyle name="Accent2 2 2 2" xfId="41271" xr:uid="{00000000-0005-0000-0000-0000A4140000}"/>
    <cellStyle name="Accent2 2 3" xfId="2541" xr:uid="{00000000-0005-0000-0000-0000A5140000}"/>
    <cellStyle name="Accent2 2 4" xfId="10231" xr:uid="{00000000-0005-0000-0000-0000A6140000}"/>
    <cellStyle name="Accent2 2 5" xfId="9864" xr:uid="{00000000-0005-0000-0000-0000A7140000}"/>
    <cellStyle name="Accent2 2 6" xfId="36912" xr:uid="{00000000-0005-0000-0000-0000A8140000}"/>
    <cellStyle name="Accent2 2 7" xfId="2539" xr:uid="{00000000-0005-0000-0000-0000A9140000}"/>
    <cellStyle name="Accent2 3" xfId="913" xr:uid="{00000000-0005-0000-0000-0000AA140000}"/>
    <cellStyle name="Accent2 3 2" xfId="2543" xr:uid="{00000000-0005-0000-0000-0000AB140000}"/>
    <cellStyle name="Accent2 3 2 2" xfId="41272" xr:uid="{00000000-0005-0000-0000-0000AC140000}"/>
    <cellStyle name="Accent2 3 3" xfId="10233" xr:uid="{00000000-0005-0000-0000-0000AD140000}"/>
    <cellStyle name="Accent2 3 4" xfId="9865" xr:uid="{00000000-0005-0000-0000-0000AE140000}"/>
    <cellStyle name="Accent2 3 5" xfId="36913" xr:uid="{00000000-0005-0000-0000-0000AF140000}"/>
    <cellStyle name="Accent2 3 6" xfId="2542" xr:uid="{00000000-0005-0000-0000-0000B0140000}"/>
    <cellStyle name="Accent2 4" xfId="914" xr:uid="{00000000-0005-0000-0000-0000B1140000}"/>
    <cellStyle name="Accent2 4 2" xfId="2545" xr:uid="{00000000-0005-0000-0000-0000B2140000}"/>
    <cellStyle name="Accent2 4 3" xfId="10234" xr:uid="{00000000-0005-0000-0000-0000B3140000}"/>
    <cellStyle name="Accent2 4 4" xfId="9866" xr:uid="{00000000-0005-0000-0000-0000B4140000}"/>
    <cellStyle name="Accent2 4 5" xfId="36914" xr:uid="{00000000-0005-0000-0000-0000B5140000}"/>
    <cellStyle name="Accent2 4 6" xfId="2544" xr:uid="{00000000-0005-0000-0000-0000B6140000}"/>
    <cellStyle name="Accent2 5" xfId="915" xr:uid="{00000000-0005-0000-0000-0000B7140000}"/>
    <cellStyle name="Accent2 5 2" xfId="10236" xr:uid="{00000000-0005-0000-0000-0000B8140000}"/>
    <cellStyle name="Accent2 5 3" xfId="9867" xr:uid="{00000000-0005-0000-0000-0000B9140000}"/>
    <cellStyle name="Accent2 5 4" xfId="36915" xr:uid="{00000000-0005-0000-0000-0000BA140000}"/>
    <cellStyle name="Accent2 5 5" xfId="2546" xr:uid="{00000000-0005-0000-0000-0000BB140000}"/>
    <cellStyle name="Accent2 6" xfId="2547" xr:uid="{00000000-0005-0000-0000-0000BC140000}"/>
    <cellStyle name="Accent2 6 2" xfId="36916" xr:uid="{00000000-0005-0000-0000-0000BD140000}"/>
    <cellStyle name="Accent2 6 2 2" xfId="41274" xr:uid="{00000000-0005-0000-0000-0000BE140000}"/>
    <cellStyle name="Accent2 6 3" xfId="41273" xr:uid="{00000000-0005-0000-0000-0000BF140000}"/>
    <cellStyle name="Accent2 7" xfId="2548" xr:uid="{00000000-0005-0000-0000-0000C0140000}"/>
    <cellStyle name="Accent2 7 2" xfId="36917" xr:uid="{00000000-0005-0000-0000-0000C1140000}"/>
    <cellStyle name="Accent2 7 3" xfId="41275" xr:uid="{00000000-0005-0000-0000-0000C2140000}"/>
    <cellStyle name="Accent2 8" xfId="2549" xr:uid="{00000000-0005-0000-0000-0000C3140000}"/>
    <cellStyle name="Accent2 8 2" xfId="36918" xr:uid="{00000000-0005-0000-0000-0000C4140000}"/>
    <cellStyle name="Accent2 9" xfId="2550" xr:uid="{00000000-0005-0000-0000-0000C5140000}"/>
    <cellStyle name="Accent2 9 2" xfId="36919" xr:uid="{00000000-0005-0000-0000-0000C6140000}"/>
    <cellStyle name="Accent3" xfId="675" builtinId="37" customBuiltin="1"/>
    <cellStyle name="Accent3 10" xfId="2551" xr:uid="{00000000-0005-0000-0000-0000C8140000}"/>
    <cellStyle name="Accent3 10 2" xfId="36920" xr:uid="{00000000-0005-0000-0000-0000C9140000}"/>
    <cellStyle name="Accent3 11" xfId="2552" xr:uid="{00000000-0005-0000-0000-0000CA140000}"/>
    <cellStyle name="Accent3 11 2" xfId="36921" xr:uid="{00000000-0005-0000-0000-0000CB140000}"/>
    <cellStyle name="Accent3 12" xfId="2553" xr:uid="{00000000-0005-0000-0000-0000CC140000}"/>
    <cellStyle name="Accent3 12 2" xfId="36922" xr:uid="{00000000-0005-0000-0000-0000CD140000}"/>
    <cellStyle name="Accent3 13" xfId="36923" xr:uid="{00000000-0005-0000-0000-0000CE140000}"/>
    <cellStyle name="Accent3 14" xfId="36924" xr:uid="{00000000-0005-0000-0000-0000CF140000}"/>
    <cellStyle name="Accent3 15" xfId="36925" xr:uid="{00000000-0005-0000-0000-0000D0140000}"/>
    <cellStyle name="Accent3 16" xfId="36926" xr:uid="{00000000-0005-0000-0000-0000D1140000}"/>
    <cellStyle name="Accent3 17" xfId="36927" xr:uid="{00000000-0005-0000-0000-0000D2140000}"/>
    <cellStyle name="Accent3 2" xfId="916" xr:uid="{00000000-0005-0000-0000-0000D3140000}"/>
    <cellStyle name="Accent3 2 2" xfId="2555" xr:uid="{00000000-0005-0000-0000-0000D4140000}"/>
    <cellStyle name="Accent3 2 2 2" xfId="41276" xr:uid="{00000000-0005-0000-0000-0000D5140000}"/>
    <cellStyle name="Accent3 2 3" xfId="2556" xr:uid="{00000000-0005-0000-0000-0000D6140000}"/>
    <cellStyle name="Accent3 2 4" xfId="10243" xr:uid="{00000000-0005-0000-0000-0000D7140000}"/>
    <cellStyle name="Accent3 2 5" xfId="9868" xr:uid="{00000000-0005-0000-0000-0000D8140000}"/>
    <cellStyle name="Accent3 2 6" xfId="36928" xr:uid="{00000000-0005-0000-0000-0000D9140000}"/>
    <cellStyle name="Accent3 2 7" xfId="2554" xr:uid="{00000000-0005-0000-0000-0000DA140000}"/>
    <cellStyle name="Accent3 3" xfId="917" xr:uid="{00000000-0005-0000-0000-0000DB140000}"/>
    <cellStyle name="Accent3 3 2" xfId="2558" xr:uid="{00000000-0005-0000-0000-0000DC140000}"/>
    <cellStyle name="Accent3 3 2 2" xfId="41277" xr:uid="{00000000-0005-0000-0000-0000DD140000}"/>
    <cellStyle name="Accent3 3 3" xfId="10244" xr:uid="{00000000-0005-0000-0000-0000DE140000}"/>
    <cellStyle name="Accent3 3 4" xfId="9869" xr:uid="{00000000-0005-0000-0000-0000DF140000}"/>
    <cellStyle name="Accent3 3 5" xfId="36929" xr:uid="{00000000-0005-0000-0000-0000E0140000}"/>
    <cellStyle name="Accent3 3 6" xfId="2557" xr:uid="{00000000-0005-0000-0000-0000E1140000}"/>
    <cellStyle name="Accent3 4" xfId="918" xr:uid="{00000000-0005-0000-0000-0000E2140000}"/>
    <cellStyle name="Accent3 4 2" xfId="2560" xr:uid="{00000000-0005-0000-0000-0000E3140000}"/>
    <cellStyle name="Accent3 4 3" xfId="10245" xr:uid="{00000000-0005-0000-0000-0000E4140000}"/>
    <cellStyle name="Accent3 4 4" xfId="9870" xr:uid="{00000000-0005-0000-0000-0000E5140000}"/>
    <cellStyle name="Accent3 4 5" xfId="36930" xr:uid="{00000000-0005-0000-0000-0000E6140000}"/>
    <cellStyle name="Accent3 4 6" xfId="2559" xr:uid="{00000000-0005-0000-0000-0000E7140000}"/>
    <cellStyle name="Accent3 5" xfId="919" xr:uid="{00000000-0005-0000-0000-0000E8140000}"/>
    <cellStyle name="Accent3 5 2" xfId="10246" xr:uid="{00000000-0005-0000-0000-0000E9140000}"/>
    <cellStyle name="Accent3 5 3" xfId="9871" xr:uid="{00000000-0005-0000-0000-0000EA140000}"/>
    <cellStyle name="Accent3 5 4" xfId="36931" xr:uid="{00000000-0005-0000-0000-0000EB140000}"/>
    <cellStyle name="Accent3 5 5" xfId="2561" xr:uid="{00000000-0005-0000-0000-0000EC140000}"/>
    <cellStyle name="Accent3 6" xfId="2562" xr:uid="{00000000-0005-0000-0000-0000ED140000}"/>
    <cellStyle name="Accent3 6 2" xfId="36932" xr:uid="{00000000-0005-0000-0000-0000EE140000}"/>
    <cellStyle name="Accent3 6 2 2" xfId="41279" xr:uid="{00000000-0005-0000-0000-0000EF140000}"/>
    <cellStyle name="Accent3 6 3" xfId="41278" xr:uid="{00000000-0005-0000-0000-0000F0140000}"/>
    <cellStyle name="Accent3 7" xfId="2563" xr:uid="{00000000-0005-0000-0000-0000F1140000}"/>
    <cellStyle name="Accent3 7 2" xfId="36933" xr:uid="{00000000-0005-0000-0000-0000F2140000}"/>
    <cellStyle name="Accent3 7 3" xfId="41280" xr:uid="{00000000-0005-0000-0000-0000F3140000}"/>
    <cellStyle name="Accent3 8" xfId="2564" xr:uid="{00000000-0005-0000-0000-0000F4140000}"/>
    <cellStyle name="Accent3 8 2" xfId="36934" xr:uid="{00000000-0005-0000-0000-0000F5140000}"/>
    <cellStyle name="Accent3 9" xfId="2565" xr:uid="{00000000-0005-0000-0000-0000F6140000}"/>
    <cellStyle name="Accent3 9 2" xfId="36935" xr:uid="{00000000-0005-0000-0000-0000F7140000}"/>
    <cellStyle name="Accent4" xfId="679" builtinId="41" customBuiltin="1"/>
    <cellStyle name="Accent4 10" xfId="2566" xr:uid="{00000000-0005-0000-0000-0000F9140000}"/>
    <cellStyle name="Accent4 10 2" xfId="36936" xr:uid="{00000000-0005-0000-0000-0000FA140000}"/>
    <cellStyle name="Accent4 11" xfId="2567" xr:uid="{00000000-0005-0000-0000-0000FB140000}"/>
    <cellStyle name="Accent4 11 2" xfId="36937" xr:uid="{00000000-0005-0000-0000-0000FC140000}"/>
    <cellStyle name="Accent4 12" xfId="2568" xr:uid="{00000000-0005-0000-0000-0000FD140000}"/>
    <cellStyle name="Accent4 12 2" xfId="36938" xr:uid="{00000000-0005-0000-0000-0000FE140000}"/>
    <cellStyle name="Accent4 13" xfId="36939" xr:uid="{00000000-0005-0000-0000-0000FF140000}"/>
    <cellStyle name="Accent4 14" xfId="36940" xr:uid="{00000000-0005-0000-0000-000000150000}"/>
    <cellStyle name="Accent4 15" xfId="36941" xr:uid="{00000000-0005-0000-0000-000001150000}"/>
    <cellStyle name="Accent4 16" xfId="36942" xr:uid="{00000000-0005-0000-0000-000002150000}"/>
    <cellStyle name="Accent4 17" xfId="36943" xr:uid="{00000000-0005-0000-0000-000003150000}"/>
    <cellStyle name="Accent4 2" xfId="920" xr:uid="{00000000-0005-0000-0000-000004150000}"/>
    <cellStyle name="Accent4 2 2" xfId="2570" xr:uid="{00000000-0005-0000-0000-000005150000}"/>
    <cellStyle name="Accent4 2 2 2" xfId="41281" xr:uid="{00000000-0005-0000-0000-000006150000}"/>
    <cellStyle name="Accent4 2 3" xfId="2571" xr:uid="{00000000-0005-0000-0000-000007150000}"/>
    <cellStyle name="Accent4 2 4" xfId="10250" xr:uid="{00000000-0005-0000-0000-000008150000}"/>
    <cellStyle name="Accent4 2 5" xfId="9872" xr:uid="{00000000-0005-0000-0000-000009150000}"/>
    <cellStyle name="Accent4 2 6" xfId="36944" xr:uid="{00000000-0005-0000-0000-00000A150000}"/>
    <cellStyle name="Accent4 2 7" xfId="2569" xr:uid="{00000000-0005-0000-0000-00000B150000}"/>
    <cellStyle name="Accent4 3" xfId="921" xr:uid="{00000000-0005-0000-0000-00000C150000}"/>
    <cellStyle name="Accent4 3 2" xfId="2573" xr:uid="{00000000-0005-0000-0000-00000D150000}"/>
    <cellStyle name="Accent4 3 2 2" xfId="41282" xr:uid="{00000000-0005-0000-0000-00000E150000}"/>
    <cellStyle name="Accent4 3 3" xfId="10253" xr:uid="{00000000-0005-0000-0000-00000F150000}"/>
    <cellStyle name="Accent4 3 4" xfId="9873" xr:uid="{00000000-0005-0000-0000-000010150000}"/>
    <cellStyle name="Accent4 3 5" xfId="36945" xr:uid="{00000000-0005-0000-0000-000011150000}"/>
    <cellStyle name="Accent4 3 6" xfId="2572" xr:uid="{00000000-0005-0000-0000-000012150000}"/>
    <cellStyle name="Accent4 4" xfId="922" xr:uid="{00000000-0005-0000-0000-000013150000}"/>
    <cellStyle name="Accent4 4 2" xfId="2575" xr:uid="{00000000-0005-0000-0000-000014150000}"/>
    <cellStyle name="Accent4 4 3" xfId="10254" xr:uid="{00000000-0005-0000-0000-000015150000}"/>
    <cellStyle name="Accent4 4 4" xfId="9874" xr:uid="{00000000-0005-0000-0000-000016150000}"/>
    <cellStyle name="Accent4 4 5" xfId="36946" xr:uid="{00000000-0005-0000-0000-000017150000}"/>
    <cellStyle name="Accent4 4 6" xfId="2574" xr:uid="{00000000-0005-0000-0000-000018150000}"/>
    <cellStyle name="Accent4 5" xfId="923" xr:uid="{00000000-0005-0000-0000-000019150000}"/>
    <cellStyle name="Accent4 5 2" xfId="10256" xr:uid="{00000000-0005-0000-0000-00001A150000}"/>
    <cellStyle name="Accent4 5 3" xfId="9875" xr:uid="{00000000-0005-0000-0000-00001B150000}"/>
    <cellStyle name="Accent4 5 4" xfId="36947" xr:uid="{00000000-0005-0000-0000-00001C150000}"/>
    <cellStyle name="Accent4 5 5" xfId="2576" xr:uid="{00000000-0005-0000-0000-00001D150000}"/>
    <cellStyle name="Accent4 6" xfId="2577" xr:uid="{00000000-0005-0000-0000-00001E150000}"/>
    <cellStyle name="Accent4 6 2" xfId="36948" xr:uid="{00000000-0005-0000-0000-00001F150000}"/>
    <cellStyle name="Accent4 6 2 2" xfId="41284" xr:uid="{00000000-0005-0000-0000-000020150000}"/>
    <cellStyle name="Accent4 6 3" xfId="41283" xr:uid="{00000000-0005-0000-0000-000021150000}"/>
    <cellStyle name="Accent4 7" xfId="2578" xr:uid="{00000000-0005-0000-0000-000022150000}"/>
    <cellStyle name="Accent4 7 2" xfId="36949" xr:uid="{00000000-0005-0000-0000-000023150000}"/>
    <cellStyle name="Accent4 7 3" xfId="41285" xr:uid="{00000000-0005-0000-0000-000024150000}"/>
    <cellStyle name="Accent4 8" xfId="2579" xr:uid="{00000000-0005-0000-0000-000025150000}"/>
    <cellStyle name="Accent4 8 2" xfId="36950" xr:uid="{00000000-0005-0000-0000-000026150000}"/>
    <cellStyle name="Accent4 9" xfId="2580" xr:uid="{00000000-0005-0000-0000-000027150000}"/>
    <cellStyle name="Accent4 9 2" xfId="36951" xr:uid="{00000000-0005-0000-0000-000028150000}"/>
    <cellStyle name="Accent5" xfId="683" builtinId="45" customBuiltin="1"/>
    <cellStyle name="Accent5 10" xfId="2581" xr:uid="{00000000-0005-0000-0000-00002A150000}"/>
    <cellStyle name="Accent5 10 2" xfId="36952" xr:uid="{00000000-0005-0000-0000-00002B150000}"/>
    <cellStyle name="Accent5 11" xfId="2582" xr:uid="{00000000-0005-0000-0000-00002C150000}"/>
    <cellStyle name="Accent5 11 2" xfId="36953" xr:uid="{00000000-0005-0000-0000-00002D150000}"/>
    <cellStyle name="Accent5 12" xfId="2583" xr:uid="{00000000-0005-0000-0000-00002E150000}"/>
    <cellStyle name="Accent5 12 2" xfId="36954" xr:uid="{00000000-0005-0000-0000-00002F150000}"/>
    <cellStyle name="Accent5 13" xfId="36955" xr:uid="{00000000-0005-0000-0000-000030150000}"/>
    <cellStyle name="Accent5 14" xfId="36956" xr:uid="{00000000-0005-0000-0000-000031150000}"/>
    <cellStyle name="Accent5 15" xfId="36957" xr:uid="{00000000-0005-0000-0000-000032150000}"/>
    <cellStyle name="Accent5 16" xfId="36958" xr:uid="{00000000-0005-0000-0000-000033150000}"/>
    <cellStyle name="Accent5 17" xfId="36959" xr:uid="{00000000-0005-0000-0000-000034150000}"/>
    <cellStyle name="Accent5 2" xfId="924" xr:uid="{00000000-0005-0000-0000-000035150000}"/>
    <cellStyle name="Accent5 2 2" xfId="2585" xr:uid="{00000000-0005-0000-0000-000036150000}"/>
    <cellStyle name="Accent5 2 2 2" xfId="41286" xr:uid="{00000000-0005-0000-0000-000037150000}"/>
    <cellStyle name="Accent5 2 3" xfId="2586" xr:uid="{00000000-0005-0000-0000-000038150000}"/>
    <cellStyle name="Accent5 2 4" xfId="10261" xr:uid="{00000000-0005-0000-0000-000039150000}"/>
    <cellStyle name="Accent5 2 5" xfId="9876" xr:uid="{00000000-0005-0000-0000-00003A150000}"/>
    <cellStyle name="Accent5 2 6" xfId="36960" xr:uid="{00000000-0005-0000-0000-00003B150000}"/>
    <cellStyle name="Accent5 2 7" xfId="2584" xr:uid="{00000000-0005-0000-0000-00003C150000}"/>
    <cellStyle name="Accent5 3" xfId="925" xr:uid="{00000000-0005-0000-0000-00003D150000}"/>
    <cellStyle name="Accent5 3 2" xfId="2588" xr:uid="{00000000-0005-0000-0000-00003E150000}"/>
    <cellStyle name="Accent5 3 2 2" xfId="41287" xr:uid="{00000000-0005-0000-0000-00003F150000}"/>
    <cellStyle name="Accent5 3 3" xfId="10264" xr:uid="{00000000-0005-0000-0000-000040150000}"/>
    <cellStyle name="Accent5 3 4" xfId="9877" xr:uid="{00000000-0005-0000-0000-000041150000}"/>
    <cellStyle name="Accent5 3 5" xfId="36961" xr:uid="{00000000-0005-0000-0000-000042150000}"/>
    <cellStyle name="Accent5 3 6" xfId="2587" xr:uid="{00000000-0005-0000-0000-000043150000}"/>
    <cellStyle name="Accent5 4" xfId="926" xr:uid="{00000000-0005-0000-0000-000044150000}"/>
    <cellStyle name="Accent5 4 2" xfId="2590" xr:uid="{00000000-0005-0000-0000-000045150000}"/>
    <cellStyle name="Accent5 4 3" xfId="10266" xr:uid="{00000000-0005-0000-0000-000046150000}"/>
    <cellStyle name="Accent5 4 4" xfId="9878" xr:uid="{00000000-0005-0000-0000-000047150000}"/>
    <cellStyle name="Accent5 4 5" xfId="36962" xr:uid="{00000000-0005-0000-0000-000048150000}"/>
    <cellStyle name="Accent5 4 6" xfId="2589" xr:uid="{00000000-0005-0000-0000-000049150000}"/>
    <cellStyle name="Accent5 5" xfId="927" xr:uid="{00000000-0005-0000-0000-00004A150000}"/>
    <cellStyle name="Accent5 5 2" xfId="10267" xr:uid="{00000000-0005-0000-0000-00004B150000}"/>
    <cellStyle name="Accent5 5 3" xfId="9879" xr:uid="{00000000-0005-0000-0000-00004C150000}"/>
    <cellStyle name="Accent5 5 4" xfId="36963" xr:uid="{00000000-0005-0000-0000-00004D150000}"/>
    <cellStyle name="Accent5 5 5" xfId="2591" xr:uid="{00000000-0005-0000-0000-00004E150000}"/>
    <cellStyle name="Accent5 6" xfId="2592" xr:uid="{00000000-0005-0000-0000-00004F150000}"/>
    <cellStyle name="Accent5 6 2" xfId="36964" xr:uid="{00000000-0005-0000-0000-000050150000}"/>
    <cellStyle name="Accent5 6 2 2" xfId="41289" xr:uid="{00000000-0005-0000-0000-000051150000}"/>
    <cellStyle name="Accent5 6 3" xfId="41288" xr:uid="{00000000-0005-0000-0000-000052150000}"/>
    <cellStyle name="Accent5 7" xfId="2593" xr:uid="{00000000-0005-0000-0000-000053150000}"/>
    <cellStyle name="Accent5 7 2" xfId="36965" xr:uid="{00000000-0005-0000-0000-000054150000}"/>
    <cellStyle name="Accent5 8" xfId="2594" xr:uid="{00000000-0005-0000-0000-000055150000}"/>
    <cellStyle name="Accent5 8 2" xfId="36966" xr:uid="{00000000-0005-0000-0000-000056150000}"/>
    <cellStyle name="Accent5 9" xfId="2595" xr:uid="{00000000-0005-0000-0000-000057150000}"/>
    <cellStyle name="Accent5 9 2" xfId="36967" xr:uid="{00000000-0005-0000-0000-000058150000}"/>
    <cellStyle name="Accent6" xfId="687" builtinId="49" customBuiltin="1"/>
    <cellStyle name="Accent6 10" xfId="2596" xr:uid="{00000000-0005-0000-0000-00005A150000}"/>
    <cellStyle name="Accent6 10 2" xfId="36968" xr:uid="{00000000-0005-0000-0000-00005B150000}"/>
    <cellStyle name="Accent6 11" xfId="2597" xr:uid="{00000000-0005-0000-0000-00005C150000}"/>
    <cellStyle name="Accent6 11 2" xfId="36969" xr:uid="{00000000-0005-0000-0000-00005D150000}"/>
    <cellStyle name="Accent6 12" xfId="2598" xr:uid="{00000000-0005-0000-0000-00005E150000}"/>
    <cellStyle name="Accent6 12 2" xfId="36970" xr:uid="{00000000-0005-0000-0000-00005F150000}"/>
    <cellStyle name="Accent6 13" xfId="36971" xr:uid="{00000000-0005-0000-0000-000060150000}"/>
    <cellStyle name="Accent6 14" xfId="36972" xr:uid="{00000000-0005-0000-0000-000061150000}"/>
    <cellStyle name="Accent6 15" xfId="36973" xr:uid="{00000000-0005-0000-0000-000062150000}"/>
    <cellStyle name="Accent6 16" xfId="36974" xr:uid="{00000000-0005-0000-0000-000063150000}"/>
    <cellStyle name="Accent6 17" xfId="36975" xr:uid="{00000000-0005-0000-0000-000064150000}"/>
    <cellStyle name="Accent6 2" xfId="928" xr:uid="{00000000-0005-0000-0000-000065150000}"/>
    <cellStyle name="Accent6 2 2" xfId="2600" xr:uid="{00000000-0005-0000-0000-000066150000}"/>
    <cellStyle name="Accent6 2 2 2" xfId="41290" xr:uid="{00000000-0005-0000-0000-000067150000}"/>
    <cellStyle name="Accent6 2 3" xfId="2601" xr:uid="{00000000-0005-0000-0000-000068150000}"/>
    <cellStyle name="Accent6 2 4" xfId="10272" xr:uid="{00000000-0005-0000-0000-000069150000}"/>
    <cellStyle name="Accent6 2 5" xfId="9880" xr:uid="{00000000-0005-0000-0000-00006A150000}"/>
    <cellStyle name="Accent6 2 6" xfId="36976" xr:uid="{00000000-0005-0000-0000-00006B150000}"/>
    <cellStyle name="Accent6 2 7" xfId="2599" xr:uid="{00000000-0005-0000-0000-00006C150000}"/>
    <cellStyle name="Accent6 3" xfId="929" xr:uid="{00000000-0005-0000-0000-00006D150000}"/>
    <cellStyle name="Accent6 3 2" xfId="2603" xr:uid="{00000000-0005-0000-0000-00006E150000}"/>
    <cellStyle name="Accent6 3 2 2" xfId="41291" xr:uid="{00000000-0005-0000-0000-00006F150000}"/>
    <cellStyle name="Accent6 3 3" xfId="10275" xr:uid="{00000000-0005-0000-0000-000070150000}"/>
    <cellStyle name="Accent6 3 4" xfId="9881" xr:uid="{00000000-0005-0000-0000-000071150000}"/>
    <cellStyle name="Accent6 3 5" xfId="36977" xr:uid="{00000000-0005-0000-0000-000072150000}"/>
    <cellStyle name="Accent6 3 6" xfId="2602" xr:uid="{00000000-0005-0000-0000-000073150000}"/>
    <cellStyle name="Accent6 4" xfId="930" xr:uid="{00000000-0005-0000-0000-000074150000}"/>
    <cellStyle name="Accent6 4 2" xfId="2605" xr:uid="{00000000-0005-0000-0000-000075150000}"/>
    <cellStyle name="Accent6 4 3" xfId="10277" xr:uid="{00000000-0005-0000-0000-000076150000}"/>
    <cellStyle name="Accent6 4 4" xfId="9882" xr:uid="{00000000-0005-0000-0000-000077150000}"/>
    <cellStyle name="Accent6 4 5" xfId="36978" xr:uid="{00000000-0005-0000-0000-000078150000}"/>
    <cellStyle name="Accent6 4 6" xfId="2604" xr:uid="{00000000-0005-0000-0000-000079150000}"/>
    <cellStyle name="Accent6 5" xfId="931" xr:uid="{00000000-0005-0000-0000-00007A150000}"/>
    <cellStyle name="Accent6 5 2" xfId="10279" xr:uid="{00000000-0005-0000-0000-00007B150000}"/>
    <cellStyle name="Accent6 5 3" xfId="9883" xr:uid="{00000000-0005-0000-0000-00007C150000}"/>
    <cellStyle name="Accent6 5 4" xfId="36979" xr:uid="{00000000-0005-0000-0000-00007D150000}"/>
    <cellStyle name="Accent6 5 5" xfId="2606" xr:uid="{00000000-0005-0000-0000-00007E150000}"/>
    <cellStyle name="Accent6 6" xfId="2607" xr:uid="{00000000-0005-0000-0000-00007F150000}"/>
    <cellStyle name="Accent6 6 2" xfId="36980" xr:uid="{00000000-0005-0000-0000-000080150000}"/>
    <cellStyle name="Accent6 6 2 2" xfId="41293" xr:uid="{00000000-0005-0000-0000-000081150000}"/>
    <cellStyle name="Accent6 6 3" xfId="41292" xr:uid="{00000000-0005-0000-0000-000082150000}"/>
    <cellStyle name="Accent6 7" xfId="2608" xr:uid="{00000000-0005-0000-0000-000083150000}"/>
    <cellStyle name="Accent6 7 2" xfId="36981" xr:uid="{00000000-0005-0000-0000-000084150000}"/>
    <cellStyle name="Accent6 7 3" xfId="41294" xr:uid="{00000000-0005-0000-0000-000085150000}"/>
    <cellStyle name="Accent6 8" xfId="2609" xr:uid="{00000000-0005-0000-0000-000086150000}"/>
    <cellStyle name="Accent6 8 2" xfId="36982" xr:uid="{00000000-0005-0000-0000-000087150000}"/>
    <cellStyle name="Accent6 9" xfId="2610" xr:uid="{00000000-0005-0000-0000-000088150000}"/>
    <cellStyle name="Accent6 9 2" xfId="36983" xr:uid="{00000000-0005-0000-0000-000089150000}"/>
    <cellStyle name="active" xfId="3247" xr:uid="{00000000-0005-0000-0000-00008A150000}"/>
    <cellStyle name="AeE­ [0]_¡U¾EU￢ A¾COºn±³ " xfId="41295" xr:uid="{00000000-0005-0000-0000-00008B150000}"/>
    <cellStyle name="ÅëÈ­ [0]_¿ä¾à " xfId="41296" xr:uid="{00000000-0005-0000-0000-00008C150000}"/>
    <cellStyle name="AeE­ [0]_10¿u2AO _0006" xfId="41297" xr:uid="{00000000-0005-0000-0000-00008D150000}"/>
    <cellStyle name="ÅëÈ­ [0]_8¿ù11ÀÏ Á÷¿øÇöÈ² " xfId="41298" xr:uid="{00000000-0005-0000-0000-00008E150000}"/>
    <cellStyle name="AeE­ [0]_A¶A÷º°" xfId="41299" xr:uid="{00000000-0005-0000-0000-00008F150000}"/>
    <cellStyle name="ÅëÈ­ [0]_Ç×¸ñº° ¿ä¾à " xfId="41300" xr:uid="{00000000-0005-0000-0000-000090150000}"/>
    <cellStyle name="AeE­ [0]_INQUIRY ¿μ¾÷AßAø " xfId="41301" xr:uid="{00000000-0005-0000-0000-000091150000}"/>
    <cellStyle name="ÅëÈ­ [0]_laroux" xfId="41302" xr:uid="{00000000-0005-0000-0000-000092150000}"/>
    <cellStyle name="AeE­_¡U¾EU￢ A¾COºn±³ " xfId="41303" xr:uid="{00000000-0005-0000-0000-000093150000}"/>
    <cellStyle name="ÅëÈ­_´ë¿©±Ý" xfId="41304" xr:uid="{00000000-0005-0000-0000-000094150000}"/>
    <cellStyle name="AeE­_´U±aA÷AO98.12(A¶A¤)CR¾i¼­ " xfId="41305" xr:uid="{00000000-0005-0000-0000-000095150000}"/>
    <cellStyle name="ÅëÈ­_±âÅ¸" xfId="6235" xr:uid="{00000000-0005-0000-0000-000096150000}"/>
    <cellStyle name="AeE­_10¿u2AO _0006" xfId="41306" xr:uid="{00000000-0005-0000-0000-000097150000}"/>
    <cellStyle name="ÅëÈ­_8¿ù11ÀÏ Á÷¿øÇöÈ² " xfId="41307" xr:uid="{00000000-0005-0000-0000-000098150000}"/>
    <cellStyle name="AeE­_A" xfId="41308" xr:uid="{00000000-0005-0000-0000-000099150000}"/>
    <cellStyle name="ÅëÈ­_Á¦Á¶1ºÎ1°ú ÇöÈ² " xfId="41309" xr:uid="{00000000-0005-0000-0000-00009A150000}"/>
    <cellStyle name="AeE­_INQUIRY ¿μ¾÷AßAø " xfId="41310" xr:uid="{00000000-0005-0000-0000-00009B150000}"/>
    <cellStyle name="AeE¡© [0]_¡¾U©ö¡ì1_BS " xfId="41311" xr:uid="{00000000-0005-0000-0000-00009C150000}"/>
    <cellStyle name="AeE¡ⓒ [0]_¡¾aA￠￢" xfId="41312" xr:uid="{00000000-0005-0000-0000-00009D150000}"/>
    <cellStyle name="AeE¡ⓒ_¡¾aA￠￢" xfId="41313" xr:uid="{00000000-0005-0000-0000-00009E150000}"/>
    <cellStyle name="AeE¢®¨Ï [0]_10¡Ë?u2AO " xfId="41314" xr:uid="{00000000-0005-0000-0000-00009F150000}"/>
    <cellStyle name="AeE¢®¨Ï_10¡Ë?u2AO " xfId="41315" xr:uid="{00000000-0005-0000-0000-0000A0150000}"/>
    <cellStyle name="AeE￠R¨I [0]_AO¡§uRCN￠R¨uU " xfId="41316" xr:uid="{00000000-0005-0000-0000-0000A1150000}"/>
    <cellStyle name="AeE￠R¨I_AO¡§uRCN￠R¨uU " xfId="41317" xr:uid="{00000000-0005-0000-0000-0000A2150000}"/>
    <cellStyle name="ALIGNMENT" xfId="41318" xr:uid="{00000000-0005-0000-0000-0000A3150000}"/>
    <cellStyle name="args.style" xfId="3248" xr:uid="{00000000-0005-0000-0000-0000A4150000}"/>
    <cellStyle name="AÞ¸¶ [0]_¡U¾EU￢ A¾COºn±³ " xfId="41319" xr:uid="{00000000-0005-0000-0000-0000A5150000}"/>
    <cellStyle name="ÄÞ¸¶ [0]_¿ä¾à " xfId="41320" xr:uid="{00000000-0005-0000-0000-0000A6150000}"/>
    <cellStyle name="AÞ¸¶_¡U¾EU￢ A¾COºn±³ " xfId="41321" xr:uid="{00000000-0005-0000-0000-0000A7150000}"/>
    <cellStyle name="ÄÞ¸¶_¿ä¾à " xfId="41322" xr:uid="{00000000-0005-0000-0000-0000A8150000}"/>
    <cellStyle name="AutoFormat Options" xfId="1349" xr:uid="{00000000-0005-0000-0000-0000A9150000}"/>
    <cellStyle name="AutoFormat Options 2" xfId="1350" xr:uid="{00000000-0005-0000-0000-0000AA150000}"/>
    <cellStyle name="AutoFormat Options 2 2" xfId="10843" xr:uid="{00000000-0005-0000-0000-0000AB150000}"/>
    <cellStyle name="AutoFormat Options 2 2 2" xfId="41323" xr:uid="{00000000-0005-0000-0000-0000AC150000}"/>
    <cellStyle name="AutoFormat Options 2 3" xfId="3249" xr:uid="{00000000-0005-0000-0000-0000AD150000}"/>
    <cellStyle name="AutoFormat Options 3" xfId="1351" xr:uid="{00000000-0005-0000-0000-0000AE150000}"/>
    <cellStyle name="AutoFormat Options 3 2" xfId="41324" xr:uid="{00000000-0005-0000-0000-0000AF150000}"/>
    <cellStyle name="AutoFormat Options 4" xfId="1352" xr:uid="{00000000-0005-0000-0000-0000B0150000}"/>
    <cellStyle name="AutoFormat Options 4 2" xfId="41325" xr:uid="{00000000-0005-0000-0000-0000B1150000}"/>
    <cellStyle name="AutoFormat Options 5" xfId="41326" xr:uid="{00000000-0005-0000-0000-0000B2150000}"/>
    <cellStyle name="Bad" xfId="657" builtinId="27" customBuiltin="1"/>
    <cellStyle name="Bad 10" xfId="2611" xr:uid="{00000000-0005-0000-0000-0000B4150000}"/>
    <cellStyle name="Bad 10 2" xfId="36984" xr:uid="{00000000-0005-0000-0000-0000B5150000}"/>
    <cellStyle name="Bad 11" xfId="2612" xr:uid="{00000000-0005-0000-0000-0000B6150000}"/>
    <cellStyle name="Bad 11 2" xfId="36985" xr:uid="{00000000-0005-0000-0000-0000B7150000}"/>
    <cellStyle name="Bad 12" xfId="2613" xr:uid="{00000000-0005-0000-0000-0000B8150000}"/>
    <cellStyle name="Bad 12 2" xfId="36986" xr:uid="{00000000-0005-0000-0000-0000B9150000}"/>
    <cellStyle name="Bad 13" xfId="36987" xr:uid="{00000000-0005-0000-0000-0000BA150000}"/>
    <cellStyle name="Bad 14" xfId="36988" xr:uid="{00000000-0005-0000-0000-0000BB150000}"/>
    <cellStyle name="Bad 15" xfId="36989" xr:uid="{00000000-0005-0000-0000-0000BC150000}"/>
    <cellStyle name="Bad 16" xfId="36990" xr:uid="{00000000-0005-0000-0000-0000BD150000}"/>
    <cellStyle name="Bad 17" xfId="36991" xr:uid="{00000000-0005-0000-0000-0000BE150000}"/>
    <cellStyle name="Bad 2" xfId="932" xr:uid="{00000000-0005-0000-0000-0000BF150000}"/>
    <cellStyle name="Bad 2 2" xfId="2615" xr:uid="{00000000-0005-0000-0000-0000C0150000}"/>
    <cellStyle name="Bad 2 2 2" xfId="41327" xr:uid="{00000000-0005-0000-0000-0000C1150000}"/>
    <cellStyle name="Bad 2 3" xfId="2616" xr:uid="{00000000-0005-0000-0000-0000C2150000}"/>
    <cellStyle name="Bad 2 4" xfId="3250" xr:uid="{00000000-0005-0000-0000-0000C3150000}"/>
    <cellStyle name="Bad 2 4 2" xfId="10285" xr:uid="{00000000-0005-0000-0000-0000C4150000}"/>
    <cellStyle name="Bad 2 5" xfId="9884" xr:uid="{00000000-0005-0000-0000-0000C5150000}"/>
    <cellStyle name="Bad 2 6" xfId="17538" xr:uid="{00000000-0005-0000-0000-0000C6150000}"/>
    <cellStyle name="Bad 2 7" xfId="36992" xr:uid="{00000000-0005-0000-0000-0000C7150000}"/>
    <cellStyle name="Bad 2 8" xfId="2614" xr:uid="{00000000-0005-0000-0000-0000C8150000}"/>
    <cellStyle name="Bad 3" xfId="933" xr:uid="{00000000-0005-0000-0000-0000C9150000}"/>
    <cellStyle name="Bad 3 2" xfId="2618" xr:uid="{00000000-0005-0000-0000-0000CA150000}"/>
    <cellStyle name="Bad 3 2 2" xfId="41328" xr:uid="{00000000-0005-0000-0000-0000CB150000}"/>
    <cellStyle name="Bad 3 3" xfId="3251" xr:uid="{00000000-0005-0000-0000-0000CC150000}"/>
    <cellStyle name="Bad 3 3 2" xfId="10287" xr:uid="{00000000-0005-0000-0000-0000CD150000}"/>
    <cellStyle name="Bad 3 4" xfId="9885" xr:uid="{00000000-0005-0000-0000-0000CE150000}"/>
    <cellStyle name="Bad 3 5" xfId="17539" xr:uid="{00000000-0005-0000-0000-0000CF150000}"/>
    <cellStyle name="Bad 3 6" xfId="36993" xr:uid="{00000000-0005-0000-0000-0000D0150000}"/>
    <cellStyle name="Bad 3 7" xfId="2617" xr:uid="{00000000-0005-0000-0000-0000D1150000}"/>
    <cellStyle name="Bad 4" xfId="934" xr:uid="{00000000-0005-0000-0000-0000D2150000}"/>
    <cellStyle name="Bad 4 2" xfId="2620" xr:uid="{00000000-0005-0000-0000-0000D3150000}"/>
    <cellStyle name="Bad 4 3" xfId="3252" xr:uid="{00000000-0005-0000-0000-0000D4150000}"/>
    <cellStyle name="Bad 4 3 2" xfId="10289" xr:uid="{00000000-0005-0000-0000-0000D5150000}"/>
    <cellStyle name="Bad 4 4" xfId="9886" xr:uid="{00000000-0005-0000-0000-0000D6150000}"/>
    <cellStyle name="Bad 4 5" xfId="17540" xr:uid="{00000000-0005-0000-0000-0000D7150000}"/>
    <cellStyle name="Bad 4 6" xfId="36994" xr:uid="{00000000-0005-0000-0000-0000D8150000}"/>
    <cellStyle name="Bad 4 7" xfId="2619" xr:uid="{00000000-0005-0000-0000-0000D9150000}"/>
    <cellStyle name="Bad 5" xfId="935" xr:uid="{00000000-0005-0000-0000-0000DA150000}"/>
    <cellStyle name="Bad 5 2" xfId="10291" xr:uid="{00000000-0005-0000-0000-0000DB150000}"/>
    <cellStyle name="Bad 5 3" xfId="9887" xr:uid="{00000000-0005-0000-0000-0000DC150000}"/>
    <cellStyle name="Bad 5 4" xfId="36995" xr:uid="{00000000-0005-0000-0000-0000DD150000}"/>
    <cellStyle name="Bad 5 5" xfId="2621" xr:uid="{00000000-0005-0000-0000-0000DE150000}"/>
    <cellStyle name="Bad 6" xfId="2622" xr:uid="{00000000-0005-0000-0000-0000DF150000}"/>
    <cellStyle name="Bad 6 2" xfId="36996" xr:uid="{00000000-0005-0000-0000-0000E0150000}"/>
    <cellStyle name="Bad 6 2 2" xfId="41330" xr:uid="{00000000-0005-0000-0000-0000E1150000}"/>
    <cellStyle name="Bad 6 3" xfId="41329" xr:uid="{00000000-0005-0000-0000-0000E2150000}"/>
    <cellStyle name="Bad 7" xfId="2623" xr:uid="{00000000-0005-0000-0000-0000E3150000}"/>
    <cellStyle name="Bad 7 2" xfId="36997" xr:uid="{00000000-0005-0000-0000-0000E4150000}"/>
    <cellStyle name="Bad 7 3" xfId="41331" xr:uid="{00000000-0005-0000-0000-0000E5150000}"/>
    <cellStyle name="Bad 8" xfId="2624" xr:uid="{00000000-0005-0000-0000-0000E6150000}"/>
    <cellStyle name="Bad 8 2" xfId="36998" xr:uid="{00000000-0005-0000-0000-0000E7150000}"/>
    <cellStyle name="Bad 9" xfId="2625" xr:uid="{00000000-0005-0000-0000-0000E8150000}"/>
    <cellStyle name="Bad 9 2" xfId="36999" xr:uid="{00000000-0005-0000-0000-0000E9150000}"/>
    <cellStyle name="blp_column_header" xfId="1265" xr:uid="{00000000-0005-0000-0000-0000EA150000}"/>
    <cellStyle name="Body" xfId="41332" xr:uid="{00000000-0005-0000-0000-0000EB150000}"/>
    <cellStyle name="Brand Align Left Text" xfId="41333" xr:uid="{00000000-0005-0000-0000-0000EC150000}"/>
    <cellStyle name="Brand Align Left Text 2" xfId="41334" xr:uid="{00000000-0005-0000-0000-0000ED150000}"/>
    <cellStyle name="Brand Default" xfId="41335" xr:uid="{00000000-0005-0000-0000-0000EE150000}"/>
    <cellStyle name="Brand Percent" xfId="41336" xr:uid="{00000000-0005-0000-0000-0000EF150000}"/>
    <cellStyle name="Brand Source" xfId="41337" xr:uid="{00000000-0005-0000-0000-0000F0150000}"/>
    <cellStyle name="Brand Source 2" xfId="41338" xr:uid="{00000000-0005-0000-0000-0000F1150000}"/>
    <cellStyle name="Brand Subtitle with Underline" xfId="41339" xr:uid="{00000000-0005-0000-0000-0000F2150000}"/>
    <cellStyle name="Brand Subtitle with Underline 2" xfId="41340" xr:uid="{00000000-0005-0000-0000-0000F3150000}"/>
    <cellStyle name="Brand Subtitle with Underline 3" xfId="41341" xr:uid="{00000000-0005-0000-0000-0000F4150000}"/>
    <cellStyle name="Brand Subtitle with Underline 4" xfId="41342" xr:uid="{00000000-0005-0000-0000-0000F5150000}"/>
    <cellStyle name="Brand Subtitle without Underline" xfId="41343" xr:uid="{00000000-0005-0000-0000-0000F6150000}"/>
    <cellStyle name="Brand Subtitle without Underline 2" xfId="41344" xr:uid="{00000000-0005-0000-0000-0000F7150000}"/>
    <cellStyle name="Brand Title" xfId="41345" xr:uid="{00000000-0005-0000-0000-0000F8150000}"/>
    <cellStyle name="Brand Title 2" xfId="41346" xr:uid="{00000000-0005-0000-0000-0000F9150000}"/>
    <cellStyle name="Burrency_Sheet1_97회비" xfId="41347" xr:uid="{00000000-0005-0000-0000-0000FA150000}"/>
    <cellStyle name="C¡IA¨ª_¡ÆⓒªAaAaAo(97)" xfId="41348" xr:uid="{00000000-0005-0000-0000-0000FB150000}"/>
    <cellStyle name="C¢®IA¡§¨£_3A¢®A ¡§¢®?¡§uoCu 62¢®¨ú¨Ïo¡§uO " xfId="41349" xr:uid="{00000000-0005-0000-0000-0000FC150000}"/>
    <cellStyle name="C￠RIA¡§¨￡_AO¡§uRCN￠R¨uU " xfId="41350" xr:uid="{00000000-0005-0000-0000-0000FD150000}"/>
    <cellStyle name="C￥AØ_ 10AE " xfId="41351" xr:uid="{00000000-0005-0000-0000-0000FE150000}"/>
    <cellStyle name="Ç¥ÁØ_¿¬°£´©°è¿¹»ó" xfId="6236" xr:uid="{00000000-0005-0000-0000-0000FF150000}"/>
    <cellStyle name="C￥AØ_¿u°￡¿a¾aº¸°i" xfId="41352" xr:uid="{00000000-0005-0000-0000-000000160000}"/>
    <cellStyle name="Ç¥ÁØ_»ç¾÷ºÎº° ÃÑ°è " xfId="41353" xr:uid="{00000000-0005-0000-0000-000001160000}"/>
    <cellStyle name="C￥AØ_°ø¹R5 " xfId="41354" xr:uid="{00000000-0005-0000-0000-000002160000}"/>
    <cellStyle name="Ç¥ÁØ_°ü¸®Ç×¸ñ_¾÷Á¾º° " xfId="41355" xr:uid="{00000000-0005-0000-0000-000003160000}"/>
    <cellStyle name="C￥AØ_°u¸RC×¸n_¾÷A¾º° " xfId="41356" xr:uid="{00000000-0005-0000-0000-000004160000}"/>
    <cellStyle name="Ç¥ÁØ_0N-HANDLING " xfId="41357" xr:uid="{00000000-0005-0000-0000-000005160000}"/>
    <cellStyle name="C￥AØ_¼oAu°u·I" xfId="41358" xr:uid="{00000000-0005-0000-0000-000006160000}"/>
    <cellStyle name="Ç¥ÁØ_¾÷Á¾º° " xfId="41359" xr:uid="{00000000-0005-0000-0000-000007160000}"/>
    <cellStyle name="C￥AØ_¾c½A9" xfId="41360" xr:uid="{00000000-0005-0000-0000-000008160000}"/>
    <cellStyle name="Ç¥ÁØ_3Â÷ Æ¯¼öÇü 62±¹¼Ò " xfId="41361" xr:uid="{00000000-0005-0000-0000-000009160000}"/>
    <cellStyle name="C￥AØ_4¿uE¸AC1" xfId="41362" xr:uid="{00000000-0005-0000-0000-00000A160000}"/>
    <cellStyle name="Ç¥ÁØ_5-1±¤°í " xfId="41363" xr:uid="{00000000-0005-0000-0000-00000B160000}"/>
    <cellStyle name="C￥AØ_6-3°æAi·A " xfId="41364" xr:uid="{00000000-0005-0000-0000-00000C160000}"/>
    <cellStyle name="Ç¥ÁØ_98³â °á»ê " xfId="41365" xr:uid="{00000000-0005-0000-0000-00000D160000}"/>
    <cellStyle name="C￥AØ_A?°¡Ao±C" xfId="41366" xr:uid="{00000000-0005-0000-0000-00000E160000}"/>
    <cellStyle name="Ç¥ÁØ_Áý°èÇ¥(2¿ù) " xfId="41367" xr:uid="{00000000-0005-0000-0000-00000F160000}"/>
    <cellStyle name="C￥AØ_C°AC¼­1" xfId="41368" xr:uid="{00000000-0005-0000-0000-000010160000}"/>
    <cellStyle name="Ç¥ÁØ_È¸¼±½ÅÃ»¼­" xfId="41369" xr:uid="{00000000-0005-0000-0000-000011160000}"/>
    <cellStyle name="C￥AØ_E¸¼±½AA≫¼­" xfId="41370" xr:uid="{00000000-0005-0000-0000-000012160000}"/>
    <cellStyle name="Ç¥ÁØ_laroux" xfId="41371" xr:uid="{00000000-0005-0000-0000-000013160000}"/>
    <cellStyle name="C￥AØ_Sheet1_¿μ¾÷CoE² " xfId="41372" xr:uid="{00000000-0005-0000-0000-000014160000}"/>
    <cellStyle name="Ç¥ÁØ_Sheet1_0N-HANDLING " xfId="41373" xr:uid="{00000000-0005-0000-0000-000015160000}"/>
    <cellStyle name="C￥AØ_Sheet1_Ay°eC￥(2¿u) " xfId="41374" xr:uid="{00000000-0005-0000-0000-000016160000}"/>
    <cellStyle name="Ç¥ÁØ_Sheet1_Áý°èÇ¥(2¿ù) " xfId="41375" xr:uid="{00000000-0005-0000-0000-000017160000}"/>
    <cellStyle name="C￥AØ_SMG-CKD-d1.1 " xfId="41376" xr:uid="{00000000-0005-0000-0000-000018160000}"/>
    <cellStyle name="c2" xfId="6083" xr:uid="{00000000-0005-0000-0000-000019160000}"/>
    <cellStyle name="Calc Currency (0)" xfId="3253" xr:uid="{00000000-0005-0000-0000-00001A160000}"/>
    <cellStyle name="Calc Currency (0) 2" xfId="3254" xr:uid="{00000000-0005-0000-0000-00001B160000}"/>
    <cellStyle name="Calc Currency (0) 3" xfId="41377" xr:uid="{00000000-0005-0000-0000-00001C160000}"/>
    <cellStyle name="Calc Currency (0)_Audit Adjustments - MCSH (220409)" xfId="3255" xr:uid="{00000000-0005-0000-0000-00001D160000}"/>
    <cellStyle name="Calc Currency (2)" xfId="3256" xr:uid="{00000000-0005-0000-0000-00001E160000}"/>
    <cellStyle name="Calc Currency (2) 2" xfId="41378" xr:uid="{00000000-0005-0000-0000-00001F160000}"/>
    <cellStyle name="Calc Percent (0)" xfId="3257" xr:uid="{00000000-0005-0000-0000-000020160000}"/>
    <cellStyle name="Calc Percent (0) 2" xfId="41379" xr:uid="{00000000-0005-0000-0000-000021160000}"/>
    <cellStyle name="Calc Percent (1)" xfId="3258" xr:uid="{00000000-0005-0000-0000-000022160000}"/>
    <cellStyle name="Calc Percent (1) 2" xfId="41380" xr:uid="{00000000-0005-0000-0000-000023160000}"/>
    <cellStyle name="Calc Percent (2)" xfId="3259" xr:uid="{00000000-0005-0000-0000-000024160000}"/>
    <cellStyle name="Calc Percent (2) 2" xfId="41381" xr:uid="{00000000-0005-0000-0000-000025160000}"/>
    <cellStyle name="Calc Units (0)" xfId="3260" xr:uid="{00000000-0005-0000-0000-000026160000}"/>
    <cellStyle name="Calc Units (0) 2" xfId="3261" xr:uid="{00000000-0005-0000-0000-000027160000}"/>
    <cellStyle name="Calc Units (0) 3" xfId="41382" xr:uid="{00000000-0005-0000-0000-000028160000}"/>
    <cellStyle name="Calc Units (0)_13A.Recv-08" xfId="3262" xr:uid="{00000000-0005-0000-0000-000029160000}"/>
    <cellStyle name="Calc Units (1)" xfId="3263" xr:uid="{00000000-0005-0000-0000-00002A160000}"/>
    <cellStyle name="Calc Units (1) 2" xfId="3264" xr:uid="{00000000-0005-0000-0000-00002B160000}"/>
    <cellStyle name="Calc Units (1) 3" xfId="41383" xr:uid="{00000000-0005-0000-0000-00002C160000}"/>
    <cellStyle name="Calc Units (1)_13A.Recv-08" xfId="3265" xr:uid="{00000000-0005-0000-0000-00002D160000}"/>
    <cellStyle name="Calc Units (2)" xfId="3266" xr:uid="{00000000-0005-0000-0000-00002E160000}"/>
    <cellStyle name="Calc Units (2) 2" xfId="41384" xr:uid="{00000000-0005-0000-0000-00002F160000}"/>
    <cellStyle name="Calculation" xfId="661" builtinId="22" customBuiltin="1"/>
    <cellStyle name="Calculation 10" xfId="2626" xr:uid="{00000000-0005-0000-0000-000031160000}"/>
    <cellStyle name="Calculation 10 10" xfId="33307" xr:uid="{00000000-0005-0000-0000-000032160000}"/>
    <cellStyle name="Calculation 10 11" xfId="30712" xr:uid="{00000000-0005-0000-0000-000033160000}"/>
    <cellStyle name="Calculation 10 12" xfId="37000" xr:uid="{00000000-0005-0000-0000-000034160000}"/>
    <cellStyle name="Calculation 10 2" xfId="8641" xr:uid="{00000000-0005-0000-0000-000035160000}"/>
    <cellStyle name="Calculation 10 2 2" xfId="11566" xr:uid="{00000000-0005-0000-0000-000036160000}"/>
    <cellStyle name="Calculation 10 2 2 2" xfId="16825" xr:uid="{00000000-0005-0000-0000-000037160000}"/>
    <cellStyle name="Calculation 10 2 2 2 2" xfId="29359" xr:uid="{00000000-0005-0000-0000-000038160000}"/>
    <cellStyle name="Calculation 10 2 2 3" xfId="20726" xr:uid="{00000000-0005-0000-0000-000039160000}"/>
    <cellStyle name="Calculation 10 2 2 3 2" xfId="30404" xr:uid="{00000000-0005-0000-0000-00003A160000}"/>
    <cellStyle name="Calculation 10 2 2 4" xfId="24318" xr:uid="{00000000-0005-0000-0000-00003B160000}"/>
    <cellStyle name="Calculation 10 2 2 5" xfId="32991" xr:uid="{00000000-0005-0000-0000-00003C160000}"/>
    <cellStyle name="Calculation 10 2 2 6" xfId="34047" xr:uid="{00000000-0005-0000-0000-00003D160000}"/>
    <cellStyle name="Calculation 10 2 2 7" xfId="30849" xr:uid="{00000000-0005-0000-0000-00003E160000}"/>
    <cellStyle name="Calculation 10 2 3" xfId="11889" xr:uid="{00000000-0005-0000-0000-00003F160000}"/>
    <cellStyle name="Calculation 10 2 3 2" xfId="17076" xr:uid="{00000000-0005-0000-0000-000040160000}"/>
    <cellStyle name="Calculation 10 2 3 2 2" xfId="29607" xr:uid="{00000000-0005-0000-0000-000041160000}"/>
    <cellStyle name="Calculation 10 2 3 3" xfId="24638" xr:uid="{00000000-0005-0000-0000-000042160000}"/>
    <cellStyle name="Calculation 10 2 4" xfId="11959" xr:uid="{00000000-0005-0000-0000-000043160000}"/>
    <cellStyle name="Calculation 10 2 4 2" xfId="24708" xr:uid="{00000000-0005-0000-0000-000044160000}"/>
    <cellStyle name="Calculation 10 2 5" xfId="20576" xr:uid="{00000000-0005-0000-0000-000045160000}"/>
    <cellStyle name="Calculation 10 2 5 2" xfId="30254" xr:uid="{00000000-0005-0000-0000-000046160000}"/>
    <cellStyle name="Calculation 10 2 6" xfId="22707" xr:uid="{00000000-0005-0000-0000-000047160000}"/>
    <cellStyle name="Calculation 10 2 7" xfId="31997" xr:uid="{00000000-0005-0000-0000-000048160000}"/>
    <cellStyle name="Calculation 10 2 8" xfId="33859" xr:uid="{00000000-0005-0000-0000-000049160000}"/>
    <cellStyle name="Calculation 10 2 9" xfId="31062" xr:uid="{00000000-0005-0000-0000-00004A160000}"/>
    <cellStyle name="Calculation 10 3" xfId="6461" xr:uid="{00000000-0005-0000-0000-00004B160000}"/>
    <cellStyle name="Calculation 10 3 2" xfId="13062" xr:uid="{00000000-0005-0000-0000-00004C160000}"/>
    <cellStyle name="Calculation 10 3 2 2" xfId="25807" xr:uid="{00000000-0005-0000-0000-00004D160000}"/>
    <cellStyle name="Calculation 10 3 3" xfId="20820" xr:uid="{00000000-0005-0000-0000-00004E160000}"/>
    <cellStyle name="Calculation 10 3 3 2" xfId="30498" xr:uid="{00000000-0005-0000-0000-00004F160000}"/>
    <cellStyle name="Calculation 10 3 4" xfId="21205" xr:uid="{00000000-0005-0000-0000-000050160000}"/>
    <cellStyle name="Calculation 10 3 5" xfId="33132" xr:uid="{00000000-0005-0000-0000-000051160000}"/>
    <cellStyle name="Calculation 10 3 6" xfId="34143" xr:uid="{00000000-0005-0000-0000-000052160000}"/>
    <cellStyle name="Calculation 10 3 7" xfId="32052" xr:uid="{00000000-0005-0000-0000-000053160000}"/>
    <cellStyle name="Calculation 10 4" xfId="7379" xr:uid="{00000000-0005-0000-0000-000054160000}"/>
    <cellStyle name="Calculation 10 4 2" xfId="13895" xr:uid="{00000000-0005-0000-0000-000055160000}"/>
    <cellStyle name="Calculation 10 4 2 2" xfId="26625" xr:uid="{00000000-0005-0000-0000-000056160000}"/>
    <cellStyle name="Calculation 10 4 3" xfId="22106" xr:uid="{00000000-0005-0000-0000-000057160000}"/>
    <cellStyle name="Calculation 10 5" xfId="11410" xr:uid="{00000000-0005-0000-0000-000058160000}"/>
    <cellStyle name="Calculation 10 5 2" xfId="16712" xr:uid="{00000000-0005-0000-0000-000059160000}"/>
    <cellStyle name="Calculation 10 5 2 2" xfId="29247" xr:uid="{00000000-0005-0000-0000-00005A160000}"/>
    <cellStyle name="Calculation 10 5 3" xfId="24165" xr:uid="{00000000-0005-0000-0000-00005B160000}"/>
    <cellStyle name="Calculation 10 6" xfId="11977" xr:uid="{00000000-0005-0000-0000-00005C160000}"/>
    <cellStyle name="Calculation 10 6 2" xfId="24725" xr:uid="{00000000-0005-0000-0000-00005D160000}"/>
    <cellStyle name="Calculation 10 7" xfId="18137" xr:uid="{00000000-0005-0000-0000-00005E160000}"/>
    <cellStyle name="Calculation 10 7 2" xfId="30043" xr:uid="{00000000-0005-0000-0000-00005F160000}"/>
    <cellStyle name="Calculation 10 8" xfId="20911" xr:uid="{00000000-0005-0000-0000-000060160000}"/>
    <cellStyle name="Calculation 10 9" xfId="30759" xr:uid="{00000000-0005-0000-0000-000061160000}"/>
    <cellStyle name="Calculation 11" xfId="2627" xr:uid="{00000000-0005-0000-0000-000062160000}"/>
    <cellStyle name="Calculation 11 10" xfId="31444" xr:uid="{00000000-0005-0000-0000-000063160000}"/>
    <cellStyle name="Calculation 11 11" xfId="30713" xr:uid="{00000000-0005-0000-0000-000064160000}"/>
    <cellStyle name="Calculation 11 12" xfId="37001" xr:uid="{00000000-0005-0000-0000-000065160000}"/>
    <cellStyle name="Calculation 11 2" xfId="8642" xr:uid="{00000000-0005-0000-0000-000066160000}"/>
    <cellStyle name="Calculation 11 2 2" xfId="11567" xr:uid="{00000000-0005-0000-0000-000067160000}"/>
    <cellStyle name="Calculation 11 2 2 2" xfId="16826" xr:uid="{00000000-0005-0000-0000-000068160000}"/>
    <cellStyle name="Calculation 11 2 2 2 2" xfId="29360" xr:uid="{00000000-0005-0000-0000-000069160000}"/>
    <cellStyle name="Calculation 11 2 2 3" xfId="20727" xr:uid="{00000000-0005-0000-0000-00006A160000}"/>
    <cellStyle name="Calculation 11 2 2 3 2" xfId="30405" xr:uid="{00000000-0005-0000-0000-00006B160000}"/>
    <cellStyle name="Calculation 11 2 2 4" xfId="24319" xr:uid="{00000000-0005-0000-0000-00006C160000}"/>
    <cellStyle name="Calculation 11 2 2 5" xfId="32992" xr:uid="{00000000-0005-0000-0000-00006D160000}"/>
    <cellStyle name="Calculation 11 2 2 6" xfId="34048" xr:uid="{00000000-0005-0000-0000-00006E160000}"/>
    <cellStyle name="Calculation 11 2 2 7" xfId="31660" xr:uid="{00000000-0005-0000-0000-00006F160000}"/>
    <cellStyle name="Calculation 11 2 3" xfId="11651" xr:uid="{00000000-0005-0000-0000-000070160000}"/>
    <cellStyle name="Calculation 11 2 3 2" xfId="16909" xr:uid="{00000000-0005-0000-0000-000071160000}"/>
    <cellStyle name="Calculation 11 2 3 2 2" xfId="29443" xr:uid="{00000000-0005-0000-0000-000072160000}"/>
    <cellStyle name="Calculation 11 2 3 3" xfId="24403" xr:uid="{00000000-0005-0000-0000-000073160000}"/>
    <cellStyle name="Calculation 11 2 4" xfId="7605" xr:uid="{00000000-0005-0000-0000-000074160000}"/>
    <cellStyle name="Calculation 11 2 4 2" xfId="22331" xr:uid="{00000000-0005-0000-0000-000075160000}"/>
    <cellStyle name="Calculation 11 2 5" xfId="20577" xr:uid="{00000000-0005-0000-0000-000076160000}"/>
    <cellStyle name="Calculation 11 2 5 2" xfId="30255" xr:uid="{00000000-0005-0000-0000-000077160000}"/>
    <cellStyle name="Calculation 11 2 6" xfId="22708" xr:uid="{00000000-0005-0000-0000-000078160000}"/>
    <cellStyle name="Calculation 11 2 7" xfId="31998" xr:uid="{00000000-0005-0000-0000-000079160000}"/>
    <cellStyle name="Calculation 11 2 8" xfId="33860" xr:uid="{00000000-0005-0000-0000-00007A160000}"/>
    <cellStyle name="Calculation 11 2 9" xfId="33841" xr:uid="{00000000-0005-0000-0000-00007B160000}"/>
    <cellStyle name="Calculation 11 3" xfId="6462" xr:uid="{00000000-0005-0000-0000-00007C160000}"/>
    <cellStyle name="Calculation 11 3 2" xfId="13063" xr:uid="{00000000-0005-0000-0000-00007D160000}"/>
    <cellStyle name="Calculation 11 3 2 2" xfId="25808" xr:uid="{00000000-0005-0000-0000-00007E160000}"/>
    <cellStyle name="Calculation 11 3 3" xfId="20821" xr:uid="{00000000-0005-0000-0000-00007F160000}"/>
    <cellStyle name="Calculation 11 3 3 2" xfId="30499" xr:uid="{00000000-0005-0000-0000-000080160000}"/>
    <cellStyle name="Calculation 11 3 4" xfId="21206" xr:uid="{00000000-0005-0000-0000-000081160000}"/>
    <cellStyle name="Calculation 11 3 5" xfId="33133" xr:uid="{00000000-0005-0000-0000-000082160000}"/>
    <cellStyle name="Calculation 11 3 6" xfId="34144" xr:uid="{00000000-0005-0000-0000-000083160000}"/>
    <cellStyle name="Calculation 11 3 7" xfId="33820" xr:uid="{00000000-0005-0000-0000-000084160000}"/>
    <cellStyle name="Calculation 11 4" xfId="7378" xr:uid="{00000000-0005-0000-0000-000085160000}"/>
    <cellStyle name="Calculation 11 4 2" xfId="13894" xr:uid="{00000000-0005-0000-0000-000086160000}"/>
    <cellStyle name="Calculation 11 4 2 2" xfId="26624" xr:uid="{00000000-0005-0000-0000-000087160000}"/>
    <cellStyle name="Calculation 11 4 3" xfId="22105" xr:uid="{00000000-0005-0000-0000-000088160000}"/>
    <cellStyle name="Calculation 11 5" xfId="11463" xr:uid="{00000000-0005-0000-0000-000089160000}"/>
    <cellStyle name="Calculation 11 5 2" xfId="16755" xr:uid="{00000000-0005-0000-0000-00008A160000}"/>
    <cellStyle name="Calculation 11 5 2 2" xfId="29290" xr:uid="{00000000-0005-0000-0000-00008B160000}"/>
    <cellStyle name="Calculation 11 5 3" xfId="24218" xr:uid="{00000000-0005-0000-0000-00008C160000}"/>
    <cellStyle name="Calculation 11 6" xfId="11965" xr:uid="{00000000-0005-0000-0000-00008D160000}"/>
    <cellStyle name="Calculation 11 6 2" xfId="24714" xr:uid="{00000000-0005-0000-0000-00008E160000}"/>
    <cellStyle name="Calculation 11 7" xfId="18136" xr:uid="{00000000-0005-0000-0000-00008F160000}"/>
    <cellStyle name="Calculation 11 7 2" xfId="30042" xr:uid="{00000000-0005-0000-0000-000090160000}"/>
    <cellStyle name="Calculation 11 8" xfId="20912" xr:uid="{00000000-0005-0000-0000-000091160000}"/>
    <cellStyle name="Calculation 11 9" xfId="30760" xr:uid="{00000000-0005-0000-0000-000092160000}"/>
    <cellStyle name="Calculation 12" xfId="2628" xr:uid="{00000000-0005-0000-0000-000093160000}"/>
    <cellStyle name="Calculation 12 10" xfId="31443" xr:uid="{00000000-0005-0000-0000-000094160000}"/>
    <cellStyle name="Calculation 12 11" xfId="30714" xr:uid="{00000000-0005-0000-0000-000095160000}"/>
    <cellStyle name="Calculation 12 12" xfId="37002" xr:uid="{00000000-0005-0000-0000-000096160000}"/>
    <cellStyle name="Calculation 12 2" xfId="8643" xr:uid="{00000000-0005-0000-0000-000097160000}"/>
    <cellStyle name="Calculation 12 2 2" xfId="11568" xr:uid="{00000000-0005-0000-0000-000098160000}"/>
    <cellStyle name="Calculation 12 2 2 2" xfId="16827" xr:uid="{00000000-0005-0000-0000-000099160000}"/>
    <cellStyle name="Calculation 12 2 2 2 2" xfId="29361" xr:uid="{00000000-0005-0000-0000-00009A160000}"/>
    <cellStyle name="Calculation 12 2 2 3" xfId="20728" xr:uid="{00000000-0005-0000-0000-00009B160000}"/>
    <cellStyle name="Calculation 12 2 2 3 2" xfId="30406" xr:uid="{00000000-0005-0000-0000-00009C160000}"/>
    <cellStyle name="Calculation 12 2 2 4" xfId="24320" xr:uid="{00000000-0005-0000-0000-00009D160000}"/>
    <cellStyle name="Calculation 12 2 2 5" xfId="32993" xr:uid="{00000000-0005-0000-0000-00009E160000}"/>
    <cellStyle name="Calculation 12 2 2 6" xfId="34049" xr:uid="{00000000-0005-0000-0000-00009F160000}"/>
    <cellStyle name="Calculation 12 2 2 7" xfId="33956" xr:uid="{00000000-0005-0000-0000-0000A0160000}"/>
    <cellStyle name="Calculation 12 2 3" xfId="11866" xr:uid="{00000000-0005-0000-0000-0000A1160000}"/>
    <cellStyle name="Calculation 12 2 3 2" xfId="17064" xr:uid="{00000000-0005-0000-0000-0000A2160000}"/>
    <cellStyle name="Calculation 12 2 3 2 2" xfId="29595" xr:uid="{00000000-0005-0000-0000-0000A3160000}"/>
    <cellStyle name="Calculation 12 2 3 3" xfId="24615" xr:uid="{00000000-0005-0000-0000-0000A4160000}"/>
    <cellStyle name="Calculation 12 2 4" xfId="11962" xr:uid="{00000000-0005-0000-0000-0000A5160000}"/>
    <cellStyle name="Calculation 12 2 4 2" xfId="24711" xr:uid="{00000000-0005-0000-0000-0000A6160000}"/>
    <cellStyle name="Calculation 12 2 5" xfId="20578" xr:uid="{00000000-0005-0000-0000-0000A7160000}"/>
    <cellStyle name="Calculation 12 2 5 2" xfId="30256" xr:uid="{00000000-0005-0000-0000-0000A8160000}"/>
    <cellStyle name="Calculation 12 2 6" xfId="22709" xr:uid="{00000000-0005-0000-0000-0000A9160000}"/>
    <cellStyle name="Calculation 12 2 7" xfId="31999" xr:uid="{00000000-0005-0000-0000-0000AA160000}"/>
    <cellStyle name="Calculation 12 2 8" xfId="33861" xr:uid="{00000000-0005-0000-0000-0000AB160000}"/>
    <cellStyle name="Calculation 12 2 9" xfId="32037" xr:uid="{00000000-0005-0000-0000-0000AC160000}"/>
    <cellStyle name="Calculation 12 3" xfId="6463" xr:uid="{00000000-0005-0000-0000-0000AD160000}"/>
    <cellStyle name="Calculation 12 3 2" xfId="13064" xr:uid="{00000000-0005-0000-0000-0000AE160000}"/>
    <cellStyle name="Calculation 12 3 2 2" xfId="25809" xr:uid="{00000000-0005-0000-0000-0000AF160000}"/>
    <cellStyle name="Calculation 12 3 3" xfId="20822" xr:uid="{00000000-0005-0000-0000-0000B0160000}"/>
    <cellStyle name="Calculation 12 3 3 2" xfId="30500" xr:uid="{00000000-0005-0000-0000-0000B1160000}"/>
    <cellStyle name="Calculation 12 3 4" xfId="21207" xr:uid="{00000000-0005-0000-0000-0000B2160000}"/>
    <cellStyle name="Calculation 12 3 5" xfId="33134" xr:uid="{00000000-0005-0000-0000-0000B3160000}"/>
    <cellStyle name="Calculation 12 3 6" xfId="34145" xr:uid="{00000000-0005-0000-0000-0000B4160000}"/>
    <cellStyle name="Calculation 12 3 7" xfId="31608" xr:uid="{00000000-0005-0000-0000-0000B5160000}"/>
    <cellStyle name="Calculation 12 4" xfId="7377" xr:uid="{00000000-0005-0000-0000-0000B6160000}"/>
    <cellStyle name="Calculation 12 4 2" xfId="13893" xr:uid="{00000000-0005-0000-0000-0000B7160000}"/>
    <cellStyle name="Calculation 12 4 2 2" xfId="26623" xr:uid="{00000000-0005-0000-0000-0000B8160000}"/>
    <cellStyle name="Calculation 12 4 3" xfId="22104" xr:uid="{00000000-0005-0000-0000-0000B9160000}"/>
    <cellStyle name="Calculation 12 5" xfId="11409" xr:uid="{00000000-0005-0000-0000-0000BA160000}"/>
    <cellStyle name="Calculation 12 5 2" xfId="16711" xr:uid="{00000000-0005-0000-0000-0000BB160000}"/>
    <cellStyle name="Calculation 12 5 2 2" xfId="29246" xr:uid="{00000000-0005-0000-0000-0000BC160000}"/>
    <cellStyle name="Calculation 12 5 3" xfId="24164" xr:uid="{00000000-0005-0000-0000-0000BD160000}"/>
    <cellStyle name="Calculation 12 6" xfId="7581" xr:uid="{00000000-0005-0000-0000-0000BE160000}"/>
    <cellStyle name="Calculation 12 6 2" xfId="22308" xr:uid="{00000000-0005-0000-0000-0000BF160000}"/>
    <cellStyle name="Calculation 12 7" xfId="18135" xr:uid="{00000000-0005-0000-0000-0000C0160000}"/>
    <cellStyle name="Calculation 12 7 2" xfId="30041" xr:uid="{00000000-0005-0000-0000-0000C1160000}"/>
    <cellStyle name="Calculation 12 8" xfId="20913" xr:uid="{00000000-0005-0000-0000-0000C2160000}"/>
    <cellStyle name="Calculation 12 9" xfId="30761" xr:uid="{00000000-0005-0000-0000-0000C3160000}"/>
    <cellStyle name="Calculation 13" xfId="37003" xr:uid="{00000000-0005-0000-0000-0000C4160000}"/>
    <cellStyle name="Calculation 14" xfId="37004" xr:uid="{00000000-0005-0000-0000-0000C5160000}"/>
    <cellStyle name="Calculation 15" xfId="37005" xr:uid="{00000000-0005-0000-0000-0000C6160000}"/>
    <cellStyle name="Calculation 16" xfId="37006" xr:uid="{00000000-0005-0000-0000-0000C7160000}"/>
    <cellStyle name="Calculation 17" xfId="37007" xr:uid="{00000000-0005-0000-0000-0000C8160000}"/>
    <cellStyle name="Calculation 2" xfId="936" xr:uid="{00000000-0005-0000-0000-0000C9160000}"/>
    <cellStyle name="Calculation 2 10" xfId="6510" xr:uid="{00000000-0005-0000-0000-0000CA160000}"/>
    <cellStyle name="Calculation 2 10 2" xfId="21254" xr:uid="{00000000-0005-0000-0000-0000CB160000}"/>
    <cellStyle name="Calculation 2 11" xfId="17500" xr:uid="{00000000-0005-0000-0000-0000CC160000}"/>
    <cellStyle name="Calculation 2 11 2" xfId="29991" xr:uid="{00000000-0005-0000-0000-0000CD160000}"/>
    <cellStyle name="Calculation 2 12" xfId="20914" xr:uid="{00000000-0005-0000-0000-0000CE160000}"/>
    <cellStyle name="Calculation 2 13" xfId="30650" xr:uid="{00000000-0005-0000-0000-0000CF160000}"/>
    <cellStyle name="Calculation 2 14" xfId="31658" xr:uid="{00000000-0005-0000-0000-0000D0160000}"/>
    <cellStyle name="Calculation 2 15" xfId="30829" xr:uid="{00000000-0005-0000-0000-0000D1160000}"/>
    <cellStyle name="Calculation 2 16" xfId="37008" xr:uid="{00000000-0005-0000-0000-0000D2160000}"/>
    <cellStyle name="Calculation 2 17" xfId="2629" xr:uid="{00000000-0005-0000-0000-0000D3160000}"/>
    <cellStyle name="Calculation 2 2" xfId="2630" xr:uid="{00000000-0005-0000-0000-0000D4160000}"/>
    <cellStyle name="Calculation 2 2 10" xfId="30841" xr:uid="{00000000-0005-0000-0000-0000D5160000}"/>
    <cellStyle name="Calculation 2 2 11" xfId="30715" xr:uid="{00000000-0005-0000-0000-0000D6160000}"/>
    <cellStyle name="Calculation 2 2 12" xfId="41385" xr:uid="{00000000-0005-0000-0000-0000D7160000}"/>
    <cellStyle name="Calculation 2 2 2" xfId="8645" xr:uid="{00000000-0005-0000-0000-0000D8160000}"/>
    <cellStyle name="Calculation 2 2 2 10" xfId="41386" xr:uid="{00000000-0005-0000-0000-0000D9160000}"/>
    <cellStyle name="Calculation 2 2 2 2" xfId="11570" xr:uid="{00000000-0005-0000-0000-0000DA160000}"/>
    <cellStyle name="Calculation 2 2 2 2 2" xfId="16829" xr:uid="{00000000-0005-0000-0000-0000DB160000}"/>
    <cellStyle name="Calculation 2 2 2 2 2 2" xfId="29363" xr:uid="{00000000-0005-0000-0000-0000DC160000}"/>
    <cellStyle name="Calculation 2 2 2 2 3" xfId="20730" xr:uid="{00000000-0005-0000-0000-0000DD160000}"/>
    <cellStyle name="Calculation 2 2 2 2 3 2" xfId="30408" xr:uid="{00000000-0005-0000-0000-0000DE160000}"/>
    <cellStyle name="Calculation 2 2 2 2 4" xfId="24322" xr:uid="{00000000-0005-0000-0000-0000DF160000}"/>
    <cellStyle name="Calculation 2 2 2 2 5" xfId="32995" xr:uid="{00000000-0005-0000-0000-0000E0160000}"/>
    <cellStyle name="Calculation 2 2 2 2 6" xfId="34051" xr:uid="{00000000-0005-0000-0000-0000E1160000}"/>
    <cellStyle name="Calculation 2 2 2 2 7" xfId="33831" xr:uid="{00000000-0005-0000-0000-0000E2160000}"/>
    <cellStyle name="Calculation 2 2 2 2 8" xfId="41387" xr:uid="{00000000-0005-0000-0000-0000E3160000}"/>
    <cellStyle name="Calculation 2 2 2 3" xfId="11513" xr:uid="{00000000-0005-0000-0000-0000E4160000}"/>
    <cellStyle name="Calculation 2 2 2 3 2" xfId="16793" xr:uid="{00000000-0005-0000-0000-0000E5160000}"/>
    <cellStyle name="Calculation 2 2 2 3 2 2" xfId="29328" xr:uid="{00000000-0005-0000-0000-0000E6160000}"/>
    <cellStyle name="Calculation 2 2 2 3 3" xfId="24268" xr:uid="{00000000-0005-0000-0000-0000E7160000}"/>
    <cellStyle name="Calculation 2 2 2 4" xfId="7280" xr:uid="{00000000-0005-0000-0000-0000E8160000}"/>
    <cellStyle name="Calculation 2 2 2 4 2" xfId="22008" xr:uid="{00000000-0005-0000-0000-0000E9160000}"/>
    <cellStyle name="Calculation 2 2 2 5" xfId="20580" xr:uid="{00000000-0005-0000-0000-0000EA160000}"/>
    <cellStyle name="Calculation 2 2 2 5 2" xfId="30258" xr:uid="{00000000-0005-0000-0000-0000EB160000}"/>
    <cellStyle name="Calculation 2 2 2 6" xfId="22711" xr:uid="{00000000-0005-0000-0000-0000EC160000}"/>
    <cellStyle name="Calculation 2 2 2 7" xfId="32001" xr:uid="{00000000-0005-0000-0000-0000ED160000}"/>
    <cellStyle name="Calculation 2 2 2 8" xfId="33863" xr:uid="{00000000-0005-0000-0000-0000EE160000}"/>
    <cellStyle name="Calculation 2 2 2 9" xfId="30689" xr:uid="{00000000-0005-0000-0000-0000EF160000}"/>
    <cellStyle name="Calculation 2 2 3" xfId="6465" xr:uid="{00000000-0005-0000-0000-0000F0160000}"/>
    <cellStyle name="Calculation 2 2 3 2" xfId="13066" xr:uid="{00000000-0005-0000-0000-0000F1160000}"/>
    <cellStyle name="Calculation 2 2 3 2 2" xfId="25811" xr:uid="{00000000-0005-0000-0000-0000F2160000}"/>
    <cellStyle name="Calculation 2 2 3 3" xfId="20824" xr:uid="{00000000-0005-0000-0000-0000F3160000}"/>
    <cellStyle name="Calculation 2 2 3 3 2" xfId="30502" xr:uid="{00000000-0005-0000-0000-0000F4160000}"/>
    <cellStyle name="Calculation 2 2 3 4" xfId="21209" xr:uid="{00000000-0005-0000-0000-0000F5160000}"/>
    <cellStyle name="Calculation 2 2 3 5" xfId="33136" xr:uid="{00000000-0005-0000-0000-0000F6160000}"/>
    <cellStyle name="Calculation 2 2 3 6" xfId="34147" xr:uid="{00000000-0005-0000-0000-0000F7160000}"/>
    <cellStyle name="Calculation 2 2 3 7" xfId="31607" xr:uid="{00000000-0005-0000-0000-0000F8160000}"/>
    <cellStyle name="Calculation 2 2 3 8" xfId="41388" xr:uid="{00000000-0005-0000-0000-0000F9160000}"/>
    <cellStyle name="Calculation 2 2 4" xfId="7375" xr:uid="{00000000-0005-0000-0000-0000FA160000}"/>
    <cellStyle name="Calculation 2 2 4 2" xfId="13891" xr:uid="{00000000-0005-0000-0000-0000FB160000}"/>
    <cellStyle name="Calculation 2 2 4 2 2" xfId="26621" xr:uid="{00000000-0005-0000-0000-0000FC160000}"/>
    <cellStyle name="Calculation 2 2 4 3" xfId="22102" xr:uid="{00000000-0005-0000-0000-0000FD160000}"/>
    <cellStyle name="Calculation 2 2 5" xfId="11407" xr:uid="{00000000-0005-0000-0000-0000FE160000}"/>
    <cellStyle name="Calculation 2 2 5 2" xfId="16709" xr:uid="{00000000-0005-0000-0000-0000FF160000}"/>
    <cellStyle name="Calculation 2 2 5 2 2" xfId="29244" xr:uid="{00000000-0005-0000-0000-000000170000}"/>
    <cellStyle name="Calculation 2 2 5 3" xfId="24162" xr:uid="{00000000-0005-0000-0000-000001170000}"/>
    <cellStyle name="Calculation 2 2 6" xfId="11485" xr:uid="{00000000-0005-0000-0000-000002170000}"/>
    <cellStyle name="Calculation 2 2 6 2" xfId="24240" xr:uid="{00000000-0005-0000-0000-000003170000}"/>
    <cellStyle name="Calculation 2 2 7" xfId="18133" xr:uid="{00000000-0005-0000-0000-000004170000}"/>
    <cellStyle name="Calculation 2 2 7 2" xfId="30039" xr:uid="{00000000-0005-0000-0000-000005170000}"/>
    <cellStyle name="Calculation 2 2 8" xfId="20915" xr:uid="{00000000-0005-0000-0000-000006170000}"/>
    <cellStyle name="Calculation 2 2 9" xfId="30763" xr:uid="{00000000-0005-0000-0000-000007170000}"/>
    <cellStyle name="Calculation 2 3" xfId="2631" xr:uid="{00000000-0005-0000-0000-000008170000}"/>
    <cellStyle name="Calculation 2 3 10" xfId="30842" xr:uid="{00000000-0005-0000-0000-000009170000}"/>
    <cellStyle name="Calculation 2 3 11" xfId="30716" xr:uid="{00000000-0005-0000-0000-00000A170000}"/>
    <cellStyle name="Calculation 2 3 12" xfId="41389" xr:uid="{00000000-0005-0000-0000-00000B170000}"/>
    <cellStyle name="Calculation 2 3 2" xfId="8646" xr:uid="{00000000-0005-0000-0000-00000C170000}"/>
    <cellStyle name="Calculation 2 3 2 10" xfId="41390" xr:uid="{00000000-0005-0000-0000-00000D170000}"/>
    <cellStyle name="Calculation 2 3 2 2" xfId="11571" xr:uid="{00000000-0005-0000-0000-00000E170000}"/>
    <cellStyle name="Calculation 2 3 2 2 2" xfId="16830" xr:uid="{00000000-0005-0000-0000-00000F170000}"/>
    <cellStyle name="Calculation 2 3 2 2 2 2" xfId="29364" xr:uid="{00000000-0005-0000-0000-000010170000}"/>
    <cellStyle name="Calculation 2 3 2 2 3" xfId="20731" xr:uid="{00000000-0005-0000-0000-000011170000}"/>
    <cellStyle name="Calculation 2 3 2 2 3 2" xfId="30409" xr:uid="{00000000-0005-0000-0000-000012170000}"/>
    <cellStyle name="Calculation 2 3 2 2 4" xfId="24323" xr:uid="{00000000-0005-0000-0000-000013170000}"/>
    <cellStyle name="Calculation 2 3 2 2 5" xfId="32996" xr:uid="{00000000-0005-0000-0000-000014170000}"/>
    <cellStyle name="Calculation 2 3 2 2 6" xfId="34052" xr:uid="{00000000-0005-0000-0000-000015170000}"/>
    <cellStyle name="Calculation 2 3 2 2 7" xfId="31944" xr:uid="{00000000-0005-0000-0000-000016170000}"/>
    <cellStyle name="Calculation 2 3 2 3" xfId="11916" xr:uid="{00000000-0005-0000-0000-000017170000}"/>
    <cellStyle name="Calculation 2 3 2 3 2" xfId="17091" xr:uid="{00000000-0005-0000-0000-000018170000}"/>
    <cellStyle name="Calculation 2 3 2 3 2 2" xfId="29622" xr:uid="{00000000-0005-0000-0000-000019170000}"/>
    <cellStyle name="Calculation 2 3 2 3 3" xfId="24665" xr:uid="{00000000-0005-0000-0000-00001A170000}"/>
    <cellStyle name="Calculation 2 3 2 4" xfId="11969" xr:uid="{00000000-0005-0000-0000-00001B170000}"/>
    <cellStyle name="Calculation 2 3 2 4 2" xfId="24718" xr:uid="{00000000-0005-0000-0000-00001C170000}"/>
    <cellStyle name="Calculation 2 3 2 5" xfId="20581" xr:uid="{00000000-0005-0000-0000-00001D170000}"/>
    <cellStyle name="Calculation 2 3 2 5 2" xfId="30259" xr:uid="{00000000-0005-0000-0000-00001E170000}"/>
    <cellStyle name="Calculation 2 3 2 6" xfId="22712" xr:uid="{00000000-0005-0000-0000-00001F170000}"/>
    <cellStyle name="Calculation 2 3 2 7" xfId="32002" xr:uid="{00000000-0005-0000-0000-000020170000}"/>
    <cellStyle name="Calculation 2 3 2 8" xfId="33864" xr:uid="{00000000-0005-0000-0000-000021170000}"/>
    <cellStyle name="Calculation 2 3 2 9" xfId="34218" xr:uid="{00000000-0005-0000-0000-000022170000}"/>
    <cellStyle name="Calculation 2 3 3" xfId="6466" xr:uid="{00000000-0005-0000-0000-000023170000}"/>
    <cellStyle name="Calculation 2 3 3 2" xfId="13067" xr:uid="{00000000-0005-0000-0000-000024170000}"/>
    <cellStyle name="Calculation 2 3 3 2 2" xfId="25812" xr:uid="{00000000-0005-0000-0000-000025170000}"/>
    <cellStyle name="Calculation 2 3 3 3" xfId="20825" xr:uid="{00000000-0005-0000-0000-000026170000}"/>
    <cellStyle name="Calculation 2 3 3 3 2" xfId="30503" xr:uid="{00000000-0005-0000-0000-000027170000}"/>
    <cellStyle name="Calculation 2 3 3 4" xfId="21210" xr:uid="{00000000-0005-0000-0000-000028170000}"/>
    <cellStyle name="Calculation 2 3 3 5" xfId="33137" xr:uid="{00000000-0005-0000-0000-000029170000}"/>
    <cellStyle name="Calculation 2 3 3 6" xfId="34148" xr:uid="{00000000-0005-0000-0000-00002A170000}"/>
    <cellStyle name="Calculation 2 3 3 7" xfId="31746" xr:uid="{00000000-0005-0000-0000-00002B170000}"/>
    <cellStyle name="Calculation 2 3 4" xfId="6526" xr:uid="{00000000-0005-0000-0000-00002C170000}"/>
    <cellStyle name="Calculation 2 3 4 2" xfId="13116" xr:uid="{00000000-0005-0000-0000-00002D170000}"/>
    <cellStyle name="Calculation 2 3 4 2 2" xfId="25861" xr:uid="{00000000-0005-0000-0000-00002E170000}"/>
    <cellStyle name="Calculation 2 3 4 3" xfId="21269" xr:uid="{00000000-0005-0000-0000-00002F170000}"/>
    <cellStyle name="Calculation 2 3 5" xfId="7636" xr:uid="{00000000-0005-0000-0000-000030170000}"/>
    <cellStyle name="Calculation 2 3 5 2" xfId="14139" xr:uid="{00000000-0005-0000-0000-000031170000}"/>
    <cellStyle name="Calculation 2 3 5 2 2" xfId="26867" xr:uid="{00000000-0005-0000-0000-000032170000}"/>
    <cellStyle name="Calculation 2 3 5 3" xfId="22360" xr:uid="{00000000-0005-0000-0000-000033170000}"/>
    <cellStyle name="Calculation 2 3 6" xfId="11531" xr:uid="{00000000-0005-0000-0000-000034170000}"/>
    <cellStyle name="Calculation 2 3 6 2" xfId="24286" xr:uid="{00000000-0005-0000-0000-000035170000}"/>
    <cellStyle name="Calculation 2 3 7" xfId="18132" xr:uid="{00000000-0005-0000-0000-000036170000}"/>
    <cellStyle name="Calculation 2 3 7 2" xfId="30038" xr:uid="{00000000-0005-0000-0000-000037170000}"/>
    <cellStyle name="Calculation 2 3 8" xfId="20916" xr:uid="{00000000-0005-0000-0000-000038170000}"/>
    <cellStyle name="Calculation 2 3 9" xfId="30764" xr:uid="{00000000-0005-0000-0000-000039170000}"/>
    <cellStyle name="Calculation 2 4" xfId="8644" xr:uid="{00000000-0005-0000-0000-00003A170000}"/>
    <cellStyle name="Calculation 2 4 10" xfId="41391" xr:uid="{00000000-0005-0000-0000-00003B170000}"/>
    <cellStyle name="Calculation 2 4 2" xfId="11569" xr:uid="{00000000-0005-0000-0000-00003C170000}"/>
    <cellStyle name="Calculation 2 4 2 2" xfId="16828" xr:uid="{00000000-0005-0000-0000-00003D170000}"/>
    <cellStyle name="Calculation 2 4 2 2 2" xfId="20729" xr:uid="{00000000-0005-0000-0000-00003E170000}"/>
    <cellStyle name="Calculation 2 4 2 2 2 2" xfId="30407" xr:uid="{00000000-0005-0000-0000-00003F170000}"/>
    <cellStyle name="Calculation 2 4 2 2 3" xfId="29362" xr:uid="{00000000-0005-0000-0000-000040170000}"/>
    <cellStyle name="Calculation 2 4 2 2 4" xfId="32994" xr:uid="{00000000-0005-0000-0000-000041170000}"/>
    <cellStyle name="Calculation 2 4 2 2 5" xfId="34050" xr:uid="{00000000-0005-0000-0000-000042170000}"/>
    <cellStyle name="Calculation 2 4 2 2 6" xfId="31144" xr:uid="{00000000-0005-0000-0000-000043170000}"/>
    <cellStyle name="Calculation 2 4 2 3" xfId="20579" xr:uid="{00000000-0005-0000-0000-000044170000}"/>
    <cellStyle name="Calculation 2 4 2 3 2" xfId="30257" xr:uid="{00000000-0005-0000-0000-000045170000}"/>
    <cellStyle name="Calculation 2 4 2 4" xfId="24321" xr:uid="{00000000-0005-0000-0000-000046170000}"/>
    <cellStyle name="Calculation 2 4 2 5" xfId="32000" xr:uid="{00000000-0005-0000-0000-000047170000}"/>
    <cellStyle name="Calculation 2 4 2 6" xfId="33862" xr:uid="{00000000-0005-0000-0000-000048170000}"/>
    <cellStyle name="Calculation 2 4 2 7" xfId="30679" xr:uid="{00000000-0005-0000-0000-000049170000}"/>
    <cellStyle name="Calculation 2 4 2 8" xfId="41392" xr:uid="{00000000-0005-0000-0000-00004A170000}"/>
    <cellStyle name="Calculation 2 4 3" xfId="11932" xr:uid="{00000000-0005-0000-0000-00004B170000}"/>
    <cellStyle name="Calculation 2 4 3 2" xfId="17100" xr:uid="{00000000-0005-0000-0000-00004C170000}"/>
    <cellStyle name="Calculation 2 4 3 2 2" xfId="29631" xr:uid="{00000000-0005-0000-0000-00004D170000}"/>
    <cellStyle name="Calculation 2 4 3 3" xfId="20823" xr:uid="{00000000-0005-0000-0000-00004E170000}"/>
    <cellStyle name="Calculation 2 4 3 3 2" xfId="30501" xr:uid="{00000000-0005-0000-0000-00004F170000}"/>
    <cellStyle name="Calculation 2 4 3 4" xfId="24681" xr:uid="{00000000-0005-0000-0000-000050170000}"/>
    <cellStyle name="Calculation 2 4 3 5" xfId="33135" xr:uid="{00000000-0005-0000-0000-000051170000}"/>
    <cellStyle name="Calculation 2 4 3 6" xfId="34146" xr:uid="{00000000-0005-0000-0000-000052170000}"/>
    <cellStyle name="Calculation 2 4 3 7" xfId="31606" xr:uid="{00000000-0005-0000-0000-000053170000}"/>
    <cellStyle name="Calculation 2 4 4" xfId="11518" xr:uid="{00000000-0005-0000-0000-000054170000}"/>
    <cellStyle name="Calculation 2 4 4 2" xfId="24273" xr:uid="{00000000-0005-0000-0000-000055170000}"/>
    <cellStyle name="Calculation 2 4 5" xfId="18134" xr:uid="{00000000-0005-0000-0000-000056170000}"/>
    <cellStyle name="Calculation 2 4 5 2" xfId="30040" xr:uid="{00000000-0005-0000-0000-000057170000}"/>
    <cellStyle name="Calculation 2 4 6" xfId="22710" xr:uid="{00000000-0005-0000-0000-000058170000}"/>
    <cellStyle name="Calculation 2 4 7" xfId="30762" xr:uid="{00000000-0005-0000-0000-000059170000}"/>
    <cellStyle name="Calculation 2 4 8" xfId="31442" xr:uid="{00000000-0005-0000-0000-00005A170000}"/>
    <cellStyle name="Calculation 2 4 9" xfId="30723" xr:uid="{00000000-0005-0000-0000-00005B170000}"/>
    <cellStyle name="Calculation 2 5" xfId="9888" xr:uid="{00000000-0005-0000-0000-00005C170000}"/>
    <cellStyle name="Calculation 2 5 10" xfId="41393" xr:uid="{00000000-0005-0000-0000-00005D170000}"/>
    <cellStyle name="Calculation 2 5 2" xfId="11811" xr:uid="{00000000-0005-0000-0000-00005E170000}"/>
    <cellStyle name="Calculation 2 5 2 2" xfId="17027" xr:uid="{00000000-0005-0000-0000-00005F170000}"/>
    <cellStyle name="Calculation 2 5 2 2 2" xfId="29558" xr:uid="{00000000-0005-0000-0000-000060170000}"/>
    <cellStyle name="Calculation 2 5 2 3" xfId="20708" xr:uid="{00000000-0005-0000-0000-000061170000}"/>
    <cellStyle name="Calculation 2 5 2 3 2" xfId="30386" xr:uid="{00000000-0005-0000-0000-000062170000}"/>
    <cellStyle name="Calculation 2 5 2 4" xfId="24560" xr:uid="{00000000-0005-0000-0000-000063170000}"/>
    <cellStyle name="Calculation 2 5 2 5" xfId="32962" xr:uid="{00000000-0005-0000-0000-000064170000}"/>
    <cellStyle name="Calculation 2 5 2 6" xfId="34029" xr:uid="{00000000-0005-0000-0000-000065170000}"/>
    <cellStyle name="Calculation 2 5 2 7" xfId="31514" xr:uid="{00000000-0005-0000-0000-000066170000}"/>
    <cellStyle name="Calculation 2 5 2 8" xfId="41394" xr:uid="{00000000-0005-0000-0000-000067170000}"/>
    <cellStyle name="Calculation 2 5 3" xfId="6488" xr:uid="{00000000-0005-0000-0000-000068170000}"/>
    <cellStyle name="Calculation 2 5 3 2" xfId="13083" xr:uid="{00000000-0005-0000-0000-000069170000}"/>
    <cellStyle name="Calculation 2 5 3 2 2" xfId="25828" xr:uid="{00000000-0005-0000-0000-00006A170000}"/>
    <cellStyle name="Calculation 2 5 3 3" xfId="21232" xr:uid="{00000000-0005-0000-0000-00006B170000}"/>
    <cellStyle name="Calculation 2 5 4" xfId="11906" xr:uid="{00000000-0005-0000-0000-00006C170000}"/>
    <cellStyle name="Calculation 2 5 4 2" xfId="24655" xr:uid="{00000000-0005-0000-0000-00006D170000}"/>
    <cellStyle name="Calculation 2 5 5" xfId="20558" xr:uid="{00000000-0005-0000-0000-00006E170000}"/>
    <cellStyle name="Calculation 2 5 5 2" xfId="30236" xr:uid="{00000000-0005-0000-0000-00006F170000}"/>
    <cellStyle name="Calculation 2 5 6" xfId="23558" xr:uid="{00000000-0005-0000-0000-000070170000}"/>
    <cellStyle name="Calculation 2 5 7" xfId="31957" xr:uid="{00000000-0005-0000-0000-000071170000}"/>
    <cellStyle name="Calculation 2 5 8" xfId="33835" xr:uid="{00000000-0005-0000-0000-000072170000}"/>
    <cellStyle name="Calculation 2 5 9" xfId="31033" xr:uid="{00000000-0005-0000-0000-000073170000}"/>
    <cellStyle name="Calculation 2 6" xfId="11295" xr:uid="{00000000-0005-0000-0000-000074170000}"/>
    <cellStyle name="Calculation 2 6 10" xfId="30964" xr:uid="{00000000-0005-0000-0000-000075170000}"/>
    <cellStyle name="Calculation 2 6 2" xfId="11953" xr:uid="{00000000-0005-0000-0000-000076170000}"/>
    <cellStyle name="Calculation 2 6 2 2" xfId="17112" xr:uid="{00000000-0005-0000-0000-000077170000}"/>
    <cellStyle name="Calculation 2 6 2 2 2" xfId="29643" xr:uid="{00000000-0005-0000-0000-000078170000}"/>
    <cellStyle name="Calculation 2 6 2 3" xfId="19117" xr:uid="{00000000-0005-0000-0000-000079170000}"/>
    <cellStyle name="Calculation 2 6 2 3 2" xfId="30119" xr:uid="{00000000-0005-0000-0000-00007A170000}"/>
    <cellStyle name="Calculation 2 6 2 4" xfId="20656" xr:uid="{00000000-0005-0000-0000-00007B170000}"/>
    <cellStyle name="Calculation 2 6 2 4 2" xfId="30334" xr:uid="{00000000-0005-0000-0000-00007C170000}"/>
    <cellStyle name="Calculation 2 6 2 5" xfId="24702" xr:uid="{00000000-0005-0000-0000-00007D170000}"/>
    <cellStyle name="Calculation 2 6 2 6" xfId="32239" xr:uid="{00000000-0005-0000-0000-00007E170000}"/>
    <cellStyle name="Calculation 2 6 2 7" xfId="33958" xr:uid="{00000000-0005-0000-0000-00007F170000}"/>
    <cellStyle name="Calculation 2 6 2 8" xfId="33839" xr:uid="{00000000-0005-0000-0000-000080170000}"/>
    <cellStyle name="Calculation 2 6 3" xfId="11976" xr:uid="{00000000-0005-0000-0000-000081170000}"/>
    <cellStyle name="Calculation 2 6 3 2" xfId="17120" xr:uid="{00000000-0005-0000-0000-000082170000}"/>
    <cellStyle name="Calculation 2 6 3 2 2" xfId="29651" xr:uid="{00000000-0005-0000-0000-000083170000}"/>
    <cellStyle name="Calculation 2 6 3 3" xfId="24724" xr:uid="{00000000-0005-0000-0000-000084170000}"/>
    <cellStyle name="Calculation 2 6 4" xfId="11988" xr:uid="{00000000-0005-0000-0000-000085170000}"/>
    <cellStyle name="Calculation 2 6 4 2" xfId="24736" xr:uid="{00000000-0005-0000-0000-000086170000}"/>
    <cellStyle name="Calculation 2 6 5" xfId="17541" xr:uid="{00000000-0005-0000-0000-000087170000}"/>
    <cellStyle name="Calculation 2 6 5 2" xfId="29995" xr:uid="{00000000-0005-0000-0000-000088170000}"/>
    <cellStyle name="Calculation 2 6 6" xfId="17794" xr:uid="{00000000-0005-0000-0000-000089170000}"/>
    <cellStyle name="Calculation 2 6 6 2" xfId="30002" xr:uid="{00000000-0005-0000-0000-00008A170000}"/>
    <cellStyle name="Calculation 2 6 7" xfId="24068" xr:uid="{00000000-0005-0000-0000-00008B170000}"/>
    <cellStyle name="Calculation 2 6 8" xfId="30965" xr:uid="{00000000-0005-0000-0000-00008C170000}"/>
    <cellStyle name="Calculation 2 6 9" xfId="31139" xr:uid="{00000000-0005-0000-0000-00008D170000}"/>
    <cellStyle name="Calculation 2 7" xfId="6464" xr:uid="{00000000-0005-0000-0000-00008E170000}"/>
    <cellStyle name="Calculation 2 7 2" xfId="13065" xr:uid="{00000000-0005-0000-0000-00008F170000}"/>
    <cellStyle name="Calculation 2 7 2 2" xfId="25810" xr:uid="{00000000-0005-0000-0000-000090170000}"/>
    <cellStyle name="Calculation 2 7 2 3" xfId="41396" xr:uid="{00000000-0005-0000-0000-000091170000}"/>
    <cellStyle name="Calculation 2 7 3" xfId="19917" xr:uid="{00000000-0005-0000-0000-000092170000}"/>
    <cellStyle name="Calculation 2 7 3 2" xfId="30187" xr:uid="{00000000-0005-0000-0000-000093170000}"/>
    <cellStyle name="Calculation 2 7 4" xfId="20802" xr:uid="{00000000-0005-0000-0000-000094170000}"/>
    <cellStyle name="Calculation 2 7 4 2" xfId="30480" xr:uid="{00000000-0005-0000-0000-000095170000}"/>
    <cellStyle name="Calculation 2 7 5" xfId="21208" xr:uid="{00000000-0005-0000-0000-000096170000}"/>
    <cellStyle name="Calculation 2 7 6" xfId="33098" xr:uid="{00000000-0005-0000-0000-000097170000}"/>
    <cellStyle name="Calculation 2 7 7" xfId="34124" xr:uid="{00000000-0005-0000-0000-000098170000}"/>
    <cellStyle name="Calculation 2 7 8" xfId="33823" xr:uid="{00000000-0005-0000-0000-000099170000}"/>
    <cellStyle name="Calculation 2 7 9" xfId="41395" xr:uid="{00000000-0005-0000-0000-00009A170000}"/>
    <cellStyle name="Calculation 2 8" xfId="7376" xr:uid="{00000000-0005-0000-0000-00009B170000}"/>
    <cellStyle name="Calculation 2 8 2" xfId="13892" xr:uid="{00000000-0005-0000-0000-00009C170000}"/>
    <cellStyle name="Calculation 2 8 2 2" xfId="26622" xr:uid="{00000000-0005-0000-0000-00009D170000}"/>
    <cellStyle name="Calculation 2 8 2 3" xfId="41398" xr:uid="{00000000-0005-0000-0000-00009E170000}"/>
    <cellStyle name="Calculation 2 8 3" xfId="22103" xr:uid="{00000000-0005-0000-0000-00009F170000}"/>
    <cellStyle name="Calculation 2 8 4" xfId="41397" xr:uid="{00000000-0005-0000-0000-0000A0170000}"/>
    <cellStyle name="Calculation 2 9" xfId="11408" xr:uid="{00000000-0005-0000-0000-0000A1170000}"/>
    <cellStyle name="Calculation 2 9 2" xfId="16710" xr:uid="{00000000-0005-0000-0000-0000A2170000}"/>
    <cellStyle name="Calculation 2 9 2 2" xfId="29245" xr:uid="{00000000-0005-0000-0000-0000A3170000}"/>
    <cellStyle name="Calculation 2 9 3" xfId="24163" xr:uid="{00000000-0005-0000-0000-0000A4170000}"/>
    <cellStyle name="Calculation 3" xfId="937" xr:uid="{00000000-0005-0000-0000-0000A5170000}"/>
    <cellStyle name="Calculation 3 10" xfId="17499" xr:uid="{00000000-0005-0000-0000-0000A6170000}"/>
    <cellStyle name="Calculation 3 10 2" xfId="29990" xr:uid="{00000000-0005-0000-0000-0000A7170000}"/>
    <cellStyle name="Calculation 3 11" xfId="20917" xr:uid="{00000000-0005-0000-0000-0000A8170000}"/>
    <cellStyle name="Calculation 3 12" xfId="30651" xr:uid="{00000000-0005-0000-0000-0000A9170000}"/>
    <cellStyle name="Calculation 3 13" xfId="31657" xr:uid="{00000000-0005-0000-0000-0000AA170000}"/>
    <cellStyle name="Calculation 3 14" xfId="33988" xr:uid="{00000000-0005-0000-0000-0000AB170000}"/>
    <cellStyle name="Calculation 3 15" xfId="37009" xr:uid="{00000000-0005-0000-0000-0000AC170000}"/>
    <cellStyle name="Calculation 3 16" xfId="2632" xr:uid="{00000000-0005-0000-0000-0000AD170000}"/>
    <cellStyle name="Calculation 3 2" xfId="2633" xr:uid="{00000000-0005-0000-0000-0000AE170000}"/>
    <cellStyle name="Calculation 3 2 10" xfId="31433" xr:uid="{00000000-0005-0000-0000-0000AF170000}"/>
    <cellStyle name="Calculation 3 2 11" xfId="30830" xr:uid="{00000000-0005-0000-0000-0000B0170000}"/>
    <cellStyle name="Calculation 3 2 12" xfId="41399" xr:uid="{00000000-0005-0000-0000-0000B1170000}"/>
    <cellStyle name="Calculation 3 2 2" xfId="8648" xr:uid="{00000000-0005-0000-0000-0000B2170000}"/>
    <cellStyle name="Calculation 3 2 2 10" xfId="41400" xr:uid="{00000000-0005-0000-0000-0000B3170000}"/>
    <cellStyle name="Calculation 3 2 2 2" xfId="11573" xr:uid="{00000000-0005-0000-0000-0000B4170000}"/>
    <cellStyle name="Calculation 3 2 2 2 2" xfId="16832" xr:uid="{00000000-0005-0000-0000-0000B5170000}"/>
    <cellStyle name="Calculation 3 2 2 2 2 2" xfId="29366" xr:uid="{00000000-0005-0000-0000-0000B6170000}"/>
    <cellStyle name="Calculation 3 2 2 2 3" xfId="20733" xr:uid="{00000000-0005-0000-0000-0000B7170000}"/>
    <cellStyle name="Calculation 3 2 2 2 3 2" xfId="30411" xr:uid="{00000000-0005-0000-0000-0000B8170000}"/>
    <cellStyle name="Calculation 3 2 2 2 4" xfId="24325" xr:uid="{00000000-0005-0000-0000-0000B9170000}"/>
    <cellStyle name="Calculation 3 2 2 2 5" xfId="32998" xr:uid="{00000000-0005-0000-0000-0000BA170000}"/>
    <cellStyle name="Calculation 3 2 2 2 6" xfId="34054" xr:uid="{00000000-0005-0000-0000-0000BB170000}"/>
    <cellStyle name="Calculation 3 2 2 2 7" xfId="31661" xr:uid="{00000000-0005-0000-0000-0000BC170000}"/>
    <cellStyle name="Calculation 3 2 2 2 8" xfId="41401" xr:uid="{00000000-0005-0000-0000-0000BD170000}"/>
    <cellStyle name="Calculation 3 2 2 3" xfId="11860" xr:uid="{00000000-0005-0000-0000-0000BE170000}"/>
    <cellStyle name="Calculation 3 2 2 3 2" xfId="17061" xr:uid="{00000000-0005-0000-0000-0000BF170000}"/>
    <cellStyle name="Calculation 3 2 2 3 2 2" xfId="29592" xr:uid="{00000000-0005-0000-0000-0000C0170000}"/>
    <cellStyle name="Calculation 3 2 2 3 3" xfId="24609" xr:uid="{00000000-0005-0000-0000-0000C1170000}"/>
    <cellStyle name="Calculation 3 2 2 4" xfId="11454" xr:uid="{00000000-0005-0000-0000-0000C2170000}"/>
    <cellStyle name="Calculation 3 2 2 4 2" xfId="24209" xr:uid="{00000000-0005-0000-0000-0000C3170000}"/>
    <cellStyle name="Calculation 3 2 2 5" xfId="20583" xr:uid="{00000000-0005-0000-0000-0000C4170000}"/>
    <cellStyle name="Calculation 3 2 2 5 2" xfId="30261" xr:uid="{00000000-0005-0000-0000-0000C5170000}"/>
    <cellStyle name="Calculation 3 2 2 6" xfId="22714" xr:uid="{00000000-0005-0000-0000-0000C6170000}"/>
    <cellStyle name="Calculation 3 2 2 7" xfId="32004" xr:uid="{00000000-0005-0000-0000-0000C7170000}"/>
    <cellStyle name="Calculation 3 2 2 8" xfId="33866" xr:uid="{00000000-0005-0000-0000-0000C8170000}"/>
    <cellStyle name="Calculation 3 2 2 9" xfId="34237" xr:uid="{00000000-0005-0000-0000-0000C9170000}"/>
    <cellStyle name="Calculation 3 2 3" xfId="6468" xr:uid="{00000000-0005-0000-0000-0000CA170000}"/>
    <cellStyle name="Calculation 3 2 3 2" xfId="13069" xr:uid="{00000000-0005-0000-0000-0000CB170000}"/>
    <cellStyle name="Calculation 3 2 3 2 2" xfId="25814" xr:uid="{00000000-0005-0000-0000-0000CC170000}"/>
    <cellStyle name="Calculation 3 2 3 3" xfId="20827" xr:uid="{00000000-0005-0000-0000-0000CD170000}"/>
    <cellStyle name="Calculation 3 2 3 3 2" xfId="30505" xr:uid="{00000000-0005-0000-0000-0000CE170000}"/>
    <cellStyle name="Calculation 3 2 3 4" xfId="21212" xr:uid="{00000000-0005-0000-0000-0000CF170000}"/>
    <cellStyle name="Calculation 3 2 3 5" xfId="33139" xr:uid="{00000000-0005-0000-0000-0000D0170000}"/>
    <cellStyle name="Calculation 3 2 3 6" xfId="34150" xr:uid="{00000000-0005-0000-0000-0000D1170000}"/>
    <cellStyle name="Calculation 3 2 3 7" xfId="31610" xr:uid="{00000000-0005-0000-0000-0000D2170000}"/>
    <cellStyle name="Calculation 3 2 3 8" xfId="41402" xr:uid="{00000000-0005-0000-0000-0000D3170000}"/>
    <cellStyle name="Calculation 3 2 4" xfId="7373" xr:uid="{00000000-0005-0000-0000-0000D4170000}"/>
    <cellStyle name="Calculation 3 2 4 2" xfId="13889" xr:uid="{00000000-0005-0000-0000-0000D5170000}"/>
    <cellStyle name="Calculation 3 2 4 2 2" xfId="26619" xr:uid="{00000000-0005-0000-0000-0000D6170000}"/>
    <cellStyle name="Calculation 3 2 4 3" xfId="22100" xr:uid="{00000000-0005-0000-0000-0000D7170000}"/>
    <cellStyle name="Calculation 3 2 5" xfId="11405" xr:uid="{00000000-0005-0000-0000-0000D8170000}"/>
    <cellStyle name="Calculation 3 2 5 2" xfId="16707" xr:uid="{00000000-0005-0000-0000-0000D9170000}"/>
    <cellStyle name="Calculation 3 2 5 2 2" xfId="29242" xr:uid="{00000000-0005-0000-0000-0000DA170000}"/>
    <cellStyle name="Calculation 3 2 5 3" xfId="24160" xr:uid="{00000000-0005-0000-0000-0000DB170000}"/>
    <cellStyle name="Calculation 3 2 6" xfId="6674" xr:uid="{00000000-0005-0000-0000-0000DC170000}"/>
    <cellStyle name="Calculation 3 2 6 2" xfId="21412" xr:uid="{00000000-0005-0000-0000-0000DD170000}"/>
    <cellStyle name="Calculation 3 2 7" xfId="18130" xr:uid="{00000000-0005-0000-0000-0000DE170000}"/>
    <cellStyle name="Calculation 3 2 7 2" xfId="30036" xr:uid="{00000000-0005-0000-0000-0000DF170000}"/>
    <cellStyle name="Calculation 3 2 8" xfId="20918" xr:uid="{00000000-0005-0000-0000-0000E0170000}"/>
    <cellStyle name="Calculation 3 2 9" xfId="30766" xr:uid="{00000000-0005-0000-0000-0000E1170000}"/>
    <cellStyle name="Calculation 3 3" xfId="8647" xr:uid="{00000000-0005-0000-0000-0000E2170000}"/>
    <cellStyle name="Calculation 3 3 10" xfId="41403" xr:uid="{00000000-0005-0000-0000-0000E3170000}"/>
    <cellStyle name="Calculation 3 3 2" xfId="11572" xr:uid="{00000000-0005-0000-0000-0000E4170000}"/>
    <cellStyle name="Calculation 3 3 2 2" xfId="16831" xr:uid="{00000000-0005-0000-0000-0000E5170000}"/>
    <cellStyle name="Calculation 3 3 2 2 2" xfId="20732" xr:uid="{00000000-0005-0000-0000-0000E6170000}"/>
    <cellStyle name="Calculation 3 3 2 2 2 2" xfId="30410" xr:uid="{00000000-0005-0000-0000-0000E7170000}"/>
    <cellStyle name="Calculation 3 3 2 2 3" xfId="29365" xr:uid="{00000000-0005-0000-0000-0000E8170000}"/>
    <cellStyle name="Calculation 3 3 2 2 4" xfId="32997" xr:uid="{00000000-0005-0000-0000-0000E9170000}"/>
    <cellStyle name="Calculation 3 3 2 2 5" xfId="34053" xr:uid="{00000000-0005-0000-0000-0000EA170000}"/>
    <cellStyle name="Calculation 3 3 2 2 6" xfId="31524" xr:uid="{00000000-0005-0000-0000-0000EB170000}"/>
    <cellStyle name="Calculation 3 3 2 3" xfId="20582" xr:uid="{00000000-0005-0000-0000-0000EC170000}"/>
    <cellStyle name="Calculation 3 3 2 3 2" xfId="30260" xr:uid="{00000000-0005-0000-0000-0000ED170000}"/>
    <cellStyle name="Calculation 3 3 2 4" xfId="24324" xr:uid="{00000000-0005-0000-0000-0000EE170000}"/>
    <cellStyle name="Calculation 3 3 2 5" xfId="32003" xr:uid="{00000000-0005-0000-0000-0000EF170000}"/>
    <cellStyle name="Calculation 3 3 2 6" xfId="33865" xr:uid="{00000000-0005-0000-0000-0000F0170000}"/>
    <cellStyle name="Calculation 3 3 2 7" xfId="34233" xr:uid="{00000000-0005-0000-0000-0000F1170000}"/>
    <cellStyle name="Calculation 3 3 2 8" xfId="41404" xr:uid="{00000000-0005-0000-0000-0000F2170000}"/>
    <cellStyle name="Calculation 3 3 3" xfId="11838" xr:uid="{00000000-0005-0000-0000-0000F3170000}"/>
    <cellStyle name="Calculation 3 3 3 2" xfId="17050" xr:uid="{00000000-0005-0000-0000-0000F4170000}"/>
    <cellStyle name="Calculation 3 3 3 2 2" xfId="29581" xr:uid="{00000000-0005-0000-0000-0000F5170000}"/>
    <cellStyle name="Calculation 3 3 3 3" xfId="20826" xr:uid="{00000000-0005-0000-0000-0000F6170000}"/>
    <cellStyle name="Calculation 3 3 3 3 2" xfId="30504" xr:uid="{00000000-0005-0000-0000-0000F7170000}"/>
    <cellStyle name="Calculation 3 3 3 4" xfId="24587" xr:uid="{00000000-0005-0000-0000-0000F8170000}"/>
    <cellStyle name="Calculation 3 3 3 5" xfId="33138" xr:uid="{00000000-0005-0000-0000-0000F9170000}"/>
    <cellStyle name="Calculation 3 3 3 6" xfId="34149" xr:uid="{00000000-0005-0000-0000-0000FA170000}"/>
    <cellStyle name="Calculation 3 3 3 7" xfId="31609" xr:uid="{00000000-0005-0000-0000-0000FB170000}"/>
    <cellStyle name="Calculation 3 3 4" xfId="11455" xr:uid="{00000000-0005-0000-0000-0000FC170000}"/>
    <cellStyle name="Calculation 3 3 4 2" xfId="24210" xr:uid="{00000000-0005-0000-0000-0000FD170000}"/>
    <cellStyle name="Calculation 3 3 5" xfId="18131" xr:uid="{00000000-0005-0000-0000-0000FE170000}"/>
    <cellStyle name="Calculation 3 3 5 2" xfId="30037" xr:uid="{00000000-0005-0000-0000-0000FF170000}"/>
    <cellStyle name="Calculation 3 3 6" xfId="22713" xr:uid="{00000000-0005-0000-0000-000000180000}"/>
    <cellStyle name="Calculation 3 3 7" xfId="30765" xr:uid="{00000000-0005-0000-0000-000001180000}"/>
    <cellStyle name="Calculation 3 3 8" xfId="30674" xr:uid="{00000000-0005-0000-0000-000002180000}"/>
    <cellStyle name="Calculation 3 3 9" xfId="33894" xr:uid="{00000000-0005-0000-0000-000003180000}"/>
    <cellStyle name="Calculation 3 4" xfId="9889" xr:uid="{00000000-0005-0000-0000-000004180000}"/>
    <cellStyle name="Calculation 3 4 2" xfId="11812" xr:uid="{00000000-0005-0000-0000-000005180000}"/>
    <cellStyle name="Calculation 3 4 2 2" xfId="17028" xr:uid="{00000000-0005-0000-0000-000006180000}"/>
    <cellStyle name="Calculation 3 4 2 2 2" xfId="29559" xr:uid="{00000000-0005-0000-0000-000007180000}"/>
    <cellStyle name="Calculation 3 4 2 3" xfId="20709" xr:uid="{00000000-0005-0000-0000-000008180000}"/>
    <cellStyle name="Calculation 3 4 2 3 2" xfId="30387" xr:uid="{00000000-0005-0000-0000-000009180000}"/>
    <cellStyle name="Calculation 3 4 2 4" xfId="24561" xr:uid="{00000000-0005-0000-0000-00000A180000}"/>
    <cellStyle name="Calculation 3 4 2 5" xfId="32963" xr:uid="{00000000-0005-0000-0000-00000B180000}"/>
    <cellStyle name="Calculation 3 4 2 6" xfId="34030" xr:uid="{00000000-0005-0000-0000-00000C180000}"/>
    <cellStyle name="Calculation 3 4 2 7" xfId="31515" xr:uid="{00000000-0005-0000-0000-00000D180000}"/>
    <cellStyle name="Calculation 3 4 3" xfId="6489" xr:uid="{00000000-0005-0000-0000-00000E180000}"/>
    <cellStyle name="Calculation 3 4 3 2" xfId="13084" xr:uid="{00000000-0005-0000-0000-00000F180000}"/>
    <cellStyle name="Calculation 3 4 3 2 2" xfId="25829" xr:uid="{00000000-0005-0000-0000-000010180000}"/>
    <cellStyle name="Calculation 3 4 3 3" xfId="21233" xr:uid="{00000000-0005-0000-0000-000011180000}"/>
    <cellStyle name="Calculation 3 4 4" xfId="11373" xr:uid="{00000000-0005-0000-0000-000012180000}"/>
    <cellStyle name="Calculation 3 4 4 2" xfId="24128" xr:uid="{00000000-0005-0000-0000-000013180000}"/>
    <cellStyle name="Calculation 3 4 5" xfId="20559" xr:uid="{00000000-0005-0000-0000-000014180000}"/>
    <cellStyle name="Calculation 3 4 5 2" xfId="30237" xr:uid="{00000000-0005-0000-0000-000015180000}"/>
    <cellStyle name="Calculation 3 4 6" xfId="23559" xr:uid="{00000000-0005-0000-0000-000016180000}"/>
    <cellStyle name="Calculation 3 4 7" xfId="31958" xr:uid="{00000000-0005-0000-0000-000017180000}"/>
    <cellStyle name="Calculation 3 4 8" xfId="33836" xr:uid="{00000000-0005-0000-0000-000018180000}"/>
    <cellStyle name="Calculation 3 4 9" xfId="31034" xr:uid="{00000000-0005-0000-0000-000019180000}"/>
    <cellStyle name="Calculation 3 5" xfId="11052" xr:uid="{00000000-0005-0000-0000-00001A180000}"/>
    <cellStyle name="Calculation 3 5 2" xfId="11929" xr:uid="{00000000-0005-0000-0000-00001B180000}"/>
    <cellStyle name="Calculation 3 5 2 2" xfId="17097" xr:uid="{00000000-0005-0000-0000-00001C180000}"/>
    <cellStyle name="Calculation 3 5 2 2 2" xfId="29628" xr:uid="{00000000-0005-0000-0000-00001D180000}"/>
    <cellStyle name="Calculation 3 5 2 3" xfId="24678" xr:uid="{00000000-0005-0000-0000-00001E180000}"/>
    <cellStyle name="Calculation 3 5 3" xfId="7081" xr:uid="{00000000-0005-0000-0000-00001F180000}"/>
    <cellStyle name="Calculation 3 5 3 2" xfId="13615" xr:uid="{00000000-0005-0000-0000-000020180000}"/>
    <cellStyle name="Calculation 3 5 3 2 2" xfId="26346" xr:uid="{00000000-0005-0000-0000-000021180000}"/>
    <cellStyle name="Calculation 3 5 3 3" xfId="21808" xr:uid="{00000000-0005-0000-0000-000022180000}"/>
    <cellStyle name="Calculation 3 5 4" xfId="11376" xr:uid="{00000000-0005-0000-0000-000023180000}"/>
    <cellStyle name="Calculation 3 5 4 2" xfId="24131" xr:uid="{00000000-0005-0000-0000-000024180000}"/>
    <cellStyle name="Calculation 3 5 5" xfId="20803" xr:uid="{00000000-0005-0000-0000-000025180000}"/>
    <cellStyle name="Calculation 3 5 5 2" xfId="30481" xr:uid="{00000000-0005-0000-0000-000026180000}"/>
    <cellStyle name="Calculation 3 5 6" xfId="23935" xr:uid="{00000000-0005-0000-0000-000027180000}"/>
    <cellStyle name="Calculation 3 5 7" xfId="33099" xr:uid="{00000000-0005-0000-0000-000028180000}"/>
    <cellStyle name="Calculation 3 5 8" xfId="34125" xr:uid="{00000000-0005-0000-0000-000029180000}"/>
    <cellStyle name="Calculation 3 5 9" xfId="31598" xr:uid="{00000000-0005-0000-0000-00002A180000}"/>
    <cellStyle name="Calculation 3 6" xfId="6467" xr:uid="{00000000-0005-0000-0000-00002B180000}"/>
    <cellStyle name="Calculation 3 6 2" xfId="13068" xr:uid="{00000000-0005-0000-0000-00002C180000}"/>
    <cellStyle name="Calculation 3 6 2 2" xfId="25813" xr:uid="{00000000-0005-0000-0000-00002D180000}"/>
    <cellStyle name="Calculation 3 6 2 3" xfId="41406" xr:uid="{00000000-0005-0000-0000-00002E180000}"/>
    <cellStyle name="Calculation 3 6 3" xfId="21211" xr:uid="{00000000-0005-0000-0000-00002F180000}"/>
    <cellStyle name="Calculation 3 6 4" xfId="41405" xr:uid="{00000000-0005-0000-0000-000030180000}"/>
    <cellStyle name="Calculation 3 7" xfId="7374" xr:uid="{00000000-0005-0000-0000-000031180000}"/>
    <cellStyle name="Calculation 3 7 2" xfId="13890" xr:uid="{00000000-0005-0000-0000-000032180000}"/>
    <cellStyle name="Calculation 3 7 2 2" xfId="26620" xr:uid="{00000000-0005-0000-0000-000033180000}"/>
    <cellStyle name="Calculation 3 7 2 3" xfId="41408" xr:uid="{00000000-0005-0000-0000-000034180000}"/>
    <cellStyle name="Calculation 3 7 3" xfId="22101" xr:uid="{00000000-0005-0000-0000-000035180000}"/>
    <cellStyle name="Calculation 3 7 4" xfId="41407" xr:uid="{00000000-0005-0000-0000-000036180000}"/>
    <cellStyle name="Calculation 3 8" xfId="11406" xr:uid="{00000000-0005-0000-0000-000037180000}"/>
    <cellStyle name="Calculation 3 8 2" xfId="16708" xr:uid="{00000000-0005-0000-0000-000038180000}"/>
    <cellStyle name="Calculation 3 8 2 2" xfId="29243" xr:uid="{00000000-0005-0000-0000-000039180000}"/>
    <cellStyle name="Calculation 3 8 3" xfId="24161" xr:uid="{00000000-0005-0000-0000-00003A180000}"/>
    <cellStyle name="Calculation 3 9" xfId="11674" xr:uid="{00000000-0005-0000-0000-00003B180000}"/>
    <cellStyle name="Calculation 3 9 2" xfId="24425" xr:uid="{00000000-0005-0000-0000-00003C180000}"/>
    <cellStyle name="Calculation 4" xfId="938" xr:uid="{00000000-0005-0000-0000-00003D180000}"/>
    <cellStyle name="Calculation 4 10" xfId="6683" xr:uid="{00000000-0005-0000-0000-00003E180000}"/>
    <cellStyle name="Calculation 4 10 2" xfId="21421" xr:uid="{00000000-0005-0000-0000-00003F180000}"/>
    <cellStyle name="Calculation 4 11" xfId="17498" xr:uid="{00000000-0005-0000-0000-000040180000}"/>
    <cellStyle name="Calculation 4 11 2" xfId="29989" xr:uid="{00000000-0005-0000-0000-000041180000}"/>
    <cellStyle name="Calculation 4 12" xfId="20919" xr:uid="{00000000-0005-0000-0000-000042180000}"/>
    <cellStyle name="Calculation 4 13" xfId="30652" xr:uid="{00000000-0005-0000-0000-000043180000}"/>
    <cellStyle name="Calculation 4 14" xfId="31656" xr:uid="{00000000-0005-0000-0000-000044180000}"/>
    <cellStyle name="Calculation 4 15" xfId="33770" xr:uid="{00000000-0005-0000-0000-000045180000}"/>
    <cellStyle name="Calculation 4 16" xfId="37010" xr:uid="{00000000-0005-0000-0000-000046180000}"/>
    <cellStyle name="Calculation 4 17" xfId="2634" xr:uid="{00000000-0005-0000-0000-000047180000}"/>
    <cellStyle name="Calculation 4 2" xfId="2635" xr:uid="{00000000-0005-0000-0000-000048180000}"/>
    <cellStyle name="Calculation 4 2 10" xfId="31440" xr:uid="{00000000-0005-0000-0000-000049180000}"/>
    <cellStyle name="Calculation 4 2 11" xfId="30718" xr:uid="{00000000-0005-0000-0000-00004A180000}"/>
    <cellStyle name="Calculation 4 2 12" xfId="41409" xr:uid="{00000000-0005-0000-0000-00004B180000}"/>
    <cellStyle name="Calculation 4 2 2" xfId="8650" xr:uid="{00000000-0005-0000-0000-00004C180000}"/>
    <cellStyle name="Calculation 4 2 2 10" xfId="41410" xr:uid="{00000000-0005-0000-0000-00004D180000}"/>
    <cellStyle name="Calculation 4 2 2 2" xfId="11575" xr:uid="{00000000-0005-0000-0000-00004E180000}"/>
    <cellStyle name="Calculation 4 2 2 2 2" xfId="16834" xr:uid="{00000000-0005-0000-0000-00004F180000}"/>
    <cellStyle name="Calculation 4 2 2 2 2 2" xfId="29368" xr:uid="{00000000-0005-0000-0000-000050180000}"/>
    <cellStyle name="Calculation 4 2 2 2 3" xfId="20735" xr:uid="{00000000-0005-0000-0000-000051180000}"/>
    <cellStyle name="Calculation 4 2 2 2 3 2" xfId="30413" xr:uid="{00000000-0005-0000-0000-000052180000}"/>
    <cellStyle name="Calculation 4 2 2 2 4" xfId="24327" xr:uid="{00000000-0005-0000-0000-000053180000}"/>
    <cellStyle name="Calculation 4 2 2 2 5" xfId="33000" xr:uid="{00000000-0005-0000-0000-000054180000}"/>
    <cellStyle name="Calculation 4 2 2 2 6" xfId="34056" xr:uid="{00000000-0005-0000-0000-000055180000}"/>
    <cellStyle name="Calculation 4 2 2 2 7" xfId="31526" xr:uid="{00000000-0005-0000-0000-000056180000}"/>
    <cellStyle name="Calculation 4 2 2 3" xfId="11459" xr:uid="{00000000-0005-0000-0000-000057180000}"/>
    <cellStyle name="Calculation 4 2 2 3 2" xfId="16753" xr:uid="{00000000-0005-0000-0000-000058180000}"/>
    <cellStyle name="Calculation 4 2 2 3 2 2" xfId="29288" xr:uid="{00000000-0005-0000-0000-000059180000}"/>
    <cellStyle name="Calculation 4 2 2 3 3" xfId="24214" xr:uid="{00000000-0005-0000-0000-00005A180000}"/>
    <cellStyle name="Calculation 4 2 2 4" xfId="11961" xr:uid="{00000000-0005-0000-0000-00005B180000}"/>
    <cellStyle name="Calculation 4 2 2 4 2" xfId="24710" xr:uid="{00000000-0005-0000-0000-00005C180000}"/>
    <cellStyle name="Calculation 4 2 2 5" xfId="20585" xr:uid="{00000000-0005-0000-0000-00005D180000}"/>
    <cellStyle name="Calculation 4 2 2 5 2" xfId="30263" xr:uid="{00000000-0005-0000-0000-00005E180000}"/>
    <cellStyle name="Calculation 4 2 2 6" xfId="22716" xr:uid="{00000000-0005-0000-0000-00005F180000}"/>
    <cellStyle name="Calculation 4 2 2 7" xfId="32006" xr:uid="{00000000-0005-0000-0000-000060180000}"/>
    <cellStyle name="Calculation 4 2 2 8" xfId="33868" xr:uid="{00000000-0005-0000-0000-000061180000}"/>
    <cellStyle name="Calculation 4 2 2 9" xfId="31063" xr:uid="{00000000-0005-0000-0000-000062180000}"/>
    <cellStyle name="Calculation 4 2 3" xfId="6470" xr:uid="{00000000-0005-0000-0000-000063180000}"/>
    <cellStyle name="Calculation 4 2 3 2" xfId="13071" xr:uid="{00000000-0005-0000-0000-000064180000}"/>
    <cellStyle name="Calculation 4 2 3 2 2" xfId="25816" xr:uid="{00000000-0005-0000-0000-000065180000}"/>
    <cellStyle name="Calculation 4 2 3 3" xfId="20829" xr:uid="{00000000-0005-0000-0000-000066180000}"/>
    <cellStyle name="Calculation 4 2 3 3 2" xfId="30507" xr:uid="{00000000-0005-0000-0000-000067180000}"/>
    <cellStyle name="Calculation 4 2 3 4" xfId="21214" xr:uid="{00000000-0005-0000-0000-000068180000}"/>
    <cellStyle name="Calculation 4 2 3 5" xfId="33141" xr:uid="{00000000-0005-0000-0000-000069180000}"/>
    <cellStyle name="Calculation 4 2 3 6" xfId="34152" xr:uid="{00000000-0005-0000-0000-00006A180000}"/>
    <cellStyle name="Calculation 4 2 3 7" xfId="31971" xr:uid="{00000000-0005-0000-0000-00006B180000}"/>
    <cellStyle name="Calculation 4 2 4" xfId="7371" xr:uid="{00000000-0005-0000-0000-00006C180000}"/>
    <cellStyle name="Calculation 4 2 4 2" xfId="13887" xr:uid="{00000000-0005-0000-0000-00006D180000}"/>
    <cellStyle name="Calculation 4 2 4 2 2" xfId="26617" xr:uid="{00000000-0005-0000-0000-00006E180000}"/>
    <cellStyle name="Calculation 4 2 4 3" xfId="22098" xr:uid="{00000000-0005-0000-0000-00006F180000}"/>
    <cellStyle name="Calculation 4 2 5" xfId="11480" xr:uid="{00000000-0005-0000-0000-000070180000}"/>
    <cellStyle name="Calculation 4 2 5 2" xfId="16770" xr:uid="{00000000-0005-0000-0000-000071180000}"/>
    <cellStyle name="Calculation 4 2 5 2 2" xfId="29305" xr:uid="{00000000-0005-0000-0000-000072180000}"/>
    <cellStyle name="Calculation 4 2 5 3" xfId="24235" xr:uid="{00000000-0005-0000-0000-000073180000}"/>
    <cellStyle name="Calculation 4 2 6" xfId="11532" xr:uid="{00000000-0005-0000-0000-000074180000}"/>
    <cellStyle name="Calculation 4 2 6 2" xfId="24287" xr:uid="{00000000-0005-0000-0000-000075180000}"/>
    <cellStyle name="Calculation 4 2 7" xfId="17490" xr:uid="{00000000-0005-0000-0000-000076180000}"/>
    <cellStyle name="Calculation 4 2 7 2" xfId="29985" xr:uid="{00000000-0005-0000-0000-000077180000}"/>
    <cellStyle name="Calculation 4 2 8" xfId="20920" xr:uid="{00000000-0005-0000-0000-000078180000}"/>
    <cellStyle name="Calculation 4 2 9" xfId="30768" xr:uid="{00000000-0005-0000-0000-000079180000}"/>
    <cellStyle name="Calculation 4 3" xfId="6185" xr:uid="{00000000-0005-0000-0000-00007A180000}"/>
    <cellStyle name="Calculation 4 3 2" xfId="10298" xr:uid="{00000000-0005-0000-0000-00007B180000}"/>
    <cellStyle name="Calculation 4 3 2 10" xfId="41412" xr:uid="{00000000-0005-0000-0000-00007C180000}"/>
    <cellStyle name="Calculation 4 3 2 2" xfId="11853" xr:uid="{00000000-0005-0000-0000-00007D180000}"/>
    <cellStyle name="Calculation 4 3 2 2 2" xfId="17055" xr:uid="{00000000-0005-0000-0000-00007E180000}"/>
    <cellStyle name="Calculation 4 3 2 2 2 2" xfId="29586" xr:uid="{00000000-0005-0000-0000-00007F180000}"/>
    <cellStyle name="Calculation 4 3 2 2 3" xfId="20734" xr:uid="{00000000-0005-0000-0000-000080180000}"/>
    <cellStyle name="Calculation 4 3 2 2 3 2" xfId="30412" xr:uid="{00000000-0005-0000-0000-000081180000}"/>
    <cellStyle name="Calculation 4 3 2 2 4" xfId="24602" xr:uid="{00000000-0005-0000-0000-000082180000}"/>
    <cellStyle name="Calculation 4 3 2 2 5" xfId="32999" xr:uid="{00000000-0005-0000-0000-000083180000}"/>
    <cellStyle name="Calculation 4 3 2 2 6" xfId="34055" xr:uid="{00000000-0005-0000-0000-000084180000}"/>
    <cellStyle name="Calculation 4 3 2 2 7" xfId="33830" xr:uid="{00000000-0005-0000-0000-000085180000}"/>
    <cellStyle name="Calculation 4 3 2 3" xfId="7047" xr:uid="{00000000-0005-0000-0000-000086180000}"/>
    <cellStyle name="Calculation 4 3 2 3 2" xfId="13584" xr:uid="{00000000-0005-0000-0000-000087180000}"/>
    <cellStyle name="Calculation 4 3 2 3 2 2" xfId="26315" xr:uid="{00000000-0005-0000-0000-000088180000}"/>
    <cellStyle name="Calculation 4 3 2 3 3" xfId="21774" xr:uid="{00000000-0005-0000-0000-000089180000}"/>
    <cellStyle name="Calculation 4 3 2 4" xfId="11748" xr:uid="{00000000-0005-0000-0000-00008A180000}"/>
    <cellStyle name="Calculation 4 3 2 4 2" xfId="24498" xr:uid="{00000000-0005-0000-0000-00008B180000}"/>
    <cellStyle name="Calculation 4 3 2 5" xfId="20584" xr:uid="{00000000-0005-0000-0000-00008C180000}"/>
    <cellStyle name="Calculation 4 3 2 5 2" xfId="30262" xr:uid="{00000000-0005-0000-0000-00008D180000}"/>
    <cellStyle name="Calculation 4 3 2 6" xfId="23667" xr:uid="{00000000-0005-0000-0000-00008E180000}"/>
    <cellStyle name="Calculation 4 3 2 7" xfId="32005" xr:uid="{00000000-0005-0000-0000-00008F180000}"/>
    <cellStyle name="Calculation 4 3 2 8" xfId="33867" xr:uid="{00000000-0005-0000-0000-000090180000}"/>
    <cellStyle name="Calculation 4 3 2 9" xfId="34225" xr:uid="{00000000-0005-0000-0000-000091180000}"/>
    <cellStyle name="Calculation 4 3 3" xfId="19936" xr:uid="{00000000-0005-0000-0000-000092180000}"/>
    <cellStyle name="Calculation 4 3 3 2" xfId="20828" xr:uid="{00000000-0005-0000-0000-000093180000}"/>
    <cellStyle name="Calculation 4 3 3 2 2" xfId="30506" xr:uid="{00000000-0005-0000-0000-000094180000}"/>
    <cellStyle name="Calculation 4 3 3 3" xfId="30190" xr:uid="{00000000-0005-0000-0000-000095180000}"/>
    <cellStyle name="Calculation 4 3 3 4" xfId="33140" xr:uid="{00000000-0005-0000-0000-000096180000}"/>
    <cellStyle name="Calculation 4 3 3 5" xfId="34151" xr:uid="{00000000-0005-0000-0000-000097180000}"/>
    <cellStyle name="Calculation 4 3 3 6" xfId="31611" xr:uid="{00000000-0005-0000-0000-000098180000}"/>
    <cellStyle name="Calculation 4 3 4" xfId="18129" xr:uid="{00000000-0005-0000-0000-000099180000}"/>
    <cellStyle name="Calculation 4 3 4 2" xfId="30035" xr:uid="{00000000-0005-0000-0000-00009A180000}"/>
    <cellStyle name="Calculation 4 3 5" xfId="30767" xr:uid="{00000000-0005-0000-0000-00009B180000}"/>
    <cellStyle name="Calculation 4 3 6" xfId="31441" xr:uid="{00000000-0005-0000-0000-00009C180000}"/>
    <cellStyle name="Calculation 4 3 7" xfId="30717" xr:uid="{00000000-0005-0000-0000-00009D180000}"/>
    <cellStyle name="Calculation 4 3 8" xfId="41411" xr:uid="{00000000-0005-0000-0000-00009E180000}"/>
    <cellStyle name="Calculation 4 4" xfId="8649" xr:uid="{00000000-0005-0000-0000-00009F180000}"/>
    <cellStyle name="Calculation 4 4 10" xfId="31929" xr:uid="{00000000-0005-0000-0000-0000A0180000}"/>
    <cellStyle name="Calculation 4 4 2" xfId="11574" xr:uid="{00000000-0005-0000-0000-0000A1180000}"/>
    <cellStyle name="Calculation 4 4 2 2" xfId="16833" xr:uid="{00000000-0005-0000-0000-0000A2180000}"/>
    <cellStyle name="Calculation 4 4 2 2 2" xfId="29367" xr:uid="{00000000-0005-0000-0000-0000A3180000}"/>
    <cellStyle name="Calculation 4 4 2 3" xfId="19849" xr:uid="{00000000-0005-0000-0000-0000A4180000}"/>
    <cellStyle name="Calculation 4 4 2 3 2" xfId="30170" xr:uid="{00000000-0005-0000-0000-0000A5180000}"/>
    <cellStyle name="Calculation 4 4 2 4" xfId="20710" xr:uid="{00000000-0005-0000-0000-0000A6180000}"/>
    <cellStyle name="Calculation 4 4 2 4 2" xfId="30388" xr:uid="{00000000-0005-0000-0000-0000A7180000}"/>
    <cellStyle name="Calculation 4 4 2 5" xfId="24326" xr:uid="{00000000-0005-0000-0000-0000A8180000}"/>
    <cellStyle name="Calculation 4 4 2 6" xfId="32964" xr:uid="{00000000-0005-0000-0000-0000A9180000}"/>
    <cellStyle name="Calculation 4 4 2 7" xfId="34031" xr:uid="{00000000-0005-0000-0000-0000AA180000}"/>
    <cellStyle name="Calculation 4 4 2 8" xfId="31516" xr:uid="{00000000-0005-0000-0000-0000AB180000}"/>
    <cellStyle name="Calculation 4 4 3" xfId="11858" xr:uid="{00000000-0005-0000-0000-0000AC180000}"/>
    <cellStyle name="Calculation 4 4 3 2" xfId="17059" xr:uid="{00000000-0005-0000-0000-0000AD180000}"/>
    <cellStyle name="Calculation 4 4 3 2 2" xfId="29590" xr:uid="{00000000-0005-0000-0000-0000AE180000}"/>
    <cellStyle name="Calculation 4 4 3 3" xfId="24607" xr:uid="{00000000-0005-0000-0000-0000AF180000}"/>
    <cellStyle name="Calculation 4 4 4" xfId="11808" xr:uid="{00000000-0005-0000-0000-0000B0180000}"/>
    <cellStyle name="Calculation 4 4 4 2" xfId="24557" xr:uid="{00000000-0005-0000-0000-0000B1180000}"/>
    <cellStyle name="Calculation 4 4 5" xfId="18680" xr:uid="{00000000-0005-0000-0000-0000B2180000}"/>
    <cellStyle name="Calculation 4 4 5 2" xfId="30096" xr:uid="{00000000-0005-0000-0000-0000B3180000}"/>
    <cellStyle name="Calculation 4 4 6" xfId="20560" xr:uid="{00000000-0005-0000-0000-0000B4180000}"/>
    <cellStyle name="Calculation 4 4 6 2" xfId="30238" xr:uid="{00000000-0005-0000-0000-0000B5180000}"/>
    <cellStyle name="Calculation 4 4 7" xfId="22715" xr:uid="{00000000-0005-0000-0000-0000B6180000}"/>
    <cellStyle name="Calculation 4 4 8" xfId="31959" xr:uid="{00000000-0005-0000-0000-0000B7180000}"/>
    <cellStyle name="Calculation 4 4 9" xfId="33837" xr:uid="{00000000-0005-0000-0000-0000B8180000}"/>
    <cellStyle name="Calculation 4 5" xfId="9890" xr:uid="{00000000-0005-0000-0000-0000B9180000}"/>
    <cellStyle name="Calculation 4 5 2" xfId="11813" xr:uid="{00000000-0005-0000-0000-0000BA180000}"/>
    <cellStyle name="Calculation 4 5 2 2" xfId="17029" xr:uid="{00000000-0005-0000-0000-0000BB180000}"/>
    <cellStyle name="Calculation 4 5 2 2 2" xfId="29560" xr:uid="{00000000-0005-0000-0000-0000BC180000}"/>
    <cellStyle name="Calculation 4 5 2 3" xfId="24562" xr:uid="{00000000-0005-0000-0000-0000BD180000}"/>
    <cellStyle name="Calculation 4 5 3" xfId="6490" xr:uid="{00000000-0005-0000-0000-0000BE180000}"/>
    <cellStyle name="Calculation 4 5 3 2" xfId="13085" xr:uid="{00000000-0005-0000-0000-0000BF180000}"/>
    <cellStyle name="Calculation 4 5 3 2 2" xfId="25830" xr:uid="{00000000-0005-0000-0000-0000C0180000}"/>
    <cellStyle name="Calculation 4 5 3 3" xfId="21234" xr:uid="{00000000-0005-0000-0000-0000C1180000}"/>
    <cellStyle name="Calculation 4 5 4" xfId="11542" xr:uid="{00000000-0005-0000-0000-0000C2180000}"/>
    <cellStyle name="Calculation 4 5 4 2" xfId="24294" xr:uid="{00000000-0005-0000-0000-0000C3180000}"/>
    <cellStyle name="Calculation 4 5 5" xfId="20804" xr:uid="{00000000-0005-0000-0000-0000C4180000}"/>
    <cellStyle name="Calculation 4 5 5 2" xfId="30482" xr:uid="{00000000-0005-0000-0000-0000C5180000}"/>
    <cellStyle name="Calculation 4 5 6" xfId="23560" xr:uid="{00000000-0005-0000-0000-0000C6180000}"/>
    <cellStyle name="Calculation 4 5 7" xfId="33100" xr:uid="{00000000-0005-0000-0000-0000C7180000}"/>
    <cellStyle name="Calculation 4 5 8" xfId="34126" xr:uid="{00000000-0005-0000-0000-0000C8180000}"/>
    <cellStyle name="Calculation 4 5 9" xfId="31597" xr:uid="{00000000-0005-0000-0000-0000C9180000}"/>
    <cellStyle name="Calculation 4 6" xfId="11344" xr:uid="{00000000-0005-0000-0000-0000CA180000}"/>
    <cellStyle name="Calculation 4 6 2" xfId="11956" xr:uid="{00000000-0005-0000-0000-0000CB180000}"/>
    <cellStyle name="Calculation 4 6 2 2" xfId="17115" xr:uid="{00000000-0005-0000-0000-0000CC180000}"/>
    <cellStyle name="Calculation 4 6 2 2 2" xfId="29646" xr:uid="{00000000-0005-0000-0000-0000CD180000}"/>
    <cellStyle name="Calculation 4 6 2 3" xfId="24705" xr:uid="{00000000-0005-0000-0000-0000CE180000}"/>
    <cellStyle name="Calculation 4 6 3" xfId="11981" xr:uid="{00000000-0005-0000-0000-0000CF180000}"/>
    <cellStyle name="Calculation 4 6 3 2" xfId="17122" xr:uid="{00000000-0005-0000-0000-0000D0180000}"/>
    <cellStyle name="Calculation 4 6 3 2 2" xfId="29653" xr:uid="{00000000-0005-0000-0000-0000D1180000}"/>
    <cellStyle name="Calculation 4 6 3 3" xfId="24729" xr:uid="{00000000-0005-0000-0000-0000D2180000}"/>
    <cellStyle name="Calculation 4 6 4" xfId="11990" xr:uid="{00000000-0005-0000-0000-0000D3180000}"/>
    <cellStyle name="Calculation 4 6 4 2" xfId="24738" xr:uid="{00000000-0005-0000-0000-0000D4180000}"/>
    <cellStyle name="Calculation 4 6 5" xfId="24109" xr:uid="{00000000-0005-0000-0000-0000D5180000}"/>
    <cellStyle name="Calculation 4 7" xfId="6469" xr:uid="{00000000-0005-0000-0000-0000D6180000}"/>
    <cellStyle name="Calculation 4 7 2" xfId="13070" xr:uid="{00000000-0005-0000-0000-0000D7180000}"/>
    <cellStyle name="Calculation 4 7 2 2" xfId="25815" xr:uid="{00000000-0005-0000-0000-0000D8180000}"/>
    <cellStyle name="Calculation 4 7 2 3" xfId="41414" xr:uid="{00000000-0005-0000-0000-0000D9180000}"/>
    <cellStyle name="Calculation 4 7 3" xfId="21213" xr:uid="{00000000-0005-0000-0000-0000DA180000}"/>
    <cellStyle name="Calculation 4 7 4" xfId="41413" xr:uid="{00000000-0005-0000-0000-0000DB180000}"/>
    <cellStyle name="Calculation 4 8" xfId="7372" xr:uid="{00000000-0005-0000-0000-0000DC180000}"/>
    <cellStyle name="Calculation 4 8 2" xfId="13888" xr:uid="{00000000-0005-0000-0000-0000DD180000}"/>
    <cellStyle name="Calculation 4 8 2 2" xfId="26618" xr:uid="{00000000-0005-0000-0000-0000DE180000}"/>
    <cellStyle name="Calculation 4 8 3" xfId="22099" xr:uid="{00000000-0005-0000-0000-0000DF180000}"/>
    <cellStyle name="Calculation 4 9" xfId="11481" xr:uid="{00000000-0005-0000-0000-0000E0180000}"/>
    <cellStyle name="Calculation 4 9 2" xfId="16771" xr:uid="{00000000-0005-0000-0000-0000E1180000}"/>
    <cellStyle name="Calculation 4 9 2 2" xfId="29306" xr:uid="{00000000-0005-0000-0000-0000E2180000}"/>
    <cellStyle name="Calculation 4 9 3" xfId="24236" xr:uid="{00000000-0005-0000-0000-0000E3180000}"/>
    <cellStyle name="Calculation 5" xfId="939" xr:uid="{00000000-0005-0000-0000-0000E4180000}"/>
    <cellStyle name="Calculation 5 10" xfId="17497" xr:uid="{00000000-0005-0000-0000-0000E5180000}"/>
    <cellStyle name="Calculation 5 10 2" xfId="29988" xr:uid="{00000000-0005-0000-0000-0000E6180000}"/>
    <cellStyle name="Calculation 5 11" xfId="20921" xr:uid="{00000000-0005-0000-0000-0000E7180000}"/>
    <cellStyle name="Calculation 5 12" xfId="30653" xr:uid="{00000000-0005-0000-0000-0000E8180000}"/>
    <cellStyle name="Calculation 5 13" xfId="31655" xr:uid="{00000000-0005-0000-0000-0000E9180000}"/>
    <cellStyle name="Calculation 5 14" xfId="33987" xr:uid="{00000000-0005-0000-0000-0000EA180000}"/>
    <cellStyle name="Calculation 5 15" xfId="37011" xr:uid="{00000000-0005-0000-0000-0000EB180000}"/>
    <cellStyle name="Calculation 5 16" xfId="2636" xr:uid="{00000000-0005-0000-0000-0000EC180000}"/>
    <cellStyle name="Calculation 5 2" xfId="6184" xr:uid="{00000000-0005-0000-0000-0000ED180000}"/>
    <cellStyle name="Calculation 5 2 10" xfId="30769" xr:uid="{00000000-0005-0000-0000-0000EE180000}"/>
    <cellStyle name="Calculation 5 2 11" xfId="31439" xr:uid="{00000000-0005-0000-0000-0000EF180000}"/>
    <cellStyle name="Calculation 5 2 12" xfId="30719" xr:uid="{00000000-0005-0000-0000-0000F0180000}"/>
    <cellStyle name="Calculation 5 2 13" xfId="41415" xr:uid="{00000000-0005-0000-0000-0000F1180000}"/>
    <cellStyle name="Calculation 5 2 2" xfId="9518" xr:uid="{00000000-0005-0000-0000-0000F2180000}"/>
    <cellStyle name="Calculation 5 2 2 10" xfId="34219" xr:uid="{00000000-0005-0000-0000-0000F3180000}"/>
    <cellStyle name="Calculation 5 2 2 11" xfId="41416" xr:uid="{00000000-0005-0000-0000-0000F4180000}"/>
    <cellStyle name="Calculation 5 2 2 2" xfId="11759" xr:uid="{00000000-0005-0000-0000-0000F5180000}"/>
    <cellStyle name="Calculation 5 2 2 2 2" xfId="16992" xr:uid="{00000000-0005-0000-0000-0000F6180000}"/>
    <cellStyle name="Calculation 5 2 2 2 2 2" xfId="29525" xr:uid="{00000000-0005-0000-0000-0000F7180000}"/>
    <cellStyle name="Calculation 5 2 2 2 3" xfId="19866" xr:uid="{00000000-0005-0000-0000-0000F8180000}"/>
    <cellStyle name="Calculation 5 2 2 2 3 2" xfId="30176" xr:uid="{00000000-0005-0000-0000-0000F9180000}"/>
    <cellStyle name="Calculation 5 2 2 2 4" xfId="20736" xr:uid="{00000000-0005-0000-0000-0000FA180000}"/>
    <cellStyle name="Calculation 5 2 2 2 4 2" xfId="30414" xr:uid="{00000000-0005-0000-0000-0000FB180000}"/>
    <cellStyle name="Calculation 5 2 2 2 5" xfId="24509" xr:uid="{00000000-0005-0000-0000-0000FC180000}"/>
    <cellStyle name="Calculation 5 2 2 2 6" xfId="33001" xr:uid="{00000000-0005-0000-0000-0000FD180000}"/>
    <cellStyle name="Calculation 5 2 2 2 7" xfId="34057" xr:uid="{00000000-0005-0000-0000-0000FE180000}"/>
    <cellStyle name="Calculation 5 2 2 2 8" xfId="31521" xr:uid="{00000000-0005-0000-0000-0000FF180000}"/>
    <cellStyle name="Calculation 5 2 2 3" xfId="6875" xr:uid="{00000000-0005-0000-0000-000000190000}"/>
    <cellStyle name="Calculation 5 2 2 3 2" xfId="13427" xr:uid="{00000000-0005-0000-0000-000001190000}"/>
    <cellStyle name="Calculation 5 2 2 3 2 2" xfId="26162" xr:uid="{00000000-0005-0000-0000-000002190000}"/>
    <cellStyle name="Calculation 5 2 2 3 3" xfId="21606" xr:uid="{00000000-0005-0000-0000-000003190000}"/>
    <cellStyle name="Calculation 5 2 2 4" xfId="11804" xr:uid="{00000000-0005-0000-0000-000004190000}"/>
    <cellStyle name="Calculation 5 2 2 4 2" xfId="24553" xr:uid="{00000000-0005-0000-0000-000005190000}"/>
    <cellStyle name="Calculation 5 2 2 5" xfId="18743" xr:uid="{00000000-0005-0000-0000-000006190000}"/>
    <cellStyle name="Calculation 5 2 2 5 2" xfId="30104" xr:uid="{00000000-0005-0000-0000-000007190000}"/>
    <cellStyle name="Calculation 5 2 2 6" xfId="20586" xr:uid="{00000000-0005-0000-0000-000008190000}"/>
    <cellStyle name="Calculation 5 2 2 6 2" xfId="30264" xr:uid="{00000000-0005-0000-0000-000009190000}"/>
    <cellStyle name="Calculation 5 2 2 7" xfId="23503" xr:uid="{00000000-0005-0000-0000-00000A190000}"/>
    <cellStyle name="Calculation 5 2 2 8" xfId="32007" xr:uid="{00000000-0005-0000-0000-00000B190000}"/>
    <cellStyle name="Calculation 5 2 2 9" xfId="33869" xr:uid="{00000000-0005-0000-0000-00000C190000}"/>
    <cellStyle name="Calculation 5 2 3" xfId="10299" xr:uid="{00000000-0005-0000-0000-00000D190000}"/>
    <cellStyle name="Calculation 5 2 3 2" xfId="11854" xr:uid="{00000000-0005-0000-0000-00000E190000}"/>
    <cellStyle name="Calculation 5 2 3 2 2" xfId="17056" xr:uid="{00000000-0005-0000-0000-00000F190000}"/>
    <cellStyle name="Calculation 5 2 3 2 2 2" xfId="29587" xr:uid="{00000000-0005-0000-0000-000010190000}"/>
    <cellStyle name="Calculation 5 2 3 2 3" xfId="24603" xr:uid="{00000000-0005-0000-0000-000011190000}"/>
    <cellStyle name="Calculation 5 2 3 3" xfId="7686" xr:uid="{00000000-0005-0000-0000-000012190000}"/>
    <cellStyle name="Calculation 5 2 3 3 2" xfId="14185" xr:uid="{00000000-0005-0000-0000-000013190000}"/>
    <cellStyle name="Calculation 5 2 3 3 2 2" xfId="26911" xr:uid="{00000000-0005-0000-0000-000014190000}"/>
    <cellStyle name="Calculation 5 2 3 3 3" xfId="22406" xr:uid="{00000000-0005-0000-0000-000015190000}"/>
    <cellStyle name="Calculation 5 2 3 4" xfId="11462" xr:uid="{00000000-0005-0000-0000-000016190000}"/>
    <cellStyle name="Calculation 5 2 3 4 2" xfId="24217" xr:uid="{00000000-0005-0000-0000-000017190000}"/>
    <cellStyle name="Calculation 5 2 3 5" xfId="20830" xr:uid="{00000000-0005-0000-0000-000018190000}"/>
    <cellStyle name="Calculation 5 2 3 5 2" xfId="30508" xr:uid="{00000000-0005-0000-0000-000019190000}"/>
    <cellStyle name="Calculation 5 2 3 6" xfId="23668" xr:uid="{00000000-0005-0000-0000-00001A190000}"/>
    <cellStyle name="Calculation 5 2 3 7" xfId="33142" xr:uid="{00000000-0005-0000-0000-00001B190000}"/>
    <cellStyle name="Calculation 5 2 3 8" xfId="34153" xr:uid="{00000000-0005-0000-0000-00001C190000}"/>
    <cellStyle name="Calculation 5 2 3 9" xfId="31612" xr:uid="{00000000-0005-0000-0000-00001D190000}"/>
    <cellStyle name="Calculation 5 2 4" xfId="7670" xr:uid="{00000000-0005-0000-0000-00001E190000}"/>
    <cellStyle name="Calculation 5 2 4 2" xfId="14169" xr:uid="{00000000-0005-0000-0000-00001F190000}"/>
    <cellStyle name="Calculation 5 2 4 2 2" xfId="26897" xr:uid="{00000000-0005-0000-0000-000020190000}"/>
    <cellStyle name="Calculation 5 2 4 3" xfId="22393" xr:uid="{00000000-0005-0000-0000-000021190000}"/>
    <cellStyle name="Calculation 5 2 5" xfId="11470" xr:uid="{00000000-0005-0000-0000-000022190000}"/>
    <cellStyle name="Calculation 5 2 5 2" xfId="16761" xr:uid="{00000000-0005-0000-0000-000023190000}"/>
    <cellStyle name="Calculation 5 2 5 2 2" xfId="29296" xr:uid="{00000000-0005-0000-0000-000024190000}"/>
    <cellStyle name="Calculation 5 2 5 3" xfId="24225" xr:uid="{00000000-0005-0000-0000-000025190000}"/>
    <cellStyle name="Calculation 5 2 6" xfId="6685" xr:uid="{00000000-0005-0000-0000-000026190000}"/>
    <cellStyle name="Calculation 5 2 6 2" xfId="13267" xr:uid="{00000000-0005-0000-0000-000027190000}"/>
    <cellStyle name="Calculation 5 2 6 2 2" xfId="26009" xr:uid="{00000000-0005-0000-0000-000028190000}"/>
    <cellStyle name="Calculation 5 2 6 3" xfId="21423" xr:uid="{00000000-0005-0000-0000-000029190000}"/>
    <cellStyle name="Calculation 5 2 7" xfId="11914" xr:uid="{00000000-0005-0000-0000-00002A190000}"/>
    <cellStyle name="Calculation 5 2 7 2" xfId="24663" xr:uid="{00000000-0005-0000-0000-00002B190000}"/>
    <cellStyle name="Calculation 5 2 8" xfId="18705" xr:uid="{00000000-0005-0000-0000-00002C190000}"/>
    <cellStyle name="Calculation 5 2 8 2" xfId="30099" xr:uid="{00000000-0005-0000-0000-00002D190000}"/>
    <cellStyle name="Calculation 5 2 9" xfId="21092" xr:uid="{00000000-0005-0000-0000-00002E190000}"/>
    <cellStyle name="Calculation 5 3" xfId="8651" xr:uid="{00000000-0005-0000-0000-00002F190000}"/>
    <cellStyle name="Calculation 5 3 10" xfId="32101" xr:uid="{00000000-0005-0000-0000-000030190000}"/>
    <cellStyle name="Calculation 5 3 2" xfId="11576" xr:uid="{00000000-0005-0000-0000-000031190000}"/>
    <cellStyle name="Calculation 5 3 2 2" xfId="16835" xr:uid="{00000000-0005-0000-0000-000032190000}"/>
    <cellStyle name="Calculation 5 3 2 2 2" xfId="29369" xr:uid="{00000000-0005-0000-0000-000033190000}"/>
    <cellStyle name="Calculation 5 3 2 3" xfId="19850" xr:uid="{00000000-0005-0000-0000-000034190000}"/>
    <cellStyle name="Calculation 5 3 2 3 2" xfId="30171" xr:uid="{00000000-0005-0000-0000-000035190000}"/>
    <cellStyle name="Calculation 5 3 2 4" xfId="20711" xr:uid="{00000000-0005-0000-0000-000036190000}"/>
    <cellStyle name="Calculation 5 3 2 4 2" xfId="30389" xr:uid="{00000000-0005-0000-0000-000037190000}"/>
    <cellStyle name="Calculation 5 3 2 5" xfId="24328" xr:uid="{00000000-0005-0000-0000-000038190000}"/>
    <cellStyle name="Calculation 5 3 2 6" xfId="32965" xr:uid="{00000000-0005-0000-0000-000039190000}"/>
    <cellStyle name="Calculation 5 3 2 7" xfId="34032" xr:uid="{00000000-0005-0000-0000-00003A190000}"/>
    <cellStyle name="Calculation 5 3 2 8" xfId="31517" xr:uid="{00000000-0005-0000-0000-00003B190000}"/>
    <cellStyle name="Calculation 5 3 3" xfId="6748" xr:uid="{00000000-0005-0000-0000-00003C190000}"/>
    <cellStyle name="Calculation 5 3 3 2" xfId="13312" xr:uid="{00000000-0005-0000-0000-00003D190000}"/>
    <cellStyle name="Calculation 5 3 3 2 2" xfId="26047" xr:uid="{00000000-0005-0000-0000-00003E190000}"/>
    <cellStyle name="Calculation 5 3 3 3" xfId="21479" xr:uid="{00000000-0005-0000-0000-00003F190000}"/>
    <cellStyle name="Calculation 5 3 4" xfId="7356" xr:uid="{00000000-0005-0000-0000-000040190000}"/>
    <cellStyle name="Calculation 5 3 4 2" xfId="22083" xr:uid="{00000000-0005-0000-0000-000041190000}"/>
    <cellStyle name="Calculation 5 3 5" xfId="18681" xr:uid="{00000000-0005-0000-0000-000042190000}"/>
    <cellStyle name="Calculation 5 3 5 2" xfId="30097" xr:uid="{00000000-0005-0000-0000-000043190000}"/>
    <cellStyle name="Calculation 5 3 6" xfId="20561" xr:uid="{00000000-0005-0000-0000-000044190000}"/>
    <cellStyle name="Calculation 5 3 6 2" xfId="30239" xr:uid="{00000000-0005-0000-0000-000045190000}"/>
    <cellStyle name="Calculation 5 3 7" xfId="22717" xr:uid="{00000000-0005-0000-0000-000046190000}"/>
    <cellStyle name="Calculation 5 3 8" xfId="31960" xr:uid="{00000000-0005-0000-0000-000047190000}"/>
    <cellStyle name="Calculation 5 3 9" xfId="33838" xr:uid="{00000000-0005-0000-0000-000048190000}"/>
    <cellStyle name="Calculation 5 4" xfId="9891" xr:uid="{00000000-0005-0000-0000-000049190000}"/>
    <cellStyle name="Calculation 5 4 2" xfId="11814" xr:uid="{00000000-0005-0000-0000-00004A190000}"/>
    <cellStyle name="Calculation 5 4 2 2" xfId="17030" xr:uid="{00000000-0005-0000-0000-00004B190000}"/>
    <cellStyle name="Calculation 5 4 2 2 2" xfId="29561" xr:uid="{00000000-0005-0000-0000-00004C190000}"/>
    <cellStyle name="Calculation 5 4 2 3" xfId="24563" xr:uid="{00000000-0005-0000-0000-00004D190000}"/>
    <cellStyle name="Calculation 5 4 3" xfId="6901" xr:uid="{00000000-0005-0000-0000-00004E190000}"/>
    <cellStyle name="Calculation 5 4 3 2" xfId="13443" xr:uid="{00000000-0005-0000-0000-00004F190000}"/>
    <cellStyle name="Calculation 5 4 3 2 2" xfId="26177" xr:uid="{00000000-0005-0000-0000-000050190000}"/>
    <cellStyle name="Calculation 5 4 3 3" xfId="21631" xr:uid="{00000000-0005-0000-0000-000051190000}"/>
    <cellStyle name="Calculation 5 4 4" xfId="11691" xr:uid="{00000000-0005-0000-0000-000052190000}"/>
    <cellStyle name="Calculation 5 4 4 2" xfId="24440" xr:uid="{00000000-0005-0000-0000-000053190000}"/>
    <cellStyle name="Calculation 5 4 5" xfId="20805" xr:uid="{00000000-0005-0000-0000-000054190000}"/>
    <cellStyle name="Calculation 5 4 5 2" xfId="30483" xr:uid="{00000000-0005-0000-0000-000055190000}"/>
    <cellStyle name="Calculation 5 4 6" xfId="23561" xr:uid="{00000000-0005-0000-0000-000056190000}"/>
    <cellStyle name="Calculation 5 4 7" xfId="33101" xr:uid="{00000000-0005-0000-0000-000057190000}"/>
    <cellStyle name="Calculation 5 4 8" xfId="34127" xr:uid="{00000000-0005-0000-0000-000058190000}"/>
    <cellStyle name="Calculation 5 4 9" xfId="30870" xr:uid="{00000000-0005-0000-0000-000059190000}"/>
    <cellStyle name="Calculation 5 5" xfId="10531" xr:uid="{00000000-0005-0000-0000-00005A190000}"/>
    <cellStyle name="Calculation 5 5 2" xfId="11874" xr:uid="{00000000-0005-0000-0000-00005B190000}"/>
    <cellStyle name="Calculation 5 5 2 2" xfId="17068" xr:uid="{00000000-0005-0000-0000-00005C190000}"/>
    <cellStyle name="Calculation 5 5 2 2 2" xfId="29599" xr:uid="{00000000-0005-0000-0000-00005D190000}"/>
    <cellStyle name="Calculation 5 5 2 3" xfId="24623" xr:uid="{00000000-0005-0000-0000-00005E190000}"/>
    <cellStyle name="Calculation 5 5 3" xfId="6582" xr:uid="{00000000-0005-0000-0000-00005F190000}"/>
    <cellStyle name="Calculation 5 5 3 2" xfId="13171" xr:uid="{00000000-0005-0000-0000-000060190000}"/>
    <cellStyle name="Calculation 5 5 3 2 2" xfId="25916" xr:uid="{00000000-0005-0000-0000-000061190000}"/>
    <cellStyle name="Calculation 5 5 3 3" xfId="21325" xr:uid="{00000000-0005-0000-0000-000062190000}"/>
    <cellStyle name="Calculation 5 5 4" xfId="11833" xr:uid="{00000000-0005-0000-0000-000063190000}"/>
    <cellStyle name="Calculation 5 5 4 2" xfId="24582" xr:uid="{00000000-0005-0000-0000-000064190000}"/>
    <cellStyle name="Calculation 5 5 5" xfId="23735" xr:uid="{00000000-0005-0000-0000-000065190000}"/>
    <cellStyle name="Calculation 5 6" xfId="6471" xr:uid="{00000000-0005-0000-0000-000066190000}"/>
    <cellStyle name="Calculation 5 6 2" xfId="13072" xr:uid="{00000000-0005-0000-0000-000067190000}"/>
    <cellStyle name="Calculation 5 6 2 2" xfId="25817" xr:uid="{00000000-0005-0000-0000-000068190000}"/>
    <cellStyle name="Calculation 5 6 2 3" xfId="41418" xr:uid="{00000000-0005-0000-0000-000069190000}"/>
    <cellStyle name="Calculation 5 6 3" xfId="21215" xr:uid="{00000000-0005-0000-0000-00006A190000}"/>
    <cellStyle name="Calculation 5 6 4" xfId="41417" xr:uid="{00000000-0005-0000-0000-00006B190000}"/>
    <cellStyle name="Calculation 5 7" xfId="7370" xr:uid="{00000000-0005-0000-0000-00006C190000}"/>
    <cellStyle name="Calculation 5 7 2" xfId="13886" xr:uid="{00000000-0005-0000-0000-00006D190000}"/>
    <cellStyle name="Calculation 5 7 2 2" xfId="26616" xr:uid="{00000000-0005-0000-0000-00006E190000}"/>
    <cellStyle name="Calculation 5 7 2 3" xfId="41420" xr:uid="{00000000-0005-0000-0000-00006F190000}"/>
    <cellStyle name="Calculation 5 7 3" xfId="22097" xr:uid="{00000000-0005-0000-0000-000070190000}"/>
    <cellStyle name="Calculation 5 7 4" xfId="41419" xr:uid="{00000000-0005-0000-0000-000071190000}"/>
    <cellStyle name="Calculation 5 8" xfId="7634" xr:uid="{00000000-0005-0000-0000-000072190000}"/>
    <cellStyle name="Calculation 5 8 2" xfId="14138" xr:uid="{00000000-0005-0000-0000-000073190000}"/>
    <cellStyle name="Calculation 5 8 2 2" xfId="26866" xr:uid="{00000000-0005-0000-0000-000074190000}"/>
    <cellStyle name="Calculation 5 8 3" xfId="22358" xr:uid="{00000000-0005-0000-0000-000075190000}"/>
    <cellStyle name="Calculation 5 9" xfId="11675" xr:uid="{00000000-0005-0000-0000-000076190000}"/>
    <cellStyle name="Calculation 5 9 2" xfId="24426" xr:uid="{00000000-0005-0000-0000-000077190000}"/>
    <cellStyle name="Calculation 6" xfId="2637" xr:uid="{00000000-0005-0000-0000-000078190000}"/>
    <cellStyle name="Calculation 6 10" xfId="31438" xr:uid="{00000000-0005-0000-0000-000079190000}"/>
    <cellStyle name="Calculation 6 11" xfId="30641" xr:uid="{00000000-0005-0000-0000-00007A190000}"/>
    <cellStyle name="Calculation 6 12" xfId="37012" xr:uid="{00000000-0005-0000-0000-00007B190000}"/>
    <cellStyle name="Calculation 6 13" xfId="41421" xr:uid="{00000000-0005-0000-0000-00007C190000}"/>
    <cellStyle name="Calculation 6 2" xfId="8652" xr:uid="{00000000-0005-0000-0000-00007D190000}"/>
    <cellStyle name="Calculation 6 2 10" xfId="41422" xr:uid="{00000000-0005-0000-0000-00007E190000}"/>
    <cellStyle name="Calculation 6 2 2" xfId="11577" xr:uid="{00000000-0005-0000-0000-00007F190000}"/>
    <cellStyle name="Calculation 6 2 2 2" xfId="16836" xr:uid="{00000000-0005-0000-0000-000080190000}"/>
    <cellStyle name="Calculation 6 2 2 2 2" xfId="29370" xr:uid="{00000000-0005-0000-0000-000081190000}"/>
    <cellStyle name="Calculation 6 2 2 3" xfId="20737" xr:uid="{00000000-0005-0000-0000-000082190000}"/>
    <cellStyle name="Calculation 6 2 2 3 2" xfId="30415" xr:uid="{00000000-0005-0000-0000-000083190000}"/>
    <cellStyle name="Calculation 6 2 2 4" xfId="24329" xr:uid="{00000000-0005-0000-0000-000084190000}"/>
    <cellStyle name="Calculation 6 2 2 5" xfId="33002" xr:uid="{00000000-0005-0000-0000-000085190000}"/>
    <cellStyle name="Calculation 6 2 2 6" xfId="34058" xr:uid="{00000000-0005-0000-0000-000086190000}"/>
    <cellStyle name="Calculation 6 2 2 7" xfId="31525" xr:uid="{00000000-0005-0000-0000-000087190000}"/>
    <cellStyle name="Calculation 6 2 2 8" xfId="41423" xr:uid="{00000000-0005-0000-0000-000088190000}"/>
    <cellStyle name="Calculation 6 2 3" xfId="7130" xr:uid="{00000000-0005-0000-0000-000089190000}"/>
    <cellStyle name="Calculation 6 2 3 2" xfId="13665" xr:uid="{00000000-0005-0000-0000-00008A190000}"/>
    <cellStyle name="Calculation 6 2 3 2 2" xfId="26396" xr:uid="{00000000-0005-0000-0000-00008B190000}"/>
    <cellStyle name="Calculation 6 2 3 3" xfId="21858" xr:uid="{00000000-0005-0000-0000-00008C190000}"/>
    <cellStyle name="Calculation 6 2 4" xfId="7662" xr:uid="{00000000-0005-0000-0000-00008D190000}"/>
    <cellStyle name="Calculation 6 2 4 2" xfId="22385" xr:uid="{00000000-0005-0000-0000-00008E190000}"/>
    <cellStyle name="Calculation 6 2 5" xfId="20587" xr:uid="{00000000-0005-0000-0000-00008F190000}"/>
    <cellStyle name="Calculation 6 2 5 2" xfId="30265" xr:uid="{00000000-0005-0000-0000-000090190000}"/>
    <cellStyle name="Calculation 6 2 6" xfId="22718" xr:uid="{00000000-0005-0000-0000-000091190000}"/>
    <cellStyle name="Calculation 6 2 7" xfId="32008" xr:uid="{00000000-0005-0000-0000-000092190000}"/>
    <cellStyle name="Calculation 6 2 8" xfId="33870" xr:uid="{00000000-0005-0000-0000-000093190000}"/>
    <cellStyle name="Calculation 6 2 9" xfId="34234" xr:uid="{00000000-0005-0000-0000-000094190000}"/>
    <cellStyle name="Calculation 6 3" xfId="6472" xr:uid="{00000000-0005-0000-0000-000095190000}"/>
    <cellStyle name="Calculation 6 3 2" xfId="13073" xr:uid="{00000000-0005-0000-0000-000096190000}"/>
    <cellStyle name="Calculation 6 3 2 2" xfId="25818" xr:uid="{00000000-0005-0000-0000-000097190000}"/>
    <cellStyle name="Calculation 6 3 3" xfId="20831" xr:uid="{00000000-0005-0000-0000-000098190000}"/>
    <cellStyle name="Calculation 6 3 3 2" xfId="30509" xr:uid="{00000000-0005-0000-0000-000099190000}"/>
    <cellStyle name="Calculation 6 3 4" xfId="21216" xr:uid="{00000000-0005-0000-0000-00009A190000}"/>
    <cellStyle name="Calculation 6 3 5" xfId="33143" xr:uid="{00000000-0005-0000-0000-00009B190000}"/>
    <cellStyle name="Calculation 6 3 6" xfId="34154" xr:uid="{00000000-0005-0000-0000-00009C190000}"/>
    <cellStyle name="Calculation 6 3 7" xfId="31613" xr:uid="{00000000-0005-0000-0000-00009D190000}"/>
    <cellStyle name="Calculation 6 4" xfId="7369" xr:uid="{00000000-0005-0000-0000-00009E190000}"/>
    <cellStyle name="Calculation 6 4 2" xfId="13885" xr:uid="{00000000-0005-0000-0000-00009F190000}"/>
    <cellStyle name="Calculation 6 4 2 2" xfId="26615" xr:uid="{00000000-0005-0000-0000-0000A0190000}"/>
    <cellStyle name="Calculation 6 4 3" xfId="22096" xr:uid="{00000000-0005-0000-0000-0000A1190000}"/>
    <cellStyle name="Calculation 6 5" xfId="11561" xr:uid="{00000000-0005-0000-0000-0000A2190000}"/>
    <cellStyle name="Calculation 6 5 2" xfId="16821" xr:uid="{00000000-0005-0000-0000-0000A3190000}"/>
    <cellStyle name="Calculation 6 5 2 2" xfId="29355" xr:uid="{00000000-0005-0000-0000-0000A4190000}"/>
    <cellStyle name="Calculation 6 5 3" xfId="24313" xr:uid="{00000000-0005-0000-0000-0000A5190000}"/>
    <cellStyle name="Calculation 6 6" xfId="6673" xr:uid="{00000000-0005-0000-0000-0000A6190000}"/>
    <cellStyle name="Calculation 6 6 2" xfId="21411" xr:uid="{00000000-0005-0000-0000-0000A7190000}"/>
    <cellStyle name="Calculation 6 7" xfId="17491" xr:uid="{00000000-0005-0000-0000-0000A8190000}"/>
    <cellStyle name="Calculation 6 7 2" xfId="29986" xr:uid="{00000000-0005-0000-0000-0000A9190000}"/>
    <cellStyle name="Calculation 6 8" xfId="20922" xr:uid="{00000000-0005-0000-0000-0000AA190000}"/>
    <cellStyle name="Calculation 6 9" xfId="30770" xr:uid="{00000000-0005-0000-0000-0000AB190000}"/>
    <cellStyle name="Calculation 7" xfId="2638" xr:uid="{00000000-0005-0000-0000-0000AC190000}"/>
    <cellStyle name="Calculation 7 10" xfId="31437" xr:uid="{00000000-0005-0000-0000-0000AD190000}"/>
    <cellStyle name="Calculation 7 11" xfId="30721" xr:uid="{00000000-0005-0000-0000-0000AE190000}"/>
    <cellStyle name="Calculation 7 12" xfId="37013" xr:uid="{00000000-0005-0000-0000-0000AF190000}"/>
    <cellStyle name="Calculation 7 13" xfId="41424" xr:uid="{00000000-0005-0000-0000-0000B0190000}"/>
    <cellStyle name="Calculation 7 2" xfId="8653" xr:uid="{00000000-0005-0000-0000-0000B1190000}"/>
    <cellStyle name="Calculation 7 2 10" xfId="41425" xr:uid="{00000000-0005-0000-0000-0000B2190000}"/>
    <cellStyle name="Calculation 7 2 2" xfId="11578" xr:uid="{00000000-0005-0000-0000-0000B3190000}"/>
    <cellStyle name="Calculation 7 2 2 2" xfId="16837" xr:uid="{00000000-0005-0000-0000-0000B4190000}"/>
    <cellStyle name="Calculation 7 2 2 2 2" xfId="29371" xr:uid="{00000000-0005-0000-0000-0000B5190000}"/>
    <cellStyle name="Calculation 7 2 2 3" xfId="20738" xr:uid="{00000000-0005-0000-0000-0000B6190000}"/>
    <cellStyle name="Calculation 7 2 2 3 2" xfId="30416" xr:uid="{00000000-0005-0000-0000-0000B7190000}"/>
    <cellStyle name="Calculation 7 2 2 4" xfId="24330" xr:uid="{00000000-0005-0000-0000-0000B8190000}"/>
    <cellStyle name="Calculation 7 2 2 5" xfId="33003" xr:uid="{00000000-0005-0000-0000-0000B9190000}"/>
    <cellStyle name="Calculation 7 2 2 6" xfId="34059" xr:uid="{00000000-0005-0000-0000-0000BA190000}"/>
    <cellStyle name="Calculation 7 2 2 7" xfId="31662" xr:uid="{00000000-0005-0000-0000-0000BB190000}"/>
    <cellStyle name="Calculation 7 2 3" xfId="6749" xr:uid="{00000000-0005-0000-0000-0000BC190000}"/>
    <cellStyle name="Calculation 7 2 3 2" xfId="13313" xr:uid="{00000000-0005-0000-0000-0000BD190000}"/>
    <cellStyle name="Calculation 7 2 3 2 2" xfId="26048" xr:uid="{00000000-0005-0000-0000-0000BE190000}"/>
    <cellStyle name="Calculation 7 2 3 3" xfId="21480" xr:uid="{00000000-0005-0000-0000-0000BF190000}"/>
    <cellStyle name="Calculation 7 2 4" xfId="11918" xr:uid="{00000000-0005-0000-0000-0000C0190000}"/>
    <cellStyle name="Calculation 7 2 4 2" xfId="24667" xr:uid="{00000000-0005-0000-0000-0000C1190000}"/>
    <cellStyle name="Calculation 7 2 5" xfId="20588" xr:uid="{00000000-0005-0000-0000-0000C2190000}"/>
    <cellStyle name="Calculation 7 2 5 2" xfId="30266" xr:uid="{00000000-0005-0000-0000-0000C3190000}"/>
    <cellStyle name="Calculation 7 2 6" xfId="22719" xr:uid="{00000000-0005-0000-0000-0000C4190000}"/>
    <cellStyle name="Calculation 7 2 7" xfId="32009" xr:uid="{00000000-0005-0000-0000-0000C5190000}"/>
    <cellStyle name="Calculation 7 2 8" xfId="33871" xr:uid="{00000000-0005-0000-0000-0000C6190000}"/>
    <cellStyle name="Calculation 7 2 9" xfId="34238" xr:uid="{00000000-0005-0000-0000-0000C7190000}"/>
    <cellStyle name="Calculation 7 3" xfId="6473" xr:uid="{00000000-0005-0000-0000-0000C8190000}"/>
    <cellStyle name="Calculation 7 3 2" xfId="13074" xr:uid="{00000000-0005-0000-0000-0000C9190000}"/>
    <cellStyle name="Calculation 7 3 2 2" xfId="25819" xr:uid="{00000000-0005-0000-0000-0000CA190000}"/>
    <cellStyle name="Calculation 7 3 3" xfId="20832" xr:uid="{00000000-0005-0000-0000-0000CB190000}"/>
    <cellStyle name="Calculation 7 3 3 2" xfId="30510" xr:uid="{00000000-0005-0000-0000-0000CC190000}"/>
    <cellStyle name="Calculation 7 3 4" xfId="21217" xr:uid="{00000000-0005-0000-0000-0000CD190000}"/>
    <cellStyle name="Calculation 7 3 5" xfId="33144" xr:uid="{00000000-0005-0000-0000-0000CE190000}"/>
    <cellStyle name="Calculation 7 3 6" xfId="34155" xr:uid="{00000000-0005-0000-0000-0000CF190000}"/>
    <cellStyle name="Calculation 7 3 7" xfId="31614" xr:uid="{00000000-0005-0000-0000-0000D0190000}"/>
    <cellStyle name="Calculation 7 4" xfId="7368" xr:uid="{00000000-0005-0000-0000-0000D1190000}"/>
    <cellStyle name="Calculation 7 4 2" xfId="13884" xr:uid="{00000000-0005-0000-0000-0000D2190000}"/>
    <cellStyle name="Calculation 7 4 2 2" xfId="26614" xr:uid="{00000000-0005-0000-0000-0000D3190000}"/>
    <cellStyle name="Calculation 7 4 3" xfId="22095" xr:uid="{00000000-0005-0000-0000-0000D4190000}"/>
    <cellStyle name="Calculation 7 5" xfId="11479" xr:uid="{00000000-0005-0000-0000-0000D5190000}"/>
    <cellStyle name="Calculation 7 5 2" xfId="16769" xr:uid="{00000000-0005-0000-0000-0000D6190000}"/>
    <cellStyle name="Calculation 7 5 2 2" xfId="29304" xr:uid="{00000000-0005-0000-0000-0000D7190000}"/>
    <cellStyle name="Calculation 7 5 3" xfId="24234" xr:uid="{00000000-0005-0000-0000-0000D8190000}"/>
    <cellStyle name="Calculation 7 6" xfId="11449" xr:uid="{00000000-0005-0000-0000-0000D9190000}"/>
    <cellStyle name="Calculation 7 6 2" xfId="24204" xr:uid="{00000000-0005-0000-0000-0000DA190000}"/>
    <cellStyle name="Calculation 7 7" xfId="17439" xr:uid="{00000000-0005-0000-0000-0000DB190000}"/>
    <cellStyle name="Calculation 7 7 2" xfId="29955" xr:uid="{00000000-0005-0000-0000-0000DC190000}"/>
    <cellStyle name="Calculation 7 8" xfId="20923" xr:uid="{00000000-0005-0000-0000-0000DD190000}"/>
    <cellStyle name="Calculation 7 9" xfId="30771" xr:uid="{00000000-0005-0000-0000-0000DE190000}"/>
    <cellStyle name="Calculation 8" xfId="2639" xr:uid="{00000000-0005-0000-0000-0000DF190000}"/>
    <cellStyle name="Calculation 8 10" xfId="31436" xr:uid="{00000000-0005-0000-0000-0000E0190000}"/>
    <cellStyle name="Calculation 8 11" xfId="30722" xr:uid="{00000000-0005-0000-0000-0000E1190000}"/>
    <cellStyle name="Calculation 8 12" xfId="37014" xr:uid="{00000000-0005-0000-0000-0000E2190000}"/>
    <cellStyle name="Calculation 8 13" xfId="41426" xr:uid="{00000000-0005-0000-0000-0000E3190000}"/>
    <cellStyle name="Calculation 8 2" xfId="8654" xr:uid="{00000000-0005-0000-0000-0000E4190000}"/>
    <cellStyle name="Calculation 8 2 10" xfId="41427" xr:uid="{00000000-0005-0000-0000-0000E5190000}"/>
    <cellStyle name="Calculation 8 2 2" xfId="11579" xr:uid="{00000000-0005-0000-0000-0000E6190000}"/>
    <cellStyle name="Calculation 8 2 2 2" xfId="16838" xr:uid="{00000000-0005-0000-0000-0000E7190000}"/>
    <cellStyle name="Calculation 8 2 2 2 2" xfId="29372" xr:uid="{00000000-0005-0000-0000-0000E8190000}"/>
    <cellStyle name="Calculation 8 2 2 3" xfId="20739" xr:uid="{00000000-0005-0000-0000-0000E9190000}"/>
    <cellStyle name="Calculation 8 2 2 3 2" xfId="30417" xr:uid="{00000000-0005-0000-0000-0000EA190000}"/>
    <cellStyle name="Calculation 8 2 2 4" xfId="24331" xr:uid="{00000000-0005-0000-0000-0000EB190000}"/>
    <cellStyle name="Calculation 8 2 2 5" xfId="33004" xr:uid="{00000000-0005-0000-0000-0000EC190000}"/>
    <cellStyle name="Calculation 8 2 2 6" xfId="34060" xr:uid="{00000000-0005-0000-0000-0000ED190000}"/>
    <cellStyle name="Calculation 8 2 2 7" xfId="31527" xr:uid="{00000000-0005-0000-0000-0000EE190000}"/>
    <cellStyle name="Calculation 8 2 3" xfId="6750" xr:uid="{00000000-0005-0000-0000-0000EF190000}"/>
    <cellStyle name="Calculation 8 2 3 2" xfId="13314" xr:uid="{00000000-0005-0000-0000-0000F0190000}"/>
    <cellStyle name="Calculation 8 2 3 2 2" xfId="26049" xr:uid="{00000000-0005-0000-0000-0000F1190000}"/>
    <cellStyle name="Calculation 8 2 3 3" xfId="21481" xr:uid="{00000000-0005-0000-0000-0000F2190000}"/>
    <cellStyle name="Calculation 8 2 4" xfId="11809" xr:uid="{00000000-0005-0000-0000-0000F3190000}"/>
    <cellStyle name="Calculation 8 2 4 2" xfId="24558" xr:uid="{00000000-0005-0000-0000-0000F4190000}"/>
    <cellStyle name="Calculation 8 2 5" xfId="20589" xr:uid="{00000000-0005-0000-0000-0000F5190000}"/>
    <cellStyle name="Calculation 8 2 5 2" xfId="30267" xr:uid="{00000000-0005-0000-0000-0000F6190000}"/>
    <cellStyle name="Calculation 8 2 6" xfId="22720" xr:uid="{00000000-0005-0000-0000-0000F7190000}"/>
    <cellStyle name="Calculation 8 2 7" xfId="32010" xr:uid="{00000000-0005-0000-0000-0000F8190000}"/>
    <cellStyle name="Calculation 8 2 8" xfId="33872" xr:uid="{00000000-0005-0000-0000-0000F9190000}"/>
    <cellStyle name="Calculation 8 2 9" xfId="34226" xr:uid="{00000000-0005-0000-0000-0000FA190000}"/>
    <cellStyle name="Calculation 8 3" xfId="6474" xr:uid="{00000000-0005-0000-0000-0000FB190000}"/>
    <cellStyle name="Calculation 8 3 2" xfId="13075" xr:uid="{00000000-0005-0000-0000-0000FC190000}"/>
    <cellStyle name="Calculation 8 3 2 2" xfId="25820" xr:uid="{00000000-0005-0000-0000-0000FD190000}"/>
    <cellStyle name="Calculation 8 3 3" xfId="20833" xr:uid="{00000000-0005-0000-0000-0000FE190000}"/>
    <cellStyle name="Calculation 8 3 3 2" xfId="30511" xr:uid="{00000000-0005-0000-0000-0000FF190000}"/>
    <cellStyle name="Calculation 8 3 4" xfId="21218" xr:uid="{00000000-0005-0000-0000-0000001A0000}"/>
    <cellStyle name="Calculation 8 3 5" xfId="33145" xr:uid="{00000000-0005-0000-0000-0000011A0000}"/>
    <cellStyle name="Calculation 8 3 6" xfId="34156" xr:uid="{00000000-0005-0000-0000-0000021A0000}"/>
    <cellStyle name="Calculation 8 3 7" xfId="31615" xr:uid="{00000000-0005-0000-0000-0000031A0000}"/>
    <cellStyle name="Calculation 8 4" xfId="7661" xr:uid="{00000000-0005-0000-0000-0000041A0000}"/>
    <cellStyle name="Calculation 8 4 2" xfId="14163" xr:uid="{00000000-0005-0000-0000-0000051A0000}"/>
    <cellStyle name="Calculation 8 4 2 2" xfId="26891" xr:uid="{00000000-0005-0000-0000-0000061A0000}"/>
    <cellStyle name="Calculation 8 4 3" xfId="22384" xr:uid="{00000000-0005-0000-0000-0000071A0000}"/>
    <cellStyle name="Calculation 8 5" xfId="11404" xr:uid="{00000000-0005-0000-0000-0000081A0000}"/>
    <cellStyle name="Calculation 8 5 2" xfId="16706" xr:uid="{00000000-0005-0000-0000-0000091A0000}"/>
    <cellStyle name="Calculation 8 5 2 2" xfId="29241" xr:uid="{00000000-0005-0000-0000-00000A1A0000}"/>
    <cellStyle name="Calculation 8 5 3" xfId="24159" xr:uid="{00000000-0005-0000-0000-00000B1A0000}"/>
    <cellStyle name="Calculation 8 6" xfId="11533" xr:uid="{00000000-0005-0000-0000-00000C1A0000}"/>
    <cellStyle name="Calculation 8 6 2" xfId="24288" xr:uid="{00000000-0005-0000-0000-00000D1A0000}"/>
    <cellStyle name="Calculation 8 7" xfId="18126" xr:uid="{00000000-0005-0000-0000-00000E1A0000}"/>
    <cellStyle name="Calculation 8 7 2" xfId="30034" xr:uid="{00000000-0005-0000-0000-00000F1A0000}"/>
    <cellStyle name="Calculation 8 8" xfId="20924" xr:uid="{00000000-0005-0000-0000-0000101A0000}"/>
    <cellStyle name="Calculation 8 9" xfId="30772" xr:uid="{00000000-0005-0000-0000-0000111A0000}"/>
    <cellStyle name="Calculation 9" xfId="2640" xr:uid="{00000000-0005-0000-0000-0000121A0000}"/>
    <cellStyle name="Calculation 9 10" xfId="31435" xr:uid="{00000000-0005-0000-0000-0000131A0000}"/>
    <cellStyle name="Calculation 9 11" xfId="30720" xr:uid="{00000000-0005-0000-0000-0000141A0000}"/>
    <cellStyle name="Calculation 9 12" xfId="37015" xr:uid="{00000000-0005-0000-0000-0000151A0000}"/>
    <cellStyle name="Calculation 9 2" xfId="8655" xr:uid="{00000000-0005-0000-0000-0000161A0000}"/>
    <cellStyle name="Calculation 9 2 2" xfId="11580" xr:uid="{00000000-0005-0000-0000-0000171A0000}"/>
    <cellStyle name="Calculation 9 2 2 2" xfId="16839" xr:uid="{00000000-0005-0000-0000-0000181A0000}"/>
    <cellStyle name="Calculation 9 2 2 2 2" xfId="29373" xr:uid="{00000000-0005-0000-0000-0000191A0000}"/>
    <cellStyle name="Calculation 9 2 2 3" xfId="20740" xr:uid="{00000000-0005-0000-0000-00001A1A0000}"/>
    <cellStyle name="Calculation 9 2 2 3 2" xfId="30418" xr:uid="{00000000-0005-0000-0000-00001B1A0000}"/>
    <cellStyle name="Calculation 9 2 2 4" xfId="24332" xr:uid="{00000000-0005-0000-0000-00001C1A0000}"/>
    <cellStyle name="Calculation 9 2 2 5" xfId="33005" xr:uid="{00000000-0005-0000-0000-00001D1A0000}"/>
    <cellStyle name="Calculation 9 2 2 6" xfId="34061" xr:uid="{00000000-0005-0000-0000-00001E1A0000}"/>
    <cellStyle name="Calculation 9 2 2 7" xfId="31528" xr:uid="{00000000-0005-0000-0000-00001F1A0000}"/>
    <cellStyle name="Calculation 9 2 3" xfId="6751" xr:uid="{00000000-0005-0000-0000-0000201A0000}"/>
    <cellStyle name="Calculation 9 2 3 2" xfId="13315" xr:uid="{00000000-0005-0000-0000-0000211A0000}"/>
    <cellStyle name="Calculation 9 2 3 2 2" xfId="26050" xr:uid="{00000000-0005-0000-0000-0000221A0000}"/>
    <cellStyle name="Calculation 9 2 3 3" xfId="21482" xr:uid="{00000000-0005-0000-0000-0000231A0000}"/>
    <cellStyle name="Calculation 9 2 4" xfId="11484" xr:uid="{00000000-0005-0000-0000-0000241A0000}"/>
    <cellStyle name="Calculation 9 2 4 2" xfId="24239" xr:uid="{00000000-0005-0000-0000-0000251A0000}"/>
    <cellStyle name="Calculation 9 2 5" xfId="20590" xr:uid="{00000000-0005-0000-0000-0000261A0000}"/>
    <cellStyle name="Calculation 9 2 5 2" xfId="30268" xr:uid="{00000000-0005-0000-0000-0000271A0000}"/>
    <cellStyle name="Calculation 9 2 6" xfId="22721" xr:uid="{00000000-0005-0000-0000-0000281A0000}"/>
    <cellStyle name="Calculation 9 2 7" xfId="32011" xr:uid="{00000000-0005-0000-0000-0000291A0000}"/>
    <cellStyle name="Calculation 9 2 8" xfId="33873" xr:uid="{00000000-0005-0000-0000-00002A1A0000}"/>
    <cellStyle name="Calculation 9 2 9" xfId="31064" xr:uid="{00000000-0005-0000-0000-00002B1A0000}"/>
    <cellStyle name="Calculation 9 3" xfId="6475" xr:uid="{00000000-0005-0000-0000-00002C1A0000}"/>
    <cellStyle name="Calculation 9 3 2" xfId="13076" xr:uid="{00000000-0005-0000-0000-00002D1A0000}"/>
    <cellStyle name="Calculation 9 3 2 2" xfId="25821" xr:uid="{00000000-0005-0000-0000-00002E1A0000}"/>
    <cellStyle name="Calculation 9 3 3" xfId="20834" xr:uid="{00000000-0005-0000-0000-00002F1A0000}"/>
    <cellStyle name="Calculation 9 3 3 2" xfId="30512" xr:uid="{00000000-0005-0000-0000-0000301A0000}"/>
    <cellStyle name="Calculation 9 3 4" xfId="21219" xr:uid="{00000000-0005-0000-0000-0000311A0000}"/>
    <cellStyle name="Calculation 9 3 5" xfId="33146" xr:uid="{00000000-0005-0000-0000-0000321A0000}"/>
    <cellStyle name="Calculation 9 3 6" xfId="34157" xr:uid="{00000000-0005-0000-0000-0000331A0000}"/>
    <cellStyle name="Calculation 9 3 7" xfId="31747" xr:uid="{00000000-0005-0000-0000-0000341A0000}"/>
    <cellStyle name="Calculation 9 4" xfId="7367" xr:uid="{00000000-0005-0000-0000-0000351A0000}"/>
    <cellStyle name="Calculation 9 4 2" xfId="13883" xr:uid="{00000000-0005-0000-0000-0000361A0000}"/>
    <cellStyle name="Calculation 9 4 2 2" xfId="26613" xr:uid="{00000000-0005-0000-0000-0000371A0000}"/>
    <cellStyle name="Calculation 9 4 3" xfId="22094" xr:uid="{00000000-0005-0000-0000-0000381A0000}"/>
    <cellStyle name="Calculation 9 5" xfId="11403" xr:uid="{00000000-0005-0000-0000-0000391A0000}"/>
    <cellStyle name="Calculation 9 5 2" xfId="16705" xr:uid="{00000000-0005-0000-0000-00003A1A0000}"/>
    <cellStyle name="Calculation 9 5 2 2" xfId="29240" xr:uid="{00000000-0005-0000-0000-00003B1A0000}"/>
    <cellStyle name="Calculation 9 5 3" xfId="24158" xr:uid="{00000000-0005-0000-0000-00003C1A0000}"/>
    <cellStyle name="Calculation 9 6" xfId="11676" xr:uid="{00000000-0005-0000-0000-00003D1A0000}"/>
    <cellStyle name="Calculation 9 6 2" xfId="24427" xr:uid="{00000000-0005-0000-0000-00003E1A0000}"/>
    <cellStyle name="Calculation 9 7" xfId="18125" xr:uid="{00000000-0005-0000-0000-00003F1A0000}"/>
    <cellStyle name="Calculation 9 7 2" xfId="30033" xr:uid="{00000000-0005-0000-0000-0000401A0000}"/>
    <cellStyle name="Calculation 9 8" xfId="20925" xr:uid="{00000000-0005-0000-0000-0000411A0000}"/>
    <cellStyle name="Calculation 9 9" xfId="30773" xr:uid="{00000000-0005-0000-0000-0000421A0000}"/>
    <cellStyle name="category" xfId="41428" xr:uid="{00000000-0005-0000-0000-0000431A0000}"/>
    <cellStyle name="Centered Heading" xfId="41429" xr:uid="{00000000-0005-0000-0000-0000441A0000}"/>
    <cellStyle name="Change A&amp;ll" xfId="3267" xr:uid="{00000000-0005-0000-0000-0000451A0000}"/>
    <cellStyle name="Change A&amp;ll 2" xfId="7860" xr:uid="{00000000-0005-0000-0000-0000461A0000}"/>
    <cellStyle name="Change A&amp;ll 2 2" xfId="7354" xr:uid="{00000000-0005-0000-0000-0000471A0000}"/>
    <cellStyle name="Change A&amp;ll 2 2 2" xfId="13875" xr:uid="{00000000-0005-0000-0000-0000481A0000}"/>
    <cellStyle name="Change A&amp;ll 2 3" xfId="11683" xr:uid="{00000000-0005-0000-0000-0000491A0000}"/>
    <cellStyle name="Change A&amp;ll 3" xfId="6646" xr:uid="{00000000-0005-0000-0000-00004A1A0000}"/>
    <cellStyle name="Change A&amp;ll 3 2" xfId="13233" xr:uid="{00000000-0005-0000-0000-00004B1A0000}"/>
    <cellStyle name="Change A&amp;ll 4" xfId="6733" xr:uid="{00000000-0005-0000-0000-00004C1A0000}"/>
    <cellStyle name="Change A&amp;ll 4 2" xfId="13303" xr:uid="{00000000-0005-0000-0000-00004D1A0000}"/>
    <cellStyle name="Change A&amp;ll 5" xfId="34381" xr:uid="{00000000-0005-0000-0000-00004E1A0000}"/>
    <cellStyle name="Check Cell" xfId="663" builtinId="23" customBuiltin="1"/>
    <cellStyle name="Check Cell 10" xfId="2641" xr:uid="{00000000-0005-0000-0000-0000501A0000}"/>
    <cellStyle name="Check Cell 10 2" xfId="37016" xr:uid="{00000000-0005-0000-0000-0000511A0000}"/>
    <cellStyle name="Check Cell 11" xfId="2642" xr:uid="{00000000-0005-0000-0000-0000521A0000}"/>
    <cellStyle name="Check Cell 11 2" xfId="37017" xr:uid="{00000000-0005-0000-0000-0000531A0000}"/>
    <cellStyle name="Check Cell 12" xfId="2643" xr:uid="{00000000-0005-0000-0000-0000541A0000}"/>
    <cellStyle name="Check Cell 12 2" xfId="37018" xr:uid="{00000000-0005-0000-0000-0000551A0000}"/>
    <cellStyle name="Check Cell 13" xfId="37019" xr:uid="{00000000-0005-0000-0000-0000561A0000}"/>
    <cellStyle name="Check Cell 14" xfId="37020" xr:uid="{00000000-0005-0000-0000-0000571A0000}"/>
    <cellStyle name="Check Cell 15" xfId="37021" xr:uid="{00000000-0005-0000-0000-0000581A0000}"/>
    <cellStyle name="Check Cell 16" xfId="37022" xr:uid="{00000000-0005-0000-0000-0000591A0000}"/>
    <cellStyle name="Check Cell 17" xfId="37023" xr:uid="{00000000-0005-0000-0000-00005A1A0000}"/>
    <cellStyle name="Check Cell 2" xfId="940" xr:uid="{00000000-0005-0000-0000-00005B1A0000}"/>
    <cellStyle name="Check Cell 2 2" xfId="2645" xr:uid="{00000000-0005-0000-0000-00005C1A0000}"/>
    <cellStyle name="Check Cell 2 2 2" xfId="41430" xr:uid="{00000000-0005-0000-0000-00005D1A0000}"/>
    <cellStyle name="Check Cell 2 3" xfId="2646" xr:uid="{00000000-0005-0000-0000-00005E1A0000}"/>
    <cellStyle name="Check Cell 2 4" xfId="10302" xr:uid="{00000000-0005-0000-0000-00005F1A0000}"/>
    <cellStyle name="Check Cell 2 5" xfId="9892" xr:uid="{00000000-0005-0000-0000-0000601A0000}"/>
    <cellStyle name="Check Cell 2 6" xfId="37024" xr:uid="{00000000-0005-0000-0000-0000611A0000}"/>
    <cellStyle name="Check Cell 2 7" xfId="2644" xr:uid="{00000000-0005-0000-0000-0000621A0000}"/>
    <cellStyle name="Check Cell 2 8" xfId="37776" xr:uid="{00000000-0005-0000-0000-0000631A0000}"/>
    <cellStyle name="Check Cell 3" xfId="941" xr:uid="{00000000-0005-0000-0000-0000641A0000}"/>
    <cellStyle name="Check Cell 3 2" xfId="2648" xr:uid="{00000000-0005-0000-0000-0000651A0000}"/>
    <cellStyle name="Check Cell 3 2 2" xfId="41431" xr:uid="{00000000-0005-0000-0000-0000661A0000}"/>
    <cellStyle name="Check Cell 3 3" xfId="10305" xr:uid="{00000000-0005-0000-0000-0000671A0000}"/>
    <cellStyle name="Check Cell 3 4" xfId="9893" xr:uid="{00000000-0005-0000-0000-0000681A0000}"/>
    <cellStyle name="Check Cell 3 5" xfId="37025" xr:uid="{00000000-0005-0000-0000-0000691A0000}"/>
    <cellStyle name="Check Cell 3 6" xfId="2647" xr:uid="{00000000-0005-0000-0000-00006A1A0000}"/>
    <cellStyle name="Check Cell 3 7" xfId="37777" xr:uid="{00000000-0005-0000-0000-00006B1A0000}"/>
    <cellStyle name="Check Cell 4" xfId="942" xr:uid="{00000000-0005-0000-0000-00006C1A0000}"/>
    <cellStyle name="Check Cell 4 2" xfId="2650" xr:uid="{00000000-0005-0000-0000-00006D1A0000}"/>
    <cellStyle name="Check Cell 4 3" xfId="10307" xr:uid="{00000000-0005-0000-0000-00006E1A0000}"/>
    <cellStyle name="Check Cell 4 4" xfId="9894" xr:uid="{00000000-0005-0000-0000-00006F1A0000}"/>
    <cellStyle name="Check Cell 4 5" xfId="37026" xr:uid="{00000000-0005-0000-0000-0000701A0000}"/>
    <cellStyle name="Check Cell 4 6" xfId="2649" xr:uid="{00000000-0005-0000-0000-0000711A0000}"/>
    <cellStyle name="Check Cell 4 7" xfId="37778" xr:uid="{00000000-0005-0000-0000-0000721A0000}"/>
    <cellStyle name="Check Cell 5" xfId="943" xr:uid="{00000000-0005-0000-0000-0000731A0000}"/>
    <cellStyle name="Check Cell 5 2" xfId="10308" xr:uid="{00000000-0005-0000-0000-0000741A0000}"/>
    <cellStyle name="Check Cell 5 3" xfId="9895" xr:uid="{00000000-0005-0000-0000-0000751A0000}"/>
    <cellStyle name="Check Cell 5 4" xfId="37027" xr:uid="{00000000-0005-0000-0000-0000761A0000}"/>
    <cellStyle name="Check Cell 5 5" xfId="2651" xr:uid="{00000000-0005-0000-0000-0000771A0000}"/>
    <cellStyle name="Check Cell 5 6" xfId="37779" xr:uid="{00000000-0005-0000-0000-0000781A0000}"/>
    <cellStyle name="Check Cell 6" xfId="2652" xr:uid="{00000000-0005-0000-0000-0000791A0000}"/>
    <cellStyle name="Check Cell 6 2" xfId="37028" xr:uid="{00000000-0005-0000-0000-00007A1A0000}"/>
    <cellStyle name="Check Cell 6 2 2" xfId="41433" xr:uid="{00000000-0005-0000-0000-00007B1A0000}"/>
    <cellStyle name="Check Cell 6 3" xfId="41432" xr:uid="{00000000-0005-0000-0000-00007C1A0000}"/>
    <cellStyle name="Check Cell 7" xfId="2653" xr:uid="{00000000-0005-0000-0000-00007D1A0000}"/>
    <cellStyle name="Check Cell 7 2" xfId="37029" xr:uid="{00000000-0005-0000-0000-00007E1A0000}"/>
    <cellStyle name="Check Cell 8" xfId="2654" xr:uid="{00000000-0005-0000-0000-00007F1A0000}"/>
    <cellStyle name="Check Cell 8 2" xfId="37030" xr:uid="{00000000-0005-0000-0000-0000801A0000}"/>
    <cellStyle name="Check Cell 9" xfId="2655" xr:uid="{00000000-0005-0000-0000-0000811A0000}"/>
    <cellStyle name="Check Cell 9 2" xfId="37031" xr:uid="{00000000-0005-0000-0000-0000821A0000}"/>
    <cellStyle name="ⓒoe¨￢¨￠Aⓒ÷_¡¾aA￠￢" xfId="41434" xr:uid="{00000000-0005-0000-0000-0000831A0000}"/>
    <cellStyle name="ColumnHeading" xfId="3268" xr:uid="{00000000-0005-0000-0000-0000841A0000}"/>
    <cellStyle name="ColumnHeading 2" xfId="6049" xr:uid="{00000000-0005-0000-0000-0000851A0000}"/>
    <cellStyle name="ColumnHeading 2 2" xfId="6367" xr:uid="{00000000-0005-0000-0000-0000861A0000}"/>
    <cellStyle name="ColumnHeading 2 2 2" xfId="9557" xr:uid="{00000000-0005-0000-0000-0000871A0000}"/>
    <cellStyle name="ColumnHeading 2 2 2 10" xfId="23538" xr:uid="{00000000-0005-0000-0000-0000881A0000}"/>
    <cellStyle name="ColumnHeading 2 2 2 2" xfId="11770" xr:uid="{00000000-0005-0000-0000-0000891A0000}"/>
    <cellStyle name="ColumnHeading 2 2 2 2 10" xfId="12938" xr:uid="{00000000-0005-0000-0000-00008A1A0000}"/>
    <cellStyle name="ColumnHeading 2 2 2 2 10 2" xfId="25684" xr:uid="{00000000-0005-0000-0000-00008B1A0000}"/>
    <cellStyle name="ColumnHeading 2 2 2 2 11" xfId="17180" xr:uid="{00000000-0005-0000-0000-00008C1A0000}"/>
    <cellStyle name="ColumnHeading 2 2 2 2 11 2" xfId="29711" xr:uid="{00000000-0005-0000-0000-00008D1A0000}"/>
    <cellStyle name="ColumnHeading 2 2 2 2 12" xfId="12271" xr:uid="{00000000-0005-0000-0000-00008E1A0000}"/>
    <cellStyle name="ColumnHeading 2 2 2 2 12 2" xfId="25017" xr:uid="{00000000-0005-0000-0000-00008F1A0000}"/>
    <cellStyle name="ColumnHeading 2 2 2 2 13" xfId="24520" xr:uid="{00000000-0005-0000-0000-0000901A0000}"/>
    <cellStyle name="ColumnHeading 2 2 2 2 2" xfId="17002" xr:uid="{00000000-0005-0000-0000-0000911A0000}"/>
    <cellStyle name="ColumnHeading 2 2 2 2 2 2" xfId="29535" xr:uid="{00000000-0005-0000-0000-0000921A0000}"/>
    <cellStyle name="ColumnHeading 2 2 2 2 3" xfId="17364" xr:uid="{00000000-0005-0000-0000-0000931A0000}"/>
    <cellStyle name="ColumnHeading 2 2 2 2 3 2" xfId="29895" xr:uid="{00000000-0005-0000-0000-0000941A0000}"/>
    <cellStyle name="ColumnHeading 2 2 2 2 4" xfId="17258" xr:uid="{00000000-0005-0000-0000-0000951A0000}"/>
    <cellStyle name="ColumnHeading 2 2 2 2 4 2" xfId="29789" xr:uid="{00000000-0005-0000-0000-0000961A0000}"/>
    <cellStyle name="ColumnHeading 2 2 2 2 5" xfId="16349" xr:uid="{00000000-0005-0000-0000-0000971A0000}"/>
    <cellStyle name="ColumnHeading 2 2 2 2 5 2" xfId="28891" xr:uid="{00000000-0005-0000-0000-0000981A0000}"/>
    <cellStyle name="ColumnHeading 2 2 2 2 6" xfId="17288" xr:uid="{00000000-0005-0000-0000-0000991A0000}"/>
    <cellStyle name="ColumnHeading 2 2 2 2 6 2" xfId="29819" xr:uid="{00000000-0005-0000-0000-00009A1A0000}"/>
    <cellStyle name="ColumnHeading 2 2 2 2 7" xfId="17200" xr:uid="{00000000-0005-0000-0000-00009B1A0000}"/>
    <cellStyle name="ColumnHeading 2 2 2 2 7 2" xfId="29731" xr:uid="{00000000-0005-0000-0000-00009C1A0000}"/>
    <cellStyle name="ColumnHeading 2 2 2 2 8" xfId="17157" xr:uid="{00000000-0005-0000-0000-00009D1A0000}"/>
    <cellStyle name="ColumnHeading 2 2 2 2 8 2" xfId="29688" xr:uid="{00000000-0005-0000-0000-00009E1A0000}"/>
    <cellStyle name="ColumnHeading 2 2 2 2 9" xfId="17375" xr:uid="{00000000-0005-0000-0000-00009F1A0000}"/>
    <cellStyle name="ColumnHeading 2 2 2 2 9 2" xfId="29906" xr:uid="{00000000-0005-0000-0000-0000A01A0000}"/>
    <cellStyle name="ColumnHeading 2 2 2 3" xfId="7364" xr:uid="{00000000-0005-0000-0000-0000A11A0000}"/>
    <cellStyle name="ColumnHeading 2 2 2 3 10" xfId="17171" xr:uid="{00000000-0005-0000-0000-0000A21A0000}"/>
    <cellStyle name="ColumnHeading 2 2 2 3 10 2" xfId="29702" xr:uid="{00000000-0005-0000-0000-0000A31A0000}"/>
    <cellStyle name="ColumnHeading 2 2 2 3 11" xfId="17392" xr:uid="{00000000-0005-0000-0000-0000A41A0000}"/>
    <cellStyle name="ColumnHeading 2 2 2 3 11 2" xfId="29923" xr:uid="{00000000-0005-0000-0000-0000A51A0000}"/>
    <cellStyle name="ColumnHeading 2 2 2 3 12" xfId="17256" xr:uid="{00000000-0005-0000-0000-0000A61A0000}"/>
    <cellStyle name="ColumnHeading 2 2 2 3 12 2" xfId="29787" xr:uid="{00000000-0005-0000-0000-0000A71A0000}"/>
    <cellStyle name="ColumnHeading 2 2 2 3 13" xfId="22091" xr:uid="{00000000-0005-0000-0000-0000A81A0000}"/>
    <cellStyle name="ColumnHeading 2 2 2 3 2" xfId="13882" xr:uid="{00000000-0005-0000-0000-0000A91A0000}"/>
    <cellStyle name="ColumnHeading 2 2 2 3 2 2" xfId="26612" xr:uid="{00000000-0005-0000-0000-0000AA1A0000}"/>
    <cellStyle name="ColumnHeading 2 2 2 3 3" xfId="12146" xr:uid="{00000000-0005-0000-0000-0000AB1A0000}"/>
    <cellStyle name="ColumnHeading 2 2 2 3 3 2" xfId="24892" xr:uid="{00000000-0005-0000-0000-0000AC1A0000}"/>
    <cellStyle name="ColumnHeading 2 2 2 3 4" xfId="17279" xr:uid="{00000000-0005-0000-0000-0000AD1A0000}"/>
    <cellStyle name="ColumnHeading 2 2 2 3 4 2" xfId="29810" xr:uid="{00000000-0005-0000-0000-0000AE1A0000}"/>
    <cellStyle name="ColumnHeading 2 2 2 3 5" xfId="12711" xr:uid="{00000000-0005-0000-0000-0000AF1A0000}"/>
    <cellStyle name="ColumnHeading 2 2 2 3 5 2" xfId="25457" xr:uid="{00000000-0005-0000-0000-0000B01A0000}"/>
    <cellStyle name="ColumnHeading 2 2 2 3 6" xfId="12241" xr:uid="{00000000-0005-0000-0000-0000B11A0000}"/>
    <cellStyle name="ColumnHeading 2 2 2 3 6 2" xfId="24987" xr:uid="{00000000-0005-0000-0000-0000B21A0000}"/>
    <cellStyle name="ColumnHeading 2 2 2 3 7" xfId="17211" xr:uid="{00000000-0005-0000-0000-0000B31A0000}"/>
    <cellStyle name="ColumnHeading 2 2 2 3 7 2" xfId="29742" xr:uid="{00000000-0005-0000-0000-0000B41A0000}"/>
    <cellStyle name="ColumnHeading 2 2 2 3 8" xfId="17373" xr:uid="{00000000-0005-0000-0000-0000B51A0000}"/>
    <cellStyle name="ColumnHeading 2 2 2 3 8 2" xfId="29904" xr:uid="{00000000-0005-0000-0000-0000B61A0000}"/>
    <cellStyle name="ColumnHeading 2 2 2 3 9" xfId="17332" xr:uid="{00000000-0005-0000-0000-0000B71A0000}"/>
    <cellStyle name="ColumnHeading 2 2 2 3 9 2" xfId="29863" xr:uid="{00000000-0005-0000-0000-0000B81A0000}"/>
    <cellStyle name="ColumnHeading 2 2 2 4" xfId="17240" xr:uid="{00000000-0005-0000-0000-0000B91A0000}"/>
    <cellStyle name="ColumnHeading 2 2 2 4 2" xfId="29771" xr:uid="{00000000-0005-0000-0000-0000BA1A0000}"/>
    <cellStyle name="ColumnHeading 2 2 2 5" xfId="17251" xr:uid="{00000000-0005-0000-0000-0000BB1A0000}"/>
    <cellStyle name="ColumnHeading 2 2 2 5 2" xfId="29782" xr:uid="{00000000-0005-0000-0000-0000BC1A0000}"/>
    <cellStyle name="ColumnHeading 2 2 2 6" xfId="17301" xr:uid="{00000000-0005-0000-0000-0000BD1A0000}"/>
    <cellStyle name="ColumnHeading 2 2 2 6 2" xfId="29832" xr:uid="{00000000-0005-0000-0000-0000BE1A0000}"/>
    <cellStyle name="ColumnHeading 2 2 2 7" xfId="12342" xr:uid="{00000000-0005-0000-0000-0000BF1A0000}"/>
    <cellStyle name="ColumnHeading 2 2 2 7 2" xfId="25088" xr:uid="{00000000-0005-0000-0000-0000C01A0000}"/>
    <cellStyle name="ColumnHeading 2 2 2 8" xfId="12726" xr:uid="{00000000-0005-0000-0000-0000C11A0000}"/>
    <cellStyle name="ColumnHeading 2 2 2 8 2" xfId="25472" xr:uid="{00000000-0005-0000-0000-0000C21A0000}"/>
    <cellStyle name="ColumnHeading 2 2 2 9" xfId="17265" xr:uid="{00000000-0005-0000-0000-0000C31A0000}"/>
    <cellStyle name="ColumnHeading 2 2 2 9 2" xfId="29796" xr:uid="{00000000-0005-0000-0000-0000C41A0000}"/>
    <cellStyle name="ColumnHeading 2 2 3" xfId="7722" xr:uid="{00000000-0005-0000-0000-0000C51A0000}"/>
    <cellStyle name="ColumnHeading 2 2 3 10" xfId="12092" xr:uid="{00000000-0005-0000-0000-0000C61A0000}"/>
    <cellStyle name="ColumnHeading 2 2 3 10 2" xfId="24837" xr:uid="{00000000-0005-0000-0000-0000C71A0000}"/>
    <cellStyle name="ColumnHeading 2 2 3 11" xfId="12735" xr:uid="{00000000-0005-0000-0000-0000C81A0000}"/>
    <cellStyle name="ColumnHeading 2 2 3 11 2" xfId="25481" xr:uid="{00000000-0005-0000-0000-0000C91A0000}"/>
    <cellStyle name="ColumnHeading 2 2 3 12" xfId="17269" xr:uid="{00000000-0005-0000-0000-0000CA1A0000}"/>
    <cellStyle name="ColumnHeading 2 2 3 12 2" xfId="29800" xr:uid="{00000000-0005-0000-0000-0000CB1A0000}"/>
    <cellStyle name="ColumnHeading 2 2 3 13" xfId="22440" xr:uid="{00000000-0005-0000-0000-0000CC1A0000}"/>
    <cellStyle name="ColumnHeading 2 2 3 2" xfId="14219" xr:uid="{00000000-0005-0000-0000-0000CD1A0000}"/>
    <cellStyle name="ColumnHeading 2 2 3 2 2" xfId="26945" xr:uid="{00000000-0005-0000-0000-0000CE1A0000}"/>
    <cellStyle name="ColumnHeading 2 2 3 3" xfId="17150" xr:uid="{00000000-0005-0000-0000-0000CF1A0000}"/>
    <cellStyle name="ColumnHeading 2 2 3 3 2" xfId="29681" xr:uid="{00000000-0005-0000-0000-0000D01A0000}"/>
    <cellStyle name="ColumnHeading 2 2 3 4" xfId="14466" xr:uid="{00000000-0005-0000-0000-0000D11A0000}"/>
    <cellStyle name="ColumnHeading 2 2 3 4 2" xfId="27151" xr:uid="{00000000-0005-0000-0000-0000D21A0000}"/>
    <cellStyle name="ColumnHeading 2 2 3 5" xfId="16355" xr:uid="{00000000-0005-0000-0000-0000D31A0000}"/>
    <cellStyle name="ColumnHeading 2 2 3 5 2" xfId="28897" xr:uid="{00000000-0005-0000-0000-0000D41A0000}"/>
    <cellStyle name="ColumnHeading 2 2 3 6" xfId="12939" xr:uid="{00000000-0005-0000-0000-0000D51A0000}"/>
    <cellStyle name="ColumnHeading 2 2 3 6 2" xfId="25685" xr:uid="{00000000-0005-0000-0000-0000D61A0000}"/>
    <cellStyle name="ColumnHeading 2 2 3 7" xfId="12405" xr:uid="{00000000-0005-0000-0000-0000D71A0000}"/>
    <cellStyle name="ColumnHeading 2 2 3 7 2" xfId="25151" xr:uid="{00000000-0005-0000-0000-0000D81A0000}"/>
    <cellStyle name="ColumnHeading 2 2 3 8" xfId="12263" xr:uid="{00000000-0005-0000-0000-0000D91A0000}"/>
    <cellStyle name="ColumnHeading 2 2 3 8 2" xfId="25009" xr:uid="{00000000-0005-0000-0000-0000DA1A0000}"/>
    <cellStyle name="ColumnHeading 2 2 3 9" xfId="17351" xr:uid="{00000000-0005-0000-0000-0000DB1A0000}"/>
    <cellStyle name="ColumnHeading 2 2 3 9 2" xfId="29882" xr:uid="{00000000-0005-0000-0000-0000DC1A0000}"/>
    <cellStyle name="ColumnHeading 2 2 4" xfId="11496" xr:uid="{00000000-0005-0000-0000-0000DD1A0000}"/>
    <cellStyle name="ColumnHeading 2 2 4 10" xfId="12191" xr:uid="{00000000-0005-0000-0000-0000DE1A0000}"/>
    <cellStyle name="ColumnHeading 2 2 4 10 2" xfId="24937" xr:uid="{00000000-0005-0000-0000-0000DF1A0000}"/>
    <cellStyle name="ColumnHeading 2 2 4 11" xfId="13046" xr:uid="{00000000-0005-0000-0000-0000E01A0000}"/>
    <cellStyle name="ColumnHeading 2 2 4 11 2" xfId="25792" xr:uid="{00000000-0005-0000-0000-0000E11A0000}"/>
    <cellStyle name="ColumnHeading 2 2 4 12" xfId="17396" xr:uid="{00000000-0005-0000-0000-0000E21A0000}"/>
    <cellStyle name="ColumnHeading 2 2 4 12 2" xfId="29927" xr:uid="{00000000-0005-0000-0000-0000E31A0000}"/>
    <cellStyle name="ColumnHeading 2 2 4 13" xfId="24251" xr:uid="{00000000-0005-0000-0000-0000E41A0000}"/>
    <cellStyle name="ColumnHeading 2 2 4 2" xfId="16782" xr:uid="{00000000-0005-0000-0000-0000E51A0000}"/>
    <cellStyle name="ColumnHeading 2 2 4 2 2" xfId="29317" xr:uid="{00000000-0005-0000-0000-0000E61A0000}"/>
    <cellStyle name="ColumnHeading 2 2 4 3" xfId="17344" xr:uid="{00000000-0005-0000-0000-0000E71A0000}"/>
    <cellStyle name="ColumnHeading 2 2 4 3 2" xfId="29875" xr:uid="{00000000-0005-0000-0000-0000E81A0000}"/>
    <cellStyle name="ColumnHeading 2 2 4 4" xfId="12101" xr:uid="{00000000-0005-0000-0000-0000E91A0000}"/>
    <cellStyle name="ColumnHeading 2 2 4 4 2" xfId="24846" xr:uid="{00000000-0005-0000-0000-0000EA1A0000}"/>
    <cellStyle name="ColumnHeading 2 2 4 5" xfId="12163" xr:uid="{00000000-0005-0000-0000-0000EB1A0000}"/>
    <cellStyle name="ColumnHeading 2 2 4 5 2" xfId="24909" xr:uid="{00000000-0005-0000-0000-0000EC1A0000}"/>
    <cellStyle name="ColumnHeading 2 2 4 6" xfId="15883" xr:uid="{00000000-0005-0000-0000-0000ED1A0000}"/>
    <cellStyle name="ColumnHeading 2 2 4 6 2" xfId="28524" xr:uid="{00000000-0005-0000-0000-0000EE1A0000}"/>
    <cellStyle name="ColumnHeading 2 2 4 7" xfId="17278" xr:uid="{00000000-0005-0000-0000-0000EF1A0000}"/>
    <cellStyle name="ColumnHeading 2 2 4 7 2" xfId="29809" xr:uid="{00000000-0005-0000-0000-0000F01A0000}"/>
    <cellStyle name="ColumnHeading 2 2 4 8" xfId="17386" xr:uid="{00000000-0005-0000-0000-0000F11A0000}"/>
    <cellStyle name="ColumnHeading 2 2 4 8 2" xfId="29917" xr:uid="{00000000-0005-0000-0000-0000F21A0000}"/>
    <cellStyle name="ColumnHeading 2 2 4 9" xfId="17383" xr:uid="{00000000-0005-0000-0000-0000F31A0000}"/>
    <cellStyle name="ColumnHeading 2 2 4 9 2" xfId="29914" xr:uid="{00000000-0005-0000-0000-0000F41A0000}"/>
    <cellStyle name="ColumnHeading 2 2 5" xfId="21128" xr:uid="{00000000-0005-0000-0000-0000F51A0000}"/>
    <cellStyle name="ColumnHeading 2 3" xfId="20657" xr:uid="{00000000-0005-0000-0000-0000F61A0000}"/>
    <cellStyle name="ColumnHeading 2 3 2" xfId="30335" xr:uid="{00000000-0005-0000-0000-0000F71A0000}"/>
    <cellStyle name="ColumnHeading 2 4" xfId="33959" xr:uid="{00000000-0005-0000-0000-0000F81A0000}"/>
    <cellStyle name="ColumnHeading 2 5" xfId="36567" xr:uid="{00000000-0005-0000-0000-0000F91A0000}"/>
    <cellStyle name="ColumnHeading 2 6" xfId="35937" xr:uid="{00000000-0005-0000-0000-0000FA1A0000}"/>
    <cellStyle name="ColumnHeading 2 7" xfId="34505" xr:uid="{00000000-0005-0000-0000-0000FB1A0000}"/>
    <cellStyle name="ColumnHeading 2 8" xfId="36582" xr:uid="{00000000-0005-0000-0000-0000FC1A0000}"/>
    <cellStyle name="ColumnHeading 2 9" xfId="35962" xr:uid="{00000000-0005-0000-0000-0000FD1A0000}"/>
    <cellStyle name="ColumnHeading 3" xfId="17793" xr:uid="{00000000-0005-0000-0000-0000FE1A0000}"/>
    <cellStyle name="ColumnHeading 3 2" xfId="30001" xr:uid="{00000000-0005-0000-0000-0000FF1A0000}"/>
    <cellStyle name="ColumnHeading 4" xfId="31138" xr:uid="{00000000-0005-0000-0000-0000001B0000}"/>
    <cellStyle name="ColumnHeading 5" xfId="35965" xr:uid="{00000000-0005-0000-0000-0000011B0000}"/>
    <cellStyle name="ColumnHeading 6" xfId="34295" xr:uid="{00000000-0005-0000-0000-0000021B0000}"/>
    <cellStyle name="ColumnHeading 7" xfId="34513" xr:uid="{00000000-0005-0000-0000-0000031B0000}"/>
    <cellStyle name="ColumnHeading 8" xfId="34305" xr:uid="{00000000-0005-0000-0000-0000041B0000}"/>
    <cellStyle name="ColumnHeading 9" xfId="36590" xr:uid="{00000000-0005-0000-0000-0000051B0000}"/>
    <cellStyle name="Comma" xfId="1" builtinId="3"/>
    <cellStyle name="Comma  - Style1" xfId="3269" xr:uid="{00000000-0005-0000-0000-0000071B0000}"/>
    <cellStyle name="Comma  - Style2" xfId="3270" xr:uid="{00000000-0005-0000-0000-0000081B0000}"/>
    <cellStyle name="Comma  - Style3" xfId="3271" xr:uid="{00000000-0005-0000-0000-0000091B0000}"/>
    <cellStyle name="Comma  - Style4" xfId="3272" xr:uid="{00000000-0005-0000-0000-00000A1B0000}"/>
    <cellStyle name="Comma  - Style5" xfId="3273" xr:uid="{00000000-0005-0000-0000-00000B1B0000}"/>
    <cellStyle name="Comma  - Style6" xfId="3274" xr:uid="{00000000-0005-0000-0000-00000C1B0000}"/>
    <cellStyle name="Comma  - Style7" xfId="3275" xr:uid="{00000000-0005-0000-0000-00000D1B0000}"/>
    <cellStyle name="Comma  - Style8" xfId="3276" xr:uid="{00000000-0005-0000-0000-00000E1B0000}"/>
    <cellStyle name="Comma [0] 2" xfId="944" xr:uid="{00000000-0005-0000-0000-00000F1B0000}"/>
    <cellStyle name="Comma [0] 2 2" xfId="1092" xr:uid="{00000000-0005-0000-0000-0000101B0000}"/>
    <cellStyle name="Comma [0] 2 2 2" xfId="6238" xr:uid="{00000000-0005-0000-0000-0000111B0000}"/>
    <cellStyle name="Comma [0] 2 2 2 2" xfId="41436" xr:uid="{00000000-0005-0000-0000-0000121B0000}"/>
    <cellStyle name="Comma [0] 2 2 2 3" xfId="41435" xr:uid="{00000000-0005-0000-0000-0000131B0000}"/>
    <cellStyle name="Comma [0] 2 2 3" xfId="18682" xr:uid="{00000000-0005-0000-0000-0000141B0000}"/>
    <cellStyle name="Comma [0] 2 2 3 2" xfId="41437" xr:uid="{00000000-0005-0000-0000-0000151B0000}"/>
    <cellStyle name="Comma [0] 2 2 3 2 2 2" xfId="41438" xr:uid="{00000000-0005-0000-0000-0000161B0000}"/>
    <cellStyle name="Comma [0] 2 2 3 2 2 2 2" xfId="41439" xr:uid="{00000000-0005-0000-0000-0000171B0000}"/>
    <cellStyle name="Comma [0] 2 2 3 3" xfId="41440" xr:uid="{00000000-0005-0000-0000-0000181B0000}"/>
    <cellStyle name="Comma [0] 2 2 4" xfId="3277" xr:uid="{00000000-0005-0000-0000-0000191B0000}"/>
    <cellStyle name="Comma [0] 2 2 4 2" xfId="41441" xr:uid="{00000000-0005-0000-0000-00001A1B0000}"/>
    <cellStyle name="Comma [0] 2 3" xfId="1318" xr:uid="{00000000-0005-0000-0000-00001B1B0000}"/>
    <cellStyle name="Comma [0] 2 3 2" xfId="17542" xr:uid="{00000000-0005-0000-0000-00001C1B0000}"/>
    <cellStyle name="Comma [0] 2 3 3" xfId="41442" xr:uid="{00000000-0005-0000-0000-00001D1B0000}"/>
    <cellStyle name="Comma [0] 2 4" xfId="3131" xr:uid="{00000000-0005-0000-0000-00001E1B0000}"/>
    <cellStyle name="Comma [0] 2 4 2" xfId="41443" xr:uid="{00000000-0005-0000-0000-00001F1B0000}"/>
    <cellStyle name="Comma [0] 2 5" xfId="41444" xr:uid="{00000000-0005-0000-0000-0000201B0000}"/>
    <cellStyle name="Comma [0] 2 6" xfId="41445" xr:uid="{00000000-0005-0000-0000-0000211B0000}"/>
    <cellStyle name="Comma [0] 3" xfId="2167" xr:uid="{00000000-0005-0000-0000-0000221B0000}"/>
    <cellStyle name="Comma [0] 3 2" xfId="10882" xr:uid="{00000000-0005-0000-0000-0000231B0000}"/>
    <cellStyle name="Comma [0] 3 2 2" xfId="20220" xr:uid="{00000000-0005-0000-0000-0000241B0000}"/>
    <cellStyle name="Comma [0] 3 3" xfId="18989" xr:uid="{00000000-0005-0000-0000-0000251B0000}"/>
    <cellStyle name="Comma [0] 3 3 2" xfId="41446" xr:uid="{00000000-0005-0000-0000-0000261B0000}"/>
    <cellStyle name="Comma [0] 3 4" xfId="10778" xr:uid="{00000000-0005-0000-0000-0000271B0000}"/>
    <cellStyle name="Comma [0] 4" xfId="20370" xr:uid="{00000000-0005-0000-0000-0000281B0000}"/>
    <cellStyle name="Comma [0] 4 2" xfId="41447" xr:uid="{00000000-0005-0000-0000-0000291B0000}"/>
    <cellStyle name="Comma [0] 5" xfId="20071" xr:uid="{00000000-0005-0000-0000-00002A1B0000}"/>
    <cellStyle name="Comma [00]" xfId="3278" xr:uid="{00000000-0005-0000-0000-00002B1B0000}"/>
    <cellStyle name="Comma [00] 2" xfId="3279" xr:uid="{00000000-0005-0000-0000-00002C1B0000}"/>
    <cellStyle name="Comma [00] 3" xfId="41448" xr:uid="{00000000-0005-0000-0000-00002D1B0000}"/>
    <cellStyle name="Comma [3]" xfId="3280" xr:uid="{00000000-0005-0000-0000-00002E1B0000}"/>
    <cellStyle name="Comma 0.0" xfId="41449" xr:uid="{00000000-0005-0000-0000-00002F1B0000}"/>
    <cellStyle name="Comma 0.00" xfId="41450" xr:uid="{00000000-0005-0000-0000-0000301B0000}"/>
    <cellStyle name="Comma 0.000" xfId="41451" xr:uid="{00000000-0005-0000-0000-0000311B0000}"/>
    <cellStyle name="Comma 10" xfId="33" xr:uid="{00000000-0005-0000-0000-0000321B0000}"/>
    <cellStyle name="Comma 10 10" xfId="41453" xr:uid="{00000000-0005-0000-0000-0000331B0000}"/>
    <cellStyle name="Comma 10 11" xfId="41452" xr:uid="{00000000-0005-0000-0000-0000341B0000}"/>
    <cellStyle name="Comma 10 12" xfId="46840" xr:uid="{6242D119-31FB-4C76-8F74-ADA52CDCCD17}"/>
    <cellStyle name="Comma 10 2" xfId="34" xr:uid="{00000000-0005-0000-0000-0000351B0000}"/>
    <cellStyle name="Comma 10 2 10" xfId="34307" xr:uid="{00000000-0005-0000-0000-0000361B0000}"/>
    <cellStyle name="Comma 10 2 11" xfId="3169" xr:uid="{00000000-0005-0000-0000-0000371B0000}"/>
    <cellStyle name="Comma 10 2 12" xfId="41454" xr:uid="{00000000-0005-0000-0000-0000381B0000}"/>
    <cellStyle name="Comma 10 2 13" xfId="47401" xr:uid="{88F54096-9F1E-4BB8-B5EF-25923C6A8A7A}"/>
    <cellStyle name="Comma 10 2 2" xfId="3282" xr:uid="{00000000-0005-0000-0000-0000391B0000}"/>
    <cellStyle name="Comma 10 2 2 10" xfId="34352" xr:uid="{00000000-0005-0000-0000-00003A1B0000}"/>
    <cellStyle name="Comma 10 2 2 11" xfId="41455" xr:uid="{00000000-0005-0000-0000-00003B1B0000}"/>
    <cellStyle name="Comma 10 2 2 2" xfId="6085" xr:uid="{00000000-0005-0000-0000-00003C1B0000}"/>
    <cellStyle name="Comma 10 2 2 2 2" xfId="10714" xr:uid="{00000000-0005-0000-0000-00003D1B0000}"/>
    <cellStyle name="Comma 10 2 2 2 2 2" xfId="16259" xr:uid="{00000000-0005-0000-0000-00003E1B0000}"/>
    <cellStyle name="Comma 10 2 2 2 2 2 2" xfId="20470" xr:uid="{00000000-0005-0000-0000-00003F1B0000}"/>
    <cellStyle name="Comma 10 2 2 2 2 2 3" xfId="33723" xr:uid="{00000000-0005-0000-0000-0000401B0000}"/>
    <cellStyle name="Comma 10 2 2 2 2 2 4" xfId="36510" xr:uid="{00000000-0005-0000-0000-0000411B0000}"/>
    <cellStyle name="Comma 10 2 2 2 2 3" xfId="20171" xr:uid="{00000000-0005-0000-0000-0000421B0000}"/>
    <cellStyle name="Comma 10 2 2 2 2 4" xfId="33428" xr:uid="{00000000-0005-0000-0000-0000431B0000}"/>
    <cellStyle name="Comma 10 2 2 2 2 5" xfId="36216" xr:uid="{00000000-0005-0000-0000-0000441B0000}"/>
    <cellStyle name="Comma 10 2 2 2 3" xfId="20323" xr:uid="{00000000-0005-0000-0000-0000451B0000}"/>
    <cellStyle name="Comma 10 2 2 2 3 2" xfId="33577" xr:uid="{00000000-0005-0000-0000-0000461B0000}"/>
    <cellStyle name="Comma 10 2 2 2 3 3" xfId="36364" xr:uid="{00000000-0005-0000-0000-0000471B0000}"/>
    <cellStyle name="Comma 10 2 2 2 4" xfId="20015" xr:uid="{00000000-0005-0000-0000-0000481B0000}"/>
    <cellStyle name="Comma 10 2 2 2 4 2" xfId="33279" xr:uid="{00000000-0005-0000-0000-0000491B0000}"/>
    <cellStyle name="Comma 10 2 2 2 4 3" xfId="36071" xr:uid="{00000000-0005-0000-0000-00004A1B0000}"/>
    <cellStyle name="Comma 10 2 2 2 5" xfId="19089" xr:uid="{00000000-0005-0000-0000-00004B1B0000}"/>
    <cellStyle name="Comma 10 2 2 2 6" xfId="32211" xr:uid="{00000000-0005-0000-0000-00004C1B0000}"/>
    <cellStyle name="Comma 10 2 2 2 7" xfId="35230" xr:uid="{00000000-0005-0000-0000-00004D1B0000}"/>
    <cellStyle name="Comma 10 2 2 3" xfId="7861" xr:uid="{00000000-0005-0000-0000-00004E1B0000}"/>
    <cellStyle name="Comma 10 2 2 3 2" xfId="14355" xr:uid="{00000000-0005-0000-0000-00004F1B0000}"/>
    <cellStyle name="Comma 10 2 2 3 2 2" xfId="20416" xr:uid="{00000000-0005-0000-0000-0000501B0000}"/>
    <cellStyle name="Comma 10 2 2 3 2 3" xfId="33669" xr:uid="{00000000-0005-0000-0000-0000511B0000}"/>
    <cellStyle name="Comma 10 2 2 3 2 4" xfId="36456" xr:uid="{00000000-0005-0000-0000-0000521B0000}"/>
    <cellStyle name="Comma 10 2 2 3 3" xfId="20117" xr:uid="{00000000-0005-0000-0000-0000531B0000}"/>
    <cellStyle name="Comma 10 2 2 3 3 2" xfId="33374" xr:uid="{00000000-0005-0000-0000-0000541B0000}"/>
    <cellStyle name="Comma 10 2 2 3 3 3" xfId="36162" xr:uid="{00000000-0005-0000-0000-0000551B0000}"/>
    <cellStyle name="Comma 10 2 2 3 4" xfId="18971" xr:uid="{00000000-0005-0000-0000-0000561B0000}"/>
    <cellStyle name="Comma 10 2 2 3 5" xfId="32151" xr:uid="{00000000-0005-0000-0000-0000571B0000}"/>
    <cellStyle name="Comma 10 2 2 3 6" xfId="35171" xr:uid="{00000000-0005-0000-0000-0000581B0000}"/>
    <cellStyle name="Comma 10 2 2 4" xfId="8784" xr:uid="{00000000-0005-0000-0000-0000591B0000}"/>
    <cellStyle name="Comma 10 2 2 4 2" xfId="15198" xr:uid="{00000000-0005-0000-0000-00005A1B0000}"/>
    <cellStyle name="Comma 10 2 2 4 2 2" xfId="27856" xr:uid="{00000000-0005-0000-0000-00005B1B0000}"/>
    <cellStyle name="Comma 10 2 2 4 3" xfId="20269" xr:uid="{00000000-0005-0000-0000-00005C1B0000}"/>
    <cellStyle name="Comma 10 2 2 4 4" xfId="33523" xr:uid="{00000000-0005-0000-0000-00005D1B0000}"/>
    <cellStyle name="Comma 10 2 2 4 5" xfId="36310" xr:uid="{00000000-0005-0000-0000-00005E1B0000}"/>
    <cellStyle name="Comma 10 2 2 5" xfId="10645" xr:uid="{00000000-0005-0000-0000-00005F1B0000}"/>
    <cellStyle name="Comma 10 2 2 5 2" xfId="16204" xr:uid="{00000000-0005-0000-0000-0000601B0000}"/>
    <cellStyle name="Comma 10 2 2 5 2 2" xfId="28822" xr:uid="{00000000-0005-0000-0000-0000611B0000}"/>
    <cellStyle name="Comma 10 2 2 5 3" xfId="19961" xr:uid="{00000000-0005-0000-0000-0000621B0000}"/>
    <cellStyle name="Comma 10 2 2 5 4" xfId="33225" xr:uid="{00000000-0005-0000-0000-0000631B0000}"/>
    <cellStyle name="Comma 10 2 2 5 5" xfId="36017" xr:uid="{00000000-0005-0000-0000-0000641B0000}"/>
    <cellStyle name="Comma 10 2 2 6" xfId="6648" xr:uid="{00000000-0005-0000-0000-0000651B0000}"/>
    <cellStyle name="Comma 10 2 2 6 2" xfId="13235" xr:uid="{00000000-0005-0000-0000-0000661B0000}"/>
    <cellStyle name="Comma 10 2 2 6 2 2" xfId="25977" xr:uid="{00000000-0005-0000-0000-0000671B0000}"/>
    <cellStyle name="Comma 10 2 2 6 3" xfId="21386" xr:uid="{00000000-0005-0000-0000-0000681B0000}"/>
    <cellStyle name="Comma 10 2 2 7" xfId="12166" xr:uid="{00000000-0005-0000-0000-0000691B0000}"/>
    <cellStyle name="Comma 10 2 2 7 2" xfId="24912" xr:uid="{00000000-0005-0000-0000-00006A1B0000}"/>
    <cellStyle name="Comma 10 2 2 8" xfId="17507" xr:uid="{00000000-0005-0000-0000-00006B1B0000}"/>
    <cellStyle name="Comma 10 2 2 9" xfId="30931" xr:uid="{00000000-0005-0000-0000-00006C1B0000}"/>
    <cellStyle name="Comma 10 2 3" xfId="7834" xr:uid="{00000000-0005-0000-0000-00006D1B0000}"/>
    <cellStyle name="Comma 10 2 3 2" xfId="10683" xr:uid="{00000000-0005-0000-0000-00006E1B0000}"/>
    <cellStyle name="Comma 10 2 3 2 2" xfId="16228" xr:uid="{00000000-0005-0000-0000-00006F1B0000}"/>
    <cellStyle name="Comma 10 2 3 2 2 2" xfId="20439" xr:uid="{00000000-0005-0000-0000-0000701B0000}"/>
    <cellStyle name="Comma 10 2 3 2 2 3" xfId="33692" xr:uid="{00000000-0005-0000-0000-0000711B0000}"/>
    <cellStyle name="Comma 10 2 3 2 2 4" xfId="36479" xr:uid="{00000000-0005-0000-0000-0000721B0000}"/>
    <cellStyle name="Comma 10 2 3 2 3" xfId="20140" xr:uid="{00000000-0005-0000-0000-0000731B0000}"/>
    <cellStyle name="Comma 10 2 3 2 3 2" xfId="33397" xr:uid="{00000000-0005-0000-0000-0000741B0000}"/>
    <cellStyle name="Comma 10 2 3 2 3 3" xfId="36185" xr:uid="{00000000-0005-0000-0000-0000751B0000}"/>
    <cellStyle name="Comma 10 2 3 2 4" xfId="19118" xr:uid="{00000000-0005-0000-0000-0000761B0000}"/>
    <cellStyle name="Comma 10 2 3 2 5" xfId="32240" xr:uid="{00000000-0005-0000-0000-0000771B0000}"/>
    <cellStyle name="Comma 10 2 3 2 6" xfId="35257" xr:uid="{00000000-0005-0000-0000-0000781B0000}"/>
    <cellStyle name="Comma 10 2 3 3" xfId="14329" xr:uid="{00000000-0005-0000-0000-0000791B0000}"/>
    <cellStyle name="Comma 10 2 3 3 2" xfId="20292" xr:uid="{00000000-0005-0000-0000-00007A1B0000}"/>
    <cellStyle name="Comma 10 2 3 3 3" xfId="33546" xr:uid="{00000000-0005-0000-0000-00007B1B0000}"/>
    <cellStyle name="Comma 10 2 3 3 4" xfId="36333" xr:uid="{00000000-0005-0000-0000-00007C1B0000}"/>
    <cellStyle name="Comma 10 2 3 4" xfId="19984" xr:uid="{00000000-0005-0000-0000-00007D1B0000}"/>
    <cellStyle name="Comma 10 2 3 4 2" xfId="33248" xr:uid="{00000000-0005-0000-0000-00007E1B0000}"/>
    <cellStyle name="Comma 10 2 3 4 3" xfId="36040" xr:uid="{00000000-0005-0000-0000-00007F1B0000}"/>
    <cellStyle name="Comma 10 2 3 5" xfId="17544" xr:uid="{00000000-0005-0000-0000-0000801B0000}"/>
    <cellStyle name="Comma 10 2 3 6" xfId="30966" xr:uid="{00000000-0005-0000-0000-0000811B0000}"/>
    <cellStyle name="Comma 10 2 3 7" xfId="34382" xr:uid="{00000000-0005-0000-0000-0000821B0000}"/>
    <cellStyle name="Comma 10 2 3 8" xfId="41456" xr:uid="{00000000-0005-0000-0000-0000831B0000}"/>
    <cellStyle name="Comma 10 2 4" xfId="8756" xr:uid="{00000000-0005-0000-0000-0000841B0000}"/>
    <cellStyle name="Comma 10 2 4 2" xfId="15171" xr:uid="{00000000-0005-0000-0000-0000851B0000}"/>
    <cellStyle name="Comma 10 2 4 2 2" xfId="20385" xr:uid="{00000000-0005-0000-0000-0000861B0000}"/>
    <cellStyle name="Comma 10 2 4 2 3" xfId="33638" xr:uid="{00000000-0005-0000-0000-0000871B0000}"/>
    <cellStyle name="Comma 10 2 4 2 4" xfId="36425" xr:uid="{00000000-0005-0000-0000-0000881B0000}"/>
    <cellStyle name="Comma 10 2 4 3" xfId="20086" xr:uid="{00000000-0005-0000-0000-0000891B0000}"/>
    <cellStyle name="Comma 10 2 4 3 2" xfId="33343" xr:uid="{00000000-0005-0000-0000-00008A1B0000}"/>
    <cellStyle name="Comma 10 2 4 3 3" xfId="36131" xr:uid="{00000000-0005-0000-0000-00008B1B0000}"/>
    <cellStyle name="Comma 10 2 4 4" xfId="19058" xr:uid="{00000000-0005-0000-0000-00008C1B0000}"/>
    <cellStyle name="Comma 10 2 4 5" xfId="32180" xr:uid="{00000000-0005-0000-0000-00008D1B0000}"/>
    <cellStyle name="Comma 10 2 4 6" xfId="35199" xr:uid="{00000000-0005-0000-0000-00008E1B0000}"/>
    <cellStyle name="Comma 10 2 4 7" xfId="41457" xr:uid="{00000000-0005-0000-0000-00008F1B0000}"/>
    <cellStyle name="Comma 10 2 5" xfId="10019" xr:uid="{00000000-0005-0000-0000-0000901B0000}"/>
    <cellStyle name="Comma 10 2 5 2" xfId="15977" xr:uid="{00000000-0005-0000-0000-0000911B0000}"/>
    <cellStyle name="Comma 10 2 5 2 2" xfId="20238" xr:uid="{00000000-0005-0000-0000-0000921B0000}"/>
    <cellStyle name="Comma 10 2 5 2 3" xfId="33492" xr:uid="{00000000-0005-0000-0000-0000931B0000}"/>
    <cellStyle name="Comma 10 2 5 2 4" xfId="36279" xr:uid="{00000000-0005-0000-0000-0000941B0000}"/>
    <cellStyle name="Comma 10 2 5 3" xfId="18938" xr:uid="{00000000-0005-0000-0000-0000951B0000}"/>
    <cellStyle name="Comma 10 2 5 4" xfId="32119" xr:uid="{00000000-0005-0000-0000-0000961B0000}"/>
    <cellStyle name="Comma 10 2 5 5" xfId="35139" xr:uid="{00000000-0005-0000-0000-0000971B0000}"/>
    <cellStyle name="Comma 10 2 5 6" xfId="41458" xr:uid="{00000000-0005-0000-0000-0000981B0000}"/>
    <cellStyle name="Comma 10 2 6" xfId="6615" xr:uid="{00000000-0005-0000-0000-0000991B0000}"/>
    <cellStyle name="Comma 10 2 6 2" xfId="13202" xr:uid="{00000000-0005-0000-0000-00009A1B0000}"/>
    <cellStyle name="Comma 10 2 6 2 2" xfId="25946" xr:uid="{00000000-0005-0000-0000-00009B1B0000}"/>
    <cellStyle name="Comma 10 2 6 3" xfId="19922" xr:uid="{00000000-0005-0000-0000-00009C1B0000}"/>
    <cellStyle name="Comma 10 2 6 4" xfId="33118" xr:uid="{00000000-0005-0000-0000-00009D1B0000}"/>
    <cellStyle name="Comma 10 2 6 5" xfId="35985" xr:uid="{00000000-0005-0000-0000-00009E1B0000}"/>
    <cellStyle name="Comma 10 2 7" xfId="12133" xr:uid="{00000000-0005-0000-0000-00009F1B0000}"/>
    <cellStyle name="Comma 10 2 7 2" xfId="24878" xr:uid="{00000000-0005-0000-0000-0000A01B0000}"/>
    <cellStyle name="Comma 10 2 8" xfId="17440" xr:uid="{00000000-0005-0000-0000-0000A11B0000}"/>
    <cellStyle name="Comma 10 2 9" xfId="30693" xr:uid="{00000000-0005-0000-0000-0000A21B0000}"/>
    <cellStyle name="Comma 10 3" xfId="377" xr:uid="{00000000-0005-0000-0000-0000A31B0000}"/>
    <cellStyle name="Comma 10 3 2" xfId="6086" xr:uid="{00000000-0005-0000-0000-0000A41B0000}"/>
    <cellStyle name="Comma 10 3 2 2" xfId="10570" xr:uid="{00000000-0005-0000-0000-0000A51B0000}"/>
    <cellStyle name="Comma 10 3 2 2 2" xfId="16171" xr:uid="{00000000-0005-0000-0000-0000A61B0000}"/>
    <cellStyle name="Comma 10 3 2 2 2 2" xfId="28793" xr:uid="{00000000-0005-0000-0000-0000A71B0000}"/>
    <cellStyle name="Comma 10 3 2 2 3" xfId="23739" xr:uid="{00000000-0005-0000-0000-0000A81B0000}"/>
    <cellStyle name="Comma 10 3 2 3" xfId="41460" xr:uid="{00000000-0005-0000-0000-0000A91B0000}"/>
    <cellStyle name="Comma 10 3 3" xfId="9592" xr:uid="{00000000-0005-0000-0000-0000AA1B0000}"/>
    <cellStyle name="Comma 10 3 4" xfId="11022" xr:uid="{00000000-0005-0000-0000-0000AB1B0000}"/>
    <cellStyle name="Comma 10 3 4 2" xfId="16461" xr:uid="{00000000-0005-0000-0000-0000AC1B0000}"/>
    <cellStyle name="Comma 10 3 4 2 2" xfId="29001" xr:uid="{00000000-0005-0000-0000-0000AD1B0000}"/>
    <cellStyle name="Comma 10 3 4 3" xfId="23910" xr:uid="{00000000-0005-0000-0000-0000AE1B0000}"/>
    <cellStyle name="Comma 10 3 5" xfId="3281" xr:uid="{00000000-0005-0000-0000-0000AF1B0000}"/>
    <cellStyle name="Comma 10 3 6" xfId="41459" xr:uid="{00000000-0005-0000-0000-0000B01B0000}"/>
    <cellStyle name="Comma 10 4" xfId="699" xr:uid="{00000000-0005-0000-0000-0000B11B0000}"/>
    <cellStyle name="Comma 10 4 2" xfId="11180" xr:uid="{00000000-0005-0000-0000-0000B21B0000}"/>
    <cellStyle name="Comma 10 4 2 2" xfId="16560" xr:uid="{00000000-0005-0000-0000-0000B31B0000}"/>
    <cellStyle name="Comma 10 4 2 2 2" xfId="29099" xr:uid="{00000000-0005-0000-0000-0000B41B0000}"/>
    <cellStyle name="Comma 10 4 2 3" xfId="24005" xr:uid="{00000000-0005-0000-0000-0000B51B0000}"/>
    <cellStyle name="Comma 10 4 3" xfId="41461" xr:uid="{00000000-0005-0000-0000-0000B61B0000}"/>
    <cellStyle name="Comma 10 5" xfId="945" xr:uid="{00000000-0005-0000-0000-0000B71B0000}"/>
    <cellStyle name="Comma 10 5 2" xfId="10311" xr:uid="{00000000-0005-0000-0000-0000B81B0000}"/>
    <cellStyle name="Comma 10 5 3" xfId="10296" xr:uid="{00000000-0005-0000-0000-0000B91B0000}"/>
    <cellStyle name="Comma 10 5 3 2" xfId="16077" xr:uid="{00000000-0005-0000-0000-0000BA1B0000}"/>
    <cellStyle name="Comma 10 5 3 2 2" xfId="28704" xr:uid="{00000000-0005-0000-0000-0000BB1B0000}"/>
    <cellStyle name="Comma 10 5 3 3" xfId="23666" xr:uid="{00000000-0005-0000-0000-0000BC1B0000}"/>
    <cellStyle name="Comma 10 5 4" xfId="6084" xr:uid="{00000000-0005-0000-0000-0000BD1B0000}"/>
    <cellStyle name="Comma 10 5 5" xfId="41462" xr:uid="{00000000-0005-0000-0000-0000BE1B0000}"/>
    <cellStyle name="Comma 10 6" xfId="1345" xr:uid="{00000000-0005-0000-0000-0000BF1B0000}"/>
    <cellStyle name="Comma 10 6 10" xfId="41463" xr:uid="{00000000-0005-0000-0000-0000C01B0000}"/>
    <cellStyle name="Comma 10 6 2" xfId="10713" xr:uid="{00000000-0005-0000-0000-0000C11B0000}"/>
    <cellStyle name="Comma 10 6 2 2" xfId="16258" xr:uid="{00000000-0005-0000-0000-0000C21B0000}"/>
    <cellStyle name="Comma 10 6 2 2 2" xfId="20469" xr:uid="{00000000-0005-0000-0000-0000C31B0000}"/>
    <cellStyle name="Comma 10 6 2 2 2 2" xfId="33722" xr:uid="{00000000-0005-0000-0000-0000C41B0000}"/>
    <cellStyle name="Comma 10 6 2 2 2 3" xfId="36509" xr:uid="{00000000-0005-0000-0000-0000C51B0000}"/>
    <cellStyle name="Comma 10 6 2 2 3" xfId="20170" xr:uid="{00000000-0005-0000-0000-0000C61B0000}"/>
    <cellStyle name="Comma 10 6 2 2 4" xfId="33427" xr:uid="{00000000-0005-0000-0000-0000C71B0000}"/>
    <cellStyle name="Comma 10 6 2 2 5" xfId="36215" xr:uid="{00000000-0005-0000-0000-0000C81B0000}"/>
    <cellStyle name="Comma 10 6 2 3" xfId="20322" xr:uid="{00000000-0005-0000-0000-0000C91B0000}"/>
    <cellStyle name="Comma 10 6 2 3 2" xfId="33576" xr:uid="{00000000-0005-0000-0000-0000CA1B0000}"/>
    <cellStyle name="Comma 10 6 2 3 3" xfId="36363" xr:uid="{00000000-0005-0000-0000-0000CB1B0000}"/>
    <cellStyle name="Comma 10 6 2 4" xfId="20014" xr:uid="{00000000-0005-0000-0000-0000CC1B0000}"/>
    <cellStyle name="Comma 10 6 2 4 2" xfId="33278" xr:uid="{00000000-0005-0000-0000-0000CD1B0000}"/>
    <cellStyle name="Comma 10 6 2 4 3" xfId="36070" xr:uid="{00000000-0005-0000-0000-0000CE1B0000}"/>
    <cellStyle name="Comma 10 6 2 5" xfId="18571" xr:uid="{00000000-0005-0000-0000-0000CF1B0000}"/>
    <cellStyle name="Comma 10 6 3" xfId="16203" xr:uid="{00000000-0005-0000-0000-0000D01B0000}"/>
    <cellStyle name="Comma 10 6 3 2" xfId="20415" xr:uid="{00000000-0005-0000-0000-0000D11B0000}"/>
    <cellStyle name="Comma 10 6 3 2 2" xfId="33668" xr:uid="{00000000-0005-0000-0000-0000D21B0000}"/>
    <cellStyle name="Comma 10 6 3 2 3" xfId="36455" xr:uid="{00000000-0005-0000-0000-0000D31B0000}"/>
    <cellStyle name="Comma 10 6 3 3" xfId="20116" xr:uid="{00000000-0005-0000-0000-0000D41B0000}"/>
    <cellStyle name="Comma 10 6 3 3 2" xfId="33373" xr:uid="{00000000-0005-0000-0000-0000D51B0000}"/>
    <cellStyle name="Comma 10 6 3 3 3" xfId="36161" xr:uid="{00000000-0005-0000-0000-0000D61B0000}"/>
    <cellStyle name="Comma 10 6 3 4" xfId="19088" xr:uid="{00000000-0005-0000-0000-0000D71B0000}"/>
    <cellStyle name="Comma 10 6 3 5" xfId="32210" xr:uid="{00000000-0005-0000-0000-0000D81B0000}"/>
    <cellStyle name="Comma 10 6 3 6" xfId="35229" xr:uid="{00000000-0005-0000-0000-0000D91B0000}"/>
    <cellStyle name="Comma 10 6 4" xfId="18970" xr:uid="{00000000-0005-0000-0000-0000DA1B0000}"/>
    <cellStyle name="Comma 10 6 4 2" xfId="20268" xr:uid="{00000000-0005-0000-0000-0000DB1B0000}"/>
    <cellStyle name="Comma 10 6 4 2 2" xfId="33522" xr:uid="{00000000-0005-0000-0000-0000DC1B0000}"/>
    <cellStyle name="Comma 10 6 4 2 3" xfId="36309" xr:uid="{00000000-0005-0000-0000-0000DD1B0000}"/>
    <cellStyle name="Comma 10 6 4 3" xfId="32150" xr:uid="{00000000-0005-0000-0000-0000DE1B0000}"/>
    <cellStyle name="Comma 10 6 4 4" xfId="35170" xr:uid="{00000000-0005-0000-0000-0000DF1B0000}"/>
    <cellStyle name="Comma 10 6 5" xfId="19960" xr:uid="{00000000-0005-0000-0000-0000E01B0000}"/>
    <cellStyle name="Comma 10 6 5 2" xfId="33224" xr:uid="{00000000-0005-0000-0000-0000E11B0000}"/>
    <cellStyle name="Comma 10 6 5 3" xfId="36016" xr:uid="{00000000-0005-0000-0000-0000E21B0000}"/>
    <cellStyle name="Comma 10 6 6" xfId="17506" xr:uid="{00000000-0005-0000-0000-0000E31B0000}"/>
    <cellStyle name="Comma 10 6 7" xfId="30930" xr:uid="{00000000-0005-0000-0000-0000E41B0000}"/>
    <cellStyle name="Comma 10 6 8" xfId="34351" xr:uid="{00000000-0005-0000-0000-0000E51B0000}"/>
    <cellStyle name="Comma 10 6 9" xfId="10644" xr:uid="{00000000-0005-0000-0000-0000E61B0000}"/>
    <cellStyle name="Comma 10 7" xfId="700" xr:uid="{00000000-0005-0000-0000-0000E71B0000}"/>
    <cellStyle name="Comma 10 7 2" xfId="41464" xr:uid="{00000000-0005-0000-0000-0000E81B0000}"/>
    <cellStyle name="Comma 10 8" xfId="701" xr:uid="{00000000-0005-0000-0000-0000E91B0000}"/>
    <cellStyle name="Comma 10 8 2" xfId="41465" xr:uid="{00000000-0005-0000-0000-0000EA1B0000}"/>
    <cellStyle name="Comma 10 9" xfId="9591" xr:uid="{00000000-0005-0000-0000-0000EB1B0000}"/>
    <cellStyle name="Comma 10 9 2" xfId="17543" xr:uid="{00000000-0005-0000-0000-0000EC1B0000}"/>
    <cellStyle name="Comma 10 9 3" xfId="41466" xr:uid="{00000000-0005-0000-0000-0000ED1B0000}"/>
    <cellStyle name="Comma 100" xfId="35" xr:uid="{00000000-0005-0000-0000-0000EE1B0000}"/>
    <cellStyle name="Comma 100 2" xfId="1194" xr:uid="{00000000-0005-0000-0000-0000EF1B0000}"/>
    <cellStyle name="Comma 100 2 2" xfId="16144" xr:uid="{00000000-0005-0000-0000-0000F01B0000}"/>
    <cellStyle name="Comma 100 2 2 2" xfId="28766" xr:uid="{00000000-0005-0000-0000-0000F11B0000}"/>
    <cellStyle name="Comma 100 2 3" xfId="18572" xr:uid="{00000000-0005-0000-0000-0000F21B0000}"/>
    <cellStyle name="Comma 100 2 4" xfId="23719" xr:uid="{00000000-0005-0000-0000-0000F31B0000}"/>
    <cellStyle name="Comma 100 2 5" xfId="10474" xr:uid="{00000000-0005-0000-0000-0000F41B0000}"/>
    <cellStyle name="Comma 100 2 6" xfId="41468" xr:uid="{00000000-0005-0000-0000-0000F51B0000}"/>
    <cellStyle name="Comma 100 3" xfId="2168" xr:uid="{00000000-0005-0000-0000-0000F61B0000}"/>
    <cellStyle name="Comma 100 3 2" xfId="19000" xr:uid="{00000000-0005-0000-0000-0000F71B0000}"/>
    <cellStyle name="Comma 100 3 3" xfId="41469" xr:uid="{00000000-0005-0000-0000-0000F81B0000}"/>
    <cellStyle name="Comma 100 4" xfId="9593" xr:uid="{00000000-0005-0000-0000-0000F91B0000}"/>
    <cellStyle name="Comma 100 4 2" xfId="41470" xr:uid="{00000000-0005-0000-0000-0000FA1B0000}"/>
    <cellStyle name="Comma 100 5" xfId="41471" xr:uid="{00000000-0005-0000-0000-0000FB1B0000}"/>
    <cellStyle name="Comma 100 6" xfId="41472" xr:uid="{00000000-0005-0000-0000-0000FC1B0000}"/>
    <cellStyle name="Comma 100 7" xfId="41473" xr:uid="{00000000-0005-0000-0000-0000FD1B0000}"/>
    <cellStyle name="Comma 100 8" xfId="41467" xr:uid="{00000000-0005-0000-0000-0000FE1B0000}"/>
    <cellStyle name="Comma 100 9" xfId="47395" xr:uid="{351F156B-915F-43CE-A20B-DEB131A9F2F4}"/>
    <cellStyle name="Comma 101" xfId="21" xr:uid="{00000000-0005-0000-0000-0000FF1B0000}"/>
    <cellStyle name="Comma 101 2" xfId="36" xr:uid="{00000000-0005-0000-0000-0000001C0000}"/>
    <cellStyle name="Comma 101 2 2" xfId="41475" xr:uid="{00000000-0005-0000-0000-0000011C0000}"/>
    <cellStyle name="Comma 101 3" xfId="1195" xr:uid="{00000000-0005-0000-0000-0000021C0000}"/>
    <cellStyle name="Comma 101 3 2" xfId="19001" xr:uid="{00000000-0005-0000-0000-0000031C0000}"/>
    <cellStyle name="Comma 101 3 3" xfId="41476" xr:uid="{00000000-0005-0000-0000-0000041C0000}"/>
    <cellStyle name="Comma 101 4" xfId="9594" xr:uid="{00000000-0005-0000-0000-0000051C0000}"/>
    <cellStyle name="Comma 101 4 2" xfId="37403" xr:uid="{00000000-0005-0000-0000-0000061C0000}"/>
    <cellStyle name="Comma 101 4 3" xfId="37881" xr:uid="{00000000-0005-0000-0000-0000071C0000}"/>
    <cellStyle name="Comma 101 5" xfId="41474" xr:uid="{00000000-0005-0000-0000-0000081C0000}"/>
    <cellStyle name="Comma 101 6" xfId="46767" xr:uid="{1B7C0EE0-13CF-4348-8E12-DEE3F2F0938B}"/>
    <cellStyle name="Comma 101 7" xfId="46781" xr:uid="{DF1C593D-1744-41E5-85EB-18089A7804FF}"/>
    <cellStyle name="Comma 101 8" xfId="46787" xr:uid="{AE854426-7D13-4E08-9E3A-E228552EEF1C}"/>
    <cellStyle name="Comma 101 9" xfId="46801" xr:uid="{6B663720-2881-4B18-A6FE-52FBF2A842F3}"/>
    <cellStyle name="Comma 102" xfId="37" xr:uid="{00000000-0005-0000-0000-0000091C0000}"/>
    <cellStyle name="Comma 102 2" xfId="1196" xr:uid="{00000000-0005-0000-0000-00000A1C0000}"/>
    <cellStyle name="Comma 102 2 2" xfId="18573" xr:uid="{00000000-0005-0000-0000-00000B1C0000}"/>
    <cellStyle name="Comma 102 2 3" xfId="41478" xr:uid="{00000000-0005-0000-0000-00000C1C0000}"/>
    <cellStyle name="Comma 102 3" xfId="19002" xr:uid="{00000000-0005-0000-0000-00000D1C0000}"/>
    <cellStyle name="Comma 102 3 2" xfId="41479" xr:uid="{00000000-0005-0000-0000-00000E1C0000}"/>
    <cellStyle name="Comma 102 4" xfId="9595" xr:uid="{00000000-0005-0000-0000-00000F1C0000}"/>
    <cellStyle name="Comma 102 5" xfId="41477" xr:uid="{00000000-0005-0000-0000-0000101C0000}"/>
    <cellStyle name="Comma 103" xfId="20" xr:uid="{00000000-0005-0000-0000-0000111C0000}"/>
    <cellStyle name="Comma 103 2" xfId="38" xr:uid="{00000000-0005-0000-0000-0000121C0000}"/>
    <cellStyle name="Comma 103 2 2" xfId="41481" xr:uid="{00000000-0005-0000-0000-0000131C0000}"/>
    <cellStyle name="Comma 103 3" xfId="1197" xr:uid="{00000000-0005-0000-0000-0000141C0000}"/>
    <cellStyle name="Comma 103 3 2" xfId="19003" xr:uid="{00000000-0005-0000-0000-0000151C0000}"/>
    <cellStyle name="Comma 103 3 3" xfId="41482" xr:uid="{00000000-0005-0000-0000-0000161C0000}"/>
    <cellStyle name="Comma 103 4" xfId="9596" xr:uid="{00000000-0005-0000-0000-0000171C0000}"/>
    <cellStyle name="Comma 103 4 2" xfId="37402" xr:uid="{00000000-0005-0000-0000-0000181C0000}"/>
    <cellStyle name="Comma 103 4 3" xfId="37880" xr:uid="{00000000-0005-0000-0000-0000191C0000}"/>
    <cellStyle name="Comma 103 5" xfId="41480" xr:uid="{00000000-0005-0000-0000-00001A1C0000}"/>
    <cellStyle name="Comma 103 6" xfId="46763" xr:uid="{84A044DC-E421-45DE-86C5-E90A87B7E071}"/>
    <cellStyle name="Comma 103 7" xfId="46777" xr:uid="{79A35A48-3A43-4A1F-A272-4BCD2A9BF375}"/>
    <cellStyle name="Comma 103 8" xfId="46795" xr:uid="{41A82D3E-C45D-4BC3-AFC7-7F82ED78E7C5}"/>
    <cellStyle name="Comma 103 9" xfId="46809" xr:uid="{398B1DD9-FD47-4209-9630-19F01D2EBACE}"/>
    <cellStyle name="Comma 104" xfId="39" xr:uid="{00000000-0005-0000-0000-00001B1C0000}"/>
    <cellStyle name="Comma 104 2" xfId="1120" xr:uid="{00000000-0005-0000-0000-00001C1C0000}"/>
    <cellStyle name="Comma 104 2 2" xfId="18574" xr:uid="{00000000-0005-0000-0000-00001D1C0000}"/>
    <cellStyle name="Comma 104 2 3" xfId="41484" xr:uid="{00000000-0005-0000-0000-00001E1C0000}"/>
    <cellStyle name="Comma 104 3" xfId="19004" xr:uid="{00000000-0005-0000-0000-00001F1C0000}"/>
    <cellStyle name="Comma 104 3 2" xfId="41485" xr:uid="{00000000-0005-0000-0000-0000201C0000}"/>
    <cellStyle name="Comma 104 4" xfId="9597" xr:uid="{00000000-0005-0000-0000-0000211C0000}"/>
    <cellStyle name="Comma 104 5" xfId="41483" xr:uid="{00000000-0005-0000-0000-0000221C0000}"/>
    <cellStyle name="Comma 105" xfId="40" xr:uid="{00000000-0005-0000-0000-0000231C0000}"/>
    <cellStyle name="Comma 105 2" xfId="1198" xr:uid="{00000000-0005-0000-0000-0000241C0000}"/>
    <cellStyle name="Comma 105 2 2" xfId="18575" xr:uid="{00000000-0005-0000-0000-0000251C0000}"/>
    <cellStyle name="Comma 105 2 3" xfId="41487" xr:uid="{00000000-0005-0000-0000-0000261C0000}"/>
    <cellStyle name="Comma 105 3" xfId="19005" xr:uid="{00000000-0005-0000-0000-0000271C0000}"/>
    <cellStyle name="Comma 105 3 2" xfId="41488" xr:uid="{00000000-0005-0000-0000-0000281C0000}"/>
    <cellStyle name="Comma 105 4" xfId="9598" xr:uid="{00000000-0005-0000-0000-0000291C0000}"/>
    <cellStyle name="Comma 105 5" xfId="41486" xr:uid="{00000000-0005-0000-0000-00002A1C0000}"/>
    <cellStyle name="Comma 106" xfId="41" xr:uid="{00000000-0005-0000-0000-00002B1C0000}"/>
    <cellStyle name="Comma 106 2" xfId="1121" xr:uid="{00000000-0005-0000-0000-00002C1C0000}"/>
    <cellStyle name="Comma 106 2 2" xfId="18576" xr:uid="{00000000-0005-0000-0000-00002D1C0000}"/>
    <cellStyle name="Comma 106 2 3" xfId="41490" xr:uid="{00000000-0005-0000-0000-00002E1C0000}"/>
    <cellStyle name="Comma 106 3" xfId="19006" xr:uid="{00000000-0005-0000-0000-00002F1C0000}"/>
    <cellStyle name="Comma 106 3 2" xfId="41491" xr:uid="{00000000-0005-0000-0000-0000301C0000}"/>
    <cellStyle name="Comma 106 4" xfId="9599" xr:uid="{00000000-0005-0000-0000-0000311C0000}"/>
    <cellStyle name="Comma 106 5" xfId="41489" xr:uid="{00000000-0005-0000-0000-0000321C0000}"/>
    <cellStyle name="Comma 107" xfId="42" xr:uid="{00000000-0005-0000-0000-0000331C0000}"/>
    <cellStyle name="Comma 107 2" xfId="1199" xr:uid="{00000000-0005-0000-0000-0000341C0000}"/>
    <cellStyle name="Comma 107 2 2" xfId="18577" xr:uid="{00000000-0005-0000-0000-0000351C0000}"/>
    <cellStyle name="Comma 107 2 3" xfId="41493" xr:uid="{00000000-0005-0000-0000-0000361C0000}"/>
    <cellStyle name="Comma 107 3" xfId="19007" xr:uid="{00000000-0005-0000-0000-0000371C0000}"/>
    <cellStyle name="Comma 107 4" xfId="9600" xr:uid="{00000000-0005-0000-0000-0000381C0000}"/>
    <cellStyle name="Comma 107 5" xfId="41492" xr:uid="{00000000-0005-0000-0000-0000391C0000}"/>
    <cellStyle name="Comma 108" xfId="43" xr:uid="{00000000-0005-0000-0000-00003A1C0000}"/>
    <cellStyle name="Comma 108 2" xfId="1200" xr:uid="{00000000-0005-0000-0000-00003B1C0000}"/>
    <cellStyle name="Comma 108 2 2" xfId="18578" xr:uid="{00000000-0005-0000-0000-00003C1C0000}"/>
    <cellStyle name="Comma 108 2 3" xfId="41495" xr:uid="{00000000-0005-0000-0000-00003D1C0000}"/>
    <cellStyle name="Comma 108 3" xfId="19008" xr:uid="{00000000-0005-0000-0000-00003E1C0000}"/>
    <cellStyle name="Comma 108 3 2" xfId="41496" xr:uid="{00000000-0005-0000-0000-00003F1C0000}"/>
    <cellStyle name="Comma 108 4" xfId="9601" xr:uid="{00000000-0005-0000-0000-0000401C0000}"/>
    <cellStyle name="Comma 108 5" xfId="41494" xr:uid="{00000000-0005-0000-0000-0000411C0000}"/>
    <cellStyle name="Comma 109" xfId="44" xr:uid="{00000000-0005-0000-0000-0000421C0000}"/>
    <cellStyle name="Comma 109 2" xfId="1201" xr:uid="{00000000-0005-0000-0000-0000431C0000}"/>
    <cellStyle name="Comma 109 2 2" xfId="18579" xr:uid="{00000000-0005-0000-0000-0000441C0000}"/>
    <cellStyle name="Comma 109 2 3" xfId="41498" xr:uid="{00000000-0005-0000-0000-0000451C0000}"/>
    <cellStyle name="Comma 109 3" xfId="19009" xr:uid="{00000000-0005-0000-0000-0000461C0000}"/>
    <cellStyle name="Comma 109 3 2" xfId="41499" xr:uid="{00000000-0005-0000-0000-0000471C0000}"/>
    <cellStyle name="Comma 109 4" xfId="9602" xr:uid="{00000000-0005-0000-0000-0000481C0000}"/>
    <cellStyle name="Comma 109 5" xfId="41497" xr:uid="{00000000-0005-0000-0000-0000491C0000}"/>
    <cellStyle name="Comma 11" xfId="45" xr:uid="{00000000-0005-0000-0000-00004A1C0000}"/>
    <cellStyle name="Comma 11 10" xfId="3284" xr:uid="{00000000-0005-0000-0000-00004B1C0000}"/>
    <cellStyle name="Comma 11 10 2" xfId="41501" xr:uid="{00000000-0005-0000-0000-00004C1C0000}"/>
    <cellStyle name="Comma 11 11" xfId="3285" xr:uid="{00000000-0005-0000-0000-00004D1C0000}"/>
    <cellStyle name="Comma 11 11 2" xfId="41502" xr:uid="{00000000-0005-0000-0000-00004E1C0000}"/>
    <cellStyle name="Comma 11 12" xfId="3286" xr:uid="{00000000-0005-0000-0000-00004F1C0000}"/>
    <cellStyle name="Comma 11 12 2" xfId="41503" xr:uid="{00000000-0005-0000-0000-0000501C0000}"/>
    <cellStyle name="Comma 11 13" xfId="3287" xr:uid="{00000000-0005-0000-0000-0000511C0000}"/>
    <cellStyle name="Comma 11 13 2" xfId="41504" xr:uid="{00000000-0005-0000-0000-0000521C0000}"/>
    <cellStyle name="Comma 11 14" xfId="3288" xr:uid="{00000000-0005-0000-0000-0000531C0000}"/>
    <cellStyle name="Comma 11 14 2" xfId="41505" xr:uid="{00000000-0005-0000-0000-0000541C0000}"/>
    <cellStyle name="Comma 11 15" xfId="3289" xr:uid="{00000000-0005-0000-0000-0000551C0000}"/>
    <cellStyle name="Comma 11 15 2" xfId="41506" xr:uid="{00000000-0005-0000-0000-0000561C0000}"/>
    <cellStyle name="Comma 11 16" xfId="3290" xr:uid="{00000000-0005-0000-0000-0000571C0000}"/>
    <cellStyle name="Comma 11 16 2" xfId="41507" xr:uid="{00000000-0005-0000-0000-0000581C0000}"/>
    <cellStyle name="Comma 11 17" xfId="3291" xr:uid="{00000000-0005-0000-0000-0000591C0000}"/>
    <cellStyle name="Comma 11 17 2" xfId="41508" xr:uid="{00000000-0005-0000-0000-00005A1C0000}"/>
    <cellStyle name="Comma 11 18" xfId="3292" xr:uid="{00000000-0005-0000-0000-00005B1C0000}"/>
    <cellStyle name="Comma 11 18 2" xfId="41509" xr:uid="{00000000-0005-0000-0000-00005C1C0000}"/>
    <cellStyle name="Comma 11 19" xfId="3293" xr:uid="{00000000-0005-0000-0000-00005D1C0000}"/>
    <cellStyle name="Comma 11 2" xfId="702" xr:uid="{00000000-0005-0000-0000-00005E1C0000}"/>
    <cellStyle name="Comma 11 2 10" xfId="30694" xr:uid="{00000000-0005-0000-0000-00005F1C0000}"/>
    <cellStyle name="Comma 11 2 11" xfId="34308" xr:uid="{00000000-0005-0000-0000-0000601C0000}"/>
    <cellStyle name="Comma 11 2 12" xfId="3162" xr:uid="{00000000-0005-0000-0000-0000611C0000}"/>
    <cellStyle name="Comma 11 2 13" xfId="41510" xr:uid="{00000000-0005-0000-0000-0000621C0000}"/>
    <cellStyle name="Comma 11 2 2" xfId="3295" xr:uid="{00000000-0005-0000-0000-0000631C0000}"/>
    <cellStyle name="Comma 11 2 2 2" xfId="7862" xr:uid="{00000000-0005-0000-0000-0000641C0000}"/>
    <cellStyle name="Comma 11 2 2 2 2" xfId="14356" xr:uid="{00000000-0005-0000-0000-0000651C0000}"/>
    <cellStyle name="Comma 11 2 2 2 2 2" xfId="27043" xr:uid="{00000000-0005-0000-0000-0000661C0000}"/>
    <cellStyle name="Comma 11 2 2 2 2 2 2" xfId="41515" xr:uid="{00000000-0005-0000-0000-0000671C0000}"/>
    <cellStyle name="Comma 11 2 2 2 2 2 3" xfId="41514" xr:uid="{00000000-0005-0000-0000-0000681C0000}"/>
    <cellStyle name="Comma 11 2 2 2 2 3" xfId="41516" xr:uid="{00000000-0005-0000-0000-0000691C0000}"/>
    <cellStyle name="Comma 11 2 2 2 2 4" xfId="41513" xr:uid="{00000000-0005-0000-0000-00006A1C0000}"/>
    <cellStyle name="Comma 11 2 2 2 3" xfId="18744" xr:uid="{00000000-0005-0000-0000-00006B1C0000}"/>
    <cellStyle name="Comma 11 2 2 2 3 2" xfId="41518" xr:uid="{00000000-0005-0000-0000-00006C1C0000}"/>
    <cellStyle name="Comma 11 2 2 2 3 3" xfId="41517" xr:uid="{00000000-0005-0000-0000-00006D1C0000}"/>
    <cellStyle name="Comma 11 2 2 2 4" xfId="22532" xr:uid="{00000000-0005-0000-0000-00006E1C0000}"/>
    <cellStyle name="Comma 11 2 2 2 4 2" xfId="41519" xr:uid="{00000000-0005-0000-0000-00006F1C0000}"/>
    <cellStyle name="Comma 11 2 2 2 5" xfId="41512" xr:uid="{00000000-0005-0000-0000-0000701C0000}"/>
    <cellStyle name="Comma 11 2 2 3" xfId="8785" xr:uid="{00000000-0005-0000-0000-0000711C0000}"/>
    <cellStyle name="Comma 11 2 2 3 2" xfId="15199" xr:uid="{00000000-0005-0000-0000-0000721C0000}"/>
    <cellStyle name="Comma 11 2 2 3 2 2" xfId="19119" xr:uid="{00000000-0005-0000-0000-0000731C0000}"/>
    <cellStyle name="Comma 11 2 2 3 2 2 2" xfId="41522" xr:uid="{00000000-0005-0000-0000-0000741C0000}"/>
    <cellStyle name="Comma 11 2 2 3 2 3" xfId="32241" xr:uid="{00000000-0005-0000-0000-0000751C0000}"/>
    <cellStyle name="Comma 11 2 2 3 2 4" xfId="35258" xr:uid="{00000000-0005-0000-0000-0000761C0000}"/>
    <cellStyle name="Comma 11 2 2 3 2 5" xfId="41521" xr:uid="{00000000-0005-0000-0000-0000771C0000}"/>
    <cellStyle name="Comma 11 2 2 3 3" xfId="17546" xr:uid="{00000000-0005-0000-0000-0000781C0000}"/>
    <cellStyle name="Comma 11 2 2 3 3 2" xfId="41523" xr:uid="{00000000-0005-0000-0000-0000791C0000}"/>
    <cellStyle name="Comma 11 2 2 3 4" xfId="30967" xr:uid="{00000000-0005-0000-0000-00007A1C0000}"/>
    <cellStyle name="Comma 11 2 2 3 5" xfId="34383" xr:uid="{00000000-0005-0000-0000-00007B1C0000}"/>
    <cellStyle name="Comma 11 2 2 3 6" xfId="41520" xr:uid="{00000000-0005-0000-0000-00007C1C0000}"/>
    <cellStyle name="Comma 11 2 2 4" xfId="10312" xr:uid="{00000000-0005-0000-0000-00007D1C0000}"/>
    <cellStyle name="Comma 11 2 2 4 2" xfId="41525" xr:uid="{00000000-0005-0000-0000-00007E1C0000}"/>
    <cellStyle name="Comma 11 2 2 4 3" xfId="41524" xr:uid="{00000000-0005-0000-0000-00007F1C0000}"/>
    <cellStyle name="Comma 11 2 2 5" xfId="10852" xr:uid="{00000000-0005-0000-0000-0000801C0000}"/>
    <cellStyle name="Comma 11 2 2 5 2" xfId="16350" xr:uid="{00000000-0005-0000-0000-0000811C0000}"/>
    <cellStyle name="Comma 11 2 2 5 2 2" xfId="28892" xr:uid="{00000000-0005-0000-0000-0000821C0000}"/>
    <cellStyle name="Comma 11 2 2 5 3" xfId="23808" xr:uid="{00000000-0005-0000-0000-0000831C0000}"/>
    <cellStyle name="Comma 11 2 2 5 4" xfId="41526" xr:uid="{00000000-0005-0000-0000-0000841C0000}"/>
    <cellStyle name="Comma 11 2 2 6" xfId="6649" xr:uid="{00000000-0005-0000-0000-0000851C0000}"/>
    <cellStyle name="Comma 11 2 2 6 2" xfId="13236" xr:uid="{00000000-0005-0000-0000-0000861C0000}"/>
    <cellStyle name="Comma 11 2 2 6 2 2" xfId="25978" xr:uid="{00000000-0005-0000-0000-0000871C0000}"/>
    <cellStyle name="Comma 11 2 2 6 3" xfId="21387" xr:uid="{00000000-0005-0000-0000-0000881C0000}"/>
    <cellStyle name="Comma 11 2 2 7" xfId="12167" xr:uid="{00000000-0005-0000-0000-0000891C0000}"/>
    <cellStyle name="Comma 11 2 2 7 2" xfId="24913" xr:uid="{00000000-0005-0000-0000-00008A1C0000}"/>
    <cellStyle name="Comma 11 2 2 8" xfId="41511" xr:uid="{00000000-0005-0000-0000-00008B1C0000}"/>
    <cellStyle name="Comma 11 2 3" xfId="3294" xr:uid="{00000000-0005-0000-0000-00008C1C0000}"/>
    <cellStyle name="Comma 11 2 3 2" xfId="6088" xr:uid="{00000000-0005-0000-0000-00008D1C0000}"/>
    <cellStyle name="Comma 11 2 3 2 2" xfId="20440" xr:uid="{00000000-0005-0000-0000-00008E1C0000}"/>
    <cellStyle name="Comma 11 2 3 2 2 2" xfId="33693" xr:uid="{00000000-0005-0000-0000-00008F1C0000}"/>
    <cellStyle name="Comma 11 2 3 2 2 2 2" xfId="41530" xr:uid="{00000000-0005-0000-0000-0000901C0000}"/>
    <cellStyle name="Comma 11 2 3 2 2 3" xfId="36480" xr:uid="{00000000-0005-0000-0000-0000911C0000}"/>
    <cellStyle name="Comma 11 2 3 2 2 4" xfId="41529" xr:uid="{00000000-0005-0000-0000-0000921C0000}"/>
    <cellStyle name="Comma 11 2 3 2 3" xfId="20141" xr:uid="{00000000-0005-0000-0000-0000931C0000}"/>
    <cellStyle name="Comma 11 2 3 2 3 2" xfId="41531" xr:uid="{00000000-0005-0000-0000-0000941C0000}"/>
    <cellStyle name="Comma 11 2 3 2 4" xfId="33398" xr:uid="{00000000-0005-0000-0000-0000951C0000}"/>
    <cellStyle name="Comma 11 2 3 2 5" xfId="36186" xr:uid="{00000000-0005-0000-0000-0000961C0000}"/>
    <cellStyle name="Comma 11 2 3 2 6" xfId="41528" xr:uid="{00000000-0005-0000-0000-0000971C0000}"/>
    <cellStyle name="Comma 11 2 3 3" xfId="10684" xr:uid="{00000000-0005-0000-0000-0000981C0000}"/>
    <cellStyle name="Comma 11 2 3 3 2" xfId="16229" xr:uid="{00000000-0005-0000-0000-0000991C0000}"/>
    <cellStyle name="Comma 11 2 3 3 2 2" xfId="28830" xr:uid="{00000000-0005-0000-0000-00009A1C0000}"/>
    <cellStyle name="Comma 11 2 3 3 2 3" xfId="41533" xr:uid="{00000000-0005-0000-0000-00009B1C0000}"/>
    <cellStyle name="Comma 11 2 3 3 3" xfId="20293" xr:uid="{00000000-0005-0000-0000-00009C1C0000}"/>
    <cellStyle name="Comma 11 2 3 3 4" xfId="33547" xr:uid="{00000000-0005-0000-0000-00009D1C0000}"/>
    <cellStyle name="Comma 11 2 3 3 5" xfId="36334" xr:uid="{00000000-0005-0000-0000-00009E1C0000}"/>
    <cellStyle name="Comma 11 2 3 3 6" xfId="41532" xr:uid="{00000000-0005-0000-0000-00009F1C0000}"/>
    <cellStyle name="Comma 11 2 3 4" xfId="19985" xr:uid="{00000000-0005-0000-0000-0000A01C0000}"/>
    <cellStyle name="Comma 11 2 3 4 2" xfId="33249" xr:uid="{00000000-0005-0000-0000-0000A11C0000}"/>
    <cellStyle name="Comma 11 2 3 4 3" xfId="36041" xr:uid="{00000000-0005-0000-0000-0000A21C0000}"/>
    <cellStyle name="Comma 11 2 3 4 4" xfId="41534" xr:uid="{00000000-0005-0000-0000-0000A31C0000}"/>
    <cellStyle name="Comma 11 2 3 5" xfId="41527" xr:uid="{00000000-0005-0000-0000-0000A41C0000}"/>
    <cellStyle name="Comma 11 2 4" xfId="7832" xr:uid="{00000000-0005-0000-0000-0000A51C0000}"/>
    <cellStyle name="Comma 11 2 4 2" xfId="14327" xr:uid="{00000000-0005-0000-0000-0000A61C0000}"/>
    <cellStyle name="Comma 11 2 4 2 2" xfId="20386" xr:uid="{00000000-0005-0000-0000-0000A71C0000}"/>
    <cellStyle name="Comma 11 2 4 2 2 2" xfId="41537" xr:uid="{00000000-0005-0000-0000-0000A81C0000}"/>
    <cellStyle name="Comma 11 2 4 2 3" xfId="33639" xr:uid="{00000000-0005-0000-0000-0000A91C0000}"/>
    <cellStyle name="Comma 11 2 4 2 4" xfId="36426" xr:uid="{00000000-0005-0000-0000-0000AA1C0000}"/>
    <cellStyle name="Comma 11 2 4 2 5" xfId="41536" xr:uid="{00000000-0005-0000-0000-0000AB1C0000}"/>
    <cellStyle name="Comma 11 2 4 3" xfId="20087" xr:uid="{00000000-0005-0000-0000-0000AC1C0000}"/>
    <cellStyle name="Comma 11 2 4 3 2" xfId="33344" xr:uid="{00000000-0005-0000-0000-0000AD1C0000}"/>
    <cellStyle name="Comma 11 2 4 3 3" xfId="36132" xr:uid="{00000000-0005-0000-0000-0000AE1C0000}"/>
    <cellStyle name="Comma 11 2 4 3 4" xfId="41538" xr:uid="{00000000-0005-0000-0000-0000AF1C0000}"/>
    <cellStyle name="Comma 11 2 4 4" xfId="19059" xr:uid="{00000000-0005-0000-0000-0000B01C0000}"/>
    <cellStyle name="Comma 11 2 4 5" xfId="32181" xr:uid="{00000000-0005-0000-0000-0000B11C0000}"/>
    <cellStyle name="Comma 11 2 4 6" xfId="35200" xr:uid="{00000000-0005-0000-0000-0000B21C0000}"/>
    <cellStyle name="Comma 11 2 4 7" xfId="41535" xr:uid="{00000000-0005-0000-0000-0000B31C0000}"/>
    <cellStyle name="Comma 11 2 5" xfId="8754" xr:uid="{00000000-0005-0000-0000-0000B41C0000}"/>
    <cellStyle name="Comma 11 2 5 2" xfId="15169" xr:uid="{00000000-0005-0000-0000-0000B51C0000}"/>
    <cellStyle name="Comma 11 2 5 2 2" xfId="20239" xr:uid="{00000000-0005-0000-0000-0000B61C0000}"/>
    <cellStyle name="Comma 11 2 5 2 3" xfId="33493" xr:uid="{00000000-0005-0000-0000-0000B71C0000}"/>
    <cellStyle name="Comma 11 2 5 2 4" xfId="36280" xr:uid="{00000000-0005-0000-0000-0000B81C0000}"/>
    <cellStyle name="Comma 11 2 5 2 5" xfId="41540" xr:uid="{00000000-0005-0000-0000-0000B91C0000}"/>
    <cellStyle name="Comma 11 2 5 3" xfId="18939" xr:uid="{00000000-0005-0000-0000-0000BA1C0000}"/>
    <cellStyle name="Comma 11 2 5 4" xfId="32120" xr:uid="{00000000-0005-0000-0000-0000BB1C0000}"/>
    <cellStyle name="Comma 11 2 5 5" xfId="35140" xr:uid="{00000000-0005-0000-0000-0000BC1C0000}"/>
    <cellStyle name="Comma 11 2 5 6" xfId="41539" xr:uid="{00000000-0005-0000-0000-0000BD1C0000}"/>
    <cellStyle name="Comma 11 2 6" xfId="10020" xr:uid="{00000000-0005-0000-0000-0000BE1C0000}"/>
    <cellStyle name="Comma 11 2 6 2" xfId="15978" xr:uid="{00000000-0005-0000-0000-0000BF1C0000}"/>
    <cellStyle name="Comma 11 2 6 2 2" xfId="28613" xr:uid="{00000000-0005-0000-0000-0000C01C0000}"/>
    <cellStyle name="Comma 11 2 6 2 3" xfId="41542" xr:uid="{00000000-0005-0000-0000-0000C11C0000}"/>
    <cellStyle name="Comma 11 2 6 3" xfId="19923" xr:uid="{00000000-0005-0000-0000-0000C21C0000}"/>
    <cellStyle name="Comma 11 2 6 4" xfId="33119" xr:uid="{00000000-0005-0000-0000-0000C31C0000}"/>
    <cellStyle name="Comma 11 2 6 5" xfId="35986" xr:uid="{00000000-0005-0000-0000-0000C41C0000}"/>
    <cellStyle name="Comma 11 2 6 6" xfId="41541" xr:uid="{00000000-0005-0000-0000-0000C51C0000}"/>
    <cellStyle name="Comma 11 2 7" xfId="6612" xr:uid="{00000000-0005-0000-0000-0000C61C0000}"/>
    <cellStyle name="Comma 11 2 7 2" xfId="13200" xr:uid="{00000000-0005-0000-0000-0000C71C0000}"/>
    <cellStyle name="Comma 11 2 7 2 2" xfId="25944" xr:uid="{00000000-0005-0000-0000-0000C81C0000}"/>
    <cellStyle name="Comma 11 2 7 3" xfId="21352" xr:uid="{00000000-0005-0000-0000-0000C91C0000}"/>
    <cellStyle name="Comma 11 2 7 4" xfId="41543" xr:uid="{00000000-0005-0000-0000-0000CA1C0000}"/>
    <cellStyle name="Comma 11 2 8" xfId="12131" xr:uid="{00000000-0005-0000-0000-0000CB1C0000}"/>
    <cellStyle name="Comma 11 2 8 2" xfId="24876" xr:uid="{00000000-0005-0000-0000-0000CC1C0000}"/>
    <cellStyle name="Comma 11 2 8 3" xfId="41544" xr:uid="{00000000-0005-0000-0000-0000CD1C0000}"/>
    <cellStyle name="Comma 11 2 9" xfId="17441" xr:uid="{00000000-0005-0000-0000-0000CE1C0000}"/>
    <cellStyle name="Comma 11 2 9 2" xfId="41545" xr:uid="{00000000-0005-0000-0000-0000CF1C0000}"/>
    <cellStyle name="Comma 11 20" xfId="3296" xr:uid="{00000000-0005-0000-0000-0000D01C0000}"/>
    <cellStyle name="Comma 11 21" xfId="3297" xr:uid="{00000000-0005-0000-0000-0000D11C0000}"/>
    <cellStyle name="Comma 11 22" xfId="3283" xr:uid="{00000000-0005-0000-0000-0000D21C0000}"/>
    <cellStyle name="Comma 11 22 2" xfId="6087" xr:uid="{00000000-0005-0000-0000-0000D31C0000}"/>
    <cellStyle name="Comma 11 22 3" xfId="18580" xr:uid="{00000000-0005-0000-0000-0000D41C0000}"/>
    <cellStyle name="Comma 11 23" xfId="9603" xr:uid="{00000000-0005-0000-0000-0000D51C0000}"/>
    <cellStyle name="Comma 11 23 2" xfId="17545" xr:uid="{00000000-0005-0000-0000-0000D61C0000}"/>
    <cellStyle name="Comma 11 24" xfId="2656" xr:uid="{00000000-0005-0000-0000-0000D71C0000}"/>
    <cellStyle name="Comma 11 25" xfId="41500" xr:uid="{00000000-0005-0000-0000-0000D81C0000}"/>
    <cellStyle name="Comma 11 26" xfId="46841" xr:uid="{316B8D87-73A3-4DD8-B16E-FB98A80A961E}"/>
    <cellStyle name="Comma 11 3" xfId="946" xr:uid="{00000000-0005-0000-0000-0000D91C0000}"/>
    <cellStyle name="Comma 11 3 2" xfId="1353" xr:uid="{00000000-0005-0000-0000-0000DA1C0000}"/>
    <cellStyle name="Comma 11 3 2 2" xfId="11190" xr:uid="{00000000-0005-0000-0000-0000DB1C0000}"/>
    <cellStyle name="Comma 11 3 2 2 2" xfId="16567" xr:uid="{00000000-0005-0000-0000-0000DC1C0000}"/>
    <cellStyle name="Comma 11 3 2 2 2 2" xfId="29106" xr:uid="{00000000-0005-0000-0000-0000DD1C0000}"/>
    <cellStyle name="Comma 11 3 2 2 2 2 2" xfId="41549" xr:uid="{00000000-0005-0000-0000-0000DE1C0000}"/>
    <cellStyle name="Comma 11 3 2 2 2 2 3" xfId="41548" xr:uid="{00000000-0005-0000-0000-0000DF1C0000}"/>
    <cellStyle name="Comma 11 3 2 2 2 3" xfId="41550" xr:uid="{00000000-0005-0000-0000-0000E01C0000}"/>
    <cellStyle name="Comma 11 3 2 2 2 4" xfId="41547" xr:uid="{00000000-0005-0000-0000-0000E11C0000}"/>
    <cellStyle name="Comma 11 3 2 2 3" xfId="24012" xr:uid="{00000000-0005-0000-0000-0000E21C0000}"/>
    <cellStyle name="Comma 11 3 2 2 3 2" xfId="41552" xr:uid="{00000000-0005-0000-0000-0000E31C0000}"/>
    <cellStyle name="Comma 11 3 2 2 3 3" xfId="41551" xr:uid="{00000000-0005-0000-0000-0000E41C0000}"/>
    <cellStyle name="Comma 11 3 2 2 4" xfId="41553" xr:uid="{00000000-0005-0000-0000-0000E51C0000}"/>
    <cellStyle name="Comma 11 3 2 2 5" xfId="41546" xr:uid="{00000000-0005-0000-0000-0000E61C0000}"/>
    <cellStyle name="Comma 11 3 2 3" xfId="10044" xr:uid="{00000000-0005-0000-0000-0000E71C0000}"/>
    <cellStyle name="Comma 11 3 2 3 2" xfId="41555" xr:uid="{00000000-0005-0000-0000-0000E81C0000}"/>
    <cellStyle name="Comma 11 3 2 3 2 2" xfId="41556" xr:uid="{00000000-0005-0000-0000-0000E91C0000}"/>
    <cellStyle name="Comma 11 3 2 3 3" xfId="41557" xr:uid="{00000000-0005-0000-0000-0000EA1C0000}"/>
    <cellStyle name="Comma 11 3 2 3 4" xfId="41554" xr:uid="{00000000-0005-0000-0000-0000EB1C0000}"/>
    <cellStyle name="Comma 11 3 2 4" xfId="41558" xr:uid="{00000000-0005-0000-0000-0000EC1C0000}"/>
    <cellStyle name="Comma 11 3 2 4 2" xfId="41559" xr:uid="{00000000-0005-0000-0000-0000ED1C0000}"/>
    <cellStyle name="Comma 11 3 2 5" xfId="41560" xr:uid="{00000000-0005-0000-0000-0000EE1C0000}"/>
    <cellStyle name="Comma 11 3 2 6" xfId="41561" xr:uid="{00000000-0005-0000-0000-0000EF1C0000}"/>
    <cellStyle name="Comma 11 3 2 7" xfId="41562" xr:uid="{00000000-0005-0000-0000-0000F01C0000}"/>
    <cellStyle name="Comma 11 3 3" xfId="10918" xr:uid="{00000000-0005-0000-0000-0000F11C0000}"/>
    <cellStyle name="Comma 11 3 3 2" xfId="16397" xr:uid="{00000000-0005-0000-0000-0000F21C0000}"/>
    <cellStyle name="Comma 11 3 3 2 2" xfId="28939" xr:uid="{00000000-0005-0000-0000-0000F31C0000}"/>
    <cellStyle name="Comma 11 3 3 2 2 2" xfId="41566" xr:uid="{00000000-0005-0000-0000-0000F41C0000}"/>
    <cellStyle name="Comma 11 3 3 2 2 3" xfId="41565" xr:uid="{00000000-0005-0000-0000-0000F51C0000}"/>
    <cellStyle name="Comma 11 3 3 2 3" xfId="41567" xr:uid="{00000000-0005-0000-0000-0000F61C0000}"/>
    <cellStyle name="Comma 11 3 3 2 4" xfId="41564" xr:uid="{00000000-0005-0000-0000-0000F71C0000}"/>
    <cellStyle name="Comma 11 3 3 3" xfId="17547" xr:uid="{00000000-0005-0000-0000-0000F81C0000}"/>
    <cellStyle name="Comma 11 3 3 3 2" xfId="41569" xr:uid="{00000000-0005-0000-0000-0000F91C0000}"/>
    <cellStyle name="Comma 11 3 3 3 3" xfId="41568" xr:uid="{00000000-0005-0000-0000-0000FA1C0000}"/>
    <cellStyle name="Comma 11 3 3 4" xfId="23848" xr:uid="{00000000-0005-0000-0000-0000FB1C0000}"/>
    <cellStyle name="Comma 11 3 3 4 2" xfId="41570" xr:uid="{00000000-0005-0000-0000-0000FC1C0000}"/>
    <cellStyle name="Comma 11 3 3 5" xfId="41563" xr:uid="{00000000-0005-0000-0000-0000FD1C0000}"/>
    <cellStyle name="Comma 11 3 4" xfId="11071" xr:uid="{00000000-0005-0000-0000-0000FE1C0000}"/>
    <cellStyle name="Comma 11 3 4 2" xfId="41572" xr:uid="{00000000-0005-0000-0000-0000FF1C0000}"/>
    <cellStyle name="Comma 11 3 4 2 2" xfId="41573" xr:uid="{00000000-0005-0000-0000-0000001D0000}"/>
    <cellStyle name="Comma 11 3 4 3" xfId="41574" xr:uid="{00000000-0005-0000-0000-0000011D0000}"/>
    <cellStyle name="Comma 11 3 4 4" xfId="41571" xr:uid="{00000000-0005-0000-0000-0000021D0000}"/>
    <cellStyle name="Comma 11 3 5" xfId="3298" xr:uid="{00000000-0005-0000-0000-0000031D0000}"/>
    <cellStyle name="Comma 11 3 5 2" xfId="41576" xr:uid="{00000000-0005-0000-0000-0000041D0000}"/>
    <cellStyle name="Comma 11 3 5 3" xfId="41575" xr:uid="{00000000-0005-0000-0000-0000051D0000}"/>
    <cellStyle name="Comma 11 3 6" xfId="41577" xr:uid="{00000000-0005-0000-0000-0000061D0000}"/>
    <cellStyle name="Comma 11 3 6 2" xfId="41578" xr:uid="{00000000-0005-0000-0000-0000071D0000}"/>
    <cellStyle name="Comma 11 3 7" xfId="41579" xr:uid="{00000000-0005-0000-0000-0000081D0000}"/>
    <cellStyle name="Comma 11 3 8" xfId="41580" xr:uid="{00000000-0005-0000-0000-0000091D0000}"/>
    <cellStyle name="Comma 11 3 9" xfId="41581" xr:uid="{00000000-0005-0000-0000-00000A1D0000}"/>
    <cellStyle name="Comma 11 4" xfId="1346" xr:uid="{00000000-0005-0000-0000-00000B1D0000}"/>
    <cellStyle name="Comma 11 4 10" xfId="3299" xr:uid="{00000000-0005-0000-0000-00000C1D0000}"/>
    <cellStyle name="Comma 11 4 11" xfId="37413" xr:uid="{00000000-0005-0000-0000-00000D1D0000}"/>
    <cellStyle name="Comma 11 4 12" xfId="41582" xr:uid="{00000000-0005-0000-0000-00000E1D0000}"/>
    <cellStyle name="Comma 11 4 2" xfId="7863" xr:uid="{00000000-0005-0000-0000-00000F1D0000}"/>
    <cellStyle name="Comma 11 4 2 2" xfId="14357" xr:uid="{00000000-0005-0000-0000-0000101D0000}"/>
    <cellStyle name="Comma 11 4 2 2 2" xfId="27044" xr:uid="{00000000-0005-0000-0000-0000111D0000}"/>
    <cellStyle name="Comma 11 4 2 2 2 2" xfId="41586" xr:uid="{00000000-0005-0000-0000-0000121D0000}"/>
    <cellStyle name="Comma 11 4 2 2 2 3" xfId="41585" xr:uid="{00000000-0005-0000-0000-0000131D0000}"/>
    <cellStyle name="Comma 11 4 2 2 3" xfId="41587" xr:uid="{00000000-0005-0000-0000-0000141D0000}"/>
    <cellStyle name="Comma 11 4 2 2 4" xfId="41584" xr:uid="{00000000-0005-0000-0000-0000151D0000}"/>
    <cellStyle name="Comma 11 4 2 3" xfId="19120" xr:uid="{00000000-0005-0000-0000-0000161D0000}"/>
    <cellStyle name="Comma 11 4 2 3 2" xfId="41589" xr:uid="{00000000-0005-0000-0000-0000171D0000}"/>
    <cellStyle name="Comma 11 4 2 3 3" xfId="41588" xr:uid="{00000000-0005-0000-0000-0000181D0000}"/>
    <cellStyle name="Comma 11 4 2 4" xfId="32242" xr:uid="{00000000-0005-0000-0000-0000191D0000}"/>
    <cellStyle name="Comma 11 4 2 4 2" xfId="41590" xr:uid="{00000000-0005-0000-0000-00001A1D0000}"/>
    <cellStyle name="Comma 11 4 2 5" xfId="35259" xr:uid="{00000000-0005-0000-0000-00001B1D0000}"/>
    <cellStyle name="Comma 11 4 2 6" xfId="41583" xr:uid="{00000000-0005-0000-0000-00001C1D0000}"/>
    <cellStyle name="Comma 11 4 3" xfId="8786" xr:uid="{00000000-0005-0000-0000-00001D1D0000}"/>
    <cellStyle name="Comma 11 4 3 2" xfId="15200" xr:uid="{00000000-0005-0000-0000-00001E1D0000}"/>
    <cellStyle name="Comma 11 4 3 2 2" xfId="27857" xr:uid="{00000000-0005-0000-0000-00001F1D0000}"/>
    <cellStyle name="Comma 11 4 3 2 2 2" xfId="41593" xr:uid="{00000000-0005-0000-0000-0000201D0000}"/>
    <cellStyle name="Comma 11 4 3 2 3" xfId="41592" xr:uid="{00000000-0005-0000-0000-0000211D0000}"/>
    <cellStyle name="Comma 11 4 3 3" xfId="22823" xr:uid="{00000000-0005-0000-0000-0000221D0000}"/>
    <cellStyle name="Comma 11 4 3 3 2" xfId="41594" xr:uid="{00000000-0005-0000-0000-0000231D0000}"/>
    <cellStyle name="Comma 11 4 3 4" xfId="41591" xr:uid="{00000000-0005-0000-0000-0000241D0000}"/>
    <cellStyle name="Comma 11 4 4" xfId="11280" xr:uid="{00000000-0005-0000-0000-0000251D0000}"/>
    <cellStyle name="Comma 11 4 4 2" xfId="16619" xr:uid="{00000000-0005-0000-0000-0000261D0000}"/>
    <cellStyle name="Comma 11 4 4 2 2" xfId="29154" xr:uid="{00000000-0005-0000-0000-0000271D0000}"/>
    <cellStyle name="Comma 11 4 4 2 3" xfId="41596" xr:uid="{00000000-0005-0000-0000-0000281D0000}"/>
    <cellStyle name="Comma 11 4 4 3" xfId="24061" xr:uid="{00000000-0005-0000-0000-0000291D0000}"/>
    <cellStyle name="Comma 11 4 4 4" xfId="41595" xr:uid="{00000000-0005-0000-0000-00002A1D0000}"/>
    <cellStyle name="Comma 11 4 5" xfId="6650" xr:uid="{00000000-0005-0000-0000-00002B1D0000}"/>
    <cellStyle name="Comma 11 4 5 2" xfId="13237" xr:uid="{00000000-0005-0000-0000-00002C1D0000}"/>
    <cellStyle name="Comma 11 4 5 2 2" xfId="25979" xr:uid="{00000000-0005-0000-0000-00002D1D0000}"/>
    <cellStyle name="Comma 11 4 5 3" xfId="21388" xr:uid="{00000000-0005-0000-0000-00002E1D0000}"/>
    <cellStyle name="Comma 11 4 5 4" xfId="41597" xr:uid="{00000000-0005-0000-0000-00002F1D0000}"/>
    <cellStyle name="Comma 11 4 6" xfId="12168" xr:uid="{00000000-0005-0000-0000-0000301D0000}"/>
    <cellStyle name="Comma 11 4 6 2" xfId="24914" xr:uid="{00000000-0005-0000-0000-0000311D0000}"/>
    <cellStyle name="Comma 11 4 6 3" xfId="41598" xr:uid="{00000000-0005-0000-0000-0000321D0000}"/>
    <cellStyle name="Comma 11 4 7" xfId="17548" xr:uid="{00000000-0005-0000-0000-0000331D0000}"/>
    <cellStyle name="Comma 11 4 8" xfId="30968" xr:uid="{00000000-0005-0000-0000-0000341D0000}"/>
    <cellStyle name="Comma 11 4 9" xfId="34384" xr:uid="{00000000-0005-0000-0000-0000351D0000}"/>
    <cellStyle name="Comma 11 5" xfId="3300" xr:uid="{00000000-0005-0000-0000-0000361D0000}"/>
    <cellStyle name="Comma 11 5 2" xfId="10814" xr:uid="{00000000-0005-0000-0000-0000371D0000}"/>
    <cellStyle name="Comma 11 5 2 2" xfId="16330" xr:uid="{00000000-0005-0000-0000-0000381D0000}"/>
    <cellStyle name="Comma 11 5 2 2 2" xfId="28872" xr:uid="{00000000-0005-0000-0000-0000391D0000}"/>
    <cellStyle name="Comma 11 5 2 2 2 2" xfId="41602" xr:uid="{00000000-0005-0000-0000-00003A1D0000}"/>
    <cellStyle name="Comma 11 5 2 2 3" xfId="41601" xr:uid="{00000000-0005-0000-0000-00003B1D0000}"/>
    <cellStyle name="Comma 11 5 2 3" xfId="23791" xr:uid="{00000000-0005-0000-0000-00003C1D0000}"/>
    <cellStyle name="Comma 11 5 2 3 2" xfId="41603" xr:uid="{00000000-0005-0000-0000-00003D1D0000}"/>
    <cellStyle name="Comma 11 5 2 4" xfId="41600" xr:uid="{00000000-0005-0000-0000-00003E1D0000}"/>
    <cellStyle name="Comma 11 5 3" xfId="41604" xr:uid="{00000000-0005-0000-0000-00003F1D0000}"/>
    <cellStyle name="Comma 11 5 3 2" xfId="41605" xr:uid="{00000000-0005-0000-0000-0000401D0000}"/>
    <cellStyle name="Comma 11 5 4" xfId="41606" xr:uid="{00000000-0005-0000-0000-0000411D0000}"/>
    <cellStyle name="Comma 11 5 5" xfId="41599" xr:uid="{00000000-0005-0000-0000-0000421D0000}"/>
    <cellStyle name="Comma 11 6" xfId="3301" xr:uid="{00000000-0005-0000-0000-0000431D0000}"/>
    <cellStyle name="Comma 11 6 2" xfId="41608" xr:uid="{00000000-0005-0000-0000-0000441D0000}"/>
    <cellStyle name="Comma 11 6 2 2" xfId="41609" xr:uid="{00000000-0005-0000-0000-0000451D0000}"/>
    <cellStyle name="Comma 11 6 3" xfId="41610" xr:uid="{00000000-0005-0000-0000-0000461D0000}"/>
    <cellStyle name="Comma 11 6 4" xfId="41607" xr:uid="{00000000-0005-0000-0000-0000471D0000}"/>
    <cellStyle name="Comma 11 7" xfId="3302" xr:uid="{00000000-0005-0000-0000-0000481D0000}"/>
    <cellStyle name="Comma 11 7 2" xfId="41612" xr:uid="{00000000-0005-0000-0000-0000491D0000}"/>
    <cellStyle name="Comma 11 7 3" xfId="41611" xr:uid="{00000000-0005-0000-0000-00004A1D0000}"/>
    <cellStyle name="Comma 11 8" xfId="3303" xr:uid="{00000000-0005-0000-0000-00004B1D0000}"/>
    <cellStyle name="Comma 11 8 2" xfId="41614" xr:uid="{00000000-0005-0000-0000-00004C1D0000}"/>
    <cellStyle name="Comma 11 8 3" xfId="41613" xr:uid="{00000000-0005-0000-0000-00004D1D0000}"/>
    <cellStyle name="Comma 11 9" xfId="3304" xr:uid="{00000000-0005-0000-0000-00004E1D0000}"/>
    <cellStyle name="Comma 11 9 2" xfId="41615" xr:uid="{00000000-0005-0000-0000-00004F1D0000}"/>
    <cellStyle name="Comma 110" xfId="46" xr:uid="{00000000-0005-0000-0000-0000501D0000}"/>
    <cellStyle name="Comma 110 2" xfId="1202" xr:uid="{00000000-0005-0000-0000-0000511D0000}"/>
    <cellStyle name="Comma 110 2 2" xfId="18581" xr:uid="{00000000-0005-0000-0000-0000521D0000}"/>
    <cellStyle name="Comma 110 2 3" xfId="41617" xr:uid="{00000000-0005-0000-0000-0000531D0000}"/>
    <cellStyle name="Comma 110 3" xfId="19010" xr:uid="{00000000-0005-0000-0000-0000541D0000}"/>
    <cellStyle name="Comma 110 3 2" xfId="41618" xr:uid="{00000000-0005-0000-0000-0000551D0000}"/>
    <cellStyle name="Comma 110 4" xfId="9604" xr:uid="{00000000-0005-0000-0000-0000561D0000}"/>
    <cellStyle name="Comma 110 5" xfId="41616" xr:uid="{00000000-0005-0000-0000-0000571D0000}"/>
    <cellStyle name="Comma 111" xfId="47" xr:uid="{00000000-0005-0000-0000-0000581D0000}"/>
    <cellStyle name="Comma 111 2" xfId="1203" xr:uid="{00000000-0005-0000-0000-0000591D0000}"/>
    <cellStyle name="Comma 111 2 2" xfId="18582" xr:uid="{00000000-0005-0000-0000-00005A1D0000}"/>
    <cellStyle name="Comma 111 2 3" xfId="41620" xr:uid="{00000000-0005-0000-0000-00005B1D0000}"/>
    <cellStyle name="Comma 111 3" xfId="19011" xr:uid="{00000000-0005-0000-0000-00005C1D0000}"/>
    <cellStyle name="Comma 111 3 2" xfId="41621" xr:uid="{00000000-0005-0000-0000-00005D1D0000}"/>
    <cellStyle name="Comma 111 4" xfId="9605" xr:uid="{00000000-0005-0000-0000-00005E1D0000}"/>
    <cellStyle name="Comma 111 5" xfId="41619" xr:uid="{00000000-0005-0000-0000-00005F1D0000}"/>
    <cellStyle name="Comma 112" xfId="48" xr:uid="{00000000-0005-0000-0000-0000601D0000}"/>
    <cellStyle name="Comma 112 2" xfId="1204" xr:uid="{00000000-0005-0000-0000-0000611D0000}"/>
    <cellStyle name="Comma 112 2 2" xfId="18583" xr:uid="{00000000-0005-0000-0000-0000621D0000}"/>
    <cellStyle name="Comma 112 2 3" xfId="41623" xr:uid="{00000000-0005-0000-0000-0000631D0000}"/>
    <cellStyle name="Comma 112 3" xfId="19012" xr:uid="{00000000-0005-0000-0000-0000641D0000}"/>
    <cellStyle name="Comma 112 3 2" xfId="41624" xr:uid="{00000000-0005-0000-0000-0000651D0000}"/>
    <cellStyle name="Comma 112 4" xfId="9606" xr:uid="{00000000-0005-0000-0000-0000661D0000}"/>
    <cellStyle name="Comma 112 5" xfId="41622" xr:uid="{00000000-0005-0000-0000-0000671D0000}"/>
    <cellStyle name="Comma 113" xfId="49" xr:uid="{00000000-0005-0000-0000-0000681D0000}"/>
    <cellStyle name="Comma 113 2" xfId="1205" xr:uid="{00000000-0005-0000-0000-0000691D0000}"/>
    <cellStyle name="Comma 113 2 2" xfId="41626" xr:uid="{00000000-0005-0000-0000-00006A1D0000}"/>
    <cellStyle name="Comma 113 3" xfId="41627" xr:uid="{00000000-0005-0000-0000-00006B1D0000}"/>
    <cellStyle name="Comma 113 4" xfId="41625" xr:uid="{00000000-0005-0000-0000-00006C1D0000}"/>
    <cellStyle name="Comma 114" xfId="50" xr:uid="{00000000-0005-0000-0000-00006D1D0000}"/>
    <cellStyle name="Comma 114 2" xfId="1206" xr:uid="{00000000-0005-0000-0000-00006E1D0000}"/>
    <cellStyle name="Comma 114 2 2" xfId="18584" xr:uid="{00000000-0005-0000-0000-00006F1D0000}"/>
    <cellStyle name="Comma 114 2 3" xfId="41629" xr:uid="{00000000-0005-0000-0000-0000701D0000}"/>
    <cellStyle name="Comma 114 3" xfId="19013" xr:uid="{00000000-0005-0000-0000-0000711D0000}"/>
    <cellStyle name="Comma 114 3 2" xfId="41630" xr:uid="{00000000-0005-0000-0000-0000721D0000}"/>
    <cellStyle name="Comma 114 4" xfId="9607" xr:uid="{00000000-0005-0000-0000-0000731D0000}"/>
    <cellStyle name="Comma 114 5" xfId="41628" xr:uid="{00000000-0005-0000-0000-0000741D0000}"/>
    <cellStyle name="Comma 115" xfId="51" xr:uid="{00000000-0005-0000-0000-0000751D0000}"/>
    <cellStyle name="Comma 115 2" xfId="1207" xr:uid="{00000000-0005-0000-0000-0000761D0000}"/>
    <cellStyle name="Comma 115 2 2" xfId="18585" xr:uid="{00000000-0005-0000-0000-0000771D0000}"/>
    <cellStyle name="Comma 115 2 3" xfId="41632" xr:uid="{00000000-0005-0000-0000-0000781D0000}"/>
    <cellStyle name="Comma 115 3" xfId="19014" xr:uid="{00000000-0005-0000-0000-0000791D0000}"/>
    <cellStyle name="Comma 115 4" xfId="9608" xr:uid="{00000000-0005-0000-0000-00007A1D0000}"/>
    <cellStyle name="Comma 115 5" xfId="41631" xr:uid="{00000000-0005-0000-0000-00007B1D0000}"/>
    <cellStyle name="Comma 116" xfId="52" xr:uid="{00000000-0005-0000-0000-00007C1D0000}"/>
    <cellStyle name="Comma 116 2" xfId="1208" xr:uid="{00000000-0005-0000-0000-00007D1D0000}"/>
    <cellStyle name="Comma 116 2 2" xfId="18586" xr:uid="{00000000-0005-0000-0000-00007E1D0000}"/>
    <cellStyle name="Comma 116 2 3" xfId="41634" xr:uid="{00000000-0005-0000-0000-00007F1D0000}"/>
    <cellStyle name="Comma 116 3" xfId="19015" xr:uid="{00000000-0005-0000-0000-0000801D0000}"/>
    <cellStyle name="Comma 116 4" xfId="9609" xr:uid="{00000000-0005-0000-0000-0000811D0000}"/>
    <cellStyle name="Comma 116 5" xfId="41633" xr:uid="{00000000-0005-0000-0000-0000821D0000}"/>
    <cellStyle name="Comma 117" xfId="53" xr:uid="{00000000-0005-0000-0000-0000831D0000}"/>
    <cellStyle name="Comma 117 2" xfId="1209" xr:uid="{00000000-0005-0000-0000-0000841D0000}"/>
    <cellStyle name="Comma 117 2 2" xfId="18587" xr:uid="{00000000-0005-0000-0000-0000851D0000}"/>
    <cellStyle name="Comma 117 2 3" xfId="41636" xr:uid="{00000000-0005-0000-0000-0000861D0000}"/>
    <cellStyle name="Comma 117 3" xfId="19016" xr:uid="{00000000-0005-0000-0000-0000871D0000}"/>
    <cellStyle name="Comma 117 4" xfId="9610" xr:uid="{00000000-0005-0000-0000-0000881D0000}"/>
    <cellStyle name="Comma 117 5" xfId="41635" xr:uid="{00000000-0005-0000-0000-0000891D0000}"/>
    <cellStyle name="Comma 118" xfId="54" xr:uid="{00000000-0005-0000-0000-00008A1D0000}"/>
    <cellStyle name="Comma 118 2" xfId="1210" xr:uid="{00000000-0005-0000-0000-00008B1D0000}"/>
    <cellStyle name="Comma 118 2 2" xfId="18588" xr:uid="{00000000-0005-0000-0000-00008C1D0000}"/>
    <cellStyle name="Comma 118 2 3" xfId="41638" xr:uid="{00000000-0005-0000-0000-00008D1D0000}"/>
    <cellStyle name="Comma 118 3" xfId="19017" xr:uid="{00000000-0005-0000-0000-00008E1D0000}"/>
    <cellStyle name="Comma 118 4" xfId="9611" xr:uid="{00000000-0005-0000-0000-00008F1D0000}"/>
    <cellStyle name="Comma 118 5" xfId="41637" xr:uid="{00000000-0005-0000-0000-0000901D0000}"/>
    <cellStyle name="Comma 119" xfId="55" xr:uid="{00000000-0005-0000-0000-0000911D0000}"/>
    <cellStyle name="Comma 119 2" xfId="1211" xr:uid="{00000000-0005-0000-0000-0000921D0000}"/>
    <cellStyle name="Comma 119 2 2" xfId="18589" xr:uid="{00000000-0005-0000-0000-0000931D0000}"/>
    <cellStyle name="Comma 119 2 3" xfId="41640" xr:uid="{00000000-0005-0000-0000-0000941D0000}"/>
    <cellStyle name="Comma 119 3" xfId="19018" xr:uid="{00000000-0005-0000-0000-0000951D0000}"/>
    <cellStyle name="Comma 119 4" xfId="9612" xr:uid="{00000000-0005-0000-0000-0000961D0000}"/>
    <cellStyle name="Comma 119 5" xfId="41639" xr:uid="{00000000-0005-0000-0000-0000971D0000}"/>
    <cellStyle name="Comma 12" xfId="56" xr:uid="{00000000-0005-0000-0000-0000981D0000}"/>
    <cellStyle name="Comma 12 2" xfId="387" xr:uid="{00000000-0005-0000-0000-0000991D0000}"/>
    <cellStyle name="Comma 12 2 10" xfId="3307" xr:uid="{00000000-0005-0000-0000-00009A1D0000}"/>
    <cellStyle name="Comma 12 2 10 2" xfId="7865" xr:uid="{00000000-0005-0000-0000-00009B1D0000}"/>
    <cellStyle name="Comma 12 2 10 2 2" xfId="14359" xr:uid="{00000000-0005-0000-0000-00009C1D0000}"/>
    <cellStyle name="Comma 12 2 10 2 2 2" xfId="27045" xr:uid="{00000000-0005-0000-0000-00009D1D0000}"/>
    <cellStyle name="Comma 12 2 10 2 3" xfId="19122" xr:uid="{00000000-0005-0000-0000-00009E1D0000}"/>
    <cellStyle name="Comma 12 2 10 2 4" xfId="32244" xr:uid="{00000000-0005-0000-0000-00009F1D0000}"/>
    <cellStyle name="Comma 12 2 10 2 5" xfId="35261" xr:uid="{00000000-0005-0000-0000-0000A01D0000}"/>
    <cellStyle name="Comma 12 2 10 3" xfId="8788" xr:uid="{00000000-0005-0000-0000-0000A11D0000}"/>
    <cellStyle name="Comma 12 2 10 3 2" xfId="15202" xr:uid="{00000000-0005-0000-0000-0000A21D0000}"/>
    <cellStyle name="Comma 12 2 10 3 2 2" xfId="27859" xr:uid="{00000000-0005-0000-0000-0000A31D0000}"/>
    <cellStyle name="Comma 12 2 10 3 3" xfId="22825" xr:uid="{00000000-0005-0000-0000-0000A41D0000}"/>
    <cellStyle name="Comma 12 2 10 4" xfId="6652" xr:uid="{00000000-0005-0000-0000-0000A51D0000}"/>
    <cellStyle name="Comma 12 2 10 4 2" xfId="13239" xr:uid="{00000000-0005-0000-0000-0000A61D0000}"/>
    <cellStyle name="Comma 12 2 10 4 2 2" xfId="25981" xr:uid="{00000000-0005-0000-0000-0000A71D0000}"/>
    <cellStyle name="Comma 12 2 10 4 3" xfId="21390" xr:uid="{00000000-0005-0000-0000-0000A81D0000}"/>
    <cellStyle name="Comma 12 2 10 5" xfId="12170" xr:uid="{00000000-0005-0000-0000-0000A91D0000}"/>
    <cellStyle name="Comma 12 2 10 5 2" xfId="24916" xr:uid="{00000000-0005-0000-0000-0000AA1D0000}"/>
    <cellStyle name="Comma 12 2 10 6" xfId="17551" xr:uid="{00000000-0005-0000-0000-0000AB1D0000}"/>
    <cellStyle name="Comma 12 2 10 7" xfId="30970" xr:uid="{00000000-0005-0000-0000-0000AC1D0000}"/>
    <cellStyle name="Comma 12 2 10 8" xfId="34386" xr:uid="{00000000-0005-0000-0000-0000AD1D0000}"/>
    <cellStyle name="Comma 12 2 11" xfId="3308" xr:uid="{00000000-0005-0000-0000-0000AE1D0000}"/>
    <cellStyle name="Comma 12 2 11 2" xfId="7866" xr:uid="{00000000-0005-0000-0000-0000AF1D0000}"/>
    <cellStyle name="Comma 12 2 11 2 2" xfId="14360" xr:uid="{00000000-0005-0000-0000-0000B01D0000}"/>
    <cellStyle name="Comma 12 2 11 2 2 2" xfId="27046" xr:uid="{00000000-0005-0000-0000-0000B11D0000}"/>
    <cellStyle name="Comma 12 2 11 2 3" xfId="19123" xr:uid="{00000000-0005-0000-0000-0000B21D0000}"/>
    <cellStyle name="Comma 12 2 11 2 4" xfId="32245" xr:uid="{00000000-0005-0000-0000-0000B31D0000}"/>
    <cellStyle name="Comma 12 2 11 2 5" xfId="35262" xr:uid="{00000000-0005-0000-0000-0000B41D0000}"/>
    <cellStyle name="Comma 12 2 11 3" xfId="8789" xr:uid="{00000000-0005-0000-0000-0000B51D0000}"/>
    <cellStyle name="Comma 12 2 11 3 2" xfId="15203" xr:uid="{00000000-0005-0000-0000-0000B61D0000}"/>
    <cellStyle name="Comma 12 2 11 3 2 2" xfId="27860" xr:uid="{00000000-0005-0000-0000-0000B71D0000}"/>
    <cellStyle name="Comma 12 2 11 3 3" xfId="22826" xr:uid="{00000000-0005-0000-0000-0000B81D0000}"/>
    <cellStyle name="Comma 12 2 11 4" xfId="6653" xr:uid="{00000000-0005-0000-0000-0000B91D0000}"/>
    <cellStyle name="Comma 12 2 11 4 2" xfId="13240" xr:uid="{00000000-0005-0000-0000-0000BA1D0000}"/>
    <cellStyle name="Comma 12 2 11 4 2 2" xfId="25982" xr:uid="{00000000-0005-0000-0000-0000BB1D0000}"/>
    <cellStyle name="Comma 12 2 11 4 3" xfId="21391" xr:uid="{00000000-0005-0000-0000-0000BC1D0000}"/>
    <cellStyle name="Comma 12 2 11 5" xfId="12171" xr:uid="{00000000-0005-0000-0000-0000BD1D0000}"/>
    <cellStyle name="Comma 12 2 11 5 2" xfId="24917" xr:uid="{00000000-0005-0000-0000-0000BE1D0000}"/>
    <cellStyle name="Comma 12 2 11 6" xfId="17552" xr:uid="{00000000-0005-0000-0000-0000BF1D0000}"/>
    <cellStyle name="Comma 12 2 11 7" xfId="30971" xr:uid="{00000000-0005-0000-0000-0000C01D0000}"/>
    <cellStyle name="Comma 12 2 11 8" xfId="34387" xr:uid="{00000000-0005-0000-0000-0000C11D0000}"/>
    <cellStyle name="Comma 12 2 12" xfId="3309" xr:uid="{00000000-0005-0000-0000-0000C21D0000}"/>
    <cellStyle name="Comma 12 2 12 2" xfId="7867" xr:uid="{00000000-0005-0000-0000-0000C31D0000}"/>
    <cellStyle name="Comma 12 2 12 2 2" xfId="14361" xr:uid="{00000000-0005-0000-0000-0000C41D0000}"/>
    <cellStyle name="Comma 12 2 12 2 2 2" xfId="27047" xr:uid="{00000000-0005-0000-0000-0000C51D0000}"/>
    <cellStyle name="Comma 12 2 12 2 3" xfId="19124" xr:uid="{00000000-0005-0000-0000-0000C61D0000}"/>
    <cellStyle name="Comma 12 2 12 2 4" xfId="32246" xr:uid="{00000000-0005-0000-0000-0000C71D0000}"/>
    <cellStyle name="Comma 12 2 12 2 5" xfId="35263" xr:uid="{00000000-0005-0000-0000-0000C81D0000}"/>
    <cellStyle name="Comma 12 2 12 3" xfId="8790" xr:uid="{00000000-0005-0000-0000-0000C91D0000}"/>
    <cellStyle name="Comma 12 2 12 3 2" xfId="15204" xr:uid="{00000000-0005-0000-0000-0000CA1D0000}"/>
    <cellStyle name="Comma 12 2 12 3 2 2" xfId="27861" xr:uid="{00000000-0005-0000-0000-0000CB1D0000}"/>
    <cellStyle name="Comma 12 2 12 3 3" xfId="22827" xr:uid="{00000000-0005-0000-0000-0000CC1D0000}"/>
    <cellStyle name="Comma 12 2 12 4" xfId="6654" xr:uid="{00000000-0005-0000-0000-0000CD1D0000}"/>
    <cellStyle name="Comma 12 2 12 4 2" xfId="13241" xr:uid="{00000000-0005-0000-0000-0000CE1D0000}"/>
    <cellStyle name="Comma 12 2 12 4 2 2" xfId="25983" xr:uid="{00000000-0005-0000-0000-0000CF1D0000}"/>
    <cellStyle name="Comma 12 2 12 4 3" xfId="21392" xr:uid="{00000000-0005-0000-0000-0000D01D0000}"/>
    <cellStyle name="Comma 12 2 12 5" xfId="12172" xr:uid="{00000000-0005-0000-0000-0000D11D0000}"/>
    <cellStyle name="Comma 12 2 12 5 2" xfId="24918" xr:uid="{00000000-0005-0000-0000-0000D21D0000}"/>
    <cellStyle name="Comma 12 2 12 6" xfId="17553" xr:uid="{00000000-0005-0000-0000-0000D31D0000}"/>
    <cellStyle name="Comma 12 2 12 7" xfId="30972" xr:uid="{00000000-0005-0000-0000-0000D41D0000}"/>
    <cellStyle name="Comma 12 2 12 8" xfId="34388" xr:uid="{00000000-0005-0000-0000-0000D51D0000}"/>
    <cellStyle name="Comma 12 2 13" xfId="3310" xr:uid="{00000000-0005-0000-0000-0000D61D0000}"/>
    <cellStyle name="Comma 12 2 13 2" xfId="7868" xr:uid="{00000000-0005-0000-0000-0000D71D0000}"/>
    <cellStyle name="Comma 12 2 13 2 2" xfId="14362" xr:uid="{00000000-0005-0000-0000-0000D81D0000}"/>
    <cellStyle name="Comma 12 2 13 2 2 2" xfId="27048" xr:uid="{00000000-0005-0000-0000-0000D91D0000}"/>
    <cellStyle name="Comma 12 2 13 2 3" xfId="19125" xr:uid="{00000000-0005-0000-0000-0000DA1D0000}"/>
    <cellStyle name="Comma 12 2 13 2 4" xfId="32247" xr:uid="{00000000-0005-0000-0000-0000DB1D0000}"/>
    <cellStyle name="Comma 12 2 13 2 5" xfId="35264" xr:uid="{00000000-0005-0000-0000-0000DC1D0000}"/>
    <cellStyle name="Comma 12 2 13 3" xfId="8791" xr:uid="{00000000-0005-0000-0000-0000DD1D0000}"/>
    <cellStyle name="Comma 12 2 13 3 2" xfId="15205" xr:uid="{00000000-0005-0000-0000-0000DE1D0000}"/>
    <cellStyle name="Comma 12 2 13 3 2 2" xfId="27862" xr:uid="{00000000-0005-0000-0000-0000DF1D0000}"/>
    <cellStyle name="Comma 12 2 13 3 3" xfId="22828" xr:uid="{00000000-0005-0000-0000-0000E01D0000}"/>
    <cellStyle name="Comma 12 2 13 4" xfId="6655" xr:uid="{00000000-0005-0000-0000-0000E11D0000}"/>
    <cellStyle name="Comma 12 2 13 4 2" xfId="13242" xr:uid="{00000000-0005-0000-0000-0000E21D0000}"/>
    <cellStyle name="Comma 12 2 13 4 2 2" xfId="25984" xr:uid="{00000000-0005-0000-0000-0000E31D0000}"/>
    <cellStyle name="Comma 12 2 13 4 3" xfId="21393" xr:uid="{00000000-0005-0000-0000-0000E41D0000}"/>
    <cellStyle name="Comma 12 2 13 5" xfId="12173" xr:uid="{00000000-0005-0000-0000-0000E51D0000}"/>
    <cellStyle name="Comma 12 2 13 5 2" xfId="24919" xr:uid="{00000000-0005-0000-0000-0000E61D0000}"/>
    <cellStyle name="Comma 12 2 13 6" xfId="17554" xr:uid="{00000000-0005-0000-0000-0000E71D0000}"/>
    <cellStyle name="Comma 12 2 13 7" xfId="30973" xr:uid="{00000000-0005-0000-0000-0000E81D0000}"/>
    <cellStyle name="Comma 12 2 13 8" xfId="34389" xr:uid="{00000000-0005-0000-0000-0000E91D0000}"/>
    <cellStyle name="Comma 12 2 14" xfId="3311" xr:uid="{00000000-0005-0000-0000-0000EA1D0000}"/>
    <cellStyle name="Comma 12 2 14 2" xfId="7869" xr:uid="{00000000-0005-0000-0000-0000EB1D0000}"/>
    <cellStyle name="Comma 12 2 14 2 2" xfId="14363" xr:uid="{00000000-0005-0000-0000-0000EC1D0000}"/>
    <cellStyle name="Comma 12 2 14 2 2 2" xfId="27049" xr:uid="{00000000-0005-0000-0000-0000ED1D0000}"/>
    <cellStyle name="Comma 12 2 14 2 3" xfId="19126" xr:uid="{00000000-0005-0000-0000-0000EE1D0000}"/>
    <cellStyle name="Comma 12 2 14 2 4" xfId="32248" xr:uid="{00000000-0005-0000-0000-0000EF1D0000}"/>
    <cellStyle name="Comma 12 2 14 2 5" xfId="35265" xr:uid="{00000000-0005-0000-0000-0000F01D0000}"/>
    <cellStyle name="Comma 12 2 14 3" xfId="8792" xr:uid="{00000000-0005-0000-0000-0000F11D0000}"/>
    <cellStyle name="Comma 12 2 14 3 2" xfId="15206" xr:uid="{00000000-0005-0000-0000-0000F21D0000}"/>
    <cellStyle name="Comma 12 2 14 3 2 2" xfId="27863" xr:uid="{00000000-0005-0000-0000-0000F31D0000}"/>
    <cellStyle name="Comma 12 2 14 3 3" xfId="22829" xr:uid="{00000000-0005-0000-0000-0000F41D0000}"/>
    <cellStyle name="Comma 12 2 14 4" xfId="6656" xr:uid="{00000000-0005-0000-0000-0000F51D0000}"/>
    <cellStyle name="Comma 12 2 14 4 2" xfId="13243" xr:uid="{00000000-0005-0000-0000-0000F61D0000}"/>
    <cellStyle name="Comma 12 2 14 4 2 2" xfId="25985" xr:uid="{00000000-0005-0000-0000-0000F71D0000}"/>
    <cellStyle name="Comma 12 2 14 4 3" xfId="21394" xr:uid="{00000000-0005-0000-0000-0000F81D0000}"/>
    <cellStyle name="Comma 12 2 14 5" xfId="12174" xr:uid="{00000000-0005-0000-0000-0000F91D0000}"/>
    <cellStyle name="Comma 12 2 14 5 2" xfId="24920" xr:uid="{00000000-0005-0000-0000-0000FA1D0000}"/>
    <cellStyle name="Comma 12 2 14 6" xfId="17555" xr:uid="{00000000-0005-0000-0000-0000FB1D0000}"/>
    <cellStyle name="Comma 12 2 14 7" xfId="30974" xr:uid="{00000000-0005-0000-0000-0000FC1D0000}"/>
    <cellStyle name="Comma 12 2 14 8" xfId="34390" xr:uid="{00000000-0005-0000-0000-0000FD1D0000}"/>
    <cellStyle name="Comma 12 2 15" xfId="3312" xr:uid="{00000000-0005-0000-0000-0000FE1D0000}"/>
    <cellStyle name="Comma 12 2 15 2" xfId="7870" xr:uid="{00000000-0005-0000-0000-0000FF1D0000}"/>
    <cellStyle name="Comma 12 2 15 2 2" xfId="14364" xr:uid="{00000000-0005-0000-0000-0000001E0000}"/>
    <cellStyle name="Comma 12 2 15 2 2 2" xfId="27050" xr:uid="{00000000-0005-0000-0000-0000011E0000}"/>
    <cellStyle name="Comma 12 2 15 2 3" xfId="19127" xr:uid="{00000000-0005-0000-0000-0000021E0000}"/>
    <cellStyle name="Comma 12 2 15 2 4" xfId="32249" xr:uid="{00000000-0005-0000-0000-0000031E0000}"/>
    <cellStyle name="Comma 12 2 15 2 5" xfId="35266" xr:uid="{00000000-0005-0000-0000-0000041E0000}"/>
    <cellStyle name="Comma 12 2 15 3" xfId="8793" xr:uid="{00000000-0005-0000-0000-0000051E0000}"/>
    <cellStyle name="Comma 12 2 15 3 2" xfId="15207" xr:uid="{00000000-0005-0000-0000-0000061E0000}"/>
    <cellStyle name="Comma 12 2 15 3 2 2" xfId="27864" xr:uid="{00000000-0005-0000-0000-0000071E0000}"/>
    <cellStyle name="Comma 12 2 15 3 3" xfId="22830" xr:uid="{00000000-0005-0000-0000-0000081E0000}"/>
    <cellStyle name="Comma 12 2 15 4" xfId="6657" xr:uid="{00000000-0005-0000-0000-0000091E0000}"/>
    <cellStyle name="Comma 12 2 15 4 2" xfId="13244" xr:uid="{00000000-0005-0000-0000-00000A1E0000}"/>
    <cellStyle name="Comma 12 2 15 4 2 2" xfId="25986" xr:uid="{00000000-0005-0000-0000-00000B1E0000}"/>
    <cellStyle name="Comma 12 2 15 4 3" xfId="21395" xr:uid="{00000000-0005-0000-0000-00000C1E0000}"/>
    <cellStyle name="Comma 12 2 15 5" xfId="12175" xr:uid="{00000000-0005-0000-0000-00000D1E0000}"/>
    <cellStyle name="Comma 12 2 15 5 2" xfId="24921" xr:uid="{00000000-0005-0000-0000-00000E1E0000}"/>
    <cellStyle name="Comma 12 2 15 6" xfId="17556" xr:uid="{00000000-0005-0000-0000-00000F1E0000}"/>
    <cellStyle name="Comma 12 2 15 7" xfId="30975" xr:uid="{00000000-0005-0000-0000-0000101E0000}"/>
    <cellStyle name="Comma 12 2 15 8" xfId="34391" xr:uid="{00000000-0005-0000-0000-0000111E0000}"/>
    <cellStyle name="Comma 12 2 16" xfId="3313" xr:uid="{00000000-0005-0000-0000-0000121E0000}"/>
    <cellStyle name="Comma 12 2 16 2" xfId="7871" xr:uid="{00000000-0005-0000-0000-0000131E0000}"/>
    <cellStyle name="Comma 12 2 16 2 2" xfId="14365" xr:uid="{00000000-0005-0000-0000-0000141E0000}"/>
    <cellStyle name="Comma 12 2 16 2 2 2" xfId="27051" xr:uid="{00000000-0005-0000-0000-0000151E0000}"/>
    <cellStyle name="Comma 12 2 16 2 3" xfId="19128" xr:uid="{00000000-0005-0000-0000-0000161E0000}"/>
    <cellStyle name="Comma 12 2 16 2 4" xfId="32250" xr:uid="{00000000-0005-0000-0000-0000171E0000}"/>
    <cellStyle name="Comma 12 2 16 2 5" xfId="35267" xr:uid="{00000000-0005-0000-0000-0000181E0000}"/>
    <cellStyle name="Comma 12 2 16 3" xfId="8794" xr:uid="{00000000-0005-0000-0000-0000191E0000}"/>
    <cellStyle name="Comma 12 2 16 3 2" xfId="15208" xr:uid="{00000000-0005-0000-0000-00001A1E0000}"/>
    <cellStyle name="Comma 12 2 16 3 2 2" xfId="27865" xr:uid="{00000000-0005-0000-0000-00001B1E0000}"/>
    <cellStyle name="Comma 12 2 16 3 3" xfId="22831" xr:uid="{00000000-0005-0000-0000-00001C1E0000}"/>
    <cellStyle name="Comma 12 2 16 4" xfId="6658" xr:uid="{00000000-0005-0000-0000-00001D1E0000}"/>
    <cellStyle name="Comma 12 2 16 4 2" xfId="13245" xr:uid="{00000000-0005-0000-0000-00001E1E0000}"/>
    <cellStyle name="Comma 12 2 16 4 2 2" xfId="25987" xr:uid="{00000000-0005-0000-0000-00001F1E0000}"/>
    <cellStyle name="Comma 12 2 16 4 3" xfId="21396" xr:uid="{00000000-0005-0000-0000-0000201E0000}"/>
    <cellStyle name="Comma 12 2 16 5" xfId="12176" xr:uid="{00000000-0005-0000-0000-0000211E0000}"/>
    <cellStyle name="Comma 12 2 16 5 2" xfId="24922" xr:uid="{00000000-0005-0000-0000-0000221E0000}"/>
    <cellStyle name="Comma 12 2 16 6" xfId="17557" xr:uid="{00000000-0005-0000-0000-0000231E0000}"/>
    <cellStyle name="Comma 12 2 16 7" xfId="30976" xr:uid="{00000000-0005-0000-0000-0000241E0000}"/>
    <cellStyle name="Comma 12 2 16 8" xfId="34392" xr:uid="{00000000-0005-0000-0000-0000251E0000}"/>
    <cellStyle name="Comma 12 2 17" xfId="3314" xr:uid="{00000000-0005-0000-0000-0000261E0000}"/>
    <cellStyle name="Comma 12 2 17 2" xfId="7872" xr:uid="{00000000-0005-0000-0000-0000271E0000}"/>
    <cellStyle name="Comma 12 2 17 2 2" xfId="14366" xr:uid="{00000000-0005-0000-0000-0000281E0000}"/>
    <cellStyle name="Comma 12 2 17 2 2 2" xfId="27052" xr:uid="{00000000-0005-0000-0000-0000291E0000}"/>
    <cellStyle name="Comma 12 2 17 2 3" xfId="19129" xr:uid="{00000000-0005-0000-0000-00002A1E0000}"/>
    <cellStyle name="Comma 12 2 17 2 4" xfId="32251" xr:uid="{00000000-0005-0000-0000-00002B1E0000}"/>
    <cellStyle name="Comma 12 2 17 2 5" xfId="35268" xr:uid="{00000000-0005-0000-0000-00002C1E0000}"/>
    <cellStyle name="Comma 12 2 17 3" xfId="8795" xr:uid="{00000000-0005-0000-0000-00002D1E0000}"/>
    <cellStyle name="Comma 12 2 17 3 2" xfId="15209" xr:uid="{00000000-0005-0000-0000-00002E1E0000}"/>
    <cellStyle name="Comma 12 2 17 3 2 2" xfId="27866" xr:uid="{00000000-0005-0000-0000-00002F1E0000}"/>
    <cellStyle name="Comma 12 2 17 3 3" xfId="22832" xr:uid="{00000000-0005-0000-0000-0000301E0000}"/>
    <cellStyle name="Comma 12 2 17 4" xfId="6659" xr:uid="{00000000-0005-0000-0000-0000311E0000}"/>
    <cellStyle name="Comma 12 2 17 4 2" xfId="13246" xr:uid="{00000000-0005-0000-0000-0000321E0000}"/>
    <cellStyle name="Comma 12 2 17 4 2 2" xfId="25988" xr:uid="{00000000-0005-0000-0000-0000331E0000}"/>
    <cellStyle name="Comma 12 2 17 4 3" xfId="21397" xr:uid="{00000000-0005-0000-0000-0000341E0000}"/>
    <cellStyle name="Comma 12 2 17 5" xfId="12177" xr:uid="{00000000-0005-0000-0000-0000351E0000}"/>
    <cellStyle name="Comma 12 2 17 5 2" xfId="24923" xr:uid="{00000000-0005-0000-0000-0000361E0000}"/>
    <cellStyle name="Comma 12 2 17 6" xfId="17558" xr:uid="{00000000-0005-0000-0000-0000371E0000}"/>
    <cellStyle name="Comma 12 2 17 7" xfId="30977" xr:uid="{00000000-0005-0000-0000-0000381E0000}"/>
    <cellStyle name="Comma 12 2 17 8" xfId="34393" xr:uid="{00000000-0005-0000-0000-0000391E0000}"/>
    <cellStyle name="Comma 12 2 18" xfId="3315" xr:uid="{00000000-0005-0000-0000-00003A1E0000}"/>
    <cellStyle name="Comma 12 2 18 2" xfId="7873" xr:uid="{00000000-0005-0000-0000-00003B1E0000}"/>
    <cellStyle name="Comma 12 2 18 2 2" xfId="14367" xr:uid="{00000000-0005-0000-0000-00003C1E0000}"/>
    <cellStyle name="Comma 12 2 18 2 2 2" xfId="27053" xr:uid="{00000000-0005-0000-0000-00003D1E0000}"/>
    <cellStyle name="Comma 12 2 18 2 3" xfId="19130" xr:uid="{00000000-0005-0000-0000-00003E1E0000}"/>
    <cellStyle name="Comma 12 2 18 2 4" xfId="32252" xr:uid="{00000000-0005-0000-0000-00003F1E0000}"/>
    <cellStyle name="Comma 12 2 18 2 5" xfId="35269" xr:uid="{00000000-0005-0000-0000-0000401E0000}"/>
    <cellStyle name="Comma 12 2 18 3" xfId="8796" xr:uid="{00000000-0005-0000-0000-0000411E0000}"/>
    <cellStyle name="Comma 12 2 18 3 2" xfId="15210" xr:uid="{00000000-0005-0000-0000-0000421E0000}"/>
    <cellStyle name="Comma 12 2 18 3 2 2" xfId="27867" xr:uid="{00000000-0005-0000-0000-0000431E0000}"/>
    <cellStyle name="Comma 12 2 18 3 3" xfId="22833" xr:uid="{00000000-0005-0000-0000-0000441E0000}"/>
    <cellStyle name="Comma 12 2 18 4" xfId="6660" xr:uid="{00000000-0005-0000-0000-0000451E0000}"/>
    <cellStyle name="Comma 12 2 18 4 2" xfId="13247" xr:uid="{00000000-0005-0000-0000-0000461E0000}"/>
    <cellStyle name="Comma 12 2 18 4 2 2" xfId="25989" xr:uid="{00000000-0005-0000-0000-0000471E0000}"/>
    <cellStyle name="Comma 12 2 18 4 3" xfId="21398" xr:uid="{00000000-0005-0000-0000-0000481E0000}"/>
    <cellStyle name="Comma 12 2 18 5" xfId="12178" xr:uid="{00000000-0005-0000-0000-0000491E0000}"/>
    <cellStyle name="Comma 12 2 18 5 2" xfId="24924" xr:uid="{00000000-0005-0000-0000-00004A1E0000}"/>
    <cellStyle name="Comma 12 2 18 6" xfId="17559" xr:uid="{00000000-0005-0000-0000-00004B1E0000}"/>
    <cellStyle name="Comma 12 2 18 7" xfId="30978" xr:uid="{00000000-0005-0000-0000-00004C1E0000}"/>
    <cellStyle name="Comma 12 2 18 8" xfId="34394" xr:uid="{00000000-0005-0000-0000-00004D1E0000}"/>
    <cellStyle name="Comma 12 2 19" xfId="3316" xr:uid="{00000000-0005-0000-0000-00004E1E0000}"/>
    <cellStyle name="Comma 12 2 19 2" xfId="7874" xr:uid="{00000000-0005-0000-0000-00004F1E0000}"/>
    <cellStyle name="Comma 12 2 19 2 2" xfId="14368" xr:uid="{00000000-0005-0000-0000-0000501E0000}"/>
    <cellStyle name="Comma 12 2 19 2 2 2" xfId="27054" xr:uid="{00000000-0005-0000-0000-0000511E0000}"/>
    <cellStyle name="Comma 12 2 19 2 3" xfId="19131" xr:uid="{00000000-0005-0000-0000-0000521E0000}"/>
    <cellStyle name="Comma 12 2 19 2 4" xfId="32253" xr:uid="{00000000-0005-0000-0000-0000531E0000}"/>
    <cellStyle name="Comma 12 2 19 2 5" xfId="35270" xr:uid="{00000000-0005-0000-0000-0000541E0000}"/>
    <cellStyle name="Comma 12 2 19 3" xfId="8797" xr:uid="{00000000-0005-0000-0000-0000551E0000}"/>
    <cellStyle name="Comma 12 2 19 3 2" xfId="15211" xr:uid="{00000000-0005-0000-0000-0000561E0000}"/>
    <cellStyle name="Comma 12 2 19 3 2 2" xfId="27868" xr:uid="{00000000-0005-0000-0000-0000571E0000}"/>
    <cellStyle name="Comma 12 2 19 3 3" xfId="22834" xr:uid="{00000000-0005-0000-0000-0000581E0000}"/>
    <cellStyle name="Comma 12 2 19 4" xfId="6661" xr:uid="{00000000-0005-0000-0000-0000591E0000}"/>
    <cellStyle name="Comma 12 2 19 4 2" xfId="13248" xr:uid="{00000000-0005-0000-0000-00005A1E0000}"/>
    <cellStyle name="Comma 12 2 19 4 2 2" xfId="25990" xr:uid="{00000000-0005-0000-0000-00005B1E0000}"/>
    <cellStyle name="Comma 12 2 19 4 3" xfId="21399" xr:uid="{00000000-0005-0000-0000-00005C1E0000}"/>
    <cellStyle name="Comma 12 2 19 5" xfId="12179" xr:uid="{00000000-0005-0000-0000-00005D1E0000}"/>
    <cellStyle name="Comma 12 2 19 5 2" xfId="24925" xr:uid="{00000000-0005-0000-0000-00005E1E0000}"/>
    <cellStyle name="Comma 12 2 19 6" xfId="17560" xr:uid="{00000000-0005-0000-0000-00005F1E0000}"/>
    <cellStyle name="Comma 12 2 19 7" xfId="30979" xr:uid="{00000000-0005-0000-0000-0000601E0000}"/>
    <cellStyle name="Comma 12 2 19 8" xfId="34395" xr:uid="{00000000-0005-0000-0000-0000611E0000}"/>
    <cellStyle name="Comma 12 2 2" xfId="3317" xr:uid="{00000000-0005-0000-0000-0000621E0000}"/>
    <cellStyle name="Comma 12 2 2 2" xfId="3318" xr:uid="{00000000-0005-0000-0000-0000631E0000}"/>
    <cellStyle name="Comma 12 2 2 2 2" xfId="7875" xr:uid="{00000000-0005-0000-0000-0000641E0000}"/>
    <cellStyle name="Comma 12 2 2 2 2 2" xfId="14369" xr:uid="{00000000-0005-0000-0000-0000651E0000}"/>
    <cellStyle name="Comma 12 2 2 2 2 2 2" xfId="27055" xr:uid="{00000000-0005-0000-0000-0000661E0000}"/>
    <cellStyle name="Comma 12 2 2 2 2 2 2 2" xfId="41646" xr:uid="{00000000-0005-0000-0000-0000671E0000}"/>
    <cellStyle name="Comma 12 2 2 2 2 2 3" xfId="41645" xr:uid="{00000000-0005-0000-0000-0000681E0000}"/>
    <cellStyle name="Comma 12 2 2 2 2 3" xfId="19132" xr:uid="{00000000-0005-0000-0000-0000691E0000}"/>
    <cellStyle name="Comma 12 2 2 2 2 3 2" xfId="41647" xr:uid="{00000000-0005-0000-0000-00006A1E0000}"/>
    <cellStyle name="Comma 12 2 2 2 2 4" xfId="32254" xr:uid="{00000000-0005-0000-0000-00006B1E0000}"/>
    <cellStyle name="Comma 12 2 2 2 2 5" xfId="35271" xr:uid="{00000000-0005-0000-0000-00006C1E0000}"/>
    <cellStyle name="Comma 12 2 2 2 2 6" xfId="41644" xr:uid="{00000000-0005-0000-0000-00006D1E0000}"/>
    <cellStyle name="Comma 12 2 2 2 3" xfId="8798" xr:uid="{00000000-0005-0000-0000-00006E1E0000}"/>
    <cellStyle name="Comma 12 2 2 2 3 2" xfId="15212" xr:uid="{00000000-0005-0000-0000-00006F1E0000}"/>
    <cellStyle name="Comma 12 2 2 2 3 2 2" xfId="27869" xr:uid="{00000000-0005-0000-0000-0000701E0000}"/>
    <cellStyle name="Comma 12 2 2 2 3 2 3" xfId="41649" xr:uid="{00000000-0005-0000-0000-0000711E0000}"/>
    <cellStyle name="Comma 12 2 2 2 3 3" xfId="22835" xr:uid="{00000000-0005-0000-0000-0000721E0000}"/>
    <cellStyle name="Comma 12 2 2 2 3 4" xfId="41648" xr:uid="{00000000-0005-0000-0000-0000731E0000}"/>
    <cellStyle name="Comma 12 2 2 2 4" xfId="6662" xr:uid="{00000000-0005-0000-0000-0000741E0000}"/>
    <cellStyle name="Comma 12 2 2 2 4 2" xfId="13249" xr:uid="{00000000-0005-0000-0000-0000751E0000}"/>
    <cellStyle name="Comma 12 2 2 2 4 2 2" xfId="25991" xr:uid="{00000000-0005-0000-0000-0000761E0000}"/>
    <cellStyle name="Comma 12 2 2 2 4 3" xfId="21400" xr:uid="{00000000-0005-0000-0000-0000771E0000}"/>
    <cellStyle name="Comma 12 2 2 2 4 4" xfId="41650" xr:uid="{00000000-0005-0000-0000-0000781E0000}"/>
    <cellStyle name="Comma 12 2 2 2 5" xfId="12180" xr:uid="{00000000-0005-0000-0000-0000791E0000}"/>
    <cellStyle name="Comma 12 2 2 2 5 2" xfId="24926" xr:uid="{00000000-0005-0000-0000-00007A1E0000}"/>
    <cellStyle name="Comma 12 2 2 2 6" xfId="17561" xr:uid="{00000000-0005-0000-0000-00007B1E0000}"/>
    <cellStyle name="Comma 12 2 2 2 7" xfId="30980" xr:uid="{00000000-0005-0000-0000-00007C1E0000}"/>
    <cellStyle name="Comma 12 2 2 2 8" xfId="34396" xr:uid="{00000000-0005-0000-0000-00007D1E0000}"/>
    <cellStyle name="Comma 12 2 2 2 9" xfId="41643" xr:uid="{00000000-0005-0000-0000-00007E1E0000}"/>
    <cellStyle name="Comma 12 2 2 3" xfId="3319" xr:uid="{00000000-0005-0000-0000-00007F1E0000}"/>
    <cellStyle name="Comma 12 2 2 3 2" xfId="7876" xr:uid="{00000000-0005-0000-0000-0000801E0000}"/>
    <cellStyle name="Comma 12 2 2 3 2 2" xfId="14370" xr:uid="{00000000-0005-0000-0000-0000811E0000}"/>
    <cellStyle name="Comma 12 2 2 3 2 2 2" xfId="27056" xr:uid="{00000000-0005-0000-0000-0000821E0000}"/>
    <cellStyle name="Comma 12 2 2 3 2 2 3" xfId="41653" xr:uid="{00000000-0005-0000-0000-0000831E0000}"/>
    <cellStyle name="Comma 12 2 2 3 2 3" xfId="19133" xr:uid="{00000000-0005-0000-0000-0000841E0000}"/>
    <cellStyle name="Comma 12 2 2 3 2 4" xfId="32255" xr:uid="{00000000-0005-0000-0000-0000851E0000}"/>
    <cellStyle name="Comma 12 2 2 3 2 5" xfId="35272" xr:uid="{00000000-0005-0000-0000-0000861E0000}"/>
    <cellStyle name="Comma 12 2 2 3 2 6" xfId="41652" xr:uid="{00000000-0005-0000-0000-0000871E0000}"/>
    <cellStyle name="Comma 12 2 2 3 3" xfId="8799" xr:uid="{00000000-0005-0000-0000-0000881E0000}"/>
    <cellStyle name="Comma 12 2 2 3 3 2" xfId="15213" xr:uid="{00000000-0005-0000-0000-0000891E0000}"/>
    <cellStyle name="Comma 12 2 2 3 3 2 2" xfId="27870" xr:uid="{00000000-0005-0000-0000-00008A1E0000}"/>
    <cellStyle name="Comma 12 2 2 3 3 3" xfId="22836" xr:uid="{00000000-0005-0000-0000-00008B1E0000}"/>
    <cellStyle name="Comma 12 2 2 3 3 4" xfId="41654" xr:uid="{00000000-0005-0000-0000-00008C1E0000}"/>
    <cellStyle name="Comma 12 2 2 3 4" xfId="6663" xr:uid="{00000000-0005-0000-0000-00008D1E0000}"/>
    <cellStyle name="Comma 12 2 2 3 4 2" xfId="13250" xr:uid="{00000000-0005-0000-0000-00008E1E0000}"/>
    <cellStyle name="Comma 12 2 2 3 4 2 2" xfId="25992" xr:uid="{00000000-0005-0000-0000-00008F1E0000}"/>
    <cellStyle name="Comma 12 2 2 3 4 3" xfId="21401" xr:uid="{00000000-0005-0000-0000-0000901E0000}"/>
    <cellStyle name="Comma 12 2 2 3 5" xfId="12181" xr:uid="{00000000-0005-0000-0000-0000911E0000}"/>
    <cellStyle name="Comma 12 2 2 3 5 2" xfId="24927" xr:uid="{00000000-0005-0000-0000-0000921E0000}"/>
    <cellStyle name="Comma 12 2 2 3 6" xfId="17562" xr:uid="{00000000-0005-0000-0000-0000931E0000}"/>
    <cellStyle name="Comma 12 2 2 3 7" xfId="30981" xr:uid="{00000000-0005-0000-0000-0000941E0000}"/>
    <cellStyle name="Comma 12 2 2 3 8" xfId="34397" xr:uid="{00000000-0005-0000-0000-0000951E0000}"/>
    <cellStyle name="Comma 12 2 2 3 9" xfId="41651" xr:uid="{00000000-0005-0000-0000-0000961E0000}"/>
    <cellStyle name="Comma 12 2 2 4" xfId="41655" xr:uid="{00000000-0005-0000-0000-0000971E0000}"/>
    <cellStyle name="Comma 12 2 2 4 2" xfId="41656" xr:uid="{00000000-0005-0000-0000-0000981E0000}"/>
    <cellStyle name="Comma 12 2 2 5" xfId="41657" xr:uid="{00000000-0005-0000-0000-0000991E0000}"/>
    <cellStyle name="Comma 12 2 2 6" xfId="41642" xr:uid="{00000000-0005-0000-0000-00009A1E0000}"/>
    <cellStyle name="Comma 12 2 20" xfId="3320" xr:uid="{00000000-0005-0000-0000-00009B1E0000}"/>
    <cellStyle name="Comma 12 2 20 2" xfId="7877" xr:uid="{00000000-0005-0000-0000-00009C1E0000}"/>
    <cellStyle name="Comma 12 2 20 2 2" xfId="14371" xr:uid="{00000000-0005-0000-0000-00009D1E0000}"/>
    <cellStyle name="Comma 12 2 20 2 2 2" xfId="27057" xr:uid="{00000000-0005-0000-0000-00009E1E0000}"/>
    <cellStyle name="Comma 12 2 20 2 3" xfId="19134" xr:uid="{00000000-0005-0000-0000-00009F1E0000}"/>
    <cellStyle name="Comma 12 2 20 2 4" xfId="32256" xr:uid="{00000000-0005-0000-0000-0000A01E0000}"/>
    <cellStyle name="Comma 12 2 20 2 5" xfId="35273" xr:uid="{00000000-0005-0000-0000-0000A11E0000}"/>
    <cellStyle name="Comma 12 2 20 3" xfId="8800" xr:uid="{00000000-0005-0000-0000-0000A21E0000}"/>
    <cellStyle name="Comma 12 2 20 3 2" xfId="15214" xr:uid="{00000000-0005-0000-0000-0000A31E0000}"/>
    <cellStyle name="Comma 12 2 20 3 2 2" xfId="27871" xr:uid="{00000000-0005-0000-0000-0000A41E0000}"/>
    <cellStyle name="Comma 12 2 20 3 3" xfId="22837" xr:uid="{00000000-0005-0000-0000-0000A51E0000}"/>
    <cellStyle name="Comma 12 2 20 4" xfId="6664" xr:uid="{00000000-0005-0000-0000-0000A61E0000}"/>
    <cellStyle name="Comma 12 2 20 4 2" xfId="13251" xr:uid="{00000000-0005-0000-0000-0000A71E0000}"/>
    <cellStyle name="Comma 12 2 20 4 2 2" xfId="25993" xr:uid="{00000000-0005-0000-0000-0000A81E0000}"/>
    <cellStyle name="Comma 12 2 20 4 3" xfId="21402" xr:uid="{00000000-0005-0000-0000-0000A91E0000}"/>
    <cellStyle name="Comma 12 2 20 5" xfId="12182" xr:uid="{00000000-0005-0000-0000-0000AA1E0000}"/>
    <cellStyle name="Comma 12 2 20 5 2" xfId="24928" xr:uid="{00000000-0005-0000-0000-0000AB1E0000}"/>
    <cellStyle name="Comma 12 2 20 6" xfId="17563" xr:uid="{00000000-0005-0000-0000-0000AC1E0000}"/>
    <cellStyle name="Comma 12 2 20 7" xfId="30982" xr:uid="{00000000-0005-0000-0000-0000AD1E0000}"/>
    <cellStyle name="Comma 12 2 20 8" xfId="34398" xr:uid="{00000000-0005-0000-0000-0000AE1E0000}"/>
    <cellStyle name="Comma 12 2 21" xfId="6239" xr:uid="{00000000-0005-0000-0000-0000AF1E0000}"/>
    <cellStyle name="Comma 12 2 21 2" xfId="18745" xr:uid="{00000000-0005-0000-0000-0000B01E0000}"/>
    <cellStyle name="Comma 12 2 22" xfId="7864" xr:uid="{00000000-0005-0000-0000-0000B11E0000}"/>
    <cellStyle name="Comma 12 2 22 2" xfId="14358" xr:uid="{00000000-0005-0000-0000-0000B21E0000}"/>
    <cellStyle name="Comma 12 2 22 2 2" xfId="19121" xr:uid="{00000000-0005-0000-0000-0000B31E0000}"/>
    <cellStyle name="Comma 12 2 22 2 3" xfId="32243" xr:uid="{00000000-0005-0000-0000-0000B41E0000}"/>
    <cellStyle name="Comma 12 2 22 2 4" xfId="35260" xr:uid="{00000000-0005-0000-0000-0000B51E0000}"/>
    <cellStyle name="Comma 12 2 22 3" xfId="17550" xr:uid="{00000000-0005-0000-0000-0000B61E0000}"/>
    <cellStyle name="Comma 12 2 22 4" xfId="30969" xr:uid="{00000000-0005-0000-0000-0000B71E0000}"/>
    <cellStyle name="Comma 12 2 22 5" xfId="34385" xr:uid="{00000000-0005-0000-0000-0000B81E0000}"/>
    <cellStyle name="Comma 12 2 23" xfId="8787" xr:uid="{00000000-0005-0000-0000-0000B91E0000}"/>
    <cellStyle name="Comma 12 2 23 2" xfId="15201" xr:uid="{00000000-0005-0000-0000-0000BA1E0000}"/>
    <cellStyle name="Comma 12 2 23 2 2" xfId="27858" xr:uid="{00000000-0005-0000-0000-0000BB1E0000}"/>
    <cellStyle name="Comma 12 2 23 3" xfId="22824" xr:uid="{00000000-0005-0000-0000-0000BC1E0000}"/>
    <cellStyle name="Comma 12 2 24" xfId="10313" xr:uid="{00000000-0005-0000-0000-0000BD1E0000}"/>
    <cellStyle name="Comma 12 2 25" xfId="10161" xr:uid="{00000000-0005-0000-0000-0000BE1E0000}"/>
    <cellStyle name="Comma 12 2 26" xfId="6651" xr:uid="{00000000-0005-0000-0000-0000BF1E0000}"/>
    <cellStyle name="Comma 12 2 26 2" xfId="13238" xr:uid="{00000000-0005-0000-0000-0000C01E0000}"/>
    <cellStyle name="Comma 12 2 26 2 2" xfId="25980" xr:uid="{00000000-0005-0000-0000-0000C11E0000}"/>
    <cellStyle name="Comma 12 2 26 3" xfId="21389" xr:uid="{00000000-0005-0000-0000-0000C21E0000}"/>
    <cellStyle name="Comma 12 2 27" xfId="12169" xr:uid="{00000000-0005-0000-0000-0000C31E0000}"/>
    <cellStyle name="Comma 12 2 27 2" xfId="24915" xr:uid="{00000000-0005-0000-0000-0000C41E0000}"/>
    <cellStyle name="Comma 12 2 28" xfId="3306" xr:uid="{00000000-0005-0000-0000-0000C51E0000}"/>
    <cellStyle name="Comma 12 2 29" xfId="41641" xr:uid="{00000000-0005-0000-0000-0000C61E0000}"/>
    <cellStyle name="Comma 12 2 3" xfId="3321" xr:uid="{00000000-0005-0000-0000-0000C71E0000}"/>
    <cellStyle name="Comma 12 2 3 2" xfId="7878" xr:uid="{00000000-0005-0000-0000-0000C81E0000}"/>
    <cellStyle name="Comma 12 2 3 2 2" xfId="14372" xr:uid="{00000000-0005-0000-0000-0000C91E0000}"/>
    <cellStyle name="Comma 12 2 3 2 2 2" xfId="27058" xr:uid="{00000000-0005-0000-0000-0000CA1E0000}"/>
    <cellStyle name="Comma 12 2 3 2 2 2 2" xfId="41661" xr:uid="{00000000-0005-0000-0000-0000CB1E0000}"/>
    <cellStyle name="Comma 12 2 3 2 2 3" xfId="41660" xr:uid="{00000000-0005-0000-0000-0000CC1E0000}"/>
    <cellStyle name="Comma 12 2 3 2 3" xfId="19135" xr:uid="{00000000-0005-0000-0000-0000CD1E0000}"/>
    <cellStyle name="Comma 12 2 3 2 3 2" xfId="41662" xr:uid="{00000000-0005-0000-0000-0000CE1E0000}"/>
    <cellStyle name="Comma 12 2 3 2 4" xfId="32257" xr:uid="{00000000-0005-0000-0000-0000CF1E0000}"/>
    <cellStyle name="Comma 12 2 3 2 5" xfId="35274" xr:uid="{00000000-0005-0000-0000-0000D01E0000}"/>
    <cellStyle name="Comma 12 2 3 2 6" xfId="41659" xr:uid="{00000000-0005-0000-0000-0000D11E0000}"/>
    <cellStyle name="Comma 12 2 3 3" xfId="8801" xr:uid="{00000000-0005-0000-0000-0000D21E0000}"/>
    <cellStyle name="Comma 12 2 3 3 2" xfId="15215" xr:uid="{00000000-0005-0000-0000-0000D31E0000}"/>
    <cellStyle name="Comma 12 2 3 3 2 2" xfId="27872" xr:uid="{00000000-0005-0000-0000-0000D41E0000}"/>
    <cellStyle name="Comma 12 2 3 3 2 3" xfId="41664" xr:uid="{00000000-0005-0000-0000-0000D51E0000}"/>
    <cellStyle name="Comma 12 2 3 3 3" xfId="22838" xr:uid="{00000000-0005-0000-0000-0000D61E0000}"/>
    <cellStyle name="Comma 12 2 3 3 4" xfId="41663" xr:uid="{00000000-0005-0000-0000-0000D71E0000}"/>
    <cellStyle name="Comma 12 2 3 4" xfId="6665" xr:uid="{00000000-0005-0000-0000-0000D81E0000}"/>
    <cellStyle name="Comma 12 2 3 4 2" xfId="13252" xr:uid="{00000000-0005-0000-0000-0000D91E0000}"/>
    <cellStyle name="Comma 12 2 3 4 2 2" xfId="25994" xr:uid="{00000000-0005-0000-0000-0000DA1E0000}"/>
    <cellStyle name="Comma 12 2 3 4 3" xfId="21403" xr:uid="{00000000-0005-0000-0000-0000DB1E0000}"/>
    <cellStyle name="Comma 12 2 3 4 4" xfId="41665" xr:uid="{00000000-0005-0000-0000-0000DC1E0000}"/>
    <cellStyle name="Comma 12 2 3 5" xfId="12183" xr:uid="{00000000-0005-0000-0000-0000DD1E0000}"/>
    <cellStyle name="Comma 12 2 3 5 2" xfId="24929" xr:uid="{00000000-0005-0000-0000-0000DE1E0000}"/>
    <cellStyle name="Comma 12 2 3 6" xfId="17564" xr:uid="{00000000-0005-0000-0000-0000DF1E0000}"/>
    <cellStyle name="Comma 12 2 3 7" xfId="30983" xr:uid="{00000000-0005-0000-0000-0000E01E0000}"/>
    <cellStyle name="Comma 12 2 3 8" xfId="34399" xr:uid="{00000000-0005-0000-0000-0000E11E0000}"/>
    <cellStyle name="Comma 12 2 3 9" xfId="41658" xr:uid="{00000000-0005-0000-0000-0000E21E0000}"/>
    <cellStyle name="Comma 12 2 4" xfId="3322" xr:uid="{00000000-0005-0000-0000-0000E31E0000}"/>
    <cellStyle name="Comma 12 2 4 2" xfId="7879" xr:uid="{00000000-0005-0000-0000-0000E41E0000}"/>
    <cellStyle name="Comma 12 2 4 2 2" xfId="14373" xr:uid="{00000000-0005-0000-0000-0000E51E0000}"/>
    <cellStyle name="Comma 12 2 4 2 2 2" xfId="27059" xr:uid="{00000000-0005-0000-0000-0000E61E0000}"/>
    <cellStyle name="Comma 12 2 4 2 2 3" xfId="41668" xr:uid="{00000000-0005-0000-0000-0000E71E0000}"/>
    <cellStyle name="Comma 12 2 4 2 3" xfId="19136" xr:uid="{00000000-0005-0000-0000-0000E81E0000}"/>
    <cellStyle name="Comma 12 2 4 2 4" xfId="32258" xr:uid="{00000000-0005-0000-0000-0000E91E0000}"/>
    <cellStyle name="Comma 12 2 4 2 5" xfId="35275" xr:uid="{00000000-0005-0000-0000-0000EA1E0000}"/>
    <cellStyle name="Comma 12 2 4 2 6" xfId="41667" xr:uid="{00000000-0005-0000-0000-0000EB1E0000}"/>
    <cellStyle name="Comma 12 2 4 3" xfId="8802" xr:uid="{00000000-0005-0000-0000-0000EC1E0000}"/>
    <cellStyle name="Comma 12 2 4 3 2" xfId="15216" xr:uid="{00000000-0005-0000-0000-0000ED1E0000}"/>
    <cellStyle name="Comma 12 2 4 3 2 2" xfId="27873" xr:uid="{00000000-0005-0000-0000-0000EE1E0000}"/>
    <cellStyle name="Comma 12 2 4 3 3" xfId="22839" xr:uid="{00000000-0005-0000-0000-0000EF1E0000}"/>
    <cellStyle name="Comma 12 2 4 3 4" xfId="41669" xr:uid="{00000000-0005-0000-0000-0000F01E0000}"/>
    <cellStyle name="Comma 12 2 4 4" xfId="6666" xr:uid="{00000000-0005-0000-0000-0000F11E0000}"/>
    <cellStyle name="Comma 12 2 4 4 2" xfId="13253" xr:uid="{00000000-0005-0000-0000-0000F21E0000}"/>
    <cellStyle name="Comma 12 2 4 4 2 2" xfId="25995" xr:uid="{00000000-0005-0000-0000-0000F31E0000}"/>
    <cellStyle name="Comma 12 2 4 4 3" xfId="21404" xr:uid="{00000000-0005-0000-0000-0000F41E0000}"/>
    <cellStyle name="Comma 12 2 4 5" xfId="12184" xr:uid="{00000000-0005-0000-0000-0000F51E0000}"/>
    <cellStyle name="Comma 12 2 4 5 2" xfId="24930" xr:uid="{00000000-0005-0000-0000-0000F61E0000}"/>
    <cellStyle name="Comma 12 2 4 6" xfId="17565" xr:uid="{00000000-0005-0000-0000-0000F71E0000}"/>
    <cellStyle name="Comma 12 2 4 7" xfId="30984" xr:uid="{00000000-0005-0000-0000-0000F81E0000}"/>
    <cellStyle name="Comma 12 2 4 8" xfId="34400" xr:uid="{00000000-0005-0000-0000-0000F91E0000}"/>
    <cellStyle name="Comma 12 2 4 9" xfId="41666" xr:uid="{00000000-0005-0000-0000-0000FA1E0000}"/>
    <cellStyle name="Comma 12 2 5" xfId="3323" xr:uid="{00000000-0005-0000-0000-0000FB1E0000}"/>
    <cellStyle name="Comma 12 2 5 2" xfId="7880" xr:uid="{00000000-0005-0000-0000-0000FC1E0000}"/>
    <cellStyle name="Comma 12 2 5 2 2" xfId="14374" xr:uid="{00000000-0005-0000-0000-0000FD1E0000}"/>
    <cellStyle name="Comma 12 2 5 2 2 2" xfId="27060" xr:uid="{00000000-0005-0000-0000-0000FE1E0000}"/>
    <cellStyle name="Comma 12 2 5 2 3" xfId="19137" xr:uid="{00000000-0005-0000-0000-0000FF1E0000}"/>
    <cellStyle name="Comma 12 2 5 2 4" xfId="32259" xr:uid="{00000000-0005-0000-0000-0000001F0000}"/>
    <cellStyle name="Comma 12 2 5 2 5" xfId="35276" xr:uid="{00000000-0005-0000-0000-0000011F0000}"/>
    <cellStyle name="Comma 12 2 5 2 6" xfId="41671" xr:uid="{00000000-0005-0000-0000-0000021F0000}"/>
    <cellStyle name="Comma 12 2 5 3" xfId="8803" xr:uid="{00000000-0005-0000-0000-0000031F0000}"/>
    <cellStyle name="Comma 12 2 5 3 2" xfId="15217" xr:uid="{00000000-0005-0000-0000-0000041F0000}"/>
    <cellStyle name="Comma 12 2 5 3 2 2" xfId="27874" xr:uid="{00000000-0005-0000-0000-0000051F0000}"/>
    <cellStyle name="Comma 12 2 5 3 3" xfId="22840" xr:uid="{00000000-0005-0000-0000-0000061F0000}"/>
    <cellStyle name="Comma 12 2 5 4" xfId="6667" xr:uid="{00000000-0005-0000-0000-0000071F0000}"/>
    <cellStyle name="Comma 12 2 5 4 2" xfId="13254" xr:uid="{00000000-0005-0000-0000-0000081F0000}"/>
    <cellStyle name="Comma 12 2 5 4 2 2" xfId="25996" xr:uid="{00000000-0005-0000-0000-0000091F0000}"/>
    <cellStyle name="Comma 12 2 5 4 3" xfId="21405" xr:uid="{00000000-0005-0000-0000-00000A1F0000}"/>
    <cellStyle name="Comma 12 2 5 5" xfId="12185" xr:uid="{00000000-0005-0000-0000-00000B1F0000}"/>
    <cellStyle name="Comma 12 2 5 5 2" xfId="24931" xr:uid="{00000000-0005-0000-0000-00000C1F0000}"/>
    <cellStyle name="Comma 12 2 5 6" xfId="17566" xr:uid="{00000000-0005-0000-0000-00000D1F0000}"/>
    <cellStyle name="Comma 12 2 5 7" xfId="30985" xr:uid="{00000000-0005-0000-0000-00000E1F0000}"/>
    <cellStyle name="Comma 12 2 5 8" xfId="34401" xr:uid="{00000000-0005-0000-0000-00000F1F0000}"/>
    <cellStyle name="Comma 12 2 5 9" xfId="41670" xr:uid="{00000000-0005-0000-0000-0000101F0000}"/>
    <cellStyle name="Comma 12 2 6" xfId="3324" xr:uid="{00000000-0005-0000-0000-0000111F0000}"/>
    <cellStyle name="Comma 12 2 6 2" xfId="7881" xr:uid="{00000000-0005-0000-0000-0000121F0000}"/>
    <cellStyle name="Comma 12 2 6 2 2" xfId="14375" xr:uid="{00000000-0005-0000-0000-0000131F0000}"/>
    <cellStyle name="Comma 12 2 6 2 2 2" xfId="27061" xr:uid="{00000000-0005-0000-0000-0000141F0000}"/>
    <cellStyle name="Comma 12 2 6 2 3" xfId="19138" xr:uid="{00000000-0005-0000-0000-0000151F0000}"/>
    <cellStyle name="Comma 12 2 6 2 4" xfId="32260" xr:uid="{00000000-0005-0000-0000-0000161F0000}"/>
    <cellStyle name="Comma 12 2 6 2 5" xfId="35277" xr:uid="{00000000-0005-0000-0000-0000171F0000}"/>
    <cellStyle name="Comma 12 2 6 2 6" xfId="41673" xr:uid="{00000000-0005-0000-0000-0000181F0000}"/>
    <cellStyle name="Comma 12 2 6 3" xfId="8804" xr:uid="{00000000-0005-0000-0000-0000191F0000}"/>
    <cellStyle name="Comma 12 2 6 3 2" xfId="15218" xr:uid="{00000000-0005-0000-0000-00001A1F0000}"/>
    <cellStyle name="Comma 12 2 6 3 2 2" xfId="27875" xr:uid="{00000000-0005-0000-0000-00001B1F0000}"/>
    <cellStyle name="Comma 12 2 6 3 3" xfId="22841" xr:uid="{00000000-0005-0000-0000-00001C1F0000}"/>
    <cellStyle name="Comma 12 2 6 4" xfId="6668" xr:uid="{00000000-0005-0000-0000-00001D1F0000}"/>
    <cellStyle name="Comma 12 2 6 4 2" xfId="13255" xr:uid="{00000000-0005-0000-0000-00001E1F0000}"/>
    <cellStyle name="Comma 12 2 6 4 2 2" xfId="25997" xr:uid="{00000000-0005-0000-0000-00001F1F0000}"/>
    <cellStyle name="Comma 12 2 6 4 3" xfId="21406" xr:uid="{00000000-0005-0000-0000-0000201F0000}"/>
    <cellStyle name="Comma 12 2 6 5" xfId="12186" xr:uid="{00000000-0005-0000-0000-0000211F0000}"/>
    <cellStyle name="Comma 12 2 6 5 2" xfId="24932" xr:uid="{00000000-0005-0000-0000-0000221F0000}"/>
    <cellStyle name="Comma 12 2 6 6" xfId="17567" xr:uid="{00000000-0005-0000-0000-0000231F0000}"/>
    <cellStyle name="Comma 12 2 6 7" xfId="30986" xr:uid="{00000000-0005-0000-0000-0000241F0000}"/>
    <cellStyle name="Comma 12 2 6 8" xfId="34402" xr:uid="{00000000-0005-0000-0000-0000251F0000}"/>
    <cellStyle name="Comma 12 2 6 9" xfId="41672" xr:uid="{00000000-0005-0000-0000-0000261F0000}"/>
    <cellStyle name="Comma 12 2 7" xfId="3325" xr:uid="{00000000-0005-0000-0000-0000271F0000}"/>
    <cellStyle name="Comma 12 2 7 2" xfId="7882" xr:uid="{00000000-0005-0000-0000-0000281F0000}"/>
    <cellStyle name="Comma 12 2 7 2 2" xfId="14376" xr:uid="{00000000-0005-0000-0000-0000291F0000}"/>
    <cellStyle name="Comma 12 2 7 2 2 2" xfId="27062" xr:uid="{00000000-0005-0000-0000-00002A1F0000}"/>
    <cellStyle name="Comma 12 2 7 2 3" xfId="19139" xr:uid="{00000000-0005-0000-0000-00002B1F0000}"/>
    <cellStyle name="Comma 12 2 7 2 4" xfId="32261" xr:uid="{00000000-0005-0000-0000-00002C1F0000}"/>
    <cellStyle name="Comma 12 2 7 2 5" xfId="35278" xr:uid="{00000000-0005-0000-0000-00002D1F0000}"/>
    <cellStyle name="Comma 12 2 7 3" xfId="8805" xr:uid="{00000000-0005-0000-0000-00002E1F0000}"/>
    <cellStyle name="Comma 12 2 7 3 2" xfId="15219" xr:uid="{00000000-0005-0000-0000-00002F1F0000}"/>
    <cellStyle name="Comma 12 2 7 3 2 2" xfId="27876" xr:uid="{00000000-0005-0000-0000-0000301F0000}"/>
    <cellStyle name="Comma 12 2 7 3 3" xfId="22842" xr:uid="{00000000-0005-0000-0000-0000311F0000}"/>
    <cellStyle name="Comma 12 2 7 4" xfId="6669" xr:uid="{00000000-0005-0000-0000-0000321F0000}"/>
    <cellStyle name="Comma 12 2 7 4 2" xfId="13256" xr:uid="{00000000-0005-0000-0000-0000331F0000}"/>
    <cellStyle name="Comma 12 2 7 4 2 2" xfId="25998" xr:uid="{00000000-0005-0000-0000-0000341F0000}"/>
    <cellStyle name="Comma 12 2 7 4 3" xfId="21407" xr:uid="{00000000-0005-0000-0000-0000351F0000}"/>
    <cellStyle name="Comma 12 2 7 5" xfId="12187" xr:uid="{00000000-0005-0000-0000-0000361F0000}"/>
    <cellStyle name="Comma 12 2 7 5 2" xfId="24933" xr:uid="{00000000-0005-0000-0000-0000371F0000}"/>
    <cellStyle name="Comma 12 2 7 6" xfId="17568" xr:uid="{00000000-0005-0000-0000-0000381F0000}"/>
    <cellStyle name="Comma 12 2 7 7" xfId="30987" xr:uid="{00000000-0005-0000-0000-0000391F0000}"/>
    <cellStyle name="Comma 12 2 7 8" xfId="34403" xr:uid="{00000000-0005-0000-0000-00003A1F0000}"/>
    <cellStyle name="Comma 12 2 7 9" xfId="41674" xr:uid="{00000000-0005-0000-0000-00003B1F0000}"/>
    <cellStyle name="Comma 12 2 8" xfId="3326" xr:uid="{00000000-0005-0000-0000-00003C1F0000}"/>
    <cellStyle name="Comma 12 2 8 2" xfId="7883" xr:uid="{00000000-0005-0000-0000-00003D1F0000}"/>
    <cellStyle name="Comma 12 2 8 2 2" xfId="14377" xr:uid="{00000000-0005-0000-0000-00003E1F0000}"/>
    <cellStyle name="Comma 12 2 8 2 2 2" xfId="27063" xr:uid="{00000000-0005-0000-0000-00003F1F0000}"/>
    <cellStyle name="Comma 12 2 8 2 3" xfId="19140" xr:uid="{00000000-0005-0000-0000-0000401F0000}"/>
    <cellStyle name="Comma 12 2 8 2 4" xfId="32262" xr:uid="{00000000-0005-0000-0000-0000411F0000}"/>
    <cellStyle name="Comma 12 2 8 2 5" xfId="35279" xr:uid="{00000000-0005-0000-0000-0000421F0000}"/>
    <cellStyle name="Comma 12 2 8 3" xfId="8806" xr:uid="{00000000-0005-0000-0000-0000431F0000}"/>
    <cellStyle name="Comma 12 2 8 3 2" xfId="15220" xr:uid="{00000000-0005-0000-0000-0000441F0000}"/>
    <cellStyle name="Comma 12 2 8 3 2 2" xfId="27877" xr:uid="{00000000-0005-0000-0000-0000451F0000}"/>
    <cellStyle name="Comma 12 2 8 3 3" xfId="22843" xr:uid="{00000000-0005-0000-0000-0000461F0000}"/>
    <cellStyle name="Comma 12 2 8 4" xfId="6670" xr:uid="{00000000-0005-0000-0000-0000471F0000}"/>
    <cellStyle name="Comma 12 2 8 4 2" xfId="13257" xr:uid="{00000000-0005-0000-0000-0000481F0000}"/>
    <cellStyle name="Comma 12 2 8 4 2 2" xfId="25999" xr:uid="{00000000-0005-0000-0000-0000491F0000}"/>
    <cellStyle name="Comma 12 2 8 4 3" xfId="21408" xr:uid="{00000000-0005-0000-0000-00004A1F0000}"/>
    <cellStyle name="Comma 12 2 8 5" xfId="12188" xr:uid="{00000000-0005-0000-0000-00004B1F0000}"/>
    <cellStyle name="Comma 12 2 8 5 2" xfId="24934" xr:uid="{00000000-0005-0000-0000-00004C1F0000}"/>
    <cellStyle name="Comma 12 2 8 6" xfId="17569" xr:uid="{00000000-0005-0000-0000-00004D1F0000}"/>
    <cellStyle name="Comma 12 2 8 7" xfId="30988" xr:uid="{00000000-0005-0000-0000-00004E1F0000}"/>
    <cellStyle name="Comma 12 2 8 8" xfId="34404" xr:uid="{00000000-0005-0000-0000-00004F1F0000}"/>
    <cellStyle name="Comma 12 2 8 9" xfId="41675" xr:uid="{00000000-0005-0000-0000-0000501F0000}"/>
    <cellStyle name="Comma 12 2 9" xfId="3327" xr:uid="{00000000-0005-0000-0000-0000511F0000}"/>
    <cellStyle name="Comma 12 2 9 2" xfId="7884" xr:uid="{00000000-0005-0000-0000-0000521F0000}"/>
    <cellStyle name="Comma 12 2 9 2 2" xfId="14378" xr:uid="{00000000-0005-0000-0000-0000531F0000}"/>
    <cellStyle name="Comma 12 2 9 2 2 2" xfId="27064" xr:uid="{00000000-0005-0000-0000-0000541F0000}"/>
    <cellStyle name="Comma 12 2 9 2 3" xfId="19141" xr:uid="{00000000-0005-0000-0000-0000551F0000}"/>
    <cellStyle name="Comma 12 2 9 2 4" xfId="32263" xr:uid="{00000000-0005-0000-0000-0000561F0000}"/>
    <cellStyle name="Comma 12 2 9 2 5" xfId="35280" xr:uid="{00000000-0005-0000-0000-0000571F0000}"/>
    <cellStyle name="Comma 12 2 9 3" xfId="8807" xr:uid="{00000000-0005-0000-0000-0000581F0000}"/>
    <cellStyle name="Comma 12 2 9 3 2" xfId="15221" xr:uid="{00000000-0005-0000-0000-0000591F0000}"/>
    <cellStyle name="Comma 12 2 9 3 2 2" xfId="27878" xr:uid="{00000000-0005-0000-0000-00005A1F0000}"/>
    <cellStyle name="Comma 12 2 9 3 3" xfId="22844" xr:uid="{00000000-0005-0000-0000-00005B1F0000}"/>
    <cellStyle name="Comma 12 2 9 4" xfId="6671" xr:uid="{00000000-0005-0000-0000-00005C1F0000}"/>
    <cellStyle name="Comma 12 2 9 4 2" xfId="13258" xr:uid="{00000000-0005-0000-0000-00005D1F0000}"/>
    <cellStyle name="Comma 12 2 9 4 2 2" xfId="26000" xr:uid="{00000000-0005-0000-0000-00005E1F0000}"/>
    <cellStyle name="Comma 12 2 9 4 3" xfId="21409" xr:uid="{00000000-0005-0000-0000-00005F1F0000}"/>
    <cellStyle name="Comma 12 2 9 5" xfId="12189" xr:uid="{00000000-0005-0000-0000-0000601F0000}"/>
    <cellStyle name="Comma 12 2 9 5 2" xfId="24935" xr:uid="{00000000-0005-0000-0000-0000611F0000}"/>
    <cellStyle name="Comma 12 2 9 6" xfId="17570" xr:uid="{00000000-0005-0000-0000-0000621F0000}"/>
    <cellStyle name="Comma 12 2 9 7" xfId="30989" xr:uid="{00000000-0005-0000-0000-0000631F0000}"/>
    <cellStyle name="Comma 12 2 9 8" xfId="34405" xr:uid="{00000000-0005-0000-0000-0000641F0000}"/>
    <cellStyle name="Comma 12 2 9 9" xfId="41676" xr:uid="{00000000-0005-0000-0000-0000651F0000}"/>
    <cellStyle name="Comma 12 3" xfId="947" xr:uid="{00000000-0005-0000-0000-0000661F0000}"/>
    <cellStyle name="Comma 12 3 2" xfId="3328" xr:uid="{00000000-0005-0000-0000-0000671F0000}"/>
    <cellStyle name="Comma 12 3 2 2" xfId="41679" xr:uid="{00000000-0005-0000-0000-0000681F0000}"/>
    <cellStyle name="Comma 12 3 2 2 2" xfId="41680" xr:uid="{00000000-0005-0000-0000-0000691F0000}"/>
    <cellStyle name="Comma 12 3 2 2 2 2" xfId="41681" xr:uid="{00000000-0005-0000-0000-00006A1F0000}"/>
    <cellStyle name="Comma 12 3 2 2 3" xfId="41682" xr:uid="{00000000-0005-0000-0000-00006B1F0000}"/>
    <cellStyle name="Comma 12 3 2 3" xfId="41683" xr:uid="{00000000-0005-0000-0000-00006C1F0000}"/>
    <cellStyle name="Comma 12 3 2 3 2" xfId="41684" xr:uid="{00000000-0005-0000-0000-00006D1F0000}"/>
    <cellStyle name="Comma 12 3 2 4" xfId="41685" xr:uid="{00000000-0005-0000-0000-00006E1F0000}"/>
    <cellStyle name="Comma 12 3 2 5" xfId="41678" xr:uid="{00000000-0005-0000-0000-00006F1F0000}"/>
    <cellStyle name="Comma 12 3 3" xfId="41686" xr:uid="{00000000-0005-0000-0000-0000701F0000}"/>
    <cellStyle name="Comma 12 3 3 2" xfId="41687" xr:uid="{00000000-0005-0000-0000-0000711F0000}"/>
    <cellStyle name="Comma 12 3 3 2 2" xfId="41688" xr:uid="{00000000-0005-0000-0000-0000721F0000}"/>
    <cellStyle name="Comma 12 3 3 3" xfId="41689" xr:uid="{00000000-0005-0000-0000-0000731F0000}"/>
    <cellStyle name="Comma 12 3 4" xfId="41690" xr:uid="{00000000-0005-0000-0000-0000741F0000}"/>
    <cellStyle name="Comma 12 3 4 2" xfId="41691" xr:uid="{00000000-0005-0000-0000-0000751F0000}"/>
    <cellStyle name="Comma 12 3 5" xfId="41692" xr:uid="{00000000-0005-0000-0000-0000761F0000}"/>
    <cellStyle name="Comma 12 3 6" xfId="41693" xr:uid="{00000000-0005-0000-0000-0000771F0000}"/>
    <cellStyle name="Comma 12 3 7" xfId="41677" xr:uid="{00000000-0005-0000-0000-0000781F0000}"/>
    <cellStyle name="Comma 12 4" xfId="1354" xr:uid="{00000000-0005-0000-0000-0000791F0000}"/>
    <cellStyle name="Comma 12 4 2" xfId="6089" xr:uid="{00000000-0005-0000-0000-00007A1F0000}"/>
    <cellStyle name="Comma 12 4 2 2" xfId="41696" xr:uid="{00000000-0005-0000-0000-00007B1F0000}"/>
    <cellStyle name="Comma 12 4 2 2 2" xfId="41697" xr:uid="{00000000-0005-0000-0000-00007C1F0000}"/>
    <cellStyle name="Comma 12 4 2 3" xfId="41698" xr:uid="{00000000-0005-0000-0000-00007D1F0000}"/>
    <cellStyle name="Comma 12 4 2 4" xfId="41695" xr:uid="{00000000-0005-0000-0000-00007E1F0000}"/>
    <cellStyle name="Comma 12 4 3" xfId="18590" xr:uid="{00000000-0005-0000-0000-00007F1F0000}"/>
    <cellStyle name="Comma 12 4 3 2" xfId="41700" xr:uid="{00000000-0005-0000-0000-0000801F0000}"/>
    <cellStyle name="Comma 12 4 3 3" xfId="41699" xr:uid="{00000000-0005-0000-0000-0000811F0000}"/>
    <cellStyle name="Comma 12 4 4" xfId="3305" xr:uid="{00000000-0005-0000-0000-0000821F0000}"/>
    <cellStyle name="Comma 12 4 4 2" xfId="41701" xr:uid="{00000000-0005-0000-0000-0000831F0000}"/>
    <cellStyle name="Comma 12 4 5" xfId="37414" xr:uid="{00000000-0005-0000-0000-0000841F0000}"/>
    <cellStyle name="Comma 12 4 6" xfId="41694" xr:uid="{00000000-0005-0000-0000-0000851F0000}"/>
    <cellStyle name="Comma 12 5" xfId="9613" xr:uid="{00000000-0005-0000-0000-0000861F0000}"/>
    <cellStyle name="Comma 12 5 2" xfId="18904" xr:uid="{00000000-0005-0000-0000-0000871F0000}"/>
    <cellStyle name="Comma 12 5 2 2" xfId="41704" xr:uid="{00000000-0005-0000-0000-0000881F0000}"/>
    <cellStyle name="Comma 12 5 2 3" xfId="41703" xr:uid="{00000000-0005-0000-0000-0000891F0000}"/>
    <cellStyle name="Comma 12 5 3" xfId="41705" xr:uid="{00000000-0005-0000-0000-00008A1F0000}"/>
    <cellStyle name="Comma 12 5 4" xfId="41702" xr:uid="{00000000-0005-0000-0000-00008B1F0000}"/>
    <cellStyle name="Comma 12 6" xfId="10980" xr:uid="{00000000-0005-0000-0000-00008C1F0000}"/>
    <cellStyle name="Comma 12 6 2" xfId="17549" xr:uid="{00000000-0005-0000-0000-00008D1F0000}"/>
    <cellStyle name="Comma 12 6 2 2" xfId="41707" xr:uid="{00000000-0005-0000-0000-00008E1F0000}"/>
    <cellStyle name="Comma 12 6 3" xfId="41706" xr:uid="{00000000-0005-0000-0000-00008F1F0000}"/>
    <cellStyle name="Comma 12 7" xfId="2657" xr:uid="{00000000-0005-0000-0000-0000901F0000}"/>
    <cellStyle name="Comma 12 7 2" xfId="41709" xr:uid="{00000000-0005-0000-0000-0000911F0000}"/>
    <cellStyle name="Comma 12 7 3" xfId="41708" xr:uid="{00000000-0005-0000-0000-0000921F0000}"/>
    <cellStyle name="Comma 12 8" xfId="41710" xr:uid="{00000000-0005-0000-0000-0000931F0000}"/>
    <cellStyle name="Comma 12 9" xfId="41711" xr:uid="{00000000-0005-0000-0000-0000941F0000}"/>
    <cellStyle name="Comma 120" xfId="57" xr:uid="{00000000-0005-0000-0000-0000951F0000}"/>
    <cellStyle name="Comma 120 2" xfId="1212" xr:uid="{00000000-0005-0000-0000-0000961F0000}"/>
    <cellStyle name="Comma 120 2 2" xfId="18591" xr:uid="{00000000-0005-0000-0000-0000971F0000}"/>
    <cellStyle name="Comma 120 2 3" xfId="41712" xr:uid="{00000000-0005-0000-0000-0000981F0000}"/>
    <cellStyle name="Comma 120 3" xfId="1225" xr:uid="{00000000-0005-0000-0000-0000991F0000}"/>
    <cellStyle name="Comma 120 3 2" xfId="19019" xr:uid="{00000000-0005-0000-0000-00009A1F0000}"/>
    <cellStyle name="Comma 120 4" xfId="9614" xr:uid="{00000000-0005-0000-0000-00009B1F0000}"/>
    <cellStyle name="Comma 121" xfId="58" xr:uid="{00000000-0005-0000-0000-00009C1F0000}"/>
    <cellStyle name="Comma 121 2" xfId="1213" xr:uid="{00000000-0005-0000-0000-00009D1F0000}"/>
    <cellStyle name="Comma 121 2 2" xfId="18592" xr:uid="{00000000-0005-0000-0000-00009E1F0000}"/>
    <cellStyle name="Comma 121 2 3" xfId="41714" xr:uid="{00000000-0005-0000-0000-00009F1F0000}"/>
    <cellStyle name="Comma 121 3" xfId="19020" xr:uid="{00000000-0005-0000-0000-0000A01F0000}"/>
    <cellStyle name="Comma 121 4" xfId="9615" xr:uid="{00000000-0005-0000-0000-0000A11F0000}"/>
    <cellStyle name="Comma 121 5" xfId="41713" xr:uid="{00000000-0005-0000-0000-0000A21F0000}"/>
    <cellStyle name="Comma 122" xfId="59" xr:uid="{00000000-0005-0000-0000-0000A31F0000}"/>
    <cellStyle name="Comma 122 2" xfId="1214" xr:uid="{00000000-0005-0000-0000-0000A41F0000}"/>
    <cellStyle name="Comma 122 2 2" xfId="18593" xr:uid="{00000000-0005-0000-0000-0000A51F0000}"/>
    <cellStyle name="Comma 122 2 3" xfId="41716" xr:uid="{00000000-0005-0000-0000-0000A61F0000}"/>
    <cellStyle name="Comma 122 3" xfId="19021" xr:uid="{00000000-0005-0000-0000-0000A71F0000}"/>
    <cellStyle name="Comma 122 4" xfId="9616" xr:uid="{00000000-0005-0000-0000-0000A81F0000}"/>
    <cellStyle name="Comma 122 5" xfId="41715" xr:uid="{00000000-0005-0000-0000-0000A91F0000}"/>
    <cellStyle name="Comma 123" xfId="60" xr:uid="{00000000-0005-0000-0000-0000AA1F0000}"/>
    <cellStyle name="Comma 123 2" xfId="1215" xr:uid="{00000000-0005-0000-0000-0000AB1F0000}"/>
    <cellStyle name="Comma 123 2 2" xfId="18594" xr:uid="{00000000-0005-0000-0000-0000AC1F0000}"/>
    <cellStyle name="Comma 123 3" xfId="19022" xr:uid="{00000000-0005-0000-0000-0000AD1F0000}"/>
    <cellStyle name="Comma 123 4" xfId="9617" xr:uid="{00000000-0005-0000-0000-0000AE1F0000}"/>
    <cellStyle name="Comma 123 5" xfId="41717" xr:uid="{00000000-0005-0000-0000-0000AF1F0000}"/>
    <cellStyle name="Comma 124" xfId="61" xr:uid="{00000000-0005-0000-0000-0000B01F0000}"/>
    <cellStyle name="Comma 124 2" xfId="1216" xr:uid="{00000000-0005-0000-0000-0000B11F0000}"/>
    <cellStyle name="Comma 124 2 2" xfId="18595" xr:uid="{00000000-0005-0000-0000-0000B21F0000}"/>
    <cellStyle name="Comma 124 3" xfId="19023" xr:uid="{00000000-0005-0000-0000-0000B31F0000}"/>
    <cellStyle name="Comma 124 4" xfId="9618" xr:uid="{00000000-0005-0000-0000-0000B41F0000}"/>
    <cellStyle name="Comma 124 5" xfId="41718" xr:uid="{00000000-0005-0000-0000-0000B51F0000}"/>
    <cellStyle name="Comma 125" xfId="62" xr:uid="{00000000-0005-0000-0000-0000B61F0000}"/>
    <cellStyle name="Comma 125 2" xfId="1217" xr:uid="{00000000-0005-0000-0000-0000B71F0000}"/>
    <cellStyle name="Comma 125 2 2" xfId="18596" xr:uid="{00000000-0005-0000-0000-0000B81F0000}"/>
    <cellStyle name="Comma 125 3" xfId="19024" xr:uid="{00000000-0005-0000-0000-0000B91F0000}"/>
    <cellStyle name="Comma 125 4" xfId="9619" xr:uid="{00000000-0005-0000-0000-0000BA1F0000}"/>
    <cellStyle name="Comma 125 5" xfId="41719" xr:uid="{00000000-0005-0000-0000-0000BB1F0000}"/>
    <cellStyle name="Comma 126" xfId="63" xr:uid="{00000000-0005-0000-0000-0000BC1F0000}"/>
    <cellStyle name="Comma 126 2" xfId="1218" xr:uid="{00000000-0005-0000-0000-0000BD1F0000}"/>
    <cellStyle name="Comma 126 2 2" xfId="18597" xr:uid="{00000000-0005-0000-0000-0000BE1F0000}"/>
    <cellStyle name="Comma 126 3" xfId="19025" xr:uid="{00000000-0005-0000-0000-0000BF1F0000}"/>
    <cellStyle name="Comma 126 4" xfId="9620" xr:uid="{00000000-0005-0000-0000-0000C01F0000}"/>
    <cellStyle name="Comma 126 5" xfId="41720" xr:uid="{00000000-0005-0000-0000-0000C11F0000}"/>
    <cellStyle name="Comma 127" xfId="64" xr:uid="{00000000-0005-0000-0000-0000C21F0000}"/>
    <cellStyle name="Comma 127 2" xfId="1219" xr:uid="{00000000-0005-0000-0000-0000C31F0000}"/>
    <cellStyle name="Comma 127 2 2" xfId="18598" xr:uid="{00000000-0005-0000-0000-0000C41F0000}"/>
    <cellStyle name="Comma 127 3" xfId="19026" xr:uid="{00000000-0005-0000-0000-0000C51F0000}"/>
    <cellStyle name="Comma 127 4" xfId="9621" xr:uid="{00000000-0005-0000-0000-0000C61F0000}"/>
    <cellStyle name="Comma 127 5" xfId="41721" xr:uid="{00000000-0005-0000-0000-0000C71F0000}"/>
    <cellStyle name="Comma 128" xfId="65" xr:uid="{00000000-0005-0000-0000-0000C81F0000}"/>
    <cellStyle name="Comma 128 2" xfId="18599" xr:uid="{00000000-0005-0000-0000-0000C91F0000}"/>
    <cellStyle name="Comma 128 3" xfId="19027" xr:uid="{00000000-0005-0000-0000-0000CA1F0000}"/>
    <cellStyle name="Comma 128 4" xfId="9622" xr:uid="{00000000-0005-0000-0000-0000CB1F0000}"/>
    <cellStyle name="Comma 128 5" xfId="41722" xr:uid="{00000000-0005-0000-0000-0000CC1F0000}"/>
    <cellStyle name="Comma 129" xfId="66" xr:uid="{00000000-0005-0000-0000-0000CD1F0000}"/>
    <cellStyle name="Comma 129 2" xfId="18600" xr:uid="{00000000-0005-0000-0000-0000CE1F0000}"/>
    <cellStyle name="Comma 129 3" xfId="19028" xr:uid="{00000000-0005-0000-0000-0000CF1F0000}"/>
    <cellStyle name="Comma 129 4" xfId="9623" xr:uid="{00000000-0005-0000-0000-0000D01F0000}"/>
    <cellStyle name="Comma 129 5" xfId="41723" xr:uid="{00000000-0005-0000-0000-0000D11F0000}"/>
    <cellStyle name="Comma 13" xfId="67" xr:uid="{00000000-0005-0000-0000-0000D21F0000}"/>
    <cellStyle name="Comma 13 2" xfId="388" xr:uid="{00000000-0005-0000-0000-0000D31F0000}"/>
    <cellStyle name="Comma 13 2 2" xfId="948" xr:uid="{00000000-0005-0000-0000-0000D41F0000}"/>
    <cellStyle name="Comma 13 2 2 2" xfId="17572" xr:uid="{00000000-0005-0000-0000-0000D51F0000}"/>
    <cellStyle name="Comma 13 2 2 2 2" xfId="41725" xr:uid="{00000000-0005-0000-0000-0000D61F0000}"/>
    <cellStyle name="Comma 13 2 2 2 2 2" xfId="41726" xr:uid="{00000000-0005-0000-0000-0000D71F0000}"/>
    <cellStyle name="Comma 13 2 2 2 2 2 2" xfId="41727" xr:uid="{00000000-0005-0000-0000-0000D81F0000}"/>
    <cellStyle name="Comma 13 2 2 2 2 3" xfId="41728" xr:uid="{00000000-0005-0000-0000-0000D91F0000}"/>
    <cellStyle name="Comma 13 2 2 2 3" xfId="41729" xr:uid="{00000000-0005-0000-0000-0000DA1F0000}"/>
    <cellStyle name="Comma 13 2 2 2 3 2" xfId="41730" xr:uid="{00000000-0005-0000-0000-0000DB1F0000}"/>
    <cellStyle name="Comma 13 2 2 2 4" xfId="41731" xr:uid="{00000000-0005-0000-0000-0000DC1F0000}"/>
    <cellStyle name="Comma 13 2 2 2 5" xfId="41724" xr:uid="{00000000-0005-0000-0000-0000DD1F0000}"/>
    <cellStyle name="Comma 13 2 2 3" xfId="41732" xr:uid="{00000000-0005-0000-0000-0000DE1F0000}"/>
    <cellStyle name="Comma 13 2 2 3 2" xfId="41733" xr:uid="{00000000-0005-0000-0000-0000DF1F0000}"/>
    <cellStyle name="Comma 13 2 2 3 2 2" xfId="41734" xr:uid="{00000000-0005-0000-0000-0000E01F0000}"/>
    <cellStyle name="Comma 13 2 2 3 3" xfId="41735" xr:uid="{00000000-0005-0000-0000-0000E11F0000}"/>
    <cellStyle name="Comma 13 2 2 4" xfId="41736" xr:uid="{00000000-0005-0000-0000-0000E21F0000}"/>
    <cellStyle name="Comma 13 2 2 4 2" xfId="41737" xr:uid="{00000000-0005-0000-0000-0000E31F0000}"/>
    <cellStyle name="Comma 13 2 2 5" xfId="41738" xr:uid="{00000000-0005-0000-0000-0000E41F0000}"/>
    <cellStyle name="Comma 13 2 2 6" xfId="41739" xr:uid="{00000000-0005-0000-0000-0000E51F0000}"/>
    <cellStyle name="Comma 13 2 3" xfId="1226" xr:uid="{00000000-0005-0000-0000-0000E61F0000}"/>
    <cellStyle name="Comma 13 2 3 2" xfId="41741" xr:uid="{00000000-0005-0000-0000-0000E71F0000}"/>
    <cellStyle name="Comma 13 2 3 2 2" xfId="41742" xr:uid="{00000000-0005-0000-0000-0000E81F0000}"/>
    <cellStyle name="Comma 13 2 3 2 2 2" xfId="41743" xr:uid="{00000000-0005-0000-0000-0000E91F0000}"/>
    <cellStyle name="Comma 13 2 3 2 3" xfId="41744" xr:uid="{00000000-0005-0000-0000-0000EA1F0000}"/>
    <cellStyle name="Comma 13 2 3 3" xfId="41745" xr:uid="{00000000-0005-0000-0000-0000EB1F0000}"/>
    <cellStyle name="Comma 13 2 3 3 2" xfId="41746" xr:uid="{00000000-0005-0000-0000-0000EC1F0000}"/>
    <cellStyle name="Comma 13 2 3 4" xfId="41747" xr:uid="{00000000-0005-0000-0000-0000ED1F0000}"/>
    <cellStyle name="Comma 13 2 3 5" xfId="41740" xr:uid="{00000000-0005-0000-0000-0000EE1F0000}"/>
    <cellStyle name="Comma 13 2 4" xfId="3330" xr:uid="{00000000-0005-0000-0000-0000EF1F0000}"/>
    <cellStyle name="Comma 13 2 4 2" xfId="41749" xr:uid="{00000000-0005-0000-0000-0000F01F0000}"/>
    <cellStyle name="Comma 13 2 4 2 2" xfId="41750" xr:uid="{00000000-0005-0000-0000-0000F11F0000}"/>
    <cellStyle name="Comma 13 2 4 3" xfId="41751" xr:uid="{00000000-0005-0000-0000-0000F21F0000}"/>
    <cellStyle name="Comma 13 2 4 4" xfId="41748" xr:uid="{00000000-0005-0000-0000-0000F31F0000}"/>
    <cellStyle name="Comma 13 2 5" xfId="41752" xr:uid="{00000000-0005-0000-0000-0000F41F0000}"/>
    <cellStyle name="Comma 13 2 5 2" xfId="41753" xr:uid="{00000000-0005-0000-0000-0000F51F0000}"/>
    <cellStyle name="Comma 13 2 6" xfId="41754" xr:uid="{00000000-0005-0000-0000-0000F61F0000}"/>
    <cellStyle name="Comma 13 2 6 2" xfId="41755" xr:uid="{00000000-0005-0000-0000-0000F71F0000}"/>
    <cellStyle name="Comma 13 2 7" xfId="41756" xr:uid="{00000000-0005-0000-0000-0000F81F0000}"/>
    <cellStyle name="Comma 13 2 8" xfId="3331" xr:uid="{00000000-0005-0000-0000-0000F91F0000}"/>
    <cellStyle name="Comma 13 2 8 2" xfId="41757" xr:uid="{00000000-0005-0000-0000-0000FA1F0000}"/>
    <cellStyle name="Comma 13 2 9" xfId="41758" xr:uid="{00000000-0005-0000-0000-0000FB1F0000}"/>
    <cellStyle name="Comma 13 3" xfId="831" xr:uid="{00000000-0005-0000-0000-0000FC1F0000}"/>
    <cellStyle name="Comma 13 3 2" xfId="1356" xr:uid="{00000000-0005-0000-0000-0000FD1F0000}"/>
    <cellStyle name="Comma 13 3 2 2" xfId="41760" xr:uid="{00000000-0005-0000-0000-0000FE1F0000}"/>
    <cellStyle name="Comma 13 3 2 2 2" xfId="41761" xr:uid="{00000000-0005-0000-0000-0000FF1F0000}"/>
    <cellStyle name="Comma 13 3 2 2 2 2" xfId="41762" xr:uid="{00000000-0005-0000-0000-000000200000}"/>
    <cellStyle name="Comma 13 3 2 2 3" xfId="41763" xr:uid="{00000000-0005-0000-0000-000001200000}"/>
    <cellStyle name="Comma 13 3 2 3" xfId="41764" xr:uid="{00000000-0005-0000-0000-000002200000}"/>
    <cellStyle name="Comma 13 3 2 3 2" xfId="41765" xr:uid="{00000000-0005-0000-0000-000003200000}"/>
    <cellStyle name="Comma 13 3 2 4" xfId="41766" xr:uid="{00000000-0005-0000-0000-000004200000}"/>
    <cellStyle name="Comma 13 3 2 5" xfId="41767" xr:uid="{00000000-0005-0000-0000-000005200000}"/>
    <cellStyle name="Comma 13 3 2 6" xfId="41759" xr:uid="{00000000-0005-0000-0000-000006200000}"/>
    <cellStyle name="Comma 13 3 3" xfId="3332" xr:uid="{00000000-0005-0000-0000-000007200000}"/>
    <cellStyle name="Comma 13 3 3 2" xfId="41769" xr:uid="{00000000-0005-0000-0000-000008200000}"/>
    <cellStyle name="Comma 13 3 3 2 2" xfId="41770" xr:uid="{00000000-0005-0000-0000-000009200000}"/>
    <cellStyle name="Comma 13 3 3 3" xfId="41771" xr:uid="{00000000-0005-0000-0000-00000A200000}"/>
    <cellStyle name="Comma 13 3 3 4" xfId="41768" xr:uid="{00000000-0005-0000-0000-00000B200000}"/>
    <cellStyle name="Comma 13 3 4" xfId="37774" xr:uid="{00000000-0005-0000-0000-00000C200000}"/>
    <cellStyle name="Comma 13 3 4 2" xfId="41773" xr:uid="{00000000-0005-0000-0000-00000D200000}"/>
    <cellStyle name="Comma 13 3 4 3" xfId="41772" xr:uid="{00000000-0005-0000-0000-00000E200000}"/>
    <cellStyle name="Comma 13 3 5" xfId="38052" xr:uid="{00000000-0005-0000-0000-00000F200000}"/>
    <cellStyle name="Comma 13 3 5 2" xfId="41774" xr:uid="{00000000-0005-0000-0000-000010200000}"/>
    <cellStyle name="Comma 13 3 6" xfId="41775" xr:uid="{00000000-0005-0000-0000-000011200000}"/>
    <cellStyle name="Comma 13 4" xfId="1355" xr:uid="{00000000-0005-0000-0000-000012200000}"/>
    <cellStyle name="Comma 13 4 2" xfId="11054" xr:uid="{00000000-0005-0000-0000-000013200000}"/>
    <cellStyle name="Comma 13 4 2 2" xfId="41778" xr:uid="{00000000-0005-0000-0000-000014200000}"/>
    <cellStyle name="Comma 13 4 2 2 2" xfId="41779" xr:uid="{00000000-0005-0000-0000-000015200000}"/>
    <cellStyle name="Comma 13 4 2 3" xfId="41780" xr:uid="{00000000-0005-0000-0000-000016200000}"/>
    <cellStyle name="Comma 13 4 2 4" xfId="41777" xr:uid="{00000000-0005-0000-0000-000017200000}"/>
    <cellStyle name="Comma 13 4 3" xfId="18601" xr:uid="{00000000-0005-0000-0000-000018200000}"/>
    <cellStyle name="Comma 13 4 3 2" xfId="41782" xr:uid="{00000000-0005-0000-0000-000019200000}"/>
    <cellStyle name="Comma 13 4 3 3" xfId="41781" xr:uid="{00000000-0005-0000-0000-00001A200000}"/>
    <cellStyle name="Comma 13 4 4" xfId="3329" xr:uid="{00000000-0005-0000-0000-00001B200000}"/>
    <cellStyle name="Comma 13 4 5" xfId="37415" xr:uid="{00000000-0005-0000-0000-00001C200000}"/>
    <cellStyle name="Comma 13 4 5 2" xfId="41783" xr:uid="{00000000-0005-0000-0000-00001D200000}"/>
    <cellStyle name="Comma 13 4 6" xfId="41776" xr:uid="{00000000-0005-0000-0000-00001E200000}"/>
    <cellStyle name="Comma 13 5" xfId="9624" xr:uid="{00000000-0005-0000-0000-00001F200000}"/>
    <cellStyle name="Comma 13 5 2" xfId="17571" xr:uid="{00000000-0005-0000-0000-000020200000}"/>
    <cellStyle name="Comma 13 5 2 2" xfId="41785" xr:uid="{00000000-0005-0000-0000-000021200000}"/>
    <cellStyle name="Comma 13 5 3" xfId="41786" xr:uid="{00000000-0005-0000-0000-000022200000}"/>
    <cellStyle name="Comma 13 5 4" xfId="41787" xr:uid="{00000000-0005-0000-0000-000023200000}"/>
    <cellStyle name="Comma 13 5 5" xfId="41784" xr:uid="{00000000-0005-0000-0000-000024200000}"/>
    <cellStyle name="Comma 13 6" xfId="10454" xr:uid="{00000000-0005-0000-0000-000025200000}"/>
    <cellStyle name="Comma 13 6 2" xfId="41789" xr:uid="{00000000-0005-0000-0000-000026200000}"/>
    <cellStyle name="Comma 13 6 3" xfId="41788" xr:uid="{00000000-0005-0000-0000-000027200000}"/>
    <cellStyle name="Comma 13 7" xfId="41790" xr:uid="{00000000-0005-0000-0000-000028200000}"/>
    <cellStyle name="Comma 13 7 2" xfId="41791" xr:uid="{00000000-0005-0000-0000-000029200000}"/>
    <cellStyle name="Comma 13 8" xfId="41792" xr:uid="{00000000-0005-0000-0000-00002A200000}"/>
    <cellStyle name="Comma 13 9" xfId="41793" xr:uid="{00000000-0005-0000-0000-00002B200000}"/>
    <cellStyle name="Comma 130" xfId="68" xr:uid="{00000000-0005-0000-0000-00002C200000}"/>
    <cellStyle name="Comma 130 2" xfId="18602" xr:uid="{00000000-0005-0000-0000-00002D200000}"/>
    <cellStyle name="Comma 130 3" xfId="19029" xr:uid="{00000000-0005-0000-0000-00002E200000}"/>
    <cellStyle name="Comma 130 4" xfId="9625" xr:uid="{00000000-0005-0000-0000-00002F200000}"/>
    <cellStyle name="Comma 130 5" xfId="41794" xr:uid="{00000000-0005-0000-0000-000030200000}"/>
    <cellStyle name="Comma 131" xfId="69" xr:uid="{00000000-0005-0000-0000-000031200000}"/>
    <cellStyle name="Comma 131 2" xfId="18603" xr:uid="{00000000-0005-0000-0000-000032200000}"/>
    <cellStyle name="Comma 131 3" xfId="19030" xr:uid="{00000000-0005-0000-0000-000033200000}"/>
    <cellStyle name="Comma 131 4" xfId="9626" xr:uid="{00000000-0005-0000-0000-000034200000}"/>
    <cellStyle name="Comma 131 5" xfId="41795" xr:uid="{00000000-0005-0000-0000-000035200000}"/>
    <cellStyle name="Comma 132" xfId="70" xr:uid="{00000000-0005-0000-0000-000036200000}"/>
    <cellStyle name="Comma 132 2" xfId="18604" xr:uid="{00000000-0005-0000-0000-000037200000}"/>
    <cellStyle name="Comma 132 3" xfId="19031" xr:uid="{00000000-0005-0000-0000-000038200000}"/>
    <cellStyle name="Comma 132 4" xfId="9627" xr:uid="{00000000-0005-0000-0000-000039200000}"/>
    <cellStyle name="Comma 132 5" xfId="41796" xr:uid="{00000000-0005-0000-0000-00003A200000}"/>
    <cellStyle name="Comma 133" xfId="71" xr:uid="{00000000-0005-0000-0000-00003B200000}"/>
    <cellStyle name="Comma 133 2" xfId="18605" xr:uid="{00000000-0005-0000-0000-00003C200000}"/>
    <cellStyle name="Comma 133 3" xfId="19032" xr:uid="{00000000-0005-0000-0000-00003D200000}"/>
    <cellStyle name="Comma 133 4" xfId="9628" xr:uid="{00000000-0005-0000-0000-00003E200000}"/>
    <cellStyle name="Comma 133 5" xfId="41797" xr:uid="{00000000-0005-0000-0000-00003F200000}"/>
    <cellStyle name="Comma 134" xfId="72" xr:uid="{00000000-0005-0000-0000-000040200000}"/>
    <cellStyle name="Comma 134 2" xfId="18606" xr:uid="{00000000-0005-0000-0000-000041200000}"/>
    <cellStyle name="Comma 134 3" xfId="19033" xr:uid="{00000000-0005-0000-0000-000042200000}"/>
    <cellStyle name="Comma 134 4" xfId="9629" xr:uid="{00000000-0005-0000-0000-000043200000}"/>
    <cellStyle name="Comma 134 5" xfId="41798" xr:uid="{00000000-0005-0000-0000-000044200000}"/>
    <cellStyle name="Comma 135" xfId="73" xr:uid="{00000000-0005-0000-0000-000045200000}"/>
    <cellStyle name="Comma 135 2" xfId="18607" xr:uid="{00000000-0005-0000-0000-000046200000}"/>
    <cellStyle name="Comma 135 3" xfId="19034" xr:uid="{00000000-0005-0000-0000-000047200000}"/>
    <cellStyle name="Comma 135 4" xfId="9630" xr:uid="{00000000-0005-0000-0000-000048200000}"/>
    <cellStyle name="Comma 135 5" xfId="41799" xr:uid="{00000000-0005-0000-0000-000049200000}"/>
    <cellStyle name="Comma 136" xfId="74" xr:uid="{00000000-0005-0000-0000-00004A200000}"/>
    <cellStyle name="Comma 136 2" xfId="18608" xr:uid="{00000000-0005-0000-0000-00004B200000}"/>
    <cellStyle name="Comma 136 3" xfId="19035" xr:uid="{00000000-0005-0000-0000-00004C200000}"/>
    <cellStyle name="Comma 136 4" xfId="9631" xr:uid="{00000000-0005-0000-0000-00004D200000}"/>
    <cellStyle name="Comma 136 5" xfId="41800" xr:uid="{00000000-0005-0000-0000-00004E200000}"/>
    <cellStyle name="Comma 137" xfId="75" xr:uid="{00000000-0005-0000-0000-00004F200000}"/>
    <cellStyle name="Comma 137 2" xfId="18609" xr:uid="{00000000-0005-0000-0000-000050200000}"/>
    <cellStyle name="Comma 137 3" xfId="19036" xr:uid="{00000000-0005-0000-0000-000051200000}"/>
    <cellStyle name="Comma 137 4" xfId="9632" xr:uid="{00000000-0005-0000-0000-000052200000}"/>
    <cellStyle name="Comma 137 5" xfId="41801" xr:uid="{00000000-0005-0000-0000-000053200000}"/>
    <cellStyle name="Comma 138" xfId="76" xr:uid="{00000000-0005-0000-0000-000054200000}"/>
    <cellStyle name="Comma 138 2" xfId="18610" xr:uid="{00000000-0005-0000-0000-000055200000}"/>
    <cellStyle name="Comma 138 3" xfId="19037" xr:uid="{00000000-0005-0000-0000-000056200000}"/>
    <cellStyle name="Comma 138 4" xfId="9633" xr:uid="{00000000-0005-0000-0000-000057200000}"/>
    <cellStyle name="Comma 138 5" xfId="41802" xr:uid="{00000000-0005-0000-0000-000058200000}"/>
    <cellStyle name="Comma 139" xfId="77" xr:uid="{00000000-0005-0000-0000-000059200000}"/>
    <cellStyle name="Comma 139 2" xfId="18611" xr:uid="{00000000-0005-0000-0000-00005A200000}"/>
    <cellStyle name="Comma 139 3" xfId="19038" xr:uid="{00000000-0005-0000-0000-00005B200000}"/>
    <cellStyle name="Comma 139 4" xfId="9634" xr:uid="{00000000-0005-0000-0000-00005C200000}"/>
    <cellStyle name="Comma 139 5" xfId="41803" xr:uid="{00000000-0005-0000-0000-00005D200000}"/>
    <cellStyle name="Comma 14" xfId="78" xr:uid="{00000000-0005-0000-0000-00005E200000}"/>
    <cellStyle name="Comma 14 2" xfId="949" xr:uid="{00000000-0005-0000-0000-00005F200000}"/>
    <cellStyle name="Comma 14 2 2" xfId="6240" xr:uid="{00000000-0005-0000-0000-000060200000}"/>
    <cellStyle name="Comma 14 2 2 2" xfId="18746" xr:uid="{00000000-0005-0000-0000-000061200000}"/>
    <cellStyle name="Comma 14 2 2 2 2" xfId="41807" xr:uid="{00000000-0005-0000-0000-000062200000}"/>
    <cellStyle name="Comma 14 2 2 2 2 2" xfId="41808" xr:uid="{00000000-0005-0000-0000-000063200000}"/>
    <cellStyle name="Comma 14 2 2 2 3" xfId="41809" xr:uid="{00000000-0005-0000-0000-000064200000}"/>
    <cellStyle name="Comma 14 2 2 2 4" xfId="41806" xr:uid="{00000000-0005-0000-0000-000065200000}"/>
    <cellStyle name="Comma 14 2 2 3" xfId="41810" xr:uid="{00000000-0005-0000-0000-000066200000}"/>
    <cellStyle name="Comma 14 2 2 3 2" xfId="41811" xr:uid="{00000000-0005-0000-0000-000067200000}"/>
    <cellStyle name="Comma 14 2 2 4" xfId="41812" xr:uid="{00000000-0005-0000-0000-000068200000}"/>
    <cellStyle name="Comma 14 2 2 5" xfId="41805" xr:uid="{00000000-0005-0000-0000-000069200000}"/>
    <cellStyle name="Comma 14 2 3" xfId="10314" xr:uid="{00000000-0005-0000-0000-00006A200000}"/>
    <cellStyle name="Comma 14 2 3 2" xfId="17574" xr:uid="{00000000-0005-0000-0000-00006B200000}"/>
    <cellStyle name="Comma 14 2 3 2 2" xfId="41815" xr:uid="{00000000-0005-0000-0000-00006C200000}"/>
    <cellStyle name="Comma 14 2 3 2 3" xfId="41814" xr:uid="{00000000-0005-0000-0000-00006D200000}"/>
    <cellStyle name="Comma 14 2 3 3" xfId="41816" xr:uid="{00000000-0005-0000-0000-00006E200000}"/>
    <cellStyle name="Comma 14 2 3 4" xfId="41813" xr:uid="{00000000-0005-0000-0000-00006F200000}"/>
    <cellStyle name="Comma 14 2 4" xfId="10997" xr:uid="{00000000-0005-0000-0000-000070200000}"/>
    <cellStyle name="Comma 14 2 4 2" xfId="41818" xr:uid="{00000000-0005-0000-0000-000071200000}"/>
    <cellStyle name="Comma 14 2 4 3" xfId="41817" xr:uid="{00000000-0005-0000-0000-000072200000}"/>
    <cellStyle name="Comma 14 2 5" xfId="3334" xr:uid="{00000000-0005-0000-0000-000073200000}"/>
    <cellStyle name="Comma 14 2 5 2" xfId="41819" xr:uid="{00000000-0005-0000-0000-000074200000}"/>
    <cellStyle name="Comma 14 2 6" xfId="41820" xr:uid="{00000000-0005-0000-0000-000075200000}"/>
    <cellStyle name="Comma 14 2 7" xfId="41821" xr:uid="{00000000-0005-0000-0000-000076200000}"/>
    <cellStyle name="Comma 14 2 8" xfId="41804" xr:uid="{00000000-0005-0000-0000-000077200000}"/>
    <cellStyle name="Comma 14 3" xfId="1357" xr:uid="{00000000-0005-0000-0000-000078200000}"/>
    <cellStyle name="Comma 14 3 2" xfId="6090" xr:uid="{00000000-0005-0000-0000-000079200000}"/>
    <cellStyle name="Comma 14 3 2 2" xfId="41824" xr:uid="{00000000-0005-0000-0000-00007A200000}"/>
    <cellStyle name="Comma 14 3 2 2 2" xfId="41825" xr:uid="{00000000-0005-0000-0000-00007B200000}"/>
    <cellStyle name="Comma 14 3 2 3" xfId="41826" xr:uid="{00000000-0005-0000-0000-00007C200000}"/>
    <cellStyle name="Comma 14 3 2 4" xfId="41823" xr:uid="{00000000-0005-0000-0000-00007D200000}"/>
    <cellStyle name="Comma 14 3 3" xfId="18612" xr:uid="{00000000-0005-0000-0000-00007E200000}"/>
    <cellStyle name="Comma 14 3 3 2" xfId="41828" xr:uid="{00000000-0005-0000-0000-00007F200000}"/>
    <cellStyle name="Comma 14 3 3 3" xfId="41827" xr:uid="{00000000-0005-0000-0000-000080200000}"/>
    <cellStyle name="Comma 14 3 4" xfId="3333" xr:uid="{00000000-0005-0000-0000-000081200000}"/>
    <cellStyle name="Comma 14 3 4 2" xfId="41829" xr:uid="{00000000-0005-0000-0000-000082200000}"/>
    <cellStyle name="Comma 14 3 5" xfId="41830" xr:uid="{00000000-0005-0000-0000-000083200000}"/>
    <cellStyle name="Comma 14 3 6" xfId="41822" xr:uid="{00000000-0005-0000-0000-000084200000}"/>
    <cellStyle name="Comma 14 4" xfId="9635" xr:uid="{00000000-0005-0000-0000-000085200000}"/>
    <cellStyle name="Comma 14 4 2" xfId="17573" xr:uid="{00000000-0005-0000-0000-000086200000}"/>
    <cellStyle name="Comma 14 4 2 2" xfId="41833" xr:uid="{00000000-0005-0000-0000-000087200000}"/>
    <cellStyle name="Comma 14 4 2 3" xfId="41832" xr:uid="{00000000-0005-0000-0000-000088200000}"/>
    <cellStyle name="Comma 14 4 3" xfId="41834" xr:uid="{00000000-0005-0000-0000-000089200000}"/>
    <cellStyle name="Comma 14 4 4" xfId="41831" xr:uid="{00000000-0005-0000-0000-00008A200000}"/>
    <cellStyle name="Comma 14 5" xfId="10259" xr:uid="{00000000-0005-0000-0000-00008B200000}"/>
    <cellStyle name="Comma 14 5 2" xfId="41836" xr:uid="{00000000-0005-0000-0000-00008C200000}"/>
    <cellStyle name="Comma 14 5 3" xfId="41835" xr:uid="{00000000-0005-0000-0000-00008D200000}"/>
    <cellStyle name="Comma 14 6" xfId="2658" xr:uid="{00000000-0005-0000-0000-00008E200000}"/>
    <cellStyle name="Comma 14 6 2" xfId="41838" xr:uid="{00000000-0005-0000-0000-00008F200000}"/>
    <cellStyle name="Comma 14 6 3" xfId="41837" xr:uid="{00000000-0005-0000-0000-000090200000}"/>
    <cellStyle name="Comma 14 7" xfId="41839" xr:uid="{00000000-0005-0000-0000-000091200000}"/>
    <cellStyle name="Comma 14 8" xfId="41840" xr:uid="{00000000-0005-0000-0000-000092200000}"/>
    <cellStyle name="Comma 140" xfId="79" xr:uid="{00000000-0005-0000-0000-000093200000}"/>
    <cellStyle name="Comma 140 2" xfId="18613" xr:uid="{00000000-0005-0000-0000-000094200000}"/>
    <cellStyle name="Comma 140 3" xfId="19039" xr:uid="{00000000-0005-0000-0000-000095200000}"/>
    <cellStyle name="Comma 140 4" xfId="9636" xr:uid="{00000000-0005-0000-0000-000096200000}"/>
    <cellStyle name="Comma 140 5" xfId="41841" xr:uid="{00000000-0005-0000-0000-000097200000}"/>
    <cellStyle name="Comma 141" xfId="80" xr:uid="{00000000-0005-0000-0000-000098200000}"/>
    <cellStyle name="Comma 141 2" xfId="18614" xr:uid="{00000000-0005-0000-0000-000099200000}"/>
    <cellStyle name="Comma 141 3" xfId="19040" xr:uid="{00000000-0005-0000-0000-00009A200000}"/>
    <cellStyle name="Comma 141 4" xfId="9637" xr:uid="{00000000-0005-0000-0000-00009B200000}"/>
    <cellStyle name="Comma 141 5" xfId="41842" xr:uid="{00000000-0005-0000-0000-00009C200000}"/>
    <cellStyle name="Comma 142" xfId="81" xr:uid="{00000000-0005-0000-0000-00009D200000}"/>
    <cellStyle name="Comma 142 2" xfId="18615" xr:uid="{00000000-0005-0000-0000-00009E200000}"/>
    <cellStyle name="Comma 142 3" xfId="19041" xr:uid="{00000000-0005-0000-0000-00009F200000}"/>
    <cellStyle name="Comma 142 4" xfId="9638" xr:uid="{00000000-0005-0000-0000-0000A0200000}"/>
    <cellStyle name="Comma 142 5" xfId="41843" xr:uid="{00000000-0005-0000-0000-0000A1200000}"/>
    <cellStyle name="Comma 143" xfId="82" xr:uid="{00000000-0005-0000-0000-0000A2200000}"/>
    <cellStyle name="Comma 143 2" xfId="18616" xr:uid="{00000000-0005-0000-0000-0000A3200000}"/>
    <cellStyle name="Comma 143 3" xfId="19042" xr:uid="{00000000-0005-0000-0000-0000A4200000}"/>
    <cellStyle name="Comma 143 4" xfId="9639" xr:uid="{00000000-0005-0000-0000-0000A5200000}"/>
    <cellStyle name="Comma 143 5" xfId="41844" xr:uid="{00000000-0005-0000-0000-0000A6200000}"/>
    <cellStyle name="Comma 144" xfId="83" xr:uid="{00000000-0005-0000-0000-0000A7200000}"/>
    <cellStyle name="Comma 144 2" xfId="18617" xr:uid="{00000000-0005-0000-0000-0000A8200000}"/>
    <cellStyle name="Comma 144 3" xfId="19043" xr:uid="{00000000-0005-0000-0000-0000A9200000}"/>
    <cellStyle name="Comma 144 4" xfId="9640" xr:uid="{00000000-0005-0000-0000-0000AA200000}"/>
    <cellStyle name="Comma 144 5" xfId="41845" xr:uid="{00000000-0005-0000-0000-0000AB200000}"/>
    <cellStyle name="Comma 145" xfId="84" xr:uid="{00000000-0005-0000-0000-0000AC200000}"/>
    <cellStyle name="Comma 145 2" xfId="389" xr:uid="{00000000-0005-0000-0000-0000AD200000}"/>
    <cellStyle name="Comma 145 3" xfId="37416" xr:uid="{00000000-0005-0000-0000-0000AE200000}"/>
    <cellStyle name="Comma 145 4" xfId="41846" xr:uid="{00000000-0005-0000-0000-0000AF200000}"/>
    <cellStyle name="Comma 146" xfId="85" xr:uid="{00000000-0005-0000-0000-0000B0200000}"/>
    <cellStyle name="Comma 146 2" xfId="390" xr:uid="{00000000-0005-0000-0000-0000B1200000}"/>
    <cellStyle name="Comma 146 3" xfId="37417" xr:uid="{00000000-0005-0000-0000-0000B2200000}"/>
    <cellStyle name="Comma 146 4" xfId="41847" xr:uid="{00000000-0005-0000-0000-0000B3200000}"/>
    <cellStyle name="Comma 147" xfId="86" xr:uid="{00000000-0005-0000-0000-0000B4200000}"/>
    <cellStyle name="Comma 147 2" xfId="391" xr:uid="{00000000-0005-0000-0000-0000B5200000}"/>
    <cellStyle name="Comma 147 3" xfId="37418" xr:uid="{00000000-0005-0000-0000-0000B6200000}"/>
    <cellStyle name="Comma 147 4" xfId="41848" xr:uid="{00000000-0005-0000-0000-0000B7200000}"/>
    <cellStyle name="Comma 148" xfId="87" xr:uid="{00000000-0005-0000-0000-0000B8200000}"/>
    <cellStyle name="Comma 148 2" xfId="392" xr:uid="{00000000-0005-0000-0000-0000B9200000}"/>
    <cellStyle name="Comma 148 3" xfId="37419" xr:uid="{00000000-0005-0000-0000-0000BA200000}"/>
    <cellStyle name="Comma 148 4" xfId="41849" xr:uid="{00000000-0005-0000-0000-0000BB200000}"/>
    <cellStyle name="Comma 149" xfId="88" xr:uid="{00000000-0005-0000-0000-0000BC200000}"/>
    <cellStyle name="Comma 149 2" xfId="393" xr:uid="{00000000-0005-0000-0000-0000BD200000}"/>
    <cellStyle name="Comma 149 3" xfId="37420" xr:uid="{00000000-0005-0000-0000-0000BE200000}"/>
    <cellStyle name="Comma 149 4" xfId="41850" xr:uid="{00000000-0005-0000-0000-0000BF200000}"/>
    <cellStyle name="Comma 15" xfId="89" xr:uid="{00000000-0005-0000-0000-0000C0200000}"/>
    <cellStyle name="Comma 15 10" xfId="41852" xr:uid="{00000000-0005-0000-0000-0000C1200000}"/>
    <cellStyle name="Comma 15 11" xfId="41853" xr:uid="{00000000-0005-0000-0000-0000C2200000}"/>
    <cellStyle name="Comma 15 12" xfId="41851" xr:uid="{00000000-0005-0000-0000-0000C3200000}"/>
    <cellStyle name="Comma 15 2" xfId="950" xr:uid="{00000000-0005-0000-0000-0000C4200000}"/>
    <cellStyle name="Comma 15 2 10" xfId="41855" xr:uid="{00000000-0005-0000-0000-0000C5200000}"/>
    <cellStyle name="Comma 15 2 11" xfId="41854" xr:uid="{00000000-0005-0000-0000-0000C6200000}"/>
    <cellStyle name="Comma 15 2 2" xfId="6241" xr:uid="{00000000-0005-0000-0000-0000C7200000}"/>
    <cellStyle name="Comma 15 2 2 2" xfId="41857" xr:uid="{00000000-0005-0000-0000-0000C8200000}"/>
    <cellStyle name="Comma 15 2 2 2 2" xfId="41858" xr:uid="{00000000-0005-0000-0000-0000C9200000}"/>
    <cellStyle name="Comma 15 2 2 2 2 2" xfId="41859" xr:uid="{00000000-0005-0000-0000-0000CA200000}"/>
    <cellStyle name="Comma 15 2 2 2 2 2 2" xfId="41860" xr:uid="{00000000-0005-0000-0000-0000CB200000}"/>
    <cellStyle name="Comma 15 2 2 2 2 3" xfId="41861" xr:uid="{00000000-0005-0000-0000-0000CC200000}"/>
    <cellStyle name="Comma 15 2 2 2 3" xfId="41862" xr:uid="{00000000-0005-0000-0000-0000CD200000}"/>
    <cellStyle name="Comma 15 2 2 2 3 2" xfId="41863" xr:uid="{00000000-0005-0000-0000-0000CE200000}"/>
    <cellStyle name="Comma 15 2 2 2 4" xfId="41864" xr:uid="{00000000-0005-0000-0000-0000CF200000}"/>
    <cellStyle name="Comma 15 2 2 3" xfId="41865" xr:uid="{00000000-0005-0000-0000-0000D0200000}"/>
    <cellStyle name="Comma 15 2 2 3 2" xfId="41866" xr:uid="{00000000-0005-0000-0000-0000D1200000}"/>
    <cellStyle name="Comma 15 2 2 3 2 2" xfId="41867" xr:uid="{00000000-0005-0000-0000-0000D2200000}"/>
    <cellStyle name="Comma 15 2 2 3 3" xfId="41868" xr:uid="{00000000-0005-0000-0000-0000D3200000}"/>
    <cellStyle name="Comma 15 2 2 4" xfId="41869" xr:uid="{00000000-0005-0000-0000-0000D4200000}"/>
    <cellStyle name="Comma 15 2 2 4 2" xfId="41870" xr:uid="{00000000-0005-0000-0000-0000D5200000}"/>
    <cellStyle name="Comma 15 2 2 5" xfId="41871" xr:uid="{00000000-0005-0000-0000-0000D6200000}"/>
    <cellStyle name="Comma 15 2 2 6" xfId="41856" xr:uid="{00000000-0005-0000-0000-0000D7200000}"/>
    <cellStyle name="Comma 15 2 3" xfId="10315" xr:uid="{00000000-0005-0000-0000-0000D8200000}"/>
    <cellStyle name="Comma 15 2 3 2" xfId="41873" xr:uid="{00000000-0005-0000-0000-0000D9200000}"/>
    <cellStyle name="Comma 15 2 3 2 2" xfId="41874" xr:uid="{00000000-0005-0000-0000-0000DA200000}"/>
    <cellStyle name="Comma 15 2 3 2 2 2" xfId="41875" xr:uid="{00000000-0005-0000-0000-0000DB200000}"/>
    <cellStyle name="Comma 15 2 3 2 3" xfId="41876" xr:uid="{00000000-0005-0000-0000-0000DC200000}"/>
    <cellStyle name="Comma 15 2 3 3" xfId="41877" xr:uid="{00000000-0005-0000-0000-0000DD200000}"/>
    <cellStyle name="Comma 15 2 3 3 2" xfId="41878" xr:uid="{00000000-0005-0000-0000-0000DE200000}"/>
    <cellStyle name="Comma 15 2 3 4" xfId="41879" xr:uid="{00000000-0005-0000-0000-0000DF200000}"/>
    <cellStyle name="Comma 15 2 3 5" xfId="41872" xr:uid="{00000000-0005-0000-0000-0000E0200000}"/>
    <cellStyle name="Comma 15 2 4" xfId="10294" xr:uid="{00000000-0005-0000-0000-0000E1200000}"/>
    <cellStyle name="Comma 15 2 4 2" xfId="16075" xr:uid="{00000000-0005-0000-0000-0000E2200000}"/>
    <cellStyle name="Comma 15 2 4 2 2" xfId="28702" xr:uid="{00000000-0005-0000-0000-0000E3200000}"/>
    <cellStyle name="Comma 15 2 4 2 2 2" xfId="41882" xr:uid="{00000000-0005-0000-0000-0000E4200000}"/>
    <cellStyle name="Comma 15 2 4 2 3" xfId="41881" xr:uid="{00000000-0005-0000-0000-0000E5200000}"/>
    <cellStyle name="Comma 15 2 4 3" xfId="23664" xr:uid="{00000000-0005-0000-0000-0000E6200000}"/>
    <cellStyle name="Comma 15 2 4 3 2" xfId="41883" xr:uid="{00000000-0005-0000-0000-0000E7200000}"/>
    <cellStyle name="Comma 15 2 4 4" xfId="41880" xr:uid="{00000000-0005-0000-0000-0000E8200000}"/>
    <cellStyle name="Comma 15 2 5" xfId="3335" xr:uid="{00000000-0005-0000-0000-0000E9200000}"/>
    <cellStyle name="Comma 15 2 5 2" xfId="41885" xr:uid="{00000000-0005-0000-0000-0000EA200000}"/>
    <cellStyle name="Comma 15 2 5 3" xfId="41884" xr:uid="{00000000-0005-0000-0000-0000EB200000}"/>
    <cellStyle name="Comma 15 2 6" xfId="41886" xr:uid="{00000000-0005-0000-0000-0000EC200000}"/>
    <cellStyle name="Comma 15 2 6 2" xfId="41887" xr:uid="{00000000-0005-0000-0000-0000ED200000}"/>
    <cellStyle name="Comma 15 2 7" xfId="41888" xr:uid="{00000000-0005-0000-0000-0000EE200000}"/>
    <cellStyle name="Comma 15 2 8" xfId="41889" xr:uid="{00000000-0005-0000-0000-0000EF200000}"/>
    <cellStyle name="Comma 15 2 9" xfId="41890" xr:uid="{00000000-0005-0000-0000-0000F0200000}"/>
    <cellStyle name="Comma 15 3" xfId="1358" xr:uid="{00000000-0005-0000-0000-0000F1200000}"/>
    <cellStyle name="Comma 15 3 2" xfId="10226" xr:uid="{00000000-0005-0000-0000-0000F2200000}"/>
    <cellStyle name="Comma 15 3 2 2" xfId="16059" xr:uid="{00000000-0005-0000-0000-0000F3200000}"/>
    <cellStyle name="Comma 15 3 2 2 2" xfId="28686" xr:uid="{00000000-0005-0000-0000-0000F4200000}"/>
    <cellStyle name="Comma 15 3 2 2 2 2" xfId="41895" xr:uid="{00000000-0005-0000-0000-0000F5200000}"/>
    <cellStyle name="Comma 15 3 2 2 2 3" xfId="41894" xr:uid="{00000000-0005-0000-0000-0000F6200000}"/>
    <cellStyle name="Comma 15 3 2 2 3" xfId="41896" xr:uid="{00000000-0005-0000-0000-0000F7200000}"/>
    <cellStyle name="Comma 15 3 2 2 4" xfId="41893" xr:uid="{00000000-0005-0000-0000-0000F8200000}"/>
    <cellStyle name="Comma 15 3 2 3" xfId="23650" xr:uid="{00000000-0005-0000-0000-0000F9200000}"/>
    <cellStyle name="Comma 15 3 2 3 2" xfId="41898" xr:uid="{00000000-0005-0000-0000-0000FA200000}"/>
    <cellStyle name="Comma 15 3 2 3 3" xfId="41897" xr:uid="{00000000-0005-0000-0000-0000FB200000}"/>
    <cellStyle name="Comma 15 3 2 4" xfId="41899" xr:uid="{00000000-0005-0000-0000-0000FC200000}"/>
    <cellStyle name="Comma 15 3 2 5" xfId="41892" xr:uid="{00000000-0005-0000-0000-0000FD200000}"/>
    <cellStyle name="Comma 15 3 3" xfId="18618" xr:uid="{00000000-0005-0000-0000-0000FE200000}"/>
    <cellStyle name="Comma 15 3 3 2" xfId="41901" xr:uid="{00000000-0005-0000-0000-0000FF200000}"/>
    <cellStyle name="Comma 15 3 3 2 2" xfId="41902" xr:uid="{00000000-0005-0000-0000-000000210000}"/>
    <cellStyle name="Comma 15 3 3 3" xfId="41903" xr:uid="{00000000-0005-0000-0000-000001210000}"/>
    <cellStyle name="Comma 15 3 3 4" xfId="41900" xr:uid="{00000000-0005-0000-0000-000002210000}"/>
    <cellStyle name="Comma 15 3 4" xfId="6222" xr:uid="{00000000-0005-0000-0000-000003210000}"/>
    <cellStyle name="Comma 15 3 4 2" xfId="41905" xr:uid="{00000000-0005-0000-0000-000004210000}"/>
    <cellStyle name="Comma 15 3 4 3" xfId="41904" xr:uid="{00000000-0005-0000-0000-000005210000}"/>
    <cellStyle name="Comma 15 3 5" xfId="41906" xr:uid="{00000000-0005-0000-0000-000006210000}"/>
    <cellStyle name="Comma 15 3 6" xfId="41907" xr:uid="{00000000-0005-0000-0000-000007210000}"/>
    <cellStyle name="Comma 15 3 7" xfId="41891" xr:uid="{00000000-0005-0000-0000-000008210000}"/>
    <cellStyle name="Comma 15 4" xfId="9641" xr:uid="{00000000-0005-0000-0000-000009210000}"/>
    <cellStyle name="Comma 15 4 2" xfId="17575" xr:uid="{00000000-0005-0000-0000-00000A210000}"/>
    <cellStyle name="Comma 15 4 2 2" xfId="41910" xr:uid="{00000000-0005-0000-0000-00000B210000}"/>
    <cellStyle name="Comma 15 4 2 2 2" xfId="41911" xr:uid="{00000000-0005-0000-0000-00000C210000}"/>
    <cellStyle name="Comma 15 4 2 3" xfId="41912" xr:uid="{00000000-0005-0000-0000-00000D210000}"/>
    <cellStyle name="Comma 15 4 2 4" xfId="41909" xr:uid="{00000000-0005-0000-0000-00000E210000}"/>
    <cellStyle name="Comma 15 4 3" xfId="41913" xr:uid="{00000000-0005-0000-0000-00000F210000}"/>
    <cellStyle name="Comma 15 4 3 2" xfId="41914" xr:uid="{00000000-0005-0000-0000-000010210000}"/>
    <cellStyle name="Comma 15 4 4" xfId="41915" xr:uid="{00000000-0005-0000-0000-000011210000}"/>
    <cellStyle name="Comma 15 4 5" xfId="41908" xr:uid="{00000000-0005-0000-0000-000012210000}"/>
    <cellStyle name="Comma 15 5" xfId="11203" xr:uid="{00000000-0005-0000-0000-000013210000}"/>
    <cellStyle name="Comma 15 5 2" xfId="41917" xr:uid="{00000000-0005-0000-0000-000014210000}"/>
    <cellStyle name="Comma 15 5 2 2" xfId="41918" xr:uid="{00000000-0005-0000-0000-000015210000}"/>
    <cellStyle name="Comma 15 5 3" xfId="41919" xr:uid="{00000000-0005-0000-0000-000016210000}"/>
    <cellStyle name="Comma 15 5 4" xfId="41916" xr:uid="{00000000-0005-0000-0000-000017210000}"/>
    <cellStyle name="Comma 15 6" xfId="2659" xr:uid="{00000000-0005-0000-0000-000018210000}"/>
    <cellStyle name="Comma 15 6 2" xfId="41921" xr:uid="{00000000-0005-0000-0000-000019210000}"/>
    <cellStyle name="Comma 15 6 3" xfId="41920" xr:uid="{00000000-0005-0000-0000-00001A210000}"/>
    <cellStyle name="Comma 15 7" xfId="41922" xr:uid="{00000000-0005-0000-0000-00001B210000}"/>
    <cellStyle name="Comma 15 7 2" xfId="41923" xr:uid="{00000000-0005-0000-0000-00001C210000}"/>
    <cellStyle name="Comma 15 8" xfId="41924" xr:uid="{00000000-0005-0000-0000-00001D210000}"/>
    <cellStyle name="Comma 15 9" xfId="41925" xr:uid="{00000000-0005-0000-0000-00001E210000}"/>
    <cellStyle name="Comma 150" xfId="90" xr:uid="{00000000-0005-0000-0000-00001F210000}"/>
    <cellStyle name="Comma 150 2" xfId="394" xr:uid="{00000000-0005-0000-0000-000020210000}"/>
    <cellStyle name="Comma 150 3" xfId="37421" xr:uid="{00000000-0005-0000-0000-000021210000}"/>
    <cellStyle name="Comma 150 4" xfId="41926" xr:uid="{00000000-0005-0000-0000-000022210000}"/>
    <cellStyle name="Comma 151" xfId="91" xr:uid="{00000000-0005-0000-0000-000023210000}"/>
    <cellStyle name="Comma 151 2" xfId="395" xr:uid="{00000000-0005-0000-0000-000024210000}"/>
    <cellStyle name="Comma 151 3" xfId="37422" xr:uid="{00000000-0005-0000-0000-000025210000}"/>
    <cellStyle name="Comma 151 4" xfId="41927" xr:uid="{00000000-0005-0000-0000-000026210000}"/>
    <cellStyle name="Comma 152" xfId="92" xr:uid="{00000000-0005-0000-0000-000027210000}"/>
    <cellStyle name="Comma 152 2" xfId="396" xr:uid="{00000000-0005-0000-0000-000028210000}"/>
    <cellStyle name="Comma 152 3" xfId="37423" xr:uid="{00000000-0005-0000-0000-000029210000}"/>
    <cellStyle name="Comma 152 4" xfId="41928" xr:uid="{00000000-0005-0000-0000-00002A210000}"/>
    <cellStyle name="Comma 153" xfId="93" xr:uid="{00000000-0005-0000-0000-00002B210000}"/>
    <cellStyle name="Comma 153 2" xfId="397" xr:uid="{00000000-0005-0000-0000-00002C210000}"/>
    <cellStyle name="Comma 153 3" xfId="37424" xr:uid="{00000000-0005-0000-0000-00002D210000}"/>
    <cellStyle name="Comma 153 4" xfId="41929" xr:uid="{00000000-0005-0000-0000-00002E210000}"/>
    <cellStyle name="Comma 154" xfId="94" xr:uid="{00000000-0005-0000-0000-00002F210000}"/>
    <cellStyle name="Comma 154 2" xfId="398" xr:uid="{00000000-0005-0000-0000-000030210000}"/>
    <cellStyle name="Comma 154 3" xfId="37425" xr:uid="{00000000-0005-0000-0000-000031210000}"/>
    <cellStyle name="Comma 154 4" xfId="41930" xr:uid="{00000000-0005-0000-0000-000032210000}"/>
    <cellStyle name="Comma 155" xfId="95" xr:uid="{00000000-0005-0000-0000-000033210000}"/>
    <cellStyle name="Comma 155 2" xfId="399" xr:uid="{00000000-0005-0000-0000-000034210000}"/>
    <cellStyle name="Comma 155 3" xfId="37426" xr:uid="{00000000-0005-0000-0000-000035210000}"/>
    <cellStyle name="Comma 155 4" xfId="41931" xr:uid="{00000000-0005-0000-0000-000036210000}"/>
    <cellStyle name="Comma 156" xfId="96" xr:uid="{00000000-0005-0000-0000-000037210000}"/>
    <cellStyle name="Comma 156 2" xfId="400" xr:uid="{00000000-0005-0000-0000-000038210000}"/>
    <cellStyle name="Comma 156 3" xfId="37427" xr:uid="{00000000-0005-0000-0000-000039210000}"/>
    <cellStyle name="Comma 156 4" xfId="41932" xr:uid="{00000000-0005-0000-0000-00003A210000}"/>
    <cellStyle name="Comma 157" xfId="97" xr:uid="{00000000-0005-0000-0000-00003B210000}"/>
    <cellStyle name="Comma 157 2" xfId="401" xr:uid="{00000000-0005-0000-0000-00003C210000}"/>
    <cellStyle name="Comma 157 3" xfId="37428" xr:uid="{00000000-0005-0000-0000-00003D210000}"/>
    <cellStyle name="Comma 157 4" xfId="41933" xr:uid="{00000000-0005-0000-0000-00003E210000}"/>
    <cellStyle name="Comma 158" xfId="98" xr:uid="{00000000-0005-0000-0000-00003F210000}"/>
    <cellStyle name="Comma 158 2" xfId="402" xr:uid="{00000000-0005-0000-0000-000040210000}"/>
    <cellStyle name="Comma 158 3" xfId="37429" xr:uid="{00000000-0005-0000-0000-000041210000}"/>
    <cellStyle name="Comma 158 4" xfId="41934" xr:uid="{00000000-0005-0000-0000-000042210000}"/>
    <cellStyle name="Comma 159" xfId="99" xr:uid="{00000000-0005-0000-0000-000043210000}"/>
    <cellStyle name="Comma 159 2" xfId="403" xr:uid="{00000000-0005-0000-0000-000044210000}"/>
    <cellStyle name="Comma 159 3" xfId="37430" xr:uid="{00000000-0005-0000-0000-000045210000}"/>
    <cellStyle name="Comma 159 4" xfId="41935" xr:uid="{00000000-0005-0000-0000-000046210000}"/>
    <cellStyle name="Comma 16" xfId="100" xr:uid="{00000000-0005-0000-0000-000047210000}"/>
    <cellStyle name="Comma 16 10" xfId="3337" xr:uid="{00000000-0005-0000-0000-000048210000}"/>
    <cellStyle name="Comma 16 11" xfId="3338" xr:uid="{00000000-0005-0000-0000-000049210000}"/>
    <cellStyle name="Comma 16 12" xfId="3339" xr:uid="{00000000-0005-0000-0000-00004A210000}"/>
    <cellStyle name="Comma 16 13" xfId="3340" xr:uid="{00000000-0005-0000-0000-00004B210000}"/>
    <cellStyle name="Comma 16 14" xfId="3341" xr:uid="{00000000-0005-0000-0000-00004C210000}"/>
    <cellStyle name="Comma 16 15" xfId="3342" xr:uid="{00000000-0005-0000-0000-00004D210000}"/>
    <cellStyle name="Comma 16 16" xfId="3343" xr:uid="{00000000-0005-0000-0000-00004E210000}"/>
    <cellStyle name="Comma 16 17" xfId="3344" xr:uid="{00000000-0005-0000-0000-00004F210000}"/>
    <cellStyle name="Comma 16 18" xfId="3345" xr:uid="{00000000-0005-0000-0000-000050210000}"/>
    <cellStyle name="Comma 16 19" xfId="3346" xr:uid="{00000000-0005-0000-0000-000051210000}"/>
    <cellStyle name="Comma 16 2" xfId="951" xr:uid="{00000000-0005-0000-0000-000052210000}"/>
    <cellStyle name="Comma 16 2 10" xfId="3348" xr:uid="{00000000-0005-0000-0000-000053210000}"/>
    <cellStyle name="Comma 16 2 11" xfId="3349" xr:uid="{00000000-0005-0000-0000-000054210000}"/>
    <cellStyle name="Comma 16 2 12" xfId="3350" xr:uid="{00000000-0005-0000-0000-000055210000}"/>
    <cellStyle name="Comma 16 2 13" xfId="3351" xr:uid="{00000000-0005-0000-0000-000056210000}"/>
    <cellStyle name="Comma 16 2 14" xfId="3352" xr:uid="{00000000-0005-0000-0000-000057210000}"/>
    <cellStyle name="Comma 16 2 15" xfId="3353" xr:uid="{00000000-0005-0000-0000-000058210000}"/>
    <cellStyle name="Comma 16 2 16" xfId="3354" xr:uid="{00000000-0005-0000-0000-000059210000}"/>
    <cellStyle name="Comma 16 2 17" xfId="3355" xr:uid="{00000000-0005-0000-0000-00005A210000}"/>
    <cellStyle name="Comma 16 2 18" xfId="3356" xr:uid="{00000000-0005-0000-0000-00005B210000}"/>
    <cellStyle name="Comma 16 2 19" xfId="3357" xr:uid="{00000000-0005-0000-0000-00005C210000}"/>
    <cellStyle name="Comma 16 2 2" xfId="1294" xr:uid="{00000000-0005-0000-0000-00005D210000}"/>
    <cellStyle name="Comma 16 2 2 2" xfId="3358" xr:uid="{00000000-0005-0000-0000-00005E210000}"/>
    <cellStyle name="Comma 16 2 2 2 2" xfId="41939" xr:uid="{00000000-0005-0000-0000-00005F210000}"/>
    <cellStyle name="Comma 16 2 2 2 2 2" xfId="41940" xr:uid="{00000000-0005-0000-0000-000060210000}"/>
    <cellStyle name="Comma 16 2 2 2 3" xfId="41941" xr:uid="{00000000-0005-0000-0000-000061210000}"/>
    <cellStyle name="Comma 16 2 2 2 4" xfId="41938" xr:uid="{00000000-0005-0000-0000-000062210000}"/>
    <cellStyle name="Comma 16 2 2 3" xfId="41942" xr:uid="{00000000-0005-0000-0000-000063210000}"/>
    <cellStyle name="Comma 16 2 2 3 2" xfId="41943" xr:uid="{00000000-0005-0000-0000-000064210000}"/>
    <cellStyle name="Comma 16 2 2 4" xfId="41944" xr:uid="{00000000-0005-0000-0000-000065210000}"/>
    <cellStyle name="Comma 16 2 2 5" xfId="41937" xr:uid="{00000000-0005-0000-0000-000066210000}"/>
    <cellStyle name="Comma 16 2 20" xfId="3347" xr:uid="{00000000-0005-0000-0000-000067210000}"/>
    <cellStyle name="Comma 16 2 20 2" xfId="18747" xr:uid="{00000000-0005-0000-0000-000068210000}"/>
    <cellStyle name="Comma 16 2 21" xfId="10316" xr:uid="{00000000-0005-0000-0000-000069210000}"/>
    <cellStyle name="Comma 16 2 21 2" xfId="17577" xr:uid="{00000000-0005-0000-0000-00006A210000}"/>
    <cellStyle name="Comma 16 2 22" xfId="10877" xr:uid="{00000000-0005-0000-0000-00006B210000}"/>
    <cellStyle name="Comma 16 2 23" xfId="41936" xr:uid="{00000000-0005-0000-0000-00006C210000}"/>
    <cellStyle name="Comma 16 2 3" xfId="3359" xr:uid="{00000000-0005-0000-0000-00006D210000}"/>
    <cellStyle name="Comma 16 2 3 2" xfId="41946" xr:uid="{00000000-0005-0000-0000-00006E210000}"/>
    <cellStyle name="Comma 16 2 3 2 2" xfId="41947" xr:uid="{00000000-0005-0000-0000-00006F210000}"/>
    <cellStyle name="Comma 16 2 3 3" xfId="41948" xr:uid="{00000000-0005-0000-0000-000070210000}"/>
    <cellStyle name="Comma 16 2 3 4" xfId="41945" xr:uid="{00000000-0005-0000-0000-000071210000}"/>
    <cellStyle name="Comma 16 2 4" xfId="3360" xr:uid="{00000000-0005-0000-0000-000072210000}"/>
    <cellStyle name="Comma 16 2 4 2" xfId="41950" xr:uid="{00000000-0005-0000-0000-000073210000}"/>
    <cellStyle name="Comma 16 2 4 3" xfId="41949" xr:uid="{00000000-0005-0000-0000-000074210000}"/>
    <cellStyle name="Comma 16 2 5" xfId="3361" xr:uid="{00000000-0005-0000-0000-000075210000}"/>
    <cellStyle name="Comma 16 2 5 2" xfId="41951" xr:uid="{00000000-0005-0000-0000-000076210000}"/>
    <cellStyle name="Comma 16 2 6" xfId="3362" xr:uid="{00000000-0005-0000-0000-000077210000}"/>
    <cellStyle name="Comma 16 2 6 2" xfId="41952" xr:uid="{00000000-0005-0000-0000-000078210000}"/>
    <cellStyle name="Comma 16 2 7" xfId="3363" xr:uid="{00000000-0005-0000-0000-000079210000}"/>
    <cellStyle name="Comma 16 2 8" xfId="3364" xr:uid="{00000000-0005-0000-0000-00007A210000}"/>
    <cellStyle name="Comma 16 2 9" xfId="3365" xr:uid="{00000000-0005-0000-0000-00007B210000}"/>
    <cellStyle name="Comma 16 20" xfId="3336" xr:uid="{00000000-0005-0000-0000-00007C210000}"/>
    <cellStyle name="Comma 16 20 2" xfId="6242" xr:uid="{00000000-0005-0000-0000-00007D210000}"/>
    <cellStyle name="Comma 16 20 3" xfId="18619" xr:uid="{00000000-0005-0000-0000-00007E210000}"/>
    <cellStyle name="Comma 16 21" xfId="9642" xr:uid="{00000000-0005-0000-0000-00007F210000}"/>
    <cellStyle name="Comma 16 21 2" xfId="18899" xr:uid="{00000000-0005-0000-0000-000080210000}"/>
    <cellStyle name="Comma 16 22" xfId="10634" xr:uid="{00000000-0005-0000-0000-000081210000}"/>
    <cellStyle name="Comma 16 22 2" xfId="17576" xr:uid="{00000000-0005-0000-0000-000082210000}"/>
    <cellStyle name="Comma 16 23" xfId="2660" xr:uid="{00000000-0005-0000-0000-000083210000}"/>
    <cellStyle name="Comma 16 3" xfId="1359" xr:uid="{00000000-0005-0000-0000-000084210000}"/>
    <cellStyle name="Comma 16 3 2" xfId="3366" xr:uid="{00000000-0005-0000-0000-000085210000}"/>
    <cellStyle name="Comma 16 3 2 2" xfId="41955" xr:uid="{00000000-0005-0000-0000-000086210000}"/>
    <cellStyle name="Comma 16 3 2 2 2" xfId="41956" xr:uid="{00000000-0005-0000-0000-000087210000}"/>
    <cellStyle name="Comma 16 3 2 3" xfId="41957" xr:uid="{00000000-0005-0000-0000-000088210000}"/>
    <cellStyle name="Comma 16 3 2 4" xfId="41954" xr:uid="{00000000-0005-0000-0000-000089210000}"/>
    <cellStyle name="Comma 16 3 3" xfId="41958" xr:uid="{00000000-0005-0000-0000-00008A210000}"/>
    <cellStyle name="Comma 16 3 3 2" xfId="41959" xr:uid="{00000000-0005-0000-0000-00008B210000}"/>
    <cellStyle name="Comma 16 3 4" xfId="41960" xr:uid="{00000000-0005-0000-0000-00008C210000}"/>
    <cellStyle name="Comma 16 3 5" xfId="41961" xr:uid="{00000000-0005-0000-0000-00008D210000}"/>
    <cellStyle name="Comma 16 3 6" xfId="41953" xr:uid="{00000000-0005-0000-0000-00008E210000}"/>
    <cellStyle name="Comma 16 4" xfId="3367" xr:uid="{00000000-0005-0000-0000-00008F210000}"/>
    <cellStyle name="Comma 16 4 2" xfId="41963" xr:uid="{00000000-0005-0000-0000-000090210000}"/>
    <cellStyle name="Comma 16 4 2 2" xfId="41964" xr:uid="{00000000-0005-0000-0000-000091210000}"/>
    <cellStyle name="Comma 16 4 3" xfId="41965" xr:uid="{00000000-0005-0000-0000-000092210000}"/>
    <cellStyle name="Comma 16 4 4" xfId="41962" xr:uid="{00000000-0005-0000-0000-000093210000}"/>
    <cellStyle name="Comma 16 5" xfId="3368" xr:uid="{00000000-0005-0000-0000-000094210000}"/>
    <cellStyle name="Comma 16 5 2" xfId="41967" xr:uid="{00000000-0005-0000-0000-000095210000}"/>
    <cellStyle name="Comma 16 5 3" xfId="41966" xr:uid="{00000000-0005-0000-0000-000096210000}"/>
    <cellStyle name="Comma 16 6" xfId="3369" xr:uid="{00000000-0005-0000-0000-000097210000}"/>
    <cellStyle name="Comma 16 6 2" xfId="41969" xr:uid="{00000000-0005-0000-0000-000098210000}"/>
    <cellStyle name="Comma 16 6 3" xfId="41968" xr:uid="{00000000-0005-0000-0000-000099210000}"/>
    <cellStyle name="Comma 16 7" xfId="3370" xr:uid="{00000000-0005-0000-0000-00009A210000}"/>
    <cellStyle name="Comma 16 7 2" xfId="41970" xr:uid="{00000000-0005-0000-0000-00009B210000}"/>
    <cellStyle name="Comma 16 8" xfId="3371" xr:uid="{00000000-0005-0000-0000-00009C210000}"/>
    <cellStyle name="Comma 16 8 2" xfId="41971" xr:uid="{00000000-0005-0000-0000-00009D210000}"/>
    <cellStyle name="Comma 16 9" xfId="3372" xr:uid="{00000000-0005-0000-0000-00009E210000}"/>
    <cellStyle name="Comma 160" xfId="101" xr:uid="{00000000-0005-0000-0000-00009F210000}"/>
    <cellStyle name="Comma 160 2" xfId="404" xr:uid="{00000000-0005-0000-0000-0000A0210000}"/>
    <cellStyle name="Comma 160 3" xfId="37431" xr:uid="{00000000-0005-0000-0000-0000A1210000}"/>
    <cellStyle name="Comma 160 4" xfId="41972" xr:uid="{00000000-0005-0000-0000-0000A2210000}"/>
    <cellStyle name="Comma 161" xfId="102" xr:uid="{00000000-0005-0000-0000-0000A3210000}"/>
    <cellStyle name="Comma 161 2" xfId="405" xr:uid="{00000000-0005-0000-0000-0000A4210000}"/>
    <cellStyle name="Comma 161 3" xfId="37432" xr:uid="{00000000-0005-0000-0000-0000A5210000}"/>
    <cellStyle name="Comma 161 4" xfId="41973" xr:uid="{00000000-0005-0000-0000-0000A6210000}"/>
    <cellStyle name="Comma 162" xfId="103" xr:uid="{00000000-0005-0000-0000-0000A7210000}"/>
    <cellStyle name="Comma 162 2" xfId="406" xr:uid="{00000000-0005-0000-0000-0000A8210000}"/>
    <cellStyle name="Comma 162 3" xfId="37433" xr:uid="{00000000-0005-0000-0000-0000A9210000}"/>
    <cellStyle name="Comma 162 4" xfId="41974" xr:uid="{00000000-0005-0000-0000-0000AA210000}"/>
    <cellStyle name="Comma 163" xfId="104" xr:uid="{00000000-0005-0000-0000-0000AB210000}"/>
    <cellStyle name="Comma 163 2" xfId="407" xr:uid="{00000000-0005-0000-0000-0000AC210000}"/>
    <cellStyle name="Comma 163 3" xfId="37434" xr:uid="{00000000-0005-0000-0000-0000AD210000}"/>
    <cellStyle name="Comma 163 4" xfId="41975" xr:uid="{00000000-0005-0000-0000-0000AE210000}"/>
    <cellStyle name="Comma 164" xfId="105" xr:uid="{00000000-0005-0000-0000-0000AF210000}"/>
    <cellStyle name="Comma 164 2" xfId="408" xr:uid="{00000000-0005-0000-0000-0000B0210000}"/>
    <cellStyle name="Comma 164 3" xfId="37435" xr:uid="{00000000-0005-0000-0000-0000B1210000}"/>
    <cellStyle name="Comma 164 4" xfId="41976" xr:uid="{00000000-0005-0000-0000-0000B2210000}"/>
    <cellStyle name="Comma 165" xfId="106" xr:uid="{00000000-0005-0000-0000-0000B3210000}"/>
    <cellStyle name="Comma 165 2" xfId="409" xr:uid="{00000000-0005-0000-0000-0000B4210000}"/>
    <cellStyle name="Comma 165 3" xfId="37436" xr:uid="{00000000-0005-0000-0000-0000B5210000}"/>
    <cellStyle name="Comma 165 4" xfId="41977" xr:uid="{00000000-0005-0000-0000-0000B6210000}"/>
    <cellStyle name="Comma 166" xfId="107" xr:uid="{00000000-0005-0000-0000-0000B7210000}"/>
    <cellStyle name="Comma 166 2" xfId="410" xr:uid="{00000000-0005-0000-0000-0000B8210000}"/>
    <cellStyle name="Comma 166 3" xfId="37437" xr:uid="{00000000-0005-0000-0000-0000B9210000}"/>
    <cellStyle name="Comma 166 4" xfId="41978" xr:uid="{00000000-0005-0000-0000-0000BA210000}"/>
    <cellStyle name="Comma 167" xfId="108" xr:uid="{00000000-0005-0000-0000-0000BB210000}"/>
    <cellStyle name="Comma 167 2" xfId="411" xr:uid="{00000000-0005-0000-0000-0000BC210000}"/>
    <cellStyle name="Comma 167 3" xfId="37438" xr:uid="{00000000-0005-0000-0000-0000BD210000}"/>
    <cellStyle name="Comma 167 4" xfId="41979" xr:uid="{00000000-0005-0000-0000-0000BE210000}"/>
    <cellStyle name="Comma 168" xfId="109" xr:uid="{00000000-0005-0000-0000-0000BF210000}"/>
    <cellStyle name="Comma 168 2" xfId="412" xr:uid="{00000000-0005-0000-0000-0000C0210000}"/>
    <cellStyle name="Comma 168 3" xfId="37439" xr:uid="{00000000-0005-0000-0000-0000C1210000}"/>
    <cellStyle name="Comma 168 4" xfId="41980" xr:uid="{00000000-0005-0000-0000-0000C2210000}"/>
    <cellStyle name="Comma 169" xfId="110" xr:uid="{00000000-0005-0000-0000-0000C3210000}"/>
    <cellStyle name="Comma 169 2" xfId="413" xr:uid="{00000000-0005-0000-0000-0000C4210000}"/>
    <cellStyle name="Comma 169 3" xfId="37440" xr:uid="{00000000-0005-0000-0000-0000C5210000}"/>
    <cellStyle name="Comma 169 4" xfId="41981" xr:uid="{00000000-0005-0000-0000-0000C6210000}"/>
    <cellStyle name="Comma 17" xfId="111" xr:uid="{00000000-0005-0000-0000-0000C7210000}"/>
    <cellStyle name="Comma 17 10" xfId="3374" xr:uid="{00000000-0005-0000-0000-0000C8210000}"/>
    <cellStyle name="Comma 17 11" xfId="3375" xr:uid="{00000000-0005-0000-0000-0000C9210000}"/>
    <cellStyle name="Comma 17 12" xfId="3376" xr:uid="{00000000-0005-0000-0000-0000CA210000}"/>
    <cellStyle name="Comma 17 13" xfId="3377" xr:uid="{00000000-0005-0000-0000-0000CB210000}"/>
    <cellStyle name="Comma 17 14" xfId="3378" xr:uid="{00000000-0005-0000-0000-0000CC210000}"/>
    <cellStyle name="Comma 17 15" xfId="3379" xr:uid="{00000000-0005-0000-0000-0000CD210000}"/>
    <cellStyle name="Comma 17 16" xfId="3380" xr:uid="{00000000-0005-0000-0000-0000CE210000}"/>
    <cellStyle name="Comma 17 17" xfId="3381" xr:uid="{00000000-0005-0000-0000-0000CF210000}"/>
    <cellStyle name="Comma 17 18" xfId="3382" xr:uid="{00000000-0005-0000-0000-0000D0210000}"/>
    <cellStyle name="Comma 17 19" xfId="3383" xr:uid="{00000000-0005-0000-0000-0000D1210000}"/>
    <cellStyle name="Comma 17 2" xfId="952" xr:uid="{00000000-0005-0000-0000-0000D2210000}"/>
    <cellStyle name="Comma 17 2 2" xfId="3385" xr:uid="{00000000-0005-0000-0000-0000D3210000}"/>
    <cellStyle name="Comma 17 2 2 2" xfId="41984" xr:uid="{00000000-0005-0000-0000-0000D4210000}"/>
    <cellStyle name="Comma 17 2 2 2 2" xfId="41985" xr:uid="{00000000-0005-0000-0000-0000D5210000}"/>
    <cellStyle name="Comma 17 2 2 2 2 2" xfId="41986" xr:uid="{00000000-0005-0000-0000-0000D6210000}"/>
    <cellStyle name="Comma 17 2 2 2 3" xfId="41987" xr:uid="{00000000-0005-0000-0000-0000D7210000}"/>
    <cellStyle name="Comma 17 2 2 3" xfId="41988" xr:uid="{00000000-0005-0000-0000-0000D8210000}"/>
    <cellStyle name="Comma 17 2 2 3 2" xfId="41989" xr:uid="{00000000-0005-0000-0000-0000D9210000}"/>
    <cellStyle name="Comma 17 2 2 4" xfId="41990" xr:uid="{00000000-0005-0000-0000-0000DA210000}"/>
    <cellStyle name="Comma 17 2 2 5" xfId="41983" xr:uid="{00000000-0005-0000-0000-0000DB210000}"/>
    <cellStyle name="Comma 17 2 3" xfId="10317" xr:uid="{00000000-0005-0000-0000-0000DC210000}"/>
    <cellStyle name="Comma 17 2 3 2" xfId="41992" xr:uid="{00000000-0005-0000-0000-0000DD210000}"/>
    <cellStyle name="Comma 17 2 3 2 2" xfId="41993" xr:uid="{00000000-0005-0000-0000-0000DE210000}"/>
    <cellStyle name="Comma 17 2 3 3" xfId="41994" xr:uid="{00000000-0005-0000-0000-0000DF210000}"/>
    <cellStyle name="Comma 17 2 3 4" xfId="41991" xr:uid="{00000000-0005-0000-0000-0000E0210000}"/>
    <cellStyle name="Comma 17 2 4" xfId="11160" xr:uid="{00000000-0005-0000-0000-0000E1210000}"/>
    <cellStyle name="Comma 17 2 4 2" xfId="17581" xr:uid="{00000000-0005-0000-0000-0000E2210000}"/>
    <cellStyle name="Comma 17 2 4 2 2" xfId="41996" xr:uid="{00000000-0005-0000-0000-0000E3210000}"/>
    <cellStyle name="Comma 17 2 4 3" xfId="41995" xr:uid="{00000000-0005-0000-0000-0000E4210000}"/>
    <cellStyle name="Comma 17 2 5" xfId="3384" xr:uid="{00000000-0005-0000-0000-0000E5210000}"/>
    <cellStyle name="Comma 17 2 5 2" xfId="41997" xr:uid="{00000000-0005-0000-0000-0000E6210000}"/>
    <cellStyle name="Comma 17 2 6" xfId="41998" xr:uid="{00000000-0005-0000-0000-0000E7210000}"/>
    <cellStyle name="Comma 17 2 7" xfId="41999" xr:uid="{00000000-0005-0000-0000-0000E8210000}"/>
    <cellStyle name="Comma 17 2 8" xfId="41982" xr:uid="{00000000-0005-0000-0000-0000E9210000}"/>
    <cellStyle name="Comma 17 20" xfId="3373" xr:uid="{00000000-0005-0000-0000-0000EA210000}"/>
    <cellStyle name="Comma 17 20 2" xfId="6243" xr:uid="{00000000-0005-0000-0000-0000EB210000}"/>
    <cellStyle name="Comma 17 20 3" xfId="18620" xr:uid="{00000000-0005-0000-0000-0000EC210000}"/>
    <cellStyle name="Comma 17 21" xfId="9643" xr:uid="{00000000-0005-0000-0000-0000ED210000}"/>
    <cellStyle name="Comma 17 21 2" xfId="17578" xr:uid="{00000000-0005-0000-0000-0000EE210000}"/>
    <cellStyle name="Comma 17 22" xfId="9975" xr:uid="{00000000-0005-0000-0000-0000EF210000}"/>
    <cellStyle name="Comma 17 23" xfId="2661" xr:uid="{00000000-0005-0000-0000-0000F0210000}"/>
    <cellStyle name="Comma 17 3" xfId="1360" xr:uid="{00000000-0005-0000-0000-0000F1210000}"/>
    <cellStyle name="Comma 17 3 2" xfId="3386" xr:uid="{00000000-0005-0000-0000-0000F2210000}"/>
    <cellStyle name="Comma 17 3 2 2" xfId="42002" xr:uid="{00000000-0005-0000-0000-0000F3210000}"/>
    <cellStyle name="Comma 17 3 2 2 2" xfId="42003" xr:uid="{00000000-0005-0000-0000-0000F4210000}"/>
    <cellStyle name="Comma 17 3 2 3" xfId="42004" xr:uid="{00000000-0005-0000-0000-0000F5210000}"/>
    <cellStyle name="Comma 17 3 2 4" xfId="42001" xr:uid="{00000000-0005-0000-0000-0000F6210000}"/>
    <cellStyle name="Comma 17 3 3" xfId="42005" xr:uid="{00000000-0005-0000-0000-0000F7210000}"/>
    <cellStyle name="Comma 17 3 3 2" xfId="42006" xr:uid="{00000000-0005-0000-0000-0000F8210000}"/>
    <cellStyle name="Comma 17 3 4" xfId="42007" xr:uid="{00000000-0005-0000-0000-0000F9210000}"/>
    <cellStyle name="Comma 17 3 5" xfId="42000" xr:uid="{00000000-0005-0000-0000-0000FA210000}"/>
    <cellStyle name="Comma 17 4" xfId="3387" xr:uid="{00000000-0005-0000-0000-0000FB210000}"/>
    <cellStyle name="Comma 17 4 2" xfId="42009" xr:uid="{00000000-0005-0000-0000-0000FC210000}"/>
    <cellStyle name="Comma 17 4 2 2" xfId="42010" xr:uid="{00000000-0005-0000-0000-0000FD210000}"/>
    <cellStyle name="Comma 17 4 3" xfId="42011" xr:uid="{00000000-0005-0000-0000-0000FE210000}"/>
    <cellStyle name="Comma 17 4 4" xfId="42008" xr:uid="{00000000-0005-0000-0000-0000FF210000}"/>
    <cellStyle name="Comma 17 5" xfId="3388" xr:uid="{00000000-0005-0000-0000-000000220000}"/>
    <cellStyle name="Comma 17 5 2" xfId="42013" xr:uid="{00000000-0005-0000-0000-000001220000}"/>
    <cellStyle name="Comma 17 5 3" xfId="42012" xr:uid="{00000000-0005-0000-0000-000002220000}"/>
    <cellStyle name="Comma 17 6" xfId="3389" xr:uid="{00000000-0005-0000-0000-000003220000}"/>
    <cellStyle name="Comma 17 6 2" xfId="42015" xr:uid="{00000000-0005-0000-0000-000004220000}"/>
    <cellStyle name="Comma 17 6 3" xfId="42014" xr:uid="{00000000-0005-0000-0000-000005220000}"/>
    <cellStyle name="Comma 17 7" xfId="3390" xr:uid="{00000000-0005-0000-0000-000006220000}"/>
    <cellStyle name="Comma 17 7 2" xfId="42016" xr:uid="{00000000-0005-0000-0000-000007220000}"/>
    <cellStyle name="Comma 17 8" xfId="3391" xr:uid="{00000000-0005-0000-0000-000008220000}"/>
    <cellStyle name="Comma 17 8 2" xfId="42017" xr:uid="{00000000-0005-0000-0000-000009220000}"/>
    <cellStyle name="Comma 17 9" xfId="3392" xr:uid="{00000000-0005-0000-0000-00000A220000}"/>
    <cellStyle name="Comma 17 9 2" xfId="42018" xr:uid="{00000000-0005-0000-0000-00000B220000}"/>
    <cellStyle name="Comma 170" xfId="112" xr:uid="{00000000-0005-0000-0000-00000C220000}"/>
    <cellStyle name="Comma 170 2" xfId="414" xr:uid="{00000000-0005-0000-0000-00000D220000}"/>
    <cellStyle name="Comma 170 3" xfId="37441" xr:uid="{00000000-0005-0000-0000-00000E220000}"/>
    <cellStyle name="Comma 170 4" xfId="42019" xr:uid="{00000000-0005-0000-0000-00000F220000}"/>
    <cellStyle name="Comma 171" xfId="113" xr:uid="{00000000-0005-0000-0000-000010220000}"/>
    <cellStyle name="Comma 171 2" xfId="415" xr:uid="{00000000-0005-0000-0000-000011220000}"/>
    <cellStyle name="Comma 171 3" xfId="37442" xr:uid="{00000000-0005-0000-0000-000012220000}"/>
    <cellStyle name="Comma 171 4" xfId="42020" xr:uid="{00000000-0005-0000-0000-000013220000}"/>
    <cellStyle name="Comma 172" xfId="114" xr:uid="{00000000-0005-0000-0000-000014220000}"/>
    <cellStyle name="Comma 172 2" xfId="416" xr:uid="{00000000-0005-0000-0000-000015220000}"/>
    <cellStyle name="Comma 172 3" xfId="37443" xr:uid="{00000000-0005-0000-0000-000016220000}"/>
    <cellStyle name="Comma 172 4" xfId="42021" xr:uid="{00000000-0005-0000-0000-000017220000}"/>
    <cellStyle name="Comma 173" xfId="115" xr:uid="{00000000-0005-0000-0000-000018220000}"/>
    <cellStyle name="Comma 173 2" xfId="417" xr:uid="{00000000-0005-0000-0000-000019220000}"/>
    <cellStyle name="Comma 173 3" xfId="37444" xr:uid="{00000000-0005-0000-0000-00001A220000}"/>
    <cellStyle name="Comma 173 4" xfId="42022" xr:uid="{00000000-0005-0000-0000-00001B220000}"/>
    <cellStyle name="Comma 174" xfId="116" xr:uid="{00000000-0005-0000-0000-00001C220000}"/>
    <cellStyle name="Comma 174 2" xfId="418" xr:uid="{00000000-0005-0000-0000-00001D220000}"/>
    <cellStyle name="Comma 174 3" xfId="37445" xr:uid="{00000000-0005-0000-0000-00001E220000}"/>
    <cellStyle name="Comma 174 4" xfId="42023" xr:uid="{00000000-0005-0000-0000-00001F220000}"/>
    <cellStyle name="Comma 175" xfId="117" xr:uid="{00000000-0005-0000-0000-000020220000}"/>
    <cellStyle name="Comma 175 2" xfId="419" xr:uid="{00000000-0005-0000-0000-000021220000}"/>
    <cellStyle name="Comma 175 3" xfId="37446" xr:uid="{00000000-0005-0000-0000-000022220000}"/>
    <cellStyle name="Comma 175 4" xfId="46666" xr:uid="{00000000-0005-0000-0000-000023220000}"/>
    <cellStyle name="Comma 176" xfId="118" xr:uid="{00000000-0005-0000-0000-000024220000}"/>
    <cellStyle name="Comma 176 2" xfId="420" xr:uid="{00000000-0005-0000-0000-000025220000}"/>
    <cellStyle name="Comma 176 3" xfId="37447" xr:uid="{00000000-0005-0000-0000-000026220000}"/>
    <cellStyle name="Comma 176 4" xfId="46670" xr:uid="{00000000-0005-0000-0000-000027220000}"/>
    <cellStyle name="Comma 177" xfId="119" xr:uid="{00000000-0005-0000-0000-000028220000}"/>
    <cellStyle name="Comma 177 2" xfId="421" xr:uid="{00000000-0005-0000-0000-000029220000}"/>
    <cellStyle name="Comma 177 3" xfId="37448" xr:uid="{00000000-0005-0000-0000-00002A220000}"/>
    <cellStyle name="Comma 178" xfId="120" xr:uid="{00000000-0005-0000-0000-00002B220000}"/>
    <cellStyle name="Comma 178 2" xfId="422" xr:uid="{00000000-0005-0000-0000-00002C220000}"/>
    <cellStyle name="Comma 178 3" xfId="37449" xr:uid="{00000000-0005-0000-0000-00002D220000}"/>
    <cellStyle name="Comma 179" xfId="121" xr:uid="{00000000-0005-0000-0000-00002E220000}"/>
    <cellStyle name="Comma 179 2" xfId="423" xr:uid="{00000000-0005-0000-0000-00002F220000}"/>
    <cellStyle name="Comma 179 3" xfId="37450" xr:uid="{00000000-0005-0000-0000-000030220000}"/>
    <cellStyle name="Comma 18" xfId="122" xr:uid="{00000000-0005-0000-0000-000031220000}"/>
    <cellStyle name="Comma 18 2" xfId="953" xr:uid="{00000000-0005-0000-0000-000032220000}"/>
    <cellStyle name="Comma 18 2 2" xfId="6244" xr:uid="{00000000-0005-0000-0000-000033220000}"/>
    <cellStyle name="Comma 18 2 3" xfId="10318" xr:uid="{00000000-0005-0000-0000-000034220000}"/>
    <cellStyle name="Comma 18 2 4" xfId="10329" xr:uid="{00000000-0005-0000-0000-000035220000}"/>
    <cellStyle name="Comma 18 2 5" xfId="3393" xr:uid="{00000000-0005-0000-0000-000036220000}"/>
    <cellStyle name="Comma 18 2 6" xfId="42024" xr:uid="{00000000-0005-0000-0000-000037220000}"/>
    <cellStyle name="Comma 18 3" xfId="1361" xr:uid="{00000000-0005-0000-0000-000038220000}"/>
    <cellStyle name="Comma 18 3 2" xfId="9644" xr:uid="{00000000-0005-0000-0000-000039220000}"/>
    <cellStyle name="Comma 18 4" xfId="10265" xr:uid="{00000000-0005-0000-0000-00003A220000}"/>
    <cellStyle name="Comma 18 4 2" xfId="17585" xr:uid="{00000000-0005-0000-0000-00003B220000}"/>
    <cellStyle name="Comma 18 4 3" xfId="42025" xr:uid="{00000000-0005-0000-0000-00003C220000}"/>
    <cellStyle name="Comma 18 5" xfId="2662" xr:uid="{00000000-0005-0000-0000-00003D220000}"/>
    <cellStyle name="Comma 18 5 2" xfId="42026" xr:uid="{00000000-0005-0000-0000-00003E220000}"/>
    <cellStyle name="Comma 18 6" xfId="42027" xr:uid="{00000000-0005-0000-0000-00003F220000}"/>
    <cellStyle name="Comma 180" xfId="123" xr:uid="{00000000-0005-0000-0000-000040220000}"/>
    <cellStyle name="Comma 180 2" xfId="424" xr:uid="{00000000-0005-0000-0000-000041220000}"/>
    <cellStyle name="Comma 180 3" xfId="37451" xr:uid="{00000000-0005-0000-0000-000042220000}"/>
    <cellStyle name="Comma 181" xfId="124" xr:uid="{00000000-0005-0000-0000-000043220000}"/>
    <cellStyle name="Comma 181 2" xfId="425" xr:uid="{00000000-0005-0000-0000-000044220000}"/>
    <cellStyle name="Comma 181 3" xfId="37452" xr:uid="{00000000-0005-0000-0000-000045220000}"/>
    <cellStyle name="Comma 182" xfId="125" xr:uid="{00000000-0005-0000-0000-000046220000}"/>
    <cellStyle name="Comma 182 2" xfId="426" xr:uid="{00000000-0005-0000-0000-000047220000}"/>
    <cellStyle name="Comma 182 3" xfId="37453" xr:uid="{00000000-0005-0000-0000-000048220000}"/>
    <cellStyle name="Comma 183" xfId="126" xr:uid="{00000000-0005-0000-0000-000049220000}"/>
    <cellStyle name="Comma 183 2" xfId="427" xr:uid="{00000000-0005-0000-0000-00004A220000}"/>
    <cellStyle name="Comma 183 3" xfId="37454" xr:uid="{00000000-0005-0000-0000-00004B220000}"/>
    <cellStyle name="Comma 184" xfId="127" xr:uid="{00000000-0005-0000-0000-00004C220000}"/>
    <cellStyle name="Comma 184 2" xfId="428" xr:uid="{00000000-0005-0000-0000-00004D220000}"/>
    <cellStyle name="Comma 184 3" xfId="37455" xr:uid="{00000000-0005-0000-0000-00004E220000}"/>
    <cellStyle name="Comma 185" xfId="128" xr:uid="{00000000-0005-0000-0000-00004F220000}"/>
    <cellStyle name="Comma 185 2" xfId="429" xr:uid="{00000000-0005-0000-0000-000050220000}"/>
    <cellStyle name="Comma 185 3" xfId="37456" xr:uid="{00000000-0005-0000-0000-000051220000}"/>
    <cellStyle name="Comma 186" xfId="129" xr:uid="{00000000-0005-0000-0000-000052220000}"/>
    <cellStyle name="Comma 186 2" xfId="430" xr:uid="{00000000-0005-0000-0000-000053220000}"/>
    <cellStyle name="Comma 186 3" xfId="37457" xr:uid="{00000000-0005-0000-0000-000054220000}"/>
    <cellStyle name="Comma 187" xfId="130" xr:uid="{00000000-0005-0000-0000-000055220000}"/>
    <cellStyle name="Comma 187 2" xfId="431" xr:uid="{00000000-0005-0000-0000-000056220000}"/>
    <cellStyle name="Comma 187 3" xfId="37458" xr:uid="{00000000-0005-0000-0000-000057220000}"/>
    <cellStyle name="Comma 188" xfId="131" xr:uid="{00000000-0005-0000-0000-000058220000}"/>
    <cellStyle name="Comma 188 2" xfId="432" xr:uid="{00000000-0005-0000-0000-000059220000}"/>
    <cellStyle name="Comma 188 3" xfId="37459" xr:uid="{00000000-0005-0000-0000-00005A220000}"/>
    <cellStyle name="Comma 189" xfId="132" xr:uid="{00000000-0005-0000-0000-00005B220000}"/>
    <cellStyle name="Comma 189 2" xfId="433" xr:uid="{00000000-0005-0000-0000-00005C220000}"/>
    <cellStyle name="Comma 189 3" xfId="37460" xr:uid="{00000000-0005-0000-0000-00005D220000}"/>
    <cellStyle name="Comma 19" xfId="133" xr:uid="{00000000-0005-0000-0000-00005E220000}"/>
    <cellStyle name="Comma 19 2" xfId="954" xr:uid="{00000000-0005-0000-0000-00005F220000}"/>
    <cellStyle name="Comma 19 2 10" xfId="42028" xr:uid="{00000000-0005-0000-0000-000060220000}"/>
    <cellStyle name="Comma 19 2 2" xfId="6245" xr:uid="{00000000-0005-0000-0000-000061220000}"/>
    <cellStyle name="Comma 19 2 2 2" xfId="10695" xr:uid="{00000000-0005-0000-0000-000062220000}"/>
    <cellStyle name="Comma 19 2 2 2 2" xfId="16240" xr:uid="{00000000-0005-0000-0000-000063220000}"/>
    <cellStyle name="Comma 19 2 2 2 2 2" xfId="20451" xr:uid="{00000000-0005-0000-0000-000064220000}"/>
    <cellStyle name="Comma 19 2 2 2 2 3" xfId="33704" xr:uid="{00000000-0005-0000-0000-000065220000}"/>
    <cellStyle name="Comma 19 2 2 2 2 4" xfId="36491" xr:uid="{00000000-0005-0000-0000-000066220000}"/>
    <cellStyle name="Comma 19 2 2 2 3" xfId="20152" xr:uid="{00000000-0005-0000-0000-000067220000}"/>
    <cellStyle name="Comma 19 2 2 2 3 2" xfId="33409" xr:uid="{00000000-0005-0000-0000-000068220000}"/>
    <cellStyle name="Comma 19 2 2 2 3 3" xfId="36197" xr:uid="{00000000-0005-0000-0000-000069220000}"/>
    <cellStyle name="Comma 19 2 2 2 4" xfId="19864" xr:uid="{00000000-0005-0000-0000-00006A220000}"/>
    <cellStyle name="Comma 19 2 2 2 5" xfId="32989" xr:uid="{00000000-0005-0000-0000-00006B220000}"/>
    <cellStyle name="Comma 19 2 2 2 6" xfId="35947" xr:uid="{00000000-0005-0000-0000-00006C220000}"/>
    <cellStyle name="Comma 19 2 2 2 7" xfId="42030" xr:uid="{00000000-0005-0000-0000-00006D220000}"/>
    <cellStyle name="Comma 19 2 2 3" xfId="20304" xr:uid="{00000000-0005-0000-0000-00006E220000}"/>
    <cellStyle name="Comma 19 2 2 3 2" xfId="33558" xr:uid="{00000000-0005-0000-0000-00006F220000}"/>
    <cellStyle name="Comma 19 2 2 3 3" xfId="36345" xr:uid="{00000000-0005-0000-0000-000070220000}"/>
    <cellStyle name="Comma 19 2 2 4" xfId="19996" xr:uid="{00000000-0005-0000-0000-000071220000}"/>
    <cellStyle name="Comma 19 2 2 4 2" xfId="33260" xr:uid="{00000000-0005-0000-0000-000072220000}"/>
    <cellStyle name="Comma 19 2 2 4 3" xfId="36052" xr:uid="{00000000-0005-0000-0000-000073220000}"/>
    <cellStyle name="Comma 19 2 2 5" xfId="18740" xr:uid="{00000000-0005-0000-0000-000074220000}"/>
    <cellStyle name="Comma 19 2 2 6" xfId="31995" xr:uid="{00000000-0005-0000-0000-000075220000}"/>
    <cellStyle name="Comma 19 2 2 7" xfId="35102" xr:uid="{00000000-0005-0000-0000-000076220000}"/>
    <cellStyle name="Comma 19 2 2 8" xfId="42029" xr:uid="{00000000-0005-0000-0000-000077220000}"/>
    <cellStyle name="Comma 19 2 3" xfId="10048" xr:uid="{00000000-0005-0000-0000-000078220000}"/>
    <cellStyle name="Comma 19 2 3 2" xfId="15989" xr:uid="{00000000-0005-0000-0000-000079220000}"/>
    <cellStyle name="Comma 19 2 3 2 2" xfId="20397" xr:uid="{00000000-0005-0000-0000-00007A220000}"/>
    <cellStyle name="Comma 19 2 3 2 3" xfId="33650" xr:uid="{00000000-0005-0000-0000-00007B220000}"/>
    <cellStyle name="Comma 19 2 3 2 4" xfId="36437" xr:uid="{00000000-0005-0000-0000-00007C220000}"/>
    <cellStyle name="Comma 19 2 3 3" xfId="20098" xr:uid="{00000000-0005-0000-0000-00007D220000}"/>
    <cellStyle name="Comma 19 2 3 3 2" xfId="33355" xr:uid="{00000000-0005-0000-0000-00007E220000}"/>
    <cellStyle name="Comma 19 2 3 3 3" xfId="36143" xr:uid="{00000000-0005-0000-0000-00007F220000}"/>
    <cellStyle name="Comma 19 2 3 4" xfId="19070" xr:uid="{00000000-0005-0000-0000-000080220000}"/>
    <cellStyle name="Comma 19 2 3 5" xfId="32192" xr:uid="{00000000-0005-0000-0000-000081220000}"/>
    <cellStyle name="Comma 19 2 3 6" xfId="35211" xr:uid="{00000000-0005-0000-0000-000082220000}"/>
    <cellStyle name="Comma 19 2 4" xfId="11011" xr:uid="{00000000-0005-0000-0000-000083220000}"/>
    <cellStyle name="Comma 19 2 4 2" xfId="20250" xr:uid="{00000000-0005-0000-0000-000084220000}"/>
    <cellStyle name="Comma 19 2 4 2 2" xfId="33504" xr:uid="{00000000-0005-0000-0000-000085220000}"/>
    <cellStyle name="Comma 19 2 4 2 3" xfId="36291" xr:uid="{00000000-0005-0000-0000-000086220000}"/>
    <cellStyle name="Comma 19 2 4 3" xfId="18950" xr:uid="{00000000-0005-0000-0000-000087220000}"/>
    <cellStyle name="Comma 19 2 4 4" xfId="32131" xr:uid="{00000000-0005-0000-0000-000088220000}"/>
    <cellStyle name="Comma 19 2 4 5" xfId="35151" xr:uid="{00000000-0005-0000-0000-000089220000}"/>
    <cellStyle name="Comma 19 2 5" xfId="19934" xr:uid="{00000000-0005-0000-0000-00008A220000}"/>
    <cellStyle name="Comma 19 2 5 2" xfId="33130" xr:uid="{00000000-0005-0000-0000-00008B220000}"/>
    <cellStyle name="Comma 19 2 5 3" xfId="35997" xr:uid="{00000000-0005-0000-0000-00008C220000}"/>
    <cellStyle name="Comma 19 2 6" xfId="17453" xr:uid="{00000000-0005-0000-0000-00008D220000}"/>
    <cellStyle name="Comma 19 2 7" xfId="30709" xr:uid="{00000000-0005-0000-0000-00008E220000}"/>
    <cellStyle name="Comma 19 2 8" xfId="34319" xr:uid="{00000000-0005-0000-0000-00008F220000}"/>
    <cellStyle name="Comma 19 2 9" xfId="3394" xr:uid="{00000000-0005-0000-0000-000090220000}"/>
    <cellStyle name="Comma 19 3" xfId="1362" xr:uid="{00000000-0005-0000-0000-000091220000}"/>
    <cellStyle name="Comma 19 3 2" xfId="14287" xr:uid="{00000000-0005-0000-0000-000092220000}"/>
    <cellStyle name="Comma 19 3 2 2" xfId="27001" xr:uid="{00000000-0005-0000-0000-000093220000}"/>
    <cellStyle name="Comma 19 3 3" xfId="18621" xr:uid="{00000000-0005-0000-0000-000094220000}"/>
    <cellStyle name="Comma 19 3 4" xfId="22493" xr:uid="{00000000-0005-0000-0000-000095220000}"/>
    <cellStyle name="Comma 19 3 5" xfId="7792" xr:uid="{00000000-0005-0000-0000-000096220000}"/>
    <cellStyle name="Comma 19 3 6" xfId="42031" xr:uid="{00000000-0005-0000-0000-000097220000}"/>
    <cellStyle name="Comma 19 4" xfId="8639" xr:uid="{00000000-0005-0000-0000-000098220000}"/>
    <cellStyle name="Comma 19 4 2" xfId="15124" xr:uid="{00000000-0005-0000-0000-000099220000}"/>
    <cellStyle name="Comma 19 4 2 2" xfId="27793" xr:uid="{00000000-0005-0000-0000-00009A220000}"/>
    <cellStyle name="Comma 19 4 3" xfId="17586" xr:uid="{00000000-0005-0000-0000-00009B220000}"/>
    <cellStyle name="Comma 19 4 4" xfId="22706" xr:uid="{00000000-0005-0000-0000-00009C220000}"/>
    <cellStyle name="Comma 19 4 5" xfId="42032" xr:uid="{00000000-0005-0000-0000-00009D220000}"/>
    <cellStyle name="Comma 19 5" xfId="9645" xr:uid="{00000000-0005-0000-0000-00009E220000}"/>
    <cellStyle name="Comma 19 6" xfId="10213" xr:uid="{00000000-0005-0000-0000-00009F220000}"/>
    <cellStyle name="Comma 19 7" xfId="6437" xr:uid="{00000000-0005-0000-0000-0000A0220000}"/>
    <cellStyle name="Comma 19 7 2" xfId="13057" xr:uid="{00000000-0005-0000-0000-0000A1220000}"/>
    <cellStyle name="Comma 19 7 2 2" xfId="25803" xr:uid="{00000000-0005-0000-0000-0000A2220000}"/>
    <cellStyle name="Comma 19 7 3" xfId="21186" xr:uid="{00000000-0005-0000-0000-0000A3220000}"/>
    <cellStyle name="Comma 19 8" xfId="12043" xr:uid="{00000000-0005-0000-0000-0000A4220000}"/>
    <cellStyle name="Comma 19 8 2" xfId="24788" xr:uid="{00000000-0005-0000-0000-0000A5220000}"/>
    <cellStyle name="Comma 19 9" xfId="2249" xr:uid="{00000000-0005-0000-0000-0000A6220000}"/>
    <cellStyle name="Comma 190" xfId="134" xr:uid="{00000000-0005-0000-0000-0000A7220000}"/>
    <cellStyle name="Comma 190 2" xfId="434" xr:uid="{00000000-0005-0000-0000-0000A8220000}"/>
    <cellStyle name="Comma 190 3" xfId="37461" xr:uid="{00000000-0005-0000-0000-0000A9220000}"/>
    <cellStyle name="Comma 191" xfId="135" xr:uid="{00000000-0005-0000-0000-0000AA220000}"/>
    <cellStyle name="Comma 191 2" xfId="435" xr:uid="{00000000-0005-0000-0000-0000AB220000}"/>
    <cellStyle name="Comma 191 3" xfId="37462" xr:uid="{00000000-0005-0000-0000-0000AC220000}"/>
    <cellStyle name="Comma 192" xfId="136" xr:uid="{00000000-0005-0000-0000-0000AD220000}"/>
    <cellStyle name="Comma 192 2" xfId="436" xr:uid="{00000000-0005-0000-0000-0000AE220000}"/>
    <cellStyle name="Comma 192 3" xfId="37463" xr:uid="{00000000-0005-0000-0000-0000AF220000}"/>
    <cellStyle name="Comma 193" xfId="137" xr:uid="{00000000-0005-0000-0000-0000B0220000}"/>
    <cellStyle name="Comma 193 2" xfId="437" xr:uid="{00000000-0005-0000-0000-0000B1220000}"/>
    <cellStyle name="Comma 193 3" xfId="37464" xr:uid="{00000000-0005-0000-0000-0000B2220000}"/>
    <cellStyle name="Comma 194" xfId="138" xr:uid="{00000000-0005-0000-0000-0000B3220000}"/>
    <cellStyle name="Comma 194 2" xfId="438" xr:uid="{00000000-0005-0000-0000-0000B4220000}"/>
    <cellStyle name="Comma 194 3" xfId="37465" xr:uid="{00000000-0005-0000-0000-0000B5220000}"/>
    <cellStyle name="Comma 195" xfId="139" xr:uid="{00000000-0005-0000-0000-0000B6220000}"/>
    <cellStyle name="Comma 195 2" xfId="439" xr:uid="{00000000-0005-0000-0000-0000B7220000}"/>
    <cellStyle name="Comma 195 3" xfId="37466" xr:uid="{00000000-0005-0000-0000-0000B8220000}"/>
    <cellStyle name="Comma 196" xfId="140" xr:uid="{00000000-0005-0000-0000-0000B9220000}"/>
    <cellStyle name="Comma 196 2" xfId="440" xr:uid="{00000000-0005-0000-0000-0000BA220000}"/>
    <cellStyle name="Comma 196 3" xfId="37467" xr:uid="{00000000-0005-0000-0000-0000BB220000}"/>
    <cellStyle name="Comma 197" xfId="141" xr:uid="{00000000-0005-0000-0000-0000BC220000}"/>
    <cellStyle name="Comma 197 2" xfId="441" xr:uid="{00000000-0005-0000-0000-0000BD220000}"/>
    <cellStyle name="Comma 197 3" xfId="37468" xr:uid="{00000000-0005-0000-0000-0000BE220000}"/>
    <cellStyle name="Comma 198" xfId="142" xr:uid="{00000000-0005-0000-0000-0000BF220000}"/>
    <cellStyle name="Comma 198 2" xfId="442" xr:uid="{00000000-0005-0000-0000-0000C0220000}"/>
    <cellStyle name="Comma 198 3" xfId="37469" xr:uid="{00000000-0005-0000-0000-0000C1220000}"/>
    <cellStyle name="Comma 199" xfId="143" xr:uid="{00000000-0005-0000-0000-0000C2220000}"/>
    <cellStyle name="Comma 199 2" xfId="443" xr:uid="{00000000-0005-0000-0000-0000C3220000}"/>
    <cellStyle name="Comma 199 3" xfId="37470" xr:uid="{00000000-0005-0000-0000-0000C4220000}"/>
    <cellStyle name="Comma 2" xfId="5" xr:uid="{00000000-0005-0000-0000-0000C5220000}"/>
    <cellStyle name="Comma 2 10" xfId="956" xr:uid="{00000000-0005-0000-0000-0000C6220000}"/>
    <cellStyle name="Comma 2 10 10" xfId="3396" xr:uid="{00000000-0005-0000-0000-0000C7220000}"/>
    <cellStyle name="Comma 2 10 11" xfId="3397" xr:uid="{00000000-0005-0000-0000-0000C8220000}"/>
    <cellStyle name="Comma 2 10 12" xfId="3398" xr:uid="{00000000-0005-0000-0000-0000C9220000}"/>
    <cellStyle name="Comma 2 10 13" xfId="3399" xr:uid="{00000000-0005-0000-0000-0000CA220000}"/>
    <cellStyle name="Comma 2 10 14" xfId="3400" xr:uid="{00000000-0005-0000-0000-0000CB220000}"/>
    <cellStyle name="Comma 2 10 15" xfId="3401" xr:uid="{00000000-0005-0000-0000-0000CC220000}"/>
    <cellStyle name="Comma 2 10 16" xfId="3402" xr:uid="{00000000-0005-0000-0000-0000CD220000}"/>
    <cellStyle name="Comma 2 10 17" xfId="3403" xr:uid="{00000000-0005-0000-0000-0000CE220000}"/>
    <cellStyle name="Comma 2 10 18" xfId="3404" xr:uid="{00000000-0005-0000-0000-0000CF220000}"/>
    <cellStyle name="Comma 2 10 19" xfId="3405" xr:uid="{00000000-0005-0000-0000-0000D0220000}"/>
    <cellStyle name="Comma 2 10 2" xfId="1093" xr:uid="{00000000-0005-0000-0000-0000D1220000}"/>
    <cellStyle name="Comma 2 10 2 2" xfId="3406" xr:uid="{00000000-0005-0000-0000-0000D2220000}"/>
    <cellStyle name="Comma 2 10 2 2 2" xfId="18749" xr:uid="{00000000-0005-0000-0000-0000D3220000}"/>
    <cellStyle name="Comma 2 10 2 2 3" xfId="42034" xr:uid="{00000000-0005-0000-0000-0000D4220000}"/>
    <cellStyle name="Comma 2 10 2 3" xfId="17588" xr:uid="{00000000-0005-0000-0000-0000D5220000}"/>
    <cellStyle name="Comma 2 10 2 4" xfId="2665" xr:uid="{00000000-0005-0000-0000-0000D6220000}"/>
    <cellStyle name="Comma 2 10 20" xfId="3395" xr:uid="{00000000-0005-0000-0000-0000D7220000}"/>
    <cellStyle name="Comma 2 10 20 2" xfId="18684" xr:uid="{00000000-0005-0000-0000-0000D8220000}"/>
    <cellStyle name="Comma 2 10 21" xfId="9898" xr:uid="{00000000-0005-0000-0000-0000D9220000}"/>
    <cellStyle name="Comma 2 10 21 2" xfId="17587" xr:uid="{00000000-0005-0000-0000-0000DA220000}"/>
    <cellStyle name="Comma 2 10 22" xfId="2664" xr:uid="{00000000-0005-0000-0000-0000DB220000}"/>
    <cellStyle name="Comma 2 10 3" xfId="1319" xr:uid="{00000000-0005-0000-0000-0000DC220000}"/>
    <cellStyle name="Comma 2 10 3 2" xfId="10320" xr:uid="{00000000-0005-0000-0000-0000DD220000}"/>
    <cellStyle name="Comma 2 10 3 3" xfId="17589" xr:uid="{00000000-0005-0000-0000-0000DE220000}"/>
    <cellStyle name="Comma 2 10 3 4" xfId="3407" xr:uid="{00000000-0005-0000-0000-0000DF220000}"/>
    <cellStyle name="Comma 2 10 4" xfId="3408" xr:uid="{00000000-0005-0000-0000-0000E0220000}"/>
    <cellStyle name="Comma 2 10 5" xfId="3409" xr:uid="{00000000-0005-0000-0000-0000E1220000}"/>
    <cellStyle name="Comma 2 10 6" xfId="3410" xr:uid="{00000000-0005-0000-0000-0000E2220000}"/>
    <cellStyle name="Comma 2 10 7" xfId="3411" xr:uid="{00000000-0005-0000-0000-0000E3220000}"/>
    <cellStyle name="Comma 2 10 8" xfId="3412" xr:uid="{00000000-0005-0000-0000-0000E4220000}"/>
    <cellStyle name="Comma 2 10 9" xfId="3413" xr:uid="{00000000-0005-0000-0000-0000E5220000}"/>
    <cellStyle name="Comma 2 100" xfId="34272" xr:uid="{00000000-0005-0000-0000-0000E6220000}"/>
    <cellStyle name="Comma 2 101" xfId="37032" xr:uid="{00000000-0005-0000-0000-0000E7220000}"/>
    <cellStyle name="Comma 2 102" xfId="2180" xr:uid="{00000000-0005-0000-0000-0000E8220000}"/>
    <cellStyle name="Comma 2 103" xfId="37288" xr:uid="{00000000-0005-0000-0000-0000E9220000}"/>
    <cellStyle name="Comma 2 104" xfId="37347" xr:uid="{00000000-0005-0000-0000-0000EA220000}"/>
    <cellStyle name="Comma 2 105" xfId="37831" xr:uid="{00000000-0005-0000-0000-0000EB220000}"/>
    <cellStyle name="Comma 2 106" xfId="42033" xr:uid="{00000000-0005-0000-0000-0000EC220000}"/>
    <cellStyle name="Comma 2 107" xfId="46708" xr:uid="{00000000-0005-0000-0000-0000ED220000}"/>
    <cellStyle name="Comma 2 108" xfId="46766" xr:uid="{25EF0D72-57C2-487A-91F1-1721CD170967}"/>
    <cellStyle name="Comma 2 109" xfId="46780" xr:uid="{5A6C174A-D5F7-423A-84B2-B226919F7327}"/>
    <cellStyle name="Comma 2 11" xfId="955" xr:uid="{00000000-0005-0000-0000-0000EE220000}"/>
    <cellStyle name="Comma 2 11 10" xfId="3415" xr:uid="{00000000-0005-0000-0000-0000EF220000}"/>
    <cellStyle name="Comma 2 11 11" xfId="3416" xr:uid="{00000000-0005-0000-0000-0000F0220000}"/>
    <cellStyle name="Comma 2 11 12" xfId="3417" xr:uid="{00000000-0005-0000-0000-0000F1220000}"/>
    <cellStyle name="Comma 2 11 13" xfId="3418" xr:uid="{00000000-0005-0000-0000-0000F2220000}"/>
    <cellStyle name="Comma 2 11 14" xfId="3419" xr:uid="{00000000-0005-0000-0000-0000F3220000}"/>
    <cellStyle name="Comma 2 11 15" xfId="3420" xr:uid="{00000000-0005-0000-0000-0000F4220000}"/>
    <cellStyle name="Comma 2 11 16" xfId="3421" xr:uid="{00000000-0005-0000-0000-0000F5220000}"/>
    <cellStyle name="Comma 2 11 17" xfId="3422" xr:uid="{00000000-0005-0000-0000-0000F6220000}"/>
    <cellStyle name="Comma 2 11 18" xfId="3423" xr:uid="{00000000-0005-0000-0000-0000F7220000}"/>
    <cellStyle name="Comma 2 11 19" xfId="3424" xr:uid="{00000000-0005-0000-0000-0000F8220000}"/>
    <cellStyle name="Comma 2 11 2" xfId="1363" xr:uid="{00000000-0005-0000-0000-0000F9220000}"/>
    <cellStyle name="Comma 2 11 2 10" xfId="2187" xr:uid="{00000000-0005-0000-0000-0000FA220000}"/>
    <cellStyle name="Comma 2 11 2 11" xfId="42035" xr:uid="{00000000-0005-0000-0000-0000FB220000}"/>
    <cellStyle name="Comma 2 11 2 2" xfId="3425" xr:uid="{00000000-0005-0000-0000-0000FC220000}"/>
    <cellStyle name="Comma 2 11 2 2 2" xfId="18750" xr:uid="{00000000-0005-0000-0000-0000FD220000}"/>
    <cellStyle name="Comma 2 11 2 3" xfId="2667" xr:uid="{00000000-0005-0000-0000-0000FE220000}"/>
    <cellStyle name="Comma 2 11 2 3 2" xfId="17591" xr:uid="{00000000-0005-0000-0000-0000FF220000}"/>
    <cellStyle name="Comma 2 11 2 4" xfId="7761" xr:uid="{00000000-0005-0000-0000-000000230000}"/>
    <cellStyle name="Comma 2 11 2 4 2" xfId="14256" xr:uid="{00000000-0005-0000-0000-000001230000}"/>
    <cellStyle name="Comma 2 11 2 4 2 2" xfId="26970" xr:uid="{00000000-0005-0000-0000-000002230000}"/>
    <cellStyle name="Comma 2 11 2 4 3" xfId="22463" xr:uid="{00000000-0005-0000-0000-000003230000}"/>
    <cellStyle name="Comma 2 11 2 5" xfId="8608" xr:uid="{00000000-0005-0000-0000-000004230000}"/>
    <cellStyle name="Comma 2 11 2 5 2" xfId="15093" xr:uid="{00000000-0005-0000-0000-000005230000}"/>
    <cellStyle name="Comma 2 11 2 5 2 2" xfId="27763" xr:uid="{00000000-0005-0000-0000-000006230000}"/>
    <cellStyle name="Comma 2 11 2 5 3" xfId="22677" xr:uid="{00000000-0005-0000-0000-000007230000}"/>
    <cellStyle name="Comma 2 11 2 6" xfId="11218" xr:uid="{00000000-0005-0000-0000-000008230000}"/>
    <cellStyle name="Comma 2 11 2 7" xfId="6399" xr:uid="{00000000-0005-0000-0000-000009230000}"/>
    <cellStyle name="Comma 2 11 2 7 2" xfId="13022" xr:uid="{00000000-0005-0000-0000-00000A230000}"/>
    <cellStyle name="Comma 2 11 2 7 2 2" xfId="25768" xr:uid="{00000000-0005-0000-0000-00000B230000}"/>
    <cellStyle name="Comma 2 11 2 7 3" xfId="21148" xr:uid="{00000000-0005-0000-0000-00000C230000}"/>
    <cellStyle name="Comma 2 11 2 8" xfId="12024" xr:uid="{00000000-0005-0000-0000-00000D230000}"/>
    <cellStyle name="Comma 2 11 2 8 2" xfId="24769" xr:uid="{00000000-0005-0000-0000-00000E230000}"/>
    <cellStyle name="Comma 2 11 2 9" xfId="20900" xr:uid="{00000000-0005-0000-0000-00000F230000}"/>
    <cellStyle name="Comma 2 11 20" xfId="3414" xr:uid="{00000000-0005-0000-0000-000010230000}"/>
    <cellStyle name="Comma 2 11 20 2" xfId="18683" xr:uid="{00000000-0005-0000-0000-000011230000}"/>
    <cellStyle name="Comma 2 11 21" xfId="2666" xr:uid="{00000000-0005-0000-0000-000012230000}"/>
    <cellStyle name="Comma 2 11 21 2" xfId="17590" xr:uid="{00000000-0005-0000-0000-000013230000}"/>
    <cellStyle name="Comma 2 11 22" xfId="7759" xr:uid="{00000000-0005-0000-0000-000014230000}"/>
    <cellStyle name="Comma 2 11 22 2" xfId="14254" xr:uid="{00000000-0005-0000-0000-000015230000}"/>
    <cellStyle name="Comma 2 11 22 2 2" xfId="26968" xr:uid="{00000000-0005-0000-0000-000016230000}"/>
    <cellStyle name="Comma 2 11 22 3" xfId="22461" xr:uid="{00000000-0005-0000-0000-000017230000}"/>
    <cellStyle name="Comma 2 11 23" xfId="8606" xr:uid="{00000000-0005-0000-0000-000018230000}"/>
    <cellStyle name="Comma 2 11 23 2" xfId="15091" xr:uid="{00000000-0005-0000-0000-000019230000}"/>
    <cellStyle name="Comma 2 11 23 2 2" xfId="27761" xr:uid="{00000000-0005-0000-0000-00001A230000}"/>
    <cellStyle name="Comma 2 11 23 3" xfId="22675" xr:uid="{00000000-0005-0000-0000-00001B230000}"/>
    <cellStyle name="Comma 2 11 24" xfId="9897" xr:uid="{00000000-0005-0000-0000-00001C230000}"/>
    <cellStyle name="Comma 2 11 25" xfId="10099" xr:uid="{00000000-0005-0000-0000-00001D230000}"/>
    <cellStyle name="Comma 2 11 26" xfId="6397" xr:uid="{00000000-0005-0000-0000-00001E230000}"/>
    <cellStyle name="Comma 2 11 26 2" xfId="13020" xr:uid="{00000000-0005-0000-0000-00001F230000}"/>
    <cellStyle name="Comma 2 11 26 2 2" xfId="25766" xr:uid="{00000000-0005-0000-0000-000020230000}"/>
    <cellStyle name="Comma 2 11 26 3" xfId="21146" xr:uid="{00000000-0005-0000-0000-000021230000}"/>
    <cellStyle name="Comma 2 11 27" xfId="12022" xr:uid="{00000000-0005-0000-0000-000022230000}"/>
    <cellStyle name="Comma 2 11 27 2" xfId="24767" xr:uid="{00000000-0005-0000-0000-000023230000}"/>
    <cellStyle name="Comma 2 11 28" xfId="20898" xr:uid="{00000000-0005-0000-0000-000024230000}"/>
    <cellStyle name="Comma 2 11 29" xfId="2185" xr:uid="{00000000-0005-0000-0000-000025230000}"/>
    <cellStyle name="Comma 2 11 3" xfId="3426" xr:uid="{00000000-0005-0000-0000-000026230000}"/>
    <cellStyle name="Comma 2 11 3 2" xfId="10321" xr:uid="{00000000-0005-0000-0000-000027230000}"/>
    <cellStyle name="Comma 2 11 3 3" xfId="17592" xr:uid="{00000000-0005-0000-0000-000028230000}"/>
    <cellStyle name="Comma 2 11 3 4" xfId="42036" xr:uid="{00000000-0005-0000-0000-000029230000}"/>
    <cellStyle name="Comma 2 11 4" xfId="3427" xr:uid="{00000000-0005-0000-0000-00002A230000}"/>
    <cellStyle name="Comma 2 11 5" xfId="3428" xr:uid="{00000000-0005-0000-0000-00002B230000}"/>
    <cellStyle name="Comma 2 11 6" xfId="3429" xr:uid="{00000000-0005-0000-0000-00002C230000}"/>
    <cellStyle name="Comma 2 11 7" xfId="3430" xr:uid="{00000000-0005-0000-0000-00002D230000}"/>
    <cellStyle name="Comma 2 11 8" xfId="3431" xr:uid="{00000000-0005-0000-0000-00002E230000}"/>
    <cellStyle name="Comma 2 11 9" xfId="3432" xr:uid="{00000000-0005-0000-0000-00002F230000}"/>
    <cellStyle name="Comma 2 110" xfId="46788" xr:uid="{280CB339-C382-42A1-A77A-05FF43623CFC}"/>
    <cellStyle name="Comma 2 111" xfId="46802" xr:uid="{92665D42-482D-47D4-9EB3-9E84E906981A}"/>
    <cellStyle name="Comma 2 12" xfId="823" xr:uid="{00000000-0005-0000-0000-000030230000}"/>
    <cellStyle name="Comma 2 12 10" xfId="3434" xr:uid="{00000000-0005-0000-0000-000031230000}"/>
    <cellStyle name="Comma 2 12 11" xfId="3435" xr:uid="{00000000-0005-0000-0000-000032230000}"/>
    <cellStyle name="Comma 2 12 12" xfId="3436" xr:uid="{00000000-0005-0000-0000-000033230000}"/>
    <cellStyle name="Comma 2 12 13" xfId="3437" xr:uid="{00000000-0005-0000-0000-000034230000}"/>
    <cellStyle name="Comma 2 12 14" xfId="3438" xr:uid="{00000000-0005-0000-0000-000035230000}"/>
    <cellStyle name="Comma 2 12 15" xfId="3439" xr:uid="{00000000-0005-0000-0000-000036230000}"/>
    <cellStyle name="Comma 2 12 16" xfId="3440" xr:uid="{00000000-0005-0000-0000-000037230000}"/>
    <cellStyle name="Comma 2 12 17" xfId="3441" xr:uid="{00000000-0005-0000-0000-000038230000}"/>
    <cellStyle name="Comma 2 12 18" xfId="3442" xr:uid="{00000000-0005-0000-0000-000039230000}"/>
    <cellStyle name="Comma 2 12 19" xfId="3443" xr:uid="{00000000-0005-0000-0000-00003A230000}"/>
    <cellStyle name="Comma 2 12 2" xfId="1364" xr:uid="{00000000-0005-0000-0000-00003B230000}"/>
    <cellStyle name="Comma 2 12 2 2" xfId="3444" xr:uid="{00000000-0005-0000-0000-00003C230000}"/>
    <cellStyle name="Comma 2 12 2 2 2" xfId="18752" xr:uid="{00000000-0005-0000-0000-00003D230000}"/>
    <cellStyle name="Comma 2 12 2 3" xfId="10162" xr:uid="{00000000-0005-0000-0000-00003E230000}"/>
    <cellStyle name="Comma 2 12 2 3 2" xfId="16039" xr:uid="{00000000-0005-0000-0000-00003F230000}"/>
    <cellStyle name="Comma 2 12 2 3 2 2" xfId="28667" xr:uid="{00000000-0005-0000-0000-000040230000}"/>
    <cellStyle name="Comma 2 12 2 3 3" xfId="17594" xr:uid="{00000000-0005-0000-0000-000041230000}"/>
    <cellStyle name="Comma 2 12 2 3 4" xfId="23632" xr:uid="{00000000-0005-0000-0000-000042230000}"/>
    <cellStyle name="Comma 2 12 2 4" xfId="2669" xr:uid="{00000000-0005-0000-0000-000043230000}"/>
    <cellStyle name="Comma 2 12 2 5" xfId="42037" xr:uid="{00000000-0005-0000-0000-000044230000}"/>
    <cellStyle name="Comma 2 12 20" xfId="3433" xr:uid="{00000000-0005-0000-0000-000045230000}"/>
    <cellStyle name="Comma 2 12 20 2" xfId="18751" xr:uid="{00000000-0005-0000-0000-000046230000}"/>
    <cellStyle name="Comma 2 12 21" xfId="10819" xr:uid="{00000000-0005-0000-0000-000047230000}"/>
    <cellStyle name="Comma 2 12 21 2" xfId="17593" xr:uid="{00000000-0005-0000-0000-000048230000}"/>
    <cellStyle name="Comma 2 12 22" xfId="2668" xr:uid="{00000000-0005-0000-0000-000049230000}"/>
    <cellStyle name="Comma 2 12 23" xfId="37773" xr:uid="{00000000-0005-0000-0000-00004A230000}"/>
    <cellStyle name="Comma 2 12 24" xfId="38051" xr:uid="{00000000-0005-0000-0000-00004B230000}"/>
    <cellStyle name="Comma 2 12 3" xfId="3445" xr:uid="{00000000-0005-0000-0000-00004C230000}"/>
    <cellStyle name="Comma 2 12 3 2" xfId="10896" xr:uid="{00000000-0005-0000-0000-00004D230000}"/>
    <cellStyle name="Comma 2 12 3 2 2" xfId="16379" xr:uid="{00000000-0005-0000-0000-00004E230000}"/>
    <cellStyle name="Comma 2 12 3 2 2 2" xfId="28921" xr:uid="{00000000-0005-0000-0000-00004F230000}"/>
    <cellStyle name="Comma 2 12 3 2 3" xfId="23832" xr:uid="{00000000-0005-0000-0000-000050230000}"/>
    <cellStyle name="Comma 2 12 3 3" xfId="42038" xr:uid="{00000000-0005-0000-0000-000051230000}"/>
    <cellStyle name="Comma 2 12 4" xfId="3446" xr:uid="{00000000-0005-0000-0000-000052230000}"/>
    <cellStyle name="Comma 2 12 4 2" xfId="42039" xr:uid="{00000000-0005-0000-0000-000053230000}"/>
    <cellStyle name="Comma 2 12 5" xfId="3447" xr:uid="{00000000-0005-0000-0000-000054230000}"/>
    <cellStyle name="Comma 2 12 6" xfId="3448" xr:uid="{00000000-0005-0000-0000-000055230000}"/>
    <cellStyle name="Comma 2 12 7" xfId="3449" xr:uid="{00000000-0005-0000-0000-000056230000}"/>
    <cellStyle name="Comma 2 12 8" xfId="3450" xr:uid="{00000000-0005-0000-0000-000057230000}"/>
    <cellStyle name="Comma 2 12 9" xfId="3451" xr:uid="{00000000-0005-0000-0000-000058230000}"/>
    <cellStyle name="Comma 2 13" xfId="1232" xr:uid="{00000000-0005-0000-0000-000059230000}"/>
    <cellStyle name="Comma 2 13 10" xfId="3453" xr:uid="{00000000-0005-0000-0000-00005A230000}"/>
    <cellStyle name="Comma 2 13 11" xfId="3454" xr:uid="{00000000-0005-0000-0000-00005B230000}"/>
    <cellStyle name="Comma 2 13 12" xfId="3455" xr:uid="{00000000-0005-0000-0000-00005C230000}"/>
    <cellStyle name="Comma 2 13 13" xfId="3456" xr:uid="{00000000-0005-0000-0000-00005D230000}"/>
    <cellStyle name="Comma 2 13 14" xfId="3457" xr:uid="{00000000-0005-0000-0000-00005E230000}"/>
    <cellStyle name="Comma 2 13 15" xfId="3458" xr:uid="{00000000-0005-0000-0000-00005F230000}"/>
    <cellStyle name="Comma 2 13 16" xfId="3459" xr:uid="{00000000-0005-0000-0000-000060230000}"/>
    <cellStyle name="Comma 2 13 17" xfId="3460" xr:uid="{00000000-0005-0000-0000-000061230000}"/>
    <cellStyle name="Comma 2 13 18" xfId="3461" xr:uid="{00000000-0005-0000-0000-000062230000}"/>
    <cellStyle name="Comma 2 13 19" xfId="3462" xr:uid="{00000000-0005-0000-0000-000063230000}"/>
    <cellStyle name="Comma 2 13 2" xfId="1365" xr:uid="{00000000-0005-0000-0000-000064230000}"/>
    <cellStyle name="Comma 2 13 2 2" xfId="3463" xr:uid="{00000000-0005-0000-0000-000065230000}"/>
    <cellStyle name="Comma 2 13 2 3" xfId="42040" xr:uid="{00000000-0005-0000-0000-000066230000}"/>
    <cellStyle name="Comma 2 13 20" xfId="3452" xr:uid="{00000000-0005-0000-0000-000067230000}"/>
    <cellStyle name="Comma 2 13 20 2" xfId="18753" xr:uid="{00000000-0005-0000-0000-000068230000}"/>
    <cellStyle name="Comma 2 13 21" xfId="10957" xr:uid="{00000000-0005-0000-0000-000069230000}"/>
    <cellStyle name="Comma 2 13 21 2" xfId="17595" xr:uid="{00000000-0005-0000-0000-00006A230000}"/>
    <cellStyle name="Comma 2 13 22" xfId="2670" xr:uid="{00000000-0005-0000-0000-00006B230000}"/>
    <cellStyle name="Comma 2 13 3" xfId="3464" xr:uid="{00000000-0005-0000-0000-00006C230000}"/>
    <cellStyle name="Comma 2 13 3 2" xfId="42041" xr:uid="{00000000-0005-0000-0000-00006D230000}"/>
    <cellStyle name="Comma 2 13 4" xfId="3465" xr:uid="{00000000-0005-0000-0000-00006E230000}"/>
    <cellStyle name="Comma 2 13 4 2" xfId="42042" xr:uid="{00000000-0005-0000-0000-00006F230000}"/>
    <cellStyle name="Comma 2 13 5" xfId="3466" xr:uid="{00000000-0005-0000-0000-000070230000}"/>
    <cellStyle name="Comma 2 13 6" xfId="3467" xr:uid="{00000000-0005-0000-0000-000071230000}"/>
    <cellStyle name="Comma 2 13 7" xfId="3468" xr:uid="{00000000-0005-0000-0000-000072230000}"/>
    <cellStyle name="Comma 2 13 8" xfId="3469" xr:uid="{00000000-0005-0000-0000-000073230000}"/>
    <cellStyle name="Comma 2 13 9" xfId="3470" xr:uid="{00000000-0005-0000-0000-000074230000}"/>
    <cellStyle name="Comma 2 14" xfId="1366" xr:uid="{00000000-0005-0000-0000-000075230000}"/>
    <cellStyle name="Comma 2 14 10" xfId="3472" xr:uid="{00000000-0005-0000-0000-000076230000}"/>
    <cellStyle name="Comma 2 14 11" xfId="3473" xr:uid="{00000000-0005-0000-0000-000077230000}"/>
    <cellStyle name="Comma 2 14 12" xfId="3474" xr:uid="{00000000-0005-0000-0000-000078230000}"/>
    <cellStyle name="Comma 2 14 13" xfId="3475" xr:uid="{00000000-0005-0000-0000-000079230000}"/>
    <cellStyle name="Comma 2 14 14" xfId="3476" xr:uid="{00000000-0005-0000-0000-00007A230000}"/>
    <cellStyle name="Comma 2 14 15" xfId="3477" xr:uid="{00000000-0005-0000-0000-00007B230000}"/>
    <cellStyle name="Comma 2 14 16" xfId="3478" xr:uid="{00000000-0005-0000-0000-00007C230000}"/>
    <cellStyle name="Comma 2 14 17" xfId="3479" xr:uid="{00000000-0005-0000-0000-00007D230000}"/>
    <cellStyle name="Comma 2 14 18" xfId="3480" xr:uid="{00000000-0005-0000-0000-00007E230000}"/>
    <cellStyle name="Comma 2 14 19" xfId="3481" xr:uid="{00000000-0005-0000-0000-00007F230000}"/>
    <cellStyle name="Comma 2 14 2" xfId="3482" xr:uid="{00000000-0005-0000-0000-000080230000}"/>
    <cellStyle name="Comma 2 14 2 2" xfId="42043" xr:uid="{00000000-0005-0000-0000-000081230000}"/>
    <cellStyle name="Comma 2 14 20" xfId="3471" xr:uid="{00000000-0005-0000-0000-000082230000}"/>
    <cellStyle name="Comma 2 14 20 2" xfId="18748" xr:uid="{00000000-0005-0000-0000-000083230000}"/>
    <cellStyle name="Comma 2 14 21" xfId="10944" xr:uid="{00000000-0005-0000-0000-000084230000}"/>
    <cellStyle name="Comma 2 14 21 2" xfId="17596" xr:uid="{00000000-0005-0000-0000-000085230000}"/>
    <cellStyle name="Comma 2 14 22" xfId="2663" xr:uid="{00000000-0005-0000-0000-000086230000}"/>
    <cellStyle name="Comma 2 14 23" xfId="37392" xr:uid="{00000000-0005-0000-0000-000087230000}"/>
    <cellStyle name="Comma 2 14 24" xfId="37876" xr:uid="{00000000-0005-0000-0000-000088230000}"/>
    <cellStyle name="Comma 2 14 3" xfId="3483" xr:uid="{00000000-0005-0000-0000-000089230000}"/>
    <cellStyle name="Comma 2 14 3 2" xfId="42044" xr:uid="{00000000-0005-0000-0000-00008A230000}"/>
    <cellStyle name="Comma 2 14 4" xfId="3484" xr:uid="{00000000-0005-0000-0000-00008B230000}"/>
    <cellStyle name="Comma 2 14 5" xfId="3485" xr:uid="{00000000-0005-0000-0000-00008C230000}"/>
    <cellStyle name="Comma 2 14 6" xfId="3486" xr:uid="{00000000-0005-0000-0000-00008D230000}"/>
    <cellStyle name="Comma 2 14 7" xfId="3487" xr:uid="{00000000-0005-0000-0000-00008E230000}"/>
    <cellStyle name="Comma 2 14 8" xfId="3488" xr:uid="{00000000-0005-0000-0000-00008F230000}"/>
    <cellStyle name="Comma 2 14 9" xfId="3489" xr:uid="{00000000-0005-0000-0000-000090230000}"/>
    <cellStyle name="Comma 2 15" xfId="1367" xr:uid="{00000000-0005-0000-0000-000091230000}"/>
    <cellStyle name="Comma 2 15 10" xfId="3491" xr:uid="{00000000-0005-0000-0000-000092230000}"/>
    <cellStyle name="Comma 2 15 11" xfId="3492" xr:uid="{00000000-0005-0000-0000-000093230000}"/>
    <cellStyle name="Comma 2 15 12" xfId="3493" xr:uid="{00000000-0005-0000-0000-000094230000}"/>
    <cellStyle name="Comma 2 15 13" xfId="3494" xr:uid="{00000000-0005-0000-0000-000095230000}"/>
    <cellStyle name="Comma 2 15 14" xfId="3495" xr:uid="{00000000-0005-0000-0000-000096230000}"/>
    <cellStyle name="Comma 2 15 15" xfId="3496" xr:uid="{00000000-0005-0000-0000-000097230000}"/>
    <cellStyle name="Comma 2 15 16" xfId="3497" xr:uid="{00000000-0005-0000-0000-000098230000}"/>
    <cellStyle name="Comma 2 15 17" xfId="3498" xr:uid="{00000000-0005-0000-0000-000099230000}"/>
    <cellStyle name="Comma 2 15 18" xfId="3499" xr:uid="{00000000-0005-0000-0000-00009A230000}"/>
    <cellStyle name="Comma 2 15 19" xfId="3500" xr:uid="{00000000-0005-0000-0000-00009B230000}"/>
    <cellStyle name="Comma 2 15 2" xfId="3501" xr:uid="{00000000-0005-0000-0000-00009C230000}"/>
    <cellStyle name="Comma 2 15 2 2" xfId="10685" xr:uid="{00000000-0005-0000-0000-00009D230000}"/>
    <cellStyle name="Comma 2 15 2 2 2" xfId="16230" xr:uid="{00000000-0005-0000-0000-00009E230000}"/>
    <cellStyle name="Comma 2 15 2 2 2 2" xfId="20441" xr:uid="{00000000-0005-0000-0000-00009F230000}"/>
    <cellStyle name="Comma 2 15 2 2 2 3" xfId="33694" xr:uid="{00000000-0005-0000-0000-0000A0230000}"/>
    <cellStyle name="Comma 2 15 2 2 2 4" xfId="36481" xr:uid="{00000000-0005-0000-0000-0000A1230000}"/>
    <cellStyle name="Comma 2 15 2 2 3" xfId="20142" xr:uid="{00000000-0005-0000-0000-0000A2230000}"/>
    <cellStyle name="Comma 2 15 2 2 4" xfId="33399" xr:uid="{00000000-0005-0000-0000-0000A3230000}"/>
    <cellStyle name="Comma 2 15 2 2 5" xfId="36187" xr:uid="{00000000-0005-0000-0000-0000A4230000}"/>
    <cellStyle name="Comma 2 15 2 3" xfId="20294" xr:uid="{00000000-0005-0000-0000-0000A5230000}"/>
    <cellStyle name="Comma 2 15 2 3 2" xfId="33548" xr:uid="{00000000-0005-0000-0000-0000A6230000}"/>
    <cellStyle name="Comma 2 15 2 3 3" xfId="36335" xr:uid="{00000000-0005-0000-0000-0000A7230000}"/>
    <cellStyle name="Comma 2 15 2 4" xfId="19986" xr:uid="{00000000-0005-0000-0000-0000A8230000}"/>
    <cellStyle name="Comma 2 15 2 4 2" xfId="33250" xr:uid="{00000000-0005-0000-0000-0000A9230000}"/>
    <cellStyle name="Comma 2 15 2 4 3" xfId="36042" xr:uid="{00000000-0005-0000-0000-0000AA230000}"/>
    <cellStyle name="Comma 2 15 2 5" xfId="42045" xr:uid="{00000000-0005-0000-0000-0000AB230000}"/>
    <cellStyle name="Comma 2 15 20" xfId="3490" xr:uid="{00000000-0005-0000-0000-0000AC230000}"/>
    <cellStyle name="Comma 2 15 20 2" xfId="19855" xr:uid="{00000000-0005-0000-0000-0000AD230000}"/>
    <cellStyle name="Comma 2 15 20 2 2" xfId="32980" xr:uid="{00000000-0005-0000-0000-0000AE230000}"/>
    <cellStyle name="Comma 2 15 20 2 3" xfId="35938" xr:uid="{00000000-0005-0000-0000-0000AF230000}"/>
    <cellStyle name="Comma 2 15 20 3" xfId="18725" xr:uid="{00000000-0005-0000-0000-0000B0230000}"/>
    <cellStyle name="Comma 2 15 20 4" xfId="31986" xr:uid="{00000000-0005-0000-0000-0000B1230000}"/>
    <cellStyle name="Comma 2 15 20 5" xfId="35092" xr:uid="{00000000-0005-0000-0000-0000B2230000}"/>
    <cellStyle name="Comma 2 15 21" xfId="10024" xr:uid="{00000000-0005-0000-0000-0000B3230000}"/>
    <cellStyle name="Comma 2 15 21 2" xfId="15979" xr:uid="{00000000-0005-0000-0000-0000B4230000}"/>
    <cellStyle name="Comma 2 15 21 2 2" xfId="28614" xr:uid="{00000000-0005-0000-0000-0000B5230000}"/>
    <cellStyle name="Comma 2 15 21 3" xfId="17597" xr:uid="{00000000-0005-0000-0000-0000B6230000}"/>
    <cellStyle name="Comma 2 15 21 4" xfId="23586" xr:uid="{00000000-0005-0000-0000-0000B7230000}"/>
    <cellStyle name="Comma 2 15 22" xfId="10815" xr:uid="{00000000-0005-0000-0000-0000B8230000}"/>
    <cellStyle name="Comma 2 15 22 2" xfId="19060" xr:uid="{00000000-0005-0000-0000-0000B9230000}"/>
    <cellStyle name="Comma 2 15 22 3" xfId="32182" xr:uid="{00000000-0005-0000-0000-0000BA230000}"/>
    <cellStyle name="Comma 2 15 22 4" xfId="35201" xr:uid="{00000000-0005-0000-0000-0000BB230000}"/>
    <cellStyle name="Comma 2 15 23" xfId="18940" xr:uid="{00000000-0005-0000-0000-0000BC230000}"/>
    <cellStyle name="Comma 2 15 23 2" xfId="32121" xr:uid="{00000000-0005-0000-0000-0000BD230000}"/>
    <cellStyle name="Comma 2 15 23 3" xfId="35141" xr:uid="{00000000-0005-0000-0000-0000BE230000}"/>
    <cellStyle name="Comma 2 15 24" xfId="19924" xr:uid="{00000000-0005-0000-0000-0000BF230000}"/>
    <cellStyle name="Comma 2 15 24 2" xfId="33120" xr:uid="{00000000-0005-0000-0000-0000C0230000}"/>
    <cellStyle name="Comma 2 15 24 3" xfId="35987" xr:uid="{00000000-0005-0000-0000-0000C1230000}"/>
    <cellStyle name="Comma 2 15 25" xfId="17442" xr:uid="{00000000-0005-0000-0000-0000C2230000}"/>
    <cellStyle name="Comma 2 15 26" xfId="30696" xr:uid="{00000000-0005-0000-0000-0000C3230000}"/>
    <cellStyle name="Comma 2 15 27" xfId="34309" xr:uid="{00000000-0005-0000-0000-0000C4230000}"/>
    <cellStyle name="Comma 2 15 28" xfId="3181" xr:uid="{00000000-0005-0000-0000-0000C5230000}"/>
    <cellStyle name="Comma 2 15 3" xfId="3502" xr:uid="{00000000-0005-0000-0000-0000C6230000}"/>
    <cellStyle name="Comma 2 15 3 2" xfId="20387" xr:uid="{00000000-0005-0000-0000-0000C7230000}"/>
    <cellStyle name="Comma 2 15 3 2 2" xfId="33640" xr:uid="{00000000-0005-0000-0000-0000C8230000}"/>
    <cellStyle name="Comma 2 15 3 2 3" xfId="36427" xr:uid="{00000000-0005-0000-0000-0000C9230000}"/>
    <cellStyle name="Comma 2 15 3 3" xfId="20088" xr:uid="{00000000-0005-0000-0000-0000CA230000}"/>
    <cellStyle name="Comma 2 15 3 3 2" xfId="33345" xr:uid="{00000000-0005-0000-0000-0000CB230000}"/>
    <cellStyle name="Comma 2 15 3 3 3" xfId="36133" xr:uid="{00000000-0005-0000-0000-0000CC230000}"/>
    <cellStyle name="Comma 2 15 3 4" xfId="42046" xr:uid="{00000000-0005-0000-0000-0000CD230000}"/>
    <cellStyle name="Comma 2 15 4" xfId="3503" xr:uid="{00000000-0005-0000-0000-0000CE230000}"/>
    <cellStyle name="Comma 2 15 4 2" xfId="20240" xr:uid="{00000000-0005-0000-0000-0000CF230000}"/>
    <cellStyle name="Comma 2 15 4 2 2" xfId="33494" xr:uid="{00000000-0005-0000-0000-0000D0230000}"/>
    <cellStyle name="Comma 2 15 4 2 3" xfId="36281" xr:uid="{00000000-0005-0000-0000-0000D1230000}"/>
    <cellStyle name="Comma 2 15 5" xfId="3504" xr:uid="{00000000-0005-0000-0000-0000D2230000}"/>
    <cellStyle name="Comma 2 15 6" xfId="3505" xr:uid="{00000000-0005-0000-0000-0000D3230000}"/>
    <cellStyle name="Comma 2 15 7" xfId="3506" xr:uid="{00000000-0005-0000-0000-0000D4230000}"/>
    <cellStyle name="Comma 2 15 8" xfId="3507" xr:uid="{00000000-0005-0000-0000-0000D5230000}"/>
    <cellStyle name="Comma 2 15 9" xfId="3508" xr:uid="{00000000-0005-0000-0000-0000D6230000}"/>
    <cellStyle name="Comma 2 16" xfId="1368" xr:uid="{00000000-0005-0000-0000-0000D7230000}"/>
    <cellStyle name="Comma 2 16 10" xfId="3509" xr:uid="{00000000-0005-0000-0000-0000D8230000}"/>
    <cellStyle name="Comma 2 16 2" xfId="3510" xr:uid="{00000000-0005-0000-0000-0000D9230000}"/>
    <cellStyle name="Comma 2 16 2 2" xfId="10715" xr:uid="{00000000-0005-0000-0000-0000DA230000}"/>
    <cellStyle name="Comma 2 16 2 2 2" xfId="16260" xr:uid="{00000000-0005-0000-0000-0000DB230000}"/>
    <cellStyle name="Comma 2 16 2 2 2 2" xfId="20471" xr:uid="{00000000-0005-0000-0000-0000DC230000}"/>
    <cellStyle name="Comma 2 16 2 2 2 3" xfId="33724" xr:uid="{00000000-0005-0000-0000-0000DD230000}"/>
    <cellStyle name="Comma 2 16 2 2 2 4" xfId="36511" xr:uid="{00000000-0005-0000-0000-0000DE230000}"/>
    <cellStyle name="Comma 2 16 2 2 3" xfId="20172" xr:uid="{00000000-0005-0000-0000-0000DF230000}"/>
    <cellStyle name="Comma 2 16 2 2 4" xfId="33429" xr:uid="{00000000-0005-0000-0000-0000E0230000}"/>
    <cellStyle name="Comma 2 16 2 2 5" xfId="36217" xr:uid="{00000000-0005-0000-0000-0000E1230000}"/>
    <cellStyle name="Comma 2 16 2 3" xfId="20324" xr:uid="{00000000-0005-0000-0000-0000E2230000}"/>
    <cellStyle name="Comma 2 16 2 3 2" xfId="33578" xr:uid="{00000000-0005-0000-0000-0000E3230000}"/>
    <cellStyle name="Comma 2 16 2 3 3" xfId="36365" xr:uid="{00000000-0005-0000-0000-0000E4230000}"/>
    <cellStyle name="Comma 2 16 2 4" xfId="20016" xr:uid="{00000000-0005-0000-0000-0000E5230000}"/>
    <cellStyle name="Comma 2 16 2 4 2" xfId="33280" xr:uid="{00000000-0005-0000-0000-0000E6230000}"/>
    <cellStyle name="Comma 2 16 2 4 3" xfId="36072" xr:uid="{00000000-0005-0000-0000-0000E7230000}"/>
    <cellStyle name="Comma 2 16 2 5" xfId="42047" xr:uid="{00000000-0005-0000-0000-0000E8230000}"/>
    <cellStyle name="Comma 2 16 3" xfId="10646" xr:uid="{00000000-0005-0000-0000-0000E9230000}"/>
    <cellStyle name="Comma 2 16 3 2" xfId="16205" xr:uid="{00000000-0005-0000-0000-0000EA230000}"/>
    <cellStyle name="Comma 2 16 3 2 2" xfId="20417" xr:uid="{00000000-0005-0000-0000-0000EB230000}"/>
    <cellStyle name="Comma 2 16 3 2 3" xfId="33670" xr:uid="{00000000-0005-0000-0000-0000EC230000}"/>
    <cellStyle name="Comma 2 16 3 2 4" xfId="36457" xr:uid="{00000000-0005-0000-0000-0000ED230000}"/>
    <cellStyle name="Comma 2 16 3 3" xfId="20118" xr:uid="{00000000-0005-0000-0000-0000EE230000}"/>
    <cellStyle name="Comma 2 16 3 3 2" xfId="33375" xr:uid="{00000000-0005-0000-0000-0000EF230000}"/>
    <cellStyle name="Comma 2 16 3 3 3" xfId="36163" xr:uid="{00000000-0005-0000-0000-0000F0230000}"/>
    <cellStyle name="Comma 2 16 3 4" xfId="17598" xr:uid="{00000000-0005-0000-0000-0000F1230000}"/>
    <cellStyle name="Comma 2 16 4" xfId="10127" xr:uid="{00000000-0005-0000-0000-0000F2230000}"/>
    <cellStyle name="Comma 2 16 4 2" xfId="20270" xr:uid="{00000000-0005-0000-0000-0000F3230000}"/>
    <cellStyle name="Comma 2 16 4 2 2" xfId="33524" xr:uid="{00000000-0005-0000-0000-0000F4230000}"/>
    <cellStyle name="Comma 2 16 4 2 3" xfId="36311" xr:uid="{00000000-0005-0000-0000-0000F5230000}"/>
    <cellStyle name="Comma 2 16 4 3" xfId="19090" xr:uid="{00000000-0005-0000-0000-0000F6230000}"/>
    <cellStyle name="Comma 2 16 4 4" xfId="32212" xr:uid="{00000000-0005-0000-0000-0000F7230000}"/>
    <cellStyle name="Comma 2 16 4 5" xfId="35231" xr:uid="{00000000-0005-0000-0000-0000F8230000}"/>
    <cellStyle name="Comma 2 16 5" xfId="18972" xr:uid="{00000000-0005-0000-0000-0000F9230000}"/>
    <cellStyle name="Comma 2 16 5 2" xfId="32152" xr:uid="{00000000-0005-0000-0000-0000FA230000}"/>
    <cellStyle name="Comma 2 16 5 3" xfId="35172" xr:uid="{00000000-0005-0000-0000-0000FB230000}"/>
    <cellStyle name="Comma 2 16 6" xfId="19962" xr:uid="{00000000-0005-0000-0000-0000FC230000}"/>
    <cellStyle name="Comma 2 16 6 2" xfId="33226" xr:uid="{00000000-0005-0000-0000-0000FD230000}"/>
    <cellStyle name="Comma 2 16 6 3" xfId="36018" xr:uid="{00000000-0005-0000-0000-0000FE230000}"/>
    <cellStyle name="Comma 2 16 7" xfId="17508" xr:uid="{00000000-0005-0000-0000-0000FF230000}"/>
    <cellStyle name="Comma 2 16 8" xfId="30932" xr:uid="{00000000-0005-0000-0000-000000240000}"/>
    <cellStyle name="Comma 2 16 9" xfId="34353" xr:uid="{00000000-0005-0000-0000-000001240000}"/>
    <cellStyle name="Comma 2 17" xfId="1369" xr:uid="{00000000-0005-0000-0000-000002240000}"/>
    <cellStyle name="Comma 2 17 10" xfId="3512" xr:uid="{00000000-0005-0000-0000-000003240000}"/>
    <cellStyle name="Comma 2 17 11" xfId="3513" xr:uid="{00000000-0005-0000-0000-000004240000}"/>
    <cellStyle name="Comma 2 17 12" xfId="3514" xr:uid="{00000000-0005-0000-0000-000005240000}"/>
    <cellStyle name="Comma 2 17 13" xfId="3515" xr:uid="{00000000-0005-0000-0000-000006240000}"/>
    <cellStyle name="Comma 2 17 14" xfId="3516" xr:uid="{00000000-0005-0000-0000-000007240000}"/>
    <cellStyle name="Comma 2 17 15" xfId="3517" xr:uid="{00000000-0005-0000-0000-000008240000}"/>
    <cellStyle name="Comma 2 17 16" xfId="3518" xr:uid="{00000000-0005-0000-0000-000009240000}"/>
    <cellStyle name="Comma 2 17 17" xfId="3519" xr:uid="{00000000-0005-0000-0000-00000A240000}"/>
    <cellStyle name="Comma 2 17 18" xfId="3520" xr:uid="{00000000-0005-0000-0000-00000B240000}"/>
    <cellStyle name="Comma 2 17 19" xfId="3521" xr:uid="{00000000-0005-0000-0000-00000C240000}"/>
    <cellStyle name="Comma 2 17 2" xfId="3522" xr:uid="{00000000-0005-0000-0000-00000D240000}"/>
    <cellStyle name="Comma 2 17 2 10" xfId="3523" xr:uid="{00000000-0005-0000-0000-00000E240000}"/>
    <cellStyle name="Comma 2 17 2 10 2" xfId="7886" xr:uid="{00000000-0005-0000-0000-00000F240000}"/>
    <cellStyle name="Comma 2 17 2 10 2 2" xfId="14380" xr:uid="{00000000-0005-0000-0000-000010240000}"/>
    <cellStyle name="Comma 2 17 2 10 2 2 2" xfId="27066" xr:uid="{00000000-0005-0000-0000-000011240000}"/>
    <cellStyle name="Comma 2 17 2 10 2 3" xfId="19144" xr:uid="{00000000-0005-0000-0000-000012240000}"/>
    <cellStyle name="Comma 2 17 2 10 2 4" xfId="32265" xr:uid="{00000000-0005-0000-0000-000013240000}"/>
    <cellStyle name="Comma 2 17 2 10 2 5" xfId="35282" xr:uid="{00000000-0005-0000-0000-000014240000}"/>
    <cellStyle name="Comma 2 17 2 10 3" xfId="8809" xr:uid="{00000000-0005-0000-0000-000015240000}"/>
    <cellStyle name="Comma 2 17 2 10 3 2" xfId="15223" xr:uid="{00000000-0005-0000-0000-000016240000}"/>
    <cellStyle name="Comma 2 17 2 10 3 2 2" xfId="27880" xr:uid="{00000000-0005-0000-0000-000017240000}"/>
    <cellStyle name="Comma 2 17 2 10 3 3" xfId="22846" xr:uid="{00000000-0005-0000-0000-000018240000}"/>
    <cellStyle name="Comma 2 17 2 10 4" xfId="6692" xr:uid="{00000000-0005-0000-0000-000019240000}"/>
    <cellStyle name="Comma 2 17 2 10 4 2" xfId="13271" xr:uid="{00000000-0005-0000-0000-00001A240000}"/>
    <cellStyle name="Comma 2 17 2 10 4 2 2" xfId="26013" xr:uid="{00000000-0005-0000-0000-00001B240000}"/>
    <cellStyle name="Comma 2 17 2 10 4 3" xfId="21430" xr:uid="{00000000-0005-0000-0000-00001C240000}"/>
    <cellStyle name="Comma 2 17 2 10 5" xfId="12207" xr:uid="{00000000-0005-0000-0000-00001D240000}"/>
    <cellStyle name="Comma 2 17 2 10 5 2" xfId="24953" xr:uid="{00000000-0005-0000-0000-00001E240000}"/>
    <cellStyle name="Comma 2 17 2 10 6" xfId="17600" xr:uid="{00000000-0005-0000-0000-00001F240000}"/>
    <cellStyle name="Comma 2 17 2 10 7" xfId="30991" xr:uid="{00000000-0005-0000-0000-000020240000}"/>
    <cellStyle name="Comma 2 17 2 10 8" xfId="34411" xr:uid="{00000000-0005-0000-0000-000021240000}"/>
    <cellStyle name="Comma 2 17 2 11" xfId="3524" xr:uid="{00000000-0005-0000-0000-000022240000}"/>
    <cellStyle name="Comma 2 17 2 11 2" xfId="7887" xr:uid="{00000000-0005-0000-0000-000023240000}"/>
    <cellStyle name="Comma 2 17 2 11 2 2" xfId="14381" xr:uid="{00000000-0005-0000-0000-000024240000}"/>
    <cellStyle name="Comma 2 17 2 11 2 2 2" xfId="27067" xr:uid="{00000000-0005-0000-0000-000025240000}"/>
    <cellStyle name="Comma 2 17 2 11 2 3" xfId="19145" xr:uid="{00000000-0005-0000-0000-000026240000}"/>
    <cellStyle name="Comma 2 17 2 11 2 4" xfId="32266" xr:uid="{00000000-0005-0000-0000-000027240000}"/>
    <cellStyle name="Comma 2 17 2 11 2 5" xfId="35283" xr:uid="{00000000-0005-0000-0000-000028240000}"/>
    <cellStyle name="Comma 2 17 2 11 3" xfId="8810" xr:uid="{00000000-0005-0000-0000-000029240000}"/>
    <cellStyle name="Comma 2 17 2 11 3 2" xfId="15224" xr:uid="{00000000-0005-0000-0000-00002A240000}"/>
    <cellStyle name="Comma 2 17 2 11 3 2 2" xfId="27881" xr:uid="{00000000-0005-0000-0000-00002B240000}"/>
    <cellStyle name="Comma 2 17 2 11 3 3" xfId="22847" xr:uid="{00000000-0005-0000-0000-00002C240000}"/>
    <cellStyle name="Comma 2 17 2 11 4" xfId="6693" xr:uid="{00000000-0005-0000-0000-00002D240000}"/>
    <cellStyle name="Comma 2 17 2 11 4 2" xfId="13272" xr:uid="{00000000-0005-0000-0000-00002E240000}"/>
    <cellStyle name="Comma 2 17 2 11 4 2 2" xfId="26014" xr:uid="{00000000-0005-0000-0000-00002F240000}"/>
    <cellStyle name="Comma 2 17 2 11 4 3" xfId="21431" xr:uid="{00000000-0005-0000-0000-000030240000}"/>
    <cellStyle name="Comma 2 17 2 11 5" xfId="12208" xr:uid="{00000000-0005-0000-0000-000031240000}"/>
    <cellStyle name="Comma 2 17 2 11 5 2" xfId="24954" xr:uid="{00000000-0005-0000-0000-000032240000}"/>
    <cellStyle name="Comma 2 17 2 11 6" xfId="17601" xr:uid="{00000000-0005-0000-0000-000033240000}"/>
    <cellStyle name="Comma 2 17 2 11 7" xfId="30992" xr:uid="{00000000-0005-0000-0000-000034240000}"/>
    <cellStyle name="Comma 2 17 2 11 8" xfId="34412" xr:uid="{00000000-0005-0000-0000-000035240000}"/>
    <cellStyle name="Comma 2 17 2 12" xfId="3525" xr:uid="{00000000-0005-0000-0000-000036240000}"/>
    <cellStyle name="Comma 2 17 2 12 2" xfId="7888" xr:uid="{00000000-0005-0000-0000-000037240000}"/>
    <cellStyle name="Comma 2 17 2 12 2 2" xfId="14382" xr:uid="{00000000-0005-0000-0000-000038240000}"/>
    <cellStyle name="Comma 2 17 2 12 2 2 2" xfId="27068" xr:uid="{00000000-0005-0000-0000-000039240000}"/>
    <cellStyle name="Comma 2 17 2 12 2 3" xfId="19146" xr:uid="{00000000-0005-0000-0000-00003A240000}"/>
    <cellStyle name="Comma 2 17 2 12 2 4" xfId="32267" xr:uid="{00000000-0005-0000-0000-00003B240000}"/>
    <cellStyle name="Comma 2 17 2 12 2 5" xfId="35284" xr:uid="{00000000-0005-0000-0000-00003C240000}"/>
    <cellStyle name="Comma 2 17 2 12 3" xfId="8811" xr:uid="{00000000-0005-0000-0000-00003D240000}"/>
    <cellStyle name="Comma 2 17 2 12 3 2" xfId="15225" xr:uid="{00000000-0005-0000-0000-00003E240000}"/>
    <cellStyle name="Comma 2 17 2 12 3 2 2" xfId="27882" xr:uid="{00000000-0005-0000-0000-00003F240000}"/>
    <cellStyle name="Comma 2 17 2 12 3 3" xfId="22848" xr:uid="{00000000-0005-0000-0000-000040240000}"/>
    <cellStyle name="Comma 2 17 2 12 4" xfId="6694" xr:uid="{00000000-0005-0000-0000-000041240000}"/>
    <cellStyle name="Comma 2 17 2 12 4 2" xfId="13273" xr:uid="{00000000-0005-0000-0000-000042240000}"/>
    <cellStyle name="Comma 2 17 2 12 4 2 2" xfId="26015" xr:uid="{00000000-0005-0000-0000-000043240000}"/>
    <cellStyle name="Comma 2 17 2 12 4 3" xfId="21432" xr:uid="{00000000-0005-0000-0000-000044240000}"/>
    <cellStyle name="Comma 2 17 2 12 5" xfId="12209" xr:uid="{00000000-0005-0000-0000-000045240000}"/>
    <cellStyle name="Comma 2 17 2 12 5 2" xfId="24955" xr:uid="{00000000-0005-0000-0000-000046240000}"/>
    <cellStyle name="Comma 2 17 2 12 6" xfId="17602" xr:uid="{00000000-0005-0000-0000-000047240000}"/>
    <cellStyle name="Comma 2 17 2 12 7" xfId="30993" xr:uid="{00000000-0005-0000-0000-000048240000}"/>
    <cellStyle name="Comma 2 17 2 12 8" xfId="34413" xr:uid="{00000000-0005-0000-0000-000049240000}"/>
    <cellStyle name="Comma 2 17 2 13" xfId="3526" xr:uid="{00000000-0005-0000-0000-00004A240000}"/>
    <cellStyle name="Comma 2 17 2 13 2" xfId="7889" xr:uid="{00000000-0005-0000-0000-00004B240000}"/>
    <cellStyle name="Comma 2 17 2 13 2 2" xfId="14383" xr:uid="{00000000-0005-0000-0000-00004C240000}"/>
    <cellStyle name="Comma 2 17 2 13 2 2 2" xfId="27069" xr:uid="{00000000-0005-0000-0000-00004D240000}"/>
    <cellStyle name="Comma 2 17 2 13 2 3" xfId="19147" xr:uid="{00000000-0005-0000-0000-00004E240000}"/>
    <cellStyle name="Comma 2 17 2 13 2 4" xfId="32268" xr:uid="{00000000-0005-0000-0000-00004F240000}"/>
    <cellStyle name="Comma 2 17 2 13 2 5" xfId="35285" xr:uid="{00000000-0005-0000-0000-000050240000}"/>
    <cellStyle name="Comma 2 17 2 13 3" xfId="8812" xr:uid="{00000000-0005-0000-0000-000051240000}"/>
    <cellStyle name="Comma 2 17 2 13 3 2" xfId="15226" xr:uid="{00000000-0005-0000-0000-000052240000}"/>
    <cellStyle name="Comma 2 17 2 13 3 2 2" xfId="27883" xr:uid="{00000000-0005-0000-0000-000053240000}"/>
    <cellStyle name="Comma 2 17 2 13 3 3" xfId="22849" xr:uid="{00000000-0005-0000-0000-000054240000}"/>
    <cellStyle name="Comma 2 17 2 13 4" xfId="6695" xr:uid="{00000000-0005-0000-0000-000055240000}"/>
    <cellStyle name="Comma 2 17 2 13 4 2" xfId="13274" xr:uid="{00000000-0005-0000-0000-000056240000}"/>
    <cellStyle name="Comma 2 17 2 13 4 2 2" xfId="26016" xr:uid="{00000000-0005-0000-0000-000057240000}"/>
    <cellStyle name="Comma 2 17 2 13 4 3" xfId="21433" xr:uid="{00000000-0005-0000-0000-000058240000}"/>
    <cellStyle name="Comma 2 17 2 13 5" xfId="12210" xr:uid="{00000000-0005-0000-0000-000059240000}"/>
    <cellStyle name="Comma 2 17 2 13 5 2" xfId="24956" xr:uid="{00000000-0005-0000-0000-00005A240000}"/>
    <cellStyle name="Comma 2 17 2 13 6" xfId="17603" xr:uid="{00000000-0005-0000-0000-00005B240000}"/>
    <cellStyle name="Comma 2 17 2 13 7" xfId="30994" xr:uid="{00000000-0005-0000-0000-00005C240000}"/>
    <cellStyle name="Comma 2 17 2 13 8" xfId="34414" xr:uid="{00000000-0005-0000-0000-00005D240000}"/>
    <cellStyle name="Comma 2 17 2 14" xfId="3527" xr:uid="{00000000-0005-0000-0000-00005E240000}"/>
    <cellStyle name="Comma 2 17 2 14 2" xfId="7890" xr:uid="{00000000-0005-0000-0000-00005F240000}"/>
    <cellStyle name="Comma 2 17 2 14 2 2" xfId="14384" xr:uid="{00000000-0005-0000-0000-000060240000}"/>
    <cellStyle name="Comma 2 17 2 14 2 2 2" xfId="27070" xr:uid="{00000000-0005-0000-0000-000061240000}"/>
    <cellStyle name="Comma 2 17 2 14 2 3" xfId="19148" xr:uid="{00000000-0005-0000-0000-000062240000}"/>
    <cellStyle name="Comma 2 17 2 14 2 4" xfId="32269" xr:uid="{00000000-0005-0000-0000-000063240000}"/>
    <cellStyle name="Comma 2 17 2 14 2 5" xfId="35286" xr:uid="{00000000-0005-0000-0000-000064240000}"/>
    <cellStyle name="Comma 2 17 2 14 3" xfId="8813" xr:uid="{00000000-0005-0000-0000-000065240000}"/>
    <cellStyle name="Comma 2 17 2 14 3 2" xfId="15227" xr:uid="{00000000-0005-0000-0000-000066240000}"/>
    <cellStyle name="Comma 2 17 2 14 3 2 2" xfId="27884" xr:uid="{00000000-0005-0000-0000-000067240000}"/>
    <cellStyle name="Comma 2 17 2 14 3 3" xfId="22850" xr:uid="{00000000-0005-0000-0000-000068240000}"/>
    <cellStyle name="Comma 2 17 2 14 4" xfId="6696" xr:uid="{00000000-0005-0000-0000-000069240000}"/>
    <cellStyle name="Comma 2 17 2 14 4 2" xfId="13275" xr:uid="{00000000-0005-0000-0000-00006A240000}"/>
    <cellStyle name="Comma 2 17 2 14 4 2 2" xfId="26017" xr:uid="{00000000-0005-0000-0000-00006B240000}"/>
    <cellStyle name="Comma 2 17 2 14 4 3" xfId="21434" xr:uid="{00000000-0005-0000-0000-00006C240000}"/>
    <cellStyle name="Comma 2 17 2 14 5" xfId="12211" xr:uid="{00000000-0005-0000-0000-00006D240000}"/>
    <cellStyle name="Comma 2 17 2 14 5 2" xfId="24957" xr:uid="{00000000-0005-0000-0000-00006E240000}"/>
    <cellStyle name="Comma 2 17 2 14 6" xfId="17604" xr:uid="{00000000-0005-0000-0000-00006F240000}"/>
    <cellStyle name="Comma 2 17 2 14 7" xfId="30995" xr:uid="{00000000-0005-0000-0000-000070240000}"/>
    <cellStyle name="Comma 2 17 2 14 8" xfId="34415" xr:uid="{00000000-0005-0000-0000-000071240000}"/>
    <cellStyle name="Comma 2 17 2 15" xfId="3528" xr:uid="{00000000-0005-0000-0000-000072240000}"/>
    <cellStyle name="Comma 2 17 2 15 2" xfId="7891" xr:uid="{00000000-0005-0000-0000-000073240000}"/>
    <cellStyle name="Comma 2 17 2 15 2 2" xfId="14385" xr:uid="{00000000-0005-0000-0000-000074240000}"/>
    <cellStyle name="Comma 2 17 2 15 2 2 2" xfId="27071" xr:uid="{00000000-0005-0000-0000-000075240000}"/>
    <cellStyle name="Comma 2 17 2 15 2 3" xfId="19149" xr:uid="{00000000-0005-0000-0000-000076240000}"/>
    <cellStyle name="Comma 2 17 2 15 2 4" xfId="32270" xr:uid="{00000000-0005-0000-0000-000077240000}"/>
    <cellStyle name="Comma 2 17 2 15 2 5" xfId="35287" xr:uid="{00000000-0005-0000-0000-000078240000}"/>
    <cellStyle name="Comma 2 17 2 15 3" xfId="8814" xr:uid="{00000000-0005-0000-0000-000079240000}"/>
    <cellStyle name="Comma 2 17 2 15 3 2" xfId="15228" xr:uid="{00000000-0005-0000-0000-00007A240000}"/>
    <cellStyle name="Comma 2 17 2 15 3 2 2" xfId="27885" xr:uid="{00000000-0005-0000-0000-00007B240000}"/>
    <cellStyle name="Comma 2 17 2 15 3 3" xfId="22851" xr:uid="{00000000-0005-0000-0000-00007C240000}"/>
    <cellStyle name="Comma 2 17 2 15 4" xfId="6697" xr:uid="{00000000-0005-0000-0000-00007D240000}"/>
    <cellStyle name="Comma 2 17 2 15 4 2" xfId="13276" xr:uid="{00000000-0005-0000-0000-00007E240000}"/>
    <cellStyle name="Comma 2 17 2 15 4 2 2" xfId="26018" xr:uid="{00000000-0005-0000-0000-00007F240000}"/>
    <cellStyle name="Comma 2 17 2 15 4 3" xfId="21435" xr:uid="{00000000-0005-0000-0000-000080240000}"/>
    <cellStyle name="Comma 2 17 2 15 5" xfId="12212" xr:uid="{00000000-0005-0000-0000-000081240000}"/>
    <cellStyle name="Comma 2 17 2 15 5 2" xfId="24958" xr:uid="{00000000-0005-0000-0000-000082240000}"/>
    <cellStyle name="Comma 2 17 2 15 6" xfId="17605" xr:uid="{00000000-0005-0000-0000-000083240000}"/>
    <cellStyle name="Comma 2 17 2 15 7" xfId="30996" xr:uid="{00000000-0005-0000-0000-000084240000}"/>
    <cellStyle name="Comma 2 17 2 15 8" xfId="34416" xr:uid="{00000000-0005-0000-0000-000085240000}"/>
    <cellStyle name="Comma 2 17 2 16" xfId="3529" xr:uid="{00000000-0005-0000-0000-000086240000}"/>
    <cellStyle name="Comma 2 17 2 16 2" xfId="7892" xr:uid="{00000000-0005-0000-0000-000087240000}"/>
    <cellStyle name="Comma 2 17 2 16 2 2" xfId="14386" xr:uid="{00000000-0005-0000-0000-000088240000}"/>
    <cellStyle name="Comma 2 17 2 16 2 2 2" xfId="27072" xr:uid="{00000000-0005-0000-0000-000089240000}"/>
    <cellStyle name="Comma 2 17 2 16 2 3" xfId="19150" xr:uid="{00000000-0005-0000-0000-00008A240000}"/>
    <cellStyle name="Comma 2 17 2 16 2 4" xfId="32271" xr:uid="{00000000-0005-0000-0000-00008B240000}"/>
    <cellStyle name="Comma 2 17 2 16 2 5" xfId="35288" xr:uid="{00000000-0005-0000-0000-00008C240000}"/>
    <cellStyle name="Comma 2 17 2 16 3" xfId="8815" xr:uid="{00000000-0005-0000-0000-00008D240000}"/>
    <cellStyle name="Comma 2 17 2 16 3 2" xfId="15229" xr:uid="{00000000-0005-0000-0000-00008E240000}"/>
    <cellStyle name="Comma 2 17 2 16 3 2 2" xfId="27886" xr:uid="{00000000-0005-0000-0000-00008F240000}"/>
    <cellStyle name="Comma 2 17 2 16 3 3" xfId="22852" xr:uid="{00000000-0005-0000-0000-000090240000}"/>
    <cellStyle name="Comma 2 17 2 16 4" xfId="6698" xr:uid="{00000000-0005-0000-0000-000091240000}"/>
    <cellStyle name="Comma 2 17 2 16 4 2" xfId="13277" xr:uid="{00000000-0005-0000-0000-000092240000}"/>
    <cellStyle name="Comma 2 17 2 16 4 2 2" xfId="26019" xr:uid="{00000000-0005-0000-0000-000093240000}"/>
    <cellStyle name="Comma 2 17 2 16 4 3" xfId="21436" xr:uid="{00000000-0005-0000-0000-000094240000}"/>
    <cellStyle name="Comma 2 17 2 16 5" xfId="12213" xr:uid="{00000000-0005-0000-0000-000095240000}"/>
    <cellStyle name="Comma 2 17 2 16 5 2" xfId="24959" xr:uid="{00000000-0005-0000-0000-000096240000}"/>
    <cellStyle name="Comma 2 17 2 16 6" xfId="17606" xr:uid="{00000000-0005-0000-0000-000097240000}"/>
    <cellStyle name="Comma 2 17 2 16 7" xfId="30997" xr:uid="{00000000-0005-0000-0000-000098240000}"/>
    <cellStyle name="Comma 2 17 2 16 8" xfId="34417" xr:uid="{00000000-0005-0000-0000-000099240000}"/>
    <cellStyle name="Comma 2 17 2 17" xfId="3530" xr:uid="{00000000-0005-0000-0000-00009A240000}"/>
    <cellStyle name="Comma 2 17 2 17 2" xfId="7893" xr:uid="{00000000-0005-0000-0000-00009B240000}"/>
    <cellStyle name="Comma 2 17 2 17 2 2" xfId="14387" xr:uid="{00000000-0005-0000-0000-00009C240000}"/>
    <cellStyle name="Comma 2 17 2 17 2 2 2" xfId="27073" xr:uid="{00000000-0005-0000-0000-00009D240000}"/>
    <cellStyle name="Comma 2 17 2 17 2 3" xfId="19151" xr:uid="{00000000-0005-0000-0000-00009E240000}"/>
    <cellStyle name="Comma 2 17 2 17 2 4" xfId="32272" xr:uid="{00000000-0005-0000-0000-00009F240000}"/>
    <cellStyle name="Comma 2 17 2 17 2 5" xfId="35289" xr:uid="{00000000-0005-0000-0000-0000A0240000}"/>
    <cellStyle name="Comma 2 17 2 17 3" xfId="8816" xr:uid="{00000000-0005-0000-0000-0000A1240000}"/>
    <cellStyle name="Comma 2 17 2 17 3 2" xfId="15230" xr:uid="{00000000-0005-0000-0000-0000A2240000}"/>
    <cellStyle name="Comma 2 17 2 17 3 2 2" xfId="27887" xr:uid="{00000000-0005-0000-0000-0000A3240000}"/>
    <cellStyle name="Comma 2 17 2 17 3 3" xfId="22853" xr:uid="{00000000-0005-0000-0000-0000A4240000}"/>
    <cellStyle name="Comma 2 17 2 17 4" xfId="6699" xr:uid="{00000000-0005-0000-0000-0000A5240000}"/>
    <cellStyle name="Comma 2 17 2 17 4 2" xfId="13278" xr:uid="{00000000-0005-0000-0000-0000A6240000}"/>
    <cellStyle name="Comma 2 17 2 17 4 2 2" xfId="26020" xr:uid="{00000000-0005-0000-0000-0000A7240000}"/>
    <cellStyle name="Comma 2 17 2 17 4 3" xfId="21437" xr:uid="{00000000-0005-0000-0000-0000A8240000}"/>
    <cellStyle name="Comma 2 17 2 17 5" xfId="12214" xr:uid="{00000000-0005-0000-0000-0000A9240000}"/>
    <cellStyle name="Comma 2 17 2 17 5 2" xfId="24960" xr:uid="{00000000-0005-0000-0000-0000AA240000}"/>
    <cellStyle name="Comma 2 17 2 17 6" xfId="17607" xr:uid="{00000000-0005-0000-0000-0000AB240000}"/>
    <cellStyle name="Comma 2 17 2 17 7" xfId="30998" xr:uid="{00000000-0005-0000-0000-0000AC240000}"/>
    <cellStyle name="Comma 2 17 2 17 8" xfId="34418" xr:uid="{00000000-0005-0000-0000-0000AD240000}"/>
    <cellStyle name="Comma 2 17 2 18" xfId="3531" xr:uid="{00000000-0005-0000-0000-0000AE240000}"/>
    <cellStyle name="Comma 2 17 2 18 2" xfId="7894" xr:uid="{00000000-0005-0000-0000-0000AF240000}"/>
    <cellStyle name="Comma 2 17 2 18 2 2" xfId="14388" xr:uid="{00000000-0005-0000-0000-0000B0240000}"/>
    <cellStyle name="Comma 2 17 2 18 2 2 2" xfId="27074" xr:uid="{00000000-0005-0000-0000-0000B1240000}"/>
    <cellStyle name="Comma 2 17 2 18 2 3" xfId="19152" xr:uid="{00000000-0005-0000-0000-0000B2240000}"/>
    <cellStyle name="Comma 2 17 2 18 2 4" xfId="32273" xr:uid="{00000000-0005-0000-0000-0000B3240000}"/>
    <cellStyle name="Comma 2 17 2 18 2 5" xfId="35290" xr:uid="{00000000-0005-0000-0000-0000B4240000}"/>
    <cellStyle name="Comma 2 17 2 18 3" xfId="8817" xr:uid="{00000000-0005-0000-0000-0000B5240000}"/>
    <cellStyle name="Comma 2 17 2 18 3 2" xfId="15231" xr:uid="{00000000-0005-0000-0000-0000B6240000}"/>
    <cellStyle name="Comma 2 17 2 18 3 2 2" xfId="27888" xr:uid="{00000000-0005-0000-0000-0000B7240000}"/>
    <cellStyle name="Comma 2 17 2 18 3 3" xfId="22854" xr:uid="{00000000-0005-0000-0000-0000B8240000}"/>
    <cellStyle name="Comma 2 17 2 18 4" xfId="6700" xr:uid="{00000000-0005-0000-0000-0000B9240000}"/>
    <cellStyle name="Comma 2 17 2 18 4 2" xfId="13279" xr:uid="{00000000-0005-0000-0000-0000BA240000}"/>
    <cellStyle name="Comma 2 17 2 18 4 2 2" xfId="26021" xr:uid="{00000000-0005-0000-0000-0000BB240000}"/>
    <cellStyle name="Comma 2 17 2 18 4 3" xfId="21438" xr:uid="{00000000-0005-0000-0000-0000BC240000}"/>
    <cellStyle name="Comma 2 17 2 18 5" xfId="12215" xr:uid="{00000000-0005-0000-0000-0000BD240000}"/>
    <cellStyle name="Comma 2 17 2 18 5 2" xfId="24961" xr:uid="{00000000-0005-0000-0000-0000BE240000}"/>
    <cellStyle name="Comma 2 17 2 18 6" xfId="17608" xr:uid="{00000000-0005-0000-0000-0000BF240000}"/>
    <cellStyle name="Comma 2 17 2 18 7" xfId="30999" xr:uid="{00000000-0005-0000-0000-0000C0240000}"/>
    <cellStyle name="Comma 2 17 2 18 8" xfId="34419" xr:uid="{00000000-0005-0000-0000-0000C1240000}"/>
    <cellStyle name="Comma 2 17 2 19" xfId="3532" xr:uid="{00000000-0005-0000-0000-0000C2240000}"/>
    <cellStyle name="Comma 2 17 2 19 2" xfId="7895" xr:uid="{00000000-0005-0000-0000-0000C3240000}"/>
    <cellStyle name="Comma 2 17 2 19 2 2" xfId="14389" xr:uid="{00000000-0005-0000-0000-0000C4240000}"/>
    <cellStyle name="Comma 2 17 2 19 2 2 2" xfId="27075" xr:uid="{00000000-0005-0000-0000-0000C5240000}"/>
    <cellStyle name="Comma 2 17 2 19 2 3" xfId="19153" xr:uid="{00000000-0005-0000-0000-0000C6240000}"/>
    <cellStyle name="Comma 2 17 2 19 2 4" xfId="32274" xr:uid="{00000000-0005-0000-0000-0000C7240000}"/>
    <cellStyle name="Comma 2 17 2 19 2 5" xfId="35291" xr:uid="{00000000-0005-0000-0000-0000C8240000}"/>
    <cellStyle name="Comma 2 17 2 19 3" xfId="8818" xr:uid="{00000000-0005-0000-0000-0000C9240000}"/>
    <cellStyle name="Comma 2 17 2 19 3 2" xfId="15232" xr:uid="{00000000-0005-0000-0000-0000CA240000}"/>
    <cellStyle name="Comma 2 17 2 19 3 2 2" xfId="27889" xr:uid="{00000000-0005-0000-0000-0000CB240000}"/>
    <cellStyle name="Comma 2 17 2 19 3 3" xfId="22855" xr:uid="{00000000-0005-0000-0000-0000CC240000}"/>
    <cellStyle name="Comma 2 17 2 19 4" xfId="6701" xr:uid="{00000000-0005-0000-0000-0000CD240000}"/>
    <cellStyle name="Comma 2 17 2 19 4 2" xfId="13280" xr:uid="{00000000-0005-0000-0000-0000CE240000}"/>
    <cellStyle name="Comma 2 17 2 19 4 2 2" xfId="26022" xr:uid="{00000000-0005-0000-0000-0000CF240000}"/>
    <cellStyle name="Comma 2 17 2 19 4 3" xfId="21439" xr:uid="{00000000-0005-0000-0000-0000D0240000}"/>
    <cellStyle name="Comma 2 17 2 19 5" xfId="12216" xr:uid="{00000000-0005-0000-0000-0000D1240000}"/>
    <cellStyle name="Comma 2 17 2 19 5 2" xfId="24962" xr:uid="{00000000-0005-0000-0000-0000D2240000}"/>
    <cellStyle name="Comma 2 17 2 19 6" xfId="17609" xr:uid="{00000000-0005-0000-0000-0000D3240000}"/>
    <cellStyle name="Comma 2 17 2 19 7" xfId="31000" xr:uid="{00000000-0005-0000-0000-0000D4240000}"/>
    <cellStyle name="Comma 2 17 2 19 8" xfId="34420" xr:uid="{00000000-0005-0000-0000-0000D5240000}"/>
    <cellStyle name="Comma 2 17 2 2" xfId="3533" xr:uid="{00000000-0005-0000-0000-0000D6240000}"/>
    <cellStyle name="Comma 2 17 2 2 2" xfId="7896" xr:uid="{00000000-0005-0000-0000-0000D7240000}"/>
    <cellStyle name="Comma 2 17 2 2 2 2" xfId="14390" xr:uid="{00000000-0005-0000-0000-0000D8240000}"/>
    <cellStyle name="Comma 2 17 2 2 2 2 2" xfId="27076" xr:uid="{00000000-0005-0000-0000-0000D9240000}"/>
    <cellStyle name="Comma 2 17 2 2 2 3" xfId="19154" xr:uid="{00000000-0005-0000-0000-0000DA240000}"/>
    <cellStyle name="Comma 2 17 2 2 2 4" xfId="32275" xr:uid="{00000000-0005-0000-0000-0000DB240000}"/>
    <cellStyle name="Comma 2 17 2 2 2 5" xfId="35292" xr:uid="{00000000-0005-0000-0000-0000DC240000}"/>
    <cellStyle name="Comma 2 17 2 2 3" xfId="8819" xr:uid="{00000000-0005-0000-0000-0000DD240000}"/>
    <cellStyle name="Comma 2 17 2 2 3 2" xfId="15233" xr:uid="{00000000-0005-0000-0000-0000DE240000}"/>
    <cellStyle name="Comma 2 17 2 2 3 2 2" xfId="27890" xr:uid="{00000000-0005-0000-0000-0000DF240000}"/>
    <cellStyle name="Comma 2 17 2 2 3 3" xfId="22856" xr:uid="{00000000-0005-0000-0000-0000E0240000}"/>
    <cellStyle name="Comma 2 17 2 2 4" xfId="6702" xr:uid="{00000000-0005-0000-0000-0000E1240000}"/>
    <cellStyle name="Comma 2 17 2 2 4 2" xfId="13281" xr:uid="{00000000-0005-0000-0000-0000E2240000}"/>
    <cellStyle name="Comma 2 17 2 2 4 2 2" xfId="26023" xr:uid="{00000000-0005-0000-0000-0000E3240000}"/>
    <cellStyle name="Comma 2 17 2 2 4 3" xfId="21440" xr:uid="{00000000-0005-0000-0000-0000E4240000}"/>
    <cellStyle name="Comma 2 17 2 2 5" xfId="12217" xr:uid="{00000000-0005-0000-0000-0000E5240000}"/>
    <cellStyle name="Comma 2 17 2 2 5 2" xfId="24963" xr:uid="{00000000-0005-0000-0000-0000E6240000}"/>
    <cellStyle name="Comma 2 17 2 2 6" xfId="17610" xr:uid="{00000000-0005-0000-0000-0000E7240000}"/>
    <cellStyle name="Comma 2 17 2 2 7" xfId="31001" xr:uid="{00000000-0005-0000-0000-0000E8240000}"/>
    <cellStyle name="Comma 2 17 2 2 8" xfId="34421" xr:uid="{00000000-0005-0000-0000-0000E9240000}"/>
    <cellStyle name="Comma 2 17 2 20" xfId="7885" xr:uid="{00000000-0005-0000-0000-0000EA240000}"/>
    <cellStyle name="Comma 2 17 2 20 2" xfId="14379" xr:uid="{00000000-0005-0000-0000-0000EB240000}"/>
    <cellStyle name="Comma 2 17 2 20 2 2" xfId="27065" xr:uid="{00000000-0005-0000-0000-0000EC240000}"/>
    <cellStyle name="Comma 2 17 2 20 3" xfId="19143" xr:uid="{00000000-0005-0000-0000-0000ED240000}"/>
    <cellStyle name="Comma 2 17 2 20 4" xfId="32264" xr:uid="{00000000-0005-0000-0000-0000EE240000}"/>
    <cellStyle name="Comma 2 17 2 20 5" xfId="35281" xr:uid="{00000000-0005-0000-0000-0000EF240000}"/>
    <cellStyle name="Comma 2 17 2 21" xfId="8808" xr:uid="{00000000-0005-0000-0000-0000F0240000}"/>
    <cellStyle name="Comma 2 17 2 21 2" xfId="15222" xr:uid="{00000000-0005-0000-0000-0000F1240000}"/>
    <cellStyle name="Comma 2 17 2 21 2 2" xfId="27879" xr:uid="{00000000-0005-0000-0000-0000F2240000}"/>
    <cellStyle name="Comma 2 17 2 21 3" xfId="22845" xr:uid="{00000000-0005-0000-0000-0000F3240000}"/>
    <cellStyle name="Comma 2 17 2 22" xfId="6691" xr:uid="{00000000-0005-0000-0000-0000F4240000}"/>
    <cellStyle name="Comma 2 17 2 22 2" xfId="13270" xr:uid="{00000000-0005-0000-0000-0000F5240000}"/>
    <cellStyle name="Comma 2 17 2 22 2 2" xfId="26012" xr:uid="{00000000-0005-0000-0000-0000F6240000}"/>
    <cellStyle name="Comma 2 17 2 22 3" xfId="21429" xr:uid="{00000000-0005-0000-0000-0000F7240000}"/>
    <cellStyle name="Comma 2 17 2 23" xfId="12206" xr:uid="{00000000-0005-0000-0000-0000F8240000}"/>
    <cellStyle name="Comma 2 17 2 23 2" xfId="24952" xr:uid="{00000000-0005-0000-0000-0000F9240000}"/>
    <cellStyle name="Comma 2 17 2 24" xfId="17599" xr:uid="{00000000-0005-0000-0000-0000FA240000}"/>
    <cellStyle name="Comma 2 17 2 25" xfId="30990" xr:uid="{00000000-0005-0000-0000-0000FB240000}"/>
    <cellStyle name="Comma 2 17 2 26" xfId="34410" xr:uid="{00000000-0005-0000-0000-0000FC240000}"/>
    <cellStyle name="Comma 2 17 2 27" xfId="42048" xr:uid="{00000000-0005-0000-0000-0000FD240000}"/>
    <cellStyle name="Comma 2 17 2 3" xfId="3534" xr:uid="{00000000-0005-0000-0000-0000FE240000}"/>
    <cellStyle name="Comma 2 17 2 3 2" xfId="7897" xr:uid="{00000000-0005-0000-0000-0000FF240000}"/>
    <cellStyle name="Comma 2 17 2 3 2 2" xfId="14391" xr:uid="{00000000-0005-0000-0000-000000250000}"/>
    <cellStyle name="Comma 2 17 2 3 2 2 2" xfId="27077" xr:uid="{00000000-0005-0000-0000-000001250000}"/>
    <cellStyle name="Comma 2 17 2 3 2 3" xfId="19155" xr:uid="{00000000-0005-0000-0000-000002250000}"/>
    <cellStyle name="Comma 2 17 2 3 2 4" xfId="32276" xr:uid="{00000000-0005-0000-0000-000003250000}"/>
    <cellStyle name="Comma 2 17 2 3 2 5" xfId="35293" xr:uid="{00000000-0005-0000-0000-000004250000}"/>
    <cellStyle name="Comma 2 17 2 3 3" xfId="8820" xr:uid="{00000000-0005-0000-0000-000005250000}"/>
    <cellStyle name="Comma 2 17 2 3 3 2" xfId="15234" xr:uid="{00000000-0005-0000-0000-000006250000}"/>
    <cellStyle name="Comma 2 17 2 3 3 2 2" xfId="27891" xr:uid="{00000000-0005-0000-0000-000007250000}"/>
    <cellStyle name="Comma 2 17 2 3 3 3" xfId="22857" xr:uid="{00000000-0005-0000-0000-000008250000}"/>
    <cellStyle name="Comma 2 17 2 3 4" xfId="6703" xr:uid="{00000000-0005-0000-0000-000009250000}"/>
    <cellStyle name="Comma 2 17 2 3 4 2" xfId="13282" xr:uid="{00000000-0005-0000-0000-00000A250000}"/>
    <cellStyle name="Comma 2 17 2 3 4 2 2" xfId="26024" xr:uid="{00000000-0005-0000-0000-00000B250000}"/>
    <cellStyle name="Comma 2 17 2 3 4 3" xfId="21441" xr:uid="{00000000-0005-0000-0000-00000C250000}"/>
    <cellStyle name="Comma 2 17 2 3 5" xfId="12218" xr:uid="{00000000-0005-0000-0000-00000D250000}"/>
    <cellStyle name="Comma 2 17 2 3 5 2" xfId="24964" xr:uid="{00000000-0005-0000-0000-00000E250000}"/>
    <cellStyle name="Comma 2 17 2 3 6" xfId="17611" xr:uid="{00000000-0005-0000-0000-00000F250000}"/>
    <cellStyle name="Comma 2 17 2 3 7" xfId="31002" xr:uid="{00000000-0005-0000-0000-000010250000}"/>
    <cellStyle name="Comma 2 17 2 3 8" xfId="34422" xr:uid="{00000000-0005-0000-0000-000011250000}"/>
    <cellStyle name="Comma 2 17 2 4" xfId="3535" xr:uid="{00000000-0005-0000-0000-000012250000}"/>
    <cellStyle name="Comma 2 17 2 4 2" xfId="7898" xr:uid="{00000000-0005-0000-0000-000013250000}"/>
    <cellStyle name="Comma 2 17 2 4 2 2" xfId="14392" xr:uid="{00000000-0005-0000-0000-000014250000}"/>
    <cellStyle name="Comma 2 17 2 4 2 2 2" xfId="27078" xr:uid="{00000000-0005-0000-0000-000015250000}"/>
    <cellStyle name="Comma 2 17 2 4 2 3" xfId="19156" xr:uid="{00000000-0005-0000-0000-000016250000}"/>
    <cellStyle name="Comma 2 17 2 4 2 4" xfId="32277" xr:uid="{00000000-0005-0000-0000-000017250000}"/>
    <cellStyle name="Comma 2 17 2 4 2 5" xfId="35294" xr:uid="{00000000-0005-0000-0000-000018250000}"/>
    <cellStyle name="Comma 2 17 2 4 3" xfId="8821" xr:uid="{00000000-0005-0000-0000-000019250000}"/>
    <cellStyle name="Comma 2 17 2 4 3 2" xfId="15235" xr:uid="{00000000-0005-0000-0000-00001A250000}"/>
    <cellStyle name="Comma 2 17 2 4 3 2 2" xfId="27892" xr:uid="{00000000-0005-0000-0000-00001B250000}"/>
    <cellStyle name="Comma 2 17 2 4 3 3" xfId="22858" xr:uid="{00000000-0005-0000-0000-00001C250000}"/>
    <cellStyle name="Comma 2 17 2 4 4" xfId="6704" xr:uid="{00000000-0005-0000-0000-00001D250000}"/>
    <cellStyle name="Comma 2 17 2 4 4 2" xfId="13283" xr:uid="{00000000-0005-0000-0000-00001E250000}"/>
    <cellStyle name="Comma 2 17 2 4 4 2 2" xfId="26025" xr:uid="{00000000-0005-0000-0000-00001F250000}"/>
    <cellStyle name="Comma 2 17 2 4 4 3" xfId="21442" xr:uid="{00000000-0005-0000-0000-000020250000}"/>
    <cellStyle name="Comma 2 17 2 4 5" xfId="12219" xr:uid="{00000000-0005-0000-0000-000021250000}"/>
    <cellStyle name="Comma 2 17 2 4 5 2" xfId="24965" xr:uid="{00000000-0005-0000-0000-000022250000}"/>
    <cellStyle name="Comma 2 17 2 4 6" xfId="17612" xr:uid="{00000000-0005-0000-0000-000023250000}"/>
    <cellStyle name="Comma 2 17 2 4 7" xfId="31003" xr:uid="{00000000-0005-0000-0000-000024250000}"/>
    <cellStyle name="Comma 2 17 2 4 8" xfId="34423" xr:uid="{00000000-0005-0000-0000-000025250000}"/>
    <cellStyle name="Comma 2 17 2 5" xfId="3536" xr:uid="{00000000-0005-0000-0000-000026250000}"/>
    <cellStyle name="Comma 2 17 2 5 2" xfId="7899" xr:uid="{00000000-0005-0000-0000-000027250000}"/>
    <cellStyle name="Comma 2 17 2 5 2 2" xfId="14393" xr:uid="{00000000-0005-0000-0000-000028250000}"/>
    <cellStyle name="Comma 2 17 2 5 2 2 2" xfId="27079" xr:uid="{00000000-0005-0000-0000-000029250000}"/>
    <cellStyle name="Comma 2 17 2 5 2 3" xfId="19157" xr:uid="{00000000-0005-0000-0000-00002A250000}"/>
    <cellStyle name="Comma 2 17 2 5 2 4" xfId="32278" xr:uid="{00000000-0005-0000-0000-00002B250000}"/>
    <cellStyle name="Comma 2 17 2 5 2 5" xfId="35295" xr:uid="{00000000-0005-0000-0000-00002C250000}"/>
    <cellStyle name="Comma 2 17 2 5 3" xfId="8822" xr:uid="{00000000-0005-0000-0000-00002D250000}"/>
    <cellStyle name="Comma 2 17 2 5 3 2" xfId="15236" xr:uid="{00000000-0005-0000-0000-00002E250000}"/>
    <cellStyle name="Comma 2 17 2 5 3 2 2" xfId="27893" xr:uid="{00000000-0005-0000-0000-00002F250000}"/>
    <cellStyle name="Comma 2 17 2 5 3 3" xfId="22859" xr:uid="{00000000-0005-0000-0000-000030250000}"/>
    <cellStyle name="Comma 2 17 2 5 4" xfId="6705" xr:uid="{00000000-0005-0000-0000-000031250000}"/>
    <cellStyle name="Comma 2 17 2 5 4 2" xfId="13284" xr:uid="{00000000-0005-0000-0000-000032250000}"/>
    <cellStyle name="Comma 2 17 2 5 4 2 2" xfId="26026" xr:uid="{00000000-0005-0000-0000-000033250000}"/>
    <cellStyle name="Comma 2 17 2 5 4 3" xfId="21443" xr:uid="{00000000-0005-0000-0000-000034250000}"/>
    <cellStyle name="Comma 2 17 2 5 5" xfId="12220" xr:uid="{00000000-0005-0000-0000-000035250000}"/>
    <cellStyle name="Comma 2 17 2 5 5 2" xfId="24966" xr:uid="{00000000-0005-0000-0000-000036250000}"/>
    <cellStyle name="Comma 2 17 2 5 6" xfId="17613" xr:uid="{00000000-0005-0000-0000-000037250000}"/>
    <cellStyle name="Comma 2 17 2 5 7" xfId="31004" xr:uid="{00000000-0005-0000-0000-000038250000}"/>
    <cellStyle name="Comma 2 17 2 5 8" xfId="34424" xr:uid="{00000000-0005-0000-0000-000039250000}"/>
    <cellStyle name="Comma 2 17 2 6" xfId="3537" xr:uid="{00000000-0005-0000-0000-00003A250000}"/>
    <cellStyle name="Comma 2 17 2 6 2" xfId="7900" xr:uid="{00000000-0005-0000-0000-00003B250000}"/>
    <cellStyle name="Comma 2 17 2 6 2 2" xfId="14394" xr:uid="{00000000-0005-0000-0000-00003C250000}"/>
    <cellStyle name="Comma 2 17 2 6 2 2 2" xfId="27080" xr:uid="{00000000-0005-0000-0000-00003D250000}"/>
    <cellStyle name="Comma 2 17 2 6 2 3" xfId="19158" xr:uid="{00000000-0005-0000-0000-00003E250000}"/>
    <cellStyle name="Comma 2 17 2 6 2 4" xfId="32279" xr:uid="{00000000-0005-0000-0000-00003F250000}"/>
    <cellStyle name="Comma 2 17 2 6 2 5" xfId="35296" xr:uid="{00000000-0005-0000-0000-000040250000}"/>
    <cellStyle name="Comma 2 17 2 6 3" xfId="8823" xr:uid="{00000000-0005-0000-0000-000041250000}"/>
    <cellStyle name="Comma 2 17 2 6 3 2" xfId="15237" xr:uid="{00000000-0005-0000-0000-000042250000}"/>
    <cellStyle name="Comma 2 17 2 6 3 2 2" xfId="27894" xr:uid="{00000000-0005-0000-0000-000043250000}"/>
    <cellStyle name="Comma 2 17 2 6 3 3" xfId="22860" xr:uid="{00000000-0005-0000-0000-000044250000}"/>
    <cellStyle name="Comma 2 17 2 6 4" xfId="6706" xr:uid="{00000000-0005-0000-0000-000045250000}"/>
    <cellStyle name="Comma 2 17 2 6 4 2" xfId="13285" xr:uid="{00000000-0005-0000-0000-000046250000}"/>
    <cellStyle name="Comma 2 17 2 6 4 2 2" xfId="26027" xr:uid="{00000000-0005-0000-0000-000047250000}"/>
    <cellStyle name="Comma 2 17 2 6 4 3" xfId="21444" xr:uid="{00000000-0005-0000-0000-000048250000}"/>
    <cellStyle name="Comma 2 17 2 6 5" xfId="12221" xr:uid="{00000000-0005-0000-0000-000049250000}"/>
    <cellStyle name="Comma 2 17 2 6 5 2" xfId="24967" xr:uid="{00000000-0005-0000-0000-00004A250000}"/>
    <cellStyle name="Comma 2 17 2 6 6" xfId="17614" xr:uid="{00000000-0005-0000-0000-00004B250000}"/>
    <cellStyle name="Comma 2 17 2 6 7" xfId="31005" xr:uid="{00000000-0005-0000-0000-00004C250000}"/>
    <cellStyle name="Comma 2 17 2 6 8" xfId="34425" xr:uid="{00000000-0005-0000-0000-00004D250000}"/>
    <cellStyle name="Comma 2 17 2 7" xfId="3538" xr:uid="{00000000-0005-0000-0000-00004E250000}"/>
    <cellStyle name="Comma 2 17 2 7 2" xfId="7901" xr:uid="{00000000-0005-0000-0000-00004F250000}"/>
    <cellStyle name="Comma 2 17 2 7 2 2" xfId="14395" xr:uid="{00000000-0005-0000-0000-000050250000}"/>
    <cellStyle name="Comma 2 17 2 7 2 2 2" xfId="27081" xr:uid="{00000000-0005-0000-0000-000051250000}"/>
    <cellStyle name="Comma 2 17 2 7 2 3" xfId="19159" xr:uid="{00000000-0005-0000-0000-000052250000}"/>
    <cellStyle name="Comma 2 17 2 7 2 4" xfId="32280" xr:uid="{00000000-0005-0000-0000-000053250000}"/>
    <cellStyle name="Comma 2 17 2 7 2 5" xfId="35297" xr:uid="{00000000-0005-0000-0000-000054250000}"/>
    <cellStyle name="Comma 2 17 2 7 3" xfId="8824" xr:uid="{00000000-0005-0000-0000-000055250000}"/>
    <cellStyle name="Comma 2 17 2 7 3 2" xfId="15238" xr:uid="{00000000-0005-0000-0000-000056250000}"/>
    <cellStyle name="Comma 2 17 2 7 3 2 2" xfId="27895" xr:uid="{00000000-0005-0000-0000-000057250000}"/>
    <cellStyle name="Comma 2 17 2 7 3 3" xfId="22861" xr:uid="{00000000-0005-0000-0000-000058250000}"/>
    <cellStyle name="Comma 2 17 2 7 4" xfId="6707" xr:uid="{00000000-0005-0000-0000-000059250000}"/>
    <cellStyle name="Comma 2 17 2 7 4 2" xfId="13286" xr:uid="{00000000-0005-0000-0000-00005A250000}"/>
    <cellStyle name="Comma 2 17 2 7 4 2 2" xfId="26028" xr:uid="{00000000-0005-0000-0000-00005B250000}"/>
    <cellStyle name="Comma 2 17 2 7 4 3" xfId="21445" xr:uid="{00000000-0005-0000-0000-00005C250000}"/>
    <cellStyle name="Comma 2 17 2 7 5" xfId="12222" xr:uid="{00000000-0005-0000-0000-00005D250000}"/>
    <cellStyle name="Comma 2 17 2 7 5 2" xfId="24968" xr:uid="{00000000-0005-0000-0000-00005E250000}"/>
    <cellStyle name="Comma 2 17 2 7 6" xfId="17615" xr:uid="{00000000-0005-0000-0000-00005F250000}"/>
    <cellStyle name="Comma 2 17 2 7 7" xfId="31006" xr:uid="{00000000-0005-0000-0000-000060250000}"/>
    <cellStyle name="Comma 2 17 2 7 8" xfId="34426" xr:uid="{00000000-0005-0000-0000-000061250000}"/>
    <cellStyle name="Comma 2 17 2 8" xfId="3539" xr:uid="{00000000-0005-0000-0000-000062250000}"/>
    <cellStyle name="Comma 2 17 2 8 2" xfId="7902" xr:uid="{00000000-0005-0000-0000-000063250000}"/>
    <cellStyle name="Comma 2 17 2 8 2 2" xfId="14396" xr:uid="{00000000-0005-0000-0000-000064250000}"/>
    <cellStyle name="Comma 2 17 2 8 2 2 2" xfId="27082" xr:uid="{00000000-0005-0000-0000-000065250000}"/>
    <cellStyle name="Comma 2 17 2 8 2 3" xfId="19160" xr:uid="{00000000-0005-0000-0000-000066250000}"/>
    <cellStyle name="Comma 2 17 2 8 2 4" xfId="32281" xr:uid="{00000000-0005-0000-0000-000067250000}"/>
    <cellStyle name="Comma 2 17 2 8 2 5" xfId="35298" xr:uid="{00000000-0005-0000-0000-000068250000}"/>
    <cellStyle name="Comma 2 17 2 8 3" xfId="8825" xr:uid="{00000000-0005-0000-0000-000069250000}"/>
    <cellStyle name="Comma 2 17 2 8 3 2" xfId="15239" xr:uid="{00000000-0005-0000-0000-00006A250000}"/>
    <cellStyle name="Comma 2 17 2 8 3 2 2" xfId="27896" xr:uid="{00000000-0005-0000-0000-00006B250000}"/>
    <cellStyle name="Comma 2 17 2 8 3 3" xfId="22862" xr:uid="{00000000-0005-0000-0000-00006C250000}"/>
    <cellStyle name="Comma 2 17 2 8 4" xfId="6708" xr:uid="{00000000-0005-0000-0000-00006D250000}"/>
    <cellStyle name="Comma 2 17 2 8 4 2" xfId="13287" xr:uid="{00000000-0005-0000-0000-00006E250000}"/>
    <cellStyle name="Comma 2 17 2 8 4 2 2" xfId="26029" xr:uid="{00000000-0005-0000-0000-00006F250000}"/>
    <cellStyle name="Comma 2 17 2 8 4 3" xfId="21446" xr:uid="{00000000-0005-0000-0000-000070250000}"/>
    <cellStyle name="Comma 2 17 2 8 5" xfId="12223" xr:uid="{00000000-0005-0000-0000-000071250000}"/>
    <cellStyle name="Comma 2 17 2 8 5 2" xfId="24969" xr:uid="{00000000-0005-0000-0000-000072250000}"/>
    <cellStyle name="Comma 2 17 2 8 6" xfId="17616" xr:uid="{00000000-0005-0000-0000-000073250000}"/>
    <cellStyle name="Comma 2 17 2 8 7" xfId="31007" xr:uid="{00000000-0005-0000-0000-000074250000}"/>
    <cellStyle name="Comma 2 17 2 8 8" xfId="34427" xr:uid="{00000000-0005-0000-0000-000075250000}"/>
    <cellStyle name="Comma 2 17 2 9" xfId="3540" xr:uid="{00000000-0005-0000-0000-000076250000}"/>
    <cellStyle name="Comma 2 17 2 9 2" xfId="7903" xr:uid="{00000000-0005-0000-0000-000077250000}"/>
    <cellStyle name="Comma 2 17 2 9 2 2" xfId="14397" xr:uid="{00000000-0005-0000-0000-000078250000}"/>
    <cellStyle name="Comma 2 17 2 9 2 2 2" xfId="27083" xr:uid="{00000000-0005-0000-0000-000079250000}"/>
    <cellStyle name="Comma 2 17 2 9 2 3" xfId="19161" xr:uid="{00000000-0005-0000-0000-00007A250000}"/>
    <cellStyle name="Comma 2 17 2 9 2 4" xfId="32282" xr:uid="{00000000-0005-0000-0000-00007B250000}"/>
    <cellStyle name="Comma 2 17 2 9 2 5" xfId="35299" xr:uid="{00000000-0005-0000-0000-00007C250000}"/>
    <cellStyle name="Comma 2 17 2 9 3" xfId="8826" xr:uid="{00000000-0005-0000-0000-00007D250000}"/>
    <cellStyle name="Comma 2 17 2 9 3 2" xfId="15240" xr:uid="{00000000-0005-0000-0000-00007E250000}"/>
    <cellStyle name="Comma 2 17 2 9 3 2 2" xfId="27897" xr:uid="{00000000-0005-0000-0000-00007F250000}"/>
    <cellStyle name="Comma 2 17 2 9 3 3" xfId="22863" xr:uid="{00000000-0005-0000-0000-000080250000}"/>
    <cellStyle name="Comma 2 17 2 9 4" xfId="6709" xr:uid="{00000000-0005-0000-0000-000081250000}"/>
    <cellStyle name="Comma 2 17 2 9 4 2" xfId="13288" xr:uid="{00000000-0005-0000-0000-000082250000}"/>
    <cellStyle name="Comma 2 17 2 9 4 2 2" xfId="26030" xr:uid="{00000000-0005-0000-0000-000083250000}"/>
    <cellStyle name="Comma 2 17 2 9 4 3" xfId="21447" xr:uid="{00000000-0005-0000-0000-000084250000}"/>
    <cellStyle name="Comma 2 17 2 9 5" xfId="12224" xr:uid="{00000000-0005-0000-0000-000085250000}"/>
    <cellStyle name="Comma 2 17 2 9 5 2" xfId="24970" xr:uid="{00000000-0005-0000-0000-000086250000}"/>
    <cellStyle name="Comma 2 17 2 9 6" xfId="17617" xr:uid="{00000000-0005-0000-0000-000087250000}"/>
    <cellStyle name="Comma 2 17 2 9 7" xfId="31008" xr:uid="{00000000-0005-0000-0000-000088250000}"/>
    <cellStyle name="Comma 2 17 2 9 8" xfId="34428" xr:uid="{00000000-0005-0000-0000-000089250000}"/>
    <cellStyle name="Comma 2 17 20" xfId="10656" xr:uid="{00000000-0005-0000-0000-00008A250000}"/>
    <cellStyle name="Comma 2 17 20 2" xfId="19142" xr:uid="{00000000-0005-0000-0000-00008B250000}"/>
    <cellStyle name="Comma 2 17 21" xfId="11188" xr:uid="{00000000-0005-0000-0000-00008C250000}"/>
    <cellStyle name="Comma 2 17 21 2" xfId="18977" xr:uid="{00000000-0005-0000-0000-00008D250000}"/>
    <cellStyle name="Comma 2 17 22" xfId="3511" xr:uid="{00000000-0005-0000-0000-00008E250000}"/>
    <cellStyle name="Comma 2 17 3" xfId="3541" xr:uid="{00000000-0005-0000-0000-00008F250000}"/>
    <cellStyle name="Comma 2 17 4" xfId="3542" xr:uid="{00000000-0005-0000-0000-000090250000}"/>
    <cellStyle name="Comma 2 17 5" xfId="3543" xr:uid="{00000000-0005-0000-0000-000091250000}"/>
    <cellStyle name="Comma 2 17 6" xfId="3544" xr:uid="{00000000-0005-0000-0000-000092250000}"/>
    <cellStyle name="Comma 2 17 7" xfId="3545" xr:uid="{00000000-0005-0000-0000-000093250000}"/>
    <cellStyle name="Comma 2 17 8" xfId="3546" xr:uid="{00000000-0005-0000-0000-000094250000}"/>
    <cellStyle name="Comma 2 17 9" xfId="3547" xr:uid="{00000000-0005-0000-0000-000095250000}"/>
    <cellStyle name="Comma 2 18" xfId="1370" xr:uid="{00000000-0005-0000-0000-000096250000}"/>
    <cellStyle name="Comma 2 18 10" xfId="3549" xr:uid="{00000000-0005-0000-0000-000097250000}"/>
    <cellStyle name="Comma 2 18 11" xfId="3550" xr:uid="{00000000-0005-0000-0000-000098250000}"/>
    <cellStyle name="Comma 2 18 12" xfId="3551" xr:uid="{00000000-0005-0000-0000-000099250000}"/>
    <cellStyle name="Comma 2 18 13" xfId="3552" xr:uid="{00000000-0005-0000-0000-00009A250000}"/>
    <cellStyle name="Comma 2 18 14" xfId="3553" xr:uid="{00000000-0005-0000-0000-00009B250000}"/>
    <cellStyle name="Comma 2 18 15" xfId="3554" xr:uid="{00000000-0005-0000-0000-00009C250000}"/>
    <cellStyle name="Comma 2 18 16" xfId="3555" xr:uid="{00000000-0005-0000-0000-00009D250000}"/>
    <cellStyle name="Comma 2 18 17" xfId="3556" xr:uid="{00000000-0005-0000-0000-00009E250000}"/>
    <cellStyle name="Comma 2 18 18" xfId="3557" xr:uid="{00000000-0005-0000-0000-00009F250000}"/>
    <cellStyle name="Comma 2 18 19" xfId="3558" xr:uid="{00000000-0005-0000-0000-0000A0250000}"/>
    <cellStyle name="Comma 2 18 2" xfId="3559" xr:uid="{00000000-0005-0000-0000-0000A1250000}"/>
    <cellStyle name="Comma 2 18 2 2" xfId="42049" xr:uid="{00000000-0005-0000-0000-0000A2250000}"/>
    <cellStyle name="Comma 2 18 20" xfId="10665" xr:uid="{00000000-0005-0000-0000-0000A3250000}"/>
    <cellStyle name="Comma 2 18 20 2" xfId="19162" xr:uid="{00000000-0005-0000-0000-0000A4250000}"/>
    <cellStyle name="Comma 2 18 21" xfId="10268" xr:uid="{00000000-0005-0000-0000-0000A5250000}"/>
    <cellStyle name="Comma 2 18 21 2" xfId="18984" xr:uid="{00000000-0005-0000-0000-0000A6250000}"/>
    <cellStyle name="Comma 2 18 22" xfId="3548" xr:uid="{00000000-0005-0000-0000-0000A7250000}"/>
    <cellStyle name="Comma 2 18 3" xfId="3560" xr:uid="{00000000-0005-0000-0000-0000A8250000}"/>
    <cellStyle name="Comma 2 18 4" xfId="3561" xr:uid="{00000000-0005-0000-0000-0000A9250000}"/>
    <cellStyle name="Comma 2 18 5" xfId="3562" xr:uid="{00000000-0005-0000-0000-0000AA250000}"/>
    <cellStyle name="Comma 2 18 6" xfId="3563" xr:uid="{00000000-0005-0000-0000-0000AB250000}"/>
    <cellStyle name="Comma 2 18 7" xfId="3564" xr:uid="{00000000-0005-0000-0000-0000AC250000}"/>
    <cellStyle name="Comma 2 18 8" xfId="3565" xr:uid="{00000000-0005-0000-0000-0000AD250000}"/>
    <cellStyle name="Comma 2 18 9" xfId="3566" xr:uid="{00000000-0005-0000-0000-0000AE250000}"/>
    <cellStyle name="Comma 2 19" xfId="1371" xr:uid="{00000000-0005-0000-0000-0000AF250000}"/>
    <cellStyle name="Comma 2 19 2" xfId="10723" xr:uid="{00000000-0005-0000-0000-0000B0250000}"/>
    <cellStyle name="Comma 2 19 2 2" xfId="16268" xr:uid="{00000000-0005-0000-0000-0000B1250000}"/>
    <cellStyle name="Comma 2 19 2 2 2" xfId="20479" xr:uid="{00000000-0005-0000-0000-0000B2250000}"/>
    <cellStyle name="Comma 2 19 2 2 3" xfId="33732" xr:uid="{00000000-0005-0000-0000-0000B3250000}"/>
    <cellStyle name="Comma 2 19 2 2 4" xfId="36519" xr:uid="{00000000-0005-0000-0000-0000B4250000}"/>
    <cellStyle name="Comma 2 19 2 3" xfId="20180" xr:uid="{00000000-0005-0000-0000-0000B5250000}"/>
    <cellStyle name="Comma 2 19 2 3 2" xfId="33437" xr:uid="{00000000-0005-0000-0000-0000B6250000}"/>
    <cellStyle name="Comma 2 19 2 3 3" xfId="36225" xr:uid="{00000000-0005-0000-0000-0000B7250000}"/>
    <cellStyle name="Comma 2 19 2 4" xfId="19163" xr:uid="{00000000-0005-0000-0000-0000B8250000}"/>
    <cellStyle name="Comma 2 19 2 5" xfId="42050" xr:uid="{00000000-0005-0000-0000-0000B9250000}"/>
    <cellStyle name="Comma 2 19 3" xfId="10849" xr:uid="{00000000-0005-0000-0000-0000BA250000}"/>
    <cellStyle name="Comma 2 19 3 2" xfId="20332" xr:uid="{00000000-0005-0000-0000-0000BB250000}"/>
    <cellStyle name="Comma 2 19 3 2 2" xfId="33586" xr:uid="{00000000-0005-0000-0000-0000BC250000}"/>
    <cellStyle name="Comma 2 19 3 2 3" xfId="36373" xr:uid="{00000000-0005-0000-0000-0000BD250000}"/>
    <cellStyle name="Comma 2 19 3 3" xfId="18986" xr:uid="{00000000-0005-0000-0000-0000BE250000}"/>
    <cellStyle name="Comma 2 19 3 4" xfId="32161" xr:uid="{00000000-0005-0000-0000-0000BF250000}"/>
    <cellStyle name="Comma 2 19 3 5" xfId="35180" xr:uid="{00000000-0005-0000-0000-0000C0250000}"/>
    <cellStyle name="Comma 2 19 4" xfId="20024" xr:uid="{00000000-0005-0000-0000-0000C1250000}"/>
    <cellStyle name="Comma 2 19 4 2" xfId="33288" xr:uid="{00000000-0005-0000-0000-0000C2250000}"/>
    <cellStyle name="Comma 2 19 4 3" xfId="36080" xr:uid="{00000000-0005-0000-0000-0000C3250000}"/>
    <cellStyle name="Comma 2 19 5" xfId="3567" xr:uid="{00000000-0005-0000-0000-0000C4250000}"/>
    <cellStyle name="Comma 2 2" xfId="19" xr:uid="{00000000-0005-0000-0000-0000C5250000}"/>
    <cellStyle name="Comma 2 2 10" xfId="3117" xr:uid="{00000000-0005-0000-0000-0000C6250000}"/>
    <cellStyle name="Comma 2 2 10 2" xfId="3569" xr:uid="{00000000-0005-0000-0000-0000C7250000}"/>
    <cellStyle name="Comma 2 2 10 2 2" xfId="18754" xr:uid="{00000000-0005-0000-0000-0000C8250000}"/>
    <cellStyle name="Comma 2 2 10 3" xfId="10325" xr:uid="{00000000-0005-0000-0000-0000C9250000}"/>
    <cellStyle name="Comma 2 2 10 3 2" xfId="17619" xr:uid="{00000000-0005-0000-0000-0000CA250000}"/>
    <cellStyle name="Comma 2 2 10 4" xfId="42052" xr:uid="{00000000-0005-0000-0000-0000CB250000}"/>
    <cellStyle name="Comma 2 2 11" xfId="3174" xr:uid="{00000000-0005-0000-0000-0000CC250000}"/>
    <cellStyle name="Comma 2 2 11 10" xfId="42053" xr:uid="{00000000-0005-0000-0000-0000CD250000}"/>
    <cellStyle name="Comma 2 2 11 2" xfId="3570" xr:uid="{00000000-0005-0000-0000-0000CE250000}"/>
    <cellStyle name="Comma 2 2 11 2 2" xfId="10691" xr:uid="{00000000-0005-0000-0000-0000CF250000}"/>
    <cellStyle name="Comma 2 2 11 2 2 2" xfId="16236" xr:uid="{00000000-0005-0000-0000-0000D0250000}"/>
    <cellStyle name="Comma 2 2 11 2 2 2 2" xfId="20447" xr:uid="{00000000-0005-0000-0000-0000D1250000}"/>
    <cellStyle name="Comma 2 2 11 2 2 2 3" xfId="33700" xr:uid="{00000000-0005-0000-0000-0000D2250000}"/>
    <cellStyle name="Comma 2 2 11 2 2 2 4" xfId="36487" xr:uid="{00000000-0005-0000-0000-0000D3250000}"/>
    <cellStyle name="Comma 2 2 11 2 2 3" xfId="20148" xr:uid="{00000000-0005-0000-0000-0000D4250000}"/>
    <cellStyle name="Comma 2 2 11 2 2 3 2" xfId="33405" xr:uid="{00000000-0005-0000-0000-0000D5250000}"/>
    <cellStyle name="Comma 2 2 11 2 2 3 3" xfId="36193" xr:uid="{00000000-0005-0000-0000-0000D6250000}"/>
    <cellStyle name="Comma 2 2 11 2 2 4" xfId="19860" xr:uid="{00000000-0005-0000-0000-0000D7250000}"/>
    <cellStyle name="Comma 2 2 11 2 2 5" xfId="32985" xr:uid="{00000000-0005-0000-0000-0000D8250000}"/>
    <cellStyle name="Comma 2 2 11 2 2 6" xfId="35943" xr:uid="{00000000-0005-0000-0000-0000D9250000}"/>
    <cellStyle name="Comma 2 2 11 2 3" xfId="20300" xr:uid="{00000000-0005-0000-0000-0000DA250000}"/>
    <cellStyle name="Comma 2 2 11 2 3 2" xfId="33554" xr:uid="{00000000-0005-0000-0000-0000DB250000}"/>
    <cellStyle name="Comma 2 2 11 2 3 3" xfId="36341" xr:uid="{00000000-0005-0000-0000-0000DC250000}"/>
    <cellStyle name="Comma 2 2 11 2 4" xfId="19992" xr:uid="{00000000-0005-0000-0000-0000DD250000}"/>
    <cellStyle name="Comma 2 2 11 2 4 2" xfId="33256" xr:uid="{00000000-0005-0000-0000-0000DE250000}"/>
    <cellStyle name="Comma 2 2 11 2 4 3" xfId="36048" xr:uid="{00000000-0005-0000-0000-0000DF250000}"/>
    <cellStyle name="Comma 2 2 11 2 5" xfId="18733" xr:uid="{00000000-0005-0000-0000-0000E0250000}"/>
    <cellStyle name="Comma 2 2 11 2 6" xfId="31991" xr:uid="{00000000-0005-0000-0000-0000E1250000}"/>
    <cellStyle name="Comma 2 2 11 2 7" xfId="35097" xr:uid="{00000000-0005-0000-0000-0000E2250000}"/>
    <cellStyle name="Comma 2 2 11 3" xfId="10036" xr:uid="{00000000-0005-0000-0000-0000E3250000}"/>
    <cellStyle name="Comma 2 2 11 3 2" xfId="15985" xr:uid="{00000000-0005-0000-0000-0000E4250000}"/>
    <cellStyle name="Comma 2 2 11 3 2 2" xfId="20393" xr:uid="{00000000-0005-0000-0000-0000E5250000}"/>
    <cellStyle name="Comma 2 2 11 3 2 3" xfId="33646" xr:uid="{00000000-0005-0000-0000-0000E6250000}"/>
    <cellStyle name="Comma 2 2 11 3 2 4" xfId="36433" xr:uid="{00000000-0005-0000-0000-0000E7250000}"/>
    <cellStyle name="Comma 2 2 11 3 3" xfId="20094" xr:uid="{00000000-0005-0000-0000-0000E8250000}"/>
    <cellStyle name="Comma 2 2 11 3 3 2" xfId="33351" xr:uid="{00000000-0005-0000-0000-0000E9250000}"/>
    <cellStyle name="Comma 2 2 11 3 3 3" xfId="36139" xr:uid="{00000000-0005-0000-0000-0000EA250000}"/>
    <cellStyle name="Comma 2 2 11 3 4" xfId="17620" xr:uid="{00000000-0005-0000-0000-0000EB250000}"/>
    <cellStyle name="Comma 2 2 11 4" xfId="19066" xr:uid="{00000000-0005-0000-0000-0000EC250000}"/>
    <cellStyle name="Comma 2 2 11 4 2" xfId="20246" xr:uid="{00000000-0005-0000-0000-0000ED250000}"/>
    <cellStyle name="Comma 2 2 11 4 2 2" xfId="33500" xr:uid="{00000000-0005-0000-0000-0000EE250000}"/>
    <cellStyle name="Comma 2 2 11 4 2 3" xfId="36287" xr:uid="{00000000-0005-0000-0000-0000EF250000}"/>
    <cellStyle name="Comma 2 2 11 4 3" xfId="32188" xr:uid="{00000000-0005-0000-0000-0000F0250000}"/>
    <cellStyle name="Comma 2 2 11 4 4" xfId="35207" xr:uid="{00000000-0005-0000-0000-0000F1250000}"/>
    <cellStyle name="Comma 2 2 11 5" xfId="18946" xr:uid="{00000000-0005-0000-0000-0000F2250000}"/>
    <cellStyle name="Comma 2 2 11 5 2" xfId="32127" xr:uid="{00000000-0005-0000-0000-0000F3250000}"/>
    <cellStyle name="Comma 2 2 11 5 3" xfId="35147" xr:uid="{00000000-0005-0000-0000-0000F4250000}"/>
    <cellStyle name="Comma 2 2 11 6" xfId="19930" xr:uid="{00000000-0005-0000-0000-0000F5250000}"/>
    <cellStyle name="Comma 2 2 11 6 2" xfId="33126" xr:uid="{00000000-0005-0000-0000-0000F6250000}"/>
    <cellStyle name="Comma 2 2 11 6 3" xfId="35993" xr:uid="{00000000-0005-0000-0000-0000F7250000}"/>
    <cellStyle name="Comma 2 2 11 7" xfId="17449" xr:uid="{00000000-0005-0000-0000-0000F8250000}"/>
    <cellStyle name="Comma 2 2 11 8" xfId="30703" xr:uid="{00000000-0005-0000-0000-0000F9250000}"/>
    <cellStyle name="Comma 2 2 11 9" xfId="34315" xr:uid="{00000000-0005-0000-0000-0000FA250000}"/>
    <cellStyle name="Comma 2 2 12" xfId="3571" xr:uid="{00000000-0005-0000-0000-0000FB250000}"/>
    <cellStyle name="Comma 2 2 12 10" xfId="3572" xr:uid="{00000000-0005-0000-0000-0000FC250000}"/>
    <cellStyle name="Comma 2 2 12 11" xfId="3573" xr:uid="{00000000-0005-0000-0000-0000FD250000}"/>
    <cellStyle name="Comma 2 2 12 12" xfId="3574" xr:uid="{00000000-0005-0000-0000-0000FE250000}"/>
    <cellStyle name="Comma 2 2 12 13" xfId="3575" xr:uid="{00000000-0005-0000-0000-0000FF250000}"/>
    <cellStyle name="Comma 2 2 12 14" xfId="3576" xr:uid="{00000000-0005-0000-0000-000000260000}"/>
    <cellStyle name="Comma 2 2 12 15" xfId="3577" xr:uid="{00000000-0005-0000-0000-000001260000}"/>
    <cellStyle name="Comma 2 2 12 16" xfId="3578" xr:uid="{00000000-0005-0000-0000-000002260000}"/>
    <cellStyle name="Comma 2 2 12 17" xfId="3579" xr:uid="{00000000-0005-0000-0000-000003260000}"/>
    <cellStyle name="Comma 2 2 12 18" xfId="3580" xr:uid="{00000000-0005-0000-0000-000004260000}"/>
    <cellStyle name="Comma 2 2 12 19" xfId="3581" xr:uid="{00000000-0005-0000-0000-000005260000}"/>
    <cellStyle name="Comma 2 2 12 2" xfId="3582" xr:uid="{00000000-0005-0000-0000-000006260000}"/>
    <cellStyle name="Comma 2 2 12 20" xfId="10647" xr:uid="{00000000-0005-0000-0000-000007260000}"/>
    <cellStyle name="Comma 2 2 12 20 2" xfId="17621" xr:uid="{00000000-0005-0000-0000-000008260000}"/>
    <cellStyle name="Comma 2 2 12 21" xfId="42054" xr:uid="{00000000-0005-0000-0000-000009260000}"/>
    <cellStyle name="Comma 2 2 12 3" xfId="3583" xr:uid="{00000000-0005-0000-0000-00000A260000}"/>
    <cellStyle name="Comma 2 2 12 4" xfId="3584" xr:uid="{00000000-0005-0000-0000-00000B260000}"/>
    <cellStyle name="Comma 2 2 12 5" xfId="3585" xr:uid="{00000000-0005-0000-0000-00000C260000}"/>
    <cellStyle name="Comma 2 2 12 6" xfId="3586" xr:uid="{00000000-0005-0000-0000-00000D260000}"/>
    <cellStyle name="Comma 2 2 12 7" xfId="3587" xr:uid="{00000000-0005-0000-0000-00000E260000}"/>
    <cellStyle name="Comma 2 2 12 8" xfId="3588" xr:uid="{00000000-0005-0000-0000-00000F260000}"/>
    <cellStyle name="Comma 2 2 12 9" xfId="3589" xr:uid="{00000000-0005-0000-0000-000010260000}"/>
    <cellStyle name="Comma 2 2 13" xfId="3590" xr:uid="{00000000-0005-0000-0000-000011260000}"/>
    <cellStyle name="Comma 2 2 13 2" xfId="10667" xr:uid="{00000000-0005-0000-0000-000012260000}"/>
    <cellStyle name="Comma 2 2 13 2 2" xfId="19164" xr:uid="{00000000-0005-0000-0000-000013260000}"/>
    <cellStyle name="Comma 2 2 13 3" xfId="18985" xr:uid="{00000000-0005-0000-0000-000014260000}"/>
    <cellStyle name="Comma 2 2 14" xfId="3591" xr:uid="{00000000-0005-0000-0000-000015260000}"/>
    <cellStyle name="Comma 2 2 14 2" xfId="10672" xr:uid="{00000000-0005-0000-0000-000016260000}"/>
    <cellStyle name="Comma 2 2 14 2 2" xfId="16218" xr:uid="{00000000-0005-0000-0000-000017260000}"/>
    <cellStyle name="Comma 2 2 14 2 2 2" xfId="20429" xr:uid="{00000000-0005-0000-0000-000018260000}"/>
    <cellStyle name="Comma 2 2 14 2 2 3" xfId="33682" xr:uid="{00000000-0005-0000-0000-000019260000}"/>
    <cellStyle name="Comma 2 2 14 2 2 4" xfId="36469" xr:uid="{00000000-0005-0000-0000-00001A260000}"/>
    <cellStyle name="Comma 2 2 14 2 3" xfId="20130" xr:uid="{00000000-0005-0000-0000-00001B260000}"/>
    <cellStyle name="Comma 2 2 14 2 4" xfId="33387" xr:uid="{00000000-0005-0000-0000-00001C260000}"/>
    <cellStyle name="Comma 2 2 14 2 5" xfId="36175" xr:uid="{00000000-0005-0000-0000-00001D260000}"/>
    <cellStyle name="Comma 2 2 14 3" xfId="20282" xr:uid="{00000000-0005-0000-0000-00001E260000}"/>
    <cellStyle name="Comma 2 2 14 3 2" xfId="33536" xr:uid="{00000000-0005-0000-0000-00001F260000}"/>
    <cellStyle name="Comma 2 2 14 3 3" xfId="36323" xr:uid="{00000000-0005-0000-0000-000020260000}"/>
    <cellStyle name="Comma 2 2 14 4" xfId="19974" xr:uid="{00000000-0005-0000-0000-000021260000}"/>
    <cellStyle name="Comma 2 2 14 4 2" xfId="33238" xr:uid="{00000000-0005-0000-0000-000022260000}"/>
    <cellStyle name="Comma 2 2 14 4 3" xfId="36030" xr:uid="{00000000-0005-0000-0000-000023260000}"/>
    <cellStyle name="Comma 2 2 15" xfId="3592" xr:uid="{00000000-0005-0000-0000-000024260000}"/>
    <cellStyle name="Comma 2 2 15 2" xfId="10749" xr:uid="{00000000-0005-0000-0000-000025260000}"/>
    <cellStyle name="Comma 2 2 15 2 2" xfId="16283" xr:uid="{00000000-0005-0000-0000-000026260000}"/>
    <cellStyle name="Comma 2 2 15 2 2 2" xfId="20494" xr:uid="{00000000-0005-0000-0000-000027260000}"/>
    <cellStyle name="Comma 2 2 15 2 2 3" xfId="33747" xr:uid="{00000000-0005-0000-0000-000028260000}"/>
    <cellStyle name="Comma 2 2 15 2 2 4" xfId="36534" xr:uid="{00000000-0005-0000-0000-000029260000}"/>
    <cellStyle name="Comma 2 2 15 2 3" xfId="20197" xr:uid="{00000000-0005-0000-0000-00002A260000}"/>
    <cellStyle name="Comma 2 2 15 2 4" xfId="33453" xr:uid="{00000000-0005-0000-0000-00002B260000}"/>
    <cellStyle name="Comma 2 2 15 2 5" xfId="36240" xr:uid="{00000000-0005-0000-0000-00002C260000}"/>
    <cellStyle name="Comma 2 2 15 3" xfId="20347" xr:uid="{00000000-0005-0000-0000-00002D260000}"/>
    <cellStyle name="Comma 2 2 15 3 2" xfId="33601" xr:uid="{00000000-0005-0000-0000-00002E260000}"/>
    <cellStyle name="Comma 2 2 15 3 3" xfId="36388" xr:uid="{00000000-0005-0000-0000-00002F260000}"/>
    <cellStyle name="Comma 2 2 15 4" xfId="20045" xr:uid="{00000000-0005-0000-0000-000030260000}"/>
    <cellStyle name="Comma 2 2 15 4 2" xfId="33305" xr:uid="{00000000-0005-0000-0000-000031260000}"/>
    <cellStyle name="Comma 2 2 15 4 3" xfId="36094" xr:uid="{00000000-0005-0000-0000-000032260000}"/>
    <cellStyle name="Comma 2 2 16" xfId="3593" xr:uid="{00000000-0005-0000-0000-000033260000}"/>
    <cellStyle name="Comma 2 2 16 2" xfId="10769" xr:uid="{00000000-0005-0000-0000-000034260000}"/>
    <cellStyle name="Comma 2 2 16 2 2" xfId="16298" xr:uid="{00000000-0005-0000-0000-000035260000}"/>
    <cellStyle name="Comma 2 2 16 2 2 2" xfId="20508" xr:uid="{00000000-0005-0000-0000-000036260000}"/>
    <cellStyle name="Comma 2 2 16 2 2 3" xfId="33761" xr:uid="{00000000-0005-0000-0000-000037260000}"/>
    <cellStyle name="Comma 2 2 16 2 2 4" xfId="36548" xr:uid="{00000000-0005-0000-0000-000038260000}"/>
    <cellStyle name="Comma 2 2 16 2 3" xfId="20211" xr:uid="{00000000-0005-0000-0000-000039260000}"/>
    <cellStyle name="Comma 2 2 16 2 4" xfId="33467" xr:uid="{00000000-0005-0000-0000-00003A260000}"/>
    <cellStyle name="Comma 2 2 16 2 5" xfId="36254" xr:uid="{00000000-0005-0000-0000-00003B260000}"/>
    <cellStyle name="Comma 2 2 16 3" xfId="20361" xr:uid="{00000000-0005-0000-0000-00003C260000}"/>
    <cellStyle name="Comma 2 2 16 3 2" xfId="33615" xr:uid="{00000000-0005-0000-0000-00003D260000}"/>
    <cellStyle name="Comma 2 2 16 3 3" xfId="36402" xr:uid="{00000000-0005-0000-0000-00003E260000}"/>
    <cellStyle name="Comma 2 2 16 4" xfId="20062" xr:uid="{00000000-0005-0000-0000-00003F260000}"/>
    <cellStyle name="Comma 2 2 16 4 2" xfId="33320" xr:uid="{00000000-0005-0000-0000-000040260000}"/>
    <cellStyle name="Comma 2 2 16 4 3" xfId="36108" xr:uid="{00000000-0005-0000-0000-000041260000}"/>
    <cellStyle name="Comma 2 2 17" xfId="3594" xr:uid="{00000000-0005-0000-0000-000042260000}"/>
    <cellStyle name="Comma 2 2 17 2" xfId="20375" xr:uid="{00000000-0005-0000-0000-000043260000}"/>
    <cellStyle name="Comma 2 2 17 2 2" xfId="33628" xr:uid="{00000000-0005-0000-0000-000044260000}"/>
    <cellStyle name="Comma 2 2 17 2 3" xfId="36415" xr:uid="{00000000-0005-0000-0000-000045260000}"/>
    <cellStyle name="Comma 2 2 17 3" xfId="20076" xr:uid="{00000000-0005-0000-0000-000046260000}"/>
    <cellStyle name="Comma 2 2 17 3 2" xfId="33333" xr:uid="{00000000-0005-0000-0000-000047260000}"/>
    <cellStyle name="Comma 2 2 17 3 3" xfId="36121" xr:uid="{00000000-0005-0000-0000-000048260000}"/>
    <cellStyle name="Comma 2 2 18" xfId="3595" xr:uid="{00000000-0005-0000-0000-000049260000}"/>
    <cellStyle name="Comma 2 2 18 2" xfId="20228" xr:uid="{00000000-0005-0000-0000-00004A260000}"/>
    <cellStyle name="Comma 2 2 18 2 2" xfId="33482" xr:uid="{00000000-0005-0000-0000-00004B260000}"/>
    <cellStyle name="Comma 2 2 18 2 3" xfId="36269" xr:uid="{00000000-0005-0000-0000-00004C260000}"/>
    <cellStyle name="Comma 2 2 19" xfId="3596" xr:uid="{00000000-0005-0000-0000-00004D260000}"/>
    <cellStyle name="Comma 2 2 2" xfId="145" xr:uid="{00000000-0005-0000-0000-00004E260000}"/>
    <cellStyle name="Comma 2 2 2 10" xfId="3598" xr:uid="{00000000-0005-0000-0000-00004F260000}"/>
    <cellStyle name="Comma 2 2 2 11" xfId="3599" xr:uid="{00000000-0005-0000-0000-000050260000}"/>
    <cellStyle name="Comma 2 2 2 12" xfId="3600" xr:uid="{00000000-0005-0000-0000-000051260000}"/>
    <cellStyle name="Comma 2 2 2 13" xfId="3597" xr:uid="{00000000-0005-0000-0000-000052260000}"/>
    <cellStyle name="Comma 2 2 2 13 2" xfId="18622" xr:uid="{00000000-0005-0000-0000-000053260000}"/>
    <cellStyle name="Comma 2 2 2 14" xfId="9646" xr:uid="{00000000-0005-0000-0000-000054260000}"/>
    <cellStyle name="Comma 2 2 2 14 2" xfId="17622" xr:uid="{00000000-0005-0000-0000-000055260000}"/>
    <cellStyle name="Comma 2 2 2 15" xfId="2672" xr:uid="{00000000-0005-0000-0000-000056260000}"/>
    <cellStyle name="Comma 2 2 2 16" xfId="42055" xr:uid="{00000000-0005-0000-0000-000057260000}"/>
    <cellStyle name="Comma 2 2 2 2" xfId="705" xr:uid="{00000000-0005-0000-0000-000058260000}"/>
    <cellStyle name="Comma 2 2 2 2 10" xfId="42056" xr:uid="{00000000-0005-0000-0000-000059260000}"/>
    <cellStyle name="Comma 2 2 2 2 11" xfId="42057" xr:uid="{00000000-0005-0000-0000-00005A260000}"/>
    <cellStyle name="Comma 2 2 2 2 12" xfId="42058" xr:uid="{00000000-0005-0000-0000-00005B260000}"/>
    <cellStyle name="Comma 2 2 2 2 2" xfId="1095" xr:uid="{00000000-0005-0000-0000-00005C260000}"/>
    <cellStyle name="Comma 2 2 2 2 2 2" xfId="3603" xr:uid="{00000000-0005-0000-0000-00005D260000}"/>
    <cellStyle name="Comma 2 2 2 2 2 2 10" xfId="3604" xr:uid="{00000000-0005-0000-0000-00005E260000}"/>
    <cellStyle name="Comma 2 2 2 2 2 2 11" xfId="3605" xr:uid="{00000000-0005-0000-0000-00005F260000}"/>
    <cellStyle name="Comma 2 2 2 2 2 2 12" xfId="3606" xr:uid="{00000000-0005-0000-0000-000060260000}"/>
    <cellStyle name="Comma 2 2 2 2 2 2 13" xfId="3607" xr:uid="{00000000-0005-0000-0000-000061260000}"/>
    <cellStyle name="Comma 2 2 2 2 2 2 14" xfId="3608" xr:uid="{00000000-0005-0000-0000-000062260000}"/>
    <cellStyle name="Comma 2 2 2 2 2 2 15" xfId="3609" xr:uid="{00000000-0005-0000-0000-000063260000}"/>
    <cellStyle name="Comma 2 2 2 2 2 2 16" xfId="3610" xr:uid="{00000000-0005-0000-0000-000064260000}"/>
    <cellStyle name="Comma 2 2 2 2 2 2 17" xfId="3611" xr:uid="{00000000-0005-0000-0000-000065260000}"/>
    <cellStyle name="Comma 2 2 2 2 2 2 18" xfId="3612" xr:uid="{00000000-0005-0000-0000-000066260000}"/>
    <cellStyle name="Comma 2 2 2 2 2 2 19" xfId="3613" xr:uid="{00000000-0005-0000-0000-000067260000}"/>
    <cellStyle name="Comma 2 2 2 2 2 2 2" xfId="3614" xr:uid="{00000000-0005-0000-0000-000068260000}"/>
    <cellStyle name="Comma 2 2 2 2 2 2 2 10" xfId="3615" xr:uid="{00000000-0005-0000-0000-000069260000}"/>
    <cellStyle name="Comma 2 2 2 2 2 2 2 11" xfId="3616" xr:uid="{00000000-0005-0000-0000-00006A260000}"/>
    <cellStyle name="Comma 2 2 2 2 2 2 2 12" xfId="3617" xr:uid="{00000000-0005-0000-0000-00006B260000}"/>
    <cellStyle name="Comma 2 2 2 2 2 2 2 13" xfId="3618" xr:uid="{00000000-0005-0000-0000-00006C260000}"/>
    <cellStyle name="Comma 2 2 2 2 2 2 2 14" xfId="3619" xr:uid="{00000000-0005-0000-0000-00006D260000}"/>
    <cellStyle name="Comma 2 2 2 2 2 2 2 15" xfId="3620" xr:uid="{00000000-0005-0000-0000-00006E260000}"/>
    <cellStyle name="Comma 2 2 2 2 2 2 2 16" xfId="3621" xr:uid="{00000000-0005-0000-0000-00006F260000}"/>
    <cellStyle name="Comma 2 2 2 2 2 2 2 17" xfId="3622" xr:uid="{00000000-0005-0000-0000-000070260000}"/>
    <cellStyle name="Comma 2 2 2 2 2 2 2 18" xfId="3623" xr:uid="{00000000-0005-0000-0000-000071260000}"/>
    <cellStyle name="Comma 2 2 2 2 2 2 2 19" xfId="3624" xr:uid="{00000000-0005-0000-0000-000072260000}"/>
    <cellStyle name="Comma 2 2 2 2 2 2 2 2" xfId="3625" xr:uid="{00000000-0005-0000-0000-000073260000}"/>
    <cellStyle name="Comma 2 2 2 2 2 2 2 20" xfId="42060" xr:uid="{00000000-0005-0000-0000-000074260000}"/>
    <cellStyle name="Comma 2 2 2 2 2 2 2 3" xfId="3626" xr:uid="{00000000-0005-0000-0000-000075260000}"/>
    <cellStyle name="Comma 2 2 2 2 2 2 2 4" xfId="3627" xr:uid="{00000000-0005-0000-0000-000076260000}"/>
    <cellStyle name="Comma 2 2 2 2 2 2 2 5" xfId="3628" xr:uid="{00000000-0005-0000-0000-000077260000}"/>
    <cellStyle name="Comma 2 2 2 2 2 2 2 6" xfId="3629" xr:uid="{00000000-0005-0000-0000-000078260000}"/>
    <cellStyle name="Comma 2 2 2 2 2 2 2 7" xfId="3630" xr:uid="{00000000-0005-0000-0000-000079260000}"/>
    <cellStyle name="Comma 2 2 2 2 2 2 2 8" xfId="3631" xr:uid="{00000000-0005-0000-0000-00007A260000}"/>
    <cellStyle name="Comma 2 2 2 2 2 2 2 9" xfId="3632" xr:uid="{00000000-0005-0000-0000-00007B260000}"/>
    <cellStyle name="Comma 2 2 2 2 2 2 20" xfId="42059" xr:uid="{00000000-0005-0000-0000-00007C260000}"/>
    <cellStyle name="Comma 2 2 2 2 2 2 3" xfId="3633" xr:uid="{00000000-0005-0000-0000-00007D260000}"/>
    <cellStyle name="Comma 2 2 2 2 2 2 3 2" xfId="42061" xr:uid="{00000000-0005-0000-0000-00007E260000}"/>
    <cellStyle name="Comma 2 2 2 2 2 2 4" xfId="3634" xr:uid="{00000000-0005-0000-0000-00007F260000}"/>
    <cellStyle name="Comma 2 2 2 2 2 2 4 2" xfId="42062" xr:uid="{00000000-0005-0000-0000-000080260000}"/>
    <cellStyle name="Comma 2 2 2 2 2 2 5" xfId="3635" xr:uid="{00000000-0005-0000-0000-000081260000}"/>
    <cellStyle name="Comma 2 2 2 2 2 2 5 2" xfId="42063" xr:uid="{00000000-0005-0000-0000-000082260000}"/>
    <cellStyle name="Comma 2 2 2 2 2 2 6" xfId="3636" xr:uid="{00000000-0005-0000-0000-000083260000}"/>
    <cellStyle name="Comma 2 2 2 2 2 2 6 2" xfId="42064" xr:uid="{00000000-0005-0000-0000-000084260000}"/>
    <cellStyle name="Comma 2 2 2 2 2 2 7" xfId="3637" xr:uid="{00000000-0005-0000-0000-000085260000}"/>
    <cellStyle name="Comma 2 2 2 2 2 2 7 2" xfId="42065" xr:uid="{00000000-0005-0000-0000-000086260000}"/>
    <cellStyle name="Comma 2 2 2 2 2 2 8" xfId="3638" xr:uid="{00000000-0005-0000-0000-000087260000}"/>
    <cellStyle name="Comma 2 2 2 2 2 2 8 2" xfId="42066" xr:uid="{00000000-0005-0000-0000-000088260000}"/>
    <cellStyle name="Comma 2 2 2 2 2 2 9" xfId="3639" xr:uid="{00000000-0005-0000-0000-000089260000}"/>
    <cellStyle name="Comma 2 2 2 2 2 2 9 2" xfId="42067" xr:uid="{00000000-0005-0000-0000-00008A260000}"/>
    <cellStyle name="Comma 2 2 2 2 2 3" xfId="3640" xr:uid="{00000000-0005-0000-0000-00008B260000}"/>
    <cellStyle name="Comma 2 2 2 2 2 3 2" xfId="42068" xr:uid="{00000000-0005-0000-0000-00008C260000}"/>
    <cellStyle name="Comma 2 2 2 2 2 4" xfId="3602" xr:uid="{00000000-0005-0000-0000-00008D260000}"/>
    <cellStyle name="Comma 2 2 2 2 2 4 2" xfId="42069" xr:uid="{00000000-0005-0000-0000-00008E260000}"/>
    <cellStyle name="Comma 2 2 2 2 3" xfId="959" xr:uid="{00000000-0005-0000-0000-00008F260000}"/>
    <cellStyle name="Comma 2 2 2 2 3 2" xfId="3641" xr:uid="{00000000-0005-0000-0000-000090260000}"/>
    <cellStyle name="Comma 2 2 2 2 3 2 2" xfId="42071" xr:uid="{00000000-0005-0000-0000-000091260000}"/>
    <cellStyle name="Comma 2 2 2 2 3 3" xfId="42072" xr:uid="{00000000-0005-0000-0000-000092260000}"/>
    <cellStyle name="Comma 2 2 2 2 3 4" xfId="42070" xr:uid="{00000000-0005-0000-0000-000093260000}"/>
    <cellStyle name="Comma 2 2 2 2 4" xfId="1320" xr:uid="{00000000-0005-0000-0000-000094260000}"/>
    <cellStyle name="Comma 2 2 2 2 4 2" xfId="3642" xr:uid="{00000000-0005-0000-0000-000095260000}"/>
    <cellStyle name="Comma 2 2 2 2 4 2 2" xfId="42074" xr:uid="{00000000-0005-0000-0000-000096260000}"/>
    <cellStyle name="Comma 2 2 2 2 4 3" xfId="42075" xr:uid="{00000000-0005-0000-0000-000097260000}"/>
    <cellStyle name="Comma 2 2 2 2 4 4" xfId="42073" xr:uid="{00000000-0005-0000-0000-000098260000}"/>
    <cellStyle name="Comma 2 2 2 2 5" xfId="3643" xr:uid="{00000000-0005-0000-0000-000099260000}"/>
    <cellStyle name="Comma 2 2 2 2 5 2" xfId="42076" xr:uid="{00000000-0005-0000-0000-00009A260000}"/>
    <cellStyle name="Comma 2 2 2 2 6" xfId="3644" xr:uid="{00000000-0005-0000-0000-00009B260000}"/>
    <cellStyle name="Comma 2 2 2 2 6 2" xfId="42077" xr:uid="{00000000-0005-0000-0000-00009C260000}"/>
    <cellStyle name="Comma 2 2 2 2 7" xfId="3601" xr:uid="{00000000-0005-0000-0000-00009D260000}"/>
    <cellStyle name="Comma 2 2 2 2 7 2" xfId="6247" xr:uid="{00000000-0005-0000-0000-00009E260000}"/>
    <cellStyle name="Comma 2 2 2 2 7 2 2" xfId="42080" xr:uid="{00000000-0005-0000-0000-00009F260000}"/>
    <cellStyle name="Comma 2 2 2 2 7 2 3" xfId="42079" xr:uid="{00000000-0005-0000-0000-0000A0260000}"/>
    <cellStyle name="Comma 2 2 2 2 7 3" xfId="42081" xr:uid="{00000000-0005-0000-0000-0000A1260000}"/>
    <cellStyle name="Comma 2 2 2 2 7 3 2" xfId="42082" xr:uid="{00000000-0005-0000-0000-0000A2260000}"/>
    <cellStyle name="Comma 2 2 2 2 7 4" xfId="42083" xr:uid="{00000000-0005-0000-0000-0000A3260000}"/>
    <cellStyle name="Comma 2 2 2 2 7 5" xfId="42078" xr:uid="{00000000-0005-0000-0000-0000A4260000}"/>
    <cellStyle name="Comma 2 2 2 2 8" xfId="2673" xr:uid="{00000000-0005-0000-0000-0000A5260000}"/>
    <cellStyle name="Comma 2 2 2 2 8 2" xfId="42085" xr:uid="{00000000-0005-0000-0000-0000A6260000}"/>
    <cellStyle name="Comma 2 2 2 2 8 3" xfId="42086" xr:uid="{00000000-0005-0000-0000-0000A7260000}"/>
    <cellStyle name="Comma 2 2 2 2 8 4" xfId="42084" xr:uid="{00000000-0005-0000-0000-0000A8260000}"/>
    <cellStyle name="Comma 2 2 2 2 9" xfId="42087" xr:uid="{00000000-0005-0000-0000-0000A9260000}"/>
    <cellStyle name="Comma 2 2 2 3" xfId="960" xr:uid="{00000000-0005-0000-0000-0000AA260000}"/>
    <cellStyle name="Comma 2 2 2 3 2" xfId="1096" xr:uid="{00000000-0005-0000-0000-0000AB260000}"/>
    <cellStyle name="Comma 2 2 2 3 2 2" xfId="18685" xr:uid="{00000000-0005-0000-0000-0000AC260000}"/>
    <cellStyle name="Comma 2 2 2 3 2 2 2" xfId="42088" xr:uid="{00000000-0005-0000-0000-0000AD260000}"/>
    <cellStyle name="Comma 2 2 2 3 2 3" xfId="3645" xr:uid="{00000000-0005-0000-0000-0000AE260000}"/>
    <cellStyle name="Comma 2 2 2 3 3" xfId="1321" xr:uid="{00000000-0005-0000-0000-0000AF260000}"/>
    <cellStyle name="Comma 2 2 2 3 3 2" xfId="17623" xr:uid="{00000000-0005-0000-0000-0000B0260000}"/>
    <cellStyle name="Comma 2 2 2 3 4" xfId="3122" xr:uid="{00000000-0005-0000-0000-0000B1260000}"/>
    <cellStyle name="Comma 2 2 2 4" xfId="961" xr:uid="{00000000-0005-0000-0000-0000B2260000}"/>
    <cellStyle name="Comma 2 2 2 4 2" xfId="1097" xr:uid="{00000000-0005-0000-0000-0000B3260000}"/>
    <cellStyle name="Comma 2 2 2 4 2 2" xfId="9902" xr:uid="{00000000-0005-0000-0000-0000B4260000}"/>
    <cellStyle name="Comma 2 2 2 4 2 2 2" xfId="42089" xr:uid="{00000000-0005-0000-0000-0000B5260000}"/>
    <cellStyle name="Comma 2 2 2 4 3" xfId="1322" xr:uid="{00000000-0005-0000-0000-0000B6260000}"/>
    <cellStyle name="Comma 2 2 2 4 3 2" xfId="17624" xr:uid="{00000000-0005-0000-0000-0000B7260000}"/>
    <cellStyle name="Comma 2 2 2 4 4" xfId="3646" xr:uid="{00000000-0005-0000-0000-0000B8260000}"/>
    <cellStyle name="Comma 2 2 2 5" xfId="962" xr:uid="{00000000-0005-0000-0000-0000B9260000}"/>
    <cellStyle name="Comma 2 2 2 5 2" xfId="1098" xr:uid="{00000000-0005-0000-0000-0000BA260000}"/>
    <cellStyle name="Comma 2 2 2 5 2 2" xfId="9903" xr:uid="{00000000-0005-0000-0000-0000BB260000}"/>
    <cellStyle name="Comma 2 2 2 5 2 2 2" xfId="42090" xr:uid="{00000000-0005-0000-0000-0000BC260000}"/>
    <cellStyle name="Comma 2 2 2 5 3" xfId="1323" xr:uid="{00000000-0005-0000-0000-0000BD260000}"/>
    <cellStyle name="Comma 2 2 2 5 3 2" xfId="17625" xr:uid="{00000000-0005-0000-0000-0000BE260000}"/>
    <cellStyle name="Comma 2 2 2 5 4" xfId="3647" xr:uid="{00000000-0005-0000-0000-0000BF260000}"/>
    <cellStyle name="Comma 2 2 2 6" xfId="1094" xr:uid="{00000000-0005-0000-0000-0000C0260000}"/>
    <cellStyle name="Comma 2 2 2 6 2" xfId="9900" xr:uid="{00000000-0005-0000-0000-0000C1260000}"/>
    <cellStyle name="Comma 2 2 2 6 2 2" xfId="42091" xr:uid="{00000000-0005-0000-0000-0000C2260000}"/>
    <cellStyle name="Comma 2 2 2 6 3" xfId="17626" xr:uid="{00000000-0005-0000-0000-0000C3260000}"/>
    <cellStyle name="Comma 2 2 2 6 3 2" xfId="42092" xr:uid="{00000000-0005-0000-0000-0000C4260000}"/>
    <cellStyle name="Comma 2 2 2 6 4" xfId="3648" xr:uid="{00000000-0005-0000-0000-0000C5260000}"/>
    <cellStyle name="Comma 2 2 2 6 4 2" xfId="42093" xr:uid="{00000000-0005-0000-0000-0000C6260000}"/>
    <cellStyle name="Comma 2 2 2 7" xfId="958" xr:uid="{00000000-0005-0000-0000-0000C7260000}"/>
    <cellStyle name="Comma 2 2 2 7 2" xfId="10326" xr:uid="{00000000-0005-0000-0000-0000C8260000}"/>
    <cellStyle name="Comma 2 2 2 7 2 2" xfId="42095" xr:uid="{00000000-0005-0000-0000-0000C9260000}"/>
    <cellStyle name="Comma 2 2 2 7 3" xfId="17627" xr:uid="{00000000-0005-0000-0000-0000CA260000}"/>
    <cellStyle name="Comma 2 2 2 7 4" xfId="3649" xr:uid="{00000000-0005-0000-0000-0000CB260000}"/>
    <cellStyle name="Comma 2 2 2 7 5" xfId="42094" xr:uid="{00000000-0005-0000-0000-0000CC260000}"/>
    <cellStyle name="Comma 2 2 2 8" xfId="1251" xr:uid="{00000000-0005-0000-0000-0000CD260000}"/>
    <cellStyle name="Comma 2 2 2 8 2" xfId="3650" xr:uid="{00000000-0005-0000-0000-0000CE260000}"/>
    <cellStyle name="Comma 2 2 2 8 3" xfId="42096" xr:uid="{00000000-0005-0000-0000-0000CF260000}"/>
    <cellStyle name="Comma 2 2 2 9" xfId="3651" xr:uid="{00000000-0005-0000-0000-0000D0260000}"/>
    <cellStyle name="Comma 2 2 2 9 2" xfId="37471" xr:uid="{00000000-0005-0000-0000-0000D1260000}"/>
    <cellStyle name="Comma 2 2 2 9 3" xfId="42097" xr:uid="{00000000-0005-0000-0000-0000D2260000}"/>
    <cellStyle name="Comma 2 2 20" xfId="3652" xr:uid="{00000000-0005-0000-0000-0000D3260000}"/>
    <cellStyle name="Comma 2 2 21" xfId="3653" xr:uid="{00000000-0005-0000-0000-0000D4260000}"/>
    <cellStyle name="Comma 2 2 22" xfId="3654" xr:uid="{00000000-0005-0000-0000-0000D5260000}"/>
    <cellStyle name="Comma 2 2 23" xfId="3655" xr:uid="{00000000-0005-0000-0000-0000D6260000}"/>
    <cellStyle name="Comma 2 2 24" xfId="3656" xr:uid="{00000000-0005-0000-0000-0000D7260000}"/>
    <cellStyle name="Comma 2 2 25" xfId="3657" xr:uid="{00000000-0005-0000-0000-0000D8260000}"/>
    <cellStyle name="Comma 2 2 26" xfId="3658" xr:uid="{00000000-0005-0000-0000-0000D9260000}"/>
    <cellStyle name="Comma 2 2 27" xfId="3659" xr:uid="{00000000-0005-0000-0000-0000DA260000}"/>
    <cellStyle name="Comma 2 2 28" xfId="3660" xr:uid="{00000000-0005-0000-0000-0000DB260000}"/>
    <cellStyle name="Comma 2 2 29" xfId="3661" xr:uid="{00000000-0005-0000-0000-0000DC260000}"/>
    <cellStyle name="Comma 2 2 3" xfId="144" xr:uid="{00000000-0005-0000-0000-0000DD260000}"/>
    <cellStyle name="Comma 2 2 3 2" xfId="1099" xr:uid="{00000000-0005-0000-0000-0000DE260000}"/>
    <cellStyle name="Comma 2 2 3 2 2" xfId="1372" xr:uid="{00000000-0005-0000-0000-0000DF260000}"/>
    <cellStyle name="Comma 2 2 3 2 2 10" xfId="42099" xr:uid="{00000000-0005-0000-0000-0000E0260000}"/>
    <cellStyle name="Comma 2 2 3 2 2 11" xfId="42098" xr:uid="{00000000-0005-0000-0000-0000E1260000}"/>
    <cellStyle name="Comma 2 2 3 2 2 2" xfId="18755" xr:uid="{00000000-0005-0000-0000-0000E2260000}"/>
    <cellStyle name="Comma 2 2 3 2 2 2 2" xfId="42100" xr:uid="{00000000-0005-0000-0000-0000E3260000}"/>
    <cellStyle name="Comma 2 2 3 2 2 3" xfId="3663" xr:uid="{00000000-0005-0000-0000-0000E4260000}"/>
    <cellStyle name="Comma 2 2 3 2 2 3 2" xfId="42101" xr:uid="{00000000-0005-0000-0000-0000E5260000}"/>
    <cellStyle name="Comma 2 2 3 2 2 4" xfId="42102" xr:uid="{00000000-0005-0000-0000-0000E6260000}"/>
    <cellStyle name="Comma 2 2 3 2 2 5" xfId="42103" xr:uid="{00000000-0005-0000-0000-0000E7260000}"/>
    <cellStyle name="Comma 2 2 3 2 2 6" xfId="42104" xr:uid="{00000000-0005-0000-0000-0000E8260000}"/>
    <cellStyle name="Comma 2 2 3 2 2 7" xfId="42105" xr:uid="{00000000-0005-0000-0000-0000E9260000}"/>
    <cellStyle name="Comma 2 2 3 2 2 8" xfId="42106" xr:uid="{00000000-0005-0000-0000-0000EA260000}"/>
    <cellStyle name="Comma 2 2 3 2 2 9" xfId="42107" xr:uid="{00000000-0005-0000-0000-0000EB260000}"/>
    <cellStyle name="Comma 2 2 3 2 3" xfId="10124" xr:uid="{00000000-0005-0000-0000-0000EC260000}"/>
    <cellStyle name="Comma 2 2 3 2 3 2" xfId="17629" xr:uid="{00000000-0005-0000-0000-0000ED260000}"/>
    <cellStyle name="Comma 2 2 3 2 3 3" xfId="42108" xr:uid="{00000000-0005-0000-0000-0000EE260000}"/>
    <cellStyle name="Comma 2 2 3 2 4" xfId="2675" xr:uid="{00000000-0005-0000-0000-0000EF260000}"/>
    <cellStyle name="Comma 2 2 3 2 4 2" xfId="42109" xr:uid="{00000000-0005-0000-0000-0000F0260000}"/>
    <cellStyle name="Comma 2 2 3 2 5" xfId="42110" xr:uid="{00000000-0005-0000-0000-0000F1260000}"/>
    <cellStyle name="Comma 2 2 3 2 6" xfId="42111" xr:uid="{00000000-0005-0000-0000-0000F2260000}"/>
    <cellStyle name="Comma 2 2 3 2 7" xfId="42112" xr:uid="{00000000-0005-0000-0000-0000F3260000}"/>
    <cellStyle name="Comma 2 2 3 2 8" xfId="42113" xr:uid="{00000000-0005-0000-0000-0000F4260000}"/>
    <cellStyle name="Comma 2 2 3 2 9" xfId="42114" xr:uid="{00000000-0005-0000-0000-0000F5260000}"/>
    <cellStyle name="Comma 2 2 3 3" xfId="963" xr:uid="{00000000-0005-0000-0000-0000F6260000}"/>
    <cellStyle name="Comma 2 2 3 3 2" xfId="10328" xr:uid="{00000000-0005-0000-0000-0000F7260000}"/>
    <cellStyle name="Comma 2 2 3 3 2 2" xfId="42115" xr:uid="{00000000-0005-0000-0000-0000F8260000}"/>
    <cellStyle name="Comma 2 2 3 3 3" xfId="17630" xr:uid="{00000000-0005-0000-0000-0000F9260000}"/>
    <cellStyle name="Comma 2 2 3 3 3 2" xfId="42116" xr:uid="{00000000-0005-0000-0000-0000FA260000}"/>
    <cellStyle name="Comma 2 2 3 3 4" xfId="3664" xr:uid="{00000000-0005-0000-0000-0000FB260000}"/>
    <cellStyle name="Comma 2 2 3 4" xfId="1324" xr:uid="{00000000-0005-0000-0000-0000FC260000}"/>
    <cellStyle name="Comma 2 2 3 4 2" xfId="3665" xr:uid="{00000000-0005-0000-0000-0000FD260000}"/>
    <cellStyle name="Comma 2 2 3 4 3" xfId="42117" xr:uid="{00000000-0005-0000-0000-0000FE260000}"/>
    <cellStyle name="Comma 2 2 3 5" xfId="3666" xr:uid="{00000000-0005-0000-0000-0000FF260000}"/>
    <cellStyle name="Comma 2 2 3 5 2" xfId="42118" xr:uid="{00000000-0005-0000-0000-000000270000}"/>
    <cellStyle name="Comma 2 2 3 6" xfId="3662" xr:uid="{00000000-0005-0000-0000-000001270000}"/>
    <cellStyle name="Comma 2 2 3 6 2" xfId="6187" xr:uid="{00000000-0005-0000-0000-000002270000}"/>
    <cellStyle name="Comma 2 2 3 6 3" xfId="18686" xr:uid="{00000000-0005-0000-0000-000003270000}"/>
    <cellStyle name="Comma 2 2 3 7" xfId="9904" xr:uid="{00000000-0005-0000-0000-000004270000}"/>
    <cellStyle name="Comma 2 2 3 7 2" xfId="17628" xr:uid="{00000000-0005-0000-0000-000005270000}"/>
    <cellStyle name="Comma 2 2 3 8" xfId="2674" xr:uid="{00000000-0005-0000-0000-000006270000}"/>
    <cellStyle name="Comma 2 2 30" xfId="3667" xr:uid="{00000000-0005-0000-0000-000007270000}"/>
    <cellStyle name="Comma 2 2 31" xfId="3668" xr:uid="{00000000-0005-0000-0000-000008270000}"/>
    <cellStyle name="Comma 2 2 32" xfId="3669" xr:uid="{00000000-0005-0000-0000-000009270000}"/>
    <cellStyle name="Comma 2 2 33" xfId="3670" xr:uid="{00000000-0005-0000-0000-00000A270000}"/>
    <cellStyle name="Comma 2 2 34" xfId="3671" xr:uid="{00000000-0005-0000-0000-00000B270000}"/>
    <cellStyle name="Comma 2 2 35" xfId="3672" xr:uid="{00000000-0005-0000-0000-00000C270000}"/>
    <cellStyle name="Comma 2 2 36" xfId="3673" xr:uid="{00000000-0005-0000-0000-00000D270000}"/>
    <cellStyle name="Comma 2 2 37" xfId="3674" xr:uid="{00000000-0005-0000-0000-00000E270000}"/>
    <cellStyle name="Comma 2 2 38" xfId="3675" xr:uid="{00000000-0005-0000-0000-00000F270000}"/>
    <cellStyle name="Comma 2 2 39" xfId="3676" xr:uid="{00000000-0005-0000-0000-000010270000}"/>
    <cellStyle name="Comma 2 2 4" xfId="704" xr:uid="{00000000-0005-0000-0000-000011270000}"/>
    <cellStyle name="Comma 2 2 4 2" xfId="1100" xr:uid="{00000000-0005-0000-0000-000012270000}"/>
    <cellStyle name="Comma 2 2 4 2 2" xfId="2677" xr:uid="{00000000-0005-0000-0000-000013270000}"/>
    <cellStyle name="Comma 2 2 4 2 2 2" xfId="42119" xr:uid="{00000000-0005-0000-0000-000014270000}"/>
    <cellStyle name="Comma 2 2 4 2 3" xfId="42120" xr:uid="{00000000-0005-0000-0000-000015270000}"/>
    <cellStyle name="Comma 2 2 4 2 4" xfId="42121" xr:uid="{00000000-0005-0000-0000-000016270000}"/>
    <cellStyle name="Comma 2 2 4 3" xfId="964" xr:uid="{00000000-0005-0000-0000-000017270000}"/>
    <cellStyle name="Comma 2 2 4 3 2" xfId="10330" xr:uid="{00000000-0005-0000-0000-000018270000}"/>
    <cellStyle name="Comma 2 2 4 3 3" xfId="3677" xr:uid="{00000000-0005-0000-0000-000019270000}"/>
    <cellStyle name="Comma 2 2 4 3 4" xfId="42122" xr:uid="{00000000-0005-0000-0000-00001A270000}"/>
    <cellStyle name="Comma 2 2 4 4" xfId="1325" xr:uid="{00000000-0005-0000-0000-00001B270000}"/>
    <cellStyle name="Comma 2 2 4 4 2" xfId="42123" xr:uid="{00000000-0005-0000-0000-00001C270000}"/>
    <cellStyle name="Comma 2 2 4 5" xfId="17631" xr:uid="{00000000-0005-0000-0000-00001D270000}"/>
    <cellStyle name="Comma 2 2 4 6" xfId="2676" xr:uid="{00000000-0005-0000-0000-00001E270000}"/>
    <cellStyle name="Comma 2 2 4 7" xfId="37748" xr:uid="{00000000-0005-0000-0000-00001F270000}"/>
    <cellStyle name="Comma 2 2 4 8" xfId="38026" xr:uid="{00000000-0005-0000-0000-000020270000}"/>
    <cellStyle name="Comma 2 2 40" xfId="3678" xr:uid="{00000000-0005-0000-0000-000021270000}"/>
    <cellStyle name="Comma 2 2 41" xfId="3679" xr:uid="{00000000-0005-0000-0000-000022270000}"/>
    <cellStyle name="Comma 2 2 42" xfId="3680" xr:uid="{00000000-0005-0000-0000-000023270000}"/>
    <cellStyle name="Comma 2 2 43" xfId="3681" xr:uid="{00000000-0005-0000-0000-000024270000}"/>
    <cellStyle name="Comma 2 2 44" xfId="3682" xr:uid="{00000000-0005-0000-0000-000025270000}"/>
    <cellStyle name="Comma 2 2 45" xfId="3683" xr:uid="{00000000-0005-0000-0000-000026270000}"/>
    <cellStyle name="Comma 2 2 46" xfId="3684" xr:uid="{00000000-0005-0000-0000-000027270000}"/>
    <cellStyle name="Comma 2 2 47" xfId="3685" xr:uid="{00000000-0005-0000-0000-000028270000}"/>
    <cellStyle name="Comma 2 2 48" xfId="3568" xr:uid="{00000000-0005-0000-0000-000029270000}"/>
    <cellStyle name="Comma 2 2 48 2" xfId="19842" xr:uid="{00000000-0005-0000-0000-00002A270000}"/>
    <cellStyle name="Comma 2 2 48 2 2" xfId="32955" xr:uid="{00000000-0005-0000-0000-00002B270000}"/>
    <cellStyle name="Comma 2 2 48 2 3" xfId="35929" xr:uid="{00000000-0005-0000-0000-00002C270000}"/>
    <cellStyle name="Comma 2 2 48 3" xfId="18566" xr:uid="{00000000-0005-0000-0000-00002D270000}"/>
    <cellStyle name="Comma 2 2 48 4" xfId="31928" xr:uid="{00000000-0005-0000-0000-00002E270000}"/>
    <cellStyle name="Comma 2 2 48 5" xfId="35084" xr:uid="{00000000-0005-0000-0000-00002F270000}"/>
    <cellStyle name="Comma 2 2 49" xfId="2671" xr:uid="{00000000-0005-0000-0000-000030270000}"/>
    <cellStyle name="Comma 2 2 49 2" xfId="17618" xr:uid="{00000000-0005-0000-0000-000031270000}"/>
    <cellStyle name="Comma 2 2 5" xfId="965" xr:uid="{00000000-0005-0000-0000-000032270000}"/>
    <cellStyle name="Comma 2 2 5 2" xfId="1101" xr:uid="{00000000-0005-0000-0000-000033270000}"/>
    <cellStyle name="Comma 2 2 5 2 2" xfId="10331" xr:uid="{00000000-0005-0000-0000-000034270000}"/>
    <cellStyle name="Comma 2 2 5 2 2 2" xfId="42124" xr:uid="{00000000-0005-0000-0000-000035270000}"/>
    <cellStyle name="Comma 2 2 5 2 3" xfId="3686" xr:uid="{00000000-0005-0000-0000-000036270000}"/>
    <cellStyle name="Comma 2 2 5 3" xfId="1326" xr:uid="{00000000-0005-0000-0000-000037270000}"/>
    <cellStyle name="Comma 2 2 5 3 2" xfId="42125" xr:uid="{00000000-0005-0000-0000-000038270000}"/>
    <cellStyle name="Comma 2 2 5 4" xfId="17632" xr:uid="{00000000-0005-0000-0000-000039270000}"/>
    <cellStyle name="Comma 2 2 5 4 2" xfId="42126" xr:uid="{00000000-0005-0000-0000-00003A270000}"/>
    <cellStyle name="Comma 2 2 5 5" xfId="2678" xr:uid="{00000000-0005-0000-0000-00003B270000}"/>
    <cellStyle name="Comma 2 2 50" xfId="7756" xr:uid="{00000000-0005-0000-0000-00003C270000}"/>
    <cellStyle name="Comma 2 2 50 2" xfId="14251" xr:uid="{00000000-0005-0000-0000-00003D270000}"/>
    <cellStyle name="Comma 2 2 50 2 2" xfId="26965" xr:uid="{00000000-0005-0000-0000-00003E270000}"/>
    <cellStyle name="Comma 2 2 50 3" xfId="18997" xr:uid="{00000000-0005-0000-0000-00003F270000}"/>
    <cellStyle name="Comma 2 2 50 4" xfId="32169" xr:uid="{00000000-0005-0000-0000-000040270000}"/>
    <cellStyle name="Comma 2 2 50 5" xfId="35188" xr:uid="{00000000-0005-0000-0000-000041270000}"/>
    <cellStyle name="Comma 2 2 51" xfId="8603" xr:uid="{00000000-0005-0000-0000-000042270000}"/>
    <cellStyle name="Comma 2 2 51 2" xfId="15088" xr:uid="{00000000-0005-0000-0000-000043270000}"/>
    <cellStyle name="Comma 2 2 51 2 2" xfId="27758" xr:uid="{00000000-0005-0000-0000-000044270000}"/>
    <cellStyle name="Comma 2 2 51 3" xfId="18927" xr:uid="{00000000-0005-0000-0000-000045270000}"/>
    <cellStyle name="Comma 2 2 51 4" xfId="32108" xr:uid="{00000000-0005-0000-0000-000046270000}"/>
    <cellStyle name="Comma 2 2 51 5" xfId="35127" xr:uid="{00000000-0005-0000-0000-000047270000}"/>
    <cellStyle name="Comma 2 2 52" xfId="9583" xr:uid="{00000000-0005-0000-0000-000048270000}"/>
    <cellStyle name="Comma 2 2 52 2" xfId="15929" xr:uid="{00000000-0005-0000-0000-000049270000}"/>
    <cellStyle name="Comma 2 2 52 2 2" xfId="28569" xr:uid="{00000000-0005-0000-0000-00004A270000}"/>
    <cellStyle name="Comma 2 2 52 3" xfId="19908" xr:uid="{00000000-0005-0000-0000-00004B270000}"/>
    <cellStyle name="Comma 2 2 52 4" xfId="33089" xr:uid="{00000000-0005-0000-0000-00004C270000}"/>
    <cellStyle name="Comma 2 2 52 5" xfId="35974" xr:uid="{00000000-0005-0000-0000-00004D270000}"/>
    <cellStyle name="Comma 2 2 53" xfId="6394" xr:uid="{00000000-0005-0000-0000-00004E270000}"/>
    <cellStyle name="Comma 2 2 53 2" xfId="13017" xr:uid="{00000000-0005-0000-0000-00004F270000}"/>
    <cellStyle name="Comma 2 2 53 2 2" xfId="25763" xr:uid="{00000000-0005-0000-0000-000050270000}"/>
    <cellStyle name="Comma 2 2 53 3" xfId="21143" xr:uid="{00000000-0005-0000-0000-000051270000}"/>
    <cellStyle name="Comma 2 2 54" xfId="12019" xr:uid="{00000000-0005-0000-0000-000052270000}"/>
    <cellStyle name="Comma 2 2 54 2" xfId="24764" xr:uid="{00000000-0005-0000-0000-000053270000}"/>
    <cellStyle name="Comma 2 2 55" xfId="17412" xr:uid="{00000000-0005-0000-0000-000054270000}"/>
    <cellStyle name="Comma 2 2 56" xfId="30593" xr:uid="{00000000-0005-0000-0000-000055270000}"/>
    <cellStyle name="Comma 2 2 57" xfId="34290" xr:uid="{00000000-0005-0000-0000-000056270000}"/>
    <cellStyle name="Comma 2 2 58" xfId="2182" xr:uid="{00000000-0005-0000-0000-000057270000}"/>
    <cellStyle name="Comma 2 2 59" xfId="37290" xr:uid="{00000000-0005-0000-0000-000058270000}"/>
    <cellStyle name="Comma 2 2 6" xfId="966" xr:uid="{00000000-0005-0000-0000-000059270000}"/>
    <cellStyle name="Comma 2 2 6 2" xfId="3687" xr:uid="{00000000-0005-0000-0000-00005A270000}"/>
    <cellStyle name="Comma 2 2 6 2 2" xfId="10332" xr:uid="{00000000-0005-0000-0000-00005B270000}"/>
    <cellStyle name="Comma 2 2 6 2 3" xfId="42128" xr:uid="{00000000-0005-0000-0000-00005C270000}"/>
    <cellStyle name="Comma 2 2 6 3" xfId="9899" xr:uid="{00000000-0005-0000-0000-00005D270000}"/>
    <cellStyle name="Comma 2 2 6 4" xfId="10881" xr:uid="{00000000-0005-0000-0000-00005E270000}"/>
    <cellStyle name="Comma 2 2 6 4 2" xfId="17633" xr:uid="{00000000-0005-0000-0000-00005F270000}"/>
    <cellStyle name="Comma 2 2 6 5" xfId="2679" xr:uid="{00000000-0005-0000-0000-000060270000}"/>
    <cellStyle name="Comma 2 2 6 6" xfId="42127" xr:uid="{00000000-0005-0000-0000-000061270000}"/>
    <cellStyle name="Comma 2 2 60" xfId="37354" xr:uid="{00000000-0005-0000-0000-000062270000}"/>
    <cellStyle name="Comma 2 2 61" xfId="37838" xr:uid="{00000000-0005-0000-0000-000063270000}"/>
    <cellStyle name="Comma 2 2 62" xfId="42051" xr:uid="{00000000-0005-0000-0000-000064270000}"/>
    <cellStyle name="Comma 2 2 63" xfId="46764" xr:uid="{7A17FFE1-BB11-4D2B-848B-0B99232374C6}"/>
    <cellStyle name="Comma 2 2 64" xfId="46778" xr:uid="{A198F27C-C924-4A99-B914-AF97386D00B6}"/>
    <cellStyle name="Comma 2 2 65" xfId="46794" xr:uid="{CA001823-650E-4654-AD95-3E5A8F25361F}"/>
    <cellStyle name="Comma 2 2 66" xfId="46808" xr:uid="{EFF0D40C-1713-42AD-8F5C-57820FF14BC6}"/>
    <cellStyle name="Comma 2 2 7" xfId="957" xr:uid="{00000000-0005-0000-0000-000065270000}"/>
    <cellStyle name="Comma 2 2 7 2" xfId="3688" xr:uid="{00000000-0005-0000-0000-000066270000}"/>
    <cellStyle name="Comma 2 2 7 2 2" xfId="18756" xr:uid="{00000000-0005-0000-0000-000067270000}"/>
    <cellStyle name="Comma 2 2 7 2 3" xfId="42130" xr:uid="{00000000-0005-0000-0000-000068270000}"/>
    <cellStyle name="Comma 2 2 7 3" xfId="17634" xr:uid="{00000000-0005-0000-0000-000069270000}"/>
    <cellStyle name="Comma 2 2 7 4" xfId="2680" xr:uid="{00000000-0005-0000-0000-00006A270000}"/>
    <cellStyle name="Comma 2 2 7 5" xfId="42129" xr:uid="{00000000-0005-0000-0000-00006B270000}"/>
    <cellStyle name="Comma 2 2 8" xfId="1237" xr:uid="{00000000-0005-0000-0000-00006C270000}"/>
    <cellStyle name="Comma 2 2 8 2" xfId="3689" xr:uid="{00000000-0005-0000-0000-00006D270000}"/>
    <cellStyle name="Comma 2 2 8 2 2" xfId="18757" xr:uid="{00000000-0005-0000-0000-00006E270000}"/>
    <cellStyle name="Comma 2 2 8 2 3" xfId="42132" xr:uid="{00000000-0005-0000-0000-00006F270000}"/>
    <cellStyle name="Comma 2 2 8 3" xfId="17635" xr:uid="{00000000-0005-0000-0000-000070270000}"/>
    <cellStyle name="Comma 2 2 8 4" xfId="2681" xr:uid="{00000000-0005-0000-0000-000071270000}"/>
    <cellStyle name="Comma 2 2 8 5" xfId="42131" xr:uid="{00000000-0005-0000-0000-000072270000}"/>
    <cellStyle name="Comma 2 2 9" xfId="2682" xr:uid="{00000000-0005-0000-0000-000073270000}"/>
    <cellStyle name="Comma 2 2 9 2" xfId="3690" xr:uid="{00000000-0005-0000-0000-000074270000}"/>
    <cellStyle name="Comma 2 2 9 2 2" xfId="18758" xr:uid="{00000000-0005-0000-0000-000075270000}"/>
    <cellStyle name="Comma 2 2 9 3" xfId="17636" xr:uid="{00000000-0005-0000-0000-000076270000}"/>
    <cellStyle name="Comma 2 2 9 4" xfId="37401" xr:uid="{00000000-0005-0000-0000-000077270000}"/>
    <cellStyle name="Comma 2 2 9 5" xfId="37879" xr:uid="{00000000-0005-0000-0000-000078270000}"/>
    <cellStyle name="Comma 2 2 9 6" xfId="42133" xr:uid="{00000000-0005-0000-0000-000079270000}"/>
    <cellStyle name="Comma 2 2_20091127 Undrawn Commitment 1" xfId="42134" xr:uid="{00000000-0005-0000-0000-00007A270000}"/>
    <cellStyle name="Comma 2 20" xfId="1373" xr:uid="{00000000-0005-0000-0000-00007B270000}"/>
    <cellStyle name="Comma 2 20 2" xfId="10669" xr:uid="{00000000-0005-0000-0000-00007C270000}"/>
    <cellStyle name="Comma 2 20 2 2" xfId="16215" xr:uid="{00000000-0005-0000-0000-00007D270000}"/>
    <cellStyle name="Comma 2 20 2 2 2" xfId="20426" xr:uid="{00000000-0005-0000-0000-00007E270000}"/>
    <cellStyle name="Comma 2 20 2 2 3" xfId="33679" xr:uid="{00000000-0005-0000-0000-00007F270000}"/>
    <cellStyle name="Comma 2 20 2 2 4" xfId="36466" xr:uid="{00000000-0005-0000-0000-000080270000}"/>
    <cellStyle name="Comma 2 20 2 3" xfId="20127" xr:uid="{00000000-0005-0000-0000-000081270000}"/>
    <cellStyle name="Comma 2 20 2 4" xfId="33384" xr:uid="{00000000-0005-0000-0000-000082270000}"/>
    <cellStyle name="Comma 2 20 2 5" xfId="36172" xr:uid="{00000000-0005-0000-0000-000083270000}"/>
    <cellStyle name="Comma 2 20 2 6" xfId="42135" xr:uid="{00000000-0005-0000-0000-000084270000}"/>
    <cellStyle name="Comma 2 20 3" xfId="9986" xr:uid="{00000000-0005-0000-0000-000085270000}"/>
    <cellStyle name="Comma 2 20 3 2" xfId="20279" xr:uid="{00000000-0005-0000-0000-000086270000}"/>
    <cellStyle name="Comma 2 20 3 3" xfId="33533" xr:uid="{00000000-0005-0000-0000-000087270000}"/>
    <cellStyle name="Comma 2 20 3 4" xfId="36320" xr:uid="{00000000-0005-0000-0000-000088270000}"/>
    <cellStyle name="Comma 2 20 4" xfId="19971" xr:uid="{00000000-0005-0000-0000-000089270000}"/>
    <cellStyle name="Comma 2 20 4 2" xfId="33235" xr:uid="{00000000-0005-0000-0000-00008A270000}"/>
    <cellStyle name="Comma 2 20 4 3" xfId="36027" xr:uid="{00000000-0005-0000-0000-00008B270000}"/>
    <cellStyle name="Comma 2 20 5" xfId="3691" xr:uid="{00000000-0005-0000-0000-00008C270000}"/>
    <cellStyle name="Comma 2 21" xfId="1374" xr:uid="{00000000-0005-0000-0000-00008D270000}"/>
    <cellStyle name="Comma 2 21 2" xfId="10728" xr:uid="{00000000-0005-0000-0000-00008E270000}"/>
    <cellStyle name="Comma 2 21 2 2" xfId="16273" xr:uid="{00000000-0005-0000-0000-00008F270000}"/>
    <cellStyle name="Comma 2 21 2 2 2" xfId="20484" xr:uid="{00000000-0005-0000-0000-000090270000}"/>
    <cellStyle name="Comma 2 21 2 2 3" xfId="33737" xr:uid="{00000000-0005-0000-0000-000091270000}"/>
    <cellStyle name="Comma 2 21 2 2 4" xfId="36524" xr:uid="{00000000-0005-0000-0000-000092270000}"/>
    <cellStyle name="Comma 2 21 2 3" xfId="20185" xr:uid="{00000000-0005-0000-0000-000093270000}"/>
    <cellStyle name="Comma 2 21 2 4" xfId="33442" xr:uid="{00000000-0005-0000-0000-000094270000}"/>
    <cellStyle name="Comma 2 21 2 5" xfId="36230" xr:uid="{00000000-0005-0000-0000-000095270000}"/>
    <cellStyle name="Comma 2 21 2 6" xfId="42136" xr:uid="{00000000-0005-0000-0000-000096270000}"/>
    <cellStyle name="Comma 2 21 3" xfId="10269" xr:uid="{00000000-0005-0000-0000-000097270000}"/>
    <cellStyle name="Comma 2 21 3 2" xfId="20337" xr:uid="{00000000-0005-0000-0000-000098270000}"/>
    <cellStyle name="Comma 2 21 3 3" xfId="33591" xr:uid="{00000000-0005-0000-0000-000099270000}"/>
    <cellStyle name="Comma 2 21 3 4" xfId="36378" xr:uid="{00000000-0005-0000-0000-00009A270000}"/>
    <cellStyle name="Comma 2 21 4" xfId="20029" xr:uid="{00000000-0005-0000-0000-00009B270000}"/>
    <cellStyle name="Comma 2 21 4 2" xfId="33293" xr:uid="{00000000-0005-0000-0000-00009C270000}"/>
    <cellStyle name="Comma 2 21 4 3" xfId="36085" xr:uid="{00000000-0005-0000-0000-00009D270000}"/>
    <cellStyle name="Comma 2 21 5" xfId="3692" xr:uid="{00000000-0005-0000-0000-00009E270000}"/>
    <cellStyle name="Comma 2 22" xfId="1375" xr:uid="{00000000-0005-0000-0000-00009F270000}"/>
    <cellStyle name="Comma 2 22 2" xfId="10738" xr:uid="{00000000-0005-0000-0000-0000A0270000}"/>
    <cellStyle name="Comma 2 22 2 2" xfId="16278" xr:uid="{00000000-0005-0000-0000-0000A1270000}"/>
    <cellStyle name="Comma 2 22 2 2 2" xfId="20489" xr:uid="{00000000-0005-0000-0000-0000A2270000}"/>
    <cellStyle name="Comma 2 22 2 2 3" xfId="33742" xr:uid="{00000000-0005-0000-0000-0000A3270000}"/>
    <cellStyle name="Comma 2 22 2 2 4" xfId="36529" xr:uid="{00000000-0005-0000-0000-0000A4270000}"/>
    <cellStyle name="Comma 2 22 2 3" xfId="20191" xr:uid="{00000000-0005-0000-0000-0000A5270000}"/>
    <cellStyle name="Comma 2 22 2 4" xfId="33447" xr:uid="{00000000-0005-0000-0000-0000A6270000}"/>
    <cellStyle name="Comma 2 22 2 5" xfId="36235" xr:uid="{00000000-0005-0000-0000-0000A7270000}"/>
    <cellStyle name="Comma 2 22 2 6" xfId="42137" xr:uid="{00000000-0005-0000-0000-0000A8270000}"/>
    <cellStyle name="Comma 2 22 3" xfId="9575" xr:uid="{00000000-0005-0000-0000-0000A9270000}"/>
    <cellStyle name="Comma 2 22 3 2" xfId="20342" xr:uid="{00000000-0005-0000-0000-0000AA270000}"/>
    <cellStyle name="Comma 2 22 3 3" xfId="33596" xr:uid="{00000000-0005-0000-0000-0000AB270000}"/>
    <cellStyle name="Comma 2 22 3 4" xfId="36383" xr:uid="{00000000-0005-0000-0000-0000AC270000}"/>
    <cellStyle name="Comma 2 22 4" xfId="20036" xr:uid="{00000000-0005-0000-0000-0000AD270000}"/>
    <cellStyle name="Comma 2 22 4 2" xfId="33300" xr:uid="{00000000-0005-0000-0000-0000AE270000}"/>
    <cellStyle name="Comma 2 22 4 3" xfId="36090" xr:uid="{00000000-0005-0000-0000-0000AF270000}"/>
    <cellStyle name="Comma 2 22 5" xfId="3693" xr:uid="{00000000-0005-0000-0000-0000B0270000}"/>
    <cellStyle name="Comma 2 23" xfId="1376" xr:uid="{00000000-0005-0000-0000-0000B1270000}"/>
    <cellStyle name="Comma 2 23 2" xfId="10742" xr:uid="{00000000-0005-0000-0000-0000B2270000}"/>
    <cellStyle name="Comma 2 23 2 2" xfId="16280" xr:uid="{00000000-0005-0000-0000-0000B3270000}"/>
    <cellStyle name="Comma 2 23 2 2 2" xfId="20491" xr:uid="{00000000-0005-0000-0000-0000B4270000}"/>
    <cellStyle name="Comma 2 23 2 2 3" xfId="33744" xr:uid="{00000000-0005-0000-0000-0000B5270000}"/>
    <cellStyle name="Comma 2 23 2 2 4" xfId="36531" xr:uid="{00000000-0005-0000-0000-0000B6270000}"/>
    <cellStyle name="Comma 2 23 2 3" xfId="20194" xr:uid="{00000000-0005-0000-0000-0000B7270000}"/>
    <cellStyle name="Comma 2 23 2 4" xfId="33450" xr:uid="{00000000-0005-0000-0000-0000B8270000}"/>
    <cellStyle name="Comma 2 23 2 5" xfId="36237" xr:uid="{00000000-0005-0000-0000-0000B9270000}"/>
    <cellStyle name="Comma 2 23 2 6" xfId="42138" xr:uid="{00000000-0005-0000-0000-0000BA270000}"/>
    <cellStyle name="Comma 2 23 3" xfId="10270" xr:uid="{00000000-0005-0000-0000-0000BB270000}"/>
    <cellStyle name="Comma 2 23 3 2" xfId="20344" xr:uid="{00000000-0005-0000-0000-0000BC270000}"/>
    <cellStyle name="Comma 2 23 3 3" xfId="33598" xr:uid="{00000000-0005-0000-0000-0000BD270000}"/>
    <cellStyle name="Comma 2 23 3 4" xfId="36385" xr:uid="{00000000-0005-0000-0000-0000BE270000}"/>
    <cellStyle name="Comma 2 23 4" xfId="20039" xr:uid="{00000000-0005-0000-0000-0000BF270000}"/>
    <cellStyle name="Comma 2 23 4 2" xfId="33302" xr:uid="{00000000-0005-0000-0000-0000C0270000}"/>
    <cellStyle name="Comma 2 23 4 3" xfId="36091" xr:uid="{00000000-0005-0000-0000-0000C1270000}"/>
    <cellStyle name="Comma 2 23 5" xfId="3694" xr:uid="{00000000-0005-0000-0000-0000C2270000}"/>
    <cellStyle name="Comma 2 24" xfId="1377" xr:uid="{00000000-0005-0000-0000-0000C3270000}"/>
    <cellStyle name="Comma 2 24 2" xfId="10748" xr:uid="{00000000-0005-0000-0000-0000C4270000}"/>
    <cellStyle name="Comma 2 24 2 2" xfId="16282" xr:uid="{00000000-0005-0000-0000-0000C5270000}"/>
    <cellStyle name="Comma 2 24 2 2 2" xfId="20493" xr:uid="{00000000-0005-0000-0000-0000C6270000}"/>
    <cellStyle name="Comma 2 24 2 2 3" xfId="33746" xr:uid="{00000000-0005-0000-0000-0000C7270000}"/>
    <cellStyle name="Comma 2 24 2 2 4" xfId="36533" xr:uid="{00000000-0005-0000-0000-0000C8270000}"/>
    <cellStyle name="Comma 2 24 2 3" xfId="20196" xr:uid="{00000000-0005-0000-0000-0000C9270000}"/>
    <cellStyle name="Comma 2 24 2 4" xfId="33452" xr:uid="{00000000-0005-0000-0000-0000CA270000}"/>
    <cellStyle name="Comma 2 24 2 5" xfId="36239" xr:uid="{00000000-0005-0000-0000-0000CB270000}"/>
    <cellStyle name="Comma 2 24 2 6" xfId="42139" xr:uid="{00000000-0005-0000-0000-0000CC270000}"/>
    <cellStyle name="Comma 2 24 3" xfId="10370" xr:uid="{00000000-0005-0000-0000-0000CD270000}"/>
    <cellStyle name="Comma 2 24 3 2" xfId="20346" xr:uid="{00000000-0005-0000-0000-0000CE270000}"/>
    <cellStyle name="Comma 2 24 3 3" xfId="33600" xr:uid="{00000000-0005-0000-0000-0000CF270000}"/>
    <cellStyle name="Comma 2 24 3 4" xfId="36387" xr:uid="{00000000-0005-0000-0000-0000D0270000}"/>
    <cellStyle name="Comma 2 24 4" xfId="20044" xr:uid="{00000000-0005-0000-0000-0000D1270000}"/>
    <cellStyle name="Comma 2 24 4 2" xfId="33304" xr:uid="{00000000-0005-0000-0000-0000D2270000}"/>
    <cellStyle name="Comma 2 24 4 3" xfId="36093" xr:uid="{00000000-0005-0000-0000-0000D3270000}"/>
    <cellStyle name="Comma 2 24 5" xfId="3695" xr:uid="{00000000-0005-0000-0000-0000D4270000}"/>
    <cellStyle name="Comma 2 25" xfId="1378" xr:uid="{00000000-0005-0000-0000-0000D5270000}"/>
    <cellStyle name="Comma 2 25 2" xfId="10758" xr:uid="{00000000-0005-0000-0000-0000D6270000}"/>
    <cellStyle name="Comma 2 25 2 2" xfId="16287" xr:uid="{00000000-0005-0000-0000-0000D7270000}"/>
    <cellStyle name="Comma 2 25 2 2 2" xfId="20497" xr:uid="{00000000-0005-0000-0000-0000D8270000}"/>
    <cellStyle name="Comma 2 25 2 2 3" xfId="33750" xr:uid="{00000000-0005-0000-0000-0000D9270000}"/>
    <cellStyle name="Comma 2 25 2 2 4" xfId="36537" xr:uid="{00000000-0005-0000-0000-0000DA270000}"/>
    <cellStyle name="Comma 2 25 2 3" xfId="20200" xr:uid="{00000000-0005-0000-0000-0000DB270000}"/>
    <cellStyle name="Comma 2 25 2 4" xfId="33456" xr:uid="{00000000-0005-0000-0000-0000DC270000}"/>
    <cellStyle name="Comma 2 25 2 5" xfId="36243" xr:uid="{00000000-0005-0000-0000-0000DD270000}"/>
    <cellStyle name="Comma 2 25 2 6" xfId="42140" xr:uid="{00000000-0005-0000-0000-0000DE270000}"/>
    <cellStyle name="Comma 2 25 3" xfId="10937" xr:uid="{00000000-0005-0000-0000-0000DF270000}"/>
    <cellStyle name="Comma 2 25 3 2" xfId="20350" xr:uid="{00000000-0005-0000-0000-0000E0270000}"/>
    <cellStyle name="Comma 2 25 3 3" xfId="33604" xr:uid="{00000000-0005-0000-0000-0000E1270000}"/>
    <cellStyle name="Comma 2 25 3 4" xfId="36391" xr:uid="{00000000-0005-0000-0000-0000E2270000}"/>
    <cellStyle name="Comma 2 25 4" xfId="20051" xr:uid="{00000000-0005-0000-0000-0000E3270000}"/>
    <cellStyle name="Comma 2 25 4 2" xfId="33309" xr:uid="{00000000-0005-0000-0000-0000E4270000}"/>
    <cellStyle name="Comma 2 25 4 3" xfId="36097" xr:uid="{00000000-0005-0000-0000-0000E5270000}"/>
    <cellStyle name="Comma 2 25 5" xfId="3696" xr:uid="{00000000-0005-0000-0000-0000E6270000}"/>
    <cellStyle name="Comma 2 26" xfId="1379" xr:uid="{00000000-0005-0000-0000-0000E7270000}"/>
    <cellStyle name="Comma 2 26 2" xfId="10760" xr:uid="{00000000-0005-0000-0000-0000E8270000}"/>
    <cellStyle name="Comma 2 26 2 2" xfId="16289" xr:uid="{00000000-0005-0000-0000-0000E9270000}"/>
    <cellStyle name="Comma 2 26 2 2 2" xfId="20499" xr:uid="{00000000-0005-0000-0000-0000EA270000}"/>
    <cellStyle name="Comma 2 26 2 2 3" xfId="33752" xr:uid="{00000000-0005-0000-0000-0000EB270000}"/>
    <cellStyle name="Comma 2 26 2 2 4" xfId="36539" xr:uid="{00000000-0005-0000-0000-0000EC270000}"/>
    <cellStyle name="Comma 2 26 2 3" xfId="20202" xr:uid="{00000000-0005-0000-0000-0000ED270000}"/>
    <cellStyle name="Comma 2 26 2 4" xfId="33458" xr:uid="{00000000-0005-0000-0000-0000EE270000}"/>
    <cellStyle name="Comma 2 26 2 5" xfId="36245" xr:uid="{00000000-0005-0000-0000-0000EF270000}"/>
    <cellStyle name="Comma 2 26 2 6" xfId="42141" xr:uid="{00000000-0005-0000-0000-0000F0270000}"/>
    <cellStyle name="Comma 2 26 3" xfId="10427" xr:uid="{00000000-0005-0000-0000-0000F1270000}"/>
    <cellStyle name="Comma 2 26 3 2" xfId="20352" xr:uid="{00000000-0005-0000-0000-0000F2270000}"/>
    <cellStyle name="Comma 2 26 3 3" xfId="33606" xr:uid="{00000000-0005-0000-0000-0000F3270000}"/>
    <cellStyle name="Comma 2 26 3 4" xfId="36393" xr:uid="{00000000-0005-0000-0000-0000F4270000}"/>
    <cellStyle name="Comma 2 26 4" xfId="20053" xr:uid="{00000000-0005-0000-0000-0000F5270000}"/>
    <cellStyle name="Comma 2 26 4 2" xfId="33311" xr:uid="{00000000-0005-0000-0000-0000F6270000}"/>
    <cellStyle name="Comma 2 26 4 3" xfId="36099" xr:uid="{00000000-0005-0000-0000-0000F7270000}"/>
    <cellStyle name="Comma 2 26 5" xfId="3697" xr:uid="{00000000-0005-0000-0000-0000F8270000}"/>
    <cellStyle name="Comma 2 27" xfId="1380" xr:uid="{00000000-0005-0000-0000-0000F9270000}"/>
    <cellStyle name="Comma 2 27 2" xfId="10755" xr:uid="{00000000-0005-0000-0000-0000FA270000}"/>
    <cellStyle name="Comma 2 27 2 2" xfId="16286" xr:uid="{00000000-0005-0000-0000-0000FB270000}"/>
    <cellStyle name="Comma 2 27 2 2 2" xfId="20496" xr:uid="{00000000-0005-0000-0000-0000FC270000}"/>
    <cellStyle name="Comma 2 27 2 2 3" xfId="33749" xr:uid="{00000000-0005-0000-0000-0000FD270000}"/>
    <cellStyle name="Comma 2 27 2 2 4" xfId="36536" xr:uid="{00000000-0005-0000-0000-0000FE270000}"/>
    <cellStyle name="Comma 2 27 2 3" xfId="20199" xr:uid="{00000000-0005-0000-0000-0000FF270000}"/>
    <cellStyle name="Comma 2 27 2 4" xfId="33455" xr:uid="{00000000-0005-0000-0000-000000280000}"/>
    <cellStyle name="Comma 2 27 2 5" xfId="36242" xr:uid="{00000000-0005-0000-0000-000001280000}"/>
    <cellStyle name="Comma 2 27 2 6" xfId="42142" xr:uid="{00000000-0005-0000-0000-000002280000}"/>
    <cellStyle name="Comma 2 27 3" xfId="11284" xr:uid="{00000000-0005-0000-0000-000003280000}"/>
    <cellStyle name="Comma 2 27 3 2" xfId="20349" xr:uid="{00000000-0005-0000-0000-000004280000}"/>
    <cellStyle name="Comma 2 27 3 3" xfId="33603" xr:uid="{00000000-0005-0000-0000-000005280000}"/>
    <cellStyle name="Comma 2 27 3 4" xfId="36390" xr:uid="{00000000-0005-0000-0000-000006280000}"/>
    <cellStyle name="Comma 2 27 4" xfId="20050" xr:uid="{00000000-0005-0000-0000-000007280000}"/>
    <cellStyle name="Comma 2 27 4 2" xfId="33308" xr:uid="{00000000-0005-0000-0000-000008280000}"/>
    <cellStyle name="Comma 2 27 4 3" xfId="36096" xr:uid="{00000000-0005-0000-0000-000009280000}"/>
    <cellStyle name="Comma 2 27 5" xfId="3698" xr:uid="{00000000-0005-0000-0000-00000A280000}"/>
    <cellStyle name="Comma 2 28" xfId="1381" xr:uid="{00000000-0005-0000-0000-00000B280000}"/>
    <cellStyle name="Comma 2 28 2" xfId="10761" xr:uid="{00000000-0005-0000-0000-00000C280000}"/>
    <cellStyle name="Comma 2 28 2 2" xfId="16290" xr:uid="{00000000-0005-0000-0000-00000D280000}"/>
    <cellStyle name="Comma 2 28 2 2 2" xfId="20500" xr:uid="{00000000-0005-0000-0000-00000E280000}"/>
    <cellStyle name="Comma 2 28 2 2 3" xfId="33753" xr:uid="{00000000-0005-0000-0000-00000F280000}"/>
    <cellStyle name="Comma 2 28 2 2 4" xfId="36540" xr:uid="{00000000-0005-0000-0000-000010280000}"/>
    <cellStyle name="Comma 2 28 2 3" xfId="20203" xr:uid="{00000000-0005-0000-0000-000011280000}"/>
    <cellStyle name="Comma 2 28 2 4" xfId="33459" xr:uid="{00000000-0005-0000-0000-000012280000}"/>
    <cellStyle name="Comma 2 28 2 5" xfId="36246" xr:uid="{00000000-0005-0000-0000-000013280000}"/>
    <cellStyle name="Comma 2 28 2 6" xfId="42143" xr:uid="{00000000-0005-0000-0000-000014280000}"/>
    <cellStyle name="Comma 2 28 3" xfId="10807" xr:uid="{00000000-0005-0000-0000-000015280000}"/>
    <cellStyle name="Comma 2 28 3 2" xfId="20353" xr:uid="{00000000-0005-0000-0000-000016280000}"/>
    <cellStyle name="Comma 2 28 3 3" xfId="33607" xr:uid="{00000000-0005-0000-0000-000017280000}"/>
    <cellStyle name="Comma 2 28 3 4" xfId="36394" xr:uid="{00000000-0005-0000-0000-000018280000}"/>
    <cellStyle name="Comma 2 28 4" xfId="20054" xr:uid="{00000000-0005-0000-0000-000019280000}"/>
    <cellStyle name="Comma 2 28 4 2" xfId="33312" xr:uid="{00000000-0005-0000-0000-00001A280000}"/>
    <cellStyle name="Comma 2 28 4 3" xfId="36100" xr:uid="{00000000-0005-0000-0000-00001B280000}"/>
    <cellStyle name="Comma 2 28 5" xfId="3699" xr:uid="{00000000-0005-0000-0000-00001C280000}"/>
    <cellStyle name="Comma 2 29" xfId="1382" xr:uid="{00000000-0005-0000-0000-00001D280000}"/>
    <cellStyle name="Comma 2 29 2" xfId="10759" xr:uid="{00000000-0005-0000-0000-00001E280000}"/>
    <cellStyle name="Comma 2 29 2 2" xfId="16288" xr:uid="{00000000-0005-0000-0000-00001F280000}"/>
    <cellStyle name="Comma 2 29 2 2 2" xfId="20498" xr:uid="{00000000-0005-0000-0000-000020280000}"/>
    <cellStyle name="Comma 2 29 2 2 3" xfId="33751" xr:uid="{00000000-0005-0000-0000-000021280000}"/>
    <cellStyle name="Comma 2 29 2 2 4" xfId="36538" xr:uid="{00000000-0005-0000-0000-000022280000}"/>
    <cellStyle name="Comma 2 29 2 3" xfId="20201" xr:uid="{00000000-0005-0000-0000-000023280000}"/>
    <cellStyle name="Comma 2 29 2 4" xfId="33457" xr:uid="{00000000-0005-0000-0000-000024280000}"/>
    <cellStyle name="Comma 2 29 2 5" xfId="36244" xr:uid="{00000000-0005-0000-0000-000025280000}"/>
    <cellStyle name="Comma 2 29 3" xfId="10624" xr:uid="{00000000-0005-0000-0000-000026280000}"/>
    <cellStyle name="Comma 2 29 3 2" xfId="20351" xr:uid="{00000000-0005-0000-0000-000027280000}"/>
    <cellStyle name="Comma 2 29 3 3" xfId="33605" xr:uid="{00000000-0005-0000-0000-000028280000}"/>
    <cellStyle name="Comma 2 29 3 4" xfId="36392" xr:uid="{00000000-0005-0000-0000-000029280000}"/>
    <cellStyle name="Comma 2 29 4" xfId="20052" xr:uid="{00000000-0005-0000-0000-00002A280000}"/>
    <cellStyle name="Comma 2 29 4 2" xfId="33310" xr:uid="{00000000-0005-0000-0000-00002B280000}"/>
    <cellStyle name="Comma 2 29 4 3" xfId="36098" xr:uid="{00000000-0005-0000-0000-00002C280000}"/>
    <cellStyle name="Comma 2 29 5" xfId="3700" xr:uid="{00000000-0005-0000-0000-00002D280000}"/>
    <cellStyle name="Comma 2 3" xfId="24" xr:uid="{00000000-0005-0000-0000-00002E280000}"/>
    <cellStyle name="Comma 2 3 10" xfId="2683" xr:uid="{00000000-0005-0000-0000-00002F280000}"/>
    <cellStyle name="Comma 2 3 11" xfId="42144" xr:uid="{00000000-0005-0000-0000-000030280000}"/>
    <cellStyle name="Comma 2 3 2" xfId="146" xr:uid="{00000000-0005-0000-0000-000031280000}"/>
    <cellStyle name="Comma 2 3 2 2" xfId="1102" xr:uid="{00000000-0005-0000-0000-000032280000}"/>
    <cellStyle name="Comma 2 3 2 2 2" xfId="6249" xr:uid="{00000000-0005-0000-0000-000033280000}"/>
    <cellStyle name="Comma 2 3 2 2 2 2" xfId="8559" xr:uid="{00000000-0005-0000-0000-000034280000}"/>
    <cellStyle name="Comma 2 3 2 2 2 2 2" xfId="15044" xr:uid="{00000000-0005-0000-0000-000035280000}"/>
    <cellStyle name="Comma 2 3 2 2 2 2 2 2" xfId="27715" xr:uid="{00000000-0005-0000-0000-000036280000}"/>
    <cellStyle name="Comma 2 3 2 2 2 2 3" xfId="22632" xr:uid="{00000000-0005-0000-0000-000037280000}"/>
    <cellStyle name="Comma 2 3 2 2 2 2 4" xfId="42148" xr:uid="{00000000-0005-0000-0000-000038280000}"/>
    <cellStyle name="Comma 2 3 2 2 2 3" xfId="9525" xr:uid="{00000000-0005-0000-0000-000039280000}"/>
    <cellStyle name="Comma 2 3 2 2 2 3 2" xfId="15885" xr:uid="{00000000-0005-0000-0000-00003A280000}"/>
    <cellStyle name="Comma 2 3 2 2 2 3 2 2" xfId="28526" xr:uid="{00000000-0005-0000-0000-00003B280000}"/>
    <cellStyle name="Comma 2 3 2 2 2 3 3" xfId="23509" xr:uid="{00000000-0005-0000-0000-00003C280000}"/>
    <cellStyle name="Comma 2 3 2 2 2 3 4" xfId="42149" xr:uid="{00000000-0005-0000-0000-00003D280000}"/>
    <cellStyle name="Comma 2 3 2 2 2 4" xfId="7681" xr:uid="{00000000-0005-0000-0000-00003E280000}"/>
    <cellStyle name="Comma 2 3 2 2 2 4 2" xfId="14180" xr:uid="{00000000-0005-0000-0000-00003F280000}"/>
    <cellStyle name="Comma 2 3 2 2 2 4 2 2" xfId="26906" xr:uid="{00000000-0005-0000-0000-000040280000}"/>
    <cellStyle name="Comma 2 3 2 2 2 4 3" xfId="22401" xr:uid="{00000000-0005-0000-0000-000041280000}"/>
    <cellStyle name="Comma 2 3 2 2 2 5" xfId="12972" xr:uid="{00000000-0005-0000-0000-000042280000}"/>
    <cellStyle name="Comma 2 3 2 2 2 5 2" xfId="25718" xr:uid="{00000000-0005-0000-0000-000043280000}"/>
    <cellStyle name="Comma 2 3 2 2 2 6" xfId="21099" xr:uid="{00000000-0005-0000-0000-000044280000}"/>
    <cellStyle name="Comma 2 3 2 2 2 7" xfId="42147" xr:uid="{00000000-0005-0000-0000-000045280000}"/>
    <cellStyle name="Comma 2 3 2 2 3" xfId="10336" xr:uid="{00000000-0005-0000-0000-000046280000}"/>
    <cellStyle name="Comma 2 3 2 2 3 2" xfId="42150" xr:uid="{00000000-0005-0000-0000-000047280000}"/>
    <cellStyle name="Comma 2 3 2 2 4" xfId="3702" xr:uid="{00000000-0005-0000-0000-000048280000}"/>
    <cellStyle name="Comma 2 3 2 2 4 2" xfId="42151" xr:uid="{00000000-0005-0000-0000-000049280000}"/>
    <cellStyle name="Comma 2 3 2 2 5" xfId="42152" xr:uid="{00000000-0005-0000-0000-00004A280000}"/>
    <cellStyle name="Comma 2 3 2 2 6" xfId="42146" xr:uid="{00000000-0005-0000-0000-00004B280000}"/>
    <cellStyle name="Comma 2 3 2 3" xfId="968" xr:uid="{00000000-0005-0000-0000-00004C280000}"/>
    <cellStyle name="Comma 2 3 2 3 2" xfId="18687" xr:uid="{00000000-0005-0000-0000-00004D280000}"/>
    <cellStyle name="Comma 2 3 2 3 3" xfId="6091" xr:uid="{00000000-0005-0000-0000-00004E280000}"/>
    <cellStyle name="Comma 2 3 2 3 4" xfId="42153" xr:uid="{00000000-0005-0000-0000-00004F280000}"/>
    <cellStyle name="Comma 2 3 2 4" xfId="1276" xr:uid="{00000000-0005-0000-0000-000050280000}"/>
    <cellStyle name="Comma 2 3 2 4 2" xfId="17638" xr:uid="{00000000-0005-0000-0000-000051280000}"/>
    <cellStyle name="Comma 2 3 2 4 2 2" xfId="42155" xr:uid="{00000000-0005-0000-0000-000052280000}"/>
    <cellStyle name="Comma 2 3 2 4 3" xfId="9905" xr:uid="{00000000-0005-0000-0000-000053280000}"/>
    <cellStyle name="Comma 2 3 2 4 3 2" xfId="42156" xr:uid="{00000000-0005-0000-0000-000054280000}"/>
    <cellStyle name="Comma 2 3 2 4 4" xfId="42154" xr:uid="{00000000-0005-0000-0000-000055280000}"/>
    <cellStyle name="Comma 2 3 2 5" xfId="1327" xr:uid="{00000000-0005-0000-0000-000056280000}"/>
    <cellStyle name="Comma 2 3 2 5 2" xfId="42157" xr:uid="{00000000-0005-0000-0000-000057280000}"/>
    <cellStyle name="Comma 2 3 2 6" xfId="2684" xr:uid="{00000000-0005-0000-0000-000058280000}"/>
    <cellStyle name="Comma 2 3 2 6 2" xfId="42158" xr:uid="{00000000-0005-0000-0000-000059280000}"/>
    <cellStyle name="Comma 2 3 2 7" xfId="42159" xr:uid="{00000000-0005-0000-0000-00005A280000}"/>
    <cellStyle name="Comma 2 3 2 8" xfId="42160" xr:uid="{00000000-0005-0000-0000-00005B280000}"/>
    <cellStyle name="Comma 2 3 2 9" xfId="42145" xr:uid="{00000000-0005-0000-0000-00005C280000}"/>
    <cellStyle name="Comma 2 3 3" xfId="706" xr:uid="{00000000-0005-0000-0000-00005D280000}"/>
    <cellStyle name="Comma 2 3 3 2" xfId="1103" xr:uid="{00000000-0005-0000-0000-00005E280000}"/>
    <cellStyle name="Comma 2 3 3 2 2" xfId="6248" xr:uid="{00000000-0005-0000-0000-00005F280000}"/>
    <cellStyle name="Comma 2 3 3 2 2 2" xfId="42161" xr:uid="{00000000-0005-0000-0000-000060280000}"/>
    <cellStyle name="Comma 2 3 3 2 3" xfId="10337" xr:uid="{00000000-0005-0000-0000-000061280000}"/>
    <cellStyle name="Comma 2 3 3 2 4" xfId="3703" xr:uid="{00000000-0005-0000-0000-000062280000}"/>
    <cellStyle name="Comma 2 3 3 3" xfId="969" xr:uid="{00000000-0005-0000-0000-000063280000}"/>
    <cellStyle name="Comma 2 3 3 3 2" xfId="9906" xr:uid="{00000000-0005-0000-0000-000064280000}"/>
    <cellStyle name="Comma 2 3 3 4" xfId="1328" xr:uid="{00000000-0005-0000-0000-000065280000}"/>
    <cellStyle name="Comma 2 3 3 4 2" xfId="17639" xr:uid="{00000000-0005-0000-0000-000066280000}"/>
    <cellStyle name="Comma 2 3 3 5" xfId="2685" xr:uid="{00000000-0005-0000-0000-000067280000}"/>
    <cellStyle name="Comma 2 3 3 6" xfId="37326" xr:uid="{00000000-0005-0000-0000-000068280000}"/>
    <cellStyle name="Comma 2 3 4" xfId="970" xr:uid="{00000000-0005-0000-0000-000069280000}"/>
    <cellStyle name="Comma 2 3 4 2" xfId="1104" xr:uid="{00000000-0005-0000-0000-00006A280000}"/>
    <cellStyle name="Comma 2 3 4 2 2" xfId="18688" xr:uid="{00000000-0005-0000-0000-00006B280000}"/>
    <cellStyle name="Comma 2 3 4 2 2 2" xfId="42162" xr:uid="{00000000-0005-0000-0000-00006C280000}"/>
    <cellStyle name="Comma 2 3 4 2 3" xfId="3704" xr:uid="{00000000-0005-0000-0000-00006D280000}"/>
    <cellStyle name="Comma 2 3 4 3" xfId="1329" xr:uid="{00000000-0005-0000-0000-00006E280000}"/>
    <cellStyle name="Comma 2 3 4 3 2" xfId="14326" xr:uid="{00000000-0005-0000-0000-00006F280000}"/>
    <cellStyle name="Comma 2 3 4 3 2 2" xfId="27019" xr:uid="{00000000-0005-0000-0000-000070280000}"/>
    <cellStyle name="Comma 2 3 4 3 3" xfId="17640" xr:uid="{00000000-0005-0000-0000-000071280000}"/>
    <cellStyle name="Comma 2 3 4 3 4" xfId="22508" xr:uid="{00000000-0005-0000-0000-000072280000}"/>
    <cellStyle name="Comma 2 3 4 3 5" xfId="7831" xr:uid="{00000000-0005-0000-0000-000073280000}"/>
    <cellStyle name="Comma 2 3 4 4" xfId="8753" xr:uid="{00000000-0005-0000-0000-000074280000}"/>
    <cellStyle name="Comma 2 3 4 4 2" xfId="15168" xr:uid="{00000000-0005-0000-0000-000075280000}"/>
    <cellStyle name="Comma 2 3 4 4 2 2" xfId="27829" xr:uid="{00000000-0005-0000-0000-000076280000}"/>
    <cellStyle name="Comma 2 3 4 4 3" xfId="22797" xr:uid="{00000000-0005-0000-0000-000077280000}"/>
    <cellStyle name="Comma 2 3 4 5" xfId="9907" xr:uid="{00000000-0005-0000-0000-000078280000}"/>
    <cellStyle name="Comma 2 3 4 6" xfId="6611" xr:uid="{00000000-0005-0000-0000-000079280000}"/>
    <cellStyle name="Comma 2 3 4 6 2" xfId="13199" xr:uid="{00000000-0005-0000-0000-00007A280000}"/>
    <cellStyle name="Comma 2 3 4 6 2 2" xfId="25943" xr:uid="{00000000-0005-0000-0000-00007B280000}"/>
    <cellStyle name="Comma 2 3 4 6 3" xfId="21351" xr:uid="{00000000-0005-0000-0000-00007C280000}"/>
    <cellStyle name="Comma 2 3 4 7" xfId="12130" xr:uid="{00000000-0005-0000-0000-00007D280000}"/>
    <cellStyle name="Comma 2 3 4 7 2" xfId="24875" xr:uid="{00000000-0005-0000-0000-00007E280000}"/>
    <cellStyle name="Comma 2 3 4 8" xfId="20997" xr:uid="{00000000-0005-0000-0000-00007F280000}"/>
    <cellStyle name="Comma 2 3 4 9" xfId="3161" xr:uid="{00000000-0005-0000-0000-000080280000}"/>
    <cellStyle name="Comma 2 3 5" xfId="971" xr:uid="{00000000-0005-0000-0000-000081280000}"/>
    <cellStyle name="Comma 2 3 5 2" xfId="1105" xr:uid="{00000000-0005-0000-0000-000082280000}"/>
    <cellStyle name="Comma 2 3 5 2 2" xfId="9908" xr:uid="{00000000-0005-0000-0000-000083280000}"/>
    <cellStyle name="Comma 2 3 5 2 2 2" xfId="42163" xr:uid="{00000000-0005-0000-0000-000084280000}"/>
    <cellStyle name="Comma 2 3 5 3" xfId="1330" xr:uid="{00000000-0005-0000-0000-000085280000}"/>
    <cellStyle name="Comma 2 3 5 4" xfId="3701" xr:uid="{00000000-0005-0000-0000-000086280000}"/>
    <cellStyle name="Comma 2 3 6" xfId="967" xr:uid="{00000000-0005-0000-0000-000087280000}"/>
    <cellStyle name="Comma 2 3 6 2" xfId="11029" xr:uid="{00000000-0005-0000-0000-000088280000}"/>
    <cellStyle name="Comma 2 3 6 2 2" xfId="42165" xr:uid="{00000000-0005-0000-0000-000089280000}"/>
    <cellStyle name="Comma 2 3 6 3" xfId="42164" xr:uid="{00000000-0005-0000-0000-00008A280000}"/>
    <cellStyle name="Comma 2 3 7" xfId="1252" xr:uid="{00000000-0005-0000-0000-00008B280000}"/>
    <cellStyle name="Comma 2 3 7 2" xfId="10335" xr:uid="{00000000-0005-0000-0000-00008C280000}"/>
    <cellStyle name="Comma 2 3 7 2 2" xfId="42167" xr:uid="{00000000-0005-0000-0000-00008D280000}"/>
    <cellStyle name="Comma 2 3 7 3" xfId="42166" xr:uid="{00000000-0005-0000-0000-00008E280000}"/>
    <cellStyle name="Comma 2 3 8" xfId="10741" xr:uid="{00000000-0005-0000-0000-00008F280000}"/>
    <cellStyle name="Comma 2 3 8 2" xfId="20038" xr:uid="{00000000-0005-0000-0000-000090280000}"/>
    <cellStyle name="Comma 2 3 8 3" xfId="18623" xr:uid="{00000000-0005-0000-0000-000091280000}"/>
    <cellStyle name="Comma 2 3 8 4" xfId="37405" xr:uid="{00000000-0005-0000-0000-000092280000}"/>
    <cellStyle name="Comma 2 3 8 5" xfId="42168" xr:uid="{00000000-0005-0000-0000-000093280000}"/>
    <cellStyle name="Comma 2 3 9" xfId="10753" xr:uid="{00000000-0005-0000-0000-000094280000}"/>
    <cellStyle name="Comma 2 3 9 2" xfId="20048" xr:uid="{00000000-0005-0000-0000-000095280000}"/>
    <cellStyle name="Comma 2 3 9 3" xfId="17637" xr:uid="{00000000-0005-0000-0000-000096280000}"/>
    <cellStyle name="Comma 2 30" xfId="1383" xr:uid="{00000000-0005-0000-0000-000097280000}"/>
    <cellStyle name="Comma 2 30 2" xfId="10768" xr:uid="{00000000-0005-0000-0000-000098280000}"/>
    <cellStyle name="Comma 2 30 2 2" xfId="16297" xr:uid="{00000000-0005-0000-0000-000099280000}"/>
    <cellStyle name="Comma 2 30 2 2 2" xfId="20507" xr:uid="{00000000-0005-0000-0000-00009A280000}"/>
    <cellStyle name="Comma 2 30 2 2 3" xfId="33760" xr:uid="{00000000-0005-0000-0000-00009B280000}"/>
    <cellStyle name="Comma 2 30 2 2 4" xfId="36547" xr:uid="{00000000-0005-0000-0000-00009C280000}"/>
    <cellStyle name="Comma 2 30 2 3" xfId="20210" xr:uid="{00000000-0005-0000-0000-00009D280000}"/>
    <cellStyle name="Comma 2 30 2 4" xfId="33466" xr:uid="{00000000-0005-0000-0000-00009E280000}"/>
    <cellStyle name="Comma 2 30 2 5" xfId="36253" xr:uid="{00000000-0005-0000-0000-00009F280000}"/>
    <cellStyle name="Comma 2 30 3" xfId="10846" xr:uid="{00000000-0005-0000-0000-0000A0280000}"/>
    <cellStyle name="Comma 2 30 3 2" xfId="20360" xr:uid="{00000000-0005-0000-0000-0000A1280000}"/>
    <cellStyle name="Comma 2 30 3 3" xfId="33614" xr:uid="{00000000-0005-0000-0000-0000A2280000}"/>
    <cellStyle name="Comma 2 30 3 4" xfId="36401" xr:uid="{00000000-0005-0000-0000-0000A3280000}"/>
    <cellStyle name="Comma 2 30 4" xfId="20061" xr:uid="{00000000-0005-0000-0000-0000A4280000}"/>
    <cellStyle name="Comma 2 30 4 2" xfId="33319" xr:uid="{00000000-0005-0000-0000-0000A5280000}"/>
    <cellStyle name="Comma 2 30 4 3" xfId="36107" xr:uid="{00000000-0005-0000-0000-0000A6280000}"/>
    <cellStyle name="Comma 2 30 5" xfId="3705" xr:uid="{00000000-0005-0000-0000-0000A7280000}"/>
    <cellStyle name="Comma 2 31" xfId="1384" xr:uid="{00000000-0005-0000-0000-0000A8280000}"/>
    <cellStyle name="Comma 2 31 2" xfId="10773" xr:uid="{00000000-0005-0000-0000-0000A9280000}"/>
    <cellStyle name="Comma 2 31 2 2" xfId="16302" xr:uid="{00000000-0005-0000-0000-0000AA280000}"/>
    <cellStyle name="Comma 2 31 2 2 2" xfId="20512" xr:uid="{00000000-0005-0000-0000-0000AB280000}"/>
    <cellStyle name="Comma 2 31 2 2 3" xfId="33765" xr:uid="{00000000-0005-0000-0000-0000AC280000}"/>
    <cellStyle name="Comma 2 31 2 2 4" xfId="36552" xr:uid="{00000000-0005-0000-0000-0000AD280000}"/>
    <cellStyle name="Comma 2 31 2 3" xfId="20215" xr:uid="{00000000-0005-0000-0000-0000AE280000}"/>
    <cellStyle name="Comma 2 31 2 4" xfId="33471" xr:uid="{00000000-0005-0000-0000-0000AF280000}"/>
    <cellStyle name="Comma 2 31 2 5" xfId="36258" xr:uid="{00000000-0005-0000-0000-0000B0280000}"/>
    <cellStyle name="Comma 2 31 3" xfId="10274" xr:uid="{00000000-0005-0000-0000-0000B1280000}"/>
    <cellStyle name="Comma 2 31 3 2" xfId="20365" xr:uid="{00000000-0005-0000-0000-0000B2280000}"/>
    <cellStyle name="Comma 2 31 3 3" xfId="33619" xr:uid="{00000000-0005-0000-0000-0000B3280000}"/>
    <cellStyle name="Comma 2 31 3 4" xfId="36406" xr:uid="{00000000-0005-0000-0000-0000B4280000}"/>
    <cellStyle name="Comma 2 31 4" xfId="20066" xr:uid="{00000000-0005-0000-0000-0000B5280000}"/>
    <cellStyle name="Comma 2 31 4 2" xfId="33324" xr:uid="{00000000-0005-0000-0000-0000B6280000}"/>
    <cellStyle name="Comma 2 31 4 3" xfId="36112" xr:uid="{00000000-0005-0000-0000-0000B7280000}"/>
    <cellStyle name="Comma 2 31 5" xfId="3706" xr:uid="{00000000-0005-0000-0000-0000B8280000}"/>
    <cellStyle name="Comma 2 32" xfId="1385" xr:uid="{00000000-0005-0000-0000-0000B9280000}"/>
    <cellStyle name="Comma 2 32 2" xfId="10772" xr:uid="{00000000-0005-0000-0000-0000BA280000}"/>
    <cellStyle name="Comma 2 32 2 2" xfId="16301" xr:uid="{00000000-0005-0000-0000-0000BB280000}"/>
    <cellStyle name="Comma 2 32 2 2 2" xfId="20511" xr:uid="{00000000-0005-0000-0000-0000BC280000}"/>
    <cellStyle name="Comma 2 32 2 2 3" xfId="33764" xr:uid="{00000000-0005-0000-0000-0000BD280000}"/>
    <cellStyle name="Comma 2 32 2 2 4" xfId="36551" xr:uid="{00000000-0005-0000-0000-0000BE280000}"/>
    <cellStyle name="Comma 2 32 2 3" xfId="20214" xr:uid="{00000000-0005-0000-0000-0000BF280000}"/>
    <cellStyle name="Comma 2 32 2 4" xfId="33470" xr:uid="{00000000-0005-0000-0000-0000C0280000}"/>
    <cellStyle name="Comma 2 32 2 5" xfId="36257" xr:uid="{00000000-0005-0000-0000-0000C1280000}"/>
    <cellStyle name="Comma 2 32 3" xfId="10792" xr:uid="{00000000-0005-0000-0000-0000C2280000}"/>
    <cellStyle name="Comma 2 32 3 2" xfId="20364" xr:uid="{00000000-0005-0000-0000-0000C3280000}"/>
    <cellStyle name="Comma 2 32 3 3" xfId="33618" xr:uid="{00000000-0005-0000-0000-0000C4280000}"/>
    <cellStyle name="Comma 2 32 3 4" xfId="36405" xr:uid="{00000000-0005-0000-0000-0000C5280000}"/>
    <cellStyle name="Comma 2 32 4" xfId="20065" xr:uid="{00000000-0005-0000-0000-0000C6280000}"/>
    <cellStyle name="Comma 2 32 4 2" xfId="33323" xr:uid="{00000000-0005-0000-0000-0000C7280000}"/>
    <cellStyle name="Comma 2 32 4 3" xfId="36111" xr:uid="{00000000-0005-0000-0000-0000C8280000}"/>
    <cellStyle name="Comma 2 32 5" xfId="3707" xr:uid="{00000000-0005-0000-0000-0000C9280000}"/>
    <cellStyle name="Comma 2 33" xfId="1386" xr:uid="{00000000-0005-0000-0000-0000CA280000}"/>
    <cellStyle name="Comma 2 33 2" xfId="10801" xr:uid="{00000000-0005-0000-0000-0000CB280000}"/>
    <cellStyle name="Comma 2 33 2 2" xfId="20372" xr:uid="{00000000-0005-0000-0000-0000CC280000}"/>
    <cellStyle name="Comma 2 33 2 3" xfId="33625" xr:uid="{00000000-0005-0000-0000-0000CD280000}"/>
    <cellStyle name="Comma 2 33 2 4" xfId="36412" xr:uid="{00000000-0005-0000-0000-0000CE280000}"/>
    <cellStyle name="Comma 2 33 3" xfId="20073" xr:uid="{00000000-0005-0000-0000-0000CF280000}"/>
    <cellStyle name="Comma 2 33 3 2" xfId="33330" xr:uid="{00000000-0005-0000-0000-0000D0280000}"/>
    <cellStyle name="Comma 2 33 3 3" xfId="36118" xr:uid="{00000000-0005-0000-0000-0000D1280000}"/>
    <cellStyle name="Comma 2 33 4" xfId="3708" xr:uid="{00000000-0005-0000-0000-0000D2280000}"/>
    <cellStyle name="Comma 2 34" xfId="1387" xr:uid="{00000000-0005-0000-0000-0000D3280000}"/>
    <cellStyle name="Comma 2 34 2" xfId="10092" xr:uid="{00000000-0005-0000-0000-0000D4280000}"/>
    <cellStyle name="Comma 2 34 2 2" xfId="20224" xr:uid="{00000000-0005-0000-0000-0000D5280000}"/>
    <cellStyle name="Comma 2 34 2 3" xfId="33479" xr:uid="{00000000-0005-0000-0000-0000D6280000}"/>
    <cellStyle name="Comma 2 34 2 4" xfId="36266" xr:uid="{00000000-0005-0000-0000-0000D7280000}"/>
    <cellStyle name="Comma 2 34 3" xfId="3709" xr:uid="{00000000-0005-0000-0000-0000D8280000}"/>
    <cellStyle name="Comma 2 35" xfId="1388" xr:uid="{00000000-0005-0000-0000-0000D9280000}"/>
    <cellStyle name="Comma 2 35 2" xfId="10622" xr:uid="{00000000-0005-0000-0000-0000DA280000}"/>
    <cellStyle name="Comma 2 35 2 2" xfId="20222" xr:uid="{00000000-0005-0000-0000-0000DB280000}"/>
    <cellStyle name="Comma 2 35 2 3" xfId="33477" xr:uid="{00000000-0005-0000-0000-0000DC280000}"/>
    <cellStyle name="Comma 2 35 2 4" xfId="36264" xr:uid="{00000000-0005-0000-0000-0000DD280000}"/>
    <cellStyle name="Comma 2 35 3" xfId="3710" xr:uid="{00000000-0005-0000-0000-0000DE280000}"/>
    <cellStyle name="Comma 2 36" xfId="1389" xr:uid="{00000000-0005-0000-0000-0000DF280000}"/>
    <cellStyle name="Comma 2 36 2" xfId="10962" xr:uid="{00000000-0005-0000-0000-0000E0280000}"/>
    <cellStyle name="Comma 2 36 3" xfId="3711" xr:uid="{00000000-0005-0000-0000-0000E1280000}"/>
    <cellStyle name="Comma 2 37" xfId="1390" xr:uid="{00000000-0005-0000-0000-0000E2280000}"/>
    <cellStyle name="Comma 2 37 2" xfId="9920" xr:uid="{00000000-0005-0000-0000-0000E3280000}"/>
    <cellStyle name="Comma 2 37 3" xfId="3712" xr:uid="{00000000-0005-0000-0000-0000E4280000}"/>
    <cellStyle name="Comma 2 38" xfId="1391" xr:uid="{00000000-0005-0000-0000-0000E5280000}"/>
    <cellStyle name="Comma 2 38 2" xfId="10939" xr:uid="{00000000-0005-0000-0000-0000E6280000}"/>
    <cellStyle name="Comma 2 38 3" xfId="3713" xr:uid="{00000000-0005-0000-0000-0000E7280000}"/>
    <cellStyle name="Comma 2 39" xfId="1392" xr:uid="{00000000-0005-0000-0000-0000E8280000}"/>
    <cellStyle name="Comma 2 39 2" xfId="11123" xr:uid="{00000000-0005-0000-0000-0000E9280000}"/>
    <cellStyle name="Comma 2 39 3" xfId="3714" xr:uid="{00000000-0005-0000-0000-0000EA280000}"/>
    <cellStyle name="Comma 2 4" xfId="27" xr:uid="{00000000-0005-0000-0000-0000EB280000}"/>
    <cellStyle name="Comma 2 4 10" xfId="3716" xr:uid="{00000000-0005-0000-0000-0000EC280000}"/>
    <cellStyle name="Comma 2 4 11" xfId="3717" xr:uid="{00000000-0005-0000-0000-0000ED280000}"/>
    <cellStyle name="Comma 2 4 12" xfId="3718" xr:uid="{00000000-0005-0000-0000-0000EE280000}"/>
    <cellStyle name="Comma 2 4 13" xfId="3719" xr:uid="{00000000-0005-0000-0000-0000EF280000}"/>
    <cellStyle name="Comma 2 4 14" xfId="3720" xr:uid="{00000000-0005-0000-0000-0000F0280000}"/>
    <cellStyle name="Comma 2 4 15" xfId="3721" xr:uid="{00000000-0005-0000-0000-0000F1280000}"/>
    <cellStyle name="Comma 2 4 16" xfId="3722" xr:uid="{00000000-0005-0000-0000-0000F2280000}"/>
    <cellStyle name="Comma 2 4 17" xfId="3723" xr:uid="{00000000-0005-0000-0000-0000F3280000}"/>
    <cellStyle name="Comma 2 4 18" xfId="3724" xr:uid="{00000000-0005-0000-0000-0000F4280000}"/>
    <cellStyle name="Comma 2 4 19" xfId="3725" xr:uid="{00000000-0005-0000-0000-0000F5280000}"/>
    <cellStyle name="Comma 2 4 2" xfId="360" xr:uid="{00000000-0005-0000-0000-0000F6280000}"/>
    <cellStyle name="Comma 2 4 2 10" xfId="42170" xr:uid="{00000000-0005-0000-0000-0000F7280000}"/>
    <cellStyle name="Comma 2 4 2 2" xfId="610" xr:uid="{00000000-0005-0000-0000-0000F8280000}"/>
    <cellStyle name="Comma 2 4 2 2 2" xfId="10339" xr:uid="{00000000-0005-0000-0000-0000F9280000}"/>
    <cellStyle name="Comma 2 4 2 2 2 2" xfId="42172" xr:uid="{00000000-0005-0000-0000-0000FA280000}"/>
    <cellStyle name="Comma 2 4 2 2 3" xfId="3726" xr:uid="{00000000-0005-0000-0000-0000FB280000}"/>
    <cellStyle name="Comma 2 4 2 2 4" xfId="37685" xr:uid="{00000000-0005-0000-0000-0000FC280000}"/>
    <cellStyle name="Comma 2 4 2 2 5" xfId="37976" xr:uid="{00000000-0005-0000-0000-0000FD280000}"/>
    <cellStyle name="Comma 2 4 2 2 6" xfId="42171" xr:uid="{00000000-0005-0000-0000-0000FE280000}"/>
    <cellStyle name="Comma 2 4 2 3" xfId="587" xr:uid="{00000000-0005-0000-0000-0000FF280000}"/>
    <cellStyle name="Comma 2 4 2 3 2" xfId="19921" xr:uid="{00000000-0005-0000-0000-000000290000}"/>
    <cellStyle name="Comma 2 4 2 3 3" xfId="33117" xr:uid="{00000000-0005-0000-0000-000001290000}"/>
    <cellStyle name="Comma 2 4 2 3 4" xfId="35984" xr:uid="{00000000-0005-0000-0000-000002290000}"/>
    <cellStyle name="Comma 2 4 2 3 5" xfId="10230" xr:uid="{00000000-0005-0000-0000-000003290000}"/>
    <cellStyle name="Comma 2 4 2 3 6" xfId="37665" xr:uid="{00000000-0005-0000-0000-000004290000}"/>
    <cellStyle name="Comma 2 4 2 3 7" xfId="37958" xr:uid="{00000000-0005-0000-0000-000005290000}"/>
    <cellStyle name="Comma 2 4 2 3 8" xfId="42173" xr:uid="{00000000-0005-0000-0000-000006290000}"/>
    <cellStyle name="Comma 2 4 2 4" xfId="1106" xr:uid="{00000000-0005-0000-0000-000007290000}"/>
    <cellStyle name="Comma 2 4 2 4 2" xfId="42174" xr:uid="{00000000-0005-0000-0000-000008290000}"/>
    <cellStyle name="Comma 2 4 2 5" xfId="1393" xr:uid="{00000000-0005-0000-0000-000009290000}"/>
    <cellStyle name="Comma 2 4 2 6" xfId="2687" xr:uid="{00000000-0005-0000-0000-00000A290000}"/>
    <cellStyle name="Comma 2 4 2 7" xfId="37616" xr:uid="{00000000-0005-0000-0000-00000B290000}"/>
    <cellStyle name="Comma 2 4 2 8" xfId="37912" xr:uid="{00000000-0005-0000-0000-00000C290000}"/>
    <cellStyle name="Comma 2 4 2 9" xfId="38096" xr:uid="{00000000-0005-0000-0000-00000D290000}"/>
    <cellStyle name="Comma 2 4 20" xfId="3727" xr:uid="{00000000-0005-0000-0000-00000E290000}"/>
    <cellStyle name="Comma 2 4 21" xfId="3728" xr:uid="{00000000-0005-0000-0000-00000F290000}"/>
    <cellStyle name="Comma 2 4 22" xfId="3729" xr:uid="{00000000-0005-0000-0000-000010290000}"/>
    <cellStyle name="Comma 2 4 23" xfId="3730" xr:uid="{00000000-0005-0000-0000-000011290000}"/>
    <cellStyle name="Comma 2 4 24" xfId="3715" xr:uid="{00000000-0005-0000-0000-000012290000}"/>
    <cellStyle name="Comma 2 4 24 2" xfId="6186" xr:uid="{00000000-0005-0000-0000-000013290000}"/>
    <cellStyle name="Comma 2 4 24 2 2" xfId="19848" xr:uid="{00000000-0005-0000-0000-000014290000}"/>
    <cellStyle name="Comma 2 4 24 2 3" xfId="32961" xr:uid="{00000000-0005-0000-0000-000015290000}"/>
    <cellStyle name="Comma 2 4 24 2 4" xfId="35936" xr:uid="{00000000-0005-0000-0000-000016290000}"/>
    <cellStyle name="Comma 2 4 24 3" xfId="18679" xr:uid="{00000000-0005-0000-0000-000017290000}"/>
    <cellStyle name="Comma 2 4 24 4" xfId="31955" xr:uid="{00000000-0005-0000-0000-000018290000}"/>
    <cellStyle name="Comma 2 4 24 5" xfId="35090" xr:uid="{00000000-0005-0000-0000-000019290000}"/>
    <cellStyle name="Comma 2 4 25" xfId="2686" xr:uid="{00000000-0005-0000-0000-00001A290000}"/>
    <cellStyle name="Comma 2 4 25 2" xfId="17641" xr:uid="{00000000-0005-0000-0000-00001B290000}"/>
    <cellStyle name="Comma 2 4 26" xfId="7755" xr:uid="{00000000-0005-0000-0000-00001C290000}"/>
    <cellStyle name="Comma 2 4 26 2" xfId="14250" xr:uid="{00000000-0005-0000-0000-00001D290000}"/>
    <cellStyle name="Comma 2 4 26 2 2" xfId="26964" xr:uid="{00000000-0005-0000-0000-00001E290000}"/>
    <cellStyle name="Comma 2 4 26 3" xfId="19056" xr:uid="{00000000-0005-0000-0000-00001F290000}"/>
    <cellStyle name="Comma 2 4 26 4" xfId="32177" xr:uid="{00000000-0005-0000-0000-000020290000}"/>
    <cellStyle name="Comma 2 4 26 5" xfId="35197" xr:uid="{00000000-0005-0000-0000-000021290000}"/>
    <cellStyle name="Comma 2 4 27" xfId="8602" xr:uid="{00000000-0005-0000-0000-000022290000}"/>
    <cellStyle name="Comma 2 4 27 2" xfId="15087" xr:uid="{00000000-0005-0000-0000-000023290000}"/>
    <cellStyle name="Comma 2 4 27 2 2" xfId="27757" xr:uid="{00000000-0005-0000-0000-000024290000}"/>
    <cellStyle name="Comma 2 4 27 3" xfId="18935" xr:uid="{00000000-0005-0000-0000-000025290000}"/>
    <cellStyle name="Comma 2 4 27 4" xfId="32116" xr:uid="{00000000-0005-0000-0000-000026290000}"/>
    <cellStyle name="Comma 2 4 27 5" xfId="35136" xr:uid="{00000000-0005-0000-0000-000027290000}"/>
    <cellStyle name="Comma 2 4 28" xfId="9786" xr:uid="{00000000-0005-0000-0000-000028290000}"/>
    <cellStyle name="Comma 2 4 28 2" xfId="15953" xr:uid="{00000000-0005-0000-0000-000029290000}"/>
    <cellStyle name="Comma 2 4 28 2 2" xfId="28589" xr:uid="{00000000-0005-0000-0000-00002A290000}"/>
    <cellStyle name="Comma 2 4 28 3" xfId="19916" xr:uid="{00000000-0005-0000-0000-00002B290000}"/>
    <cellStyle name="Comma 2 4 28 4" xfId="33097" xr:uid="{00000000-0005-0000-0000-00002C290000}"/>
    <cellStyle name="Comma 2 4 28 5" xfId="35982" xr:uid="{00000000-0005-0000-0000-00002D290000}"/>
    <cellStyle name="Comma 2 4 29" xfId="6393" xr:uid="{00000000-0005-0000-0000-00002E290000}"/>
    <cellStyle name="Comma 2 4 29 2" xfId="13016" xr:uid="{00000000-0005-0000-0000-00002F290000}"/>
    <cellStyle name="Comma 2 4 29 2 2" xfId="25762" xr:uid="{00000000-0005-0000-0000-000030290000}"/>
    <cellStyle name="Comma 2 4 29 3" xfId="21142" xr:uid="{00000000-0005-0000-0000-000031290000}"/>
    <cellStyle name="Comma 2 4 3" xfId="609" xr:uid="{00000000-0005-0000-0000-000032290000}"/>
    <cellStyle name="Comma 2 4 3 2" xfId="19957" xr:uid="{00000000-0005-0000-0000-000033290000}"/>
    <cellStyle name="Comma 2 4 3 2 2" xfId="33221" xr:uid="{00000000-0005-0000-0000-000034290000}"/>
    <cellStyle name="Comma 2 4 3 2 3" xfId="36013" xr:uid="{00000000-0005-0000-0000-000035290000}"/>
    <cellStyle name="Comma 2 4 3 2 4" xfId="42175" xr:uid="{00000000-0005-0000-0000-000036290000}"/>
    <cellStyle name="Comma 2 4 3 3" xfId="2688" xr:uid="{00000000-0005-0000-0000-000037290000}"/>
    <cellStyle name="Comma 2 4 3 3 2" xfId="42176" xr:uid="{00000000-0005-0000-0000-000038290000}"/>
    <cellStyle name="Comma 2 4 3 4" xfId="37684" xr:uid="{00000000-0005-0000-0000-000039290000}"/>
    <cellStyle name="Comma 2 4 3 5" xfId="37975" xr:uid="{00000000-0005-0000-0000-00003A290000}"/>
    <cellStyle name="Comma 2 4 3 6" xfId="38094" xr:uid="{00000000-0005-0000-0000-00003B290000}"/>
    <cellStyle name="Comma 2 4 30" xfId="12018" xr:uid="{00000000-0005-0000-0000-00003C290000}"/>
    <cellStyle name="Comma 2 4 30 2" xfId="24763" xr:uid="{00000000-0005-0000-0000-00003D290000}"/>
    <cellStyle name="Comma 2 4 31" xfId="17407" xr:uid="{00000000-0005-0000-0000-00003E290000}"/>
    <cellStyle name="Comma 2 4 32" xfId="30586" xr:uid="{00000000-0005-0000-0000-00003F290000}"/>
    <cellStyle name="Comma 2 4 33" xfId="34286" xr:uid="{00000000-0005-0000-0000-000040290000}"/>
    <cellStyle name="Comma 2 4 34" xfId="2181" xr:uid="{00000000-0005-0000-0000-000041290000}"/>
    <cellStyle name="Comma 2 4 35" xfId="37323" xr:uid="{00000000-0005-0000-0000-000042290000}"/>
    <cellStyle name="Comma 2 4 36" xfId="37355" xr:uid="{00000000-0005-0000-0000-000043290000}"/>
    <cellStyle name="Comma 2 4 37" xfId="37839" xr:uid="{00000000-0005-0000-0000-000044290000}"/>
    <cellStyle name="Comma 2 4 38" xfId="38092" xr:uid="{00000000-0005-0000-0000-000045290000}"/>
    <cellStyle name="Comma 2 4 39" xfId="42169" xr:uid="{00000000-0005-0000-0000-000046290000}"/>
    <cellStyle name="Comma 2 4 4" xfId="608" xr:uid="{00000000-0005-0000-0000-000047290000}"/>
    <cellStyle name="Comma 2 4 4 2" xfId="3731" xr:uid="{00000000-0005-0000-0000-000048290000}"/>
    <cellStyle name="Comma 2 4 4 2 2" xfId="18759" xr:uid="{00000000-0005-0000-0000-000049290000}"/>
    <cellStyle name="Comma 2 4 4 2 3" xfId="42178" xr:uid="{00000000-0005-0000-0000-00004A290000}"/>
    <cellStyle name="Comma 2 4 4 3" xfId="10338" xr:uid="{00000000-0005-0000-0000-00004B290000}"/>
    <cellStyle name="Comma 2 4 4 3 2" xfId="17642" xr:uid="{00000000-0005-0000-0000-00004C290000}"/>
    <cellStyle name="Comma 2 4 4 3 3" xfId="42179" xr:uid="{00000000-0005-0000-0000-00004D290000}"/>
    <cellStyle name="Comma 2 4 4 4" xfId="3156" xr:uid="{00000000-0005-0000-0000-00004E290000}"/>
    <cellStyle name="Comma 2 4 4 5" xfId="37683" xr:uid="{00000000-0005-0000-0000-00004F290000}"/>
    <cellStyle name="Comma 2 4 4 6" xfId="37974" xr:uid="{00000000-0005-0000-0000-000050290000}"/>
    <cellStyle name="Comma 2 4 4 7" xfId="42177" xr:uid="{00000000-0005-0000-0000-000051290000}"/>
    <cellStyle name="Comma 2 4 5" xfId="707" xr:uid="{00000000-0005-0000-0000-000052290000}"/>
    <cellStyle name="Comma 2 4 5 2" xfId="10680" xr:uid="{00000000-0005-0000-0000-000053290000}"/>
    <cellStyle name="Comma 2 4 5 2 2" xfId="16226" xr:uid="{00000000-0005-0000-0000-000054290000}"/>
    <cellStyle name="Comma 2 4 5 2 2 2" xfId="20437" xr:uid="{00000000-0005-0000-0000-000055290000}"/>
    <cellStyle name="Comma 2 4 5 2 2 3" xfId="33690" xr:uid="{00000000-0005-0000-0000-000056290000}"/>
    <cellStyle name="Comma 2 4 5 2 2 4" xfId="36477" xr:uid="{00000000-0005-0000-0000-000057290000}"/>
    <cellStyle name="Comma 2 4 5 2 3" xfId="20138" xr:uid="{00000000-0005-0000-0000-000058290000}"/>
    <cellStyle name="Comma 2 4 5 2 4" xfId="33395" xr:uid="{00000000-0005-0000-0000-000059290000}"/>
    <cellStyle name="Comma 2 4 5 2 5" xfId="36183" xr:uid="{00000000-0005-0000-0000-00005A290000}"/>
    <cellStyle name="Comma 2 4 5 3" xfId="20290" xr:uid="{00000000-0005-0000-0000-00005B290000}"/>
    <cellStyle name="Comma 2 4 5 3 2" xfId="33544" xr:uid="{00000000-0005-0000-0000-00005C290000}"/>
    <cellStyle name="Comma 2 4 5 3 3" xfId="36331" xr:uid="{00000000-0005-0000-0000-00005D290000}"/>
    <cellStyle name="Comma 2 4 5 4" xfId="19982" xr:uid="{00000000-0005-0000-0000-00005E290000}"/>
    <cellStyle name="Comma 2 4 5 4 2" xfId="33246" xr:uid="{00000000-0005-0000-0000-00005F290000}"/>
    <cellStyle name="Comma 2 4 5 4 3" xfId="36038" xr:uid="{00000000-0005-0000-0000-000060290000}"/>
    <cellStyle name="Comma 2 4 5 5" xfId="3732" xr:uid="{00000000-0005-0000-0000-000061290000}"/>
    <cellStyle name="Comma 2 4 5 6" xfId="37749" xr:uid="{00000000-0005-0000-0000-000062290000}"/>
    <cellStyle name="Comma 2 4 5 7" xfId="38027" xr:uid="{00000000-0005-0000-0000-000063290000}"/>
    <cellStyle name="Comma 2 4 5 8" xfId="42180" xr:uid="{00000000-0005-0000-0000-000064290000}"/>
    <cellStyle name="Comma 2 4 6" xfId="972" xr:uid="{00000000-0005-0000-0000-000065290000}"/>
    <cellStyle name="Comma 2 4 6 2" xfId="20383" xr:uid="{00000000-0005-0000-0000-000066290000}"/>
    <cellStyle name="Comma 2 4 6 2 2" xfId="33636" xr:uid="{00000000-0005-0000-0000-000067290000}"/>
    <cellStyle name="Comma 2 4 6 2 3" xfId="36423" xr:uid="{00000000-0005-0000-0000-000068290000}"/>
    <cellStyle name="Comma 2 4 6 3" xfId="20084" xr:uid="{00000000-0005-0000-0000-000069290000}"/>
    <cellStyle name="Comma 2 4 6 3 2" xfId="33341" xr:uid="{00000000-0005-0000-0000-00006A290000}"/>
    <cellStyle name="Comma 2 4 6 3 3" xfId="36129" xr:uid="{00000000-0005-0000-0000-00006B290000}"/>
    <cellStyle name="Comma 2 4 6 4" xfId="3733" xr:uid="{00000000-0005-0000-0000-00006C290000}"/>
    <cellStyle name="Comma 2 4 7" xfId="1293" xr:uid="{00000000-0005-0000-0000-00006D290000}"/>
    <cellStyle name="Comma 2 4 7 2" xfId="20236" xr:uid="{00000000-0005-0000-0000-00006E290000}"/>
    <cellStyle name="Comma 2 4 7 2 2" xfId="33490" xr:uid="{00000000-0005-0000-0000-00006F290000}"/>
    <cellStyle name="Comma 2 4 7 2 3" xfId="36277" xr:uid="{00000000-0005-0000-0000-000070290000}"/>
    <cellStyle name="Comma 2 4 7 3" xfId="3734" xr:uid="{00000000-0005-0000-0000-000071290000}"/>
    <cellStyle name="Comma 2 4 7 4" xfId="37811" xr:uid="{00000000-0005-0000-0000-000072290000}"/>
    <cellStyle name="Comma 2 4 7 5" xfId="38081" xr:uid="{00000000-0005-0000-0000-000073290000}"/>
    <cellStyle name="Comma 2 4 8" xfId="3735" xr:uid="{00000000-0005-0000-0000-000074290000}"/>
    <cellStyle name="Comma 2 4 8 2" xfId="20221" xr:uid="{00000000-0005-0000-0000-000075290000}"/>
    <cellStyle name="Comma 2 4 8 2 2" xfId="33476" xr:uid="{00000000-0005-0000-0000-000076290000}"/>
    <cellStyle name="Comma 2 4 8 2 3" xfId="36263" xr:uid="{00000000-0005-0000-0000-000077290000}"/>
    <cellStyle name="Comma 2 4 8 3" xfId="37408" xr:uid="{00000000-0005-0000-0000-000078290000}"/>
    <cellStyle name="Comma 2 4 9" xfId="3736" xr:uid="{00000000-0005-0000-0000-000079290000}"/>
    <cellStyle name="Comma 2 40" xfId="1394" xr:uid="{00000000-0005-0000-0000-00007A290000}"/>
    <cellStyle name="Comma 2 40 2" xfId="10955" xr:uid="{00000000-0005-0000-0000-00007B290000}"/>
    <cellStyle name="Comma 2 40 3" xfId="3737" xr:uid="{00000000-0005-0000-0000-00007C290000}"/>
    <cellStyle name="Comma 2 41" xfId="1395" xr:uid="{00000000-0005-0000-0000-00007D290000}"/>
    <cellStyle name="Comma 2 41 2" xfId="10322" xr:uid="{00000000-0005-0000-0000-00007E290000}"/>
    <cellStyle name="Comma 2 41 3" xfId="3738" xr:uid="{00000000-0005-0000-0000-00007F290000}"/>
    <cellStyle name="Comma 2 42" xfId="1396" xr:uid="{00000000-0005-0000-0000-000080290000}"/>
    <cellStyle name="Comma 2 42 2" xfId="11249" xr:uid="{00000000-0005-0000-0000-000081290000}"/>
    <cellStyle name="Comma 2 42 3" xfId="3739" xr:uid="{00000000-0005-0000-0000-000082290000}"/>
    <cellStyle name="Comma 2 43" xfId="1397" xr:uid="{00000000-0005-0000-0000-000083290000}"/>
    <cellStyle name="Comma 2 43 2" xfId="10247" xr:uid="{00000000-0005-0000-0000-000084290000}"/>
    <cellStyle name="Comma 2 43 3" xfId="3740" xr:uid="{00000000-0005-0000-0000-000085290000}"/>
    <cellStyle name="Comma 2 44" xfId="1398" xr:uid="{00000000-0005-0000-0000-000086290000}"/>
    <cellStyle name="Comma 2 44 2" xfId="10211" xr:uid="{00000000-0005-0000-0000-000087290000}"/>
    <cellStyle name="Comma 2 44 3" xfId="3741" xr:uid="{00000000-0005-0000-0000-000088290000}"/>
    <cellStyle name="Comma 2 45" xfId="1399" xr:uid="{00000000-0005-0000-0000-000089290000}"/>
    <cellStyle name="Comma 2 45 2" xfId="10793" xr:uid="{00000000-0005-0000-0000-00008A290000}"/>
    <cellStyle name="Comma 2 45 3" xfId="3742" xr:uid="{00000000-0005-0000-0000-00008B290000}"/>
    <cellStyle name="Comma 2 46" xfId="1400" xr:uid="{00000000-0005-0000-0000-00008C290000}"/>
    <cellStyle name="Comma 2 46 2" xfId="10508" xr:uid="{00000000-0005-0000-0000-00008D290000}"/>
    <cellStyle name="Comma 2 46 3" xfId="3743" xr:uid="{00000000-0005-0000-0000-00008E290000}"/>
    <cellStyle name="Comma 2 47" xfId="1401" xr:uid="{00000000-0005-0000-0000-00008F290000}"/>
    <cellStyle name="Comma 2 47 2" xfId="10632" xr:uid="{00000000-0005-0000-0000-000090290000}"/>
    <cellStyle name="Comma 2 47 3" xfId="3744" xr:uid="{00000000-0005-0000-0000-000091290000}"/>
    <cellStyle name="Comma 2 48" xfId="1402" xr:uid="{00000000-0005-0000-0000-000092290000}"/>
    <cellStyle name="Comma 2 48 2" xfId="10458" xr:uid="{00000000-0005-0000-0000-000093290000}"/>
    <cellStyle name="Comma 2 48 3" xfId="3745" xr:uid="{00000000-0005-0000-0000-000094290000}"/>
    <cellStyle name="Comma 2 49" xfId="1403" xr:uid="{00000000-0005-0000-0000-000095290000}"/>
    <cellStyle name="Comma 2 49 2" xfId="10117" xr:uid="{00000000-0005-0000-0000-000096290000}"/>
    <cellStyle name="Comma 2 49 3" xfId="3746" xr:uid="{00000000-0005-0000-0000-000097290000}"/>
    <cellStyle name="Comma 2 5" xfId="30" xr:uid="{00000000-0005-0000-0000-000098290000}"/>
    <cellStyle name="Comma 2 5 10" xfId="3748" xr:uid="{00000000-0005-0000-0000-000099290000}"/>
    <cellStyle name="Comma 2 5 11" xfId="3749" xr:uid="{00000000-0005-0000-0000-00009A290000}"/>
    <cellStyle name="Comma 2 5 12" xfId="3750" xr:uid="{00000000-0005-0000-0000-00009B290000}"/>
    <cellStyle name="Comma 2 5 13" xfId="3751" xr:uid="{00000000-0005-0000-0000-00009C290000}"/>
    <cellStyle name="Comma 2 5 14" xfId="3752" xr:uid="{00000000-0005-0000-0000-00009D290000}"/>
    <cellStyle name="Comma 2 5 15" xfId="3753" xr:uid="{00000000-0005-0000-0000-00009E290000}"/>
    <cellStyle name="Comma 2 5 16" xfId="3754" xr:uid="{00000000-0005-0000-0000-00009F290000}"/>
    <cellStyle name="Comma 2 5 17" xfId="3755" xr:uid="{00000000-0005-0000-0000-0000A0290000}"/>
    <cellStyle name="Comma 2 5 18" xfId="3756" xr:uid="{00000000-0005-0000-0000-0000A1290000}"/>
    <cellStyle name="Comma 2 5 19" xfId="3757" xr:uid="{00000000-0005-0000-0000-0000A2290000}"/>
    <cellStyle name="Comma 2 5 2" xfId="703" xr:uid="{00000000-0005-0000-0000-0000A3290000}"/>
    <cellStyle name="Comma 2 5 2 10" xfId="3759" xr:uid="{00000000-0005-0000-0000-0000A4290000}"/>
    <cellStyle name="Comma 2 5 2 11" xfId="3760" xr:uid="{00000000-0005-0000-0000-0000A5290000}"/>
    <cellStyle name="Comma 2 5 2 12" xfId="3761" xr:uid="{00000000-0005-0000-0000-0000A6290000}"/>
    <cellStyle name="Comma 2 5 2 13" xfId="3762" xr:uid="{00000000-0005-0000-0000-0000A7290000}"/>
    <cellStyle name="Comma 2 5 2 14" xfId="3763" xr:uid="{00000000-0005-0000-0000-0000A8290000}"/>
    <cellStyle name="Comma 2 5 2 15" xfId="3764" xr:uid="{00000000-0005-0000-0000-0000A9290000}"/>
    <cellStyle name="Comma 2 5 2 16" xfId="3765" xr:uid="{00000000-0005-0000-0000-0000AA290000}"/>
    <cellStyle name="Comma 2 5 2 17" xfId="3766" xr:uid="{00000000-0005-0000-0000-0000AB290000}"/>
    <cellStyle name="Comma 2 5 2 18" xfId="3767" xr:uid="{00000000-0005-0000-0000-0000AC290000}"/>
    <cellStyle name="Comma 2 5 2 19" xfId="3768" xr:uid="{00000000-0005-0000-0000-0000AD290000}"/>
    <cellStyle name="Comma 2 5 2 2" xfId="1107" xr:uid="{00000000-0005-0000-0000-0000AE290000}"/>
    <cellStyle name="Comma 2 5 2 2 10" xfId="3770" xr:uid="{00000000-0005-0000-0000-0000AF290000}"/>
    <cellStyle name="Comma 2 5 2 2 11" xfId="3771" xr:uid="{00000000-0005-0000-0000-0000B0290000}"/>
    <cellStyle name="Comma 2 5 2 2 12" xfId="3772" xr:uid="{00000000-0005-0000-0000-0000B1290000}"/>
    <cellStyle name="Comma 2 5 2 2 13" xfId="3773" xr:uid="{00000000-0005-0000-0000-0000B2290000}"/>
    <cellStyle name="Comma 2 5 2 2 14" xfId="3774" xr:uid="{00000000-0005-0000-0000-0000B3290000}"/>
    <cellStyle name="Comma 2 5 2 2 15" xfId="3775" xr:uid="{00000000-0005-0000-0000-0000B4290000}"/>
    <cellStyle name="Comma 2 5 2 2 16" xfId="3776" xr:uid="{00000000-0005-0000-0000-0000B5290000}"/>
    <cellStyle name="Comma 2 5 2 2 17" xfId="3777" xr:uid="{00000000-0005-0000-0000-0000B6290000}"/>
    <cellStyle name="Comma 2 5 2 2 18" xfId="3778" xr:uid="{00000000-0005-0000-0000-0000B7290000}"/>
    <cellStyle name="Comma 2 5 2 2 19" xfId="3779" xr:uid="{00000000-0005-0000-0000-0000B8290000}"/>
    <cellStyle name="Comma 2 5 2 2 2" xfId="3780" xr:uid="{00000000-0005-0000-0000-0000B9290000}"/>
    <cellStyle name="Comma 2 5 2 2 20" xfId="3769" xr:uid="{00000000-0005-0000-0000-0000BA290000}"/>
    <cellStyle name="Comma 2 5 2 2 21" xfId="42182" xr:uid="{00000000-0005-0000-0000-0000BB290000}"/>
    <cellStyle name="Comma 2 5 2 2 3" xfId="3781" xr:uid="{00000000-0005-0000-0000-0000BC290000}"/>
    <cellStyle name="Comma 2 5 2 2 4" xfId="3782" xr:uid="{00000000-0005-0000-0000-0000BD290000}"/>
    <cellStyle name="Comma 2 5 2 2 5" xfId="3783" xr:uid="{00000000-0005-0000-0000-0000BE290000}"/>
    <cellStyle name="Comma 2 5 2 2 6" xfId="3784" xr:uid="{00000000-0005-0000-0000-0000BF290000}"/>
    <cellStyle name="Comma 2 5 2 2 7" xfId="3785" xr:uid="{00000000-0005-0000-0000-0000C0290000}"/>
    <cellStyle name="Comma 2 5 2 2 8" xfId="3786" xr:uid="{00000000-0005-0000-0000-0000C1290000}"/>
    <cellStyle name="Comma 2 5 2 2 9" xfId="3787" xr:uid="{00000000-0005-0000-0000-0000C2290000}"/>
    <cellStyle name="Comma 2 5 2 20" xfId="3788" xr:uid="{00000000-0005-0000-0000-0000C3290000}"/>
    <cellStyle name="Comma 2 5 2 21" xfId="3789" xr:uid="{00000000-0005-0000-0000-0000C4290000}"/>
    <cellStyle name="Comma 2 5 2 22" xfId="3758" xr:uid="{00000000-0005-0000-0000-0000C5290000}"/>
    <cellStyle name="Comma 2 5 2 22 2" xfId="18760" xr:uid="{00000000-0005-0000-0000-0000C6290000}"/>
    <cellStyle name="Comma 2 5 2 23" xfId="11319" xr:uid="{00000000-0005-0000-0000-0000C7290000}"/>
    <cellStyle name="Comma 2 5 2 23 2" xfId="17644" xr:uid="{00000000-0005-0000-0000-0000C8290000}"/>
    <cellStyle name="Comma 2 5 2 24" xfId="2690" xr:uid="{00000000-0005-0000-0000-0000C9290000}"/>
    <cellStyle name="Comma 2 5 2 25" xfId="37747" xr:uid="{00000000-0005-0000-0000-0000CA290000}"/>
    <cellStyle name="Comma 2 5 2 26" xfId="38025" xr:uid="{00000000-0005-0000-0000-0000CB290000}"/>
    <cellStyle name="Comma 2 5 2 3" xfId="1404" xr:uid="{00000000-0005-0000-0000-0000CC290000}"/>
    <cellStyle name="Comma 2 5 2 3 2" xfId="3790" xr:uid="{00000000-0005-0000-0000-0000CD290000}"/>
    <cellStyle name="Comma 2 5 2 3 3" xfId="42183" xr:uid="{00000000-0005-0000-0000-0000CE290000}"/>
    <cellStyle name="Comma 2 5 2 4" xfId="3791" xr:uid="{00000000-0005-0000-0000-0000CF290000}"/>
    <cellStyle name="Comma 2 5 2 5" xfId="3792" xr:uid="{00000000-0005-0000-0000-0000D0290000}"/>
    <cellStyle name="Comma 2 5 2 6" xfId="3793" xr:uid="{00000000-0005-0000-0000-0000D1290000}"/>
    <cellStyle name="Comma 2 5 2 7" xfId="3794" xr:uid="{00000000-0005-0000-0000-0000D2290000}"/>
    <cellStyle name="Comma 2 5 2 8" xfId="3795" xr:uid="{00000000-0005-0000-0000-0000D3290000}"/>
    <cellStyle name="Comma 2 5 2 9" xfId="3796" xr:uid="{00000000-0005-0000-0000-0000D4290000}"/>
    <cellStyle name="Comma 2 5 20" xfId="3797" xr:uid="{00000000-0005-0000-0000-0000D5290000}"/>
    <cellStyle name="Comma 2 5 21" xfId="3798" xr:uid="{00000000-0005-0000-0000-0000D6290000}"/>
    <cellStyle name="Comma 2 5 22" xfId="3747" xr:uid="{00000000-0005-0000-0000-0000D7290000}"/>
    <cellStyle name="Comma 2 5 22 2" xfId="6223" xr:uid="{00000000-0005-0000-0000-0000D8290000}"/>
    <cellStyle name="Comma 2 5 22 3" xfId="18689" xr:uid="{00000000-0005-0000-0000-0000D9290000}"/>
    <cellStyle name="Comma 2 5 23" xfId="9910" xr:uid="{00000000-0005-0000-0000-0000DA290000}"/>
    <cellStyle name="Comma 2 5 23 2" xfId="17643" xr:uid="{00000000-0005-0000-0000-0000DB290000}"/>
    <cellStyle name="Comma 2 5 24" xfId="2689" xr:uid="{00000000-0005-0000-0000-0000DC290000}"/>
    <cellStyle name="Comma 2 5 25" xfId="37353" xr:uid="{00000000-0005-0000-0000-0000DD290000}"/>
    <cellStyle name="Comma 2 5 26" xfId="37837" xr:uid="{00000000-0005-0000-0000-0000DE290000}"/>
    <cellStyle name="Comma 2 5 27" xfId="42181" xr:uid="{00000000-0005-0000-0000-0000DF290000}"/>
    <cellStyle name="Comma 2 5 3" xfId="973" xr:uid="{00000000-0005-0000-0000-0000E0290000}"/>
    <cellStyle name="Comma 2 5 3 2" xfId="2691" xr:uid="{00000000-0005-0000-0000-0000E1290000}"/>
    <cellStyle name="Comma 2 5 3 2 2" xfId="42185" xr:uid="{00000000-0005-0000-0000-0000E2290000}"/>
    <cellStyle name="Comma 2 5 3 3" xfId="42186" xr:uid="{00000000-0005-0000-0000-0000E3290000}"/>
    <cellStyle name="Comma 2 5 3 4" xfId="42184" xr:uid="{00000000-0005-0000-0000-0000E4290000}"/>
    <cellStyle name="Comma 2 5 4" xfId="1298" xr:uid="{00000000-0005-0000-0000-0000E5290000}"/>
    <cellStyle name="Comma 2 5 4 2" xfId="10340" xr:uid="{00000000-0005-0000-0000-0000E6290000}"/>
    <cellStyle name="Comma 2 5 4 3" xfId="17645" xr:uid="{00000000-0005-0000-0000-0000E7290000}"/>
    <cellStyle name="Comma 2 5 4 4" xfId="3799" xr:uid="{00000000-0005-0000-0000-0000E8290000}"/>
    <cellStyle name="Comma 2 5 4 5" xfId="42187" xr:uid="{00000000-0005-0000-0000-0000E9290000}"/>
    <cellStyle name="Comma 2 5 5" xfId="1331" xr:uid="{00000000-0005-0000-0000-0000EA290000}"/>
    <cellStyle name="Comma 2 5 5 2" xfId="3800" xr:uid="{00000000-0005-0000-0000-0000EB290000}"/>
    <cellStyle name="Comma 2 5 5 3" xfId="37411" xr:uid="{00000000-0005-0000-0000-0000EC290000}"/>
    <cellStyle name="Comma 2 5 5 4" xfId="37883" xr:uid="{00000000-0005-0000-0000-0000ED290000}"/>
    <cellStyle name="Comma 2 5 5 5" xfId="42188" xr:uid="{00000000-0005-0000-0000-0000EE290000}"/>
    <cellStyle name="Comma 2 5 6" xfId="3801" xr:uid="{00000000-0005-0000-0000-0000EF290000}"/>
    <cellStyle name="Comma 2 5 7" xfId="3802" xr:uid="{00000000-0005-0000-0000-0000F0290000}"/>
    <cellStyle name="Comma 2 5 8" xfId="3803" xr:uid="{00000000-0005-0000-0000-0000F1290000}"/>
    <cellStyle name="Comma 2 5 9" xfId="3804" xr:uid="{00000000-0005-0000-0000-0000F2290000}"/>
    <cellStyle name="Comma 2 50" xfId="1405" xr:uid="{00000000-0005-0000-0000-0000F3290000}"/>
    <cellStyle name="Comma 2 50 2" xfId="10791" xr:uid="{00000000-0005-0000-0000-0000F4290000}"/>
    <cellStyle name="Comma 2 50 3" xfId="3805" xr:uid="{00000000-0005-0000-0000-0000F5290000}"/>
    <cellStyle name="Comma 2 51" xfId="1406" xr:uid="{00000000-0005-0000-0000-0000F6290000}"/>
    <cellStyle name="Comma 2 51 2" xfId="10457" xr:uid="{00000000-0005-0000-0000-0000F7290000}"/>
    <cellStyle name="Comma 2 51 3" xfId="3806" xr:uid="{00000000-0005-0000-0000-0000F8290000}"/>
    <cellStyle name="Comma 2 52" xfId="1407" xr:uid="{00000000-0005-0000-0000-0000F9290000}"/>
    <cellStyle name="Comma 2 52 2" xfId="9901" xr:uid="{00000000-0005-0000-0000-0000FA290000}"/>
    <cellStyle name="Comma 2 52 3" xfId="3807" xr:uid="{00000000-0005-0000-0000-0000FB290000}"/>
    <cellStyle name="Comma 2 53" xfId="1408" xr:uid="{00000000-0005-0000-0000-0000FC290000}"/>
    <cellStyle name="Comma 2 53 2" xfId="11328" xr:uid="{00000000-0005-0000-0000-0000FD290000}"/>
    <cellStyle name="Comma 2 53 3" xfId="3808" xr:uid="{00000000-0005-0000-0000-0000FE290000}"/>
    <cellStyle name="Comma 2 54" xfId="1409" xr:uid="{00000000-0005-0000-0000-0000FF290000}"/>
    <cellStyle name="Comma 2 54 2" xfId="10170" xr:uid="{00000000-0005-0000-0000-0000002A0000}"/>
    <cellStyle name="Comma 2 54 3" xfId="3809" xr:uid="{00000000-0005-0000-0000-0000012A0000}"/>
    <cellStyle name="Comma 2 55" xfId="1410" xr:uid="{00000000-0005-0000-0000-0000022A0000}"/>
    <cellStyle name="Comma 2 55 2" xfId="11348" xr:uid="{00000000-0005-0000-0000-0000032A0000}"/>
    <cellStyle name="Comma 2 55 3" xfId="3810" xr:uid="{00000000-0005-0000-0000-0000042A0000}"/>
    <cellStyle name="Comma 2 56" xfId="1411" xr:uid="{00000000-0005-0000-0000-0000052A0000}"/>
    <cellStyle name="Comma 2 56 2" xfId="11136" xr:uid="{00000000-0005-0000-0000-0000062A0000}"/>
    <cellStyle name="Comma 2 56 3" xfId="3811" xr:uid="{00000000-0005-0000-0000-0000072A0000}"/>
    <cellStyle name="Comma 2 57" xfId="1412" xr:uid="{00000000-0005-0000-0000-0000082A0000}"/>
    <cellStyle name="Comma 2 57 2" xfId="10070" xr:uid="{00000000-0005-0000-0000-0000092A0000}"/>
    <cellStyle name="Comma 2 57 3" xfId="3812" xr:uid="{00000000-0005-0000-0000-00000A2A0000}"/>
    <cellStyle name="Comma 2 58" xfId="1413" xr:uid="{00000000-0005-0000-0000-00000B2A0000}"/>
    <cellStyle name="Comma 2 58 2" xfId="10832" xr:uid="{00000000-0005-0000-0000-00000C2A0000}"/>
    <cellStyle name="Comma 2 58 3" xfId="3813" xr:uid="{00000000-0005-0000-0000-00000D2A0000}"/>
    <cellStyle name="Comma 2 59" xfId="1414" xr:uid="{00000000-0005-0000-0000-00000E2A0000}"/>
    <cellStyle name="Comma 2 59 2" xfId="11008" xr:uid="{00000000-0005-0000-0000-00000F2A0000}"/>
    <cellStyle name="Comma 2 59 2 2" xfId="42189" xr:uid="{00000000-0005-0000-0000-0000102A0000}"/>
    <cellStyle name="Comma 2 59 3" xfId="3814" xr:uid="{00000000-0005-0000-0000-0000112A0000}"/>
    <cellStyle name="Comma 2 6" xfId="645" xr:uid="{00000000-0005-0000-0000-0000122A0000}"/>
    <cellStyle name="Comma 2 6 10" xfId="3816" xr:uid="{00000000-0005-0000-0000-0000132A0000}"/>
    <cellStyle name="Comma 2 6 11" xfId="3817" xr:uid="{00000000-0005-0000-0000-0000142A0000}"/>
    <cellStyle name="Comma 2 6 12" xfId="3818" xr:uid="{00000000-0005-0000-0000-0000152A0000}"/>
    <cellStyle name="Comma 2 6 13" xfId="3819" xr:uid="{00000000-0005-0000-0000-0000162A0000}"/>
    <cellStyle name="Comma 2 6 14" xfId="3820" xr:uid="{00000000-0005-0000-0000-0000172A0000}"/>
    <cellStyle name="Comma 2 6 15" xfId="3821" xr:uid="{00000000-0005-0000-0000-0000182A0000}"/>
    <cellStyle name="Comma 2 6 16" xfId="3822" xr:uid="{00000000-0005-0000-0000-0000192A0000}"/>
    <cellStyle name="Comma 2 6 17" xfId="3823" xr:uid="{00000000-0005-0000-0000-00001A2A0000}"/>
    <cellStyle name="Comma 2 6 18" xfId="3824" xr:uid="{00000000-0005-0000-0000-00001B2A0000}"/>
    <cellStyle name="Comma 2 6 19" xfId="3825" xr:uid="{00000000-0005-0000-0000-00001C2A0000}"/>
    <cellStyle name="Comma 2 6 2" xfId="1108" xr:uid="{00000000-0005-0000-0000-00001D2A0000}"/>
    <cellStyle name="Comma 2 6 2 10" xfId="3827" xr:uid="{00000000-0005-0000-0000-00001E2A0000}"/>
    <cellStyle name="Comma 2 6 2 11" xfId="3828" xr:uid="{00000000-0005-0000-0000-00001F2A0000}"/>
    <cellStyle name="Comma 2 6 2 12" xfId="3829" xr:uid="{00000000-0005-0000-0000-0000202A0000}"/>
    <cellStyle name="Comma 2 6 2 13" xfId="3830" xr:uid="{00000000-0005-0000-0000-0000212A0000}"/>
    <cellStyle name="Comma 2 6 2 14" xfId="3831" xr:uid="{00000000-0005-0000-0000-0000222A0000}"/>
    <cellStyle name="Comma 2 6 2 15" xfId="3832" xr:uid="{00000000-0005-0000-0000-0000232A0000}"/>
    <cellStyle name="Comma 2 6 2 16" xfId="3833" xr:uid="{00000000-0005-0000-0000-0000242A0000}"/>
    <cellStyle name="Comma 2 6 2 17" xfId="3834" xr:uid="{00000000-0005-0000-0000-0000252A0000}"/>
    <cellStyle name="Comma 2 6 2 18" xfId="3835" xr:uid="{00000000-0005-0000-0000-0000262A0000}"/>
    <cellStyle name="Comma 2 6 2 19" xfId="3836" xr:uid="{00000000-0005-0000-0000-0000272A0000}"/>
    <cellStyle name="Comma 2 6 2 2" xfId="3837" xr:uid="{00000000-0005-0000-0000-0000282A0000}"/>
    <cellStyle name="Comma 2 6 2 2 2" xfId="42192" xr:uid="{00000000-0005-0000-0000-0000292A0000}"/>
    <cellStyle name="Comma 2 6 2 20" xfId="3826" xr:uid="{00000000-0005-0000-0000-00002A2A0000}"/>
    <cellStyle name="Comma 2 6 2 20 2" xfId="18761" xr:uid="{00000000-0005-0000-0000-00002B2A0000}"/>
    <cellStyle name="Comma 2 6 2 21" xfId="17647" xr:uid="{00000000-0005-0000-0000-00002C2A0000}"/>
    <cellStyle name="Comma 2 6 2 22" xfId="2693" xr:uid="{00000000-0005-0000-0000-00002D2A0000}"/>
    <cellStyle name="Comma 2 6 2 23" xfId="42191" xr:uid="{00000000-0005-0000-0000-00002E2A0000}"/>
    <cellStyle name="Comma 2 6 2 3" xfId="3838" xr:uid="{00000000-0005-0000-0000-00002F2A0000}"/>
    <cellStyle name="Comma 2 6 2 3 2" xfId="42193" xr:uid="{00000000-0005-0000-0000-0000302A0000}"/>
    <cellStyle name="Comma 2 6 2 4" xfId="3839" xr:uid="{00000000-0005-0000-0000-0000312A0000}"/>
    <cellStyle name="Comma 2 6 2 5" xfId="3840" xr:uid="{00000000-0005-0000-0000-0000322A0000}"/>
    <cellStyle name="Comma 2 6 2 6" xfId="3841" xr:uid="{00000000-0005-0000-0000-0000332A0000}"/>
    <cellStyle name="Comma 2 6 2 7" xfId="3842" xr:uid="{00000000-0005-0000-0000-0000342A0000}"/>
    <cellStyle name="Comma 2 6 2 8" xfId="3843" xr:uid="{00000000-0005-0000-0000-0000352A0000}"/>
    <cellStyle name="Comma 2 6 2 9" xfId="3844" xr:uid="{00000000-0005-0000-0000-0000362A0000}"/>
    <cellStyle name="Comma 2 6 20" xfId="3845" xr:uid="{00000000-0005-0000-0000-0000372A0000}"/>
    <cellStyle name="Comma 2 6 21" xfId="3846" xr:uid="{00000000-0005-0000-0000-0000382A0000}"/>
    <cellStyle name="Comma 2 6 22" xfId="3815" xr:uid="{00000000-0005-0000-0000-0000392A0000}"/>
    <cellStyle name="Comma 2 6 22 2" xfId="6246" xr:uid="{00000000-0005-0000-0000-00003A2A0000}"/>
    <cellStyle name="Comma 2 6 22 3" xfId="18690" xr:uid="{00000000-0005-0000-0000-00003B2A0000}"/>
    <cellStyle name="Comma 2 6 23" xfId="9911" xr:uid="{00000000-0005-0000-0000-00003C2A0000}"/>
    <cellStyle name="Comma 2 6 23 2" xfId="17646" xr:uid="{00000000-0005-0000-0000-00003D2A0000}"/>
    <cellStyle name="Comma 2 6 24" xfId="2692" xr:uid="{00000000-0005-0000-0000-00003E2A0000}"/>
    <cellStyle name="Comma 2 6 25" xfId="37718" xr:uid="{00000000-0005-0000-0000-00003F2A0000}"/>
    <cellStyle name="Comma 2 6 26" xfId="37817" xr:uid="{00000000-0005-0000-0000-0000402A0000}"/>
    <cellStyle name="Comma 2 6 27" xfId="37997" xr:uid="{00000000-0005-0000-0000-0000412A0000}"/>
    <cellStyle name="Comma 2 6 28" xfId="42190" xr:uid="{00000000-0005-0000-0000-0000422A0000}"/>
    <cellStyle name="Comma 2 6 3" xfId="974" xr:uid="{00000000-0005-0000-0000-0000432A0000}"/>
    <cellStyle name="Comma 2 6 3 2" xfId="3847" xr:uid="{00000000-0005-0000-0000-0000442A0000}"/>
    <cellStyle name="Comma 2 6 3 2 2" xfId="18762" xr:uid="{00000000-0005-0000-0000-0000452A0000}"/>
    <cellStyle name="Comma 2 6 3 3" xfId="17648" xr:uid="{00000000-0005-0000-0000-0000462A0000}"/>
    <cellStyle name="Comma 2 6 3 4" xfId="2694" xr:uid="{00000000-0005-0000-0000-0000472A0000}"/>
    <cellStyle name="Comma 2 6 3 5" xfId="42194" xr:uid="{00000000-0005-0000-0000-0000482A0000}"/>
    <cellStyle name="Comma 2 6 4" xfId="1332" xr:uid="{00000000-0005-0000-0000-0000492A0000}"/>
    <cellStyle name="Comma 2 6 4 2" xfId="10343" xr:uid="{00000000-0005-0000-0000-00004A2A0000}"/>
    <cellStyle name="Comma 2 6 4 3" xfId="17649" xr:uid="{00000000-0005-0000-0000-00004B2A0000}"/>
    <cellStyle name="Comma 2 6 4 4" xfId="3848" xr:uid="{00000000-0005-0000-0000-00004C2A0000}"/>
    <cellStyle name="Comma 2 6 4 5" xfId="42195" xr:uid="{00000000-0005-0000-0000-00004D2A0000}"/>
    <cellStyle name="Comma 2 6 5" xfId="3849" xr:uid="{00000000-0005-0000-0000-00004E2A0000}"/>
    <cellStyle name="Comma 2 6 5 2" xfId="42196" xr:uid="{00000000-0005-0000-0000-00004F2A0000}"/>
    <cellStyle name="Comma 2 6 6" xfId="3850" xr:uid="{00000000-0005-0000-0000-0000502A0000}"/>
    <cellStyle name="Comma 2 6 6 2" xfId="42197" xr:uid="{00000000-0005-0000-0000-0000512A0000}"/>
    <cellStyle name="Comma 2 6 7" xfId="3851" xr:uid="{00000000-0005-0000-0000-0000522A0000}"/>
    <cellStyle name="Comma 2 6 8" xfId="3852" xr:uid="{00000000-0005-0000-0000-0000532A0000}"/>
    <cellStyle name="Comma 2 6 9" xfId="3853" xr:uid="{00000000-0005-0000-0000-0000542A0000}"/>
    <cellStyle name="Comma 2 60" xfId="3854" xr:uid="{00000000-0005-0000-0000-0000552A0000}"/>
    <cellStyle name="Comma 2 60 2" xfId="42199" xr:uid="{00000000-0005-0000-0000-0000562A0000}"/>
    <cellStyle name="Comma 2 60 3" xfId="42198" xr:uid="{00000000-0005-0000-0000-0000572A0000}"/>
    <cellStyle name="Comma 2 61" xfId="3855" xr:uid="{00000000-0005-0000-0000-0000582A0000}"/>
    <cellStyle name="Comma 2 61 2" xfId="42200" xr:uid="{00000000-0005-0000-0000-0000592A0000}"/>
    <cellStyle name="Comma 2 62" xfId="3856" xr:uid="{00000000-0005-0000-0000-00005A2A0000}"/>
    <cellStyle name="Comma 2 62 2" xfId="42201" xr:uid="{00000000-0005-0000-0000-00005B2A0000}"/>
    <cellStyle name="Comma 2 63" xfId="3857" xr:uid="{00000000-0005-0000-0000-00005C2A0000}"/>
    <cellStyle name="Comma 2 63 2" xfId="42202" xr:uid="{00000000-0005-0000-0000-00005D2A0000}"/>
    <cellStyle name="Comma 2 64" xfId="3858" xr:uid="{00000000-0005-0000-0000-00005E2A0000}"/>
    <cellStyle name="Comma 2 64 2" xfId="42203" xr:uid="{00000000-0005-0000-0000-00005F2A0000}"/>
    <cellStyle name="Comma 2 65" xfId="3859" xr:uid="{00000000-0005-0000-0000-0000602A0000}"/>
    <cellStyle name="Comma 2 65 2" xfId="42204" xr:uid="{00000000-0005-0000-0000-0000612A0000}"/>
    <cellStyle name="Comma 2 66" xfId="3860" xr:uid="{00000000-0005-0000-0000-0000622A0000}"/>
    <cellStyle name="Comma 2 66 2" xfId="42205" xr:uid="{00000000-0005-0000-0000-0000632A0000}"/>
    <cellStyle name="Comma 2 67" xfId="3861" xr:uid="{00000000-0005-0000-0000-0000642A0000}"/>
    <cellStyle name="Comma 2 67 2" xfId="42206" xr:uid="{00000000-0005-0000-0000-0000652A0000}"/>
    <cellStyle name="Comma 2 68" xfId="2208" xr:uid="{00000000-0005-0000-0000-0000662A0000}"/>
    <cellStyle name="Comma 2 68 2" xfId="7780" xr:uid="{00000000-0005-0000-0000-0000672A0000}"/>
    <cellStyle name="Comma 2 68 2 2" xfId="14275" xr:uid="{00000000-0005-0000-0000-0000682A0000}"/>
    <cellStyle name="Comma 2 68 2 2 2" xfId="26989" xr:uid="{00000000-0005-0000-0000-0000692A0000}"/>
    <cellStyle name="Comma 2 68 2 3" xfId="22482" xr:uid="{00000000-0005-0000-0000-00006A2A0000}"/>
    <cellStyle name="Comma 2 68 3" xfId="8627" xr:uid="{00000000-0005-0000-0000-00006B2A0000}"/>
    <cellStyle name="Comma 2 68 3 2" xfId="15112" xr:uid="{00000000-0005-0000-0000-00006C2A0000}"/>
    <cellStyle name="Comma 2 68 3 2 2" xfId="27781" xr:uid="{00000000-0005-0000-0000-00006D2A0000}"/>
    <cellStyle name="Comma 2 68 3 3" xfId="22695" xr:uid="{00000000-0005-0000-0000-00006E2A0000}"/>
    <cellStyle name="Comma 2 68 4" xfId="6420" xr:uid="{00000000-0005-0000-0000-00006F2A0000}"/>
    <cellStyle name="Comma 2 68 4 2" xfId="13043" xr:uid="{00000000-0005-0000-0000-0000702A0000}"/>
    <cellStyle name="Comma 2 68 4 2 2" xfId="25789" xr:uid="{00000000-0005-0000-0000-0000712A0000}"/>
    <cellStyle name="Comma 2 68 4 3" xfId="21169" xr:uid="{00000000-0005-0000-0000-0000722A0000}"/>
    <cellStyle name="Comma 2 68 5" xfId="12031" xr:uid="{00000000-0005-0000-0000-0000732A0000}"/>
    <cellStyle name="Comma 2 68 5 2" xfId="24776" xr:uid="{00000000-0005-0000-0000-0000742A0000}"/>
    <cellStyle name="Comma 2 68 6" xfId="17516" xr:uid="{00000000-0005-0000-0000-0000752A0000}"/>
    <cellStyle name="Comma 2 68 7" xfId="20901" xr:uid="{00000000-0005-0000-0000-0000762A0000}"/>
    <cellStyle name="Comma 2 68 8" xfId="42207" xr:uid="{00000000-0005-0000-0000-0000772A0000}"/>
    <cellStyle name="Comma 2 69" xfId="7754" xr:uid="{00000000-0005-0000-0000-0000782A0000}"/>
    <cellStyle name="Comma 2 69 2" xfId="14249" xr:uid="{00000000-0005-0000-0000-0000792A0000}"/>
    <cellStyle name="Comma 2 69 2 2" xfId="26963" xr:uid="{00000000-0005-0000-0000-00007A2A0000}"/>
    <cellStyle name="Comma 2 69 3" xfId="18859" xr:uid="{00000000-0005-0000-0000-00007B2A0000}"/>
    <cellStyle name="Comma 2 69 4" xfId="22458" xr:uid="{00000000-0005-0000-0000-00007C2A0000}"/>
    <cellStyle name="Comma 2 69 5" xfId="42208" xr:uid="{00000000-0005-0000-0000-00007D2A0000}"/>
    <cellStyle name="Comma 2 7" xfId="692" xr:uid="{00000000-0005-0000-0000-00007E2A0000}"/>
    <cellStyle name="Comma 2 7 10" xfId="3863" xr:uid="{00000000-0005-0000-0000-00007F2A0000}"/>
    <cellStyle name="Comma 2 7 11" xfId="3864" xr:uid="{00000000-0005-0000-0000-0000802A0000}"/>
    <cellStyle name="Comma 2 7 12" xfId="3865" xr:uid="{00000000-0005-0000-0000-0000812A0000}"/>
    <cellStyle name="Comma 2 7 13" xfId="3866" xr:uid="{00000000-0005-0000-0000-0000822A0000}"/>
    <cellStyle name="Comma 2 7 14" xfId="3867" xr:uid="{00000000-0005-0000-0000-0000832A0000}"/>
    <cellStyle name="Comma 2 7 15" xfId="3868" xr:uid="{00000000-0005-0000-0000-0000842A0000}"/>
    <cellStyle name="Comma 2 7 16" xfId="3869" xr:uid="{00000000-0005-0000-0000-0000852A0000}"/>
    <cellStyle name="Comma 2 7 17" xfId="3870" xr:uid="{00000000-0005-0000-0000-0000862A0000}"/>
    <cellStyle name="Comma 2 7 18" xfId="3871" xr:uid="{00000000-0005-0000-0000-0000872A0000}"/>
    <cellStyle name="Comma 2 7 19" xfId="3872" xr:uid="{00000000-0005-0000-0000-0000882A0000}"/>
    <cellStyle name="Comma 2 7 2" xfId="1109" xr:uid="{00000000-0005-0000-0000-0000892A0000}"/>
    <cellStyle name="Comma 2 7 2 10" xfId="3874" xr:uid="{00000000-0005-0000-0000-00008A2A0000}"/>
    <cellStyle name="Comma 2 7 2 11" xfId="3875" xr:uid="{00000000-0005-0000-0000-00008B2A0000}"/>
    <cellStyle name="Comma 2 7 2 12" xfId="3876" xr:uid="{00000000-0005-0000-0000-00008C2A0000}"/>
    <cellStyle name="Comma 2 7 2 13" xfId="3877" xr:uid="{00000000-0005-0000-0000-00008D2A0000}"/>
    <cellStyle name="Comma 2 7 2 14" xfId="3878" xr:uid="{00000000-0005-0000-0000-00008E2A0000}"/>
    <cellStyle name="Comma 2 7 2 15" xfId="3879" xr:uid="{00000000-0005-0000-0000-00008F2A0000}"/>
    <cellStyle name="Comma 2 7 2 16" xfId="3880" xr:uid="{00000000-0005-0000-0000-0000902A0000}"/>
    <cellStyle name="Comma 2 7 2 17" xfId="3881" xr:uid="{00000000-0005-0000-0000-0000912A0000}"/>
    <cellStyle name="Comma 2 7 2 18" xfId="3882" xr:uid="{00000000-0005-0000-0000-0000922A0000}"/>
    <cellStyle name="Comma 2 7 2 19" xfId="3883" xr:uid="{00000000-0005-0000-0000-0000932A0000}"/>
    <cellStyle name="Comma 2 7 2 2" xfId="3884" xr:uid="{00000000-0005-0000-0000-0000942A0000}"/>
    <cellStyle name="Comma 2 7 2 2 2" xfId="42211" xr:uid="{00000000-0005-0000-0000-0000952A0000}"/>
    <cellStyle name="Comma 2 7 2 20" xfId="3873" xr:uid="{00000000-0005-0000-0000-0000962A0000}"/>
    <cellStyle name="Comma 2 7 2 20 2" xfId="18763" xr:uid="{00000000-0005-0000-0000-0000972A0000}"/>
    <cellStyle name="Comma 2 7 2 21" xfId="17651" xr:uid="{00000000-0005-0000-0000-0000982A0000}"/>
    <cellStyle name="Comma 2 7 2 22" xfId="2696" xr:uid="{00000000-0005-0000-0000-0000992A0000}"/>
    <cellStyle name="Comma 2 7 2 23" xfId="42210" xr:uid="{00000000-0005-0000-0000-00009A2A0000}"/>
    <cellStyle name="Comma 2 7 2 3" xfId="3885" xr:uid="{00000000-0005-0000-0000-00009B2A0000}"/>
    <cellStyle name="Comma 2 7 2 3 2" xfId="42212" xr:uid="{00000000-0005-0000-0000-00009C2A0000}"/>
    <cellStyle name="Comma 2 7 2 4" xfId="3886" xr:uid="{00000000-0005-0000-0000-00009D2A0000}"/>
    <cellStyle name="Comma 2 7 2 5" xfId="3887" xr:uid="{00000000-0005-0000-0000-00009E2A0000}"/>
    <cellStyle name="Comma 2 7 2 6" xfId="3888" xr:uid="{00000000-0005-0000-0000-00009F2A0000}"/>
    <cellStyle name="Comma 2 7 2 7" xfId="3889" xr:uid="{00000000-0005-0000-0000-0000A02A0000}"/>
    <cellStyle name="Comma 2 7 2 8" xfId="3890" xr:uid="{00000000-0005-0000-0000-0000A12A0000}"/>
    <cellStyle name="Comma 2 7 2 9" xfId="3891" xr:uid="{00000000-0005-0000-0000-0000A22A0000}"/>
    <cellStyle name="Comma 2 7 20" xfId="3892" xr:uid="{00000000-0005-0000-0000-0000A32A0000}"/>
    <cellStyle name="Comma 2 7 21" xfId="3893" xr:uid="{00000000-0005-0000-0000-0000A42A0000}"/>
    <cellStyle name="Comma 2 7 22" xfId="3862" xr:uid="{00000000-0005-0000-0000-0000A52A0000}"/>
    <cellStyle name="Comma 2 7 22 2" xfId="18691" xr:uid="{00000000-0005-0000-0000-0000A62A0000}"/>
    <cellStyle name="Comma 2 7 23" xfId="9912" xr:uid="{00000000-0005-0000-0000-0000A72A0000}"/>
    <cellStyle name="Comma 2 7 23 2" xfId="17650" xr:uid="{00000000-0005-0000-0000-0000A82A0000}"/>
    <cellStyle name="Comma 2 7 24" xfId="2695" xr:uid="{00000000-0005-0000-0000-0000A92A0000}"/>
    <cellStyle name="Comma 2 7 25" xfId="37741" xr:uid="{00000000-0005-0000-0000-0000AA2A0000}"/>
    <cellStyle name="Comma 2 7 26" xfId="38019" xr:uid="{00000000-0005-0000-0000-0000AB2A0000}"/>
    <cellStyle name="Comma 2 7 27" xfId="42209" xr:uid="{00000000-0005-0000-0000-0000AC2A0000}"/>
    <cellStyle name="Comma 2 7 3" xfId="975" xr:uid="{00000000-0005-0000-0000-0000AD2A0000}"/>
    <cellStyle name="Comma 2 7 3 2" xfId="10344" xr:uid="{00000000-0005-0000-0000-0000AE2A0000}"/>
    <cellStyle name="Comma 2 7 3 3" xfId="17652" xr:uid="{00000000-0005-0000-0000-0000AF2A0000}"/>
    <cellStyle name="Comma 2 7 3 4" xfId="3894" xr:uid="{00000000-0005-0000-0000-0000B02A0000}"/>
    <cellStyle name="Comma 2 7 3 5" xfId="42213" xr:uid="{00000000-0005-0000-0000-0000B12A0000}"/>
    <cellStyle name="Comma 2 7 4" xfId="1333" xr:uid="{00000000-0005-0000-0000-0000B22A0000}"/>
    <cellStyle name="Comma 2 7 4 2" xfId="3895" xr:uid="{00000000-0005-0000-0000-0000B32A0000}"/>
    <cellStyle name="Comma 2 7 4 3" xfId="42214" xr:uid="{00000000-0005-0000-0000-0000B42A0000}"/>
    <cellStyle name="Comma 2 7 5" xfId="3896" xr:uid="{00000000-0005-0000-0000-0000B52A0000}"/>
    <cellStyle name="Comma 2 7 6" xfId="3897" xr:uid="{00000000-0005-0000-0000-0000B62A0000}"/>
    <cellStyle name="Comma 2 7 7" xfId="3898" xr:uid="{00000000-0005-0000-0000-0000B72A0000}"/>
    <cellStyle name="Comma 2 7 8" xfId="3899" xr:uid="{00000000-0005-0000-0000-0000B82A0000}"/>
    <cellStyle name="Comma 2 7 9" xfId="3900" xr:uid="{00000000-0005-0000-0000-0000B92A0000}"/>
    <cellStyle name="Comma 2 70" xfId="8601" xr:uid="{00000000-0005-0000-0000-0000BA2A0000}"/>
    <cellStyle name="Comma 2 70 2" xfId="15086" xr:uid="{00000000-0005-0000-0000-0000BB2A0000}"/>
    <cellStyle name="Comma 2 70 2 2" xfId="27756" xr:uid="{00000000-0005-0000-0000-0000BC2A0000}"/>
    <cellStyle name="Comma 2 70 3" xfId="18860" xr:uid="{00000000-0005-0000-0000-0000BD2A0000}"/>
    <cellStyle name="Comma 2 70 4" xfId="22672" xr:uid="{00000000-0005-0000-0000-0000BE2A0000}"/>
    <cellStyle name="Comma 2 70 5" xfId="42215" xr:uid="{00000000-0005-0000-0000-0000BF2A0000}"/>
    <cellStyle name="Comma 2 71" xfId="9572" xr:uid="{00000000-0005-0000-0000-0000C02A0000}"/>
    <cellStyle name="Comma 2 71 2" xfId="15922" xr:uid="{00000000-0005-0000-0000-0000C12A0000}"/>
    <cellStyle name="Comma 2 71 2 2" xfId="28562" xr:uid="{00000000-0005-0000-0000-0000C22A0000}"/>
    <cellStyle name="Comma 2 71 3" xfId="18861" xr:uid="{00000000-0005-0000-0000-0000C32A0000}"/>
    <cellStyle name="Comma 2 71 4" xfId="23551" xr:uid="{00000000-0005-0000-0000-0000C42A0000}"/>
    <cellStyle name="Comma 2 71 5" xfId="42216" xr:uid="{00000000-0005-0000-0000-0000C52A0000}"/>
    <cellStyle name="Comma 2 72" xfId="6391" xr:uid="{00000000-0005-0000-0000-0000C62A0000}"/>
    <cellStyle name="Comma 2 72 2" xfId="13014" xr:uid="{00000000-0005-0000-0000-0000C72A0000}"/>
    <cellStyle name="Comma 2 72 2 2" xfId="25760" xr:uid="{00000000-0005-0000-0000-0000C82A0000}"/>
    <cellStyle name="Comma 2 72 3" xfId="18862" xr:uid="{00000000-0005-0000-0000-0000C92A0000}"/>
    <cellStyle name="Comma 2 72 4" xfId="21140" xr:uid="{00000000-0005-0000-0000-0000CA2A0000}"/>
    <cellStyle name="Comma 2 72 5" xfId="42217" xr:uid="{00000000-0005-0000-0000-0000CB2A0000}"/>
    <cellStyle name="Comma 2 73" xfId="12017" xr:uid="{00000000-0005-0000-0000-0000CC2A0000}"/>
    <cellStyle name="Comma 2 73 2" xfId="18865" xr:uid="{00000000-0005-0000-0000-0000CD2A0000}"/>
    <cellStyle name="Comma 2 73 3" xfId="24762" xr:uid="{00000000-0005-0000-0000-0000CE2A0000}"/>
    <cellStyle name="Comma 2 73 4" xfId="42218" xr:uid="{00000000-0005-0000-0000-0000CF2A0000}"/>
    <cellStyle name="Comma 2 74" xfId="17404" xr:uid="{00000000-0005-0000-0000-0000D02A0000}"/>
    <cellStyle name="Comma 2 74 2" xfId="18866" xr:uid="{00000000-0005-0000-0000-0000D12A0000}"/>
    <cellStyle name="Comma 2 74 3" xfId="29935" xr:uid="{00000000-0005-0000-0000-0000D22A0000}"/>
    <cellStyle name="Comma 2 74 4" xfId="42219" xr:uid="{00000000-0005-0000-0000-0000D32A0000}"/>
    <cellStyle name="Comma 2 75" xfId="18867" xr:uid="{00000000-0005-0000-0000-0000D42A0000}"/>
    <cellStyle name="Comma 2 75 2" xfId="42220" xr:uid="{00000000-0005-0000-0000-0000D52A0000}"/>
    <cellStyle name="Comma 2 76" xfId="18868" xr:uid="{00000000-0005-0000-0000-0000D62A0000}"/>
    <cellStyle name="Comma 2 76 2" xfId="42221" xr:uid="{00000000-0005-0000-0000-0000D72A0000}"/>
    <cellStyle name="Comma 2 77" xfId="18879" xr:uid="{00000000-0005-0000-0000-0000D82A0000}"/>
    <cellStyle name="Comma 2 77 2" xfId="42222" xr:uid="{00000000-0005-0000-0000-0000D92A0000}"/>
    <cellStyle name="Comma 2 78" xfId="18880" xr:uid="{00000000-0005-0000-0000-0000DA2A0000}"/>
    <cellStyle name="Comma 2 78 2" xfId="42223" xr:uid="{00000000-0005-0000-0000-0000DB2A0000}"/>
    <cellStyle name="Comma 2 79" xfId="18888" xr:uid="{00000000-0005-0000-0000-0000DC2A0000}"/>
    <cellStyle name="Comma 2 79 2" xfId="42224" xr:uid="{00000000-0005-0000-0000-0000DD2A0000}"/>
    <cellStyle name="Comma 2 8" xfId="976" xr:uid="{00000000-0005-0000-0000-0000DE2A0000}"/>
    <cellStyle name="Comma 2 8 10" xfId="3902" xr:uid="{00000000-0005-0000-0000-0000DF2A0000}"/>
    <cellStyle name="Comma 2 8 11" xfId="3903" xr:uid="{00000000-0005-0000-0000-0000E02A0000}"/>
    <cellStyle name="Comma 2 8 12" xfId="3904" xr:uid="{00000000-0005-0000-0000-0000E12A0000}"/>
    <cellStyle name="Comma 2 8 13" xfId="3905" xr:uid="{00000000-0005-0000-0000-0000E22A0000}"/>
    <cellStyle name="Comma 2 8 14" xfId="3906" xr:uid="{00000000-0005-0000-0000-0000E32A0000}"/>
    <cellStyle name="Comma 2 8 15" xfId="3907" xr:uid="{00000000-0005-0000-0000-0000E42A0000}"/>
    <cellStyle name="Comma 2 8 16" xfId="3908" xr:uid="{00000000-0005-0000-0000-0000E52A0000}"/>
    <cellStyle name="Comma 2 8 17" xfId="3909" xr:uid="{00000000-0005-0000-0000-0000E62A0000}"/>
    <cellStyle name="Comma 2 8 18" xfId="3910" xr:uid="{00000000-0005-0000-0000-0000E72A0000}"/>
    <cellStyle name="Comma 2 8 19" xfId="3911" xr:uid="{00000000-0005-0000-0000-0000E82A0000}"/>
    <cellStyle name="Comma 2 8 2" xfId="2698" xr:uid="{00000000-0005-0000-0000-0000E92A0000}"/>
    <cellStyle name="Comma 2 8 2 2" xfId="3912" xr:uid="{00000000-0005-0000-0000-0000EA2A0000}"/>
    <cellStyle name="Comma 2 8 2 2 2" xfId="18764" xr:uid="{00000000-0005-0000-0000-0000EB2A0000}"/>
    <cellStyle name="Comma 2 8 2 2 3" xfId="42227" xr:uid="{00000000-0005-0000-0000-0000EC2A0000}"/>
    <cellStyle name="Comma 2 8 2 3" xfId="17654" xr:uid="{00000000-0005-0000-0000-0000ED2A0000}"/>
    <cellStyle name="Comma 2 8 2 4" xfId="42226" xr:uid="{00000000-0005-0000-0000-0000EE2A0000}"/>
    <cellStyle name="Comma 2 8 20" xfId="3901" xr:uid="{00000000-0005-0000-0000-0000EF2A0000}"/>
    <cellStyle name="Comma 2 8 20 2" xfId="18692" xr:uid="{00000000-0005-0000-0000-0000F02A0000}"/>
    <cellStyle name="Comma 2 8 21" xfId="9913" xr:uid="{00000000-0005-0000-0000-0000F12A0000}"/>
    <cellStyle name="Comma 2 8 21 2" xfId="17653" xr:uid="{00000000-0005-0000-0000-0000F22A0000}"/>
    <cellStyle name="Comma 2 8 22" xfId="2697" xr:uid="{00000000-0005-0000-0000-0000F32A0000}"/>
    <cellStyle name="Comma 2 8 23" xfId="42225" xr:uid="{00000000-0005-0000-0000-0000F42A0000}"/>
    <cellStyle name="Comma 2 8 3" xfId="3913" xr:uid="{00000000-0005-0000-0000-0000F52A0000}"/>
    <cellStyle name="Comma 2 8 3 2" xfId="10345" xr:uid="{00000000-0005-0000-0000-0000F62A0000}"/>
    <cellStyle name="Comma 2 8 3 3" xfId="17655" xr:uid="{00000000-0005-0000-0000-0000F72A0000}"/>
    <cellStyle name="Comma 2 8 3 4" xfId="42228" xr:uid="{00000000-0005-0000-0000-0000F82A0000}"/>
    <cellStyle name="Comma 2 8 4" xfId="3914" xr:uid="{00000000-0005-0000-0000-0000F92A0000}"/>
    <cellStyle name="Comma 2 8 4 2" xfId="42229" xr:uid="{00000000-0005-0000-0000-0000FA2A0000}"/>
    <cellStyle name="Comma 2 8 5" xfId="3915" xr:uid="{00000000-0005-0000-0000-0000FB2A0000}"/>
    <cellStyle name="Comma 2 8 6" xfId="3916" xr:uid="{00000000-0005-0000-0000-0000FC2A0000}"/>
    <cellStyle name="Comma 2 8 7" xfId="3917" xr:uid="{00000000-0005-0000-0000-0000FD2A0000}"/>
    <cellStyle name="Comma 2 8 8" xfId="3918" xr:uid="{00000000-0005-0000-0000-0000FE2A0000}"/>
    <cellStyle name="Comma 2 8 9" xfId="3919" xr:uid="{00000000-0005-0000-0000-0000FF2A0000}"/>
    <cellStyle name="Comma 2 80" xfId="18890" xr:uid="{00000000-0005-0000-0000-0000002B0000}"/>
    <cellStyle name="Comma 2 80 2" xfId="42230" xr:uid="{00000000-0005-0000-0000-0000012B0000}"/>
    <cellStyle name="Comma 2 81" xfId="18894" xr:uid="{00000000-0005-0000-0000-0000022B0000}"/>
    <cellStyle name="Comma 2 82" xfId="18892" xr:uid="{00000000-0005-0000-0000-0000032B0000}"/>
    <cellStyle name="Comma 2 83" xfId="18893" xr:uid="{00000000-0005-0000-0000-0000042B0000}"/>
    <cellStyle name="Comma 2 84" xfId="18908" xr:uid="{00000000-0005-0000-0000-0000052B0000}"/>
    <cellStyle name="Comma 2 85" xfId="18917" xr:uid="{00000000-0005-0000-0000-0000062B0000}"/>
    <cellStyle name="Comma 2 86" xfId="18895" xr:uid="{00000000-0005-0000-0000-0000072B0000}"/>
    <cellStyle name="Comma 2 87" xfId="18918" xr:uid="{00000000-0005-0000-0000-0000082B0000}"/>
    <cellStyle name="Comma 2 88" xfId="18919" xr:uid="{00000000-0005-0000-0000-0000092B0000}"/>
    <cellStyle name="Comma 2 89" xfId="17515" xr:uid="{00000000-0005-0000-0000-00000A2B0000}"/>
    <cellStyle name="Comma 2 89 2" xfId="19097" xr:uid="{00000000-0005-0000-0000-00000B2B0000}"/>
    <cellStyle name="Comma 2 89 2 2" xfId="32219" xr:uid="{00000000-0005-0000-0000-00000C2B0000}"/>
    <cellStyle name="Comma 2 89 2 3" xfId="35238" xr:uid="{00000000-0005-0000-0000-00000D2B0000}"/>
    <cellStyle name="Comma 2 89 3" xfId="30940" xr:uid="{00000000-0005-0000-0000-00000E2B0000}"/>
    <cellStyle name="Comma 2 89 4" xfId="34360" xr:uid="{00000000-0005-0000-0000-00000F2B0000}"/>
    <cellStyle name="Comma 2 9" xfId="977" xr:uid="{00000000-0005-0000-0000-0000102B0000}"/>
    <cellStyle name="Comma 2 9 10" xfId="3921" xr:uid="{00000000-0005-0000-0000-0000112B0000}"/>
    <cellStyle name="Comma 2 9 11" xfId="3922" xr:uid="{00000000-0005-0000-0000-0000122B0000}"/>
    <cellStyle name="Comma 2 9 12" xfId="3923" xr:uid="{00000000-0005-0000-0000-0000132B0000}"/>
    <cellStyle name="Comma 2 9 13" xfId="3924" xr:uid="{00000000-0005-0000-0000-0000142B0000}"/>
    <cellStyle name="Comma 2 9 14" xfId="3925" xr:uid="{00000000-0005-0000-0000-0000152B0000}"/>
    <cellStyle name="Comma 2 9 15" xfId="3926" xr:uid="{00000000-0005-0000-0000-0000162B0000}"/>
    <cellStyle name="Comma 2 9 16" xfId="3927" xr:uid="{00000000-0005-0000-0000-0000172B0000}"/>
    <cellStyle name="Comma 2 9 17" xfId="3928" xr:uid="{00000000-0005-0000-0000-0000182B0000}"/>
    <cellStyle name="Comma 2 9 18" xfId="3929" xr:uid="{00000000-0005-0000-0000-0000192B0000}"/>
    <cellStyle name="Comma 2 9 19" xfId="3930" xr:uid="{00000000-0005-0000-0000-00001A2B0000}"/>
    <cellStyle name="Comma 2 9 2" xfId="2700" xr:uid="{00000000-0005-0000-0000-00001B2B0000}"/>
    <cellStyle name="Comma 2 9 2 2" xfId="3931" xr:uid="{00000000-0005-0000-0000-00001C2B0000}"/>
    <cellStyle name="Comma 2 9 2 2 2" xfId="18765" xr:uid="{00000000-0005-0000-0000-00001D2B0000}"/>
    <cellStyle name="Comma 2 9 2 3" xfId="17657" xr:uid="{00000000-0005-0000-0000-00001E2B0000}"/>
    <cellStyle name="Comma 2 9 2 4" xfId="42231" xr:uid="{00000000-0005-0000-0000-00001F2B0000}"/>
    <cellStyle name="Comma 2 9 20" xfId="3920" xr:uid="{00000000-0005-0000-0000-0000202B0000}"/>
    <cellStyle name="Comma 2 9 20 2" xfId="18693" xr:uid="{00000000-0005-0000-0000-0000212B0000}"/>
    <cellStyle name="Comma 2 9 21" xfId="9914" xr:uid="{00000000-0005-0000-0000-0000222B0000}"/>
    <cellStyle name="Comma 2 9 21 2" xfId="17656" xr:uid="{00000000-0005-0000-0000-0000232B0000}"/>
    <cellStyle name="Comma 2 9 22" xfId="2699" xr:uid="{00000000-0005-0000-0000-0000242B0000}"/>
    <cellStyle name="Comma 2 9 3" xfId="3932" xr:uid="{00000000-0005-0000-0000-0000252B0000}"/>
    <cellStyle name="Comma 2 9 3 2" xfId="10347" xr:uid="{00000000-0005-0000-0000-0000262B0000}"/>
    <cellStyle name="Comma 2 9 3 3" xfId="17658" xr:uid="{00000000-0005-0000-0000-0000272B0000}"/>
    <cellStyle name="Comma 2 9 4" xfId="3933" xr:uid="{00000000-0005-0000-0000-0000282B0000}"/>
    <cellStyle name="Comma 2 9 5" xfId="3934" xr:uid="{00000000-0005-0000-0000-0000292B0000}"/>
    <cellStyle name="Comma 2 9 6" xfId="3935" xr:uid="{00000000-0005-0000-0000-00002A2B0000}"/>
    <cellStyle name="Comma 2 9 7" xfId="3936" xr:uid="{00000000-0005-0000-0000-00002B2B0000}"/>
    <cellStyle name="Comma 2 9 8" xfId="3937" xr:uid="{00000000-0005-0000-0000-00002C2B0000}"/>
    <cellStyle name="Comma 2 9 9" xfId="3938" xr:uid="{00000000-0005-0000-0000-00002D2B0000}"/>
    <cellStyle name="Comma 2 90" xfId="18994" xr:uid="{00000000-0005-0000-0000-00002E2B0000}"/>
    <cellStyle name="Comma 2 90 2" xfId="32166" xr:uid="{00000000-0005-0000-0000-00002F2B0000}"/>
    <cellStyle name="Comma 2 90 3" xfId="35185" xr:uid="{00000000-0005-0000-0000-0000302B0000}"/>
    <cellStyle name="Comma 2 91" xfId="18924" xr:uid="{00000000-0005-0000-0000-0000312B0000}"/>
    <cellStyle name="Comma 2 91 2" xfId="32105" xr:uid="{00000000-0005-0000-0000-0000322B0000}"/>
    <cellStyle name="Comma 2 91 3" xfId="35124" xr:uid="{00000000-0005-0000-0000-0000332B0000}"/>
    <cellStyle name="Comma 2 92" xfId="19904" xr:uid="{00000000-0005-0000-0000-0000342B0000}"/>
    <cellStyle name="Comma 2 92 2" xfId="33086" xr:uid="{00000000-0005-0000-0000-0000352B0000}"/>
    <cellStyle name="Comma 2 92 3" xfId="35971" xr:uid="{00000000-0005-0000-0000-0000362B0000}"/>
    <cellStyle name="Comma 2 93" xfId="30578" xr:uid="{00000000-0005-0000-0000-0000372B0000}"/>
    <cellStyle name="Comma 2 94" xfId="34245" xr:uid="{00000000-0005-0000-0000-0000382B0000}"/>
    <cellStyle name="Comma 2 95" xfId="34249" xr:uid="{00000000-0005-0000-0000-0000392B0000}"/>
    <cellStyle name="Comma 2 96" xfId="34259" xr:uid="{00000000-0005-0000-0000-00003A2B0000}"/>
    <cellStyle name="Comma 2 97" xfId="34263" xr:uid="{00000000-0005-0000-0000-00003B2B0000}"/>
    <cellStyle name="Comma 2 98" xfId="34266" xr:uid="{00000000-0005-0000-0000-00003C2B0000}"/>
    <cellStyle name="Comma 2 99" xfId="34269" xr:uid="{00000000-0005-0000-0000-00003D2B0000}"/>
    <cellStyle name="Comma 2*" xfId="6092" xr:uid="{00000000-0005-0000-0000-00003E2B0000}"/>
    <cellStyle name="Comma 2_20100315 BoM_Initial Information request_Samil PwC_100226" xfId="42232" xr:uid="{00000000-0005-0000-0000-00003F2B0000}"/>
    <cellStyle name="Comma 20" xfId="147" xr:uid="{00000000-0005-0000-0000-0000402B0000}"/>
    <cellStyle name="Comma 20 2" xfId="978" xr:uid="{00000000-0005-0000-0000-0000412B0000}"/>
    <cellStyle name="Comma 20 2 2" xfId="6250" xr:uid="{00000000-0005-0000-0000-0000422B0000}"/>
    <cellStyle name="Comma 20 2 2 2" xfId="18916" xr:uid="{00000000-0005-0000-0000-0000432B0000}"/>
    <cellStyle name="Comma 20 2 2 3" xfId="42234" xr:uid="{00000000-0005-0000-0000-0000442B0000}"/>
    <cellStyle name="Comma 20 2 3" xfId="10579" xr:uid="{00000000-0005-0000-0000-0000452B0000}"/>
    <cellStyle name="Comma 20 2 3 2" xfId="16177" xr:uid="{00000000-0005-0000-0000-0000462B0000}"/>
    <cellStyle name="Comma 20 2 3 2 2" xfId="28799" xr:uid="{00000000-0005-0000-0000-0000472B0000}"/>
    <cellStyle name="Comma 20 2 3 3" xfId="23744" xr:uid="{00000000-0005-0000-0000-0000482B0000}"/>
    <cellStyle name="Comma 20 2 4" xfId="18624" xr:uid="{00000000-0005-0000-0000-0000492B0000}"/>
    <cellStyle name="Comma 20 2 5" xfId="3939" xr:uid="{00000000-0005-0000-0000-00004A2B0000}"/>
    <cellStyle name="Comma 20 2 6" xfId="42233" xr:uid="{00000000-0005-0000-0000-00004B2B0000}"/>
    <cellStyle name="Comma 20 3" xfId="1415" xr:uid="{00000000-0005-0000-0000-00004C2B0000}"/>
    <cellStyle name="Comma 20 3 2" xfId="10122" xr:uid="{00000000-0005-0000-0000-00004D2B0000}"/>
    <cellStyle name="Comma 20 3 2 2" xfId="16021" xr:uid="{00000000-0005-0000-0000-00004E2B0000}"/>
    <cellStyle name="Comma 20 3 2 2 2" xfId="28649" xr:uid="{00000000-0005-0000-0000-00004F2B0000}"/>
    <cellStyle name="Comma 20 3 2 3" xfId="23615" xr:uid="{00000000-0005-0000-0000-0000502B0000}"/>
    <cellStyle name="Comma 20 3 3" xfId="18905" xr:uid="{00000000-0005-0000-0000-0000512B0000}"/>
    <cellStyle name="Comma 20 3 4" xfId="9648" xr:uid="{00000000-0005-0000-0000-0000522B0000}"/>
    <cellStyle name="Comma 20 3 5" xfId="42235" xr:uid="{00000000-0005-0000-0000-0000532B0000}"/>
    <cellStyle name="Comma 20 4" xfId="10848" xr:uid="{00000000-0005-0000-0000-0000542B0000}"/>
    <cellStyle name="Comma 20 4 2" xfId="17659" xr:uid="{00000000-0005-0000-0000-0000552B0000}"/>
    <cellStyle name="Comma 20 4 3" xfId="42236" xr:uid="{00000000-0005-0000-0000-0000562B0000}"/>
    <cellStyle name="Comma 20 5" xfId="3127" xr:uid="{00000000-0005-0000-0000-0000572B0000}"/>
    <cellStyle name="Comma 200" xfId="148" xr:uid="{00000000-0005-0000-0000-0000582B0000}"/>
    <cellStyle name="Comma 200 2" xfId="444" xr:uid="{00000000-0005-0000-0000-0000592B0000}"/>
    <cellStyle name="Comma 200 3" xfId="37472" xr:uid="{00000000-0005-0000-0000-00005A2B0000}"/>
    <cellStyle name="Comma 201" xfId="149" xr:uid="{00000000-0005-0000-0000-00005B2B0000}"/>
    <cellStyle name="Comma 201 2" xfId="445" xr:uid="{00000000-0005-0000-0000-00005C2B0000}"/>
    <cellStyle name="Comma 201 3" xfId="37473" xr:uid="{00000000-0005-0000-0000-00005D2B0000}"/>
    <cellStyle name="Comma 202" xfId="150" xr:uid="{00000000-0005-0000-0000-00005E2B0000}"/>
    <cellStyle name="Comma 202 2" xfId="446" xr:uid="{00000000-0005-0000-0000-00005F2B0000}"/>
    <cellStyle name="Comma 202 3" xfId="37474" xr:uid="{00000000-0005-0000-0000-0000602B0000}"/>
    <cellStyle name="Comma 203" xfId="151" xr:uid="{00000000-0005-0000-0000-0000612B0000}"/>
    <cellStyle name="Comma 203 2" xfId="447" xr:uid="{00000000-0005-0000-0000-0000622B0000}"/>
    <cellStyle name="Comma 203 3" xfId="37475" xr:uid="{00000000-0005-0000-0000-0000632B0000}"/>
    <cellStyle name="Comma 204" xfId="152" xr:uid="{00000000-0005-0000-0000-0000642B0000}"/>
    <cellStyle name="Comma 204 2" xfId="448" xr:uid="{00000000-0005-0000-0000-0000652B0000}"/>
    <cellStyle name="Comma 204 3" xfId="37476" xr:uid="{00000000-0005-0000-0000-0000662B0000}"/>
    <cellStyle name="Comma 205" xfId="153" xr:uid="{00000000-0005-0000-0000-0000672B0000}"/>
    <cellStyle name="Comma 205 2" xfId="449" xr:uid="{00000000-0005-0000-0000-0000682B0000}"/>
    <cellStyle name="Comma 205 3" xfId="37477" xr:uid="{00000000-0005-0000-0000-0000692B0000}"/>
    <cellStyle name="Comma 206" xfId="154" xr:uid="{00000000-0005-0000-0000-00006A2B0000}"/>
    <cellStyle name="Comma 206 2" xfId="450" xr:uid="{00000000-0005-0000-0000-00006B2B0000}"/>
    <cellStyle name="Comma 206 3" xfId="37478" xr:uid="{00000000-0005-0000-0000-00006C2B0000}"/>
    <cellStyle name="Comma 207" xfId="155" xr:uid="{00000000-0005-0000-0000-00006D2B0000}"/>
    <cellStyle name="Comma 207 2" xfId="451" xr:uid="{00000000-0005-0000-0000-00006E2B0000}"/>
    <cellStyle name="Comma 207 3" xfId="37479" xr:uid="{00000000-0005-0000-0000-00006F2B0000}"/>
    <cellStyle name="Comma 208" xfId="156" xr:uid="{00000000-0005-0000-0000-0000702B0000}"/>
    <cellStyle name="Comma 208 2" xfId="452" xr:uid="{00000000-0005-0000-0000-0000712B0000}"/>
    <cellStyle name="Comma 208 3" xfId="37480" xr:uid="{00000000-0005-0000-0000-0000722B0000}"/>
    <cellStyle name="Comma 209" xfId="157" xr:uid="{00000000-0005-0000-0000-0000732B0000}"/>
    <cellStyle name="Comma 209 2" xfId="453" xr:uid="{00000000-0005-0000-0000-0000742B0000}"/>
    <cellStyle name="Comma 209 3" xfId="37481" xr:uid="{00000000-0005-0000-0000-0000752B0000}"/>
    <cellStyle name="Comma 21" xfId="158" xr:uid="{00000000-0005-0000-0000-0000762B0000}"/>
    <cellStyle name="Comma 21 10" xfId="3137" xr:uid="{00000000-0005-0000-0000-0000772B0000}"/>
    <cellStyle name="Comma 21 2" xfId="708" xr:uid="{00000000-0005-0000-0000-0000782B0000}"/>
    <cellStyle name="Comma 21 2 2" xfId="6237" xr:uid="{00000000-0005-0000-0000-0000792B0000}"/>
    <cellStyle name="Comma 21 2 2 2" xfId="8558" xr:uid="{00000000-0005-0000-0000-00007A2B0000}"/>
    <cellStyle name="Comma 21 2 2 2 2" xfId="15043" xr:uid="{00000000-0005-0000-0000-00007B2B0000}"/>
    <cellStyle name="Comma 21 2 2 2 2 2" xfId="27714" xr:uid="{00000000-0005-0000-0000-00007C2B0000}"/>
    <cellStyle name="Comma 21 2 2 2 3" xfId="22631" xr:uid="{00000000-0005-0000-0000-00007D2B0000}"/>
    <cellStyle name="Comma 21 2 2 3" xfId="9524" xr:uid="{00000000-0005-0000-0000-00007E2B0000}"/>
    <cellStyle name="Comma 21 2 2 3 2" xfId="15884" xr:uid="{00000000-0005-0000-0000-00007F2B0000}"/>
    <cellStyle name="Comma 21 2 2 3 2 2" xfId="28525" xr:uid="{00000000-0005-0000-0000-0000802B0000}"/>
    <cellStyle name="Comma 21 2 2 3 3" xfId="23508" xr:uid="{00000000-0005-0000-0000-0000812B0000}"/>
    <cellStyle name="Comma 21 2 2 4" xfId="7680" xr:uid="{00000000-0005-0000-0000-0000822B0000}"/>
    <cellStyle name="Comma 21 2 2 4 2" xfId="14179" xr:uid="{00000000-0005-0000-0000-0000832B0000}"/>
    <cellStyle name="Comma 21 2 2 4 2 2" xfId="26905" xr:uid="{00000000-0005-0000-0000-0000842B0000}"/>
    <cellStyle name="Comma 21 2 2 4 3" xfId="22400" xr:uid="{00000000-0005-0000-0000-0000852B0000}"/>
    <cellStyle name="Comma 21 2 2 5" xfId="12971" xr:uid="{00000000-0005-0000-0000-0000862B0000}"/>
    <cellStyle name="Comma 21 2 2 5 2" xfId="25717" xr:uid="{00000000-0005-0000-0000-0000872B0000}"/>
    <cellStyle name="Comma 21 2 2 6" xfId="21098" xr:uid="{00000000-0005-0000-0000-0000882B0000}"/>
    <cellStyle name="Comma 21 2 3" xfId="11257" xr:uid="{00000000-0005-0000-0000-0000892B0000}"/>
    <cellStyle name="Comma 21 2 4" xfId="18625" xr:uid="{00000000-0005-0000-0000-00008A2B0000}"/>
    <cellStyle name="Comma 21 2 5" xfId="3940" xr:uid="{00000000-0005-0000-0000-00008B2B0000}"/>
    <cellStyle name="Comma 21 2 6" xfId="42237" xr:uid="{00000000-0005-0000-0000-00008C2B0000}"/>
    <cellStyle name="Comma 21 3" xfId="835" xr:uid="{00000000-0005-0000-0000-00008D2B0000}"/>
    <cellStyle name="Comma 21 3 2" xfId="14309" xr:uid="{00000000-0005-0000-0000-00008E2B0000}"/>
    <cellStyle name="Comma 21 3 2 2" xfId="27009" xr:uid="{00000000-0005-0000-0000-00008F2B0000}"/>
    <cellStyle name="Comma 21 3 3" xfId="18907" xr:uid="{00000000-0005-0000-0000-0000902B0000}"/>
    <cellStyle name="Comma 21 3 4" xfId="22501" xr:uid="{00000000-0005-0000-0000-0000912B0000}"/>
    <cellStyle name="Comma 21 3 5" xfId="7814" xr:uid="{00000000-0005-0000-0000-0000922B0000}"/>
    <cellStyle name="Comma 21 3 6" xfId="42238" xr:uid="{00000000-0005-0000-0000-0000932B0000}"/>
    <cellStyle name="Comma 21 4" xfId="1416" xr:uid="{00000000-0005-0000-0000-0000942B0000}"/>
    <cellStyle name="Comma 21 4 2" xfId="15151" xr:uid="{00000000-0005-0000-0000-0000952B0000}"/>
    <cellStyle name="Comma 21 4 2 2" xfId="27813" xr:uid="{00000000-0005-0000-0000-0000962B0000}"/>
    <cellStyle name="Comma 21 4 3" xfId="17660" xr:uid="{00000000-0005-0000-0000-0000972B0000}"/>
    <cellStyle name="Comma 21 4 4" xfId="22790" xr:uid="{00000000-0005-0000-0000-0000982B0000}"/>
    <cellStyle name="Comma 21 4 5" xfId="8736" xr:uid="{00000000-0005-0000-0000-0000992B0000}"/>
    <cellStyle name="Comma 21 4 6" xfId="37482" xr:uid="{00000000-0005-0000-0000-00009A2B0000}"/>
    <cellStyle name="Comma 21 4 7" xfId="42239" xr:uid="{00000000-0005-0000-0000-00009B2B0000}"/>
    <cellStyle name="Comma 21 5" xfId="9649" xr:uid="{00000000-0005-0000-0000-00009C2B0000}"/>
    <cellStyle name="Comma 21 6" xfId="10946" xr:uid="{00000000-0005-0000-0000-00009D2B0000}"/>
    <cellStyle name="Comma 21 7" xfId="6593" xr:uid="{00000000-0005-0000-0000-00009E2B0000}"/>
    <cellStyle name="Comma 21 7 2" xfId="13181" xr:uid="{00000000-0005-0000-0000-00009F2B0000}"/>
    <cellStyle name="Comma 21 7 2 2" xfId="25925" xr:uid="{00000000-0005-0000-0000-0000A02B0000}"/>
    <cellStyle name="Comma 21 7 3" xfId="21334" xr:uid="{00000000-0005-0000-0000-0000A12B0000}"/>
    <cellStyle name="Comma 21 8" xfId="12113" xr:uid="{00000000-0005-0000-0000-0000A22B0000}"/>
    <cellStyle name="Comma 21 8 2" xfId="24858" xr:uid="{00000000-0005-0000-0000-0000A32B0000}"/>
    <cellStyle name="Comma 21 9" xfId="20990" xr:uid="{00000000-0005-0000-0000-0000A42B0000}"/>
    <cellStyle name="Comma 210" xfId="159" xr:uid="{00000000-0005-0000-0000-0000A52B0000}"/>
    <cellStyle name="Comma 210 2" xfId="454" xr:uid="{00000000-0005-0000-0000-0000A62B0000}"/>
    <cellStyle name="Comma 210 3" xfId="37483" xr:uid="{00000000-0005-0000-0000-0000A72B0000}"/>
    <cellStyle name="Comma 211" xfId="160" xr:uid="{00000000-0005-0000-0000-0000A82B0000}"/>
    <cellStyle name="Comma 211 2" xfId="455" xr:uid="{00000000-0005-0000-0000-0000A92B0000}"/>
    <cellStyle name="Comma 211 3" xfId="37484" xr:uid="{00000000-0005-0000-0000-0000AA2B0000}"/>
    <cellStyle name="Comma 212" xfId="161" xr:uid="{00000000-0005-0000-0000-0000AB2B0000}"/>
    <cellStyle name="Comma 212 2" xfId="456" xr:uid="{00000000-0005-0000-0000-0000AC2B0000}"/>
    <cellStyle name="Comma 212 3" xfId="37485" xr:uid="{00000000-0005-0000-0000-0000AD2B0000}"/>
    <cellStyle name="Comma 213" xfId="162" xr:uid="{00000000-0005-0000-0000-0000AE2B0000}"/>
    <cellStyle name="Comma 213 2" xfId="457" xr:uid="{00000000-0005-0000-0000-0000AF2B0000}"/>
    <cellStyle name="Comma 213 3" xfId="37486" xr:uid="{00000000-0005-0000-0000-0000B02B0000}"/>
    <cellStyle name="Comma 214" xfId="163" xr:uid="{00000000-0005-0000-0000-0000B12B0000}"/>
    <cellStyle name="Comma 214 2" xfId="458" xr:uid="{00000000-0005-0000-0000-0000B22B0000}"/>
    <cellStyle name="Comma 214 3" xfId="37487" xr:uid="{00000000-0005-0000-0000-0000B32B0000}"/>
    <cellStyle name="Comma 215" xfId="164" xr:uid="{00000000-0005-0000-0000-0000B42B0000}"/>
    <cellStyle name="Comma 215 2" xfId="459" xr:uid="{00000000-0005-0000-0000-0000B52B0000}"/>
    <cellStyle name="Comma 215 3" xfId="37488" xr:uid="{00000000-0005-0000-0000-0000B62B0000}"/>
    <cellStyle name="Comma 216" xfId="165" xr:uid="{00000000-0005-0000-0000-0000B72B0000}"/>
    <cellStyle name="Comma 216 2" xfId="460" xr:uid="{00000000-0005-0000-0000-0000B82B0000}"/>
    <cellStyle name="Comma 216 3" xfId="37489" xr:uid="{00000000-0005-0000-0000-0000B92B0000}"/>
    <cellStyle name="Comma 217" xfId="166" xr:uid="{00000000-0005-0000-0000-0000BA2B0000}"/>
    <cellStyle name="Comma 217 2" xfId="461" xr:uid="{00000000-0005-0000-0000-0000BB2B0000}"/>
    <cellStyle name="Comma 217 3" xfId="37490" xr:uid="{00000000-0005-0000-0000-0000BC2B0000}"/>
    <cellStyle name="Comma 218" xfId="167" xr:uid="{00000000-0005-0000-0000-0000BD2B0000}"/>
    <cellStyle name="Comma 218 2" xfId="462" xr:uid="{00000000-0005-0000-0000-0000BE2B0000}"/>
    <cellStyle name="Comma 218 3" xfId="37491" xr:uid="{00000000-0005-0000-0000-0000BF2B0000}"/>
    <cellStyle name="Comma 219" xfId="168" xr:uid="{00000000-0005-0000-0000-0000C02B0000}"/>
    <cellStyle name="Comma 219 2" xfId="463" xr:uid="{00000000-0005-0000-0000-0000C12B0000}"/>
    <cellStyle name="Comma 219 3" xfId="37492" xr:uid="{00000000-0005-0000-0000-0000C22B0000}"/>
    <cellStyle name="Comma 22" xfId="169" xr:uid="{00000000-0005-0000-0000-0000C32B0000}"/>
    <cellStyle name="Comma 22 10" xfId="3942" xr:uid="{00000000-0005-0000-0000-0000C42B0000}"/>
    <cellStyle name="Comma 22 11" xfId="3943" xr:uid="{00000000-0005-0000-0000-0000C52B0000}"/>
    <cellStyle name="Comma 22 12" xfId="3944" xr:uid="{00000000-0005-0000-0000-0000C62B0000}"/>
    <cellStyle name="Comma 22 13" xfId="3945" xr:uid="{00000000-0005-0000-0000-0000C72B0000}"/>
    <cellStyle name="Comma 22 14" xfId="3946" xr:uid="{00000000-0005-0000-0000-0000C82B0000}"/>
    <cellStyle name="Comma 22 15" xfId="3947" xr:uid="{00000000-0005-0000-0000-0000C92B0000}"/>
    <cellStyle name="Comma 22 16" xfId="3948" xr:uid="{00000000-0005-0000-0000-0000CA2B0000}"/>
    <cellStyle name="Comma 22 17" xfId="3949" xr:uid="{00000000-0005-0000-0000-0000CB2B0000}"/>
    <cellStyle name="Comma 22 18" xfId="3950" xr:uid="{00000000-0005-0000-0000-0000CC2B0000}"/>
    <cellStyle name="Comma 22 19" xfId="3951" xr:uid="{00000000-0005-0000-0000-0000CD2B0000}"/>
    <cellStyle name="Comma 22 2" xfId="464" xr:uid="{00000000-0005-0000-0000-0000CE2B0000}"/>
    <cellStyle name="Comma 22 2 2" xfId="11330" xr:uid="{00000000-0005-0000-0000-0000CF2B0000}"/>
    <cellStyle name="Comma 22 2 2 2" xfId="42241" xr:uid="{00000000-0005-0000-0000-0000D02B0000}"/>
    <cellStyle name="Comma 22 2 3" xfId="3952" xr:uid="{00000000-0005-0000-0000-0000D12B0000}"/>
    <cellStyle name="Comma 22 2 4" xfId="42240" xr:uid="{00000000-0005-0000-0000-0000D22B0000}"/>
    <cellStyle name="Comma 22 20" xfId="3941" xr:uid="{00000000-0005-0000-0000-0000D32B0000}"/>
    <cellStyle name="Comma 22 20 2" xfId="6290" xr:uid="{00000000-0005-0000-0000-0000D42B0000}"/>
    <cellStyle name="Comma 22 20 3" xfId="18626" xr:uid="{00000000-0005-0000-0000-0000D52B0000}"/>
    <cellStyle name="Comma 22 21" xfId="9650" xr:uid="{00000000-0005-0000-0000-0000D62B0000}"/>
    <cellStyle name="Comma 22 21 2" xfId="17661" xr:uid="{00000000-0005-0000-0000-0000D72B0000}"/>
    <cellStyle name="Comma 22 22" xfId="11060" xr:uid="{00000000-0005-0000-0000-0000D82B0000}"/>
    <cellStyle name="Comma 22 23" xfId="3183" xr:uid="{00000000-0005-0000-0000-0000D92B0000}"/>
    <cellStyle name="Comma 22 3" xfId="1087" xr:uid="{00000000-0005-0000-0000-0000DA2B0000}"/>
    <cellStyle name="Comma 22 3 2" xfId="3953" xr:uid="{00000000-0005-0000-0000-0000DB2B0000}"/>
    <cellStyle name="Comma 22 3 3" xfId="42242" xr:uid="{00000000-0005-0000-0000-0000DC2B0000}"/>
    <cellStyle name="Comma 22 4" xfId="1417" xr:uid="{00000000-0005-0000-0000-0000DD2B0000}"/>
    <cellStyle name="Comma 22 4 2" xfId="3954" xr:uid="{00000000-0005-0000-0000-0000DE2B0000}"/>
    <cellStyle name="Comma 22 4 3" xfId="37493" xr:uid="{00000000-0005-0000-0000-0000DF2B0000}"/>
    <cellStyle name="Comma 22 4 4" xfId="42243" xr:uid="{00000000-0005-0000-0000-0000E02B0000}"/>
    <cellStyle name="Comma 22 5" xfId="3955" xr:uid="{00000000-0005-0000-0000-0000E12B0000}"/>
    <cellStyle name="Comma 22 6" xfId="3956" xr:uid="{00000000-0005-0000-0000-0000E22B0000}"/>
    <cellStyle name="Comma 22 7" xfId="3957" xr:uid="{00000000-0005-0000-0000-0000E32B0000}"/>
    <cellStyle name="Comma 22 8" xfId="3958" xr:uid="{00000000-0005-0000-0000-0000E42B0000}"/>
    <cellStyle name="Comma 22 9" xfId="3959" xr:uid="{00000000-0005-0000-0000-0000E52B0000}"/>
    <cellStyle name="Comma 220" xfId="170" xr:uid="{00000000-0005-0000-0000-0000E62B0000}"/>
    <cellStyle name="Comma 220 2" xfId="465" xr:uid="{00000000-0005-0000-0000-0000E72B0000}"/>
    <cellStyle name="Comma 220 3" xfId="37494" xr:uid="{00000000-0005-0000-0000-0000E82B0000}"/>
    <cellStyle name="Comma 221" xfId="171" xr:uid="{00000000-0005-0000-0000-0000E92B0000}"/>
    <cellStyle name="Comma 221 2" xfId="466" xr:uid="{00000000-0005-0000-0000-0000EA2B0000}"/>
    <cellStyle name="Comma 221 3" xfId="37495" xr:uid="{00000000-0005-0000-0000-0000EB2B0000}"/>
    <cellStyle name="Comma 222" xfId="172" xr:uid="{00000000-0005-0000-0000-0000EC2B0000}"/>
    <cellStyle name="Comma 222 2" xfId="467" xr:uid="{00000000-0005-0000-0000-0000ED2B0000}"/>
    <cellStyle name="Comma 222 3" xfId="37496" xr:uid="{00000000-0005-0000-0000-0000EE2B0000}"/>
    <cellStyle name="Comma 223" xfId="173" xr:uid="{00000000-0005-0000-0000-0000EF2B0000}"/>
    <cellStyle name="Comma 223 2" xfId="468" xr:uid="{00000000-0005-0000-0000-0000F02B0000}"/>
    <cellStyle name="Comma 223 3" xfId="37497" xr:uid="{00000000-0005-0000-0000-0000F12B0000}"/>
    <cellStyle name="Comma 224" xfId="174" xr:uid="{00000000-0005-0000-0000-0000F22B0000}"/>
    <cellStyle name="Comma 224 2" xfId="469" xr:uid="{00000000-0005-0000-0000-0000F32B0000}"/>
    <cellStyle name="Comma 224 3" xfId="37498" xr:uid="{00000000-0005-0000-0000-0000F42B0000}"/>
    <cellStyle name="Comma 225" xfId="175" xr:uid="{00000000-0005-0000-0000-0000F52B0000}"/>
    <cellStyle name="Comma 225 2" xfId="470" xr:uid="{00000000-0005-0000-0000-0000F62B0000}"/>
    <cellStyle name="Comma 225 3" xfId="37499" xr:uid="{00000000-0005-0000-0000-0000F72B0000}"/>
    <cellStyle name="Comma 226" xfId="176" xr:uid="{00000000-0005-0000-0000-0000F82B0000}"/>
    <cellStyle name="Comma 226 2" xfId="471" xr:uid="{00000000-0005-0000-0000-0000F92B0000}"/>
    <cellStyle name="Comma 226 3" xfId="37500" xr:uid="{00000000-0005-0000-0000-0000FA2B0000}"/>
    <cellStyle name="Comma 227" xfId="177" xr:uid="{00000000-0005-0000-0000-0000FB2B0000}"/>
    <cellStyle name="Comma 227 2" xfId="472" xr:uid="{00000000-0005-0000-0000-0000FC2B0000}"/>
    <cellStyle name="Comma 227 3" xfId="37501" xr:uid="{00000000-0005-0000-0000-0000FD2B0000}"/>
    <cellStyle name="Comma 228" xfId="178" xr:uid="{00000000-0005-0000-0000-0000FE2B0000}"/>
    <cellStyle name="Comma 228 2" xfId="473" xr:uid="{00000000-0005-0000-0000-0000FF2B0000}"/>
    <cellStyle name="Comma 228 3" xfId="37502" xr:uid="{00000000-0005-0000-0000-0000002C0000}"/>
    <cellStyle name="Comma 229" xfId="179" xr:uid="{00000000-0005-0000-0000-0000012C0000}"/>
    <cellStyle name="Comma 229 2" xfId="474" xr:uid="{00000000-0005-0000-0000-0000022C0000}"/>
    <cellStyle name="Comma 229 3" xfId="37503" xr:uid="{00000000-0005-0000-0000-0000032C0000}"/>
    <cellStyle name="Comma 23" xfId="180" xr:uid="{00000000-0005-0000-0000-0000042C0000}"/>
    <cellStyle name="Comma 23 2" xfId="475" xr:uid="{00000000-0005-0000-0000-0000052C0000}"/>
    <cellStyle name="Comma 23 2 2" xfId="10897" xr:uid="{00000000-0005-0000-0000-0000062C0000}"/>
    <cellStyle name="Comma 23 2 2 2" xfId="42246" xr:uid="{00000000-0005-0000-0000-0000072C0000}"/>
    <cellStyle name="Comma 23 2 2 3" xfId="42245" xr:uid="{00000000-0005-0000-0000-0000082C0000}"/>
    <cellStyle name="Comma 23 2 3" xfId="3961" xr:uid="{00000000-0005-0000-0000-0000092C0000}"/>
    <cellStyle name="Comma 23 2 3 2" xfId="42247" xr:uid="{00000000-0005-0000-0000-00000A2C0000}"/>
    <cellStyle name="Comma 23 2 4" xfId="42244" xr:uid="{00000000-0005-0000-0000-00000B2C0000}"/>
    <cellStyle name="Comma 23 3" xfId="1089" xr:uid="{00000000-0005-0000-0000-00000C2C0000}"/>
    <cellStyle name="Comma 23 3 2" xfId="6295" xr:uid="{00000000-0005-0000-0000-00000D2C0000}"/>
    <cellStyle name="Comma 23 3 3" xfId="18627" xr:uid="{00000000-0005-0000-0000-00000E2C0000}"/>
    <cellStyle name="Comma 23 3 4" xfId="3960" xr:uid="{00000000-0005-0000-0000-00000F2C0000}"/>
    <cellStyle name="Comma 23 3 5" xfId="42248" xr:uid="{00000000-0005-0000-0000-0000102C0000}"/>
    <cellStyle name="Comma 23 4" xfId="1418" xr:uid="{00000000-0005-0000-0000-0000112C0000}"/>
    <cellStyle name="Comma 23 4 2" xfId="17662" xr:uid="{00000000-0005-0000-0000-0000122C0000}"/>
    <cellStyle name="Comma 23 4 3" xfId="9651" xr:uid="{00000000-0005-0000-0000-0000132C0000}"/>
    <cellStyle name="Comma 23 4 4" xfId="37504" xr:uid="{00000000-0005-0000-0000-0000142C0000}"/>
    <cellStyle name="Comma 23 4 5" xfId="42249" xr:uid="{00000000-0005-0000-0000-0000152C0000}"/>
    <cellStyle name="Comma 23 5" xfId="11213" xr:uid="{00000000-0005-0000-0000-0000162C0000}"/>
    <cellStyle name="Comma 23 5 2" xfId="42250" xr:uid="{00000000-0005-0000-0000-0000172C0000}"/>
    <cellStyle name="Comma 23 6" xfId="3187" xr:uid="{00000000-0005-0000-0000-0000182C0000}"/>
    <cellStyle name="Comma 230" xfId="181" xr:uid="{00000000-0005-0000-0000-0000192C0000}"/>
    <cellStyle name="Comma 230 2" xfId="476" xr:uid="{00000000-0005-0000-0000-00001A2C0000}"/>
    <cellStyle name="Comma 230 3" xfId="37505" xr:uid="{00000000-0005-0000-0000-00001B2C0000}"/>
    <cellStyle name="Comma 231" xfId="182" xr:uid="{00000000-0005-0000-0000-00001C2C0000}"/>
    <cellStyle name="Comma 231 2" xfId="477" xr:uid="{00000000-0005-0000-0000-00001D2C0000}"/>
    <cellStyle name="Comma 231 3" xfId="37506" xr:uid="{00000000-0005-0000-0000-00001E2C0000}"/>
    <cellStyle name="Comma 232" xfId="183" xr:uid="{00000000-0005-0000-0000-00001F2C0000}"/>
    <cellStyle name="Comma 232 2" xfId="478" xr:uid="{00000000-0005-0000-0000-0000202C0000}"/>
    <cellStyle name="Comma 232 3" xfId="37507" xr:uid="{00000000-0005-0000-0000-0000212C0000}"/>
    <cellStyle name="Comma 233" xfId="184" xr:uid="{00000000-0005-0000-0000-0000222C0000}"/>
    <cellStyle name="Comma 233 2" xfId="479" xr:uid="{00000000-0005-0000-0000-0000232C0000}"/>
    <cellStyle name="Comma 233 3" xfId="37508" xr:uid="{00000000-0005-0000-0000-0000242C0000}"/>
    <cellStyle name="Comma 234" xfId="185" xr:uid="{00000000-0005-0000-0000-0000252C0000}"/>
    <cellStyle name="Comma 234 2" xfId="709" xr:uid="{00000000-0005-0000-0000-0000262C0000}"/>
    <cellStyle name="Comma 234 3" xfId="37509" xr:uid="{00000000-0005-0000-0000-0000272C0000}"/>
    <cellStyle name="Comma 235" xfId="186" xr:uid="{00000000-0005-0000-0000-0000282C0000}"/>
    <cellStyle name="Comma 235 2" xfId="710" xr:uid="{00000000-0005-0000-0000-0000292C0000}"/>
    <cellStyle name="Comma 235 3" xfId="37510" xr:uid="{00000000-0005-0000-0000-00002A2C0000}"/>
    <cellStyle name="Comma 236" xfId="187" xr:uid="{00000000-0005-0000-0000-00002B2C0000}"/>
    <cellStyle name="Comma 236 2" xfId="480" xr:uid="{00000000-0005-0000-0000-00002C2C0000}"/>
    <cellStyle name="Comma 236 2 2" xfId="37637" xr:uid="{00000000-0005-0000-0000-00002D2C0000}"/>
    <cellStyle name="Comma 236 2 3" xfId="37931" xr:uid="{00000000-0005-0000-0000-00002E2C0000}"/>
    <cellStyle name="Comma 236 3" xfId="711" xr:uid="{00000000-0005-0000-0000-00002F2C0000}"/>
    <cellStyle name="Comma 236 4" xfId="37511" xr:uid="{00000000-0005-0000-0000-0000302C0000}"/>
    <cellStyle name="Comma 236 4 2" xfId="37885" xr:uid="{00000000-0005-0000-0000-0000312C0000}"/>
    <cellStyle name="Comma 237" xfId="188" xr:uid="{00000000-0005-0000-0000-0000322C0000}"/>
    <cellStyle name="Comma 237 2" xfId="361" xr:uid="{00000000-0005-0000-0000-0000332C0000}"/>
    <cellStyle name="Comma 237 2 2" xfId="588" xr:uid="{00000000-0005-0000-0000-0000342C0000}"/>
    <cellStyle name="Comma 237 2 2 2" xfId="37666" xr:uid="{00000000-0005-0000-0000-0000352C0000}"/>
    <cellStyle name="Comma 237 2 2 3" xfId="37959" xr:uid="{00000000-0005-0000-0000-0000362C0000}"/>
    <cellStyle name="Comma 237 2 2 4" xfId="42252" xr:uid="{00000000-0005-0000-0000-0000372C0000}"/>
    <cellStyle name="Comma 237 2 3" xfId="37617" xr:uid="{00000000-0005-0000-0000-0000382C0000}"/>
    <cellStyle name="Comma 237 2 4" xfId="37913" xr:uid="{00000000-0005-0000-0000-0000392C0000}"/>
    <cellStyle name="Comma 237 2 5" xfId="42251" xr:uid="{00000000-0005-0000-0000-00003A2C0000}"/>
    <cellStyle name="Comma 237 2 5 2" xfId="46768" xr:uid="{C6DF7838-2954-4E8A-8AAB-4C1C4C5B827D}"/>
    <cellStyle name="Comma 237 2 5 3" xfId="46782" xr:uid="{E033280F-BD6C-487C-8F7B-5C9D07754A00}"/>
    <cellStyle name="Comma 237 2 5 4" xfId="46790" xr:uid="{46A0B4F4-7623-4DDB-A95D-A02D0A25EE73}"/>
    <cellStyle name="Comma 237 2 5 5" xfId="46804" xr:uid="{563FE005-F990-4392-A86B-733015829189}"/>
    <cellStyle name="Comma 237 2 6" xfId="46759" xr:uid="{31B9FB37-DE4E-4EB2-AEE2-1FDD4C1A2F6C}"/>
    <cellStyle name="Comma 237 2 7" xfId="46773" xr:uid="{93019621-7AC0-446F-A107-5A4CF63A43C6}"/>
    <cellStyle name="Comma 237 2 8" xfId="46786" xr:uid="{C01778EF-4B69-498A-8F40-1AA540BA1DF1}"/>
    <cellStyle name="Comma 237 2 9" xfId="46800" xr:uid="{92B713FF-A098-49EC-AAE7-1855D30E6EFA}"/>
    <cellStyle name="Comma 237 3" xfId="481" xr:uid="{00000000-0005-0000-0000-00003B2C0000}"/>
    <cellStyle name="Comma 237 3 2" xfId="37638" xr:uid="{00000000-0005-0000-0000-00003C2C0000}"/>
    <cellStyle name="Comma 237 3 3" xfId="37932" xr:uid="{00000000-0005-0000-0000-00003D2C0000}"/>
    <cellStyle name="Comma 237 4" xfId="712" xr:uid="{00000000-0005-0000-0000-00003E2C0000}"/>
    <cellStyle name="Comma 237 5" xfId="37512" xr:uid="{00000000-0005-0000-0000-00003F2C0000}"/>
    <cellStyle name="Comma 237 5 2" xfId="37886" xr:uid="{00000000-0005-0000-0000-0000402C0000}"/>
    <cellStyle name="Comma 238" xfId="362" xr:uid="{00000000-0005-0000-0000-0000412C0000}"/>
    <cellStyle name="Comma 238 2" xfId="589" xr:uid="{00000000-0005-0000-0000-0000422C0000}"/>
    <cellStyle name="Comma 238 2 2" xfId="37667" xr:uid="{00000000-0005-0000-0000-0000432C0000}"/>
    <cellStyle name="Comma 238 2 3" xfId="37960" xr:uid="{00000000-0005-0000-0000-0000442C0000}"/>
    <cellStyle name="Comma 238 3" xfId="713" xr:uid="{00000000-0005-0000-0000-0000452C0000}"/>
    <cellStyle name="Comma 238 4" xfId="37618" xr:uid="{00000000-0005-0000-0000-0000462C0000}"/>
    <cellStyle name="Comma 238 4 2" xfId="37914" xr:uid="{00000000-0005-0000-0000-0000472C0000}"/>
    <cellStyle name="Comma 239" xfId="714" xr:uid="{00000000-0005-0000-0000-0000482C0000}"/>
    <cellStyle name="Comma 24" xfId="189" xr:uid="{00000000-0005-0000-0000-0000492C0000}"/>
    <cellStyle name="Comma 24 10" xfId="3963" xr:uid="{00000000-0005-0000-0000-00004A2C0000}"/>
    <cellStyle name="Comma 24 11" xfId="3964" xr:uid="{00000000-0005-0000-0000-00004B2C0000}"/>
    <cellStyle name="Comma 24 12" xfId="3965" xr:uid="{00000000-0005-0000-0000-00004C2C0000}"/>
    <cellStyle name="Comma 24 13" xfId="3966" xr:uid="{00000000-0005-0000-0000-00004D2C0000}"/>
    <cellStyle name="Comma 24 14" xfId="3967" xr:uid="{00000000-0005-0000-0000-00004E2C0000}"/>
    <cellStyle name="Comma 24 15" xfId="3968" xr:uid="{00000000-0005-0000-0000-00004F2C0000}"/>
    <cellStyle name="Comma 24 16" xfId="3969" xr:uid="{00000000-0005-0000-0000-0000502C0000}"/>
    <cellStyle name="Comma 24 17" xfId="3970" xr:uid="{00000000-0005-0000-0000-0000512C0000}"/>
    <cellStyle name="Comma 24 18" xfId="3971" xr:uid="{00000000-0005-0000-0000-0000522C0000}"/>
    <cellStyle name="Comma 24 19" xfId="3972" xr:uid="{00000000-0005-0000-0000-0000532C0000}"/>
    <cellStyle name="Comma 24 2" xfId="482" xr:uid="{00000000-0005-0000-0000-0000542C0000}"/>
    <cellStyle name="Comma 24 2 2" xfId="10240" xr:uid="{00000000-0005-0000-0000-0000552C0000}"/>
    <cellStyle name="Comma 24 2 2 2" xfId="42254" xr:uid="{00000000-0005-0000-0000-0000562C0000}"/>
    <cellStyle name="Comma 24 2 3" xfId="3973" xr:uid="{00000000-0005-0000-0000-0000572C0000}"/>
    <cellStyle name="Comma 24 2 4" xfId="42253" xr:uid="{00000000-0005-0000-0000-0000582C0000}"/>
    <cellStyle name="Comma 24 20" xfId="3962" xr:uid="{00000000-0005-0000-0000-0000592C0000}"/>
    <cellStyle name="Comma 24 20 2" xfId="6302" xr:uid="{00000000-0005-0000-0000-00005A2C0000}"/>
    <cellStyle name="Comma 24 20 3" xfId="18628" xr:uid="{00000000-0005-0000-0000-00005B2C0000}"/>
    <cellStyle name="Comma 24 21" xfId="9652" xr:uid="{00000000-0005-0000-0000-00005C2C0000}"/>
    <cellStyle name="Comma 24 21 2" xfId="17663" xr:uid="{00000000-0005-0000-0000-00005D2C0000}"/>
    <cellStyle name="Comma 24 22" xfId="10859" xr:uid="{00000000-0005-0000-0000-00005E2C0000}"/>
    <cellStyle name="Comma 24 23" xfId="3189" xr:uid="{00000000-0005-0000-0000-00005F2C0000}"/>
    <cellStyle name="Comma 24 3" xfId="1088" xr:uid="{00000000-0005-0000-0000-0000602C0000}"/>
    <cellStyle name="Comma 24 3 2" xfId="3974" xr:uid="{00000000-0005-0000-0000-0000612C0000}"/>
    <cellStyle name="Comma 24 3 3" xfId="42255" xr:uid="{00000000-0005-0000-0000-0000622C0000}"/>
    <cellStyle name="Comma 24 4" xfId="1419" xr:uid="{00000000-0005-0000-0000-0000632C0000}"/>
    <cellStyle name="Comma 24 4 2" xfId="3975" xr:uid="{00000000-0005-0000-0000-0000642C0000}"/>
    <cellStyle name="Comma 24 4 3" xfId="37513" xr:uid="{00000000-0005-0000-0000-0000652C0000}"/>
    <cellStyle name="Comma 24 4 4" xfId="42256" xr:uid="{00000000-0005-0000-0000-0000662C0000}"/>
    <cellStyle name="Comma 24 5" xfId="3976" xr:uid="{00000000-0005-0000-0000-0000672C0000}"/>
    <cellStyle name="Comma 24 6" xfId="3977" xr:uid="{00000000-0005-0000-0000-0000682C0000}"/>
    <cellStyle name="Comma 24 7" xfId="3978" xr:uid="{00000000-0005-0000-0000-0000692C0000}"/>
    <cellStyle name="Comma 24 8" xfId="3979" xr:uid="{00000000-0005-0000-0000-00006A2C0000}"/>
    <cellStyle name="Comma 24 9" xfId="3980" xr:uid="{00000000-0005-0000-0000-00006B2C0000}"/>
    <cellStyle name="Comma 240" xfId="715" xr:uid="{00000000-0005-0000-0000-00006C2C0000}"/>
    <cellStyle name="Comma 241" xfId="716" xr:uid="{00000000-0005-0000-0000-00006D2C0000}"/>
    <cellStyle name="Comma 242" xfId="363" xr:uid="{00000000-0005-0000-0000-00006E2C0000}"/>
    <cellStyle name="Comma 242 2" xfId="717" xr:uid="{00000000-0005-0000-0000-00006F2C0000}"/>
    <cellStyle name="Comma 242 3" xfId="37619" xr:uid="{00000000-0005-0000-0000-0000702C0000}"/>
    <cellStyle name="Comma 243" xfId="718" xr:uid="{00000000-0005-0000-0000-0000712C0000}"/>
    <cellStyle name="Comma 243 2" xfId="46688" xr:uid="{00000000-0005-0000-0000-0000722C0000}"/>
    <cellStyle name="Comma 244" xfId="719" xr:uid="{00000000-0005-0000-0000-0000732C0000}"/>
    <cellStyle name="Comma 245" xfId="720" xr:uid="{00000000-0005-0000-0000-0000742C0000}"/>
    <cellStyle name="Comma 246" xfId="721" xr:uid="{00000000-0005-0000-0000-0000752C0000}"/>
    <cellStyle name="Comma 247" xfId="722" xr:uid="{00000000-0005-0000-0000-0000762C0000}"/>
    <cellStyle name="Comma 248" xfId="723" xr:uid="{00000000-0005-0000-0000-0000772C0000}"/>
    <cellStyle name="Comma 249" xfId="724" xr:uid="{00000000-0005-0000-0000-0000782C0000}"/>
    <cellStyle name="Comma 25" xfId="190" xr:uid="{00000000-0005-0000-0000-0000792C0000}"/>
    <cellStyle name="Comma 25 2" xfId="483" xr:uid="{00000000-0005-0000-0000-00007A2C0000}"/>
    <cellStyle name="Comma 25 2 2" xfId="6316" xr:uid="{00000000-0005-0000-0000-00007B2C0000}"/>
    <cellStyle name="Comma 25 2 2 2" xfId="42258" xr:uid="{00000000-0005-0000-0000-00007C2C0000}"/>
    <cellStyle name="Comma 25 2 3" xfId="11285" xr:uid="{00000000-0005-0000-0000-00007D2C0000}"/>
    <cellStyle name="Comma 25 2 4" xfId="18629" xr:uid="{00000000-0005-0000-0000-00007E2C0000}"/>
    <cellStyle name="Comma 25 2 5" xfId="3981" xr:uid="{00000000-0005-0000-0000-00007F2C0000}"/>
    <cellStyle name="Comma 25 2 6" xfId="42257" xr:uid="{00000000-0005-0000-0000-0000802C0000}"/>
    <cellStyle name="Comma 25 3" xfId="1091" xr:uid="{00000000-0005-0000-0000-0000812C0000}"/>
    <cellStyle name="Comma 25 3 2" xfId="18903" xr:uid="{00000000-0005-0000-0000-0000822C0000}"/>
    <cellStyle name="Comma 25 3 3" xfId="9653" xr:uid="{00000000-0005-0000-0000-0000832C0000}"/>
    <cellStyle name="Comma 25 3 4" xfId="42259" xr:uid="{00000000-0005-0000-0000-0000842C0000}"/>
    <cellStyle name="Comma 25 4" xfId="1420" xr:uid="{00000000-0005-0000-0000-0000852C0000}"/>
    <cellStyle name="Comma 25 4 2" xfId="17664" xr:uid="{00000000-0005-0000-0000-0000862C0000}"/>
    <cellStyle name="Comma 25 4 3" xfId="37514" xr:uid="{00000000-0005-0000-0000-0000872C0000}"/>
    <cellStyle name="Comma 25 4 4" xfId="42260" xr:uid="{00000000-0005-0000-0000-0000882C0000}"/>
    <cellStyle name="Comma 25 5" xfId="3186" xr:uid="{00000000-0005-0000-0000-0000892C0000}"/>
    <cellStyle name="Comma 250" xfId="725" xr:uid="{00000000-0005-0000-0000-00008A2C0000}"/>
    <cellStyle name="Comma 251" xfId="726" xr:uid="{00000000-0005-0000-0000-00008B2C0000}"/>
    <cellStyle name="Comma 252" xfId="727" xr:uid="{00000000-0005-0000-0000-00008C2C0000}"/>
    <cellStyle name="Comma 253" xfId="728" xr:uid="{00000000-0005-0000-0000-00008D2C0000}"/>
    <cellStyle name="Comma 254" xfId="729" xr:uid="{00000000-0005-0000-0000-00008E2C0000}"/>
    <cellStyle name="Comma 255" xfId="730" xr:uid="{00000000-0005-0000-0000-00008F2C0000}"/>
    <cellStyle name="Comma 256" xfId="806" xr:uid="{00000000-0005-0000-0000-0000902C0000}"/>
    <cellStyle name="Comma 256 2" xfId="9896" xr:uid="{00000000-0005-0000-0000-0000912C0000}"/>
    <cellStyle name="Comma 257" xfId="698" xr:uid="{00000000-0005-0000-0000-0000922C0000}"/>
    <cellStyle name="Comma 257 2" xfId="10022" xr:uid="{00000000-0005-0000-0000-0000932C0000}"/>
    <cellStyle name="Comma 257 2 2" xfId="37746" xr:uid="{00000000-0005-0000-0000-0000942C0000}"/>
    <cellStyle name="Comma 257 2 3" xfId="38024" xr:uid="{00000000-0005-0000-0000-0000952C0000}"/>
    <cellStyle name="Comma 257 3" xfId="37352" xr:uid="{00000000-0005-0000-0000-0000962C0000}"/>
    <cellStyle name="Comma 257 4" xfId="37836" xr:uid="{00000000-0005-0000-0000-0000972C0000}"/>
    <cellStyle name="Comma 258" xfId="1090" xr:uid="{00000000-0005-0000-0000-0000982C0000}"/>
    <cellStyle name="Comma 258 2" xfId="10619" xr:uid="{00000000-0005-0000-0000-0000992C0000}"/>
    <cellStyle name="Comma 258 3" xfId="37782" xr:uid="{00000000-0005-0000-0000-00009A2C0000}"/>
    <cellStyle name="Comma 258 4" xfId="38054" xr:uid="{00000000-0005-0000-0000-00009B2C0000}"/>
    <cellStyle name="Comma 259" xfId="378" xr:uid="{00000000-0005-0000-0000-00009C2C0000}"/>
    <cellStyle name="Comma 259 10" xfId="37629" xr:uid="{00000000-0005-0000-0000-00009D2C0000}"/>
    <cellStyle name="Comma 259 11" xfId="37924" xr:uid="{00000000-0005-0000-0000-00009E2C0000}"/>
    <cellStyle name="Comma 259 2" xfId="602" xr:uid="{00000000-0005-0000-0000-00009F2C0000}"/>
    <cellStyle name="Comma 259 2 2" xfId="16257" xr:uid="{00000000-0005-0000-0000-0000A02C0000}"/>
    <cellStyle name="Comma 259 2 2 2" xfId="20468" xr:uid="{00000000-0005-0000-0000-0000A12C0000}"/>
    <cellStyle name="Comma 259 2 2 2 2" xfId="33721" xr:uid="{00000000-0005-0000-0000-0000A22C0000}"/>
    <cellStyle name="Comma 259 2 2 2 3" xfId="36508" xr:uid="{00000000-0005-0000-0000-0000A32C0000}"/>
    <cellStyle name="Comma 259 2 2 3" xfId="20169" xr:uid="{00000000-0005-0000-0000-0000A42C0000}"/>
    <cellStyle name="Comma 259 2 2 4" xfId="33426" xr:uid="{00000000-0005-0000-0000-0000A52C0000}"/>
    <cellStyle name="Comma 259 2 2 5" xfId="36214" xr:uid="{00000000-0005-0000-0000-0000A62C0000}"/>
    <cellStyle name="Comma 259 2 3" xfId="20321" xr:uid="{00000000-0005-0000-0000-0000A72C0000}"/>
    <cellStyle name="Comma 259 2 3 2" xfId="33575" xr:uid="{00000000-0005-0000-0000-0000A82C0000}"/>
    <cellStyle name="Comma 259 2 3 3" xfId="36362" xr:uid="{00000000-0005-0000-0000-0000A92C0000}"/>
    <cellStyle name="Comma 259 2 4" xfId="20013" xr:uid="{00000000-0005-0000-0000-0000AA2C0000}"/>
    <cellStyle name="Comma 259 2 4 2" xfId="33277" xr:uid="{00000000-0005-0000-0000-0000AB2C0000}"/>
    <cellStyle name="Comma 259 2 4 3" xfId="36069" xr:uid="{00000000-0005-0000-0000-0000AC2C0000}"/>
    <cellStyle name="Comma 259 2 5" xfId="18562" xr:uid="{00000000-0005-0000-0000-0000AD2C0000}"/>
    <cellStyle name="Comma 259 2 6" xfId="10712" xr:uid="{00000000-0005-0000-0000-0000AE2C0000}"/>
    <cellStyle name="Comma 259 2 7" xfId="37677" xr:uid="{00000000-0005-0000-0000-0000AF2C0000}"/>
    <cellStyle name="Comma 259 2 8" xfId="37970" xr:uid="{00000000-0005-0000-0000-0000B02C0000}"/>
    <cellStyle name="Comma 259 3" xfId="16202" xr:uid="{00000000-0005-0000-0000-0000B12C0000}"/>
    <cellStyle name="Comma 259 3 2" xfId="20414" xr:uid="{00000000-0005-0000-0000-0000B22C0000}"/>
    <cellStyle name="Comma 259 3 2 2" xfId="33667" xr:uid="{00000000-0005-0000-0000-0000B32C0000}"/>
    <cellStyle name="Comma 259 3 2 3" xfId="36454" xr:uid="{00000000-0005-0000-0000-0000B42C0000}"/>
    <cellStyle name="Comma 259 3 3" xfId="20115" xr:uid="{00000000-0005-0000-0000-0000B52C0000}"/>
    <cellStyle name="Comma 259 3 3 2" xfId="33372" xr:uid="{00000000-0005-0000-0000-0000B62C0000}"/>
    <cellStyle name="Comma 259 3 3 3" xfId="36160" xr:uid="{00000000-0005-0000-0000-0000B72C0000}"/>
    <cellStyle name="Comma 259 3 4" xfId="19087" xr:uid="{00000000-0005-0000-0000-0000B82C0000}"/>
    <cellStyle name="Comma 259 3 5" xfId="32209" xr:uid="{00000000-0005-0000-0000-0000B92C0000}"/>
    <cellStyle name="Comma 259 3 6" xfId="35228" xr:uid="{00000000-0005-0000-0000-0000BA2C0000}"/>
    <cellStyle name="Comma 259 4" xfId="18969" xr:uid="{00000000-0005-0000-0000-0000BB2C0000}"/>
    <cellStyle name="Comma 259 4 2" xfId="20267" xr:uid="{00000000-0005-0000-0000-0000BC2C0000}"/>
    <cellStyle name="Comma 259 4 2 2" xfId="33521" xr:uid="{00000000-0005-0000-0000-0000BD2C0000}"/>
    <cellStyle name="Comma 259 4 2 3" xfId="36308" xr:uid="{00000000-0005-0000-0000-0000BE2C0000}"/>
    <cellStyle name="Comma 259 4 3" xfId="32149" xr:uid="{00000000-0005-0000-0000-0000BF2C0000}"/>
    <cellStyle name="Comma 259 4 4" xfId="35169" xr:uid="{00000000-0005-0000-0000-0000C02C0000}"/>
    <cellStyle name="Comma 259 5" xfId="19959" xr:uid="{00000000-0005-0000-0000-0000C12C0000}"/>
    <cellStyle name="Comma 259 5 2" xfId="33223" xr:uid="{00000000-0005-0000-0000-0000C22C0000}"/>
    <cellStyle name="Comma 259 5 3" xfId="36015" xr:uid="{00000000-0005-0000-0000-0000C32C0000}"/>
    <cellStyle name="Comma 259 6" xfId="17505" xr:uid="{00000000-0005-0000-0000-0000C42C0000}"/>
    <cellStyle name="Comma 259 7" xfId="30929" xr:uid="{00000000-0005-0000-0000-0000C52C0000}"/>
    <cellStyle name="Comma 259 8" xfId="34350" xr:uid="{00000000-0005-0000-0000-0000C62C0000}"/>
    <cellStyle name="Comma 259 9" xfId="10642" xr:uid="{00000000-0005-0000-0000-0000C72C0000}"/>
    <cellStyle name="Comma 26" xfId="191" xr:uid="{00000000-0005-0000-0000-0000C82C0000}"/>
    <cellStyle name="Comma 26 2" xfId="484" xr:uid="{00000000-0005-0000-0000-0000C92C0000}"/>
    <cellStyle name="Comma 26 2 2" xfId="10977" xr:uid="{00000000-0005-0000-0000-0000CA2C0000}"/>
    <cellStyle name="Comma 26 2 2 2" xfId="42262" xr:uid="{00000000-0005-0000-0000-0000CB2C0000}"/>
    <cellStyle name="Comma 26 2 3" xfId="18630" xr:uid="{00000000-0005-0000-0000-0000CC2C0000}"/>
    <cellStyle name="Comma 26 2 4" xfId="6318" xr:uid="{00000000-0005-0000-0000-0000CD2C0000}"/>
    <cellStyle name="Comma 26 2 5" xfId="42261" xr:uid="{00000000-0005-0000-0000-0000CE2C0000}"/>
    <cellStyle name="Comma 26 3" xfId="1116" xr:uid="{00000000-0005-0000-0000-0000CF2C0000}"/>
    <cellStyle name="Comma 26 3 2" xfId="14398" xr:uid="{00000000-0005-0000-0000-0000D02C0000}"/>
    <cellStyle name="Comma 26 3 2 2" xfId="19165" xr:uid="{00000000-0005-0000-0000-0000D12C0000}"/>
    <cellStyle name="Comma 26 3 2 3" xfId="32283" xr:uid="{00000000-0005-0000-0000-0000D22C0000}"/>
    <cellStyle name="Comma 26 3 2 4" xfId="35300" xr:uid="{00000000-0005-0000-0000-0000D32C0000}"/>
    <cellStyle name="Comma 26 3 3" xfId="17665" xr:uid="{00000000-0005-0000-0000-0000D42C0000}"/>
    <cellStyle name="Comma 26 3 4" xfId="31020" xr:uid="{00000000-0005-0000-0000-0000D52C0000}"/>
    <cellStyle name="Comma 26 3 5" xfId="34434" xr:uid="{00000000-0005-0000-0000-0000D62C0000}"/>
    <cellStyle name="Comma 26 3 6" xfId="7904" xr:uid="{00000000-0005-0000-0000-0000D72C0000}"/>
    <cellStyle name="Comma 26 3 7" xfId="42263" xr:uid="{00000000-0005-0000-0000-0000D82C0000}"/>
    <cellStyle name="Comma 26 4" xfId="1421" xr:uid="{00000000-0005-0000-0000-0000D92C0000}"/>
    <cellStyle name="Comma 26 4 2" xfId="15241" xr:uid="{00000000-0005-0000-0000-0000DA2C0000}"/>
    <cellStyle name="Comma 26 4 2 2" xfId="27898" xr:uid="{00000000-0005-0000-0000-0000DB2C0000}"/>
    <cellStyle name="Comma 26 4 3" xfId="22864" xr:uid="{00000000-0005-0000-0000-0000DC2C0000}"/>
    <cellStyle name="Comma 26 4 4" xfId="8827" xr:uid="{00000000-0005-0000-0000-0000DD2C0000}"/>
    <cellStyle name="Comma 26 4 5" xfId="37515" xr:uid="{00000000-0005-0000-0000-0000DE2C0000}"/>
    <cellStyle name="Comma 26 4 6" xfId="42264" xr:uid="{00000000-0005-0000-0000-0000DF2C0000}"/>
    <cellStyle name="Comma 26 5" xfId="9654" xr:uid="{00000000-0005-0000-0000-0000E02C0000}"/>
    <cellStyle name="Comma 26 5 2" xfId="42265" xr:uid="{00000000-0005-0000-0000-0000E12C0000}"/>
    <cellStyle name="Comma 26 6" xfId="10276" xr:uid="{00000000-0005-0000-0000-0000E22C0000}"/>
    <cellStyle name="Comma 26 6 2" xfId="42266" xr:uid="{00000000-0005-0000-0000-0000E32C0000}"/>
    <cellStyle name="Comma 26 7" xfId="6742" xr:uid="{00000000-0005-0000-0000-0000E42C0000}"/>
    <cellStyle name="Comma 26 7 2" xfId="13306" xr:uid="{00000000-0005-0000-0000-0000E52C0000}"/>
    <cellStyle name="Comma 26 7 2 2" xfId="26041" xr:uid="{00000000-0005-0000-0000-0000E62C0000}"/>
    <cellStyle name="Comma 26 7 3" xfId="21473" xr:uid="{00000000-0005-0000-0000-0000E72C0000}"/>
    <cellStyle name="Comma 26 7 4" xfId="42267" xr:uid="{00000000-0005-0000-0000-0000E82C0000}"/>
    <cellStyle name="Comma 26 8" xfId="12254" xr:uid="{00000000-0005-0000-0000-0000E92C0000}"/>
    <cellStyle name="Comma 26 8 2" xfId="25000" xr:uid="{00000000-0005-0000-0000-0000EA2C0000}"/>
    <cellStyle name="Comma 26 8 3" xfId="42268" xr:uid="{00000000-0005-0000-0000-0000EB2C0000}"/>
    <cellStyle name="Comma 26 9" xfId="3982" xr:uid="{00000000-0005-0000-0000-0000EC2C0000}"/>
    <cellStyle name="Comma 26 9 2" xfId="42269" xr:uid="{00000000-0005-0000-0000-0000ED2C0000}"/>
    <cellStyle name="Comma 260" xfId="1221" xr:uid="{00000000-0005-0000-0000-0000EE2C0000}"/>
    <cellStyle name="Comma 260 2" xfId="18864" xr:uid="{00000000-0005-0000-0000-0000EF2C0000}"/>
    <cellStyle name="Comma 260 3" xfId="10643" xr:uid="{00000000-0005-0000-0000-0000F02C0000}"/>
    <cellStyle name="Comma 260 4" xfId="37783" xr:uid="{00000000-0005-0000-0000-0000F12C0000}"/>
    <cellStyle name="Comma 260 5" xfId="38055" xr:uid="{00000000-0005-0000-0000-0000F22C0000}"/>
    <cellStyle name="Comma 261" xfId="1222" xr:uid="{00000000-0005-0000-0000-0000F32C0000}"/>
    <cellStyle name="Comma 261 2" xfId="10718" xr:uid="{00000000-0005-0000-0000-0000F42C0000}"/>
    <cellStyle name="Comma 261 2 2" xfId="16263" xr:uid="{00000000-0005-0000-0000-0000F52C0000}"/>
    <cellStyle name="Comma 261 2 2 2" xfId="20474" xr:uid="{00000000-0005-0000-0000-0000F62C0000}"/>
    <cellStyle name="Comma 261 2 2 2 2" xfId="33727" xr:uid="{00000000-0005-0000-0000-0000F72C0000}"/>
    <cellStyle name="Comma 261 2 2 2 3" xfId="36514" xr:uid="{00000000-0005-0000-0000-0000F82C0000}"/>
    <cellStyle name="Comma 261 2 2 3" xfId="20175" xr:uid="{00000000-0005-0000-0000-0000F92C0000}"/>
    <cellStyle name="Comma 261 2 2 4" xfId="33432" xr:uid="{00000000-0005-0000-0000-0000FA2C0000}"/>
    <cellStyle name="Comma 261 2 2 5" xfId="36220" xr:uid="{00000000-0005-0000-0000-0000FB2C0000}"/>
    <cellStyle name="Comma 261 2 3" xfId="20327" xr:uid="{00000000-0005-0000-0000-0000FC2C0000}"/>
    <cellStyle name="Comma 261 2 3 2" xfId="33581" xr:uid="{00000000-0005-0000-0000-0000FD2C0000}"/>
    <cellStyle name="Comma 261 2 3 3" xfId="36368" xr:uid="{00000000-0005-0000-0000-0000FE2C0000}"/>
    <cellStyle name="Comma 261 2 4" xfId="20019" xr:uid="{00000000-0005-0000-0000-0000FF2C0000}"/>
    <cellStyle name="Comma 261 2 4 2" xfId="33283" xr:uid="{00000000-0005-0000-0000-0000002D0000}"/>
    <cellStyle name="Comma 261 2 4 3" xfId="36075" xr:uid="{00000000-0005-0000-0000-0000012D0000}"/>
    <cellStyle name="Comma 261 2 5" xfId="19895" xr:uid="{00000000-0005-0000-0000-0000022D0000}"/>
    <cellStyle name="Comma 261 3" xfId="16209" xr:uid="{00000000-0005-0000-0000-0000032D0000}"/>
    <cellStyle name="Comma 261 3 2" xfId="20420" xr:uid="{00000000-0005-0000-0000-0000042D0000}"/>
    <cellStyle name="Comma 261 3 2 2" xfId="33673" xr:uid="{00000000-0005-0000-0000-0000052D0000}"/>
    <cellStyle name="Comma 261 3 2 3" xfId="36460" xr:uid="{00000000-0005-0000-0000-0000062D0000}"/>
    <cellStyle name="Comma 261 3 3" xfId="20121" xr:uid="{00000000-0005-0000-0000-0000072D0000}"/>
    <cellStyle name="Comma 261 3 3 2" xfId="33378" xr:uid="{00000000-0005-0000-0000-0000082D0000}"/>
    <cellStyle name="Comma 261 3 3 3" xfId="36166" xr:uid="{00000000-0005-0000-0000-0000092D0000}"/>
    <cellStyle name="Comma 261 3 4" xfId="18975" xr:uid="{00000000-0005-0000-0000-00000A2D0000}"/>
    <cellStyle name="Comma 261 3 5" xfId="32155" xr:uid="{00000000-0005-0000-0000-00000B2D0000}"/>
    <cellStyle name="Comma 261 3 6" xfId="35175" xr:uid="{00000000-0005-0000-0000-00000C2D0000}"/>
    <cellStyle name="Comma 261 4" xfId="20273" xr:uid="{00000000-0005-0000-0000-00000D2D0000}"/>
    <cellStyle name="Comma 261 4 2" xfId="33527" xr:uid="{00000000-0005-0000-0000-00000E2D0000}"/>
    <cellStyle name="Comma 261 4 3" xfId="36314" xr:uid="{00000000-0005-0000-0000-00000F2D0000}"/>
    <cellStyle name="Comma 261 5" xfId="19965" xr:uid="{00000000-0005-0000-0000-0000102D0000}"/>
    <cellStyle name="Comma 261 5 2" xfId="33229" xr:uid="{00000000-0005-0000-0000-0000112D0000}"/>
    <cellStyle name="Comma 261 5 3" xfId="36021" xr:uid="{00000000-0005-0000-0000-0000122D0000}"/>
    <cellStyle name="Comma 261 6" xfId="18885" xr:uid="{00000000-0005-0000-0000-0000132D0000}"/>
    <cellStyle name="Comma 261 7" xfId="10654" xr:uid="{00000000-0005-0000-0000-0000142D0000}"/>
    <cellStyle name="Comma 261 8" xfId="37784" xr:uid="{00000000-0005-0000-0000-0000152D0000}"/>
    <cellStyle name="Comma 261 9" xfId="38056" xr:uid="{00000000-0005-0000-0000-0000162D0000}"/>
    <cellStyle name="Comma 262" xfId="1223" xr:uid="{00000000-0005-0000-0000-0000172D0000}"/>
    <cellStyle name="Comma 262 2" xfId="10722" xr:uid="{00000000-0005-0000-0000-0000182D0000}"/>
    <cellStyle name="Comma 262 2 2" xfId="16267" xr:uid="{00000000-0005-0000-0000-0000192D0000}"/>
    <cellStyle name="Comma 262 2 2 2" xfId="20478" xr:uid="{00000000-0005-0000-0000-00001A2D0000}"/>
    <cellStyle name="Comma 262 2 2 2 2" xfId="33731" xr:uid="{00000000-0005-0000-0000-00001B2D0000}"/>
    <cellStyle name="Comma 262 2 2 2 3" xfId="36518" xr:uid="{00000000-0005-0000-0000-00001C2D0000}"/>
    <cellStyle name="Comma 262 2 2 3" xfId="20179" xr:uid="{00000000-0005-0000-0000-00001D2D0000}"/>
    <cellStyle name="Comma 262 2 2 4" xfId="33436" xr:uid="{00000000-0005-0000-0000-00001E2D0000}"/>
    <cellStyle name="Comma 262 2 2 5" xfId="36224" xr:uid="{00000000-0005-0000-0000-00001F2D0000}"/>
    <cellStyle name="Comma 262 2 3" xfId="20331" xr:uid="{00000000-0005-0000-0000-0000202D0000}"/>
    <cellStyle name="Comma 262 2 3 2" xfId="33585" xr:uid="{00000000-0005-0000-0000-0000212D0000}"/>
    <cellStyle name="Comma 262 2 3 3" xfId="36372" xr:uid="{00000000-0005-0000-0000-0000222D0000}"/>
    <cellStyle name="Comma 262 2 4" xfId="20023" xr:uid="{00000000-0005-0000-0000-0000232D0000}"/>
    <cellStyle name="Comma 262 2 4 2" xfId="33287" xr:uid="{00000000-0005-0000-0000-0000242D0000}"/>
    <cellStyle name="Comma 262 2 4 3" xfId="36079" xr:uid="{00000000-0005-0000-0000-0000252D0000}"/>
    <cellStyle name="Comma 262 2 5" xfId="19896" xr:uid="{00000000-0005-0000-0000-0000262D0000}"/>
    <cellStyle name="Comma 262 3" xfId="16213" xr:uid="{00000000-0005-0000-0000-0000272D0000}"/>
    <cellStyle name="Comma 262 3 2" xfId="20424" xr:uid="{00000000-0005-0000-0000-0000282D0000}"/>
    <cellStyle name="Comma 262 3 2 2" xfId="33677" xr:uid="{00000000-0005-0000-0000-0000292D0000}"/>
    <cellStyle name="Comma 262 3 2 3" xfId="36464" xr:uid="{00000000-0005-0000-0000-00002A2D0000}"/>
    <cellStyle name="Comma 262 3 3" xfId="20125" xr:uid="{00000000-0005-0000-0000-00002B2D0000}"/>
    <cellStyle name="Comma 262 3 3 2" xfId="33382" xr:uid="{00000000-0005-0000-0000-00002C2D0000}"/>
    <cellStyle name="Comma 262 3 3 3" xfId="36170" xr:uid="{00000000-0005-0000-0000-00002D2D0000}"/>
    <cellStyle name="Comma 262 3 4" xfId="18983" xr:uid="{00000000-0005-0000-0000-00002E2D0000}"/>
    <cellStyle name="Comma 262 3 5" xfId="32160" xr:uid="{00000000-0005-0000-0000-00002F2D0000}"/>
    <cellStyle name="Comma 262 3 6" xfId="35179" xr:uid="{00000000-0005-0000-0000-0000302D0000}"/>
    <cellStyle name="Comma 262 4" xfId="20277" xr:uid="{00000000-0005-0000-0000-0000312D0000}"/>
    <cellStyle name="Comma 262 4 2" xfId="33531" xr:uid="{00000000-0005-0000-0000-0000322D0000}"/>
    <cellStyle name="Comma 262 4 3" xfId="36318" xr:uid="{00000000-0005-0000-0000-0000332D0000}"/>
    <cellStyle name="Comma 262 5" xfId="19969" xr:uid="{00000000-0005-0000-0000-0000342D0000}"/>
    <cellStyle name="Comma 262 5 2" xfId="33233" xr:uid="{00000000-0005-0000-0000-0000352D0000}"/>
    <cellStyle name="Comma 262 5 3" xfId="36025" xr:uid="{00000000-0005-0000-0000-0000362D0000}"/>
    <cellStyle name="Comma 262 6" xfId="18886" xr:uid="{00000000-0005-0000-0000-0000372D0000}"/>
    <cellStyle name="Comma 262 7" xfId="10663" xr:uid="{00000000-0005-0000-0000-0000382D0000}"/>
    <cellStyle name="Comma 262 8" xfId="37785" xr:uid="{00000000-0005-0000-0000-0000392D0000}"/>
    <cellStyle name="Comma 262 9" xfId="38057" xr:uid="{00000000-0005-0000-0000-00003A2D0000}"/>
    <cellStyle name="Comma 263" xfId="10726" xr:uid="{00000000-0005-0000-0000-00003B2D0000}"/>
    <cellStyle name="Comma 263 2" xfId="16271" xr:uid="{00000000-0005-0000-0000-00003C2D0000}"/>
    <cellStyle name="Comma 263 2 2" xfId="20482" xr:uid="{00000000-0005-0000-0000-00003D2D0000}"/>
    <cellStyle name="Comma 263 2 2 2" xfId="33735" xr:uid="{00000000-0005-0000-0000-00003E2D0000}"/>
    <cellStyle name="Comma 263 2 2 3" xfId="36522" xr:uid="{00000000-0005-0000-0000-00003F2D0000}"/>
    <cellStyle name="Comma 263 2 3" xfId="20183" xr:uid="{00000000-0005-0000-0000-0000402D0000}"/>
    <cellStyle name="Comma 263 2 3 2" xfId="33440" xr:uid="{00000000-0005-0000-0000-0000412D0000}"/>
    <cellStyle name="Comma 263 2 3 3" xfId="36228" xr:uid="{00000000-0005-0000-0000-0000422D0000}"/>
    <cellStyle name="Comma 263 2 4" xfId="19095" xr:uid="{00000000-0005-0000-0000-0000432D0000}"/>
    <cellStyle name="Comma 263 2 5" xfId="32217" xr:uid="{00000000-0005-0000-0000-0000442D0000}"/>
    <cellStyle name="Comma 263 2 6" xfId="35236" xr:uid="{00000000-0005-0000-0000-0000452D0000}"/>
    <cellStyle name="Comma 263 3" xfId="18992" xr:uid="{00000000-0005-0000-0000-0000462D0000}"/>
    <cellStyle name="Comma 263 3 2" xfId="20335" xr:uid="{00000000-0005-0000-0000-0000472D0000}"/>
    <cellStyle name="Comma 263 3 2 2" xfId="33589" xr:uid="{00000000-0005-0000-0000-0000482D0000}"/>
    <cellStyle name="Comma 263 3 2 3" xfId="36376" xr:uid="{00000000-0005-0000-0000-0000492D0000}"/>
    <cellStyle name="Comma 263 3 3" xfId="32164" xr:uid="{00000000-0005-0000-0000-00004A2D0000}"/>
    <cellStyle name="Comma 263 3 4" xfId="35183" xr:uid="{00000000-0005-0000-0000-00004B2D0000}"/>
    <cellStyle name="Comma 263 4" xfId="20027" xr:uid="{00000000-0005-0000-0000-00004C2D0000}"/>
    <cellStyle name="Comma 263 4 2" xfId="33291" xr:uid="{00000000-0005-0000-0000-00004D2D0000}"/>
    <cellStyle name="Comma 263 4 3" xfId="36083" xr:uid="{00000000-0005-0000-0000-00004E2D0000}"/>
    <cellStyle name="Comma 263 5" xfId="17513" xr:uid="{00000000-0005-0000-0000-00004F2D0000}"/>
    <cellStyle name="Comma 263 6" xfId="30938" xr:uid="{00000000-0005-0000-0000-0000502D0000}"/>
    <cellStyle name="Comma 263 7" xfId="34358" xr:uid="{00000000-0005-0000-0000-0000512D0000}"/>
    <cellStyle name="Comma 264" xfId="10740" xr:uid="{00000000-0005-0000-0000-0000522D0000}"/>
    <cellStyle name="Comma 264 2" xfId="16279" xr:uid="{00000000-0005-0000-0000-0000532D0000}"/>
    <cellStyle name="Comma 264 2 2" xfId="20490" xr:uid="{00000000-0005-0000-0000-0000542D0000}"/>
    <cellStyle name="Comma 264 2 2 2" xfId="33743" xr:uid="{00000000-0005-0000-0000-0000552D0000}"/>
    <cellStyle name="Comma 264 2 2 3" xfId="36530" xr:uid="{00000000-0005-0000-0000-0000562D0000}"/>
    <cellStyle name="Comma 264 2 3" xfId="20193" xr:uid="{00000000-0005-0000-0000-0000572D0000}"/>
    <cellStyle name="Comma 264 2 4" xfId="33449" xr:uid="{00000000-0005-0000-0000-0000582D0000}"/>
    <cellStyle name="Comma 264 2 5" xfId="36236" xr:uid="{00000000-0005-0000-0000-0000592D0000}"/>
    <cellStyle name="Comma 264 3" xfId="20343" xr:uid="{00000000-0005-0000-0000-00005A2D0000}"/>
    <cellStyle name="Comma 264 3 2" xfId="33597" xr:uid="{00000000-0005-0000-0000-00005B2D0000}"/>
    <cellStyle name="Comma 264 3 3" xfId="36384" xr:uid="{00000000-0005-0000-0000-00005C2D0000}"/>
    <cellStyle name="Comma 264 4" xfId="19901" xr:uid="{00000000-0005-0000-0000-00005D2D0000}"/>
    <cellStyle name="Comma 264 5" xfId="33083" xr:uid="{00000000-0005-0000-0000-00005E2D0000}"/>
    <cellStyle name="Comma 264 6" xfId="35968" xr:uid="{00000000-0005-0000-0000-00005F2D0000}"/>
    <cellStyle name="Comma 265" xfId="10744" xr:uid="{00000000-0005-0000-0000-0000602D0000}"/>
    <cellStyle name="Comma 265 2" xfId="16281" xr:uid="{00000000-0005-0000-0000-0000612D0000}"/>
    <cellStyle name="Comma 265 2 2" xfId="20492" xr:uid="{00000000-0005-0000-0000-0000622D0000}"/>
    <cellStyle name="Comma 265 2 2 2" xfId="33745" xr:uid="{00000000-0005-0000-0000-0000632D0000}"/>
    <cellStyle name="Comma 265 2 2 3" xfId="36532" xr:uid="{00000000-0005-0000-0000-0000642D0000}"/>
    <cellStyle name="Comma 265 2 3" xfId="20195" xr:uid="{00000000-0005-0000-0000-0000652D0000}"/>
    <cellStyle name="Comma 265 2 4" xfId="33451" xr:uid="{00000000-0005-0000-0000-0000662D0000}"/>
    <cellStyle name="Comma 265 2 5" xfId="36238" xr:uid="{00000000-0005-0000-0000-0000672D0000}"/>
    <cellStyle name="Comma 265 3" xfId="20345" xr:uid="{00000000-0005-0000-0000-0000682D0000}"/>
    <cellStyle name="Comma 265 3 2" xfId="33599" xr:uid="{00000000-0005-0000-0000-0000692D0000}"/>
    <cellStyle name="Comma 265 3 3" xfId="36386" xr:uid="{00000000-0005-0000-0000-00006A2D0000}"/>
    <cellStyle name="Comma 265 4" xfId="20040" xr:uid="{00000000-0005-0000-0000-00006B2D0000}"/>
    <cellStyle name="Comma 265 5" xfId="33303" xr:uid="{00000000-0005-0000-0000-00006C2D0000}"/>
    <cellStyle name="Comma 265 6" xfId="36092" xr:uid="{00000000-0005-0000-0000-00006D2D0000}"/>
    <cellStyle name="Comma 266" xfId="10732" xr:uid="{00000000-0005-0000-0000-00006E2D0000}"/>
    <cellStyle name="Comma 266 2" xfId="16276" xr:uid="{00000000-0005-0000-0000-00006F2D0000}"/>
    <cellStyle name="Comma 266 2 2" xfId="20487" xr:uid="{00000000-0005-0000-0000-0000702D0000}"/>
    <cellStyle name="Comma 266 2 2 2" xfId="33740" xr:uid="{00000000-0005-0000-0000-0000712D0000}"/>
    <cellStyle name="Comma 266 2 2 3" xfId="36527" xr:uid="{00000000-0005-0000-0000-0000722D0000}"/>
    <cellStyle name="Comma 266 2 3" xfId="20188" xr:uid="{00000000-0005-0000-0000-0000732D0000}"/>
    <cellStyle name="Comma 266 2 4" xfId="33445" xr:uid="{00000000-0005-0000-0000-0000742D0000}"/>
    <cellStyle name="Comma 266 2 5" xfId="36233" xr:uid="{00000000-0005-0000-0000-0000752D0000}"/>
    <cellStyle name="Comma 266 3" xfId="20340" xr:uid="{00000000-0005-0000-0000-0000762D0000}"/>
    <cellStyle name="Comma 266 3 2" xfId="33594" xr:uid="{00000000-0005-0000-0000-0000772D0000}"/>
    <cellStyle name="Comma 266 3 3" xfId="36381" xr:uid="{00000000-0005-0000-0000-0000782D0000}"/>
    <cellStyle name="Comma 266 4" xfId="20032" xr:uid="{00000000-0005-0000-0000-0000792D0000}"/>
    <cellStyle name="Comma 266 5" xfId="33297" xr:uid="{00000000-0005-0000-0000-00007A2D0000}"/>
    <cellStyle name="Comma 266 6" xfId="36088" xr:uid="{00000000-0005-0000-0000-00007B2D0000}"/>
    <cellStyle name="Comma 267" xfId="10752" xr:uid="{00000000-0005-0000-0000-00007C2D0000}"/>
    <cellStyle name="Comma 267 2" xfId="16284" xr:uid="{00000000-0005-0000-0000-00007D2D0000}"/>
    <cellStyle name="Comma 267 2 2" xfId="20495" xr:uid="{00000000-0005-0000-0000-00007E2D0000}"/>
    <cellStyle name="Comma 267 2 2 2" xfId="33748" xr:uid="{00000000-0005-0000-0000-00007F2D0000}"/>
    <cellStyle name="Comma 267 2 2 3" xfId="36535" xr:uid="{00000000-0005-0000-0000-0000802D0000}"/>
    <cellStyle name="Comma 267 2 3" xfId="20198" xr:uid="{00000000-0005-0000-0000-0000812D0000}"/>
    <cellStyle name="Comma 267 2 4" xfId="33454" xr:uid="{00000000-0005-0000-0000-0000822D0000}"/>
    <cellStyle name="Comma 267 2 5" xfId="36241" xr:uid="{00000000-0005-0000-0000-0000832D0000}"/>
    <cellStyle name="Comma 267 3" xfId="20348" xr:uid="{00000000-0005-0000-0000-0000842D0000}"/>
    <cellStyle name="Comma 267 3 2" xfId="33602" xr:uid="{00000000-0005-0000-0000-0000852D0000}"/>
    <cellStyle name="Comma 267 3 3" xfId="36389" xr:uid="{00000000-0005-0000-0000-0000862D0000}"/>
    <cellStyle name="Comma 267 4" xfId="20047" xr:uid="{00000000-0005-0000-0000-0000872D0000}"/>
    <cellStyle name="Comma 267 5" xfId="33306" xr:uid="{00000000-0005-0000-0000-0000882D0000}"/>
    <cellStyle name="Comma 267 6" xfId="36095" xr:uid="{00000000-0005-0000-0000-0000892D0000}"/>
    <cellStyle name="Comma 268" xfId="10762" xr:uid="{00000000-0005-0000-0000-00008A2D0000}"/>
    <cellStyle name="Comma 268 2" xfId="16291" xr:uid="{00000000-0005-0000-0000-00008B2D0000}"/>
    <cellStyle name="Comma 268 2 2" xfId="20501" xr:uid="{00000000-0005-0000-0000-00008C2D0000}"/>
    <cellStyle name="Comma 268 2 2 2" xfId="33754" xr:uid="{00000000-0005-0000-0000-00008D2D0000}"/>
    <cellStyle name="Comma 268 2 2 3" xfId="36541" xr:uid="{00000000-0005-0000-0000-00008E2D0000}"/>
    <cellStyle name="Comma 268 2 3" xfId="20204" xr:uid="{00000000-0005-0000-0000-00008F2D0000}"/>
    <cellStyle name="Comma 268 2 4" xfId="33460" xr:uid="{00000000-0005-0000-0000-0000902D0000}"/>
    <cellStyle name="Comma 268 2 5" xfId="36247" xr:uid="{00000000-0005-0000-0000-0000912D0000}"/>
    <cellStyle name="Comma 268 3" xfId="20354" xr:uid="{00000000-0005-0000-0000-0000922D0000}"/>
    <cellStyle name="Comma 268 3 2" xfId="33608" xr:uid="{00000000-0005-0000-0000-0000932D0000}"/>
    <cellStyle name="Comma 268 3 3" xfId="36395" xr:uid="{00000000-0005-0000-0000-0000942D0000}"/>
    <cellStyle name="Comma 268 4" xfId="20055" xr:uid="{00000000-0005-0000-0000-0000952D0000}"/>
    <cellStyle name="Comma 268 5" xfId="33313" xr:uid="{00000000-0005-0000-0000-0000962D0000}"/>
    <cellStyle name="Comma 268 6" xfId="36101" xr:uid="{00000000-0005-0000-0000-0000972D0000}"/>
    <cellStyle name="Comma 269" xfId="10763" xr:uid="{00000000-0005-0000-0000-0000982D0000}"/>
    <cellStyle name="Comma 269 2" xfId="16292" xr:uid="{00000000-0005-0000-0000-0000992D0000}"/>
    <cellStyle name="Comma 269 2 2" xfId="20502" xr:uid="{00000000-0005-0000-0000-00009A2D0000}"/>
    <cellStyle name="Comma 269 2 2 2" xfId="33755" xr:uid="{00000000-0005-0000-0000-00009B2D0000}"/>
    <cellStyle name="Comma 269 2 2 3" xfId="36542" xr:uid="{00000000-0005-0000-0000-00009C2D0000}"/>
    <cellStyle name="Comma 269 2 3" xfId="20205" xr:uid="{00000000-0005-0000-0000-00009D2D0000}"/>
    <cellStyle name="Comma 269 2 4" xfId="33461" xr:uid="{00000000-0005-0000-0000-00009E2D0000}"/>
    <cellStyle name="Comma 269 2 5" xfId="36248" xr:uid="{00000000-0005-0000-0000-00009F2D0000}"/>
    <cellStyle name="Comma 269 3" xfId="20355" xr:uid="{00000000-0005-0000-0000-0000A02D0000}"/>
    <cellStyle name="Comma 269 3 2" xfId="33609" xr:uid="{00000000-0005-0000-0000-0000A12D0000}"/>
    <cellStyle name="Comma 269 3 3" xfId="36396" xr:uid="{00000000-0005-0000-0000-0000A22D0000}"/>
    <cellStyle name="Comma 269 4" xfId="20056" xr:uid="{00000000-0005-0000-0000-0000A32D0000}"/>
    <cellStyle name="Comma 269 5" xfId="33314" xr:uid="{00000000-0005-0000-0000-0000A42D0000}"/>
    <cellStyle name="Comma 269 6" xfId="36102" xr:uid="{00000000-0005-0000-0000-0000A52D0000}"/>
    <cellStyle name="Comma 27" xfId="192" xr:uid="{00000000-0005-0000-0000-0000A62D0000}"/>
    <cellStyle name="Comma 27 2" xfId="485" xr:uid="{00000000-0005-0000-0000-0000A72D0000}"/>
    <cellStyle name="Comma 27 2 2" xfId="11017" xr:uid="{00000000-0005-0000-0000-0000A82D0000}"/>
    <cellStyle name="Comma 27 2 2 2" xfId="42272" xr:uid="{00000000-0005-0000-0000-0000A92D0000}"/>
    <cellStyle name="Comma 27 2 3" xfId="9655" xr:uid="{00000000-0005-0000-0000-0000AA2D0000}"/>
    <cellStyle name="Comma 27 2 3 2" xfId="42273" xr:uid="{00000000-0005-0000-0000-0000AB2D0000}"/>
    <cellStyle name="Comma 27 2 4" xfId="37639" xr:uid="{00000000-0005-0000-0000-0000AC2D0000}"/>
    <cellStyle name="Comma 27 2 5" xfId="37933" xr:uid="{00000000-0005-0000-0000-0000AD2D0000}"/>
    <cellStyle name="Comma 27 2 6" xfId="42271" xr:uid="{00000000-0005-0000-0000-0000AE2D0000}"/>
    <cellStyle name="Comma 27 3" xfId="731" xr:uid="{00000000-0005-0000-0000-0000AF2D0000}"/>
    <cellStyle name="Comma 27 3 2" xfId="3984" xr:uid="{00000000-0005-0000-0000-0000B02D0000}"/>
    <cellStyle name="Comma 27 3 3" xfId="42274" xr:uid="{00000000-0005-0000-0000-0000B12D0000}"/>
    <cellStyle name="Comma 27 4" xfId="1117" xr:uid="{00000000-0005-0000-0000-0000B22D0000}"/>
    <cellStyle name="Comma 27 4 2" xfId="17666" xr:uid="{00000000-0005-0000-0000-0000B32D0000}"/>
    <cellStyle name="Comma 27 4 3" xfId="10453" xr:uid="{00000000-0005-0000-0000-0000B42D0000}"/>
    <cellStyle name="Comma 27 4 4" xfId="42275" xr:uid="{00000000-0005-0000-0000-0000B52D0000}"/>
    <cellStyle name="Comma 27 5" xfId="1422" xr:uid="{00000000-0005-0000-0000-0000B62D0000}"/>
    <cellStyle name="Comma 27 5 2" xfId="37516" xr:uid="{00000000-0005-0000-0000-0000B72D0000}"/>
    <cellStyle name="Comma 27 5 3" xfId="37887" xr:uid="{00000000-0005-0000-0000-0000B82D0000}"/>
    <cellStyle name="Comma 27 6" xfId="3983" xr:uid="{00000000-0005-0000-0000-0000B92D0000}"/>
    <cellStyle name="Comma 27 7" xfId="42270" xr:uid="{00000000-0005-0000-0000-0000BA2D0000}"/>
    <cellStyle name="Comma 270" xfId="10764" xr:uid="{00000000-0005-0000-0000-0000BB2D0000}"/>
    <cellStyle name="Comma 270 2" xfId="16293" xr:uid="{00000000-0005-0000-0000-0000BC2D0000}"/>
    <cellStyle name="Comma 270 2 2" xfId="20503" xr:uid="{00000000-0005-0000-0000-0000BD2D0000}"/>
    <cellStyle name="Comma 270 2 2 2" xfId="33756" xr:uid="{00000000-0005-0000-0000-0000BE2D0000}"/>
    <cellStyle name="Comma 270 2 2 3" xfId="36543" xr:uid="{00000000-0005-0000-0000-0000BF2D0000}"/>
    <cellStyle name="Comma 270 2 3" xfId="20206" xr:uid="{00000000-0005-0000-0000-0000C02D0000}"/>
    <cellStyle name="Comma 270 2 4" xfId="33462" xr:uid="{00000000-0005-0000-0000-0000C12D0000}"/>
    <cellStyle name="Comma 270 2 5" xfId="36249" xr:uid="{00000000-0005-0000-0000-0000C22D0000}"/>
    <cellStyle name="Comma 270 3" xfId="20356" xr:uid="{00000000-0005-0000-0000-0000C32D0000}"/>
    <cellStyle name="Comma 270 3 2" xfId="33610" xr:uid="{00000000-0005-0000-0000-0000C42D0000}"/>
    <cellStyle name="Comma 270 3 3" xfId="36397" xr:uid="{00000000-0005-0000-0000-0000C52D0000}"/>
    <cellStyle name="Comma 270 4" xfId="20057" xr:uid="{00000000-0005-0000-0000-0000C62D0000}"/>
    <cellStyle name="Comma 270 5" xfId="33315" xr:uid="{00000000-0005-0000-0000-0000C72D0000}"/>
    <cellStyle name="Comma 270 6" xfId="36103" xr:uid="{00000000-0005-0000-0000-0000C82D0000}"/>
    <cellStyle name="Comma 271" xfId="10765" xr:uid="{00000000-0005-0000-0000-0000C92D0000}"/>
    <cellStyle name="Comma 271 2" xfId="16294" xr:uid="{00000000-0005-0000-0000-0000CA2D0000}"/>
    <cellStyle name="Comma 271 2 2" xfId="20504" xr:uid="{00000000-0005-0000-0000-0000CB2D0000}"/>
    <cellStyle name="Comma 271 2 2 2" xfId="33757" xr:uid="{00000000-0005-0000-0000-0000CC2D0000}"/>
    <cellStyle name="Comma 271 2 2 3" xfId="36544" xr:uid="{00000000-0005-0000-0000-0000CD2D0000}"/>
    <cellStyle name="Comma 271 2 3" xfId="20207" xr:uid="{00000000-0005-0000-0000-0000CE2D0000}"/>
    <cellStyle name="Comma 271 2 4" xfId="33463" xr:uid="{00000000-0005-0000-0000-0000CF2D0000}"/>
    <cellStyle name="Comma 271 2 5" xfId="36250" xr:uid="{00000000-0005-0000-0000-0000D02D0000}"/>
    <cellStyle name="Comma 271 3" xfId="20357" xr:uid="{00000000-0005-0000-0000-0000D12D0000}"/>
    <cellStyle name="Comma 271 3 2" xfId="33611" xr:uid="{00000000-0005-0000-0000-0000D22D0000}"/>
    <cellStyle name="Comma 271 3 3" xfId="36398" xr:uid="{00000000-0005-0000-0000-0000D32D0000}"/>
    <cellStyle name="Comma 271 4" xfId="20058" xr:uid="{00000000-0005-0000-0000-0000D42D0000}"/>
    <cellStyle name="Comma 271 5" xfId="33316" xr:uid="{00000000-0005-0000-0000-0000D52D0000}"/>
    <cellStyle name="Comma 271 6" xfId="36104" xr:uid="{00000000-0005-0000-0000-0000D62D0000}"/>
    <cellStyle name="Comma 272" xfId="10767" xr:uid="{00000000-0005-0000-0000-0000D72D0000}"/>
    <cellStyle name="Comma 272 2" xfId="16296" xr:uid="{00000000-0005-0000-0000-0000D82D0000}"/>
    <cellStyle name="Comma 272 2 2" xfId="20506" xr:uid="{00000000-0005-0000-0000-0000D92D0000}"/>
    <cellStyle name="Comma 272 2 2 2" xfId="33759" xr:uid="{00000000-0005-0000-0000-0000DA2D0000}"/>
    <cellStyle name="Comma 272 2 2 3" xfId="36546" xr:uid="{00000000-0005-0000-0000-0000DB2D0000}"/>
    <cellStyle name="Comma 272 2 3" xfId="20209" xr:uid="{00000000-0005-0000-0000-0000DC2D0000}"/>
    <cellStyle name="Comma 272 2 4" xfId="33465" xr:uid="{00000000-0005-0000-0000-0000DD2D0000}"/>
    <cellStyle name="Comma 272 2 5" xfId="36252" xr:uid="{00000000-0005-0000-0000-0000DE2D0000}"/>
    <cellStyle name="Comma 272 3" xfId="20359" xr:uid="{00000000-0005-0000-0000-0000DF2D0000}"/>
    <cellStyle name="Comma 272 3 2" xfId="33613" xr:uid="{00000000-0005-0000-0000-0000E02D0000}"/>
    <cellStyle name="Comma 272 3 3" xfId="36400" xr:uid="{00000000-0005-0000-0000-0000E12D0000}"/>
    <cellStyle name="Comma 272 4" xfId="20060" xr:uid="{00000000-0005-0000-0000-0000E22D0000}"/>
    <cellStyle name="Comma 272 5" xfId="33318" xr:uid="{00000000-0005-0000-0000-0000E32D0000}"/>
    <cellStyle name="Comma 272 6" xfId="36106" xr:uid="{00000000-0005-0000-0000-0000E42D0000}"/>
    <cellStyle name="Comma 273" xfId="10774" xr:uid="{00000000-0005-0000-0000-0000E52D0000}"/>
    <cellStyle name="Comma 273 2" xfId="16303" xr:uid="{00000000-0005-0000-0000-0000E62D0000}"/>
    <cellStyle name="Comma 273 2 2" xfId="20513" xr:uid="{00000000-0005-0000-0000-0000E72D0000}"/>
    <cellStyle name="Comma 273 2 2 2" xfId="33766" xr:uid="{00000000-0005-0000-0000-0000E82D0000}"/>
    <cellStyle name="Comma 273 2 2 3" xfId="36553" xr:uid="{00000000-0005-0000-0000-0000E92D0000}"/>
    <cellStyle name="Comma 273 2 3" xfId="20216" xr:uid="{00000000-0005-0000-0000-0000EA2D0000}"/>
    <cellStyle name="Comma 273 2 4" xfId="33472" xr:uid="{00000000-0005-0000-0000-0000EB2D0000}"/>
    <cellStyle name="Comma 273 2 5" xfId="36259" xr:uid="{00000000-0005-0000-0000-0000EC2D0000}"/>
    <cellStyle name="Comma 273 3" xfId="20366" xr:uid="{00000000-0005-0000-0000-0000ED2D0000}"/>
    <cellStyle name="Comma 273 3 2" xfId="33620" xr:uid="{00000000-0005-0000-0000-0000EE2D0000}"/>
    <cellStyle name="Comma 273 3 3" xfId="36407" xr:uid="{00000000-0005-0000-0000-0000EF2D0000}"/>
    <cellStyle name="Comma 273 4" xfId="20067" xr:uid="{00000000-0005-0000-0000-0000F02D0000}"/>
    <cellStyle name="Comma 273 5" xfId="33325" xr:uid="{00000000-0005-0000-0000-0000F12D0000}"/>
    <cellStyle name="Comma 273 6" xfId="36113" xr:uid="{00000000-0005-0000-0000-0000F22D0000}"/>
    <cellStyle name="Comma 274" xfId="10776" xr:uid="{00000000-0005-0000-0000-0000F32D0000}"/>
    <cellStyle name="Comma 274 2" xfId="16305" xr:uid="{00000000-0005-0000-0000-0000F42D0000}"/>
    <cellStyle name="Comma 274 2 2" xfId="20515" xr:uid="{00000000-0005-0000-0000-0000F52D0000}"/>
    <cellStyle name="Comma 274 2 2 2" xfId="33768" xr:uid="{00000000-0005-0000-0000-0000F62D0000}"/>
    <cellStyle name="Comma 274 2 2 3" xfId="36555" xr:uid="{00000000-0005-0000-0000-0000F72D0000}"/>
    <cellStyle name="Comma 274 2 3" xfId="20218" xr:uid="{00000000-0005-0000-0000-0000F82D0000}"/>
    <cellStyle name="Comma 274 2 4" xfId="33474" xr:uid="{00000000-0005-0000-0000-0000F92D0000}"/>
    <cellStyle name="Comma 274 2 5" xfId="36261" xr:uid="{00000000-0005-0000-0000-0000FA2D0000}"/>
    <cellStyle name="Comma 274 3" xfId="20368" xr:uid="{00000000-0005-0000-0000-0000FB2D0000}"/>
    <cellStyle name="Comma 274 3 2" xfId="33622" xr:uid="{00000000-0005-0000-0000-0000FC2D0000}"/>
    <cellStyle name="Comma 274 3 3" xfId="36409" xr:uid="{00000000-0005-0000-0000-0000FD2D0000}"/>
    <cellStyle name="Comma 274 4" xfId="20069" xr:uid="{00000000-0005-0000-0000-0000FE2D0000}"/>
    <cellStyle name="Comma 274 5" xfId="33327" xr:uid="{00000000-0005-0000-0000-0000FF2D0000}"/>
    <cellStyle name="Comma 274 6" xfId="36115" xr:uid="{00000000-0005-0000-0000-0000002E0000}"/>
    <cellStyle name="Comma 275" xfId="10777" xr:uid="{00000000-0005-0000-0000-0000012E0000}"/>
    <cellStyle name="Comma 275 2" xfId="16306" xr:uid="{00000000-0005-0000-0000-0000022E0000}"/>
    <cellStyle name="Comma 275 2 2" xfId="20516" xr:uid="{00000000-0005-0000-0000-0000032E0000}"/>
    <cellStyle name="Comma 275 2 2 2" xfId="33769" xr:uid="{00000000-0005-0000-0000-0000042E0000}"/>
    <cellStyle name="Comma 275 2 2 3" xfId="36556" xr:uid="{00000000-0005-0000-0000-0000052E0000}"/>
    <cellStyle name="Comma 275 2 3" xfId="20219" xr:uid="{00000000-0005-0000-0000-0000062E0000}"/>
    <cellStyle name="Comma 275 2 4" xfId="33475" xr:uid="{00000000-0005-0000-0000-0000072E0000}"/>
    <cellStyle name="Comma 275 2 5" xfId="36262" xr:uid="{00000000-0005-0000-0000-0000082E0000}"/>
    <cellStyle name="Comma 275 3" xfId="20369" xr:uid="{00000000-0005-0000-0000-0000092E0000}"/>
    <cellStyle name="Comma 275 3 2" xfId="33623" xr:uid="{00000000-0005-0000-0000-00000A2E0000}"/>
    <cellStyle name="Comma 275 3 3" xfId="36410" xr:uid="{00000000-0005-0000-0000-00000B2E0000}"/>
    <cellStyle name="Comma 275 4" xfId="20070" xr:uid="{00000000-0005-0000-0000-00000C2E0000}"/>
    <cellStyle name="Comma 275 5" xfId="33328" xr:uid="{00000000-0005-0000-0000-00000D2E0000}"/>
    <cellStyle name="Comma 275 6" xfId="36116" xr:uid="{00000000-0005-0000-0000-00000E2E0000}"/>
    <cellStyle name="Comma 276" xfId="9570" xr:uid="{00000000-0005-0000-0000-00000F2E0000}"/>
    <cellStyle name="Comma 277" xfId="10639" xr:uid="{00000000-0005-0000-0000-0000102E0000}"/>
    <cellStyle name="Comma 278" xfId="11283" xr:uid="{00000000-0005-0000-0000-0000112E0000}"/>
    <cellStyle name="Comma 279" xfId="10840" xr:uid="{00000000-0005-0000-0000-0000122E0000}"/>
    <cellStyle name="Comma 28" xfId="193" xr:uid="{00000000-0005-0000-0000-0000132E0000}"/>
    <cellStyle name="Comma 28 2" xfId="486" xr:uid="{00000000-0005-0000-0000-0000142E0000}"/>
    <cellStyle name="Comma 28 2 2" xfId="11163" xr:uid="{00000000-0005-0000-0000-0000152E0000}"/>
    <cellStyle name="Comma 28 2 2 2" xfId="42277" xr:uid="{00000000-0005-0000-0000-0000162E0000}"/>
    <cellStyle name="Comma 28 2 3" xfId="42276" xr:uid="{00000000-0005-0000-0000-0000172E0000}"/>
    <cellStyle name="Comma 28 3" xfId="1118" xr:uid="{00000000-0005-0000-0000-0000182E0000}"/>
    <cellStyle name="Comma 28 3 2" xfId="17667" xr:uid="{00000000-0005-0000-0000-0000192E0000}"/>
    <cellStyle name="Comma 28 3 3" xfId="10487" xr:uid="{00000000-0005-0000-0000-00001A2E0000}"/>
    <cellStyle name="Comma 28 3 4" xfId="42278" xr:uid="{00000000-0005-0000-0000-00001B2E0000}"/>
    <cellStyle name="Comma 28 4" xfId="1423" xr:uid="{00000000-0005-0000-0000-00001C2E0000}"/>
    <cellStyle name="Comma 28 4 2" xfId="37517" xr:uid="{00000000-0005-0000-0000-00001D2E0000}"/>
    <cellStyle name="Comma 28 4 3" xfId="42279" xr:uid="{00000000-0005-0000-0000-00001E2E0000}"/>
    <cellStyle name="Comma 28 5" xfId="3985" xr:uid="{00000000-0005-0000-0000-00001F2E0000}"/>
    <cellStyle name="Comma 280" xfId="10396" xr:uid="{00000000-0005-0000-0000-0000202E0000}"/>
    <cellStyle name="Comma 281" xfId="11178" xr:uid="{00000000-0005-0000-0000-0000212E0000}"/>
    <cellStyle name="Comma 282" xfId="10911" xr:uid="{00000000-0005-0000-0000-0000222E0000}"/>
    <cellStyle name="Comma 283" xfId="10492" xr:uid="{00000000-0005-0000-0000-0000232E0000}"/>
    <cellStyle name="Comma 284" xfId="10056" xr:uid="{00000000-0005-0000-0000-0000242E0000}"/>
    <cellStyle name="Comma 285" xfId="11087" xr:uid="{00000000-0005-0000-0000-0000252E0000}"/>
    <cellStyle name="Comma 286" xfId="11364" xr:uid="{00000000-0005-0000-0000-0000262E0000}"/>
    <cellStyle name="Comma 287" xfId="12013" xr:uid="{00000000-0005-0000-0000-0000272E0000}"/>
    <cellStyle name="Comma 288" xfId="17403" xr:uid="{00000000-0005-0000-0000-0000282E0000}"/>
    <cellStyle name="Comma 288 2" xfId="29934" xr:uid="{00000000-0005-0000-0000-0000292E0000}"/>
    <cellStyle name="Comma 289" xfId="30575" xr:uid="{00000000-0005-0000-0000-00002A2E0000}"/>
    <cellStyle name="Comma 29" xfId="194" xr:uid="{00000000-0005-0000-0000-00002B2E0000}"/>
    <cellStyle name="Comma 29 2" xfId="487" xr:uid="{00000000-0005-0000-0000-00002C2E0000}"/>
    <cellStyle name="Comma 29 2 2" xfId="10988" xr:uid="{00000000-0005-0000-0000-00002D2E0000}"/>
    <cellStyle name="Comma 29 2 2 2" xfId="42281" xr:uid="{00000000-0005-0000-0000-00002E2E0000}"/>
    <cellStyle name="Comma 29 2 3" xfId="14399" xr:uid="{00000000-0005-0000-0000-00002F2E0000}"/>
    <cellStyle name="Comma 29 2 3 2" xfId="27084" xr:uid="{00000000-0005-0000-0000-0000302E0000}"/>
    <cellStyle name="Comma 29 2 4" xfId="18631" xr:uid="{00000000-0005-0000-0000-0000312E0000}"/>
    <cellStyle name="Comma 29 2 5" xfId="22533" xr:uid="{00000000-0005-0000-0000-0000322E0000}"/>
    <cellStyle name="Comma 29 2 6" xfId="7905" xr:uid="{00000000-0005-0000-0000-0000332E0000}"/>
    <cellStyle name="Comma 29 2 7" xfId="42280" xr:uid="{00000000-0005-0000-0000-0000342E0000}"/>
    <cellStyle name="Comma 29 3" xfId="1122" xr:uid="{00000000-0005-0000-0000-0000352E0000}"/>
    <cellStyle name="Comma 29 3 2" xfId="15242" xr:uid="{00000000-0005-0000-0000-0000362E0000}"/>
    <cellStyle name="Comma 29 3 2 2" xfId="19166" xr:uid="{00000000-0005-0000-0000-0000372E0000}"/>
    <cellStyle name="Comma 29 3 2 3" xfId="32284" xr:uid="{00000000-0005-0000-0000-0000382E0000}"/>
    <cellStyle name="Comma 29 3 2 4" xfId="35301" xr:uid="{00000000-0005-0000-0000-0000392E0000}"/>
    <cellStyle name="Comma 29 3 3" xfId="17668" xr:uid="{00000000-0005-0000-0000-00003A2E0000}"/>
    <cellStyle name="Comma 29 3 4" xfId="31021" xr:uid="{00000000-0005-0000-0000-00003B2E0000}"/>
    <cellStyle name="Comma 29 3 5" xfId="34435" xr:uid="{00000000-0005-0000-0000-00003C2E0000}"/>
    <cellStyle name="Comma 29 3 6" xfId="8828" xr:uid="{00000000-0005-0000-0000-00003D2E0000}"/>
    <cellStyle name="Comma 29 3 7" xfId="42282" xr:uid="{00000000-0005-0000-0000-00003E2E0000}"/>
    <cellStyle name="Comma 29 4" xfId="1424" xr:uid="{00000000-0005-0000-0000-00003F2E0000}"/>
    <cellStyle name="Comma 29 4 2" xfId="9656" xr:uid="{00000000-0005-0000-0000-0000402E0000}"/>
    <cellStyle name="Comma 29 4 3" xfId="37518" xr:uid="{00000000-0005-0000-0000-0000412E0000}"/>
    <cellStyle name="Comma 29 4 4" xfId="42283" xr:uid="{00000000-0005-0000-0000-0000422E0000}"/>
    <cellStyle name="Comma 29 5" xfId="10987" xr:uid="{00000000-0005-0000-0000-0000432E0000}"/>
    <cellStyle name="Comma 29 6" xfId="6743" xr:uid="{00000000-0005-0000-0000-0000442E0000}"/>
    <cellStyle name="Comma 29 6 2" xfId="13307" xr:uid="{00000000-0005-0000-0000-0000452E0000}"/>
    <cellStyle name="Comma 29 6 2 2" xfId="26042" xr:uid="{00000000-0005-0000-0000-0000462E0000}"/>
    <cellStyle name="Comma 29 6 3" xfId="21474" xr:uid="{00000000-0005-0000-0000-0000472E0000}"/>
    <cellStyle name="Comma 29 7" xfId="12255" xr:uid="{00000000-0005-0000-0000-0000482E0000}"/>
    <cellStyle name="Comma 29 7 2" xfId="25001" xr:uid="{00000000-0005-0000-0000-0000492E0000}"/>
    <cellStyle name="Comma 29 8" xfId="3986" xr:uid="{00000000-0005-0000-0000-00004A2E0000}"/>
    <cellStyle name="Comma 290" xfId="34242" xr:uid="{00000000-0005-0000-0000-00004B2E0000}"/>
    <cellStyle name="Comma 291" xfId="34253" xr:uid="{00000000-0005-0000-0000-00004C2E0000}"/>
    <cellStyle name="Comma 292" xfId="34256" xr:uid="{00000000-0005-0000-0000-00004D2E0000}"/>
    <cellStyle name="Comma 293" xfId="34247" xr:uid="{00000000-0005-0000-0000-00004E2E0000}"/>
    <cellStyle name="Comma 294" xfId="34244" xr:uid="{00000000-0005-0000-0000-00004F2E0000}"/>
    <cellStyle name="Comma 295" xfId="34261" xr:uid="{00000000-0005-0000-0000-0000502E0000}"/>
    <cellStyle name="Comma 296" xfId="34264" xr:uid="{00000000-0005-0000-0000-0000512E0000}"/>
    <cellStyle name="Comma 297" xfId="34267" xr:uid="{00000000-0005-0000-0000-0000522E0000}"/>
    <cellStyle name="Comma 298" xfId="34270" xr:uid="{00000000-0005-0000-0000-0000532E0000}"/>
    <cellStyle name="Comma 299" xfId="34278" xr:uid="{00000000-0005-0000-0000-0000542E0000}"/>
    <cellStyle name="Comma 3" xfId="10" xr:uid="{00000000-0005-0000-0000-0000552E0000}"/>
    <cellStyle name="Comma 3 10" xfId="3119" xr:uid="{00000000-0005-0000-0000-0000562E0000}"/>
    <cellStyle name="Comma 3 10 2" xfId="6093" xr:uid="{00000000-0005-0000-0000-0000572E0000}"/>
    <cellStyle name="Comma 3 10 2 2" xfId="42286" xr:uid="{00000000-0005-0000-0000-0000582E0000}"/>
    <cellStyle name="Comma 3 10 3" xfId="42285" xr:uid="{00000000-0005-0000-0000-0000592E0000}"/>
    <cellStyle name="Comma 3 11" xfId="3139" xr:uid="{00000000-0005-0000-0000-00005A2E0000}"/>
    <cellStyle name="Comma 3 11 2" xfId="7816" xr:uid="{00000000-0005-0000-0000-00005B2E0000}"/>
    <cellStyle name="Comma 3 11 2 2" xfId="14311" xr:uid="{00000000-0005-0000-0000-00005C2E0000}"/>
    <cellStyle name="Comma 3 11 2 2 2" xfId="27011" xr:uid="{00000000-0005-0000-0000-00005D2E0000}"/>
    <cellStyle name="Comma 3 11 2 3" xfId="22503" xr:uid="{00000000-0005-0000-0000-00005E2E0000}"/>
    <cellStyle name="Comma 3 11 3" xfId="8738" xr:uid="{00000000-0005-0000-0000-00005F2E0000}"/>
    <cellStyle name="Comma 3 11 3 2" xfId="15153" xr:uid="{00000000-0005-0000-0000-0000602E0000}"/>
    <cellStyle name="Comma 3 11 3 2 2" xfId="27815" xr:uid="{00000000-0005-0000-0000-0000612E0000}"/>
    <cellStyle name="Comma 3 11 3 3" xfId="22792" xr:uid="{00000000-0005-0000-0000-0000622E0000}"/>
    <cellStyle name="Comma 3 11 4" xfId="6595" xr:uid="{00000000-0005-0000-0000-0000632E0000}"/>
    <cellStyle name="Comma 3 11 4 2" xfId="13183" xr:uid="{00000000-0005-0000-0000-0000642E0000}"/>
    <cellStyle name="Comma 3 11 4 2 2" xfId="25927" xr:uid="{00000000-0005-0000-0000-0000652E0000}"/>
    <cellStyle name="Comma 3 11 4 3" xfId="21336" xr:uid="{00000000-0005-0000-0000-0000662E0000}"/>
    <cellStyle name="Comma 3 11 5" xfId="12115" xr:uid="{00000000-0005-0000-0000-0000672E0000}"/>
    <cellStyle name="Comma 3 11 5 2" xfId="24860" xr:uid="{00000000-0005-0000-0000-0000682E0000}"/>
    <cellStyle name="Comma 3 11 6" xfId="20992" xr:uid="{00000000-0005-0000-0000-0000692E0000}"/>
    <cellStyle name="Comma 3 11 7" xfId="42287" xr:uid="{00000000-0005-0000-0000-00006A2E0000}"/>
    <cellStyle name="Comma 3 12" xfId="2209" xr:uid="{00000000-0005-0000-0000-00006B2E0000}"/>
    <cellStyle name="Comma 3 12 2" xfId="7781" xr:uid="{00000000-0005-0000-0000-00006C2E0000}"/>
    <cellStyle name="Comma 3 12 2 2" xfId="14276" xr:uid="{00000000-0005-0000-0000-00006D2E0000}"/>
    <cellStyle name="Comma 3 12 2 2 2" xfId="26990" xr:uid="{00000000-0005-0000-0000-00006E2E0000}"/>
    <cellStyle name="Comma 3 12 2 3" xfId="22483" xr:uid="{00000000-0005-0000-0000-00006F2E0000}"/>
    <cellStyle name="Comma 3 12 3" xfId="8628" xr:uid="{00000000-0005-0000-0000-0000702E0000}"/>
    <cellStyle name="Comma 3 12 3 2" xfId="15113" xr:uid="{00000000-0005-0000-0000-0000712E0000}"/>
    <cellStyle name="Comma 3 12 3 2 2" xfId="27782" xr:uid="{00000000-0005-0000-0000-0000722E0000}"/>
    <cellStyle name="Comma 3 12 3 3" xfId="22696" xr:uid="{00000000-0005-0000-0000-0000732E0000}"/>
    <cellStyle name="Comma 3 12 4" xfId="6421" xr:uid="{00000000-0005-0000-0000-0000742E0000}"/>
    <cellStyle name="Comma 3 12 4 2" xfId="13044" xr:uid="{00000000-0005-0000-0000-0000752E0000}"/>
    <cellStyle name="Comma 3 12 4 2 2" xfId="25790" xr:uid="{00000000-0005-0000-0000-0000762E0000}"/>
    <cellStyle name="Comma 3 12 4 3" xfId="21170" xr:uid="{00000000-0005-0000-0000-0000772E0000}"/>
    <cellStyle name="Comma 3 12 5" xfId="12032" xr:uid="{00000000-0005-0000-0000-0000782E0000}"/>
    <cellStyle name="Comma 3 12 5 2" xfId="24777" xr:uid="{00000000-0005-0000-0000-0000792E0000}"/>
    <cellStyle name="Comma 3 12 6" xfId="20902" xr:uid="{00000000-0005-0000-0000-00007A2E0000}"/>
    <cellStyle name="Comma 3 12 7" xfId="42288" xr:uid="{00000000-0005-0000-0000-00007B2E0000}"/>
    <cellStyle name="Comma 3 13" xfId="7739" xr:uid="{00000000-0005-0000-0000-00007C2E0000}"/>
    <cellStyle name="Comma 3 14" xfId="7763" xr:uid="{00000000-0005-0000-0000-00007D2E0000}"/>
    <cellStyle name="Comma 3 14 2" xfId="14258" xr:uid="{00000000-0005-0000-0000-00007E2E0000}"/>
    <cellStyle name="Comma 3 14 2 2" xfId="26972" xr:uid="{00000000-0005-0000-0000-00007F2E0000}"/>
    <cellStyle name="Comma 3 14 3" xfId="22465" xr:uid="{00000000-0005-0000-0000-0000802E0000}"/>
    <cellStyle name="Comma 3 15" xfId="8610" xr:uid="{00000000-0005-0000-0000-0000812E0000}"/>
    <cellStyle name="Comma 3 15 2" xfId="15095" xr:uid="{00000000-0005-0000-0000-0000822E0000}"/>
    <cellStyle name="Comma 3 15 2 2" xfId="27765" xr:uid="{00000000-0005-0000-0000-0000832E0000}"/>
    <cellStyle name="Comma 3 15 3" xfId="22679" xr:uid="{00000000-0005-0000-0000-0000842E0000}"/>
    <cellStyle name="Comma 3 16" xfId="6401" xr:uid="{00000000-0005-0000-0000-0000852E0000}"/>
    <cellStyle name="Comma 3 16 2" xfId="13024" xr:uid="{00000000-0005-0000-0000-0000862E0000}"/>
    <cellStyle name="Comma 3 16 2 2" xfId="25770" xr:uid="{00000000-0005-0000-0000-0000872E0000}"/>
    <cellStyle name="Comma 3 16 3" xfId="21150" xr:uid="{00000000-0005-0000-0000-0000882E0000}"/>
    <cellStyle name="Comma 3 17" xfId="12026" xr:uid="{00000000-0005-0000-0000-0000892E0000}"/>
    <cellStyle name="Comma 3 17 2" xfId="24771" xr:uid="{00000000-0005-0000-0000-00008A2E0000}"/>
    <cellStyle name="Comma 3 18" xfId="37033" xr:uid="{00000000-0005-0000-0000-00008B2E0000}"/>
    <cellStyle name="Comma 3 19" xfId="2189" xr:uid="{00000000-0005-0000-0000-00008C2E0000}"/>
    <cellStyle name="Comma 3 2" xfId="196" xr:uid="{00000000-0005-0000-0000-00008D2E0000}"/>
    <cellStyle name="Comma 3 2 2" xfId="197" xr:uid="{00000000-0005-0000-0000-00008E2E0000}"/>
    <cellStyle name="Comma 3 2 2 2" xfId="734" xr:uid="{00000000-0005-0000-0000-00008F2E0000}"/>
    <cellStyle name="Comma 3 2 2 2 2" xfId="6252" xr:uid="{00000000-0005-0000-0000-0000902E0000}"/>
    <cellStyle name="Comma 3 2 2 2 2 2" xfId="42290" xr:uid="{00000000-0005-0000-0000-0000912E0000}"/>
    <cellStyle name="Comma 3 2 2 2 3" xfId="9917" xr:uid="{00000000-0005-0000-0000-0000922E0000}"/>
    <cellStyle name="Comma 3 2 2 2 3 2" xfId="42291" xr:uid="{00000000-0005-0000-0000-0000932E0000}"/>
    <cellStyle name="Comma 3 2 2 2 4" xfId="3988" xr:uid="{00000000-0005-0000-0000-0000942E0000}"/>
    <cellStyle name="Comma 3 2 2 2 4 2" xfId="42292" xr:uid="{00000000-0005-0000-0000-0000952E0000}"/>
    <cellStyle name="Comma 3 2 2 2 5" xfId="42293" xr:uid="{00000000-0005-0000-0000-0000962E0000}"/>
    <cellStyle name="Comma 3 2 2 2 6" xfId="42294" xr:uid="{00000000-0005-0000-0000-0000972E0000}"/>
    <cellStyle name="Comma 3 2 2 3" xfId="1110" xr:uid="{00000000-0005-0000-0000-0000982E0000}"/>
    <cellStyle name="Comma 3 2 2 3 2" xfId="10698" xr:uid="{00000000-0005-0000-0000-0000992E0000}"/>
    <cellStyle name="Comma 3 2 2 3 2 2" xfId="16243" xr:uid="{00000000-0005-0000-0000-00009A2E0000}"/>
    <cellStyle name="Comma 3 2 2 3 2 2 2" xfId="20454" xr:uid="{00000000-0005-0000-0000-00009B2E0000}"/>
    <cellStyle name="Comma 3 2 2 3 2 2 2 2" xfId="33707" xr:uid="{00000000-0005-0000-0000-00009C2E0000}"/>
    <cellStyle name="Comma 3 2 2 3 2 2 2 3" xfId="36494" xr:uid="{00000000-0005-0000-0000-00009D2E0000}"/>
    <cellStyle name="Comma 3 2 2 3 2 2 3" xfId="20155" xr:uid="{00000000-0005-0000-0000-00009E2E0000}"/>
    <cellStyle name="Comma 3 2 2 3 2 2 3 2" xfId="33412" xr:uid="{00000000-0005-0000-0000-00009F2E0000}"/>
    <cellStyle name="Comma 3 2 2 3 2 2 3 3" xfId="36200" xr:uid="{00000000-0005-0000-0000-0000A02E0000}"/>
    <cellStyle name="Comma 3 2 2 3 2 2 4" xfId="19869" xr:uid="{00000000-0005-0000-0000-0000A12E0000}"/>
    <cellStyle name="Comma 3 2 2 3 2 2 5" xfId="33008" xr:uid="{00000000-0005-0000-0000-0000A22E0000}"/>
    <cellStyle name="Comma 3 2 2 3 2 2 6" xfId="35951" xr:uid="{00000000-0005-0000-0000-0000A32E0000}"/>
    <cellStyle name="Comma 3 2 2 3 2 3" xfId="20307" xr:uid="{00000000-0005-0000-0000-0000A42E0000}"/>
    <cellStyle name="Comma 3 2 2 3 2 3 2" xfId="33561" xr:uid="{00000000-0005-0000-0000-0000A52E0000}"/>
    <cellStyle name="Comma 3 2 2 3 2 3 3" xfId="36348" xr:uid="{00000000-0005-0000-0000-0000A62E0000}"/>
    <cellStyle name="Comma 3 2 2 3 2 4" xfId="19999" xr:uid="{00000000-0005-0000-0000-0000A72E0000}"/>
    <cellStyle name="Comma 3 2 2 3 2 4 2" xfId="33263" xr:uid="{00000000-0005-0000-0000-0000A82E0000}"/>
    <cellStyle name="Comma 3 2 2 3 2 4 3" xfId="36055" xr:uid="{00000000-0005-0000-0000-0000A92E0000}"/>
    <cellStyle name="Comma 3 2 2 3 2 5" xfId="18767" xr:uid="{00000000-0005-0000-0000-0000AA2E0000}"/>
    <cellStyle name="Comma 3 2 2 3 2 6" xfId="32014" xr:uid="{00000000-0005-0000-0000-0000AB2E0000}"/>
    <cellStyle name="Comma 3 2 2 3 2 7" xfId="35105" xr:uid="{00000000-0005-0000-0000-0000AC2E0000}"/>
    <cellStyle name="Comma 3 2 2 3 2 8" xfId="42295" xr:uid="{00000000-0005-0000-0000-0000AD2E0000}"/>
    <cellStyle name="Comma 3 2 2 3 3" xfId="10350" xr:uid="{00000000-0005-0000-0000-0000AE2E0000}"/>
    <cellStyle name="Comma 3 2 2 3 3 2" xfId="16091" xr:uid="{00000000-0005-0000-0000-0000AF2E0000}"/>
    <cellStyle name="Comma 3 2 2 3 3 2 2" xfId="20400" xr:uid="{00000000-0005-0000-0000-0000B02E0000}"/>
    <cellStyle name="Comma 3 2 2 3 3 2 3" xfId="33653" xr:uid="{00000000-0005-0000-0000-0000B12E0000}"/>
    <cellStyle name="Comma 3 2 2 3 3 2 4" xfId="36440" xr:uid="{00000000-0005-0000-0000-0000B22E0000}"/>
    <cellStyle name="Comma 3 2 2 3 3 3" xfId="20101" xr:uid="{00000000-0005-0000-0000-0000B32E0000}"/>
    <cellStyle name="Comma 3 2 2 3 3 3 2" xfId="33358" xr:uid="{00000000-0005-0000-0000-0000B42E0000}"/>
    <cellStyle name="Comma 3 2 2 3 3 3 3" xfId="36146" xr:uid="{00000000-0005-0000-0000-0000B52E0000}"/>
    <cellStyle name="Comma 3 2 2 3 3 4" xfId="19073" xr:uid="{00000000-0005-0000-0000-0000B62E0000}"/>
    <cellStyle name="Comma 3 2 2 3 3 5" xfId="32195" xr:uid="{00000000-0005-0000-0000-0000B72E0000}"/>
    <cellStyle name="Comma 3 2 2 3 3 6" xfId="35214" xr:uid="{00000000-0005-0000-0000-0000B82E0000}"/>
    <cellStyle name="Comma 3 2 2 3 4" xfId="18953" xr:uid="{00000000-0005-0000-0000-0000B92E0000}"/>
    <cellStyle name="Comma 3 2 2 3 4 2" xfId="20253" xr:uid="{00000000-0005-0000-0000-0000BA2E0000}"/>
    <cellStyle name="Comma 3 2 2 3 4 2 2" xfId="33507" xr:uid="{00000000-0005-0000-0000-0000BB2E0000}"/>
    <cellStyle name="Comma 3 2 2 3 4 2 3" xfId="36294" xr:uid="{00000000-0005-0000-0000-0000BC2E0000}"/>
    <cellStyle name="Comma 3 2 2 3 4 3" xfId="32134" xr:uid="{00000000-0005-0000-0000-0000BD2E0000}"/>
    <cellStyle name="Comma 3 2 2 3 4 4" xfId="35154" xr:uid="{00000000-0005-0000-0000-0000BE2E0000}"/>
    <cellStyle name="Comma 3 2 2 3 5" xfId="19938" xr:uid="{00000000-0005-0000-0000-0000BF2E0000}"/>
    <cellStyle name="Comma 3 2 2 3 5 2" xfId="33148" xr:uid="{00000000-0005-0000-0000-0000C02E0000}"/>
    <cellStyle name="Comma 3 2 2 3 5 3" xfId="36000" xr:uid="{00000000-0005-0000-0000-0000C12E0000}"/>
    <cellStyle name="Comma 3 2 2 3 6" xfId="17456" xr:uid="{00000000-0005-0000-0000-0000C22E0000}"/>
    <cellStyle name="Comma 3 2 2 3 7" xfId="30776" xr:uid="{00000000-0005-0000-0000-0000C32E0000}"/>
    <cellStyle name="Comma 3 2 2 3 8" xfId="34329" xr:uid="{00000000-0005-0000-0000-0000C42E0000}"/>
    <cellStyle name="Comma 3 2 2 3 9" xfId="6095" xr:uid="{00000000-0005-0000-0000-0000C52E0000}"/>
    <cellStyle name="Comma 3 2 2 4" xfId="981" xr:uid="{00000000-0005-0000-0000-0000C62E0000}"/>
    <cellStyle name="Comma 3 2 2 4 2" xfId="10648" xr:uid="{00000000-0005-0000-0000-0000C72E0000}"/>
    <cellStyle name="Comma 3 2 2 4 2 2" xfId="18632" xr:uid="{00000000-0005-0000-0000-0000C82E0000}"/>
    <cellStyle name="Comma 3 2 2 4 3" xfId="14290" xr:uid="{00000000-0005-0000-0000-0000C92E0000}"/>
    <cellStyle name="Comma 3 2 2 4 3 2" xfId="27003" xr:uid="{00000000-0005-0000-0000-0000CA2E0000}"/>
    <cellStyle name="Comma 3 2 2 4 4" xfId="22495" xr:uid="{00000000-0005-0000-0000-0000CB2E0000}"/>
    <cellStyle name="Comma 3 2 2 4 5" xfId="7795" xr:uid="{00000000-0005-0000-0000-0000CC2E0000}"/>
    <cellStyle name="Comma 3 2 2 5" xfId="1290" xr:uid="{00000000-0005-0000-0000-0000CD2E0000}"/>
    <cellStyle name="Comma 3 2 2 5 2" xfId="15128" xr:uid="{00000000-0005-0000-0000-0000CE2E0000}"/>
    <cellStyle name="Comma 3 2 2 5 2 2" xfId="27796" xr:uid="{00000000-0005-0000-0000-0000CF2E0000}"/>
    <cellStyle name="Comma 3 2 2 5 3" xfId="17670" xr:uid="{00000000-0005-0000-0000-0000D02E0000}"/>
    <cellStyle name="Comma 3 2 2 5 4" xfId="22723" xr:uid="{00000000-0005-0000-0000-0000D12E0000}"/>
    <cellStyle name="Comma 3 2 2 5 5" xfId="8657" xr:uid="{00000000-0005-0000-0000-0000D22E0000}"/>
    <cellStyle name="Comma 3 2 2 6" xfId="1334" xr:uid="{00000000-0005-0000-0000-0000D32E0000}"/>
    <cellStyle name="Comma 3 2 2 6 2" xfId="9657" xr:uid="{00000000-0005-0000-0000-0000D42E0000}"/>
    <cellStyle name="Comma 3 2 2 6 3" xfId="37521" xr:uid="{00000000-0005-0000-0000-0000D52E0000}"/>
    <cellStyle name="Comma 3 2 2 7" xfId="6481" xr:uid="{00000000-0005-0000-0000-0000D62E0000}"/>
    <cellStyle name="Comma 3 2 2 7 2" xfId="13079" xr:uid="{00000000-0005-0000-0000-0000D72E0000}"/>
    <cellStyle name="Comma 3 2 2 7 2 2" xfId="25824" xr:uid="{00000000-0005-0000-0000-0000D82E0000}"/>
    <cellStyle name="Comma 3 2 2 7 3" xfId="21225" xr:uid="{00000000-0005-0000-0000-0000D92E0000}"/>
    <cellStyle name="Comma 3 2 2 8" xfId="12071" xr:uid="{00000000-0005-0000-0000-0000DA2E0000}"/>
    <cellStyle name="Comma 3 2 2 8 2" xfId="24816" xr:uid="{00000000-0005-0000-0000-0000DB2E0000}"/>
    <cellStyle name="Comma 3 2 2 9" xfId="2702" xr:uid="{00000000-0005-0000-0000-0000DC2E0000}"/>
    <cellStyle name="Comma 3 2 3" xfId="489" xr:uid="{00000000-0005-0000-0000-0000DD2E0000}"/>
    <cellStyle name="Comma 3 2 3 10" xfId="3121" xr:uid="{00000000-0005-0000-0000-0000DE2E0000}"/>
    <cellStyle name="Comma 3 2 3 11" xfId="37332" xr:uid="{00000000-0005-0000-0000-0000DF2E0000}"/>
    <cellStyle name="Comma 3 2 3 12" xfId="37641" xr:uid="{00000000-0005-0000-0000-0000E02E0000}"/>
    <cellStyle name="Comma 3 2 3 13" xfId="37935" xr:uid="{00000000-0005-0000-0000-0000E12E0000}"/>
    <cellStyle name="Comma 3 2 3 2" xfId="982" xr:uid="{00000000-0005-0000-0000-0000E22E0000}"/>
    <cellStyle name="Comma 3 2 3 2 2" xfId="6253" xr:uid="{00000000-0005-0000-0000-0000E32E0000}"/>
    <cellStyle name="Comma 3 2 3 2 3" xfId="18694" xr:uid="{00000000-0005-0000-0000-0000E42E0000}"/>
    <cellStyle name="Comma 3 2 3 2 4" xfId="3989" xr:uid="{00000000-0005-0000-0000-0000E52E0000}"/>
    <cellStyle name="Comma 3 2 3 2 5" xfId="42296" xr:uid="{00000000-0005-0000-0000-0000E62E0000}"/>
    <cellStyle name="Comma 3 2 3 3" xfId="6224" xr:uid="{00000000-0005-0000-0000-0000E72E0000}"/>
    <cellStyle name="Comma 3 2 3 3 2" xfId="17671" xr:uid="{00000000-0005-0000-0000-0000E82E0000}"/>
    <cellStyle name="Comma 3 2 3 3 3" xfId="42297" xr:uid="{00000000-0005-0000-0000-0000E92E0000}"/>
    <cellStyle name="Comma 3 2 3 4" xfId="7810" xr:uid="{00000000-0005-0000-0000-0000EA2E0000}"/>
    <cellStyle name="Comma 3 2 3 4 2" xfId="14305" xr:uid="{00000000-0005-0000-0000-0000EB2E0000}"/>
    <cellStyle name="Comma 3 2 3 4 2 2" xfId="27007" xr:uid="{00000000-0005-0000-0000-0000EC2E0000}"/>
    <cellStyle name="Comma 3 2 3 4 3" xfId="22499" xr:uid="{00000000-0005-0000-0000-0000ED2E0000}"/>
    <cellStyle name="Comma 3 2 3 4 4" xfId="42298" xr:uid="{00000000-0005-0000-0000-0000EE2E0000}"/>
    <cellStyle name="Comma 3 2 3 5" xfId="8732" xr:uid="{00000000-0005-0000-0000-0000EF2E0000}"/>
    <cellStyle name="Comma 3 2 3 5 2" xfId="15147" xr:uid="{00000000-0005-0000-0000-0000F02E0000}"/>
    <cellStyle name="Comma 3 2 3 5 2 2" xfId="27810" xr:uid="{00000000-0005-0000-0000-0000F12E0000}"/>
    <cellStyle name="Comma 3 2 3 5 3" xfId="22787" xr:uid="{00000000-0005-0000-0000-0000F22E0000}"/>
    <cellStyle name="Comma 3 2 3 6" xfId="9916" xr:uid="{00000000-0005-0000-0000-0000F32E0000}"/>
    <cellStyle name="Comma 3 2 3 6 2" xfId="42299" xr:uid="{00000000-0005-0000-0000-0000F42E0000}"/>
    <cellStyle name="Comma 3 2 3 7" xfId="6586" xr:uid="{00000000-0005-0000-0000-0000F52E0000}"/>
    <cellStyle name="Comma 3 2 3 7 2" xfId="13175" xr:uid="{00000000-0005-0000-0000-0000F62E0000}"/>
    <cellStyle name="Comma 3 2 3 7 2 2" xfId="25920" xr:uid="{00000000-0005-0000-0000-0000F72E0000}"/>
    <cellStyle name="Comma 3 2 3 7 3" xfId="21329" xr:uid="{00000000-0005-0000-0000-0000F82E0000}"/>
    <cellStyle name="Comma 3 2 3 8" xfId="12108" xr:uid="{00000000-0005-0000-0000-0000F92E0000}"/>
    <cellStyle name="Comma 3 2 3 8 2" xfId="24853" xr:uid="{00000000-0005-0000-0000-0000FA2E0000}"/>
    <cellStyle name="Comma 3 2 3 9" xfId="20988" xr:uid="{00000000-0005-0000-0000-0000FB2E0000}"/>
    <cellStyle name="Comma 3 2 4" xfId="733" xr:uid="{00000000-0005-0000-0000-0000FC2E0000}"/>
    <cellStyle name="Comma 3 2 4 10" xfId="42300" xr:uid="{00000000-0005-0000-0000-0000FD2E0000}"/>
    <cellStyle name="Comma 3 2 4 2" xfId="3990" xr:uid="{00000000-0005-0000-0000-0000FE2E0000}"/>
    <cellStyle name="Comma 3 2 4 2 2" xfId="20041" xr:uid="{00000000-0005-0000-0000-0000FF2E0000}"/>
    <cellStyle name="Comma 3 2 4 2 3" xfId="42301" xr:uid="{00000000-0005-0000-0000-0000002F0000}"/>
    <cellStyle name="Comma 3 2 4 3" xfId="7817" xr:uid="{00000000-0005-0000-0000-0000012F0000}"/>
    <cellStyle name="Comma 3 2 4 3 2" xfId="14312" xr:uid="{00000000-0005-0000-0000-0000022F0000}"/>
    <cellStyle name="Comma 3 2 4 3 2 2" xfId="27012" xr:uid="{00000000-0005-0000-0000-0000032F0000}"/>
    <cellStyle name="Comma 3 2 4 3 3" xfId="22504" xr:uid="{00000000-0005-0000-0000-0000042F0000}"/>
    <cellStyle name="Comma 3 2 4 4" xfId="8739" xr:uid="{00000000-0005-0000-0000-0000052F0000}"/>
    <cellStyle name="Comma 3 2 4 4 2" xfId="15154" xr:uid="{00000000-0005-0000-0000-0000062F0000}"/>
    <cellStyle name="Comma 3 2 4 4 2 2" xfId="27816" xr:uid="{00000000-0005-0000-0000-0000072F0000}"/>
    <cellStyle name="Comma 3 2 4 4 3" xfId="22793" xr:uid="{00000000-0005-0000-0000-0000082F0000}"/>
    <cellStyle name="Comma 3 2 4 5" xfId="10745" xr:uid="{00000000-0005-0000-0000-0000092F0000}"/>
    <cellStyle name="Comma 3 2 4 6" xfId="6596" xr:uid="{00000000-0005-0000-0000-00000A2F0000}"/>
    <cellStyle name="Comma 3 2 4 6 2" xfId="13184" xr:uid="{00000000-0005-0000-0000-00000B2F0000}"/>
    <cellStyle name="Comma 3 2 4 6 2 2" xfId="25928" xr:uid="{00000000-0005-0000-0000-00000C2F0000}"/>
    <cellStyle name="Comma 3 2 4 6 3" xfId="21337" xr:uid="{00000000-0005-0000-0000-00000D2F0000}"/>
    <cellStyle name="Comma 3 2 4 7" xfId="12116" xr:uid="{00000000-0005-0000-0000-00000E2F0000}"/>
    <cellStyle name="Comma 3 2 4 7 2" xfId="24861" xr:uid="{00000000-0005-0000-0000-00000F2F0000}"/>
    <cellStyle name="Comma 3 2 4 8" xfId="20993" xr:uid="{00000000-0005-0000-0000-0000102F0000}"/>
    <cellStyle name="Comma 3 2 4 9" xfId="3140" xr:uid="{00000000-0005-0000-0000-0000112F0000}"/>
    <cellStyle name="Comma 3 2 5" xfId="980" xr:uid="{00000000-0005-0000-0000-0000122F0000}"/>
    <cellStyle name="Comma 3 2 5 2" xfId="6094" xr:uid="{00000000-0005-0000-0000-0000132F0000}"/>
    <cellStyle name="Comma 3 2 5 3" xfId="18569" xr:uid="{00000000-0005-0000-0000-0000142F0000}"/>
    <cellStyle name="Comma 3 2 5 4" xfId="3160" xr:uid="{00000000-0005-0000-0000-0000152F0000}"/>
    <cellStyle name="Comma 3 2 5 5" xfId="42302" xr:uid="{00000000-0005-0000-0000-0000162F0000}"/>
    <cellStyle name="Comma 3 2 6" xfId="1271" xr:uid="{00000000-0005-0000-0000-0000172F0000}"/>
    <cellStyle name="Comma 3 2 6 10" xfId="42303" xr:uid="{00000000-0005-0000-0000-0000182F0000}"/>
    <cellStyle name="Comma 3 2 6 2" xfId="7906" xr:uid="{00000000-0005-0000-0000-0000192F0000}"/>
    <cellStyle name="Comma 3 2 6 2 2" xfId="14400" xr:uid="{00000000-0005-0000-0000-00001A2F0000}"/>
    <cellStyle name="Comma 3 2 6 2 2 2" xfId="27085" xr:uid="{00000000-0005-0000-0000-00001B2F0000}"/>
    <cellStyle name="Comma 3 2 6 2 3" xfId="22534" xr:uid="{00000000-0005-0000-0000-00001C2F0000}"/>
    <cellStyle name="Comma 3 2 6 3" xfId="8829" xr:uid="{00000000-0005-0000-0000-00001D2F0000}"/>
    <cellStyle name="Comma 3 2 6 3 2" xfId="15243" xr:uid="{00000000-0005-0000-0000-00001E2F0000}"/>
    <cellStyle name="Comma 3 2 6 3 2 2" xfId="27899" xr:uid="{00000000-0005-0000-0000-00001F2F0000}"/>
    <cellStyle name="Comma 3 2 6 3 3" xfId="22865" xr:uid="{00000000-0005-0000-0000-0000202F0000}"/>
    <cellStyle name="Comma 3 2 6 4" xfId="6744" xr:uid="{00000000-0005-0000-0000-0000212F0000}"/>
    <cellStyle name="Comma 3 2 6 4 2" xfId="13308" xr:uid="{00000000-0005-0000-0000-0000222F0000}"/>
    <cellStyle name="Comma 3 2 6 4 2 2" xfId="26043" xr:uid="{00000000-0005-0000-0000-0000232F0000}"/>
    <cellStyle name="Comma 3 2 6 4 3" xfId="21475" xr:uid="{00000000-0005-0000-0000-0000242F0000}"/>
    <cellStyle name="Comma 3 2 6 5" xfId="12256" xr:uid="{00000000-0005-0000-0000-0000252F0000}"/>
    <cellStyle name="Comma 3 2 6 5 2" xfId="25002" xr:uid="{00000000-0005-0000-0000-0000262F0000}"/>
    <cellStyle name="Comma 3 2 6 6" xfId="18910" xr:uid="{00000000-0005-0000-0000-0000272F0000}"/>
    <cellStyle name="Comma 3 2 6 7" xfId="21022" xr:uid="{00000000-0005-0000-0000-0000282F0000}"/>
    <cellStyle name="Comma 3 2 6 8" xfId="3987" xr:uid="{00000000-0005-0000-0000-0000292F0000}"/>
    <cellStyle name="Comma 3 2 6 9" xfId="37806" xr:uid="{00000000-0005-0000-0000-00002A2F0000}"/>
    <cellStyle name="Comma 3 2 7" xfId="9589" xr:uid="{00000000-0005-0000-0000-00002B2F0000}"/>
    <cellStyle name="Comma 3 2 7 2" xfId="19167" xr:uid="{00000000-0005-0000-0000-00002C2F0000}"/>
    <cellStyle name="Comma 3 2 7 2 2" xfId="32285" xr:uid="{00000000-0005-0000-0000-00002D2F0000}"/>
    <cellStyle name="Comma 3 2 7 2 3" xfId="35302" xr:uid="{00000000-0005-0000-0000-00002E2F0000}"/>
    <cellStyle name="Comma 3 2 7 3" xfId="17669" xr:uid="{00000000-0005-0000-0000-00002F2F0000}"/>
    <cellStyle name="Comma 3 2 7 4" xfId="31022" xr:uid="{00000000-0005-0000-0000-0000302F0000}"/>
    <cellStyle name="Comma 3 2 7 5" xfId="34436" xr:uid="{00000000-0005-0000-0000-0000312F0000}"/>
    <cellStyle name="Comma 3 2 7 6" xfId="37520" xr:uid="{00000000-0005-0000-0000-0000322F0000}"/>
    <cellStyle name="Comma 3 2 7 7" xfId="37889" xr:uid="{00000000-0005-0000-0000-0000332F0000}"/>
    <cellStyle name="Comma 3 2 7 8" xfId="42304" xr:uid="{00000000-0005-0000-0000-0000342F0000}"/>
    <cellStyle name="Comma 3 2 8" xfId="2210" xr:uid="{00000000-0005-0000-0000-0000352F0000}"/>
    <cellStyle name="Comma 3 2 9" xfId="42289" xr:uid="{00000000-0005-0000-0000-0000362F0000}"/>
    <cellStyle name="Comma 3 20" xfId="37317" xr:uid="{00000000-0005-0000-0000-0000372F0000}"/>
    <cellStyle name="Comma 3 21" xfId="37827" xr:uid="{00000000-0005-0000-0000-0000382F0000}"/>
    <cellStyle name="Comma 3 22" xfId="38098" xr:uid="{00000000-0005-0000-0000-0000392F0000}"/>
    <cellStyle name="Comma 3 23" xfId="42284" xr:uid="{00000000-0005-0000-0000-00003A2F0000}"/>
    <cellStyle name="Comma 3 24" xfId="46711" xr:uid="{00000000-0005-0000-0000-00003B2F0000}"/>
    <cellStyle name="Comma 3 3" xfId="382" xr:uid="{00000000-0005-0000-0000-00003C2F0000}"/>
    <cellStyle name="Comma 3 3 2" xfId="606" xr:uid="{00000000-0005-0000-0000-00003D2F0000}"/>
    <cellStyle name="Comma 3 3 2 2" xfId="1300" xr:uid="{00000000-0005-0000-0000-00003E2F0000}"/>
    <cellStyle name="Comma 3 3 2 2 2" xfId="42306" xr:uid="{00000000-0005-0000-0000-00003F2F0000}"/>
    <cellStyle name="Comma 3 3 2 2 3" xfId="42307" xr:uid="{00000000-0005-0000-0000-0000402F0000}"/>
    <cellStyle name="Comma 3 3 2 2 3 2" xfId="42308" xr:uid="{00000000-0005-0000-0000-0000412F0000}"/>
    <cellStyle name="Comma 3 3 2 2 3 2 2" xfId="42309" xr:uid="{00000000-0005-0000-0000-0000422F0000}"/>
    <cellStyle name="Comma 3 3 2 2 3 2 2 2" xfId="42310" xr:uid="{00000000-0005-0000-0000-0000432F0000}"/>
    <cellStyle name="Comma 3 3 2 2 3 2 2 2 2" xfId="42311" xr:uid="{00000000-0005-0000-0000-0000442F0000}"/>
    <cellStyle name="Comma 3 3 2 2 3 2 2 2 2 2" xfId="42312" xr:uid="{00000000-0005-0000-0000-0000452F0000}"/>
    <cellStyle name="Comma 3 3 2 2 3 2 2 2 2 2 2" xfId="42313" xr:uid="{00000000-0005-0000-0000-0000462F0000}"/>
    <cellStyle name="Comma 3 3 2 2 3 2 2 2 2 2 2 2" xfId="42314" xr:uid="{00000000-0005-0000-0000-0000472F0000}"/>
    <cellStyle name="Comma 3 3 2 2 3 2 2 2 2 2 2 2 2" xfId="42315" xr:uid="{00000000-0005-0000-0000-0000482F0000}"/>
    <cellStyle name="Comma 3 3 2 2 3 2 2 2 2 2 2 2 2 2" xfId="42316" xr:uid="{00000000-0005-0000-0000-0000492F0000}"/>
    <cellStyle name="Comma 3 3 2 2 3 2 2 2 2 2 2 2 2 2 2" xfId="42317" xr:uid="{00000000-0005-0000-0000-00004A2F0000}"/>
    <cellStyle name="Comma 3 3 2 2 3 2 2 2 2 2 2 2 2 2 2 2" xfId="42318" xr:uid="{00000000-0005-0000-0000-00004B2F0000}"/>
    <cellStyle name="Comma 3 3 2 2 4" xfId="42305" xr:uid="{00000000-0005-0000-0000-00004C2F0000}"/>
    <cellStyle name="Comma 3 3 2 3" xfId="9918" xr:uid="{00000000-0005-0000-0000-00004D2F0000}"/>
    <cellStyle name="Comma 3 3 2 3 2" xfId="42319" xr:uid="{00000000-0005-0000-0000-00004E2F0000}"/>
    <cellStyle name="Comma 3 3 2 4" xfId="2703" xr:uid="{00000000-0005-0000-0000-00004F2F0000}"/>
    <cellStyle name="Comma 3 3 2 4 2" xfId="42320" xr:uid="{00000000-0005-0000-0000-0000502F0000}"/>
    <cellStyle name="Comma 3 3 2 5" xfId="37681" xr:uid="{00000000-0005-0000-0000-0000512F0000}"/>
    <cellStyle name="Comma 3 3 2 6" xfId="37973" xr:uid="{00000000-0005-0000-0000-0000522F0000}"/>
    <cellStyle name="Comma 3 3 3" xfId="735" xr:uid="{00000000-0005-0000-0000-0000532F0000}"/>
    <cellStyle name="Comma 3 3 3 2" xfId="6096" xr:uid="{00000000-0005-0000-0000-0000542F0000}"/>
    <cellStyle name="Comma 3 3 3 2 2" xfId="20049" xr:uid="{00000000-0005-0000-0000-0000552F0000}"/>
    <cellStyle name="Comma 3 3 3 2 3" xfId="42322" xr:uid="{00000000-0005-0000-0000-0000562F0000}"/>
    <cellStyle name="Comma 3 3 3 3" xfId="18633" xr:uid="{00000000-0005-0000-0000-0000572F0000}"/>
    <cellStyle name="Comma 3 3 3 4" xfId="3155" xr:uid="{00000000-0005-0000-0000-0000582F0000}"/>
    <cellStyle name="Comma 3 3 3 5" xfId="37335" xr:uid="{00000000-0005-0000-0000-0000592F0000}"/>
    <cellStyle name="Comma 3 3 3 6" xfId="42321" xr:uid="{00000000-0005-0000-0000-00005A2F0000}"/>
    <cellStyle name="Comma 3 3 4" xfId="983" xr:uid="{00000000-0005-0000-0000-00005B2F0000}"/>
    <cellStyle name="Comma 3 3 4 2" xfId="17672" xr:uid="{00000000-0005-0000-0000-00005C2F0000}"/>
    <cellStyle name="Comma 3 3 4 3" xfId="42323" xr:uid="{00000000-0005-0000-0000-00005D2F0000}"/>
    <cellStyle name="Comma 3 3 5" xfId="1281" xr:uid="{00000000-0005-0000-0000-00005E2F0000}"/>
    <cellStyle name="Comma 3 3 5 2" xfId="42324" xr:uid="{00000000-0005-0000-0000-00005F2F0000}"/>
    <cellStyle name="Comma 3 3 6" xfId="2211" xr:uid="{00000000-0005-0000-0000-0000602F0000}"/>
    <cellStyle name="Comma 3 3 6 2" xfId="37633" xr:uid="{00000000-0005-0000-0000-0000612F0000}"/>
    <cellStyle name="Comma 3 3 6 3" xfId="37927" xr:uid="{00000000-0005-0000-0000-0000622F0000}"/>
    <cellStyle name="Comma 3 4" xfId="195" xr:uid="{00000000-0005-0000-0000-0000632F0000}"/>
    <cellStyle name="Comma 3 4 2" xfId="984" xr:uid="{00000000-0005-0000-0000-0000642F0000}"/>
    <cellStyle name="Comma 3 4 2 10" xfId="42325" xr:uid="{00000000-0005-0000-0000-0000652F0000}"/>
    <cellStyle name="Comma 3 4 2 2" xfId="10697" xr:uid="{00000000-0005-0000-0000-0000662F0000}"/>
    <cellStyle name="Comma 3 4 2 2 2" xfId="16242" xr:uid="{00000000-0005-0000-0000-0000672F0000}"/>
    <cellStyle name="Comma 3 4 2 2 2 2" xfId="20453" xr:uid="{00000000-0005-0000-0000-0000682F0000}"/>
    <cellStyle name="Comma 3 4 2 2 2 2 2" xfId="33706" xr:uid="{00000000-0005-0000-0000-0000692F0000}"/>
    <cellStyle name="Comma 3 4 2 2 2 2 3" xfId="36493" xr:uid="{00000000-0005-0000-0000-00006A2F0000}"/>
    <cellStyle name="Comma 3 4 2 2 2 3" xfId="20154" xr:uid="{00000000-0005-0000-0000-00006B2F0000}"/>
    <cellStyle name="Comma 3 4 2 2 2 3 2" xfId="33411" xr:uid="{00000000-0005-0000-0000-00006C2F0000}"/>
    <cellStyle name="Comma 3 4 2 2 2 3 3" xfId="36199" xr:uid="{00000000-0005-0000-0000-00006D2F0000}"/>
    <cellStyle name="Comma 3 4 2 2 2 4" xfId="19868" xr:uid="{00000000-0005-0000-0000-00006E2F0000}"/>
    <cellStyle name="Comma 3 4 2 2 2 5" xfId="33007" xr:uid="{00000000-0005-0000-0000-00006F2F0000}"/>
    <cellStyle name="Comma 3 4 2 2 2 6" xfId="35950" xr:uid="{00000000-0005-0000-0000-0000702F0000}"/>
    <cellStyle name="Comma 3 4 2 2 3" xfId="20306" xr:uid="{00000000-0005-0000-0000-0000712F0000}"/>
    <cellStyle name="Comma 3 4 2 2 3 2" xfId="33560" xr:uid="{00000000-0005-0000-0000-0000722F0000}"/>
    <cellStyle name="Comma 3 4 2 2 3 3" xfId="36347" xr:uid="{00000000-0005-0000-0000-0000732F0000}"/>
    <cellStyle name="Comma 3 4 2 2 4" xfId="19998" xr:uid="{00000000-0005-0000-0000-0000742F0000}"/>
    <cellStyle name="Comma 3 4 2 2 4 2" xfId="33262" xr:uid="{00000000-0005-0000-0000-0000752F0000}"/>
    <cellStyle name="Comma 3 4 2 2 4 3" xfId="36054" xr:uid="{00000000-0005-0000-0000-0000762F0000}"/>
    <cellStyle name="Comma 3 4 2 2 5" xfId="18766" xr:uid="{00000000-0005-0000-0000-0000772F0000}"/>
    <cellStyle name="Comma 3 4 2 2 6" xfId="32013" xr:uid="{00000000-0005-0000-0000-0000782F0000}"/>
    <cellStyle name="Comma 3 4 2 2 7" xfId="35104" xr:uid="{00000000-0005-0000-0000-0000792F0000}"/>
    <cellStyle name="Comma 3 4 2 2 8" xfId="42326" xr:uid="{00000000-0005-0000-0000-00007A2F0000}"/>
    <cellStyle name="Comma 3 4 2 3" xfId="10349" xr:uid="{00000000-0005-0000-0000-00007B2F0000}"/>
    <cellStyle name="Comma 3 4 2 3 2" xfId="16090" xr:uid="{00000000-0005-0000-0000-00007C2F0000}"/>
    <cellStyle name="Comma 3 4 2 3 2 2" xfId="20399" xr:uid="{00000000-0005-0000-0000-00007D2F0000}"/>
    <cellStyle name="Comma 3 4 2 3 2 3" xfId="33652" xr:uid="{00000000-0005-0000-0000-00007E2F0000}"/>
    <cellStyle name="Comma 3 4 2 3 2 4" xfId="36439" xr:uid="{00000000-0005-0000-0000-00007F2F0000}"/>
    <cellStyle name="Comma 3 4 2 3 3" xfId="20100" xr:uid="{00000000-0005-0000-0000-0000802F0000}"/>
    <cellStyle name="Comma 3 4 2 3 3 2" xfId="33357" xr:uid="{00000000-0005-0000-0000-0000812F0000}"/>
    <cellStyle name="Comma 3 4 2 3 3 3" xfId="36145" xr:uid="{00000000-0005-0000-0000-0000822F0000}"/>
    <cellStyle name="Comma 3 4 2 3 4" xfId="19072" xr:uid="{00000000-0005-0000-0000-0000832F0000}"/>
    <cellStyle name="Comma 3 4 2 3 5" xfId="32194" xr:uid="{00000000-0005-0000-0000-0000842F0000}"/>
    <cellStyle name="Comma 3 4 2 3 6" xfId="35213" xr:uid="{00000000-0005-0000-0000-0000852F0000}"/>
    <cellStyle name="Comma 3 4 2 3 7" xfId="42327" xr:uid="{00000000-0005-0000-0000-0000862F0000}"/>
    <cellStyle name="Comma 3 4 2 4" xfId="11056" xr:uid="{00000000-0005-0000-0000-0000872F0000}"/>
    <cellStyle name="Comma 3 4 2 4 2" xfId="20252" xr:uid="{00000000-0005-0000-0000-0000882F0000}"/>
    <cellStyle name="Comma 3 4 2 4 2 2" xfId="33506" xr:uid="{00000000-0005-0000-0000-0000892F0000}"/>
    <cellStyle name="Comma 3 4 2 4 2 3" xfId="36293" xr:uid="{00000000-0005-0000-0000-00008A2F0000}"/>
    <cellStyle name="Comma 3 4 2 4 3" xfId="18952" xr:uid="{00000000-0005-0000-0000-00008B2F0000}"/>
    <cellStyle name="Comma 3 4 2 4 4" xfId="32133" xr:uid="{00000000-0005-0000-0000-00008C2F0000}"/>
    <cellStyle name="Comma 3 4 2 4 5" xfId="35153" xr:uid="{00000000-0005-0000-0000-00008D2F0000}"/>
    <cellStyle name="Comma 3 4 2 4 6" xfId="42328" xr:uid="{00000000-0005-0000-0000-00008E2F0000}"/>
    <cellStyle name="Comma 3 4 2 5" xfId="19937" xr:uid="{00000000-0005-0000-0000-00008F2F0000}"/>
    <cellStyle name="Comma 3 4 2 5 2" xfId="33147" xr:uid="{00000000-0005-0000-0000-0000902F0000}"/>
    <cellStyle name="Comma 3 4 2 5 3" xfId="35999" xr:uid="{00000000-0005-0000-0000-0000912F0000}"/>
    <cellStyle name="Comma 3 4 2 5 4" xfId="42329" xr:uid="{00000000-0005-0000-0000-0000922F0000}"/>
    <cellStyle name="Comma 3 4 2 6" xfId="17455" xr:uid="{00000000-0005-0000-0000-0000932F0000}"/>
    <cellStyle name="Comma 3 4 2 7" xfId="30775" xr:uid="{00000000-0005-0000-0000-0000942F0000}"/>
    <cellStyle name="Comma 3 4 2 8" xfId="34328" xr:uid="{00000000-0005-0000-0000-0000952F0000}"/>
    <cellStyle name="Comma 3 4 2 9" xfId="3991" xr:uid="{00000000-0005-0000-0000-0000962F0000}"/>
    <cellStyle name="Comma 3 4 3" xfId="1425" xr:uid="{00000000-0005-0000-0000-0000972F0000}"/>
    <cellStyle name="Comma 3 4 3 2" xfId="9915" xr:uid="{00000000-0005-0000-0000-0000982F0000}"/>
    <cellStyle name="Comma 3 4 3 3" xfId="42330" xr:uid="{00000000-0005-0000-0000-0000992F0000}"/>
    <cellStyle name="Comma 3 4 4" xfId="10974" xr:uid="{00000000-0005-0000-0000-00009A2F0000}"/>
    <cellStyle name="Comma 3 4 4 2" xfId="17673" xr:uid="{00000000-0005-0000-0000-00009B2F0000}"/>
    <cellStyle name="Comma 3 4 4 3" xfId="42331" xr:uid="{00000000-0005-0000-0000-00009C2F0000}"/>
    <cellStyle name="Comma 3 4 5" xfId="2212" xr:uid="{00000000-0005-0000-0000-00009D2F0000}"/>
    <cellStyle name="Comma 3 4 5 2" xfId="42332" xr:uid="{00000000-0005-0000-0000-00009E2F0000}"/>
    <cellStyle name="Comma 3 4 6" xfId="37328" xr:uid="{00000000-0005-0000-0000-00009F2F0000}"/>
    <cellStyle name="Comma 3 4 7" xfId="37519" xr:uid="{00000000-0005-0000-0000-0000A02F0000}"/>
    <cellStyle name="Comma 3 4 8" xfId="37888" xr:uid="{00000000-0005-0000-0000-0000A12F0000}"/>
    <cellStyle name="Comma 3 5" xfId="488" xr:uid="{00000000-0005-0000-0000-0000A22F0000}"/>
    <cellStyle name="Comma 3 5 10" xfId="37934" xr:uid="{00000000-0005-0000-0000-0000A32F0000}"/>
    <cellStyle name="Comma 3 5 2" xfId="979" xr:uid="{00000000-0005-0000-0000-0000A42F0000}"/>
    <cellStyle name="Comma 3 5 2 10" xfId="3992" xr:uid="{00000000-0005-0000-0000-0000A52F0000}"/>
    <cellStyle name="Comma 3 5 2 11" xfId="42333" xr:uid="{00000000-0005-0000-0000-0000A62F0000}"/>
    <cellStyle name="Comma 3 5 2 2" xfId="6251" xr:uid="{00000000-0005-0000-0000-0000A72F0000}"/>
    <cellStyle name="Comma 3 5 2 3" xfId="7907" xr:uid="{00000000-0005-0000-0000-0000A82F0000}"/>
    <cellStyle name="Comma 3 5 2 3 2" xfId="14401" xr:uid="{00000000-0005-0000-0000-0000A92F0000}"/>
    <cellStyle name="Comma 3 5 2 3 2 2" xfId="27086" xr:uid="{00000000-0005-0000-0000-0000AA2F0000}"/>
    <cellStyle name="Comma 3 5 2 3 3" xfId="22535" xr:uid="{00000000-0005-0000-0000-0000AB2F0000}"/>
    <cellStyle name="Comma 3 5 2 4" xfId="8830" xr:uid="{00000000-0005-0000-0000-0000AC2F0000}"/>
    <cellStyle name="Comma 3 5 2 4 2" xfId="15244" xr:uid="{00000000-0005-0000-0000-0000AD2F0000}"/>
    <cellStyle name="Comma 3 5 2 4 2 2" xfId="27900" xr:uid="{00000000-0005-0000-0000-0000AE2F0000}"/>
    <cellStyle name="Comma 3 5 2 4 3" xfId="22866" xr:uid="{00000000-0005-0000-0000-0000AF2F0000}"/>
    <cellStyle name="Comma 3 5 2 5" xfId="6745" xr:uid="{00000000-0005-0000-0000-0000B02F0000}"/>
    <cellStyle name="Comma 3 5 2 5 2" xfId="13309" xr:uid="{00000000-0005-0000-0000-0000B12F0000}"/>
    <cellStyle name="Comma 3 5 2 5 2 2" xfId="26044" xr:uid="{00000000-0005-0000-0000-0000B22F0000}"/>
    <cellStyle name="Comma 3 5 2 5 3" xfId="21476" xr:uid="{00000000-0005-0000-0000-0000B32F0000}"/>
    <cellStyle name="Comma 3 5 2 6" xfId="12257" xr:uid="{00000000-0005-0000-0000-0000B42F0000}"/>
    <cellStyle name="Comma 3 5 2 6 2" xfId="25003" xr:uid="{00000000-0005-0000-0000-0000B52F0000}"/>
    <cellStyle name="Comma 3 5 2 7" xfId="19168" xr:uid="{00000000-0005-0000-0000-0000B62F0000}"/>
    <cellStyle name="Comma 3 5 2 8" xfId="32286" xr:uid="{00000000-0005-0000-0000-0000B72F0000}"/>
    <cellStyle name="Comma 3 5 2 9" xfId="35304" xr:uid="{00000000-0005-0000-0000-0000B82F0000}"/>
    <cellStyle name="Comma 3 5 3" xfId="10657" xr:uid="{00000000-0005-0000-0000-0000B92F0000}"/>
    <cellStyle name="Comma 3 5 3 2" xfId="42334" xr:uid="{00000000-0005-0000-0000-0000BA2F0000}"/>
    <cellStyle name="Comma 3 5 4" xfId="11012" xr:uid="{00000000-0005-0000-0000-0000BB2F0000}"/>
    <cellStyle name="Comma 3 5 4 2" xfId="42335" xr:uid="{00000000-0005-0000-0000-0000BC2F0000}"/>
    <cellStyle name="Comma 3 5 5" xfId="17674" xr:uid="{00000000-0005-0000-0000-0000BD2F0000}"/>
    <cellStyle name="Comma 3 5 5 2" xfId="42336" xr:uid="{00000000-0005-0000-0000-0000BE2F0000}"/>
    <cellStyle name="Comma 3 5 6" xfId="31023" xr:uid="{00000000-0005-0000-0000-0000BF2F0000}"/>
    <cellStyle name="Comma 3 5 7" xfId="34437" xr:uid="{00000000-0005-0000-0000-0000C02F0000}"/>
    <cellStyle name="Comma 3 5 8" xfId="2213" xr:uid="{00000000-0005-0000-0000-0000C12F0000}"/>
    <cellStyle name="Comma 3 5 9" xfId="37640" xr:uid="{00000000-0005-0000-0000-0000C22F0000}"/>
    <cellStyle name="Comma 3 6" xfId="732" xr:uid="{00000000-0005-0000-0000-0000C32F0000}"/>
    <cellStyle name="Comma 3 6 2" xfId="826" xr:uid="{00000000-0005-0000-0000-0000C42F0000}"/>
    <cellStyle name="Comma 3 6 2 2" xfId="6296" xr:uid="{00000000-0005-0000-0000-0000C52F0000}"/>
    <cellStyle name="Comma 3 6 2 3" xfId="20033" xr:uid="{00000000-0005-0000-0000-0000C62F0000}"/>
    <cellStyle name="Comma 3 6 2 4" xfId="3993" xr:uid="{00000000-0005-0000-0000-0000C72F0000}"/>
    <cellStyle name="Comma 3 6 2 5" xfId="42337" xr:uid="{00000000-0005-0000-0000-0000C82F0000}"/>
    <cellStyle name="Comma 3 6 3" xfId="10733" xr:uid="{00000000-0005-0000-0000-0000C92F0000}"/>
    <cellStyle name="Comma 3 6 3 2" xfId="42338" xr:uid="{00000000-0005-0000-0000-0000CA2F0000}"/>
    <cellStyle name="Comma 3 6 4" xfId="42339" xr:uid="{00000000-0005-0000-0000-0000CB2F0000}"/>
    <cellStyle name="Comma 3 7" xfId="1255" xr:uid="{00000000-0005-0000-0000-0000CC2F0000}"/>
    <cellStyle name="Comma 3 7 2" xfId="2214" xr:uid="{00000000-0005-0000-0000-0000CD2F0000}"/>
    <cellStyle name="Comma 3 7 2 2" xfId="42341" xr:uid="{00000000-0005-0000-0000-0000CE2F0000}"/>
    <cellStyle name="Comma 3 7 3" xfId="37803" xr:uid="{00000000-0005-0000-0000-0000CF2F0000}"/>
    <cellStyle name="Comma 3 7 3 2" xfId="42342" xr:uid="{00000000-0005-0000-0000-0000D02F0000}"/>
    <cellStyle name="Comma 3 7 4" xfId="38075" xr:uid="{00000000-0005-0000-0000-0000D12F0000}"/>
    <cellStyle name="Comma 3 7 5" xfId="42340" xr:uid="{00000000-0005-0000-0000-0000D22F0000}"/>
    <cellStyle name="Comma 3 8" xfId="2215" xr:uid="{00000000-0005-0000-0000-0000D32F0000}"/>
    <cellStyle name="Comma 3 8 2" xfId="3994" xr:uid="{00000000-0005-0000-0000-0000D42F0000}"/>
    <cellStyle name="Comma 3 8 2 2" xfId="42344" xr:uid="{00000000-0005-0000-0000-0000D52F0000}"/>
    <cellStyle name="Comma 3 8 3" xfId="37396" xr:uid="{00000000-0005-0000-0000-0000D62F0000}"/>
    <cellStyle name="Comma 3 8 3 2" xfId="42345" xr:uid="{00000000-0005-0000-0000-0000D72F0000}"/>
    <cellStyle name="Comma 3 8 4" xfId="42343" xr:uid="{00000000-0005-0000-0000-0000D82F0000}"/>
    <cellStyle name="Comma 3 9" xfId="198" xr:uid="{00000000-0005-0000-0000-0000D92F0000}"/>
    <cellStyle name="Comma 3 9 2" xfId="3995" xr:uid="{00000000-0005-0000-0000-0000DA2F0000}"/>
    <cellStyle name="Comma 3 9 2 2" xfId="42347" xr:uid="{00000000-0005-0000-0000-0000DB2F0000}"/>
    <cellStyle name="Comma 3 9 3" xfId="7794" xr:uid="{00000000-0005-0000-0000-0000DC2F0000}"/>
    <cellStyle name="Comma 3 9 3 2" xfId="14289" xr:uid="{00000000-0005-0000-0000-0000DD2F0000}"/>
    <cellStyle name="Comma 3 9 3 2 2" xfId="27002" xr:uid="{00000000-0005-0000-0000-0000DE2F0000}"/>
    <cellStyle name="Comma 3 9 3 3" xfId="22494" xr:uid="{00000000-0005-0000-0000-0000DF2F0000}"/>
    <cellStyle name="Comma 3 9 3 4" xfId="42348" xr:uid="{00000000-0005-0000-0000-0000E02F0000}"/>
    <cellStyle name="Comma 3 9 4" xfId="8656" xr:uid="{00000000-0005-0000-0000-0000E12F0000}"/>
    <cellStyle name="Comma 3 9 4 2" xfId="15127" xr:uid="{00000000-0005-0000-0000-0000E22F0000}"/>
    <cellStyle name="Comma 3 9 4 2 2" xfId="27795" xr:uid="{00000000-0005-0000-0000-0000E32F0000}"/>
    <cellStyle name="Comma 3 9 4 3" xfId="22722" xr:uid="{00000000-0005-0000-0000-0000E42F0000}"/>
    <cellStyle name="Comma 3 9 5" xfId="6480" xr:uid="{00000000-0005-0000-0000-0000E52F0000}"/>
    <cellStyle name="Comma 3 9 5 2" xfId="13078" xr:uid="{00000000-0005-0000-0000-0000E62F0000}"/>
    <cellStyle name="Comma 3 9 5 2 2" xfId="25823" xr:uid="{00000000-0005-0000-0000-0000E72F0000}"/>
    <cellStyle name="Comma 3 9 5 3" xfId="21224" xr:uid="{00000000-0005-0000-0000-0000E82F0000}"/>
    <cellStyle name="Comma 3 9 6" xfId="12070" xr:uid="{00000000-0005-0000-0000-0000E92F0000}"/>
    <cellStyle name="Comma 3 9 6 2" xfId="24815" xr:uid="{00000000-0005-0000-0000-0000EA2F0000}"/>
    <cellStyle name="Comma 3 9 7" xfId="20926" xr:uid="{00000000-0005-0000-0000-0000EB2F0000}"/>
    <cellStyle name="Comma 3 9 8" xfId="2701" xr:uid="{00000000-0005-0000-0000-0000EC2F0000}"/>
    <cellStyle name="Comma 3 9 9" xfId="42346" xr:uid="{00000000-0005-0000-0000-0000ED2F0000}"/>
    <cellStyle name="Comma 3_1" xfId="42349" xr:uid="{00000000-0005-0000-0000-0000EE2F0000}"/>
    <cellStyle name="Comma 30" xfId="199" xr:uid="{00000000-0005-0000-0000-0000EF2F0000}"/>
    <cellStyle name="Comma 30 2" xfId="490" xr:uid="{00000000-0005-0000-0000-0000F02F0000}"/>
    <cellStyle name="Comma 30 2 2" xfId="10374" xr:uid="{00000000-0005-0000-0000-0000F12F0000}"/>
    <cellStyle name="Comma 30 2 2 2" xfId="42351" xr:uid="{00000000-0005-0000-0000-0000F22F0000}"/>
    <cellStyle name="Comma 30 2 3" xfId="14402" xr:uid="{00000000-0005-0000-0000-0000F32F0000}"/>
    <cellStyle name="Comma 30 2 3 2" xfId="27087" xr:uid="{00000000-0005-0000-0000-0000F42F0000}"/>
    <cellStyle name="Comma 30 2 4" xfId="18634" xr:uid="{00000000-0005-0000-0000-0000F52F0000}"/>
    <cellStyle name="Comma 30 2 5" xfId="22536" xr:uid="{00000000-0005-0000-0000-0000F62F0000}"/>
    <cellStyle name="Comma 30 2 6" xfId="7908" xr:uid="{00000000-0005-0000-0000-0000F72F0000}"/>
    <cellStyle name="Comma 30 2 7" xfId="42350" xr:uid="{00000000-0005-0000-0000-0000F82F0000}"/>
    <cellStyle name="Comma 30 3" xfId="1126" xr:uid="{00000000-0005-0000-0000-0000F92F0000}"/>
    <cellStyle name="Comma 30 3 2" xfId="15245" xr:uid="{00000000-0005-0000-0000-0000FA2F0000}"/>
    <cellStyle name="Comma 30 3 2 2" xfId="19169" xr:uid="{00000000-0005-0000-0000-0000FB2F0000}"/>
    <cellStyle name="Comma 30 3 2 3" xfId="32287" xr:uid="{00000000-0005-0000-0000-0000FC2F0000}"/>
    <cellStyle name="Comma 30 3 2 4" xfId="35305" xr:uid="{00000000-0005-0000-0000-0000FD2F0000}"/>
    <cellStyle name="Comma 30 3 3" xfId="17675" xr:uid="{00000000-0005-0000-0000-0000FE2F0000}"/>
    <cellStyle name="Comma 30 3 4" xfId="31024" xr:uid="{00000000-0005-0000-0000-0000FF2F0000}"/>
    <cellStyle name="Comma 30 3 5" xfId="34438" xr:uid="{00000000-0005-0000-0000-000000300000}"/>
    <cellStyle name="Comma 30 3 6" xfId="8831" xr:uid="{00000000-0005-0000-0000-000001300000}"/>
    <cellStyle name="Comma 30 3 7" xfId="42352" xr:uid="{00000000-0005-0000-0000-000002300000}"/>
    <cellStyle name="Comma 30 4" xfId="1426" xr:uid="{00000000-0005-0000-0000-000003300000}"/>
    <cellStyle name="Comma 30 4 2" xfId="9658" xr:uid="{00000000-0005-0000-0000-000004300000}"/>
    <cellStyle name="Comma 30 4 3" xfId="37522" xr:uid="{00000000-0005-0000-0000-000005300000}"/>
    <cellStyle name="Comma 30 4 4" xfId="42353" xr:uid="{00000000-0005-0000-0000-000006300000}"/>
    <cellStyle name="Comma 30 5" xfId="11173" xr:uid="{00000000-0005-0000-0000-000007300000}"/>
    <cellStyle name="Comma 30 6" xfId="6746" xr:uid="{00000000-0005-0000-0000-000008300000}"/>
    <cellStyle name="Comma 30 6 2" xfId="13310" xr:uid="{00000000-0005-0000-0000-000009300000}"/>
    <cellStyle name="Comma 30 6 2 2" xfId="26045" xr:uid="{00000000-0005-0000-0000-00000A300000}"/>
    <cellStyle name="Comma 30 6 3" xfId="21477" xr:uid="{00000000-0005-0000-0000-00000B300000}"/>
    <cellStyle name="Comma 30 7" xfId="12258" xr:uid="{00000000-0005-0000-0000-00000C300000}"/>
    <cellStyle name="Comma 30 7 2" xfId="25004" xr:uid="{00000000-0005-0000-0000-00000D300000}"/>
    <cellStyle name="Comma 30 8" xfId="3996" xr:uid="{00000000-0005-0000-0000-00000E300000}"/>
    <cellStyle name="Comma 300" xfId="34280" xr:uid="{00000000-0005-0000-0000-00000F300000}"/>
    <cellStyle name="Comma 301" xfId="36596" xr:uid="{00000000-0005-0000-0000-000010300000}"/>
    <cellStyle name="Comma 302" xfId="37272" xr:uid="{00000000-0005-0000-0000-000011300000}"/>
    <cellStyle name="Comma 303" xfId="37275" xr:uid="{00000000-0005-0000-0000-000012300000}"/>
    <cellStyle name="Comma 304" xfId="37294" xr:uid="{00000000-0005-0000-0000-000013300000}"/>
    <cellStyle name="Comma 305" xfId="37299" xr:uid="{00000000-0005-0000-0000-000014300000}"/>
    <cellStyle name="Comma 306" xfId="37298" xr:uid="{00000000-0005-0000-0000-000015300000}"/>
    <cellStyle name="Comma 307" xfId="37826" xr:uid="{00000000-0005-0000-0000-000016300000}"/>
    <cellStyle name="Comma 308" xfId="37828" xr:uid="{00000000-0005-0000-0000-000017300000}"/>
    <cellStyle name="Comma 309" xfId="37829" xr:uid="{00000000-0005-0000-0000-000018300000}"/>
    <cellStyle name="Comma 31" xfId="200" xr:uid="{00000000-0005-0000-0000-000019300000}"/>
    <cellStyle name="Comma 31 2" xfId="491" xr:uid="{00000000-0005-0000-0000-00001A300000}"/>
    <cellStyle name="Comma 31 2 2" xfId="10500" xr:uid="{00000000-0005-0000-0000-00001B300000}"/>
    <cellStyle name="Comma 31 2 2 2" xfId="42355" xr:uid="{00000000-0005-0000-0000-00001C300000}"/>
    <cellStyle name="Comma 31 2 3" xfId="14403" xr:uid="{00000000-0005-0000-0000-00001D300000}"/>
    <cellStyle name="Comma 31 2 3 2" xfId="27088" xr:uid="{00000000-0005-0000-0000-00001E300000}"/>
    <cellStyle name="Comma 31 2 4" xfId="18635" xr:uid="{00000000-0005-0000-0000-00001F300000}"/>
    <cellStyle name="Comma 31 2 5" xfId="22537" xr:uid="{00000000-0005-0000-0000-000020300000}"/>
    <cellStyle name="Comma 31 2 6" xfId="7909" xr:uid="{00000000-0005-0000-0000-000021300000}"/>
    <cellStyle name="Comma 31 2 7" xfId="42354" xr:uid="{00000000-0005-0000-0000-000022300000}"/>
    <cellStyle name="Comma 31 3" xfId="1124" xr:uid="{00000000-0005-0000-0000-000023300000}"/>
    <cellStyle name="Comma 31 3 2" xfId="15246" xr:uid="{00000000-0005-0000-0000-000024300000}"/>
    <cellStyle name="Comma 31 3 2 2" xfId="19170" xr:uid="{00000000-0005-0000-0000-000025300000}"/>
    <cellStyle name="Comma 31 3 2 3" xfId="32288" xr:uid="{00000000-0005-0000-0000-000026300000}"/>
    <cellStyle name="Comma 31 3 2 4" xfId="35306" xr:uid="{00000000-0005-0000-0000-000027300000}"/>
    <cellStyle name="Comma 31 3 3" xfId="17676" xr:uid="{00000000-0005-0000-0000-000028300000}"/>
    <cellStyle name="Comma 31 3 4" xfId="31025" xr:uid="{00000000-0005-0000-0000-000029300000}"/>
    <cellStyle name="Comma 31 3 5" xfId="34439" xr:uid="{00000000-0005-0000-0000-00002A300000}"/>
    <cellStyle name="Comma 31 3 6" xfId="8832" xr:uid="{00000000-0005-0000-0000-00002B300000}"/>
    <cellStyle name="Comma 31 3 7" xfId="42356" xr:uid="{00000000-0005-0000-0000-00002C300000}"/>
    <cellStyle name="Comma 31 4" xfId="1427" xr:uid="{00000000-0005-0000-0000-00002D300000}"/>
    <cellStyle name="Comma 31 4 2" xfId="9659" xr:uid="{00000000-0005-0000-0000-00002E300000}"/>
    <cellStyle name="Comma 31 4 3" xfId="37523" xr:uid="{00000000-0005-0000-0000-00002F300000}"/>
    <cellStyle name="Comma 31 4 4" xfId="42357" xr:uid="{00000000-0005-0000-0000-000030300000}"/>
    <cellStyle name="Comma 31 5" xfId="10787" xr:uid="{00000000-0005-0000-0000-000031300000}"/>
    <cellStyle name="Comma 31 6" xfId="6747" xr:uid="{00000000-0005-0000-0000-000032300000}"/>
    <cellStyle name="Comma 31 6 2" xfId="13311" xr:uid="{00000000-0005-0000-0000-000033300000}"/>
    <cellStyle name="Comma 31 6 2 2" xfId="26046" xr:uid="{00000000-0005-0000-0000-000034300000}"/>
    <cellStyle name="Comma 31 6 3" xfId="21478" xr:uid="{00000000-0005-0000-0000-000035300000}"/>
    <cellStyle name="Comma 31 7" xfId="12259" xr:uid="{00000000-0005-0000-0000-000036300000}"/>
    <cellStyle name="Comma 31 7 2" xfId="25005" xr:uid="{00000000-0005-0000-0000-000037300000}"/>
    <cellStyle name="Comma 31 8" xfId="3997" xr:uid="{00000000-0005-0000-0000-000038300000}"/>
    <cellStyle name="Comma 310" xfId="38093" xr:uid="{00000000-0005-0000-0000-000039300000}"/>
    <cellStyle name="Comma 311" xfId="38099" xr:uid="{00000000-0005-0000-0000-00003A300000}"/>
    <cellStyle name="Comma 312" xfId="38104" xr:uid="{00000000-0005-0000-0000-00003B300000}"/>
    <cellStyle name="Comma 313" xfId="38116" xr:uid="{00000000-0005-0000-0000-00003C300000}"/>
    <cellStyle name="Comma 314" xfId="46532" xr:uid="{00000000-0005-0000-0000-00003D300000}"/>
    <cellStyle name="Comma 315" xfId="46699" xr:uid="{00000000-0005-0000-0000-00003E300000}"/>
    <cellStyle name="Comma 315 2" xfId="46758" xr:uid="{938128DE-7302-4AD7-A068-D64E4A41A79D}"/>
    <cellStyle name="Comma 315 3" xfId="46772" xr:uid="{5D321DCF-749D-4CF6-9A2A-B622655E2CD3}"/>
    <cellStyle name="Comma 315 4" xfId="46797" xr:uid="{375DE2A8-1377-4F1D-AD15-6E873D49C89A}"/>
    <cellStyle name="Comma 315 5" xfId="46811" xr:uid="{B5493C55-4EBD-48EC-A81D-44BE3B8D8F54}"/>
    <cellStyle name="Comma 316" xfId="46488" xr:uid="{00000000-0005-0000-0000-00003F300000}"/>
    <cellStyle name="Comma 317" xfId="46695" xr:uid="{00000000-0005-0000-0000-000040300000}"/>
    <cellStyle name="Comma 317 2" xfId="46761" xr:uid="{D17DBA23-44AD-49C1-862D-9CB1F4A5FE1F}"/>
    <cellStyle name="Comma 317 3" xfId="46775" xr:uid="{D8ADED52-B512-4ECB-8CB9-404A9670A185}"/>
    <cellStyle name="Comma 317 4" xfId="46791" xr:uid="{C694D9A1-A20D-45CE-838C-19D860894198}"/>
    <cellStyle name="Comma 317 5" xfId="46805" xr:uid="{C51FFFF6-98C7-4F21-AD48-BDAF21193BAE}"/>
    <cellStyle name="Comma 318" xfId="46465" xr:uid="{00000000-0005-0000-0000-000041300000}"/>
    <cellStyle name="Comma 318 2" xfId="46760" xr:uid="{2293C480-5564-481D-89FB-830BFE52383F}"/>
    <cellStyle name="Comma 318 3" xfId="46774" xr:uid="{A38468B6-329F-4A14-985B-A40EE45DD20F}"/>
    <cellStyle name="Comma 318 4" xfId="46792" xr:uid="{DAB3D272-DA53-4209-87B6-55C7C77D1F66}"/>
    <cellStyle name="Comma 318 5" xfId="46806" xr:uid="{57F86207-C6C3-4A38-8C68-4BEB57AFB14C}"/>
    <cellStyle name="Comma 319" xfId="46691" xr:uid="{00000000-0005-0000-0000-000042300000}"/>
    <cellStyle name="Comma 32" xfId="201" xr:uid="{00000000-0005-0000-0000-000043300000}"/>
    <cellStyle name="Comma 32 2" xfId="492" xr:uid="{00000000-0005-0000-0000-000044300000}"/>
    <cellStyle name="Comma 32 2 2" xfId="42358" xr:uid="{00000000-0005-0000-0000-000045300000}"/>
    <cellStyle name="Comma 32 3" xfId="1127" xr:uid="{00000000-0005-0000-0000-000046300000}"/>
    <cellStyle name="Comma 32 3 2" xfId="17677" xr:uid="{00000000-0005-0000-0000-000047300000}"/>
    <cellStyle name="Comma 32 3 3" xfId="10255" xr:uid="{00000000-0005-0000-0000-000048300000}"/>
    <cellStyle name="Comma 32 3 4" xfId="42359" xr:uid="{00000000-0005-0000-0000-000049300000}"/>
    <cellStyle name="Comma 32 4" xfId="1428" xr:uid="{00000000-0005-0000-0000-00004A300000}"/>
    <cellStyle name="Comma 32 4 2" xfId="37524" xr:uid="{00000000-0005-0000-0000-00004B300000}"/>
    <cellStyle name="Comma 32 4 3" xfId="42360" xr:uid="{00000000-0005-0000-0000-00004C300000}"/>
    <cellStyle name="Comma 32 5" xfId="3998" xr:uid="{00000000-0005-0000-0000-00004D300000}"/>
    <cellStyle name="Comma 320" xfId="46687" xr:uid="{00000000-0005-0000-0000-00004E300000}"/>
    <cellStyle name="Comma 321" xfId="46705" xr:uid="{00000000-0005-0000-0000-00004F300000}"/>
    <cellStyle name="Comma 322" xfId="46710" xr:uid="{00000000-0005-0000-0000-000050300000}"/>
    <cellStyle name="Comma 323" xfId="46712" xr:uid="{00000000-0005-0000-0000-000051300000}"/>
    <cellStyle name="Comma 324" xfId="46747" xr:uid="{00000000-0005-0000-0000-000052300000}"/>
    <cellStyle name="Comma 325" xfId="46754" xr:uid="{00000000-0005-0000-0000-000053300000}"/>
    <cellStyle name="Comma 326" xfId="46742" xr:uid="{00000000-0005-0000-0000-000054300000}"/>
    <cellStyle name="Comma 327" xfId="46752" xr:uid="{00000000-0005-0000-0000-000055300000}"/>
    <cellStyle name="Comma 328" xfId="46819" xr:uid="{C78F0D7F-C647-42D2-9D9A-B078C7BD5C9B}"/>
    <cellStyle name="Comma 33" xfId="202" xr:uid="{00000000-0005-0000-0000-000056300000}"/>
    <cellStyle name="Comma 33 2" xfId="493" xr:uid="{00000000-0005-0000-0000-000057300000}"/>
    <cellStyle name="Comma 33 2 2" xfId="42362" xr:uid="{00000000-0005-0000-0000-000058300000}"/>
    <cellStyle name="Comma 33 2 3" xfId="42361" xr:uid="{00000000-0005-0000-0000-000059300000}"/>
    <cellStyle name="Comma 33 3" xfId="1128" xr:uid="{00000000-0005-0000-0000-00005A300000}"/>
    <cellStyle name="Comma 33 3 2" xfId="17678" xr:uid="{00000000-0005-0000-0000-00005B300000}"/>
    <cellStyle name="Comma 33 3 3" xfId="10207" xr:uid="{00000000-0005-0000-0000-00005C300000}"/>
    <cellStyle name="Comma 33 3 4" xfId="42363" xr:uid="{00000000-0005-0000-0000-00005D300000}"/>
    <cellStyle name="Comma 33 4" xfId="1429" xr:uid="{00000000-0005-0000-0000-00005E300000}"/>
    <cellStyle name="Comma 33 4 2" xfId="37525" xr:uid="{00000000-0005-0000-0000-00005F300000}"/>
    <cellStyle name="Comma 33 4 3" xfId="42364" xr:uid="{00000000-0005-0000-0000-000060300000}"/>
    <cellStyle name="Comma 33 5" xfId="3999" xr:uid="{00000000-0005-0000-0000-000061300000}"/>
    <cellStyle name="Comma 34" xfId="203" xr:uid="{00000000-0005-0000-0000-000062300000}"/>
    <cellStyle name="Comma 34 2" xfId="494" xr:uid="{00000000-0005-0000-0000-000063300000}"/>
    <cellStyle name="Comma 34 2 2" xfId="15024" xr:uid="{00000000-0005-0000-0000-000064300000}"/>
    <cellStyle name="Comma 34 2 2 2" xfId="27695" xr:uid="{00000000-0005-0000-0000-000065300000}"/>
    <cellStyle name="Comma 34 2 2 3" xfId="42366" xr:uid="{00000000-0005-0000-0000-000066300000}"/>
    <cellStyle name="Comma 34 2 3" xfId="22612" xr:uid="{00000000-0005-0000-0000-000067300000}"/>
    <cellStyle name="Comma 34 2 3 2" xfId="42367" xr:uid="{00000000-0005-0000-0000-000068300000}"/>
    <cellStyle name="Comma 34 2 4" xfId="8538" xr:uid="{00000000-0005-0000-0000-000069300000}"/>
    <cellStyle name="Comma 34 2 4 2" xfId="42368" xr:uid="{00000000-0005-0000-0000-00006A300000}"/>
    <cellStyle name="Comma 34 2 5" xfId="42365" xr:uid="{00000000-0005-0000-0000-00006B300000}"/>
    <cellStyle name="Comma 34 3" xfId="1129" xr:uid="{00000000-0005-0000-0000-00006C300000}"/>
    <cellStyle name="Comma 34 3 2" xfId="15865" xr:uid="{00000000-0005-0000-0000-00006D300000}"/>
    <cellStyle name="Comma 34 3 2 2" xfId="28506" xr:uid="{00000000-0005-0000-0000-00006E300000}"/>
    <cellStyle name="Comma 34 3 2 3" xfId="42370" xr:uid="{00000000-0005-0000-0000-00006F300000}"/>
    <cellStyle name="Comma 34 3 3" xfId="23481" xr:uid="{00000000-0005-0000-0000-000070300000}"/>
    <cellStyle name="Comma 34 3 4" xfId="9495" xr:uid="{00000000-0005-0000-0000-000071300000}"/>
    <cellStyle name="Comma 34 3 5" xfId="42369" xr:uid="{00000000-0005-0000-0000-000072300000}"/>
    <cellStyle name="Comma 34 4" xfId="1430" xr:uid="{00000000-0005-0000-0000-000073300000}"/>
    <cellStyle name="Comma 34 4 2" xfId="9660" xr:uid="{00000000-0005-0000-0000-000074300000}"/>
    <cellStyle name="Comma 34 4 2 2" xfId="42372" xr:uid="{00000000-0005-0000-0000-000075300000}"/>
    <cellStyle name="Comma 34 4 3" xfId="37526" xr:uid="{00000000-0005-0000-0000-000076300000}"/>
    <cellStyle name="Comma 34 4 4" xfId="42371" xr:uid="{00000000-0005-0000-0000-000077300000}"/>
    <cellStyle name="Comma 34 5" xfId="10232" xr:uid="{00000000-0005-0000-0000-000078300000}"/>
    <cellStyle name="Comma 34 5 2" xfId="42374" xr:uid="{00000000-0005-0000-0000-000079300000}"/>
    <cellStyle name="Comma 34 5 3" xfId="42375" xr:uid="{00000000-0005-0000-0000-00007A300000}"/>
    <cellStyle name="Comma 34 5 3 2" xfId="42376" xr:uid="{00000000-0005-0000-0000-00007B300000}"/>
    <cellStyle name="Comma 34 5 4" xfId="42373" xr:uid="{00000000-0005-0000-0000-00007C300000}"/>
    <cellStyle name="Comma 34 6" xfId="7637" xr:uid="{00000000-0005-0000-0000-00007D300000}"/>
    <cellStyle name="Comma 34 6 2" xfId="14140" xr:uid="{00000000-0005-0000-0000-00007E300000}"/>
    <cellStyle name="Comma 34 6 2 2" xfId="26868" xr:uid="{00000000-0005-0000-0000-00007F300000}"/>
    <cellStyle name="Comma 34 6 3" xfId="22361" xr:uid="{00000000-0005-0000-0000-000080300000}"/>
    <cellStyle name="Comma 34 6 4" xfId="42377" xr:uid="{00000000-0005-0000-0000-000081300000}"/>
    <cellStyle name="Comma 34 7" xfId="12942" xr:uid="{00000000-0005-0000-0000-000082300000}"/>
    <cellStyle name="Comma 34 7 2" xfId="25688" xr:uid="{00000000-0005-0000-0000-000083300000}"/>
    <cellStyle name="Comma 34 7 3" xfId="42378" xr:uid="{00000000-0005-0000-0000-000084300000}"/>
    <cellStyle name="Comma 34 8" xfId="21070" xr:uid="{00000000-0005-0000-0000-000085300000}"/>
    <cellStyle name="Comma 34 8 2" xfId="42379" xr:uid="{00000000-0005-0000-0000-000086300000}"/>
    <cellStyle name="Comma 34 9" xfId="6031" xr:uid="{00000000-0005-0000-0000-000087300000}"/>
    <cellStyle name="Comma 35" xfId="204" xr:uid="{00000000-0005-0000-0000-000088300000}"/>
    <cellStyle name="Comma 35 2" xfId="495" xr:uid="{00000000-0005-0000-0000-000089300000}"/>
    <cellStyle name="Comma 35 2 2" xfId="11221" xr:uid="{00000000-0005-0000-0000-00008A300000}"/>
    <cellStyle name="Comma 35 2 2 2" xfId="42381" xr:uid="{00000000-0005-0000-0000-00008B300000}"/>
    <cellStyle name="Comma 35 2 3" xfId="15026" xr:uid="{00000000-0005-0000-0000-00008C300000}"/>
    <cellStyle name="Comma 35 2 3 2" xfId="27697" xr:uid="{00000000-0005-0000-0000-00008D300000}"/>
    <cellStyle name="Comma 35 2 4" xfId="22614" xr:uid="{00000000-0005-0000-0000-00008E300000}"/>
    <cellStyle name="Comma 35 2 5" xfId="8540" xr:uid="{00000000-0005-0000-0000-00008F300000}"/>
    <cellStyle name="Comma 35 2 6" xfId="42380" xr:uid="{00000000-0005-0000-0000-000090300000}"/>
    <cellStyle name="Comma 35 3" xfId="1130" xr:uid="{00000000-0005-0000-0000-000091300000}"/>
    <cellStyle name="Comma 35 3 2" xfId="15867" xr:uid="{00000000-0005-0000-0000-000092300000}"/>
    <cellStyle name="Comma 35 3 2 2" xfId="28508" xr:uid="{00000000-0005-0000-0000-000093300000}"/>
    <cellStyle name="Comma 35 3 3" xfId="23483" xr:uid="{00000000-0005-0000-0000-000094300000}"/>
    <cellStyle name="Comma 35 3 4" xfId="9497" xr:uid="{00000000-0005-0000-0000-000095300000}"/>
    <cellStyle name="Comma 35 3 5" xfId="42382" xr:uid="{00000000-0005-0000-0000-000096300000}"/>
    <cellStyle name="Comma 35 4" xfId="1431" xr:uid="{00000000-0005-0000-0000-000097300000}"/>
    <cellStyle name="Comma 35 4 2" xfId="9661" xr:uid="{00000000-0005-0000-0000-000098300000}"/>
    <cellStyle name="Comma 35 4 3" xfId="37527" xr:uid="{00000000-0005-0000-0000-000099300000}"/>
    <cellStyle name="Comma 35 5" xfId="10363" xr:uid="{00000000-0005-0000-0000-00009A300000}"/>
    <cellStyle name="Comma 35 6" xfId="7639" xr:uid="{00000000-0005-0000-0000-00009B300000}"/>
    <cellStyle name="Comma 35 6 2" xfId="14142" xr:uid="{00000000-0005-0000-0000-00009C300000}"/>
    <cellStyle name="Comma 35 6 2 2" xfId="26870" xr:uid="{00000000-0005-0000-0000-00009D300000}"/>
    <cellStyle name="Comma 35 6 3" xfId="22363" xr:uid="{00000000-0005-0000-0000-00009E300000}"/>
    <cellStyle name="Comma 35 7" xfId="12945" xr:uid="{00000000-0005-0000-0000-00009F300000}"/>
    <cellStyle name="Comma 35 7 2" xfId="25691" xr:uid="{00000000-0005-0000-0000-0000A0300000}"/>
    <cellStyle name="Comma 35 8" xfId="21072" xr:uid="{00000000-0005-0000-0000-0000A1300000}"/>
    <cellStyle name="Comma 35 9" xfId="6036" xr:uid="{00000000-0005-0000-0000-0000A2300000}"/>
    <cellStyle name="Comma 36" xfId="205" xr:uid="{00000000-0005-0000-0000-0000A3300000}"/>
    <cellStyle name="Comma 36 2" xfId="496" xr:uid="{00000000-0005-0000-0000-0000A4300000}"/>
    <cellStyle name="Comma 36 2 2" xfId="15028" xr:uid="{00000000-0005-0000-0000-0000A5300000}"/>
    <cellStyle name="Comma 36 2 2 2" xfId="27699" xr:uid="{00000000-0005-0000-0000-0000A6300000}"/>
    <cellStyle name="Comma 36 2 2 3" xfId="42384" xr:uid="{00000000-0005-0000-0000-0000A7300000}"/>
    <cellStyle name="Comma 36 2 3" xfId="22616" xr:uid="{00000000-0005-0000-0000-0000A8300000}"/>
    <cellStyle name="Comma 36 2 4" xfId="8542" xr:uid="{00000000-0005-0000-0000-0000A9300000}"/>
    <cellStyle name="Comma 36 2 5" xfId="42383" xr:uid="{00000000-0005-0000-0000-0000AA300000}"/>
    <cellStyle name="Comma 36 3" xfId="1131" xr:uid="{00000000-0005-0000-0000-0000AB300000}"/>
    <cellStyle name="Comma 36 3 2" xfId="15869" xr:uid="{00000000-0005-0000-0000-0000AC300000}"/>
    <cellStyle name="Comma 36 3 2 2" xfId="28510" xr:uid="{00000000-0005-0000-0000-0000AD300000}"/>
    <cellStyle name="Comma 36 3 3" xfId="23485" xr:uid="{00000000-0005-0000-0000-0000AE300000}"/>
    <cellStyle name="Comma 36 3 4" xfId="9499" xr:uid="{00000000-0005-0000-0000-0000AF300000}"/>
    <cellStyle name="Comma 36 3 5" xfId="42385" xr:uid="{00000000-0005-0000-0000-0000B0300000}"/>
    <cellStyle name="Comma 36 4" xfId="1432" xr:uid="{00000000-0005-0000-0000-0000B1300000}"/>
    <cellStyle name="Comma 36 4 2" xfId="9662" xr:uid="{00000000-0005-0000-0000-0000B2300000}"/>
    <cellStyle name="Comma 36 4 3" xfId="37528" xr:uid="{00000000-0005-0000-0000-0000B3300000}"/>
    <cellStyle name="Comma 36 4 4" xfId="42386" xr:uid="{00000000-0005-0000-0000-0000B4300000}"/>
    <cellStyle name="Comma 36 5" xfId="11345" xr:uid="{00000000-0005-0000-0000-0000B5300000}"/>
    <cellStyle name="Comma 36 6" xfId="7641" xr:uid="{00000000-0005-0000-0000-0000B6300000}"/>
    <cellStyle name="Comma 36 6 2" xfId="14144" xr:uid="{00000000-0005-0000-0000-0000B7300000}"/>
    <cellStyle name="Comma 36 6 2 2" xfId="26872" xr:uid="{00000000-0005-0000-0000-0000B8300000}"/>
    <cellStyle name="Comma 36 6 3" xfId="22365" xr:uid="{00000000-0005-0000-0000-0000B9300000}"/>
    <cellStyle name="Comma 36 7" xfId="12947" xr:uid="{00000000-0005-0000-0000-0000BA300000}"/>
    <cellStyle name="Comma 36 7 2" xfId="25693" xr:uid="{00000000-0005-0000-0000-0000BB300000}"/>
    <cellStyle name="Comma 36 8" xfId="21074" xr:uid="{00000000-0005-0000-0000-0000BC300000}"/>
    <cellStyle name="Comma 36 9" xfId="6039" xr:uid="{00000000-0005-0000-0000-0000BD300000}"/>
    <cellStyle name="Comma 37" xfId="206" xr:uid="{00000000-0005-0000-0000-0000BE300000}"/>
    <cellStyle name="Comma 37 2" xfId="497" xr:uid="{00000000-0005-0000-0000-0000BF300000}"/>
    <cellStyle name="Comma 37 2 2" xfId="15030" xr:uid="{00000000-0005-0000-0000-0000C0300000}"/>
    <cellStyle name="Comma 37 2 2 2" xfId="27701" xr:uid="{00000000-0005-0000-0000-0000C1300000}"/>
    <cellStyle name="Comma 37 2 2 3" xfId="42388" xr:uid="{00000000-0005-0000-0000-0000C2300000}"/>
    <cellStyle name="Comma 37 2 3" xfId="22618" xr:uid="{00000000-0005-0000-0000-0000C3300000}"/>
    <cellStyle name="Comma 37 2 4" xfId="8544" xr:uid="{00000000-0005-0000-0000-0000C4300000}"/>
    <cellStyle name="Comma 37 2 5" xfId="42387" xr:uid="{00000000-0005-0000-0000-0000C5300000}"/>
    <cellStyle name="Comma 37 3" xfId="1132" xr:uid="{00000000-0005-0000-0000-0000C6300000}"/>
    <cellStyle name="Comma 37 3 2" xfId="15871" xr:uid="{00000000-0005-0000-0000-0000C7300000}"/>
    <cellStyle name="Comma 37 3 2 2" xfId="28512" xr:uid="{00000000-0005-0000-0000-0000C8300000}"/>
    <cellStyle name="Comma 37 3 3" xfId="23487" xr:uid="{00000000-0005-0000-0000-0000C9300000}"/>
    <cellStyle name="Comma 37 3 4" xfId="9501" xr:uid="{00000000-0005-0000-0000-0000CA300000}"/>
    <cellStyle name="Comma 37 3 5" xfId="42389" xr:uid="{00000000-0005-0000-0000-0000CB300000}"/>
    <cellStyle name="Comma 37 4" xfId="1433" xr:uid="{00000000-0005-0000-0000-0000CC300000}"/>
    <cellStyle name="Comma 37 4 2" xfId="9663" xr:uid="{00000000-0005-0000-0000-0000CD300000}"/>
    <cellStyle name="Comma 37 4 3" xfId="37529" xr:uid="{00000000-0005-0000-0000-0000CE300000}"/>
    <cellStyle name="Comma 37 5" xfId="10954" xr:uid="{00000000-0005-0000-0000-0000CF300000}"/>
    <cellStyle name="Comma 37 6" xfId="7643" xr:uid="{00000000-0005-0000-0000-0000D0300000}"/>
    <cellStyle name="Comma 37 6 2" xfId="14146" xr:uid="{00000000-0005-0000-0000-0000D1300000}"/>
    <cellStyle name="Comma 37 6 2 2" xfId="26874" xr:uid="{00000000-0005-0000-0000-0000D2300000}"/>
    <cellStyle name="Comma 37 6 3" xfId="22367" xr:uid="{00000000-0005-0000-0000-0000D3300000}"/>
    <cellStyle name="Comma 37 7" xfId="12949" xr:uid="{00000000-0005-0000-0000-0000D4300000}"/>
    <cellStyle name="Comma 37 7 2" xfId="25695" xr:uid="{00000000-0005-0000-0000-0000D5300000}"/>
    <cellStyle name="Comma 37 8" xfId="21076" xr:uid="{00000000-0005-0000-0000-0000D6300000}"/>
    <cellStyle name="Comma 37 9" xfId="6042" xr:uid="{00000000-0005-0000-0000-0000D7300000}"/>
    <cellStyle name="Comma 38" xfId="207" xr:uid="{00000000-0005-0000-0000-0000D8300000}"/>
    <cellStyle name="Comma 38 2" xfId="498" xr:uid="{00000000-0005-0000-0000-0000D9300000}"/>
    <cellStyle name="Comma 38 2 2" xfId="15032" xr:uid="{00000000-0005-0000-0000-0000DA300000}"/>
    <cellStyle name="Comma 38 2 2 2" xfId="27703" xr:uid="{00000000-0005-0000-0000-0000DB300000}"/>
    <cellStyle name="Comma 38 2 3" xfId="22620" xr:uid="{00000000-0005-0000-0000-0000DC300000}"/>
    <cellStyle name="Comma 38 2 4" xfId="8546" xr:uid="{00000000-0005-0000-0000-0000DD300000}"/>
    <cellStyle name="Comma 38 2 5" xfId="42390" xr:uid="{00000000-0005-0000-0000-0000DE300000}"/>
    <cellStyle name="Comma 38 3" xfId="1133" xr:uid="{00000000-0005-0000-0000-0000DF300000}"/>
    <cellStyle name="Comma 38 3 2" xfId="15873" xr:uid="{00000000-0005-0000-0000-0000E0300000}"/>
    <cellStyle name="Comma 38 3 2 2" xfId="28514" xr:uid="{00000000-0005-0000-0000-0000E1300000}"/>
    <cellStyle name="Comma 38 3 3" xfId="23489" xr:uid="{00000000-0005-0000-0000-0000E2300000}"/>
    <cellStyle name="Comma 38 3 4" xfId="9503" xr:uid="{00000000-0005-0000-0000-0000E3300000}"/>
    <cellStyle name="Comma 38 3 5" xfId="42391" xr:uid="{00000000-0005-0000-0000-0000E4300000}"/>
    <cellStyle name="Comma 38 4" xfId="1434" xr:uid="{00000000-0005-0000-0000-0000E5300000}"/>
    <cellStyle name="Comma 38 4 2" xfId="9664" xr:uid="{00000000-0005-0000-0000-0000E6300000}"/>
    <cellStyle name="Comma 38 4 3" xfId="37530" xr:uid="{00000000-0005-0000-0000-0000E7300000}"/>
    <cellStyle name="Comma 38 5" xfId="10323" xr:uid="{00000000-0005-0000-0000-0000E8300000}"/>
    <cellStyle name="Comma 38 6" xfId="7645" xr:uid="{00000000-0005-0000-0000-0000E9300000}"/>
    <cellStyle name="Comma 38 6 2" xfId="14148" xr:uid="{00000000-0005-0000-0000-0000EA300000}"/>
    <cellStyle name="Comma 38 6 2 2" xfId="26876" xr:uid="{00000000-0005-0000-0000-0000EB300000}"/>
    <cellStyle name="Comma 38 6 3" xfId="22369" xr:uid="{00000000-0005-0000-0000-0000EC300000}"/>
    <cellStyle name="Comma 38 7" xfId="12952" xr:uid="{00000000-0005-0000-0000-0000ED300000}"/>
    <cellStyle name="Comma 38 7 2" xfId="25698" xr:uid="{00000000-0005-0000-0000-0000EE300000}"/>
    <cellStyle name="Comma 38 8" xfId="21078" xr:uid="{00000000-0005-0000-0000-0000EF300000}"/>
    <cellStyle name="Comma 38 9" xfId="6045" xr:uid="{00000000-0005-0000-0000-0000F0300000}"/>
    <cellStyle name="Comma 39" xfId="208" xr:uid="{00000000-0005-0000-0000-0000F1300000}"/>
    <cellStyle name="Comma 39 2" xfId="499" xr:uid="{00000000-0005-0000-0000-0000F2300000}"/>
    <cellStyle name="Comma 39 2 2" xfId="15034" xr:uid="{00000000-0005-0000-0000-0000F3300000}"/>
    <cellStyle name="Comma 39 2 2 2" xfId="27705" xr:uid="{00000000-0005-0000-0000-0000F4300000}"/>
    <cellStyle name="Comma 39 2 2 3" xfId="42393" xr:uid="{00000000-0005-0000-0000-0000F5300000}"/>
    <cellStyle name="Comma 39 2 3" xfId="22622" xr:uid="{00000000-0005-0000-0000-0000F6300000}"/>
    <cellStyle name="Comma 39 2 4" xfId="8548" xr:uid="{00000000-0005-0000-0000-0000F7300000}"/>
    <cellStyle name="Comma 39 2 5" xfId="42392" xr:uid="{00000000-0005-0000-0000-0000F8300000}"/>
    <cellStyle name="Comma 39 3" xfId="1134" xr:uid="{00000000-0005-0000-0000-0000F9300000}"/>
    <cellStyle name="Comma 39 3 2" xfId="15875" xr:uid="{00000000-0005-0000-0000-0000FA300000}"/>
    <cellStyle name="Comma 39 3 2 2" xfId="28516" xr:uid="{00000000-0005-0000-0000-0000FB300000}"/>
    <cellStyle name="Comma 39 3 3" xfId="23491" xr:uid="{00000000-0005-0000-0000-0000FC300000}"/>
    <cellStyle name="Comma 39 3 4" xfId="9505" xr:uid="{00000000-0005-0000-0000-0000FD300000}"/>
    <cellStyle name="Comma 39 3 5" xfId="42394" xr:uid="{00000000-0005-0000-0000-0000FE300000}"/>
    <cellStyle name="Comma 39 4" xfId="1435" xr:uid="{00000000-0005-0000-0000-0000FF300000}"/>
    <cellStyle name="Comma 39 4 2" xfId="9665" xr:uid="{00000000-0005-0000-0000-000000310000}"/>
    <cellStyle name="Comma 39 4 3" xfId="37531" xr:uid="{00000000-0005-0000-0000-000001310000}"/>
    <cellStyle name="Comma 39 4 4" xfId="42395" xr:uid="{00000000-0005-0000-0000-000002310000}"/>
    <cellStyle name="Comma 39 5" xfId="11347" xr:uid="{00000000-0005-0000-0000-000003310000}"/>
    <cellStyle name="Comma 39 6" xfId="7647" xr:uid="{00000000-0005-0000-0000-000004310000}"/>
    <cellStyle name="Comma 39 6 2" xfId="14150" xr:uid="{00000000-0005-0000-0000-000005310000}"/>
    <cellStyle name="Comma 39 6 2 2" xfId="26878" xr:uid="{00000000-0005-0000-0000-000006310000}"/>
    <cellStyle name="Comma 39 6 3" xfId="22371" xr:uid="{00000000-0005-0000-0000-000007310000}"/>
    <cellStyle name="Comma 39 7" xfId="12954" xr:uid="{00000000-0005-0000-0000-000008310000}"/>
    <cellStyle name="Comma 39 7 2" xfId="25700" xr:uid="{00000000-0005-0000-0000-000009310000}"/>
    <cellStyle name="Comma 39 8" xfId="21080" xr:uid="{00000000-0005-0000-0000-00000A310000}"/>
    <cellStyle name="Comma 39 9" xfId="6048" xr:uid="{00000000-0005-0000-0000-00000B310000}"/>
    <cellStyle name="Comma 4" xfId="26" xr:uid="{00000000-0005-0000-0000-00000C310000}"/>
    <cellStyle name="Comma 4 10" xfId="737" xr:uid="{00000000-0005-0000-0000-00000D310000}"/>
    <cellStyle name="Comma 4 10 2" xfId="9666" xr:uid="{00000000-0005-0000-0000-00000E310000}"/>
    <cellStyle name="Comma 4 10 3" xfId="17679" xr:uid="{00000000-0005-0000-0000-00000F310000}"/>
    <cellStyle name="Comma 4 10 4" xfId="4000" xr:uid="{00000000-0005-0000-0000-000010310000}"/>
    <cellStyle name="Comma 4 10 5" xfId="42396" xr:uid="{00000000-0005-0000-0000-000011310000}"/>
    <cellStyle name="Comma 4 11" xfId="738" xr:uid="{00000000-0005-0000-0000-000012310000}"/>
    <cellStyle name="Comma 4 11 2" xfId="9667" xr:uid="{00000000-0005-0000-0000-000013310000}"/>
    <cellStyle name="Comma 4 11 3" xfId="17680" xr:uid="{00000000-0005-0000-0000-000014310000}"/>
    <cellStyle name="Comma 4 11 4" xfId="4001" xr:uid="{00000000-0005-0000-0000-000015310000}"/>
    <cellStyle name="Comma 4 11 5" xfId="42397" xr:uid="{00000000-0005-0000-0000-000016310000}"/>
    <cellStyle name="Comma 4 12" xfId="739" xr:uid="{00000000-0005-0000-0000-000017310000}"/>
    <cellStyle name="Comma 4 12 2" xfId="9668" xr:uid="{00000000-0005-0000-0000-000018310000}"/>
    <cellStyle name="Comma 4 12 3" xfId="17681" xr:uid="{00000000-0005-0000-0000-000019310000}"/>
    <cellStyle name="Comma 4 12 4" xfId="4002" xr:uid="{00000000-0005-0000-0000-00001A310000}"/>
    <cellStyle name="Comma 4 12 5" xfId="42398" xr:uid="{00000000-0005-0000-0000-00001B310000}"/>
    <cellStyle name="Comma 4 13" xfId="1227" xr:uid="{00000000-0005-0000-0000-00001C310000}"/>
    <cellStyle name="Comma 4 13 2" xfId="10731" xr:uid="{00000000-0005-0000-0000-00001D310000}"/>
    <cellStyle name="Comma 4 13 3" xfId="4003" xr:uid="{00000000-0005-0000-0000-00001E310000}"/>
    <cellStyle name="Comma 4 13 4" xfId="42399" xr:uid="{00000000-0005-0000-0000-00001F310000}"/>
    <cellStyle name="Comma 4 14" xfId="740" xr:uid="{00000000-0005-0000-0000-000020310000}"/>
    <cellStyle name="Comma 4 14 2" xfId="9669" xr:uid="{00000000-0005-0000-0000-000021310000}"/>
    <cellStyle name="Comma 4 14 3" xfId="17682" xr:uid="{00000000-0005-0000-0000-000022310000}"/>
    <cellStyle name="Comma 4 14 4" xfId="4004" xr:uid="{00000000-0005-0000-0000-000023310000}"/>
    <cellStyle name="Comma 4 14 5" xfId="42400" xr:uid="{00000000-0005-0000-0000-000024310000}"/>
    <cellStyle name="Comma 4 15" xfId="741" xr:uid="{00000000-0005-0000-0000-000025310000}"/>
    <cellStyle name="Comma 4 15 2" xfId="9670" xr:uid="{00000000-0005-0000-0000-000026310000}"/>
    <cellStyle name="Comma 4 15 3" xfId="17683" xr:uid="{00000000-0005-0000-0000-000027310000}"/>
    <cellStyle name="Comma 4 15 4" xfId="4005" xr:uid="{00000000-0005-0000-0000-000028310000}"/>
    <cellStyle name="Comma 4 15 5" xfId="42401" xr:uid="{00000000-0005-0000-0000-000029310000}"/>
    <cellStyle name="Comma 4 16" xfId="742" xr:uid="{00000000-0005-0000-0000-00002A310000}"/>
    <cellStyle name="Comma 4 16 2" xfId="9671" xr:uid="{00000000-0005-0000-0000-00002B310000}"/>
    <cellStyle name="Comma 4 16 3" xfId="17684" xr:uid="{00000000-0005-0000-0000-00002C310000}"/>
    <cellStyle name="Comma 4 16 4" xfId="4006" xr:uid="{00000000-0005-0000-0000-00002D310000}"/>
    <cellStyle name="Comma 4 16 5" xfId="42402" xr:uid="{00000000-0005-0000-0000-00002E310000}"/>
    <cellStyle name="Comma 4 17" xfId="743" xr:uid="{00000000-0005-0000-0000-00002F310000}"/>
    <cellStyle name="Comma 4 17 2" xfId="9672" xr:uid="{00000000-0005-0000-0000-000030310000}"/>
    <cellStyle name="Comma 4 17 3" xfId="17685" xr:uid="{00000000-0005-0000-0000-000031310000}"/>
    <cellStyle name="Comma 4 17 4" xfId="4007" xr:uid="{00000000-0005-0000-0000-000032310000}"/>
    <cellStyle name="Comma 4 17 5" xfId="42403" xr:uid="{00000000-0005-0000-0000-000033310000}"/>
    <cellStyle name="Comma 4 18" xfId="744" xr:uid="{00000000-0005-0000-0000-000034310000}"/>
    <cellStyle name="Comma 4 18 2" xfId="9673" xr:uid="{00000000-0005-0000-0000-000035310000}"/>
    <cellStyle name="Comma 4 18 3" xfId="17686" xr:uid="{00000000-0005-0000-0000-000036310000}"/>
    <cellStyle name="Comma 4 18 4" xfId="4008" xr:uid="{00000000-0005-0000-0000-000037310000}"/>
    <cellStyle name="Comma 4 19" xfId="745" xr:uid="{00000000-0005-0000-0000-000038310000}"/>
    <cellStyle name="Comma 4 19 2" xfId="9674" xr:uid="{00000000-0005-0000-0000-000039310000}"/>
    <cellStyle name="Comma 4 19 3" xfId="17687" xr:uid="{00000000-0005-0000-0000-00003A310000}"/>
    <cellStyle name="Comma 4 19 4" xfId="4009" xr:uid="{00000000-0005-0000-0000-00003B310000}"/>
    <cellStyle name="Comma 4 2" xfId="209" xr:uid="{00000000-0005-0000-0000-00003C310000}"/>
    <cellStyle name="Comma 4 2 10" xfId="2705" xr:uid="{00000000-0005-0000-0000-00003D310000}"/>
    <cellStyle name="Comma 4 2 2" xfId="746" xr:uid="{00000000-0005-0000-0000-00003E310000}"/>
    <cellStyle name="Comma 4 2 2 2" xfId="4011" xr:uid="{00000000-0005-0000-0000-00003F310000}"/>
    <cellStyle name="Comma 4 2 2 2 2" xfId="6098" xr:uid="{00000000-0005-0000-0000-000040310000}"/>
    <cellStyle name="Comma 4 2 2 2 2 2" xfId="42406" xr:uid="{00000000-0005-0000-0000-000041310000}"/>
    <cellStyle name="Comma 4 2 2 2 3" xfId="7910" xr:uid="{00000000-0005-0000-0000-000042310000}"/>
    <cellStyle name="Comma 4 2 2 2 3 2" xfId="14404" xr:uid="{00000000-0005-0000-0000-000043310000}"/>
    <cellStyle name="Comma 4 2 2 2 3 2 2" xfId="27089" xr:uid="{00000000-0005-0000-0000-000044310000}"/>
    <cellStyle name="Comma 4 2 2 2 3 3" xfId="22538" xr:uid="{00000000-0005-0000-0000-000045310000}"/>
    <cellStyle name="Comma 4 2 2 2 4" xfId="8833" xr:uid="{00000000-0005-0000-0000-000046310000}"/>
    <cellStyle name="Comma 4 2 2 2 4 2" xfId="15247" xr:uid="{00000000-0005-0000-0000-000047310000}"/>
    <cellStyle name="Comma 4 2 2 2 4 2 2" xfId="27901" xr:uid="{00000000-0005-0000-0000-000048310000}"/>
    <cellStyle name="Comma 4 2 2 2 4 3" xfId="22867" xr:uid="{00000000-0005-0000-0000-000049310000}"/>
    <cellStyle name="Comma 4 2 2 2 5" xfId="6757" xr:uid="{00000000-0005-0000-0000-00004A310000}"/>
    <cellStyle name="Comma 4 2 2 2 5 2" xfId="13321" xr:uid="{00000000-0005-0000-0000-00004B310000}"/>
    <cellStyle name="Comma 4 2 2 2 5 2 2" xfId="26056" xr:uid="{00000000-0005-0000-0000-00004C310000}"/>
    <cellStyle name="Comma 4 2 2 2 5 3" xfId="21488" xr:uid="{00000000-0005-0000-0000-00004D310000}"/>
    <cellStyle name="Comma 4 2 2 2 6" xfId="12260" xr:uid="{00000000-0005-0000-0000-00004E310000}"/>
    <cellStyle name="Comma 4 2 2 2 6 2" xfId="25006" xr:uid="{00000000-0005-0000-0000-00004F310000}"/>
    <cellStyle name="Comma 4 2 2 2 7" xfId="18768" xr:uid="{00000000-0005-0000-0000-000050310000}"/>
    <cellStyle name="Comma 4 2 2 2 8" xfId="21023" xr:uid="{00000000-0005-0000-0000-000051310000}"/>
    <cellStyle name="Comma 4 2 2 2 9" xfId="42405" xr:uid="{00000000-0005-0000-0000-000052310000}"/>
    <cellStyle name="Comma 4 2 2 3" xfId="10352" xr:uid="{00000000-0005-0000-0000-000053310000}"/>
    <cellStyle name="Comma 4 2 2 3 2" xfId="19171" xr:uid="{00000000-0005-0000-0000-000054310000}"/>
    <cellStyle name="Comma 4 2 2 3 2 2" xfId="32289" xr:uid="{00000000-0005-0000-0000-000055310000}"/>
    <cellStyle name="Comma 4 2 2 3 2 3" xfId="35307" xr:uid="{00000000-0005-0000-0000-000056310000}"/>
    <cellStyle name="Comma 4 2 2 3 3" xfId="17689" xr:uid="{00000000-0005-0000-0000-000057310000}"/>
    <cellStyle name="Comma 4 2 2 3 4" xfId="31030" xr:uid="{00000000-0005-0000-0000-000058310000}"/>
    <cellStyle name="Comma 4 2 2 3 5" xfId="34440" xr:uid="{00000000-0005-0000-0000-000059310000}"/>
    <cellStyle name="Comma 4 2 2 3 6" xfId="42407" xr:uid="{00000000-0005-0000-0000-00005A310000}"/>
    <cellStyle name="Comma 4 2 2 4" xfId="10837" xr:uid="{00000000-0005-0000-0000-00005B310000}"/>
    <cellStyle name="Comma 4 2 2 4 2" xfId="16343" xr:uid="{00000000-0005-0000-0000-00005C310000}"/>
    <cellStyle name="Comma 4 2 2 4 2 2" xfId="28885" xr:uid="{00000000-0005-0000-0000-00005D310000}"/>
    <cellStyle name="Comma 4 2 2 4 3" xfId="23803" xr:uid="{00000000-0005-0000-0000-00005E310000}"/>
    <cellStyle name="Comma 4 2 2 4 4" xfId="42408" xr:uid="{00000000-0005-0000-0000-00005F310000}"/>
    <cellStyle name="Comma 4 2 2 5" xfId="3123" xr:uid="{00000000-0005-0000-0000-000060310000}"/>
    <cellStyle name="Comma 4 2 2 6" xfId="42404" xr:uid="{00000000-0005-0000-0000-000061310000}"/>
    <cellStyle name="Comma 4 2 3" xfId="1111" xr:uid="{00000000-0005-0000-0000-000062310000}"/>
    <cellStyle name="Comma 4 2 3 2" xfId="10751" xr:uid="{00000000-0005-0000-0000-000063310000}"/>
    <cellStyle name="Comma 4 2 3 2 2" xfId="42410" xr:uid="{00000000-0005-0000-0000-000064310000}"/>
    <cellStyle name="Comma 4 2 3 3" xfId="10996" xr:uid="{00000000-0005-0000-0000-000065310000}"/>
    <cellStyle name="Comma 4 2 3 3 2" xfId="16442" xr:uid="{00000000-0005-0000-0000-000066310000}"/>
    <cellStyle name="Comma 4 2 3 3 2 2" xfId="28982" xr:uid="{00000000-0005-0000-0000-000067310000}"/>
    <cellStyle name="Comma 4 2 3 3 3" xfId="23892" xr:uid="{00000000-0005-0000-0000-000068310000}"/>
    <cellStyle name="Comma 4 2 3 3 4" xfId="42411" xr:uid="{00000000-0005-0000-0000-000069310000}"/>
    <cellStyle name="Comma 4 2 3 4" xfId="4012" xr:uid="{00000000-0005-0000-0000-00006A310000}"/>
    <cellStyle name="Comma 4 2 3 5" xfId="42409" xr:uid="{00000000-0005-0000-0000-00006B310000}"/>
    <cellStyle name="Comma 4 2 4" xfId="1303" xr:uid="{00000000-0005-0000-0000-00006C310000}"/>
    <cellStyle name="Comma 4 2 4 2" xfId="4013" xr:uid="{00000000-0005-0000-0000-00006D310000}"/>
    <cellStyle name="Comma 4 2 4 2 2" xfId="42413" xr:uid="{00000000-0005-0000-0000-00006E310000}"/>
    <cellStyle name="Comma 4 2 4 3" xfId="42414" xr:uid="{00000000-0005-0000-0000-00006F310000}"/>
    <cellStyle name="Comma 4 2 4 4" xfId="42412" xr:uid="{00000000-0005-0000-0000-000070310000}"/>
    <cellStyle name="Comma 4 2 5" xfId="1436" xr:uid="{00000000-0005-0000-0000-000071310000}"/>
    <cellStyle name="Comma 4 2 5 2" xfId="6097" xr:uid="{00000000-0005-0000-0000-000072310000}"/>
    <cellStyle name="Comma 4 2 5 2 2" xfId="42416" xr:uid="{00000000-0005-0000-0000-000073310000}"/>
    <cellStyle name="Comma 4 2 5 3" xfId="18636" xr:uid="{00000000-0005-0000-0000-000074310000}"/>
    <cellStyle name="Comma 4 2 5 4" xfId="4010" xr:uid="{00000000-0005-0000-0000-000075310000}"/>
    <cellStyle name="Comma 4 2 5 5" xfId="37532" xr:uid="{00000000-0005-0000-0000-000076310000}"/>
    <cellStyle name="Comma 4 2 5 6" xfId="37890" xr:uid="{00000000-0005-0000-0000-000077310000}"/>
    <cellStyle name="Comma 4 2 5 7" xfId="42415" xr:uid="{00000000-0005-0000-0000-000078310000}"/>
    <cellStyle name="Comma 4 2 6" xfId="6342" xr:uid="{00000000-0005-0000-0000-000079310000}"/>
    <cellStyle name="Comma 4 2 6 2" xfId="18915" xr:uid="{00000000-0005-0000-0000-00007A310000}"/>
    <cellStyle name="Comma 4 2 6 3" xfId="42417" xr:uid="{00000000-0005-0000-0000-00007B310000}"/>
    <cellStyle name="Comma 4 2 7" xfId="9675" xr:uid="{00000000-0005-0000-0000-00007C310000}"/>
    <cellStyle name="Comma 4 2 7 2" xfId="17688" xr:uid="{00000000-0005-0000-0000-00007D310000}"/>
    <cellStyle name="Comma 4 2 7 3" xfId="42418" xr:uid="{00000000-0005-0000-0000-00007E310000}"/>
    <cellStyle name="Comma 4 2 8" xfId="11135" xr:uid="{00000000-0005-0000-0000-00007F310000}"/>
    <cellStyle name="Comma 4 2 8 2" xfId="42419" xr:uid="{00000000-0005-0000-0000-000080310000}"/>
    <cellStyle name="Comma 4 2 9" xfId="30580" xr:uid="{00000000-0005-0000-0000-000081310000}"/>
    <cellStyle name="Comma 4 20" xfId="747" xr:uid="{00000000-0005-0000-0000-000082310000}"/>
    <cellStyle name="Comma 4 20 2" xfId="9676" xr:uid="{00000000-0005-0000-0000-000083310000}"/>
    <cellStyle name="Comma 4 20 3" xfId="17690" xr:uid="{00000000-0005-0000-0000-000084310000}"/>
    <cellStyle name="Comma 4 20 4" xfId="4014" xr:uid="{00000000-0005-0000-0000-000085310000}"/>
    <cellStyle name="Comma 4 21" xfId="748" xr:uid="{00000000-0005-0000-0000-000086310000}"/>
    <cellStyle name="Comma 4 21 2" xfId="9677" xr:uid="{00000000-0005-0000-0000-000087310000}"/>
    <cellStyle name="Comma 4 21 3" xfId="17691" xr:uid="{00000000-0005-0000-0000-000088310000}"/>
    <cellStyle name="Comma 4 21 4" xfId="4015" xr:uid="{00000000-0005-0000-0000-000089310000}"/>
    <cellStyle name="Comma 4 22" xfId="749" xr:uid="{00000000-0005-0000-0000-00008A310000}"/>
    <cellStyle name="Comma 4 22 2" xfId="9678" xr:uid="{00000000-0005-0000-0000-00008B310000}"/>
    <cellStyle name="Comma 4 22 3" xfId="17692" xr:uid="{00000000-0005-0000-0000-00008C310000}"/>
    <cellStyle name="Comma 4 22 4" xfId="4016" xr:uid="{00000000-0005-0000-0000-00008D310000}"/>
    <cellStyle name="Comma 4 23" xfId="750" xr:uid="{00000000-0005-0000-0000-00008E310000}"/>
    <cellStyle name="Comma 4 23 2" xfId="9679" xr:uid="{00000000-0005-0000-0000-00008F310000}"/>
    <cellStyle name="Comma 4 23 3" xfId="17693" xr:uid="{00000000-0005-0000-0000-000090310000}"/>
    <cellStyle name="Comma 4 23 4" xfId="4017" xr:uid="{00000000-0005-0000-0000-000091310000}"/>
    <cellStyle name="Comma 4 24" xfId="751" xr:uid="{00000000-0005-0000-0000-000092310000}"/>
    <cellStyle name="Comma 4 24 2" xfId="9680" xr:uid="{00000000-0005-0000-0000-000093310000}"/>
    <cellStyle name="Comma 4 24 3" xfId="17694" xr:uid="{00000000-0005-0000-0000-000094310000}"/>
    <cellStyle name="Comma 4 24 4" xfId="4018" xr:uid="{00000000-0005-0000-0000-000095310000}"/>
    <cellStyle name="Comma 4 25" xfId="752" xr:uid="{00000000-0005-0000-0000-000096310000}"/>
    <cellStyle name="Comma 4 25 2" xfId="9681" xr:uid="{00000000-0005-0000-0000-000097310000}"/>
    <cellStyle name="Comma 4 25 3" xfId="17695" xr:uid="{00000000-0005-0000-0000-000098310000}"/>
    <cellStyle name="Comma 4 25 4" xfId="4019" xr:uid="{00000000-0005-0000-0000-000099310000}"/>
    <cellStyle name="Comma 4 26" xfId="753" xr:uid="{00000000-0005-0000-0000-00009A310000}"/>
    <cellStyle name="Comma 4 26 2" xfId="9682" xr:uid="{00000000-0005-0000-0000-00009B310000}"/>
    <cellStyle name="Comma 4 26 3" xfId="17696" xr:uid="{00000000-0005-0000-0000-00009C310000}"/>
    <cellStyle name="Comma 4 26 4" xfId="4020" xr:uid="{00000000-0005-0000-0000-00009D310000}"/>
    <cellStyle name="Comma 4 27" xfId="754" xr:uid="{00000000-0005-0000-0000-00009E310000}"/>
    <cellStyle name="Comma 4 27 2" xfId="9683" xr:uid="{00000000-0005-0000-0000-00009F310000}"/>
    <cellStyle name="Comma 4 27 3" xfId="17697" xr:uid="{00000000-0005-0000-0000-0000A0310000}"/>
    <cellStyle name="Comma 4 27 4" xfId="4021" xr:uid="{00000000-0005-0000-0000-0000A1310000}"/>
    <cellStyle name="Comma 4 28" xfId="755" xr:uid="{00000000-0005-0000-0000-0000A2310000}"/>
    <cellStyle name="Comma 4 28 2" xfId="9684" xr:uid="{00000000-0005-0000-0000-0000A3310000}"/>
    <cellStyle name="Comma 4 28 3" xfId="17698" xr:uid="{00000000-0005-0000-0000-0000A4310000}"/>
    <cellStyle name="Comma 4 28 4" xfId="4022" xr:uid="{00000000-0005-0000-0000-0000A5310000}"/>
    <cellStyle name="Comma 4 29" xfId="756" xr:uid="{00000000-0005-0000-0000-0000A6310000}"/>
    <cellStyle name="Comma 4 29 2" xfId="7911" xr:uid="{00000000-0005-0000-0000-0000A7310000}"/>
    <cellStyle name="Comma 4 29 2 2" xfId="14405" xr:uid="{00000000-0005-0000-0000-0000A8310000}"/>
    <cellStyle name="Comma 4 29 2 2 2" xfId="27090" xr:uid="{00000000-0005-0000-0000-0000A9310000}"/>
    <cellStyle name="Comma 4 29 2 3" xfId="18637" xr:uid="{00000000-0005-0000-0000-0000AA310000}"/>
    <cellStyle name="Comma 4 29 2 4" xfId="22539" xr:uid="{00000000-0005-0000-0000-0000AB310000}"/>
    <cellStyle name="Comma 4 29 3" xfId="8834" xr:uid="{00000000-0005-0000-0000-0000AC310000}"/>
    <cellStyle name="Comma 4 29 3 2" xfId="15248" xr:uid="{00000000-0005-0000-0000-0000AD310000}"/>
    <cellStyle name="Comma 4 29 3 2 2" xfId="19172" xr:uid="{00000000-0005-0000-0000-0000AE310000}"/>
    <cellStyle name="Comma 4 29 3 2 3" xfId="32290" xr:uid="{00000000-0005-0000-0000-0000AF310000}"/>
    <cellStyle name="Comma 4 29 3 2 4" xfId="35308" xr:uid="{00000000-0005-0000-0000-0000B0310000}"/>
    <cellStyle name="Comma 4 29 3 3" xfId="17699" xr:uid="{00000000-0005-0000-0000-0000B1310000}"/>
    <cellStyle name="Comma 4 29 3 4" xfId="31031" xr:uid="{00000000-0005-0000-0000-0000B2310000}"/>
    <cellStyle name="Comma 4 29 3 5" xfId="34441" xr:uid="{00000000-0005-0000-0000-0000B3310000}"/>
    <cellStyle name="Comma 4 29 4" xfId="9685" xr:uid="{00000000-0005-0000-0000-0000B4310000}"/>
    <cellStyle name="Comma 4 29 5" xfId="6769" xr:uid="{00000000-0005-0000-0000-0000B5310000}"/>
    <cellStyle name="Comma 4 29 5 2" xfId="13333" xr:uid="{00000000-0005-0000-0000-0000B6310000}"/>
    <cellStyle name="Comma 4 29 5 2 2" xfId="26068" xr:uid="{00000000-0005-0000-0000-0000B7310000}"/>
    <cellStyle name="Comma 4 29 5 3" xfId="21500" xr:uid="{00000000-0005-0000-0000-0000B8310000}"/>
    <cellStyle name="Comma 4 29 6" xfId="12261" xr:uid="{00000000-0005-0000-0000-0000B9310000}"/>
    <cellStyle name="Comma 4 29 6 2" xfId="25007" xr:uid="{00000000-0005-0000-0000-0000BA310000}"/>
    <cellStyle name="Comma 4 29 7" xfId="4023" xr:uid="{00000000-0005-0000-0000-0000BB310000}"/>
    <cellStyle name="Comma 4 3" xfId="500" xr:uid="{00000000-0005-0000-0000-0000BC310000}"/>
    <cellStyle name="Comma 4 3 10" xfId="4025" xr:uid="{00000000-0005-0000-0000-0000BD310000}"/>
    <cellStyle name="Comma 4 3 11" xfId="4026" xr:uid="{00000000-0005-0000-0000-0000BE310000}"/>
    <cellStyle name="Comma 4 3 12" xfId="4027" xr:uid="{00000000-0005-0000-0000-0000BF310000}"/>
    <cellStyle name="Comma 4 3 13" xfId="4028" xr:uid="{00000000-0005-0000-0000-0000C0310000}"/>
    <cellStyle name="Comma 4 3 14" xfId="4029" xr:uid="{00000000-0005-0000-0000-0000C1310000}"/>
    <cellStyle name="Comma 4 3 15" xfId="4030" xr:uid="{00000000-0005-0000-0000-0000C2310000}"/>
    <cellStyle name="Comma 4 3 16" xfId="4031" xr:uid="{00000000-0005-0000-0000-0000C3310000}"/>
    <cellStyle name="Comma 4 3 17" xfId="4032" xr:uid="{00000000-0005-0000-0000-0000C4310000}"/>
    <cellStyle name="Comma 4 3 18" xfId="4033" xr:uid="{00000000-0005-0000-0000-0000C5310000}"/>
    <cellStyle name="Comma 4 3 19" xfId="4034" xr:uid="{00000000-0005-0000-0000-0000C6310000}"/>
    <cellStyle name="Comma 4 3 2" xfId="757" xr:uid="{00000000-0005-0000-0000-0000C7310000}"/>
    <cellStyle name="Comma 4 3 2 2" xfId="6100" xr:uid="{00000000-0005-0000-0000-0000C8310000}"/>
    <cellStyle name="Comma 4 3 2 2 2" xfId="18769" xr:uid="{00000000-0005-0000-0000-0000C9310000}"/>
    <cellStyle name="Comma 4 3 2 2 3" xfId="42421" xr:uid="{00000000-0005-0000-0000-0000CA310000}"/>
    <cellStyle name="Comma 4 3 2 3" xfId="10353" xr:uid="{00000000-0005-0000-0000-0000CB310000}"/>
    <cellStyle name="Comma 4 3 2 3 2" xfId="17701" xr:uid="{00000000-0005-0000-0000-0000CC310000}"/>
    <cellStyle name="Comma 4 3 2 4" xfId="11075" xr:uid="{00000000-0005-0000-0000-0000CD310000}"/>
    <cellStyle name="Comma 4 3 2 5" xfId="4035" xr:uid="{00000000-0005-0000-0000-0000CE310000}"/>
    <cellStyle name="Comma 4 3 2 6" xfId="42420" xr:uid="{00000000-0005-0000-0000-0000CF310000}"/>
    <cellStyle name="Comma 4 3 20" xfId="4024" xr:uid="{00000000-0005-0000-0000-0000D0310000}"/>
    <cellStyle name="Comma 4 3 20 2" xfId="6099" xr:uid="{00000000-0005-0000-0000-0000D1310000}"/>
    <cellStyle name="Comma 4 3 20 3" xfId="18638" xr:uid="{00000000-0005-0000-0000-0000D2310000}"/>
    <cellStyle name="Comma 4 3 21" xfId="9686" xr:uid="{00000000-0005-0000-0000-0000D3310000}"/>
    <cellStyle name="Comma 4 3 21 2" xfId="17700" xr:uid="{00000000-0005-0000-0000-0000D4310000}"/>
    <cellStyle name="Comma 4 3 22" xfId="10058" xr:uid="{00000000-0005-0000-0000-0000D5310000}"/>
    <cellStyle name="Comma 4 3 23" xfId="2706" xr:uid="{00000000-0005-0000-0000-0000D6310000}"/>
    <cellStyle name="Comma 4 3 3" xfId="1437" xr:uid="{00000000-0005-0000-0000-0000D7310000}"/>
    <cellStyle name="Comma 4 3 3 2" xfId="6189" xr:uid="{00000000-0005-0000-0000-0000D8310000}"/>
    <cellStyle name="Comma 4 3 3 2 2" xfId="42423" xr:uid="{00000000-0005-0000-0000-0000D9310000}"/>
    <cellStyle name="Comma 4 3 3 3" xfId="4036" xr:uid="{00000000-0005-0000-0000-0000DA310000}"/>
    <cellStyle name="Comma 4 3 3 4" xfId="37642" xr:uid="{00000000-0005-0000-0000-0000DB310000}"/>
    <cellStyle name="Comma 4 3 3 5" xfId="37936" xr:uid="{00000000-0005-0000-0000-0000DC310000}"/>
    <cellStyle name="Comma 4 3 3 6" xfId="42422" xr:uid="{00000000-0005-0000-0000-0000DD310000}"/>
    <cellStyle name="Comma 4 3 4" xfId="4037" xr:uid="{00000000-0005-0000-0000-0000DE310000}"/>
    <cellStyle name="Comma 4 3 4 2" xfId="42424" xr:uid="{00000000-0005-0000-0000-0000DF310000}"/>
    <cellStyle name="Comma 4 3 5" xfId="4038" xr:uid="{00000000-0005-0000-0000-0000E0310000}"/>
    <cellStyle name="Comma 4 3 6" xfId="4039" xr:uid="{00000000-0005-0000-0000-0000E1310000}"/>
    <cellStyle name="Comma 4 3 7" xfId="4040" xr:uid="{00000000-0005-0000-0000-0000E2310000}"/>
    <cellStyle name="Comma 4 3 8" xfId="4041" xr:uid="{00000000-0005-0000-0000-0000E3310000}"/>
    <cellStyle name="Comma 4 3 9" xfId="4042" xr:uid="{00000000-0005-0000-0000-0000E4310000}"/>
    <cellStyle name="Comma 4 30" xfId="758" xr:uid="{00000000-0005-0000-0000-0000E5310000}"/>
    <cellStyle name="Comma 4 30 2" xfId="7912" xr:uid="{00000000-0005-0000-0000-0000E6310000}"/>
    <cellStyle name="Comma 4 30 2 2" xfId="14406" xr:uid="{00000000-0005-0000-0000-0000E7310000}"/>
    <cellStyle name="Comma 4 30 2 2 2" xfId="27091" xr:uid="{00000000-0005-0000-0000-0000E8310000}"/>
    <cellStyle name="Comma 4 30 2 3" xfId="18639" xr:uid="{00000000-0005-0000-0000-0000E9310000}"/>
    <cellStyle name="Comma 4 30 2 4" xfId="22540" xr:uid="{00000000-0005-0000-0000-0000EA310000}"/>
    <cellStyle name="Comma 4 30 3" xfId="8835" xr:uid="{00000000-0005-0000-0000-0000EB310000}"/>
    <cellStyle name="Comma 4 30 3 2" xfId="15249" xr:uid="{00000000-0005-0000-0000-0000EC310000}"/>
    <cellStyle name="Comma 4 30 3 2 2" xfId="19173" xr:uid="{00000000-0005-0000-0000-0000ED310000}"/>
    <cellStyle name="Comma 4 30 3 2 3" xfId="32291" xr:uid="{00000000-0005-0000-0000-0000EE310000}"/>
    <cellStyle name="Comma 4 30 3 2 4" xfId="35309" xr:uid="{00000000-0005-0000-0000-0000EF310000}"/>
    <cellStyle name="Comma 4 30 3 3" xfId="17702" xr:uid="{00000000-0005-0000-0000-0000F0310000}"/>
    <cellStyle name="Comma 4 30 3 4" xfId="31032" xr:uid="{00000000-0005-0000-0000-0000F1310000}"/>
    <cellStyle name="Comma 4 30 3 5" xfId="34442" xr:uid="{00000000-0005-0000-0000-0000F2310000}"/>
    <cellStyle name="Comma 4 30 4" xfId="9687" xr:uid="{00000000-0005-0000-0000-0000F3310000}"/>
    <cellStyle name="Comma 4 30 5" xfId="6772" xr:uid="{00000000-0005-0000-0000-0000F4310000}"/>
    <cellStyle name="Comma 4 30 5 2" xfId="13336" xr:uid="{00000000-0005-0000-0000-0000F5310000}"/>
    <cellStyle name="Comma 4 30 5 2 2" xfId="26071" xr:uid="{00000000-0005-0000-0000-0000F6310000}"/>
    <cellStyle name="Comma 4 30 5 3" xfId="21503" xr:uid="{00000000-0005-0000-0000-0000F7310000}"/>
    <cellStyle name="Comma 4 30 6" xfId="12262" xr:uid="{00000000-0005-0000-0000-0000F8310000}"/>
    <cellStyle name="Comma 4 30 6 2" xfId="25008" xr:uid="{00000000-0005-0000-0000-0000F9310000}"/>
    <cellStyle name="Comma 4 30 7" xfId="4043" xr:uid="{00000000-0005-0000-0000-0000FA310000}"/>
    <cellStyle name="Comma 4 31" xfId="759" xr:uid="{00000000-0005-0000-0000-0000FB310000}"/>
    <cellStyle name="Comma 4 31 2" xfId="9688" xr:uid="{00000000-0005-0000-0000-0000FC310000}"/>
    <cellStyle name="Comma 4 31 3" xfId="17703" xr:uid="{00000000-0005-0000-0000-0000FD310000}"/>
    <cellStyle name="Comma 4 31 4" xfId="4044" xr:uid="{00000000-0005-0000-0000-0000FE310000}"/>
    <cellStyle name="Comma 4 32" xfId="760" xr:uid="{00000000-0005-0000-0000-0000FF310000}"/>
    <cellStyle name="Comma 4 32 2" xfId="9689" xr:uid="{00000000-0005-0000-0000-000000320000}"/>
    <cellStyle name="Comma 4 32 3" xfId="17704" xr:uid="{00000000-0005-0000-0000-000001320000}"/>
    <cellStyle name="Comma 4 32 4" xfId="4045" xr:uid="{00000000-0005-0000-0000-000002320000}"/>
    <cellStyle name="Comma 4 33" xfId="761" xr:uid="{00000000-0005-0000-0000-000003320000}"/>
    <cellStyle name="Comma 4 33 2" xfId="9690" xr:uid="{00000000-0005-0000-0000-000004320000}"/>
    <cellStyle name="Comma 4 33 3" xfId="17705" xr:uid="{00000000-0005-0000-0000-000005320000}"/>
    <cellStyle name="Comma 4 33 4" xfId="4046" xr:uid="{00000000-0005-0000-0000-000006320000}"/>
    <cellStyle name="Comma 4 34" xfId="762" xr:uid="{00000000-0005-0000-0000-000007320000}"/>
    <cellStyle name="Comma 4 34 2" xfId="9691" xr:uid="{00000000-0005-0000-0000-000008320000}"/>
    <cellStyle name="Comma 4 34 3" xfId="17706" xr:uid="{00000000-0005-0000-0000-000009320000}"/>
    <cellStyle name="Comma 4 34 4" xfId="4047" xr:uid="{00000000-0005-0000-0000-00000A320000}"/>
    <cellStyle name="Comma 4 35" xfId="763" xr:uid="{00000000-0005-0000-0000-00000B320000}"/>
    <cellStyle name="Comma 4 35 2" xfId="9692" xr:uid="{00000000-0005-0000-0000-00000C320000}"/>
    <cellStyle name="Comma 4 35 3" xfId="17707" xr:uid="{00000000-0005-0000-0000-00000D320000}"/>
    <cellStyle name="Comma 4 35 4" xfId="4048" xr:uid="{00000000-0005-0000-0000-00000E320000}"/>
    <cellStyle name="Comma 4 36" xfId="764" xr:uid="{00000000-0005-0000-0000-00000F320000}"/>
    <cellStyle name="Comma 4 36 2" xfId="9693" xr:uid="{00000000-0005-0000-0000-000010320000}"/>
    <cellStyle name="Comma 4 36 3" xfId="17708" xr:uid="{00000000-0005-0000-0000-000011320000}"/>
    <cellStyle name="Comma 4 36 4" xfId="4049" xr:uid="{00000000-0005-0000-0000-000012320000}"/>
    <cellStyle name="Comma 4 37" xfId="765" xr:uid="{00000000-0005-0000-0000-000013320000}"/>
    <cellStyle name="Comma 4 37 2" xfId="9694" xr:uid="{00000000-0005-0000-0000-000014320000}"/>
    <cellStyle name="Comma 4 37 3" xfId="17709" xr:uid="{00000000-0005-0000-0000-000015320000}"/>
    <cellStyle name="Comma 4 37 4" xfId="4050" xr:uid="{00000000-0005-0000-0000-000016320000}"/>
    <cellStyle name="Comma 4 38" xfId="1256" xr:uid="{00000000-0005-0000-0000-000017320000}"/>
    <cellStyle name="Comma 4 38 2" xfId="10293" xr:uid="{00000000-0005-0000-0000-000018320000}"/>
    <cellStyle name="Comma 4 38 3" xfId="4051" xr:uid="{00000000-0005-0000-0000-000019320000}"/>
    <cellStyle name="Comma 4 38 4" xfId="37804" xr:uid="{00000000-0005-0000-0000-00001A320000}"/>
    <cellStyle name="Comma 4 38 5" xfId="38076" xr:uid="{00000000-0005-0000-0000-00001B320000}"/>
    <cellStyle name="Comma 4 39" xfId="1335" xr:uid="{00000000-0005-0000-0000-00001C320000}"/>
    <cellStyle name="Comma 4 39 2" xfId="4052" xr:uid="{00000000-0005-0000-0000-00001D320000}"/>
    <cellStyle name="Comma 4 39 3" xfId="37407" xr:uid="{00000000-0005-0000-0000-00001E320000}"/>
    <cellStyle name="Comma 4 4" xfId="766" xr:uid="{00000000-0005-0000-0000-00001F320000}"/>
    <cellStyle name="Comma 4 4 10" xfId="4054" xr:uid="{00000000-0005-0000-0000-000020320000}"/>
    <cellStyle name="Comma 4 4 11" xfId="4055" xr:uid="{00000000-0005-0000-0000-000021320000}"/>
    <cellStyle name="Comma 4 4 12" xfId="4056" xr:uid="{00000000-0005-0000-0000-000022320000}"/>
    <cellStyle name="Comma 4 4 13" xfId="4057" xr:uid="{00000000-0005-0000-0000-000023320000}"/>
    <cellStyle name="Comma 4 4 14" xfId="4058" xr:uid="{00000000-0005-0000-0000-000024320000}"/>
    <cellStyle name="Comma 4 4 15" xfId="4059" xr:uid="{00000000-0005-0000-0000-000025320000}"/>
    <cellStyle name="Comma 4 4 16" xfId="4060" xr:uid="{00000000-0005-0000-0000-000026320000}"/>
    <cellStyle name="Comma 4 4 17" xfId="4061" xr:uid="{00000000-0005-0000-0000-000027320000}"/>
    <cellStyle name="Comma 4 4 18" xfId="4062" xr:uid="{00000000-0005-0000-0000-000028320000}"/>
    <cellStyle name="Comma 4 4 19" xfId="4063" xr:uid="{00000000-0005-0000-0000-000029320000}"/>
    <cellStyle name="Comma 4 4 2" xfId="1438" xr:uid="{00000000-0005-0000-0000-00002A320000}"/>
    <cellStyle name="Comma 4 4 2 2" xfId="10351" xr:uid="{00000000-0005-0000-0000-00002B320000}"/>
    <cellStyle name="Comma 4 4 2 2 2" xfId="42427" xr:uid="{00000000-0005-0000-0000-00002C320000}"/>
    <cellStyle name="Comma 4 4 2 2 3" xfId="42426" xr:uid="{00000000-0005-0000-0000-00002D320000}"/>
    <cellStyle name="Comma 4 4 2 3" xfId="17711" xr:uid="{00000000-0005-0000-0000-00002E320000}"/>
    <cellStyle name="Comma 4 4 2 3 2" xfId="42428" xr:uid="{00000000-0005-0000-0000-00002F320000}"/>
    <cellStyle name="Comma 4 4 2 4" xfId="4064" xr:uid="{00000000-0005-0000-0000-000030320000}"/>
    <cellStyle name="Comma 4 4 2 5" xfId="42425" xr:uid="{00000000-0005-0000-0000-000031320000}"/>
    <cellStyle name="Comma 4 4 20" xfId="4053" xr:uid="{00000000-0005-0000-0000-000032320000}"/>
    <cellStyle name="Comma 4 4 20 2" xfId="6101" xr:uid="{00000000-0005-0000-0000-000033320000}"/>
    <cellStyle name="Comma 4 4 20 3" xfId="18640" xr:uid="{00000000-0005-0000-0000-000034320000}"/>
    <cellStyle name="Comma 4 4 21" xfId="9695" xr:uid="{00000000-0005-0000-0000-000035320000}"/>
    <cellStyle name="Comma 4 4 21 2" xfId="17710" xr:uid="{00000000-0005-0000-0000-000036320000}"/>
    <cellStyle name="Comma 4 4 22" xfId="10895" xr:uid="{00000000-0005-0000-0000-000037320000}"/>
    <cellStyle name="Comma 4 4 23" xfId="3118" xr:uid="{00000000-0005-0000-0000-000038320000}"/>
    <cellStyle name="Comma 4 4 3" xfId="4065" xr:uid="{00000000-0005-0000-0000-000039320000}"/>
    <cellStyle name="Comma 4 4 3 2" xfId="42430" xr:uid="{00000000-0005-0000-0000-00003A320000}"/>
    <cellStyle name="Comma 4 4 3 3" xfId="42429" xr:uid="{00000000-0005-0000-0000-00003B320000}"/>
    <cellStyle name="Comma 4 4 4" xfId="4066" xr:uid="{00000000-0005-0000-0000-00003C320000}"/>
    <cellStyle name="Comma 4 4 4 2" xfId="42431" xr:uid="{00000000-0005-0000-0000-00003D320000}"/>
    <cellStyle name="Comma 4 4 5" xfId="4067" xr:uid="{00000000-0005-0000-0000-00003E320000}"/>
    <cellStyle name="Comma 4 4 5 2" xfId="42432" xr:uid="{00000000-0005-0000-0000-00003F320000}"/>
    <cellStyle name="Comma 4 4 6" xfId="4068" xr:uid="{00000000-0005-0000-0000-000040320000}"/>
    <cellStyle name="Comma 4 4 6 2" xfId="42433" xr:uid="{00000000-0005-0000-0000-000041320000}"/>
    <cellStyle name="Comma 4 4 7" xfId="4069" xr:uid="{00000000-0005-0000-0000-000042320000}"/>
    <cellStyle name="Comma 4 4 8" xfId="4070" xr:uid="{00000000-0005-0000-0000-000043320000}"/>
    <cellStyle name="Comma 4 4 9" xfId="4071" xr:uid="{00000000-0005-0000-0000-000044320000}"/>
    <cellStyle name="Comma 4 40" xfId="4072" xr:uid="{00000000-0005-0000-0000-000045320000}"/>
    <cellStyle name="Comma 4 41" xfId="4073" xr:uid="{00000000-0005-0000-0000-000046320000}"/>
    <cellStyle name="Comma 4 42" xfId="767" xr:uid="{00000000-0005-0000-0000-000047320000}"/>
    <cellStyle name="Comma 4 42 2" xfId="9696" xr:uid="{00000000-0005-0000-0000-000048320000}"/>
    <cellStyle name="Comma 4 42 3" xfId="17712" xr:uid="{00000000-0005-0000-0000-000049320000}"/>
    <cellStyle name="Comma 4 42 4" xfId="4074" xr:uid="{00000000-0005-0000-0000-00004A320000}"/>
    <cellStyle name="Comma 4 43" xfId="4075" xr:uid="{00000000-0005-0000-0000-00004B320000}"/>
    <cellStyle name="Comma 4 44" xfId="4076" xr:uid="{00000000-0005-0000-0000-00004C320000}"/>
    <cellStyle name="Comma 4 45" xfId="4077" xr:uid="{00000000-0005-0000-0000-00004D320000}"/>
    <cellStyle name="Comma 4 46" xfId="4078" xr:uid="{00000000-0005-0000-0000-00004E320000}"/>
    <cellStyle name="Comma 4 47" xfId="4079" xr:uid="{00000000-0005-0000-0000-00004F320000}"/>
    <cellStyle name="Comma 4 48" xfId="6061" xr:uid="{00000000-0005-0000-0000-000050320000}"/>
    <cellStyle name="Comma 4 48 2" xfId="18567" xr:uid="{00000000-0005-0000-0000-000051320000}"/>
    <cellStyle name="Comma 4 49" xfId="2704" xr:uid="{00000000-0005-0000-0000-000052320000}"/>
    <cellStyle name="Comma 4 5" xfId="768" xr:uid="{00000000-0005-0000-0000-000053320000}"/>
    <cellStyle name="Comma 4 5 2" xfId="1439" xr:uid="{00000000-0005-0000-0000-000054320000}"/>
    <cellStyle name="Comma 4 5 2 2" xfId="18641" xr:uid="{00000000-0005-0000-0000-000055320000}"/>
    <cellStyle name="Comma 4 5 2 3" xfId="6188" xr:uid="{00000000-0005-0000-0000-000056320000}"/>
    <cellStyle name="Comma 4 5 2 4" xfId="42434" xr:uid="{00000000-0005-0000-0000-000057320000}"/>
    <cellStyle name="Comma 4 5 3" xfId="9697" xr:uid="{00000000-0005-0000-0000-000058320000}"/>
    <cellStyle name="Comma 4 5 3 2" xfId="17713" xr:uid="{00000000-0005-0000-0000-000059320000}"/>
    <cellStyle name="Comma 4 5 3 3" xfId="42435" xr:uid="{00000000-0005-0000-0000-00005A320000}"/>
    <cellStyle name="Comma 4 5 4" xfId="11197" xr:uid="{00000000-0005-0000-0000-00005B320000}"/>
    <cellStyle name="Comma 4 5 4 2" xfId="42436" xr:uid="{00000000-0005-0000-0000-00005C320000}"/>
    <cellStyle name="Comma 4 5 5" xfId="4080" xr:uid="{00000000-0005-0000-0000-00005D320000}"/>
    <cellStyle name="Comma 4 5 5 2" xfId="42437" xr:uid="{00000000-0005-0000-0000-00005E320000}"/>
    <cellStyle name="Comma 4 50" xfId="7766" xr:uid="{00000000-0005-0000-0000-00005F320000}"/>
    <cellStyle name="Comma 4 50 2" xfId="14261" xr:uid="{00000000-0005-0000-0000-000060320000}"/>
    <cellStyle name="Comma 4 50 2 2" xfId="26975" xr:uid="{00000000-0005-0000-0000-000061320000}"/>
    <cellStyle name="Comma 4 50 3" xfId="22468" xr:uid="{00000000-0005-0000-0000-000062320000}"/>
    <cellStyle name="Comma 4 51" xfId="8613" xr:uid="{00000000-0005-0000-0000-000063320000}"/>
    <cellStyle name="Comma 4 51 2" xfId="15098" xr:uid="{00000000-0005-0000-0000-000064320000}"/>
    <cellStyle name="Comma 4 51 2 2" xfId="27767" xr:uid="{00000000-0005-0000-0000-000065320000}"/>
    <cellStyle name="Comma 4 51 3" xfId="22681" xr:uid="{00000000-0005-0000-0000-000066320000}"/>
    <cellStyle name="Comma 4 52" xfId="9587" xr:uid="{00000000-0005-0000-0000-000067320000}"/>
    <cellStyle name="Comma 4 53" xfId="6404" xr:uid="{00000000-0005-0000-0000-000068320000}"/>
    <cellStyle name="Comma 4 53 2" xfId="13027" xr:uid="{00000000-0005-0000-0000-000069320000}"/>
    <cellStyle name="Comma 4 53 2 2" xfId="25773" xr:uid="{00000000-0005-0000-0000-00006A320000}"/>
    <cellStyle name="Comma 4 53 3" xfId="21153" xr:uid="{00000000-0005-0000-0000-00006B320000}"/>
    <cellStyle name="Comma 4 54" xfId="12029" xr:uid="{00000000-0005-0000-0000-00006C320000}"/>
    <cellStyle name="Comma 4 54 2" xfId="24774" xr:uid="{00000000-0005-0000-0000-00006D320000}"/>
    <cellStyle name="Comma 4 55" xfId="30579" xr:uid="{00000000-0005-0000-0000-00006E320000}"/>
    <cellStyle name="Comma 4 56" xfId="37034" xr:uid="{00000000-0005-0000-0000-00006F320000}"/>
    <cellStyle name="Comma 4 57" xfId="2192" xr:uid="{00000000-0005-0000-0000-000070320000}"/>
    <cellStyle name="Comma 4 58" xfId="37318" xr:uid="{00000000-0005-0000-0000-000071320000}"/>
    <cellStyle name="Comma 4 59" xfId="38102" xr:uid="{00000000-0005-0000-0000-000072320000}"/>
    <cellStyle name="Comma 4 6" xfId="769" xr:uid="{00000000-0005-0000-0000-000073320000}"/>
    <cellStyle name="Comma 4 6 2" xfId="1440" xr:uid="{00000000-0005-0000-0000-000074320000}"/>
    <cellStyle name="Comma 4 6 2 2" xfId="18642" xr:uid="{00000000-0005-0000-0000-000075320000}"/>
    <cellStyle name="Comma 4 6 2 2 2" xfId="42439" xr:uid="{00000000-0005-0000-0000-000076320000}"/>
    <cellStyle name="Comma 4 6 2 3" xfId="6254" xr:uid="{00000000-0005-0000-0000-000077320000}"/>
    <cellStyle name="Comma 4 6 2 4" xfId="42438" xr:uid="{00000000-0005-0000-0000-000078320000}"/>
    <cellStyle name="Comma 4 6 3" xfId="9698" xr:uid="{00000000-0005-0000-0000-000079320000}"/>
    <cellStyle name="Comma 4 6 3 2" xfId="17714" xr:uid="{00000000-0005-0000-0000-00007A320000}"/>
    <cellStyle name="Comma 4 6 3 3" xfId="42440" xr:uid="{00000000-0005-0000-0000-00007B320000}"/>
    <cellStyle name="Comma 4 6 4" xfId="10812" xr:uid="{00000000-0005-0000-0000-00007C320000}"/>
    <cellStyle name="Comma 4 6 4 2" xfId="42441" xr:uid="{00000000-0005-0000-0000-00007D320000}"/>
    <cellStyle name="Comma 4 6 5" xfId="4081" xr:uid="{00000000-0005-0000-0000-00007E320000}"/>
    <cellStyle name="Comma 4 60" xfId="46713" xr:uid="{00000000-0005-0000-0000-00007F320000}"/>
    <cellStyle name="Comma 4 7" xfId="770" xr:uid="{00000000-0005-0000-0000-000080320000}"/>
    <cellStyle name="Comma 4 7 2" xfId="6297" xr:uid="{00000000-0005-0000-0000-000081320000}"/>
    <cellStyle name="Comma 4 7 2 2" xfId="18643" xr:uid="{00000000-0005-0000-0000-000082320000}"/>
    <cellStyle name="Comma 4 7 2 3" xfId="42442" xr:uid="{00000000-0005-0000-0000-000083320000}"/>
    <cellStyle name="Comma 4 7 3" xfId="9699" xr:uid="{00000000-0005-0000-0000-000084320000}"/>
    <cellStyle name="Comma 4 7 3 2" xfId="17715" xr:uid="{00000000-0005-0000-0000-000085320000}"/>
    <cellStyle name="Comma 4 7 3 3" xfId="42443" xr:uid="{00000000-0005-0000-0000-000086320000}"/>
    <cellStyle name="Comma 4 7 4" xfId="4082" xr:uid="{00000000-0005-0000-0000-000087320000}"/>
    <cellStyle name="Comma 4 7 4 2" xfId="42444" xr:uid="{00000000-0005-0000-0000-000088320000}"/>
    <cellStyle name="Comma 4 7 5" xfId="42445" xr:uid="{00000000-0005-0000-0000-000089320000}"/>
    <cellStyle name="Comma 4 8" xfId="771" xr:uid="{00000000-0005-0000-0000-00008A320000}"/>
    <cellStyle name="Comma 4 8 2" xfId="9700" xr:uid="{00000000-0005-0000-0000-00008B320000}"/>
    <cellStyle name="Comma 4 8 2 2" xfId="42447" xr:uid="{00000000-0005-0000-0000-00008C320000}"/>
    <cellStyle name="Comma 4 8 3" xfId="17716" xr:uid="{00000000-0005-0000-0000-00008D320000}"/>
    <cellStyle name="Comma 4 8 4" xfId="4083" xr:uid="{00000000-0005-0000-0000-00008E320000}"/>
    <cellStyle name="Comma 4 8 5" xfId="42446" xr:uid="{00000000-0005-0000-0000-00008F320000}"/>
    <cellStyle name="Comma 4 9" xfId="736" xr:uid="{00000000-0005-0000-0000-000090320000}"/>
    <cellStyle name="Comma 4 9 2" xfId="1301" xr:uid="{00000000-0005-0000-0000-000091320000}"/>
    <cellStyle name="Comma 4 9 2 2" xfId="9919" xr:uid="{00000000-0005-0000-0000-000092320000}"/>
    <cellStyle name="Comma 4 9 2 3" xfId="42449" xr:uid="{00000000-0005-0000-0000-000093320000}"/>
    <cellStyle name="Comma 4 9 3" xfId="17717" xr:uid="{00000000-0005-0000-0000-000094320000}"/>
    <cellStyle name="Comma 4 9 4" xfId="4084" xr:uid="{00000000-0005-0000-0000-000095320000}"/>
    <cellStyle name="Comma 4 9 5" xfId="42448" xr:uid="{00000000-0005-0000-0000-000096320000}"/>
    <cellStyle name="Comma 4_BL_2010-04" xfId="10193" xr:uid="{00000000-0005-0000-0000-000097320000}"/>
    <cellStyle name="Comma 40" xfId="210" xr:uid="{00000000-0005-0000-0000-000098320000}"/>
    <cellStyle name="Comma 40 2" xfId="501" xr:uid="{00000000-0005-0000-0000-000099320000}"/>
    <cellStyle name="Comma 40 2 2" xfId="8550" xr:uid="{00000000-0005-0000-0000-00009A320000}"/>
    <cellStyle name="Comma 40 2 2 2" xfId="15036" xr:uid="{00000000-0005-0000-0000-00009B320000}"/>
    <cellStyle name="Comma 40 2 2 2 2" xfId="27707" xr:uid="{00000000-0005-0000-0000-00009C320000}"/>
    <cellStyle name="Comma 40 2 2 3" xfId="22624" xr:uid="{00000000-0005-0000-0000-00009D320000}"/>
    <cellStyle name="Comma 40 2 2 4" xfId="42451" xr:uid="{00000000-0005-0000-0000-00009E320000}"/>
    <cellStyle name="Comma 40 2 3" xfId="9507" xr:uid="{00000000-0005-0000-0000-00009F320000}"/>
    <cellStyle name="Comma 40 2 3 2" xfId="15877" xr:uid="{00000000-0005-0000-0000-0000A0320000}"/>
    <cellStyle name="Comma 40 2 3 2 2" xfId="28518" xr:uid="{00000000-0005-0000-0000-0000A1320000}"/>
    <cellStyle name="Comma 40 2 3 3" xfId="23493" xr:uid="{00000000-0005-0000-0000-0000A2320000}"/>
    <cellStyle name="Comma 40 2 4" xfId="7651" xr:uid="{00000000-0005-0000-0000-0000A3320000}"/>
    <cellStyle name="Comma 40 2 4 2" xfId="14154" xr:uid="{00000000-0005-0000-0000-0000A4320000}"/>
    <cellStyle name="Comma 40 2 4 2 2" xfId="26882" xr:uid="{00000000-0005-0000-0000-0000A5320000}"/>
    <cellStyle name="Comma 40 2 4 3" xfId="22375" xr:uid="{00000000-0005-0000-0000-0000A6320000}"/>
    <cellStyle name="Comma 40 2 5" xfId="12957" xr:uid="{00000000-0005-0000-0000-0000A7320000}"/>
    <cellStyle name="Comma 40 2 5 2" xfId="25703" xr:uid="{00000000-0005-0000-0000-0000A8320000}"/>
    <cellStyle name="Comma 40 2 6" xfId="21082" xr:uid="{00000000-0005-0000-0000-0000A9320000}"/>
    <cellStyle name="Comma 40 2 7" xfId="6065" xr:uid="{00000000-0005-0000-0000-0000AA320000}"/>
    <cellStyle name="Comma 40 2 8" xfId="42450" xr:uid="{00000000-0005-0000-0000-0000AB320000}"/>
    <cellStyle name="Comma 40 3" xfId="1135" xr:uid="{00000000-0005-0000-0000-0000AC320000}"/>
    <cellStyle name="Comma 40 3 2" xfId="9701" xr:uid="{00000000-0005-0000-0000-0000AD320000}"/>
    <cellStyle name="Comma 40 3 3" xfId="42452" xr:uid="{00000000-0005-0000-0000-0000AE320000}"/>
    <cellStyle name="Comma 40 4" xfId="1441" xr:uid="{00000000-0005-0000-0000-0000AF320000}"/>
    <cellStyle name="Comma 40 4 2" xfId="37533" xr:uid="{00000000-0005-0000-0000-0000B0320000}"/>
    <cellStyle name="Comma 40 5" xfId="3188" xr:uid="{00000000-0005-0000-0000-0000B1320000}"/>
    <cellStyle name="Comma 41" xfId="211" xr:uid="{00000000-0005-0000-0000-0000B2320000}"/>
    <cellStyle name="Comma 41 2" xfId="502" xr:uid="{00000000-0005-0000-0000-0000B3320000}"/>
    <cellStyle name="Comma 41 2 2" xfId="42454" xr:uid="{00000000-0005-0000-0000-0000B4320000}"/>
    <cellStyle name="Comma 41 2 3" xfId="42453" xr:uid="{00000000-0005-0000-0000-0000B5320000}"/>
    <cellStyle name="Comma 41 3" xfId="1136" xr:uid="{00000000-0005-0000-0000-0000B6320000}"/>
    <cellStyle name="Comma 41 3 2" xfId="11214" xr:uid="{00000000-0005-0000-0000-0000B7320000}"/>
    <cellStyle name="Comma 41 3 3" xfId="42455" xr:uid="{00000000-0005-0000-0000-0000B8320000}"/>
    <cellStyle name="Comma 41 4" xfId="1442" xr:uid="{00000000-0005-0000-0000-0000B9320000}"/>
    <cellStyle name="Comma 41 4 2" xfId="37534" xr:uid="{00000000-0005-0000-0000-0000BA320000}"/>
    <cellStyle name="Comma 41 5" xfId="6062" xr:uid="{00000000-0005-0000-0000-0000BB320000}"/>
    <cellStyle name="Comma 42" xfId="212" xr:uid="{00000000-0005-0000-0000-0000BC320000}"/>
    <cellStyle name="Comma 42 2" xfId="503" xr:uid="{00000000-0005-0000-0000-0000BD320000}"/>
    <cellStyle name="Comma 42 2 2" xfId="15057" xr:uid="{00000000-0005-0000-0000-0000BE320000}"/>
    <cellStyle name="Comma 42 2 2 2" xfId="27728" xr:uid="{00000000-0005-0000-0000-0000BF320000}"/>
    <cellStyle name="Comma 42 2 2 3" xfId="42457" xr:uid="{00000000-0005-0000-0000-0000C0320000}"/>
    <cellStyle name="Comma 42 2 3" xfId="22645" xr:uid="{00000000-0005-0000-0000-0000C1320000}"/>
    <cellStyle name="Comma 42 2 4" xfId="8572" xr:uid="{00000000-0005-0000-0000-0000C2320000}"/>
    <cellStyle name="Comma 42 2 5" xfId="42456" xr:uid="{00000000-0005-0000-0000-0000C3320000}"/>
    <cellStyle name="Comma 42 3" xfId="1137" xr:uid="{00000000-0005-0000-0000-0000C4320000}"/>
    <cellStyle name="Comma 42 3 2" xfId="15898" xr:uid="{00000000-0005-0000-0000-0000C5320000}"/>
    <cellStyle name="Comma 42 3 2 2" xfId="28539" xr:uid="{00000000-0005-0000-0000-0000C6320000}"/>
    <cellStyle name="Comma 42 3 3" xfId="23523" xr:uid="{00000000-0005-0000-0000-0000C7320000}"/>
    <cellStyle name="Comma 42 3 4" xfId="9539" xr:uid="{00000000-0005-0000-0000-0000C8320000}"/>
    <cellStyle name="Comma 42 3 5" xfId="42458" xr:uid="{00000000-0005-0000-0000-0000C9320000}"/>
    <cellStyle name="Comma 42 4" xfId="1443" xr:uid="{00000000-0005-0000-0000-0000CA320000}"/>
    <cellStyle name="Comma 42 4 2" xfId="9702" xr:uid="{00000000-0005-0000-0000-0000CB320000}"/>
    <cellStyle name="Comma 42 4 3" xfId="37535" xr:uid="{00000000-0005-0000-0000-0000CC320000}"/>
    <cellStyle name="Comma 42 5" xfId="11302" xr:uid="{00000000-0005-0000-0000-0000CD320000}"/>
    <cellStyle name="Comma 42 6" xfId="7700" xr:uid="{00000000-0005-0000-0000-0000CE320000}"/>
    <cellStyle name="Comma 42 6 2" xfId="14198" xr:uid="{00000000-0005-0000-0000-0000CF320000}"/>
    <cellStyle name="Comma 42 6 2 2" xfId="26924" xr:uid="{00000000-0005-0000-0000-0000D0320000}"/>
    <cellStyle name="Comma 42 6 3" xfId="22420" xr:uid="{00000000-0005-0000-0000-0000D1320000}"/>
    <cellStyle name="Comma 42 7" xfId="12988" xr:uid="{00000000-0005-0000-0000-0000D2320000}"/>
    <cellStyle name="Comma 42 7 2" xfId="25734" xr:uid="{00000000-0005-0000-0000-0000D3320000}"/>
    <cellStyle name="Comma 42 8" xfId="21113" xr:uid="{00000000-0005-0000-0000-0000D4320000}"/>
    <cellStyle name="Comma 42 9" xfId="6331" xr:uid="{00000000-0005-0000-0000-0000D5320000}"/>
    <cellStyle name="Comma 43" xfId="213" xr:uid="{00000000-0005-0000-0000-0000D6320000}"/>
    <cellStyle name="Comma 43 2" xfId="504" xr:uid="{00000000-0005-0000-0000-0000D7320000}"/>
    <cellStyle name="Comma 43 2 2" xfId="15059" xr:uid="{00000000-0005-0000-0000-0000D8320000}"/>
    <cellStyle name="Comma 43 2 2 2" xfId="27730" xr:uid="{00000000-0005-0000-0000-0000D9320000}"/>
    <cellStyle name="Comma 43 2 3" xfId="22647" xr:uid="{00000000-0005-0000-0000-0000DA320000}"/>
    <cellStyle name="Comma 43 2 4" xfId="8574" xr:uid="{00000000-0005-0000-0000-0000DB320000}"/>
    <cellStyle name="Comma 43 2 5" xfId="42459" xr:uid="{00000000-0005-0000-0000-0000DC320000}"/>
    <cellStyle name="Comma 43 3" xfId="1138" xr:uid="{00000000-0005-0000-0000-0000DD320000}"/>
    <cellStyle name="Comma 43 3 2" xfId="15900" xr:uid="{00000000-0005-0000-0000-0000DE320000}"/>
    <cellStyle name="Comma 43 3 2 2" xfId="28541" xr:uid="{00000000-0005-0000-0000-0000DF320000}"/>
    <cellStyle name="Comma 43 3 3" xfId="23525" xr:uid="{00000000-0005-0000-0000-0000E0320000}"/>
    <cellStyle name="Comma 43 3 4" xfId="9541" xr:uid="{00000000-0005-0000-0000-0000E1320000}"/>
    <cellStyle name="Comma 43 3 5" xfId="42460" xr:uid="{00000000-0005-0000-0000-0000E2320000}"/>
    <cellStyle name="Comma 43 4" xfId="1444" xr:uid="{00000000-0005-0000-0000-0000E3320000}"/>
    <cellStyle name="Comma 43 4 2" xfId="9703" xr:uid="{00000000-0005-0000-0000-0000E4320000}"/>
    <cellStyle name="Comma 43 4 3" xfId="37536" xr:uid="{00000000-0005-0000-0000-0000E5320000}"/>
    <cellStyle name="Comma 43 5" xfId="11161" xr:uid="{00000000-0005-0000-0000-0000E6320000}"/>
    <cellStyle name="Comma 43 6" xfId="7702" xr:uid="{00000000-0005-0000-0000-0000E7320000}"/>
    <cellStyle name="Comma 43 6 2" xfId="14200" xr:uid="{00000000-0005-0000-0000-0000E8320000}"/>
    <cellStyle name="Comma 43 6 2 2" xfId="26926" xr:uid="{00000000-0005-0000-0000-0000E9320000}"/>
    <cellStyle name="Comma 43 6 3" xfId="22422" xr:uid="{00000000-0005-0000-0000-0000EA320000}"/>
    <cellStyle name="Comma 43 7" xfId="12990" xr:uid="{00000000-0005-0000-0000-0000EB320000}"/>
    <cellStyle name="Comma 43 7 2" xfId="25736" xr:uid="{00000000-0005-0000-0000-0000EC320000}"/>
    <cellStyle name="Comma 43 8" xfId="21115" xr:uid="{00000000-0005-0000-0000-0000ED320000}"/>
    <cellStyle name="Comma 43 9" xfId="6334" xr:uid="{00000000-0005-0000-0000-0000EE320000}"/>
    <cellStyle name="Comma 44" xfId="214" xr:uid="{00000000-0005-0000-0000-0000EF320000}"/>
    <cellStyle name="Comma 44 2" xfId="505" xr:uid="{00000000-0005-0000-0000-0000F0320000}"/>
    <cellStyle name="Comma 44 2 2" xfId="42461" xr:uid="{00000000-0005-0000-0000-0000F1320000}"/>
    <cellStyle name="Comma 44 3" xfId="1139" xr:uid="{00000000-0005-0000-0000-0000F2320000}"/>
    <cellStyle name="Comma 44 3 2" xfId="11134" xr:uid="{00000000-0005-0000-0000-0000F3320000}"/>
    <cellStyle name="Comma 44 3 3" xfId="42462" xr:uid="{00000000-0005-0000-0000-0000F4320000}"/>
    <cellStyle name="Comma 44 4" xfId="1445" xr:uid="{00000000-0005-0000-0000-0000F5320000}"/>
    <cellStyle name="Comma 44 4 2" xfId="37537" xr:uid="{00000000-0005-0000-0000-0000F6320000}"/>
    <cellStyle name="Comma 44 5" xfId="6341" xr:uid="{00000000-0005-0000-0000-0000F7320000}"/>
    <cellStyle name="Comma 45" xfId="215" xr:uid="{00000000-0005-0000-0000-0000F8320000}"/>
    <cellStyle name="Comma 45 2" xfId="506" xr:uid="{00000000-0005-0000-0000-0000F9320000}"/>
    <cellStyle name="Comma 45 2 2" xfId="8582" xr:uid="{00000000-0005-0000-0000-0000FA320000}"/>
    <cellStyle name="Comma 45 2 2 2" xfId="15067" xr:uid="{00000000-0005-0000-0000-0000FB320000}"/>
    <cellStyle name="Comma 45 2 2 2 2" xfId="27738" xr:uid="{00000000-0005-0000-0000-0000FC320000}"/>
    <cellStyle name="Comma 45 2 2 3" xfId="22655" xr:uid="{00000000-0005-0000-0000-0000FD320000}"/>
    <cellStyle name="Comma 45 2 2 4" xfId="42464" xr:uid="{00000000-0005-0000-0000-0000FE320000}"/>
    <cellStyle name="Comma 45 2 3" xfId="9549" xr:uid="{00000000-0005-0000-0000-0000FF320000}"/>
    <cellStyle name="Comma 45 2 3 2" xfId="15908" xr:uid="{00000000-0005-0000-0000-000000330000}"/>
    <cellStyle name="Comma 45 2 3 2 2" xfId="28549" xr:uid="{00000000-0005-0000-0000-000001330000}"/>
    <cellStyle name="Comma 45 2 3 3" xfId="23533" xr:uid="{00000000-0005-0000-0000-000002330000}"/>
    <cellStyle name="Comma 45 2 4" xfId="7714" xr:uid="{00000000-0005-0000-0000-000003330000}"/>
    <cellStyle name="Comma 45 2 4 2" xfId="14211" xr:uid="{00000000-0005-0000-0000-000004330000}"/>
    <cellStyle name="Comma 45 2 4 2 2" xfId="26937" xr:uid="{00000000-0005-0000-0000-000005330000}"/>
    <cellStyle name="Comma 45 2 4 3" xfId="22434" xr:uid="{00000000-0005-0000-0000-000006330000}"/>
    <cellStyle name="Comma 45 2 5" xfId="12998" xr:uid="{00000000-0005-0000-0000-000007330000}"/>
    <cellStyle name="Comma 45 2 5 2" xfId="25744" xr:uid="{00000000-0005-0000-0000-000008330000}"/>
    <cellStyle name="Comma 45 2 6" xfId="21123" xr:uid="{00000000-0005-0000-0000-000009330000}"/>
    <cellStyle name="Comma 45 2 7" xfId="6354" xr:uid="{00000000-0005-0000-0000-00000A330000}"/>
    <cellStyle name="Comma 45 2 8" xfId="42463" xr:uid="{00000000-0005-0000-0000-00000B330000}"/>
    <cellStyle name="Comma 45 3" xfId="1140" xr:uid="{00000000-0005-0000-0000-00000C330000}"/>
    <cellStyle name="Comma 45 3 2" xfId="9704" xr:uid="{00000000-0005-0000-0000-00000D330000}"/>
    <cellStyle name="Comma 45 3 3" xfId="42465" xr:uid="{00000000-0005-0000-0000-00000E330000}"/>
    <cellStyle name="Comma 45 4" xfId="1304" xr:uid="{00000000-0005-0000-0000-00000F330000}"/>
    <cellStyle name="Comma 45 4 2" xfId="11039" xr:uid="{00000000-0005-0000-0000-000010330000}"/>
    <cellStyle name="Comma 45 5" xfId="1446" xr:uid="{00000000-0005-0000-0000-000011330000}"/>
    <cellStyle name="Comma 45 5 2" xfId="30581" xr:uid="{00000000-0005-0000-0000-000012330000}"/>
    <cellStyle name="Comma 45 5 3" xfId="37538" xr:uid="{00000000-0005-0000-0000-000013330000}"/>
    <cellStyle name="Comma 45 6" xfId="5998" xr:uid="{00000000-0005-0000-0000-000014330000}"/>
    <cellStyle name="Comma 46" xfId="216" xr:uid="{00000000-0005-0000-0000-000015330000}"/>
    <cellStyle name="Comma 46 2" xfId="507" xr:uid="{00000000-0005-0000-0000-000016330000}"/>
    <cellStyle name="Comma 46 2 2" xfId="15068" xr:uid="{00000000-0005-0000-0000-000017330000}"/>
    <cellStyle name="Comma 46 2 2 2" xfId="27739" xr:uid="{00000000-0005-0000-0000-000018330000}"/>
    <cellStyle name="Comma 46 2 2 3" xfId="42467" xr:uid="{00000000-0005-0000-0000-000019330000}"/>
    <cellStyle name="Comma 46 2 3" xfId="22656" xr:uid="{00000000-0005-0000-0000-00001A330000}"/>
    <cellStyle name="Comma 46 2 4" xfId="8583" xr:uid="{00000000-0005-0000-0000-00001B330000}"/>
    <cellStyle name="Comma 46 2 5" xfId="42466" xr:uid="{00000000-0005-0000-0000-00001C330000}"/>
    <cellStyle name="Comma 46 3" xfId="1141" xr:uid="{00000000-0005-0000-0000-00001D330000}"/>
    <cellStyle name="Comma 46 3 2" xfId="15909" xr:uid="{00000000-0005-0000-0000-00001E330000}"/>
    <cellStyle name="Comma 46 3 2 2" xfId="28550" xr:uid="{00000000-0005-0000-0000-00001F330000}"/>
    <cellStyle name="Comma 46 3 3" xfId="23534" xr:uid="{00000000-0005-0000-0000-000020330000}"/>
    <cellStyle name="Comma 46 3 4" xfId="9550" xr:uid="{00000000-0005-0000-0000-000021330000}"/>
    <cellStyle name="Comma 46 3 5" xfId="42468" xr:uid="{00000000-0005-0000-0000-000022330000}"/>
    <cellStyle name="Comma 46 4" xfId="1447" xr:uid="{00000000-0005-0000-0000-000023330000}"/>
    <cellStyle name="Comma 46 4 2" xfId="9705" xr:uid="{00000000-0005-0000-0000-000024330000}"/>
    <cellStyle name="Comma 46 4 3" xfId="37539" xr:uid="{00000000-0005-0000-0000-000025330000}"/>
    <cellStyle name="Comma 46 5" xfId="11286" xr:uid="{00000000-0005-0000-0000-000026330000}"/>
    <cellStyle name="Comma 46 6" xfId="7715" xr:uid="{00000000-0005-0000-0000-000027330000}"/>
    <cellStyle name="Comma 46 6 2" xfId="14212" xr:uid="{00000000-0005-0000-0000-000028330000}"/>
    <cellStyle name="Comma 46 6 2 2" xfId="26938" xr:uid="{00000000-0005-0000-0000-000029330000}"/>
    <cellStyle name="Comma 46 6 3" xfId="22435" xr:uid="{00000000-0005-0000-0000-00002A330000}"/>
    <cellStyle name="Comma 46 7" xfId="12999" xr:uid="{00000000-0005-0000-0000-00002B330000}"/>
    <cellStyle name="Comma 46 7 2" xfId="25745" xr:uid="{00000000-0005-0000-0000-00002C330000}"/>
    <cellStyle name="Comma 46 8" xfId="21124" xr:uid="{00000000-0005-0000-0000-00002D330000}"/>
    <cellStyle name="Comma 46 9" xfId="6356" xr:uid="{00000000-0005-0000-0000-00002E330000}"/>
    <cellStyle name="Comma 47" xfId="217" xr:uid="{00000000-0005-0000-0000-00002F330000}"/>
    <cellStyle name="Comma 47 2" xfId="508" xr:uid="{00000000-0005-0000-0000-000030330000}"/>
    <cellStyle name="Comma 47 2 2" xfId="15069" xr:uid="{00000000-0005-0000-0000-000031330000}"/>
    <cellStyle name="Comma 47 2 2 2" xfId="27740" xr:uid="{00000000-0005-0000-0000-000032330000}"/>
    <cellStyle name="Comma 47 2 2 3" xfId="42470" xr:uid="{00000000-0005-0000-0000-000033330000}"/>
    <cellStyle name="Comma 47 2 3" xfId="22657" xr:uid="{00000000-0005-0000-0000-000034330000}"/>
    <cellStyle name="Comma 47 2 4" xfId="8584" xr:uid="{00000000-0005-0000-0000-000035330000}"/>
    <cellStyle name="Comma 47 2 5" xfId="42469" xr:uid="{00000000-0005-0000-0000-000036330000}"/>
    <cellStyle name="Comma 47 3" xfId="1142" xr:uid="{00000000-0005-0000-0000-000037330000}"/>
    <cellStyle name="Comma 47 3 2" xfId="15910" xr:uid="{00000000-0005-0000-0000-000038330000}"/>
    <cellStyle name="Comma 47 3 2 2" xfId="28551" xr:uid="{00000000-0005-0000-0000-000039330000}"/>
    <cellStyle name="Comma 47 3 3" xfId="23535" xr:uid="{00000000-0005-0000-0000-00003A330000}"/>
    <cellStyle name="Comma 47 3 4" xfId="9551" xr:uid="{00000000-0005-0000-0000-00003B330000}"/>
    <cellStyle name="Comma 47 3 5" xfId="42471" xr:uid="{00000000-0005-0000-0000-00003C330000}"/>
    <cellStyle name="Comma 47 4" xfId="1448" xr:uid="{00000000-0005-0000-0000-00003D330000}"/>
    <cellStyle name="Comma 47 4 2" xfId="9706" xr:uid="{00000000-0005-0000-0000-00003E330000}"/>
    <cellStyle name="Comma 47 4 3" xfId="37540" xr:uid="{00000000-0005-0000-0000-00003F330000}"/>
    <cellStyle name="Comma 47 5" xfId="11253" xr:uid="{00000000-0005-0000-0000-000040330000}"/>
    <cellStyle name="Comma 47 6" xfId="7716" xr:uid="{00000000-0005-0000-0000-000041330000}"/>
    <cellStyle name="Comma 47 6 2" xfId="14213" xr:uid="{00000000-0005-0000-0000-000042330000}"/>
    <cellStyle name="Comma 47 6 2 2" xfId="26939" xr:uid="{00000000-0005-0000-0000-000043330000}"/>
    <cellStyle name="Comma 47 6 3" xfId="22436" xr:uid="{00000000-0005-0000-0000-000044330000}"/>
    <cellStyle name="Comma 47 7" xfId="13000" xr:uid="{00000000-0005-0000-0000-000045330000}"/>
    <cellStyle name="Comma 47 7 2" xfId="25746" xr:uid="{00000000-0005-0000-0000-000046330000}"/>
    <cellStyle name="Comma 47 8" xfId="21125" xr:uid="{00000000-0005-0000-0000-000047330000}"/>
    <cellStyle name="Comma 47 9" xfId="6358" xr:uid="{00000000-0005-0000-0000-000048330000}"/>
    <cellStyle name="Comma 48" xfId="218" xr:uid="{00000000-0005-0000-0000-000049330000}"/>
    <cellStyle name="Comma 48 2" xfId="509" xr:uid="{00000000-0005-0000-0000-00004A330000}"/>
    <cellStyle name="Comma 48 2 2" xfId="42473" xr:uid="{00000000-0005-0000-0000-00004B330000}"/>
    <cellStyle name="Comma 48 2 3" xfId="42472" xr:uid="{00000000-0005-0000-0000-00004C330000}"/>
    <cellStyle name="Comma 48 3" xfId="1143" xr:uid="{00000000-0005-0000-0000-00004D330000}"/>
    <cellStyle name="Comma 48 3 2" xfId="11089" xr:uid="{00000000-0005-0000-0000-00004E330000}"/>
    <cellStyle name="Comma 48 3 3" xfId="42474" xr:uid="{00000000-0005-0000-0000-00004F330000}"/>
    <cellStyle name="Comma 48 4" xfId="1449" xr:uid="{00000000-0005-0000-0000-000050330000}"/>
    <cellStyle name="Comma 48 4 2" xfId="37541" xr:uid="{00000000-0005-0000-0000-000051330000}"/>
    <cellStyle name="Comma 48 5" xfId="6051" xr:uid="{00000000-0005-0000-0000-000052330000}"/>
    <cellStyle name="Comma 49" xfId="219" xr:uid="{00000000-0005-0000-0000-000053330000}"/>
    <cellStyle name="Comma 49 2" xfId="510" xr:uid="{00000000-0005-0000-0000-000054330000}"/>
    <cellStyle name="Comma 49 2 2" xfId="15071" xr:uid="{00000000-0005-0000-0000-000055330000}"/>
    <cellStyle name="Comma 49 2 2 2" xfId="27741" xr:uid="{00000000-0005-0000-0000-000056330000}"/>
    <cellStyle name="Comma 49 2 2 3" xfId="42476" xr:uid="{00000000-0005-0000-0000-000057330000}"/>
    <cellStyle name="Comma 49 2 3" xfId="22658" xr:uid="{00000000-0005-0000-0000-000058330000}"/>
    <cellStyle name="Comma 49 2 4" xfId="8586" xr:uid="{00000000-0005-0000-0000-000059330000}"/>
    <cellStyle name="Comma 49 2 5" xfId="42475" xr:uid="{00000000-0005-0000-0000-00005A330000}"/>
    <cellStyle name="Comma 49 3" xfId="1144" xr:uid="{00000000-0005-0000-0000-00005B330000}"/>
    <cellStyle name="Comma 49 3 2" xfId="15912" xr:uid="{00000000-0005-0000-0000-00005C330000}"/>
    <cellStyle name="Comma 49 3 2 2" xfId="28552" xr:uid="{00000000-0005-0000-0000-00005D330000}"/>
    <cellStyle name="Comma 49 3 3" xfId="23536" xr:uid="{00000000-0005-0000-0000-00005E330000}"/>
    <cellStyle name="Comma 49 3 4" xfId="9553" xr:uid="{00000000-0005-0000-0000-00005F330000}"/>
    <cellStyle name="Comma 49 3 5" xfId="42477" xr:uid="{00000000-0005-0000-0000-000060330000}"/>
    <cellStyle name="Comma 49 4" xfId="1450" xr:uid="{00000000-0005-0000-0000-000061330000}"/>
    <cellStyle name="Comma 49 4 2" xfId="9707" xr:uid="{00000000-0005-0000-0000-000062330000}"/>
    <cellStyle name="Comma 49 4 3" xfId="37542" xr:uid="{00000000-0005-0000-0000-000063330000}"/>
    <cellStyle name="Comma 49 5" xfId="10281" xr:uid="{00000000-0005-0000-0000-000064330000}"/>
    <cellStyle name="Comma 49 6" xfId="7718" xr:uid="{00000000-0005-0000-0000-000065330000}"/>
    <cellStyle name="Comma 49 6 2" xfId="14215" xr:uid="{00000000-0005-0000-0000-000066330000}"/>
    <cellStyle name="Comma 49 6 2 2" xfId="26941" xr:uid="{00000000-0005-0000-0000-000067330000}"/>
    <cellStyle name="Comma 49 6 3" xfId="22438" xr:uid="{00000000-0005-0000-0000-000068330000}"/>
    <cellStyle name="Comma 49 7" xfId="13002" xr:uid="{00000000-0005-0000-0000-000069330000}"/>
    <cellStyle name="Comma 49 7 2" xfId="25748" xr:uid="{00000000-0005-0000-0000-00006A330000}"/>
    <cellStyle name="Comma 49 8" xfId="21126" xr:uid="{00000000-0005-0000-0000-00006B330000}"/>
    <cellStyle name="Comma 49 9" xfId="6361" xr:uid="{00000000-0005-0000-0000-00006C330000}"/>
    <cellStyle name="Comma 5" xfId="220" xr:uid="{00000000-0005-0000-0000-00006D330000}"/>
    <cellStyle name="Comma 5 10" xfId="4085" xr:uid="{00000000-0005-0000-0000-00006E330000}"/>
    <cellStyle name="Comma 5 10 2" xfId="42479" xr:uid="{00000000-0005-0000-0000-00006F330000}"/>
    <cellStyle name="Comma 5 11" xfId="4086" xr:uid="{00000000-0005-0000-0000-000070330000}"/>
    <cellStyle name="Comma 5 12" xfId="4087" xr:uid="{00000000-0005-0000-0000-000071330000}"/>
    <cellStyle name="Comma 5 13" xfId="4088" xr:uid="{00000000-0005-0000-0000-000072330000}"/>
    <cellStyle name="Comma 5 14" xfId="4089" xr:uid="{00000000-0005-0000-0000-000073330000}"/>
    <cellStyle name="Comma 5 15" xfId="4090" xr:uid="{00000000-0005-0000-0000-000074330000}"/>
    <cellStyle name="Comma 5 16" xfId="4091" xr:uid="{00000000-0005-0000-0000-000075330000}"/>
    <cellStyle name="Comma 5 17" xfId="4092" xr:uid="{00000000-0005-0000-0000-000076330000}"/>
    <cellStyle name="Comma 5 18" xfId="4093" xr:uid="{00000000-0005-0000-0000-000077330000}"/>
    <cellStyle name="Comma 5 19" xfId="4094" xr:uid="{00000000-0005-0000-0000-000078330000}"/>
    <cellStyle name="Comma 5 2" xfId="773" xr:uid="{00000000-0005-0000-0000-000079330000}"/>
    <cellStyle name="Comma 5 2 10" xfId="4096" xr:uid="{00000000-0005-0000-0000-00007A330000}"/>
    <cellStyle name="Comma 5 2 11" xfId="4097" xr:uid="{00000000-0005-0000-0000-00007B330000}"/>
    <cellStyle name="Comma 5 2 12" xfId="4098" xr:uid="{00000000-0005-0000-0000-00007C330000}"/>
    <cellStyle name="Comma 5 2 13" xfId="4099" xr:uid="{00000000-0005-0000-0000-00007D330000}"/>
    <cellStyle name="Comma 5 2 14" xfId="4100" xr:uid="{00000000-0005-0000-0000-00007E330000}"/>
    <cellStyle name="Comma 5 2 15" xfId="4101" xr:uid="{00000000-0005-0000-0000-00007F330000}"/>
    <cellStyle name="Comma 5 2 16" xfId="4102" xr:uid="{00000000-0005-0000-0000-000080330000}"/>
    <cellStyle name="Comma 5 2 17" xfId="4103" xr:uid="{00000000-0005-0000-0000-000081330000}"/>
    <cellStyle name="Comma 5 2 18" xfId="4104" xr:uid="{00000000-0005-0000-0000-000082330000}"/>
    <cellStyle name="Comma 5 2 19" xfId="4105" xr:uid="{00000000-0005-0000-0000-000083330000}"/>
    <cellStyle name="Comma 5 2 2" xfId="1113" xr:uid="{00000000-0005-0000-0000-000084330000}"/>
    <cellStyle name="Comma 5 2 2 10" xfId="42480" xr:uid="{00000000-0005-0000-0000-000085330000}"/>
    <cellStyle name="Comma 5 2 2 11" xfId="46842" xr:uid="{5D17A035-D913-4A8D-8589-90FF1802374F}"/>
    <cellStyle name="Comma 5 2 2 2" xfId="1452" xr:uid="{00000000-0005-0000-0000-000086330000}"/>
    <cellStyle name="Comma 5 2 2 2 10" xfId="46843" xr:uid="{D4DCFFDC-179F-467A-9778-BAC183D63C90}"/>
    <cellStyle name="Comma 5 2 2 2 2" xfId="1453" xr:uid="{00000000-0005-0000-0000-000087330000}"/>
    <cellStyle name="Comma 5 2 2 2 2 2" xfId="1454" xr:uid="{00000000-0005-0000-0000-000088330000}"/>
    <cellStyle name="Comma 5 2 2 2 2 2 2" xfId="16312" xr:uid="{00000000-0005-0000-0000-000089330000}"/>
    <cellStyle name="Comma 5 2 2 2 2 2 2 2" xfId="28854" xr:uid="{00000000-0005-0000-0000-00008A330000}"/>
    <cellStyle name="Comma 5 2 2 2 2 2 2 3" xfId="42484" xr:uid="{00000000-0005-0000-0000-00008B330000}"/>
    <cellStyle name="Comma 5 2 2 2 2 2 3" xfId="23776" xr:uid="{00000000-0005-0000-0000-00008C330000}"/>
    <cellStyle name="Comma 5 2 2 2 2 2 3 2" xfId="42485" xr:uid="{00000000-0005-0000-0000-00008D330000}"/>
    <cellStyle name="Comma 5 2 2 2 2 2 4" xfId="10788" xr:uid="{00000000-0005-0000-0000-00008E330000}"/>
    <cellStyle name="Comma 5 2 2 2 2 2 4 2" xfId="42486" xr:uid="{00000000-0005-0000-0000-00008F330000}"/>
    <cellStyle name="Comma 5 2 2 2 2 2 5" xfId="42487" xr:uid="{00000000-0005-0000-0000-000090330000}"/>
    <cellStyle name="Comma 5 2 2 2 2 2 6" xfId="42483" xr:uid="{00000000-0005-0000-0000-000091330000}"/>
    <cellStyle name="Comma 5 2 2 2 2 2 7" xfId="46845" xr:uid="{0F1AAF65-EAED-4E21-9AD8-326D41493BFF}"/>
    <cellStyle name="Comma 5 2 2 2 2 3" xfId="11120" xr:uid="{00000000-0005-0000-0000-000092330000}"/>
    <cellStyle name="Comma 5 2 2 2 2 3 2" xfId="16523" xr:uid="{00000000-0005-0000-0000-000093330000}"/>
    <cellStyle name="Comma 5 2 2 2 2 3 2 2" xfId="29062" xr:uid="{00000000-0005-0000-0000-000094330000}"/>
    <cellStyle name="Comma 5 2 2 2 2 3 3" xfId="23970" xr:uid="{00000000-0005-0000-0000-000095330000}"/>
    <cellStyle name="Comma 5 2 2 2 2 3 4" xfId="42488" xr:uid="{00000000-0005-0000-0000-000096330000}"/>
    <cellStyle name="Comma 5 2 2 2 2 4" xfId="6191" xr:uid="{00000000-0005-0000-0000-000097330000}"/>
    <cellStyle name="Comma 5 2 2 2 2 4 2" xfId="42489" xr:uid="{00000000-0005-0000-0000-000098330000}"/>
    <cellStyle name="Comma 5 2 2 2 2 5" xfId="42490" xr:uid="{00000000-0005-0000-0000-000099330000}"/>
    <cellStyle name="Comma 5 2 2 2 2 6" xfId="42491" xr:uid="{00000000-0005-0000-0000-00009A330000}"/>
    <cellStyle name="Comma 5 2 2 2 2 7" xfId="42482" xr:uid="{00000000-0005-0000-0000-00009B330000}"/>
    <cellStyle name="Comma 5 2 2 2 2 8" xfId="46844" xr:uid="{BAFC888C-4BB0-4A9F-999C-ED3088C1F170}"/>
    <cellStyle name="Comma 5 2 2 2 3" xfId="1455" xr:uid="{00000000-0005-0000-0000-00009C330000}"/>
    <cellStyle name="Comma 5 2 2 2 3 2" xfId="16086" xr:uid="{00000000-0005-0000-0000-00009D330000}"/>
    <cellStyle name="Comma 5 2 2 2 3 2 2" xfId="28712" xr:uid="{00000000-0005-0000-0000-00009E330000}"/>
    <cellStyle name="Comma 5 2 2 2 3 2 3" xfId="42493" xr:uid="{00000000-0005-0000-0000-00009F330000}"/>
    <cellStyle name="Comma 5 2 2 2 3 3" xfId="23674" xr:uid="{00000000-0005-0000-0000-0000A0330000}"/>
    <cellStyle name="Comma 5 2 2 2 3 3 2" xfId="42494" xr:uid="{00000000-0005-0000-0000-0000A1330000}"/>
    <cellStyle name="Comma 5 2 2 2 3 4" xfId="10334" xr:uid="{00000000-0005-0000-0000-0000A2330000}"/>
    <cellStyle name="Comma 5 2 2 2 3 4 2" xfId="42495" xr:uid="{00000000-0005-0000-0000-0000A3330000}"/>
    <cellStyle name="Comma 5 2 2 2 3 5" xfId="42496" xr:uid="{00000000-0005-0000-0000-0000A4330000}"/>
    <cellStyle name="Comma 5 2 2 2 3 6" xfId="42492" xr:uid="{00000000-0005-0000-0000-0000A5330000}"/>
    <cellStyle name="Comma 5 2 2 2 3 7" xfId="46846" xr:uid="{7A153132-E12B-4B3D-96CF-510020539A53}"/>
    <cellStyle name="Comma 5 2 2 2 4" xfId="9921" xr:uid="{00000000-0005-0000-0000-0000A6330000}"/>
    <cellStyle name="Comma 5 2 2 2 4 2" xfId="15961" xr:uid="{00000000-0005-0000-0000-0000A7330000}"/>
    <cellStyle name="Comma 5 2 2 2 4 2 2" xfId="28597" xr:uid="{00000000-0005-0000-0000-0000A8330000}"/>
    <cellStyle name="Comma 5 2 2 2 4 3" xfId="23563" xr:uid="{00000000-0005-0000-0000-0000A9330000}"/>
    <cellStyle name="Comma 5 2 2 2 4 4" xfId="42497" xr:uid="{00000000-0005-0000-0000-0000AA330000}"/>
    <cellStyle name="Comma 5 2 2 2 5" xfId="4106" xr:uid="{00000000-0005-0000-0000-0000AB330000}"/>
    <cellStyle name="Comma 5 2 2 2 5 2" xfId="42498" xr:uid="{00000000-0005-0000-0000-0000AC330000}"/>
    <cellStyle name="Comma 5 2 2 2 6" xfId="42499" xr:uid="{00000000-0005-0000-0000-0000AD330000}"/>
    <cellStyle name="Comma 5 2 2 2 7" xfId="42500" xr:uid="{00000000-0005-0000-0000-0000AE330000}"/>
    <cellStyle name="Comma 5 2 2 2 8" xfId="42501" xr:uid="{00000000-0005-0000-0000-0000AF330000}"/>
    <cellStyle name="Comma 5 2 2 2 9" xfId="42481" xr:uid="{00000000-0005-0000-0000-0000B0330000}"/>
    <cellStyle name="Comma 5 2 2 3" xfId="1456" xr:uid="{00000000-0005-0000-0000-0000B1330000}"/>
    <cellStyle name="Comma 5 2 2 3 2" xfId="1457" xr:uid="{00000000-0005-0000-0000-0000B2330000}"/>
    <cellStyle name="Comma 5 2 2 3 2 2" xfId="16449" xr:uid="{00000000-0005-0000-0000-0000B3330000}"/>
    <cellStyle name="Comma 5 2 2 3 2 2 2" xfId="28989" xr:uid="{00000000-0005-0000-0000-0000B4330000}"/>
    <cellStyle name="Comma 5 2 2 3 2 2 3" xfId="42504" xr:uid="{00000000-0005-0000-0000-0000B5330000}"/>
    <cellStyle name="Comma 5 2 2 3 2 3" xfId="23900" xr:uid="{00000000-0005-0000-0000-0000B6330000}"/>
    <cellStyle name="Comma 5 2 2 3 2 3 2" xfId="42505" xr:uid="{00000000-0005-0000-0000-0000B7330000}"/>
    <cellStyle name="Comma 5 2 2 3 2 4" xfId="11005" xr:uid="{00000000-0005-0000-0000-0000B8330000}"/>
    <cellStyle name="Comma 5 2 2 3 2 4 2" xfId="42506" xr:uid="{00000000-0005-0000-0000-0000B9330000}"/>
    <cellStyle name="Comma 5 2 2 3 2 5" xfId="42507" xr:uid="{00000000-0005-0000-0000-0000BA330000}"/>
    <cellStyle name="Comma 5 2 2 3 2 6" xfId="42503" xr:uid="{00000000-0005-0000-0000-0000BB330000}"/>
    <cellStyle name="Comma 5 2 2 3 2 7" xfId="46848" xr:uid="{8DE1C91A-62CD-4BDE-B71B-0F535D840B84}"/>
    <cellStyle name="Comma 5 2 2 3 3" xfId="16458" xr:uid="{00000000-0005-0000-0000-0000BC330000}"/>
    <cellStyle name="Comma 5 2 2 3 3 2" xfId="28998" xr:uid="{00000000-0005-0000-0000-0000BD330000}"/>
    <cellStyle name="Comma 5 2 2 3 3 3" xfId="42508" xr:uid="{00000000-0005-0000-0000-0000BE330000}"/>
    <cellStyle name="Comma 5 2 2 3 4" xfId="17719" xr:uid="{00000000-0005-0000-0000-0000BF330000}"/>
    <cellStyle name="Comma 5 2 2 3 4 2" xfId="42509" xr:uid="{00000000-0005-0000-0000-0000C0330000}"/>
    <cellStyle name="Comma 5 2 2 3 5" xfId="23907" xr:uid="{00000000-0005-0000-0000-0000C1330000}"/>
    <cellStyle name="Comma 5 2 2 3 5 2" xfId="42510" xr:uid="{00000000-0005-0000-0000-0000C2330000}"/>
    <cellStyle name="Comma 5 2 2 3 6" xfId="11019" xr:uid="{00000000-0005-0000-0000-0000C3330000}"/>
    <cellStyle name="Comma 5 2 2 3 6 2" xfId="42511" xr:uid="{00000000-0005-0000-0000-0000C4330000}"/>
    <cellStyle name="Comma 5 2 2 3 7" xfId="42512" xr:uid="{00000000-0005-0000-0000-0000C5330000}"/>
    <cellStyle name="Comma 5 2 2 3 8" xfId="42502" xr:uid="{00000000-0005-0000-0000-0000C6330000}"/>
    <cellStyle name="Comma 5 2 2 3 9" xfId="46847" xr:uid="{EB579C47-E606-40FE-858E-BC178277FC73}"/>
    <cellStyle name="Comma 5 2 2 4" xfId="1458" xr:uid="{00000000-0005-0000-0000-0000C7330000}"/>
    <cellStyle name="Comma 5 2 2 4 2" xfId="16590" xr:uid="{00000000-0005-0000-0000-0000C8330000}"/>
    <cellStyle name="Comma 5 2 2 4 2 2" xfId="29129" xr:uid="{00000000-0005-0000-0000-0000C9330000}"/>
    <cellStyle name="Comma 5 2 2 4 2 3" xfId="42514" xr:uid="{00000000-0005-0000-0000-0000CA330000}"/>
    <cellStyle name="Comma 5 2 2 4 3" xfId="24037" xr:uid="{00000000-0005-0000-0000-0000CB330000}"/>
    <cellStyle name="Comma 5 2 2 4 3 2" xfId="42515" xr:uid="{00000000-0005-0000-0000-0000CC330000}"/>
    <cellStyle name="Comma 5 2 2 4 4" xfId="11234" xr:uid="{00000000-0005-0000-0000-0000CD330000}"/>
    <cellStyle name="Comma 5 2 2 4 4 2" xfId="42516" xr:uid="{00000000-0005-0000-0000-0000CE330000}"/>
    <cellStyle name="Comma 5 2 2 4 5" xfId="42517" xr:uid="{00000000-0005-0000-0000-0000CF330000}"/>
    <cellStyle name="Comma 5 2 2 4 6" xfId="42513" xr:uid="{00000000-0005-0000-0000-0000D0330000}"/>
    <cellStyle name="Comma 5 2 2 4 7" xfId="46849" xr:uid="{FD003348-7D42-457A-BE8C-AA8F31432206}"/>
    <cellStyle name="Comma 5 2 2 5" xfId="1451" xr:uid="{00000000-0005-0000-0000-0000D1330000}"/>
    <cellStyle name="Comma 5 2 2 5 2" xfId="16047" xr:uid="{00000000-0005-0000-0000-0000D2330000}"/>
    <cellStyle name="Comma 5 2 2 5 2 2" xfId="28675" xr:uid="{00000000-0005-0000-0000-0000D3330000}"/>
    <cellStyle name="Comma 5 2 2 5 3" xfId="23639" xr:uid="{00000000-0005-0000-0000-0000D4330000}"/>
    <cellStyle name="Comma 5 2 2 5 4" xfId="10188" xr:uid="{00000000-0005-0000-0000-0000D5330000}"/>
    <cellStyle name="Comma 5 2 2 5 5" xfId="42518" xr:uid="{00000000-0005-0000-0000-0000D6330000}"/>
    <cellStyle name="Comma 5 2 2 6" xfId="3173" xr:uid="{00000000-0005-0000-0000-0000D7330000}"/>
    <cellStyle name="Comma 5 2 2 6 2" xfId="42519" xr:uid="{00000000-0005-0000-0000-0000D8330000}"/>
    <cellStyle name="Comma 5 2 2 7" xfId="42520" xr:uid="{00000000-0005-0000-0000-0000D9330000}"/>
    <cellStyle name="Comma 5 2 2 8" xfId="42521" xr:uid="{00000000-0005-0000-0000-0000DA330000}"/>
    <cellStyle name="Comma 5 2 2 9" xfId="42522" xr:uid="{00000000-0005-0000-0000-0000DB330000}"/>
    <cellStyle name="Comma 5 2 20" xfId="4095" xr:uid="{00000000-0005-0000-0000-0000DC330000}"/>
    <cellStyle name="Comma 5 2 20 2" xfId="6103" xr:uid="{00000000-0005-0000-0000-0000DD330000}"/>
    <cellStyle name="Comma 5 2 20 3" xfId="18644" xr:uid="{00000000-0005-0000-0000-0000DE330000}"/>
    <cellStyle name="Comma 5 2 21" xfId="9708" xr:uid="{00000000-0005-0000-0000-0000DF330000}"/>
    <cellStyle name="Comma 5 2 21 2" xfId="17718" xr:uid="{00000000-0005-0000-0000-0000E0330000}"/>
    <cellStyle name="Comma 5 2 3" xfId="986" xr:uid="{00000000-0005-0000-0000-0000E1330000}"/>
    <cellStyle name="Comma 5 2 3 10" xfId="42523" xr:uid="{00000000-0005-0000-0000-0000E2330000}"/>
    <cellStyle name="Comma 5 2 3 11" xfId="46850" xr:uid="{C799C4A5-5AFB-40F5-AB1E-14CE2D5E98D0}"/>
    <cellStyle name="Comma 5 2 3 2" xfId="1460" xr:uid="{00000000-0005-0000-0000-0000E3330000}"/>
    <cellStyle name="Comma 5 2 3 2 2" xfId="1461" xr:uid="{00000000-0005-0000-0000-0000E4330000}"/>
    <cellStyle name="Comma 5 2 3 2 2 2" xfId="16041" xr:uid="{00000000-0005-0000-0000-0000E5330000}"/>
    <cellStyle name="Comma 5 2 3 2 2 2 2" xfId="28669" xr:uid="{00000000-0005-0000-0000-0000E6330000}"/>
    <cellStyle name="Comma 5 2 3 2 2 2 3" xfId="42526" xr:uid="{00000000-0005-0000-0000-0000E7330000}"/>
    <cellStyle name="Comma 5 2 3 2 2 3" xfId="23634" xr:uid="{00000000-0005-0000-0000-0000E8330000}"/>
    <cellStyle name="Comma 5 2 3 2 2 3 2" xfId="42527" xr:uid="{00000000-0005-0000-0000-0000E9330000}"/>
    <cellStyle name="Comma 5 2 3 2 2 4" xfId="10168" xr:uid="{00000000-0005-0000-0000-0000EA330000}"/>
    <cellStyle name="Comma 5 2 3 2 2 4 2" xfId="42528" xr:uid="{00000000-0005-0000-0000-0000EB330000}"/>
    <cellStyle name="Comma 5 2 3 2 2 5" xfId="42529" xr:uid="{00000000-0005-0000-0000-0000EC330000}"/>
    <cellStyle name="Comma 5 2 3 2 2 6" xfId="42525" xr:uid="{00000000-0005-0000-0000-0000ED330000}"/>
    <cellStyle name="Comma 5 2 3 2 2 7" xfId="46852" xr:uid="{550932AC-D51B-48FC-B478-074242B3D935}"/>
    <cellStyle name="Comma 5 2 3 2 3" xfId="16368" xr:uid="{00000000-0005-0000-0000-0000EE330000}"/>
    <cellStyle name="Comma 5 2 3 2 3 2" xfId="28910" xr:uid="{00000000-0005-0000-0000-0000EF330000}"/>
    <cellStyle name="Comma 5 2 3 2 3 3" xfId="42530" xr:uid="{00000000-0005-0000-0000-0000F0330000}"/>
    <cellStyle name="Comma 5 2 3 2 4" xfId="23824" xr:uid="{00000000-0005-0000-0000-0000F1330000}"/>
    <cellStyle name="Comma 5 2 3 2 4 2" xfId="42531" xr:uid="{00000000-0005-0000-0000-0000F2330000}"/>
    <cellStyle name="Comma 5 2 3 2 5" xfId="10876" xr:uid="{00000000-0005-0000-0000-0000F3330000}"/>
    <cellStyle name="Comma 5 2 3 2 5 2" xfId="42532" xr:uid="{00000000-0005-0000-0000-0000F4330000}"/>
    <cellStyle name="Comma 5 2 3 2 6" xfId="42533" xr:uid="{00000000-0005-0000-0000-0000F5330000}"/>
    <cellStyle name="Comma 5 2 3 2 7" xfId="42534" xr:uid="{00000000-0005-0000-0000-0000F6330000}"/>
    <cellStyle name="Comma 5 2 3 2 8" xfId="42524" xr:uid="{00000000-0005-0000-0000-0000F7330000}"/>
    <cellStyle name="Comma 5 2 3 2 9" xfId="46851" xr:uid="{C1A2419D-9576-4F57-A0BE-BCEBFADAF390}"/>
    <cellStyle name="Comma 5 2 3 3" xfId="1462" xr:uid="{00000000-0005-0000-0000-0000F8330000}"/>
    <cellStyle name="Comma 5 2 3 3 2" xfId="16665" xr:uid="{00000000-0005-0000-0000-0000F9330000}"/>
    <cellStyle name="Comma 5 2 3 3 2 2" xfId="29200" xr:uid="{00000000-0005-0000-0000-0000FA330000}"/>
    <cellStyle name="Comma 5 2 3 3 2 3" xfId="42536" xr:uid="{00000000-0005-0000-0000-0000FB330000}"/>
    <cellStyle name="Comma 5 2 3 3 3" xfId="24108" xr:uid="{00000000-0005-0000-0000-0000FC330000}"/>
    <cellStyle name="Comma 5 2 3 3 3 2" xfId="42537" xr:uid="{00000000-0005-0000-0000-0000FD330000}"/>
    <cellStyle name="Comma 5 2 3 3 4" xfId="11343" xr:uid="{00000000-0005-0000-0000-0000FE330000}"/>
    <cellStyle name="Comma 5 2 3 3 4 2" xfId="42538" xr:uid="{00000000-0005-0000-0000-0000FF330000}"/>
    <cellStyle name="Comma 5 2 3 3 5" xfId="42539" xr:uid="{00000000-0005-0000-0000-000000340000}"/>
    <cellStyle name="Comma 5 2 3 3 6" xfId="42535" xr:uid="{00000000-0005-0000-0000-000001340000}"/>
    <cellStyle name="Comma 5 2 3 3 7" xfId="46853" xr:uid="{72D9A018-6E9B-4E38-929B-F7CF3EC64812}"/>
    <cellStyle name="Comma 5 2 3 4" xfId="1459" xr:uid="{00000000-0005-0000-0000-000002340000}"/>
    <cellStyle name="Comma 5 2 3 4 2" xfId="16194" xr:uid="{00000000-0005-0000-0000-000003340000}"/>
    <cellStyle name="Comma 5 2 3 4 2 2" xfId="28815" xr:uid="{00000000-0005-0000-0000-000004340000}"/>
    <cellStyle name="Comma 5 2 3 4 3" xfId="23761" xr:uid="{00000000-0005-0000-0000-000005340000}"/>
    <cellStyle name="Comma 5 2 3 4 4" xfId="10620" xr:uid="{00000000-0005-0000-0000-000006340000}"/>
    <cellStyle name="Comma 5 2 3 4 5" xfId="42540" xr:uid="{00000000-0005-0000-0000-000007340000}"/>
    <cellStyle name="Comma 5 2 3 5" xfId="4107" xr:uid="{00000000-0005-0000-0000-000008340000}"/>
    <cellStyle name="Comma 5 2 3 5 2" xfId="42541" xr:uid="{00000000-0005-0000-0000-000009340000}"/>
    <cellStyle name="Comma 5 2 3 6" xfId="42542" xr:uid="{00000000-0005-0000-0000-00000A340000}"/>
    <cellStyle name="Comma 5 2 3 7" xfId="42543" xr:uid="{00000000-0005-0000-0000-00000B340000}"/>
    <cellStyle name="Comma 5 2 3 8" xfId="42544" xr:uid="{00000000-0005-0000-0000-00000C340000}"/>
    <cellStyle name="Comma 5 2 3 9" xfId="42545" xr:uid="{00000000-0005-0000-0000-00000D340000}"/>
    <cellStyle name="Comma 5 2 4" xfId="1463" xr:uid="{00000000-0005-0000-0000-00000E340000}"/>
    <cellStyle name="Comma 5 2 4 2" xfId="1464" xr:uid="{00000000-0005-0000-0000-00000F340000}"/>
    <cellStyle name="Comma 5 2 4 2 2" xfId="16507" xr:uid="{00000000-0005-0000-0000-000010340000}"/>
    <cellStyle name="Comma 5 2 4 2 2 2" xfId="29047" xr:uid="{00000000-0005-0000-0000-000011340000}"/>
    <cellStyle name="Comma 5 2 4 2 2 3" xfId="42548" xr:uid="{00000000-0005-0000-0000-000012340000}"/>
    <cellStyle name="Comma 5 2 4 2 3" xfId="23957" xr:uid="{00000000-0005-0000-0000-000013340000}"/>
    <cellStyle name="Comma 5 2 4 2 3 2" xfId="42549" xr:uid="{00000000-0005-0000-0000-000014340000}"/>
    <cellStyle name="Comma 5 2 4 2 4" xfId="11099" xr:uid="{00000000-0005-0000-0000-000015340000}"/>
    <cellStyle name="Comma 5 2 4 2 4 2" xfId="42550" xr:uid="{00000000-0005-0000-0000-000016340000}"/>
    <cellStyle name="Comma 5 2 4 2 5" xfId="42551" xr:uid="{00000000-0005-0000-0000-000017340000}"/>
    <cellStyle name="Comma 5 2 4 2 6" xfId="42552" xr:uid="{00000000-0005-0000-0000-000018340000}"/>
    <cellStyle name="Comma 5 2 4 2 7" xfId="42547" xr:uid="{00000000-0005-0000-0000-000019340000}"/>
    <cellStyle name="Comma 5 2 4 2 8" xfId="46855" xr:uid="{40609722-A29B-4A31-98DC-4FAA72E2735D}"/>
    <cellStyle name="Comma 5 2 4 3" xfId="11007" xr:uid="{00000000-0005-0000-0000-00001A340000}"/>
    <cellStyle name="Comma 5 2 4 3 2" xfId="16450" xr:uid="{00000000-0005-0000-0000-00001B340000}"/>
    <cellStyle name="Comma 5 2 4 3 2 2" xfId="28990" xr:uid="{00000000-0005-0000-0000-00001C340000}"/>
    <cellStyle name="Comma 5 2 4 3 3" xfId="23901" xr:uid="{00000000-0005-0000-0000-00001D340000}"/>
    <cellStyle name="Comma 5 2 4 3 4" xfId="42553" xr:uid="{00000000-0005-0000-0000-00001E340000}"/>
    <cellStyle name="Comma 5 2 4 4" xfId="4108" xr:uid="{00000000-0005-0000-0000-00001F340000}"/>
    <cellStyle name="Comma 5 2 4 4 2" xfId="42554" xr:uid="{00000000-0005-0000-0000-000020340000}"/>
    <cellStyle name="Comma 5 2 4 5" xfId="42555" xr:uid="{00000000-0005-0000-0000-000021340000}"/>
    <cellStyle name="Comma 5 2 4 6" xfId="42556" xr:uid="{00000000-0005-0000-0000-000022340000}"/>
    <cellStyle name="Comma 5 2 4 7" xfId="42557" xr:uid="{00000000-0005-0000-0000-000023340000}"/>
    <cellStyle name="Comma 5 2 4 8" xfId="42546" xr:uid="{00000000-0005-0000-0000-000024340000}"/>
    <cellStyle name="Comma 5 2 4 9" xfId="46854" xr:uid="{23071F60-77C4-4A74-824F-377A8D34B37F}"/>
    <cellStyle name="Comma 5 2 5" xfId="1465" xr:uid="{00000000-0005-0000-0000-000025340000}"/>
    <cellStyle name="Comma 5 2 5 2" xfId="11133" xr:uid="{00000000-0005-0000-0000-000026340000}"/>
    <cellStyle name="Comma 5 2 5 2 2" xfId="16533" xr:uid="{00000000-0005-0000-0000-000027340000}"/>
    <cellStyle name="Comma 5 2 5 2 2 2" xfId="29072" xr:uid="{00000000-0005-0000-0000-000028340000}"/>
    <cellStyle name="Comma 5 2 5 2 2 3" xfId="42560" xr:uid="{00000000-0005-0000-0000-000029340000}"/>
    <cellStyle name="Comma 5 2 5 2 3" xfId="23980" xr:uid="{00000000-0005-0000-0000-00002A340000}"/>
    <cellStyle name="Comma 5 2 5 2 4" xfId="42559" xr:uid="{00000000-0005-0000-0000-00002B340000}"/>
    <cellStyle name="Comma 5 2 5 3" xfId="4109" xr:uid="{00000000-0005-0000-0000-00002C340000}"/>
    <cellStyle name="Comma 5 2 5 3 2" xfId="42561" xr:uid="{00000000-0005-0000-0000-00002D340000}"/>
    <cellStyle name="Comma 5 2 5 4" xfId="42562" xr:uid="{00000000-0005-0000-0000-00002E340000}"/>
    <cellStyle name="Comma 5 2 5 5" xfId="42563" xr:uid="{00000000-0005-0000-0000-00002F340000}"/>
    <cellStyle name="Comma 5 2 5 6" xfId="42564" xr:uid="{00000000-0005-0000-0000-000030340000}"/>
    <cellStyle name="Comma 5 2 5 7" xfId="42558" xr:uid="{00000000-0005-0000-0000-000031340000}"/>
    <cellStyle name="Comma 5 2 5 8" xfId="46856" xr:uid="{6D2E92C1-A30D-44E0-8F29-9303F1A5EDEF}"/>
    <cellStyle name="Comma 5 2 6" xfId="1337" xr:uid="{00000000-0005-0000-0000-000032340000}"/>
    <cellStyle name="Comma 5 2 6 2" xfId="4110" xr:uid="{00000000-0005-0000-0000-000033340000}"/>
    <cellStyle name="Comma 5 2 6 2 2" xfId="42566" xr:uid="{00000000-0005-0000-0000-000034340000}"/>
    <cellStyle name="Comma 5 2 6 3" xfId="42565" xr:uid="{00000000-0005-0000-0000-000035340000}"/>
    <cellStyle name="Comma 5 2 7" xfId="4111" xr:uid="{00000000-0005-0000-0000-000036340000}"/>
    <cellStyle name="Comma 5 2 7 2" xfId="42567" xr:uid="{00000000-0005-0000-0000-000037340000}"/>
    <cellStyle name="Comma 5 2 8" xfId="4112" xr:uid="{00000000-0005-0000-0000-000038340000}"/>
    <cellStyle name="Comma 5 2 9" xfId="4113" xr:uid="{00000000-0005-0000-0000-000039340000}"/>
    <cellStyle name="Comma 5 20" xfId="4114" xr:uid="{00000000-0005-0000-0000-00003A340000}"/>
    <cellStyle name="Comma 5 21" xfId="4115" xr:uid="{00000000-0005-0000-0000-00003B340000}"/>
    <cellStyle name="Comma 5 22" xfId="4116" xr:uid="{00000000-0005-0000-0000-00003C340000}"/>
    <cellStyle name="Comma 5 23" xfId="4117" xr:uid="{00000000-0005-0000-0000-00003D340000}"/>
    <cellStyle name="Comma 5 24" xfId="4118" xr:uid="{00000000-0005-0000-0000-00003E340000}"/>
    <cellStyle name="Comma 5 25" xfId="3198" xr:uid="{00000000-0005-0000-0000-00003F340000}"/>
    <cellStyle name="Comma 5 25 2" xfId="18568" xr:uid="{00000000-0005-0000-0000-000040340000}"/>
    <cellStyle name="Comma 5 26" xfId="6030" xr:uid="{00000000-0005-0000-0000-000041340000}"/>
    <cellStyle name="Comma 5 27" xfId="3192" xr:uid="{00000000-0005-0000-0000-000042340000}"/>
    <cellStyle name="Comma 5 27 2" xfId="6102" xr:uid="{00000000-0005-0000-0000-000043340000}"/>
    <cellStyle name="Comma 5 27 3" xfId="7841" xr:uid="{00000000-0005-0000-0000-000044340000}"/>
    <cellStyle name="Comma 5 27 3 2" xfId="14336" xr:uid="{00000000-0005-0000-0000-000045340000}"/>
    <cellStyle name="Comma 5 27 3 2 2" xfId="27024" xr:uid="{00000000-0005-0000-0000-000046340000}"/>
    <cellStyle name="Comma 5 27 3 3" xfId="22513" xr:uid="{00000000-0005-0000-0000-000047340000}"/>
    <cellStyle name="Comma 5 27 4" xfId="8763" xr:uid="{00000000-0005-0000-0000-000048340000}"/>
    <cellStyle name="Comma 5 27 4 2" xfId="15178" xr:uid="{00000000-0005-0000-0000-000049340000}"/>
    <cellStyle name="Comma 5 27 4 2 2" xfId="27836" xr:uid="{00000000-0005-0000-0000-00004A340000}"/>
    <cellStyle name="Comma 5 27 4 3" xfId="22803" xr:uid="{00000000-0005-0000-0000-00004B340000}"/>
    <cellStyle name="Comma 5 27 5" xfId="6624" xr:uid="{00000000-0005-0000-0000-00004C340000}"/>
    <cellStyle name="Comma 5 27 5 2" xfId="13211" xr:uid="{00000000-0005-0000-0000-00004D340000}"/>
    <cellStyle name="Comma 5 27 5 2 2" xfId="25955" xr:uid="{00000000-0005-0000-0000-00004E340000}"/>
    <cellStyle name="Comma 5 27 5 3" xfId="21363" xr:uid="{00000000-0005-0000-0000-00004F340000}"/>
    <cellStyle name="Comma 5 27 6" xfId="12142" xr:uid="{00000000-0005-0000-0000-000050340000}"/>
    <cellStyle name="Comma 5 27 6 2" xfId="24887" xr:uid="{00000000-0005-0000-0000-000051340000}"/>
    <cellStyle name="Comma 5 27 7" xfId="18909" xr:uid="{00000000-0005-0000-0000-000052340000}"/>
    <cellStyle name="Comma 5 27 8" xfId="21002" xr:uid="{00000000-0005-0000-0000-000053340000}"/>
    <cellStyle name="Comma 5 28" xfId="7796" xr:uid="{00000000-0005-0000-0000-000054340000}"/>
    <cellStyle name="Comma 5 28 2" xfId="14291" xr:uid="{00000000-0005-0000-0000-000055340000}"/>
    <cellStyle name="Comma 5 28 2 2" xfId="27004" xr:uid="{00000000-0005-0000-0000-000056340000}"/>
    <cellStyle name="Comma 5 28 3" xfId="17518" xr:uid="{00000000-0005-0000-0000-000057340000}"/>
    <cellStyle name="Comma 5 28 4" xfId="22496" xr:uid="{00000000-0005-0000-0000-000058340000}"/>
    <cellStyle name="Comma 5 29" xfId="8658" xr:uid="{00000000-0005-0000-0000-000059340000}"/>
    <cellStyle name="Comma 5 29 2" xfId="15129" xr:uid="{00000000-0005-0000-0000-00005A340000}"/>
    <cellStyle name="Comma 5 29 2 2" xfId="27797" xr:uid="{00000000-0005-0000-0000-00005B340000}"/>
    <cellStyle name="Comma 5 29 3" xfId="22724" xr:uid="{00000000-0005-0000-0000-00005C340000}"/>
    <cellStyle name="Comma 5 3" xfId="772" xr:uid="{00000000-0005-0000-0000-00005D340000}"/>
    <cellStyle name="Comma 5 3 2" xfId="1112" xr:uid="{00000000-0005-0000-0000-00005E340000}"/>
    <cellStyle name="Comma 5 3 2 2" xfId="6104" xr:uid="{00000000-0005-0000-0000-00005F340000}"/>
    <cellStyle name="Comma 5 3 2 2 2" xfId="10699" xr:uid="{00000000-0005-0000-0000-000060340000}"/>
    <cellStyle name="Comma 5 3 2 2 2 2" xfId="16244" xr:uid="{00000000-0005-0000-0000-000061340000}"/>
    <cellStyle name="Comma 5 3 2 2 2 2 2" xfId="20455" xr:uid="{00000000-0005-0000-0000-000062340000}"/>
    <cellStyle name="Comma 5 3 2 2 2 2 3" xfId="33708" xr:uid="{00000000-0005-0000-0000-000063340000}"/>
    <cellStyle name="Comma 5 3 2 2 2 2 4" xfId="36495" xr:uid="{00000000-0005-0000-0000-000064340000}"/>
    <cellStyle name="Comma 5 3 2 2 2 3" xfId="20156" xr:uid="{00000000-0005-0000-0000-000065340000}"/>
    <cellStyle name="Comma 5 3 2 2 2 3 2" xfId="33413" xr:uid="{00000000-0005-0000-0000-000066340000}"/>
    <cellStyle name="Comma 5 3 2 2 2 3 3" xfId="36201" xr:uid="{00000000-0005-0000-0000-000067340000}"/>
    <cellStyle name="Comma 5 3 2 2 2 4" xfId="19870" xr:uid="{00000000-0005-0000-0000-000068340000}"/>
    <cellStyle name="Comma 5 3 2 2 2 5" xfId="33009" xr:uid="{00000000-0005-0000-0000-000069340000}"/>
    <cellStyle name="Comma 5 3 2 2 2 6" xfId="35952" xr:uid="{00000000-0005-0000-0000-00006A340000}"/>
    <cellStyle name="Comma 5 3 2 2 3" xfId="20308" xr:uid="{00000000-0005-0000-0000-00006B340000}"/>
    <cellStyle name="Comma 5 3 2 2 3 2" xfId="33562" xr:uid="{00000000-0005-0000-0000-00006C340000}"/>
    <cellStyle name="Comma 5 3 2 2 3 3" xfId="36349" xr:uid="{00000000-0005-0000-0000-00006D340000}"/>
    <cellStyle name="Comma 5 3 2 2 4" xfId="20000" xr:uid="{00000000-0005-0000-0000-00006E340000}"/>
    <cellStyle name="Comma 5 3 2 2 4 2" xfId="33264" xr:uid="{00000000-0005-0000-0000-00006F340000}"/>
    <cellStyle name="Comma 5 3 2 2 4 3" xfId="36056" xr:uid="{00000000-0005-0000-0000-000070340000}"/>
    <cellStyle name="Comma 5 3 2 2 5" xfId="18770" xr:uid="{00000000-0005-0000-0000-000071340000}"/>
    <cellStyle name="Comma 5 3 2 2 6" xfId="32015" xr:uid="{00000000-0005-0000-0000-000072340000}"/>
    <cellStyle name="Comma 5 3 2 2 7" xfId="35106" xr:uid="{00000000-0005-0000-0000-000073340000}"/>
    <cellStyle name="Comma 5 3 2 2 8" xfId="42568" xr:uid="{00000000-0005-0000-0000-000074340000}"/>
    <cellStyle name="Comma 5 3 2 3" xfId="10354" xr:uid="{00000000-0005-0000-0000-000075340000}"/>
    <cellStyle name="Comma 5 3 2 3 2" xfId="16092" xr:uid="{00000000-0005-0000-0000-000076340000}"/>
    <cellStyle name="Comma 5 3 2 3 2 2" xfId="20401" xr:uid="{00000000-0005-0000-0000-000077340000}"/>
    <cellStyle name="Comma 5 3 2 3 2 3" xfId="33654" xr:uid="{00000000-0005-0000-0000-000078340000}"/>
    <cellStyle name="Comma 5 3 2 3 2 4" xfId="36441" xr:uid="{00000000-0005-0000-0000-000079340000}"/>
    <cellStyle name="Comma 5 3 2 3 3" xfId="20102" xr:uid="{00000000-0005-0000-0000-00007A340000}"/>
    <cellStyle name="Comma 5 3 2 3 3 2" xfId="33359" xr:uid="{00000000-0005-0000-0000-00007B340000}"/>
    <cellStyle name="Comma 5 3 2 3 3 3" xfId="36147" xr:uid="{00000000-0005-0000-0000-00007C340000}"/>
    <cellStyle name="Comma 5 3 2 3 4" xfId="19074" xr:uid="{00000000-0005-0000-0000-00007D340000}"/>
    <cellStyle name="Comma 5 3 2 3 5" xfId="32196" xr:uid="{00000000-0005-0000-0000-00007E340000}"/>
    <cellStyle name="Comma 5 3 2 3 6" xfId="35215" xr:uid="{00000000-0005-0000-0000-00007F340000}"/>
    <cellStyle name="Comma 5 3 2 3 7" xfId="42569" xr:uid="{00000000-0005-0000-0000-000080340000}"/>
    <cellStyle name="Comma 5 3 2 4" xfId="18954" xr:uid="{00000000-0005-0000-0000-000081340000}"/>
    <cellStyle name="Comma 5 3 2 4 2" xfId="20254" xr:uid="{00000000-0005-0000-0000-000082340000}"/>
    <cellStyle name="Comma 5 3 2 4 2 2" xfId="33508" xr:uid="{00000000-0005-0000-0000-000083340000}"/>
    <cellStyle name="Comma 5 3 2 4 2 3" xfId="36295" xr:uid="{00000000-0005-0000-0000-000084340000}"/>
    <cellStyle name="Comma 5 3 2 4 3" xfId="32135" xr:uid="{00000000-0005-0000-0000-000085340000}"/>
    <cellStyle name="Comma 5 3 2 4 4" xfId="35155" xr:uid="{00000000-0005-0000-0000-000086340000}"/>
    <cellStyle name="Comma 5 3 2 5" xfId="19939" xr:uid="{00000000-0005-0000-0000-000087340000}"/>
    <cellStyle name="Comma 5 3 2 5 2" xfId="33149" xr:uid="{00000000-0005-0000-0000-000088340000}"/>
    <cellStyle name="Comma 5 3 2 5 3" xfId="36001" xr:uid="{00000000-0005-0000-0000-000089340000}"/>
    <cellStyle name="Comma 5 3 2 6" xfId="17457" xr:uid="{00000000-0005-0000-0000-00008A340000}"/>
    <cellStyle name="Comma 5 3 2 7" xfId="30777" xr:uid="{00000000-0005-0000-0000-00008B340000}"/>
    <cellStyle name="Comma 5 3 2 8" xfId="34330" xr:uid="{00000000-0005-0000-0000-00008C340000}"/>
    <cellStyle name="Comma 5 3 2 9" xfId="4119" xr:uid="{00000000-0005-0000-0000-00008D340000}"/>
    <cellStyle name="Comma 5 3 3" xfId="1466" xr:uid="{00000000-0005-0000-0000-00008E340000}"/>
    <cellStyle name="Comma 5 3 3 2" xfId="42571" xr:uid="{00000000-0005-0000-0000-00008F340000}"/>
    <cellStyle name="Comma 5 3 3 3" xfId="42570" xr:uid="{00000000-0005-0000-0000-000090340000}"/>
    <cellStyle name="Comma 5 3 4" xfId="17720" xr:uid="{00000000-0005-0000-0000-000091340000}"/>
    <cellStyle name="Comma 5 3 4 2" xfId="42572" xr:uid="{00000000-0005-0000-0000-000092340000}"/>
    <cellStyle name="Comma 5 3 5" xfId="3124" xr:uid="{00000000-0005-0000-0000-000093340000}"/>
    <cellStyle name="Comma 5 3 5 2" xfId="42573" xr:uid="{00000000-0005-0000-0000-000094340000}"/>
    <cellStyle name="Comma 5 30" xfId="9588" xr:uid="{00000000-0005-0000-0000-000095340000}"/>
    <cellStyle name="Comma 5 31" xfId="6484" xr:uid="{00000000-0005-0000-0000-000096340000}"/>
    <cellStyle name="Comma 5 31 2" xfId="13082" xr:uid="{00000000-0005-0000-0000-000097340000}"/>
    <cellStyle name="Comma 5 31 2 2" xfId="25827" xr:uid="{00000000-0005-0000-0000-000098340000}"/>
    <cellStyle name="Comma 5 31 3" xfId="21228" xr:uid="{00000000-0005-0000-0000-000099340000}"/>
    <cellStyle name="Comma 5 32" xfId="12072" xr:uid="{00000000-0005-0000-0000-00009A340000}"/>
    <cellStyle name="Comma 5 32 2" xfId="24817" xr:uid="{00000000-0005-0000-0000-00009B340000}"/>
    <cellStyle name="Comma 5 33" xfId="2707" xr:uid="{00000000-0005-0000-0000-00009C340000}"/>
    <cellStyle name="Comma 5 34" xfId="38106" xr:uid="{00000000-0005-0000-0000-00009D340000}"/>
    <cellStyle name="Comma 5 35" xfId="42478" xr:uid="{00000000-0005-0000-0000-00009E340000}"/>
    <cellStyle name="Comma 5 36" xfId="46716" xr:uid="{00000000-0005-0000-0000-00009F340000}"/>
    <cellStyle name="Comma 5 4" xfId="985" xr:uid="{00000000-0005-0000-0000-0000A0340000}"/>
    <cellStyle name="Comma 5 4 10" xfId="3141" xr:uid="{00000000-0005-0000-0000-0000A1340000}"/>
    <cellStyle name="Comma 5 4 2" xfId="1467" xr:uid="{00000000-0005-0000-0000-0000A2340000}"/>
    <cellStyle name="Comma 5 4 2 2" xfId="6190" xr:uid="{00000000-0005-0000-0000-0000A3340000}"/>
    <cellStyle name="Comma 5 4 2 3" xfId="4120" xr:uid="{00000000-0005-0000-0000-0000A4340000}"/>
    <cellStyle name="Comma 5 4 2 4" xfId="42574" xr:uid="{00000000-0005-0000-0000-0000A5340000}"/>
    <cellStyle name="Comma 5 4 3" xfId="7818" xr:uid="{00000000-0005-0000-0000-0000A6340000}"/>
    <cellStyle name="Comma 5 4 3 2" xfId="14313" xr:uid="{00000000-0005-0000-0000-0000A7340000}"/>
    <cellStyle name="Comma 5 4 3 2 2" xfId="27013" xr:uid="{00000000-0005-0000-0000-0000A8340000}"/>
    <cellStyle name="Comma 5 4 3 3" xfId="22505" xr:uid="{00000000-0005-0000-0000-0000A9340000}"/>
    <cellStyle name="Comma 5 4 3 4" xfId="42575" xr:uid="{00000000-0005-0000-0000-0000AA340000}"/>
    <cellStyle name="Comma 5 4 4" xfId="8740" xr:uid="{00000000-0005-0000-0000-0000AB340000}"/>
    <cellStyle name="Comma 5 4 4 2" xfId="15155" xr:uid="{00000000-0005-0000-0000-0000AC340000}"/>
    <cellStyle name="Comma 5 4 4 2 2" xfId="27817" xr:uid="{00000000-0005-0000-0000-0000AD340000}"/>
    <cellStyle name="Comma 5 4 4 3" xfId="22794" xr:uid="{00000000-0005-0000-0000-0000AE340000}"/>
    <cellStyle name="Comma 5 4 4 4" xfId="42576" xr:uid="{00000000-0005-0000-0000-0000AF340000}"/>
    <cellStyle name="Comma 5 4 5" xfId="10649" xr:uid="{00000000-0005-0000-0000-0000B0340000}"/>
    <cellStyle name="Comma 5 4 5 2" xfId="42577" xr:uid="{00000000-0005-0000-0000-0000B1340000}"/>
    <cellStyle name="Comma 5 4 6" xfId="10094" xr:uid="{00000000-0005-0000-0000-0000B2340000}"/>
    <cellStyle name="Comma 5 4 7" xfId="6597" xr:uid="{00000000-0005-0000-0000-0000B3340000}"/>
    <cellStyle name="Comma 5 4 7 2" xfId="13185" xr:uid="{00000000-0005-0000-0000-0000B4340000}"/>
    <cellStyle name="Comma 5 4 7 2 2" xfId="25929" xr:uid="{00000000-0005-0000-0000-0000B5340000}"/>
    <cellStyle name="Comma 5 4 7 3" xfId="21338" xr:uid="{00000000-0005-0000-0000-0000B6340000}"/>
    <cellStyle name="Comma 5 4 8" xfId="12117" xr:uid="{00000000-0005-0000-0000-0000B7340000}"/>
    <cellStyle name="Comma 5 4 8 2" xfId="24862" xr:uid="{00000000-0005-0000-0000-0000B8340000}"/>
    <cellStyle name="Comma 5 4 9" xfId="20994" xr:uid="{00000000-0005-0000-0000-0000B9340000}"/>
    <cellStyle name="Comma 5 5" xfId="1286" xr:uid="{00000000-0005-0000-0000-0000BA340000}"/>
    <cellStyle name="Comma 5 5 2" xfId="1468" xr:uid="{00000000-0005-0000-0000-0000BB340000}"/>
    <cellStyle name="Comma 5 5 2 2" xfId="20043" xr:uid="{00000000-0005-0000-0000-0000BC340000}"/>
    <cellStyle name="Comma 5 5 2 2 2" xfId="42579" xr:uid="{00000000-0005-0000-0000-0000BD340000}"/>
    <cellStyle name="Comma 5 5 2 3" xfId="6225" xr:uid="{00000000-0005-0000-0000-0000BE340000}"/>
    <cellStyle name="Comma 5 5 2 4" xfId="42578" xr:uid="{00000000-0005-0000-0000-0000BF340000}"/>
    <cellStyle name="Comma 5 5 3" xfId="10747" xr:uid="{00000000-0005-0000-0000-0000C0340000}"/>
    <cellStyle name="Comma 5 5 3 2" xfId="42580" xr:uid="{00000000-0005-0000-0000-0000C1340000}"/>
    <cellStyle name="Comma 5 5 4" xfId="10924" xr:uid="{00000000-0005-0000-0000-0000C2340000}"/>
    <cellStyle name="Comma 5 5 4 2" xfId="42581" xr:uid="{00000000-0005-0000-0000-0000C3340000}"/>
    <cellStyle name="Comma 5 5 5" xfId="4121" xr:uid="{00000000-0005-0000-0000-0000C4340000}"/>
    <cellStyle name="Comma 5 6" xfId="1336" xr:uid="{00000000-0005-0000-0000-0000C5340000}"/>
    <cellStyle name="Comma 5 6 2" xfId="6298" xr:uid="{00000000-0005-0000-0000-0000C6340000}"/>
    <cellStyle name="Comma 5 6 2 2" xfId="42582" xr:uid="{00000000-0005-0000-0000-0000C7340000}"/>
    <cellStyle name="Comma 5 6 3" xfId="37543" xr:uid="{00000000-0005-0000-0000-0000C8340000}"/>
    <cellStyle name="Comma 5 6 3 2" xfId="42583" xr:uid="{00000000-0005-0000-0000-0000C9340000}"/>
    <cellStyle name="Comma 5 6 4" xfId="42584" xr:uid="{00000000-0005-0000-0000-0000CA340000}"/>
    <cellStyle name="Comma 5 6 5" xfId="42585" xr:uid="{00000000-0005-0000-0000-0000CB340000}"/>
    <cellStyle name="Comma 5 7" xfId="4122" xr:uid="{00000000-0005-0000-0000-0000CC340000}"/>
    <cellStyle name="Comma 5 7 2" xfId="42587" xr:uid="{00000000-0005-0000-0000-0000CD340000}"/>
    <cellStyle name="Comma 5 7 3" xfId="42588" xr:uid="{00000000-0005-0000-0000-0000CE340000}"/>
    <cellStyle name="Comma 5 7 4" xfId="42589" xr:uid="{00000000-0005-0000-0000-0000CF340000}"/>
    <cellStyle name="Comma 5 7 5" xfId="42586" xr:uid="{00000000-0005-0000-0000-0000D0340000}"/>
    <cellStyle name="Comma 5 8" xfId="4123" xr:uid="{00000000-0005-0000-0000-0000D1340000}"/>
    <cellStyle name="Comma 5 8 2" xfId="42590" xr:uid="{00000000-0005-0000-0000-0000D2340000}"/>
    <cellStyle name="Comma 5 9" xfId="4124" xr:uid="{00000000-0005-0000-0000-0000D3340000}"/>
    <cellStyle name="Comma 5 9 2" xfId="42591" xr:uid="{00000000-0005-0000-0000-0000D4340000}"/>
    <cellStyle name="Comma 50" xfId="221" xr:uid="{00000000-0005-0000-0000-0000D5340000}"/>
    <cellStyle name="Comma 50 2" xfId="511" xr:uid="{00000000-0005-0000-0000-0000D6340000}"/>
    <cellStyle name="Comma 50 2 2" xfId="42592" xr:uid="{00000000-0005-0000-0000-0000D7340000}"/>
    <cellStyle name="Comma 50 3" xfId="1145" xr:uid="{00000000-0005-0000-0000-0000D8340000}"/>
    <cellStyle name="Comma 50 3 2" xfId="11201" xr:uid="{00000000-0005-0000-0000-0000D9340000}"/>
    <cellStyle name="Comma 50 3 3" xfId="42593" xr:uid="{00000000-0005-0000-0000-0000DA340000}"/>
    <cellStyle name="Comma 50 4" xfId="1469" xr:uid="{00000000-0005-0000-0000-0000DB340000}"/>
    <cellStyle name="Comma 50 4 2" xfId="37544" xr:uid="{00000000-0005-0000-0000-0000DC340000}"/>
    <cellStyle name="Comma 50 5" xfId="2207" xr:uid="{00000000-0005-0000-0000-0000DD340000}"/>
    <cellStyle name="Comma 51" xfId="222" xr:uid="{00000000-0005-0000-0000-0000DE340000}"/>
    <cellStyle name="Comma 51 2" xfId="512" xr:uid="{00000000-0005-0000-0000-0000DF340000}"/>
    <cellStyle name="Comma 51 2 2" xfId="42595" xr:uid="{00000000-0005-0000-0000-0000E0340000}"/>
    <cellStyle name="Comma 51 2 3" xfId="42594" xr:uid="{00000000-0005-0000-0000-0000E1340000}"/>
    <cellStyle name="Comma 51 3" xfId="1146" xr:uid="{00000000-0005-0000-0000-0000E2340000}"/>
    <cellStyle name="Comma 51 3 2" xfId="9976" xr:uid="{00000000-0005-0000-0000-0000E3340000}"/>
    <cellStyle name="Comma 51 3 3" xfId="42596" xr:uid="{00000000-0005-0000-0000-0000E4340000}"/>
    <cellStyle name="Comma 51 4" xfId="1470" xr:uid="{00000000-0005-0000-0000-0000E5340000}"/>
    <cellStyle name="Comma 51 4 2" xfId="37545" xr:uid="{00000000-0005-0000-0000-0000E6340000}"/>
    <cellStyle name="Comma 51 5" xfId="6363" xr:uid="{00000000-0005-0000-0000-0000E7340000}"/>
    <cellStyle name="Comma 52" xfId="223" xr:uid="{00000000-0005-0000-0000-0000E8340000}"/>
    <cellStyle name="Comma 52 2" xfId="513" xr:uid="{00000000-0005-0000-0000-0000E9340000}"/>
    <cellStyle name="Comma 52 2 2" xfId="42597" xr:uid="{00000000-0005-0000-0000-0000EA340000}"/>
    <cellStyle name="Comma 52 3" xfId="1125" xr:uid="{00000000-0005-0000-0000-0000EB340000}"/>
    <cellStyle name="Comma 52 3 2" xfId="10198" xr:uid="{00000000-0005-0000-0000-0000EC340000}"/>
    <cellStyle name="Comma 52 3 3" xfId="42598" xr:uid="{00000000-0005-0000-0000-0000ED340000}"/>
    <cellStyle name="Comma 52 4" xfId="1471" xr:uid="{00000000-0005-0000-0000-0000EE340000}"/>
    <cellStyle name="Comma 52 4 2" xfId="37546" xr:uid="{00000000-0005-0000-0000-0000EF340000}"/>
    <cellStyle name="Comma 52 5" xfId="6376" xr:uid="{00000000-0005-0000-0000-0000F0340000}"/>
    <cellStyle name="Comma 53" xfId="224" xr:uid="{00000000-0005-0000-0000-0000F1340000}"/>
    <cellStyle name="Comma 53 2" xfId="514" xr:uid="{00000000-0005-0000-0000-0000F2340000}"/>
    <cellStyle name="Comma 53 2 2" xfId="42600" xr:uid="{00000000-0005-0000-0000-0000F3340000}"/>
    <cellStyle name="Comma 53 2 3" xfId="42599" xr:uid="{00000000-0005-0000-0000-0000F4340000}"/>
    <cellStyle name="Comma 53 3" xfId="1149" xr:uid="{00000000-0005-0000-0000-0000F5340000}"/>
    <cellStyle name="Comma 53 3 2" xfId="11238" xr:uid="{00000000-0005-0000-0000-0000F6340000}"/>
    <cellStyle name="Comma 53 3 3" xfId="42601" xr:uid="{00000000-0005-0000-0000-0000F7340000}"/>
    <cellStyle name="Comma 53 4" xfId="1472" xr:uid="{00000000-0005-0000-0000-0000F8340000}"/>
    <cellStyle name="Comma 53 4 2" xfId="37547" xr:uid="{00000000-0005-0000-0000-0000F9340000}"/>
    <cellStyle name="Comma 53 5" xfId="6369" xr:uid="{00000000-0005-0000-0000-0000FA340000}"/>
    <cellStyle name="Comma 54" xfId="225" xr:uid="{00000000-0005-0000-0000-0000FB340000}"/>
    <cellStyle name="Comma 54 2" xfId="515" xr:uid="{00000000-0005-0000-0000-0000FC340000}"/>
    <cellStyle name="Comma 54 2 2" xfId="11006" xr:uid="{00000000-0005-0000-0000-0000FD340000}"/>
    <cellStyle name="Comma 54 2 2 2" xfId="42603" xr:uid="{00000000-0005-0000-0000-0000FE340000}"/>
    <cellStyle name="Comma 54 2 3" xfId="42602" xr:uid="{00000000-0005-0000-0000-0000FF340000}"/>
    <cellStyle name="Comma 54 3" xfId="1147" xr:uid="{00000000-0005-0000-0000-000000350000}"/>
    <cellStyle name="Comma 54 3 2" xfId="42604" xr:uid="{00000000-0005-0000-0000-000001350000}"/>
    <cellStyle name="Comma 54 4" xfId="1283" xr:uid="{00000000-0005-0000-0000-000002350000}"/>
    <cellStyle name="Comma 54 5" xfId="1473" xr:uid="{00000000-0005-0000-0000-000003350000}"/>
    <cellStyle name="Comma 54 5 2" xfId="37548" xr:uid="{00000000-0005-0000-0000-000004350000}"/>
    <cellStyle name="Comma 55" xfId="226" xr:uid="{00000000-0005-0000-0000-000005350000}"/>
    <cellStyle name="Comma 55 2" xfId="516" xr:uid="{00000000-0005-0000-0000-000006350000}"/>
    <cellStyle name="Comma 55 2 2" xfId="11273" xr:uid="{00000000-0005-0000-0000-000007350000}"/>
    <cellStyle name="Comma 55 2 2 2" xfId="42606" xr:uid="{00000000-0005-0000-0000-000008350000}"/>
    <cellStyle name="Comma 55 2 3" xfId="42605" xr:uid="{00000000-0005-0000-0000-000009350000}"/>
    <cellStyle name="Comma 55 3" xfId="1148" xr:uid="{00000000-0005-0000-0000-00000A350000}"/>
    <cellStyle name="Comma 55 3 2" xfId="9709" xr:uid="{00000000-0005-0000-0000-00000B350000}"/>
    <cellStyle name="Comma 55 3 3" xfId="42607" xr:uid="{00000000-0005-0000-0000-00000C350000}"/>
    <cellStyle name="Comma 55 4" xfId="1474" xr:uid="{00000000-0005-0000-0000-00000D350000}"/>
    <cellStyle name="Comma 55 4 2" xfId="37549" xr:uid="{00000000-0005-0000-0000-00000E350000}"/>
    <cellStyle name="Comma 55 5" xfId="6388" xr:uid="{00000000-0005-0000-0000-00000F350000}"/>
    <cellStyle name="Comma 56" xfId="227" xr:uid="{00000000-0005-0000-0000-000010350000}"/>
    <cellStyle name="Comma 56 2" xfId="517" xr:uid="{00000000-0005-0000-0000-000011350000}"/>
    <cellStyle name="Comma 56 2 2" xfId="10586" xr:uid="{00000000-0005-0000-0000-000012350000}"/>
    <cellStyle name="Comma 56 2 2 2" xfId="42609" xr:uid="{00000000-0005-0000-0000-000013350000}"/>
    <cellStyle name="Comma 56 2 3" xfId="42608" xr:uid="{00000000-0005-0000-0000-000014350000}"/>
    <cellStyle name="Comma 56 3" xfId="1119" xr:uid="{00000000-0005-0000-0000-000015350000}"/>
    <cellStyle name="Comma 56 3 2" xfId="42610" xr:uid="{00000000-0005-0000-0000-000016350000}"/>
    <cellStyle name="Comma 56 4" xfId="1475" xr:uid="{00000000-0005-0000-0000-000017350000}"/>
    <cellStyle name="Comma 56 4 2" xfId="37550" xr:uid="{00000000-0005-0000-0000-000018350000}"/>
    <cellStyle name="Comma 57" xfId="228" xr:uid="{00000000-0005-0000-0000-000019350000}"/>
    <cellStyle name="Comma 57 2" xfId="518" xr:uid="{00000000-0005-0000-0000-00001A350000}"/>
    <cellStyle name="Comma 57 2 2" xfId="11109" xr:uid="{00000000-0005-0000-0000-00001B350000}"/>
    <cellStyle name="Comma 57 2 2 2" xfId="42612" xr:uid="{00000000-0005-0000-0000-00001C350000}"/>
    <cellStyle name="Comma 57 2 3" xfId="42611" xr:uid="{00000000-0005-0000-0000-00001D350000}"/>
    <cellStyle name="Comma 57 3" xfId="1150" xr:uid="{00000000-0005-0000-0000-00001E350000}"/>
    <cellStyle name="Comma 57 3 2" xfId="42613" xr:uid="{00000000-0005-0000-0000-00001F350000}"/>
    <cellStyle name="Comma 57 4" xfId="1476" xr:uid="{00000000-0005-0000-0000-000020350000}"/>
    <cellStyle name="Comma 57 4 2" xfId="37551" xr:uid="{00000000-0005-0000-0000-000021350000}"/>
    <cellStyle name="Comma 58" xfId="229" xr:uid="{00000000-0005-0000-0000-000022350000}"/>
    <cellStyle name="Comma 58 2" xfId="519" xr:uid="{00000000-0005-0000-0000-000023350000}"/>
    <cellStyle name="Comma 58 2 2" xfId="10822" xr:uid="{00000000-0005-0000-0000-000024350000}"/>
    <cellStyle name="Comma 58 2 2 2" xfId="42615" xr:uid="{00000000-0005-0000-0000-000025350000}"/>
    <cellStyle name="Comma 58 2 3" xfId="42614" xr:uid="{00000000-0005-0000-0000-000026350000}"/>
    <cellStyle name="Comma 58 3" xfId="1153" xr:uid="{00000000-0005-0000-0000-000027350000}"/>
    <cellStyle name="Comma 58 3 2" xfId="42616" xr:uid="{00000000-0005-0000-0000-000028350000}"/>
    <cellStyle name="Comma 58 4" xfId="1477" xr:uid="{00000000-0005-0000-0000-000029350000}"/>
    <cellStyle name="Comma 58 4 2" xfId="37552" xr:uid="{00000000-0005-0000-0000-00002A350000}"/>
    <cellStyle name="Comma 59" xfId="230" xr:uid="{00000000-0005-0000-0000-00002B350000}"/>
    <cellStyle name="Comma 59 2" xfId="520" xr:uid="{00000000-0005-0000-0000-00002C350000}"/>
    <cellStyle name="Comma 59 2 2" xfId="10189" xr:uid="{00000000-0005-0000-0000-00002D350000}"/>
    <cellStyle name="Comma 59 2 3" xfId="42617" xr:uid="{00000000-0005-0000-0000-00002E350000}"/>
    <cellStyle name="Comma 59 3" xfId="1151" xr:uid="{00000000-0005-0000-0000-00002F350000}"/>
    <cellStyle name="Comma 59 3 2" xfId="42618" xr:uid="{00000000-0005-0000-0000-000030350000}"/>
    <cellStyle name="Comma 59 4" xfId="1478" xr:uid="{00000000-0005-0000-0000-000031350000}"/>
    <cellStyle name="Comma 59 4 2" xfId="37553" xr:uid="{00000000-0005-0000-0000-000032350000}"/>
    <cellStyle name="Comma 6" xfId="231" xr:uid="{00000000-0005-0000-0000-000033350000}"/>
    <cellStyle name="Comma 6 10" xfId="4126" xr:uid="{00000000-0005-0000-0000-000034350000}"/>
    <cellStyle name="Comma 6 10 2" xfId="42620" xr:uid="{00000000-0005-0000-0000-000035350000}"/>
    <cellStyle name="Comma 6 11" xfId="4127" xr:uid="{00000000-0005-0000-0000-000036350000}"/>
    <cellStyle name="Comma 6 11 2" xfId="42621" xr:uid="{00000000-0005-0000-0000-000037350000}"/>
    <cellStyle name="Comma 6 12" xfId="4128" xr:uid="{00000000-0005-0000-0000-000038350000}"/>
    <cellStyle name="Comma 6 13" xfId="4129" xr:uid="{00000000-0005-0000-0000-000039350000}"/>
    <cellStyle name="Comma 6 14" xfId="4130" xr:uid="{00000000-0005-0000-0000-00003A350000}"/>
    <cellStyle name="Comma 6 15" xfId="4131" xr:uid="{00000000-0005-0000-0000-00003B350000}"/>
    <cellStyle name="Comma 6 15 2" xfId="7914" xr:uid="{00000000-0005-0000-0000-00003C350000}"/>
    <cellStyle name="Comma 6 15 2 2" xfId="14408" xr:uid="{00000000-0005-0000-0000-00003D350000}"/>
    <cellStyle name="Comma 6 15 2 2 2" xfId="27093" xr:uid="{00000000-0005-0000-0000-00003E350000}"/>
    <cellStyle name="Comma 6 15 2 3" xfId="19175" xr:uid="{00000000-0005-0000-0000-00003F350000}"/>
    <cellStyle name="Comma 6 15 2 4" xfId="32293" xr:uid="{00000000-0005-0000-0000-000040350000}"/>
    <cellStyle name="Comma 6 15 2 5" xfId="35311" xr:uid="{00000000-0005-0000-0000-000041350000}"/>
    <cellStyle name="Comma 6 15 3" xfId="8837" xr:uid="{00000000-0005-0000-0000-000042350000}"/>
    <cellStyle name="Comma 6 15 3 2" xfId="15251" xr:uid="{00000000-0005-0000-0000-000043350000}"/>
    <cellStyle name="Comma 6 15 3 2 2" xfId="27903" xr:uid="{00000000-0005-0000-0000-000044350000}"/>
    <cellStyle name="Comma 6 15 3 3" xfId="22869" xr:uid="{00000000-0005-0000-0000-000045350000}"/>
    <cellStyle name="Comma 6 15 4" xfId="6781" xr:uid="{00000000-0005-0000-0000-000046350000}"/>
    <cellStyle name="Comma 6 15 4 2" xfId="13339" xr:uid="{00000000-0005-0000-0000-000047350000}"/>
    <cellStyle name="Comma 6 15 4 2 2" xfId="26074" xr:uid="{00000000-0005-0000-0000-000048350000}"/>
    <cellStyle name="Comma 6 15 4 3" xfId="21512" xr:uid="{00000000-0005-0000-0000-000049350000}"/>
    <cellStyle name="Comma 6 15 5" xfId="12272" xr:uid="{00000000-0005-0000-0000-00004A350000}"/>
    <cellStyle name="Comma 6 15 5 2" xfId="25018" xr:uid="{00000000-0005-0000-0000-00004B350000}"/>
    <cellStyle name="Comma 6 15 6" xfId="17722" xr:uid="{00000000-0005-0000-0000-00004C350000}"/>
    <cellStyle name="Comma 6 15 7" xfId="31036" xr:uid="{00000000-0005-0000-0000-00004D350000}"/>
    <cellStyle name="Comma 6 15 8" xfId="34445" xr:uid="{00000000-0005-0000-0000-00004E350000}"/>
    <cellStyle name="Comma 6 16" xfId="4132" xr:uid="{00000000-0005-0000-0000-00004F350000}"/>
    <cellStyle name="Comma 6 17" xfId="4133" xr:uid="{00000000-0005-0000-0000-000050350000}"/>
    <cellStyle name="Comma 6 18" xfId="4134" xr:uid="{00000000-0005-0000-0000-000051350000}"/>
    <cellStyle name="Comma 6 19" xfId="4135" xr:uid="{00000000-0005-0000-0000-000052350000}"/>
    <cellStyle name="Comma 6 2" xfId="775" xr:uid="{00000000-0005-0000-0000-000053350000}"/>
    <cellStyle name="Comma 6 2 10" xfId="42623" xr:uid="{00000000-0005-0000-0000-000054350000}"/>
    <cellStyle name="Comma 6 2 11" xfId="42622" xr:uid="{00000000-0005-0000-0000-000055350000}"/>
    <cellStyle name="Comma 6 2 12" xfId="46857" xr:uid="{B25779EF-89B7-48FC-924F-5BEA78F6AA28}"/>
    <cellStyle name="Comma 6 2 2" xfId="1309" xr:uid="{00000000-0005-0000-0000-000056350000}"/>
    <cellStyle name="Comma 6 2 2 10" xfId="46858" xr:uid="{45C2B80C-108F-40E8-8273-0BB0F84C32FC}"/>
    <cellStyle name="Comma 6 2 2 2" xfId="1481" xr:uid="{00000000-0005-0000-0000-000057350000}"/>
    <cellStyle name="Comma 6 2 2 2 2" xfId="1482" xr:uid="{00000000-0005-0000-0000-000058350000}"/>
    <cellStyle name="Comma 6 2 2 2 2 2" xfId="1483" xr:uid="{00000000-0005-0000-0000-000059350000}"/>
    <cellStyle name="Comma 6 2 2 2 2 2 2" xfId="16093" xr:uid="{00000000-0005-0000-0000-00005A350000}"/>
    <cellStyle name="Comma 6 2 2 2 2 2 2 2" xfId="28716" xr:uid="{00000000-0005-0000-0000-00005B350000}"/>
    <cellStyle name="Comma 6 2 2 2 2 2 2 3" xfId="42628" xr:uid="{00000000-0005-0000-0000-00005C350000}"/>
    <cellStyle name="Comma 6 2 2 2 2 2 3" xfId="23677" xr:uid="{00000000-0005-0000-0000-00005D350000}"/>
    <cellStyle name="Comma 6 2 2 2 2 2 3 2" xfId="42629" xr:uid="{00000000-0005-0000-0000-00005E350000}"/>
    <cellStyle name="Comma 6 2 2 2 2 2 4" xfId="10355" xr:uid="{00000000-0005-0000-0000-00005F350000}"/>
    <cellStyle name="Comma 6 2 2 2 2 2 4 2" xfId="42630" xr:uid="{00000000-0005-0000-0000-000060350000}"/>
    <cellStyle name="Comma 6 2 2 2 2 2 5" xfId="42627" xr:uid="{00000000-0005-0000-0000-000061350000}"/>
    <cellStyle name="Comma 6 2 2 2 2 2 6" xfId="46861" xr:uid="{65BA0E5C-FB7A-41AE-9C14-593BFEBA744E}"/>
    <cellStyle name="Comma 6 2 2 2 2 3" xfId="16087" xr:uid="{00000000-0005-0000-0000-000062350000}"/>
    <cellStyle name="Comma 6 2 2 2 2 3 2" xfId="28713" xr:uid="{00000000-0005-0000-0000-000063350000}"/>
    <cellStyle name="Comma 6 2 2 2 2 3 3" xfId="42631" xr:uid="{00000000-0005-0000-0000-000064350000}"/>
    <cellStyle name="Comma 6 2 2 2 2 4" xfId="23675" xr:uid="{00000000-0005-0000-0000-000065350000}"/>
    <cellStyle name="Comma 6 2 2 2 2 4 2" xfId="42632" xr:uid="{00000000-0005-0000-0000-000066350000}"/>
    <cellStyle name="Comma 6 2 2 2 2 5" xfId="10342" xr:uid="{00000000-0005-0000-0000-000067350000}"/>
    <cellStyle name="Comma 6 2 2 2 2 5 2" xfId="42633" xr:uid="{00000000-0005-0000-0000-000068350000}"/>
    <cellStyle name="Comma 6 2 2 2 2 6" xfId="42626" xr:uid="{00000000-0005-0000-0000-000069350000}"/>
    <cellStyle name="Comma 6 2 2 2 2 7" xfId="46860" xr:uid="{3125A1EB-4A04-40DC-A1E8-D2F0649C981B}"/>
    <cellStyle name="Comma 6 2 2 2 3" xfId="1484" xr:uid="{00000000-0005-0000-0000-00006A350000}"/>
    <cellStyle name="Comma 6 2 2 2 3 2" xfId="16000" xr:uid="{00000000-0005-0000-0000-00006B350000}"/>
    <cellStyle name="Comma 6 2 2 2 3 2 2" xfId="28628" xr:uid="{00000000-0005-0000-0000-00006C350000}"/>
    <cellStyle name="Comma 6 2 2 2 3 2 3" xfId="42635" xr:uid="{00000000-0005-0000-0000-00006D350000}"/>
    <cellStyle name="Comma 6 2 2 2 3 3" xfId="23597" xr:uid="{00000000-0005-0000-0000-00006E350000}"/>
    <cellStyle name="Comma 6 2 2 2 3 3 2" xfId="42636" xr:uid="{00000000-0005-0000-0000-00006F350000}"/>
    <cellStyle name="Comma 6 2 2 2 3 4" xfId="10066" xr:uid="{00000000-0005-0000-0000-000070350000}"/>
    <cellStyle name="Comma 6 2 2 2 3 4 2" xfId="42637" xr:uid="{00000000-0005-0000-0000-000071350000}"/>
    <cellStyle name="Comma 6 2 2 2 3 5" xfId="42634" xr:uid="{00000000-0005-0000-0000-000072350000}"/>
    <cellStyle name="Comma 6 2 2 2 3 6" xfId="46862" xr:uid="{3864C9F0-A530-4451-A5A3-9EDC7E70D2D9}"/>
    <cellStyle name="Comma 6 2 2 2 4" xfId="10985" xr:uid="{00000000-0005-0000-0000-000073350000}"/>
    <cellStyle name="Comma 6 2 2 2 4 2" xfId="16436" xr:uid="{00000000-0005-0000-0000-000074350000}"/>
    <cellStyle name="Comma 6 2 2 2 4 2 2" xfId="28976" xr:uid="{00000000-0005-0000-0000-000075350000}"/>
    <cellStyle name="Comma 6 2 2 2 4 3" xfId="23886" xr:uid="{00000000-0005-0000-0000-000076350000}"/>
    <cellStyle name="Comma 6 2 2 2 4 4" xfId="42638" xr:uid="{00000000-0005-0000-0000-000077350000}"/>
    <cellStyle name="Comma 6 2 2 2 5" xfId="6107" xr:uid="{00000000-0005-0000-0000-000078350000}"/>
    <cellStyle name="Comma 6 2 2 2 5 2" xfId="42639" xr:uid="{00000000-0005-0000-0000-000079350000}"/>
    <cellStyle name="Comma 6 2 2 2 6" xfId="42640" xr:uid="{00000000-0005-0000-0000-00007A350000}"/>
    <cellStyle name="Comma 6 2 2 2 7" xfId="42625" xr:uid="{00000000-0005-0000-0000-00007B350000}"/>
    <cellStyle name="Comma 6 2 2 2 8" xfId="46859" xr:uid="{FAB1BBA6-4A3D-4330-90FD-59B4658378B4}"/>
    <cellStyle name="Comma 6 2 2 3" xfId="1485" xr:uid="{00000000-0005-0000-0000-00007C350000}"/>
    <cellStyle name="Comma 6 2 2 3 10" xfId="46863" xr:uid="{17B2E765-B15E-4359-A7AC-243FBBF5BA5A}"/>
    <cellStyle name="Comma 6 2 2 3 2" xfId="1486" xr:uid="{00000000-0005-0000-0000-00007D350000}"/>
    <cellStyle name="Comma 6 2 2 3 2 2" xfId="16516" xr:uid="{00000000-0005-0000-0000-00007E350000}"/>
    <cellStyle name="Comma 6 2 2 3 2 2 2" xfId="29055" xr:uid="{00000000-0005-0000-0000-00007F350000}"/>
    <cellStyle name="Comma 6 2 2 3 2 2 3" xfId="42643" xr:uid="{00000000-0005-0000-0000-000080350000}"/>
    <cellStyle name="Comma 6 2 2 3 2 3" xfId="19176" xr:uid="{00000000-0005-0000-0000-000081350000}"/>
    <cellStyle name="Comma 6 2 2 3 2 3 2" xfId="42644" xr:uid="{00000000-0005-0000-0000-000082350000}"/>
    <cellStyle name="Comma 6 2 2 3 2 4" xfId="23964" xr:uid="{00000000-0005-0000-0000-000083350000}"/>
    <cellStyle name="Comma 6 2 2 3 2 4 2" xfId="42645" xr:uid="{00000000-0005-0000-0000-000084350000}"/>
    <cellStyle name="Comma 6 2 2 3 2 5" xfId="32294" xr:uid="{00000000-0005-0000-0000-000085350000}"/>
    <cellStyle name="Comma 6 2 2 3 2 6" xfId="35312" xr:uid="{00000000-0005-0000-0000-000086350000}"/>
    <cellStyle name="Comma 6 2 2 3 2 7" xfId="11113" xr:uid="{00000000-0005-0000-0000-000087350000}"/>
    <cellStyle name="Comma 6 2 2 3 2 8" xfId="42642" xr:uid="{00000000-0005-0000-0000-000088350000}"/>
    <cellStyle name="Comma 6 2 2 3 2 9" xfId="46864" xr:uid="{C7AA1E96-35B1-425B-A658-281E7CA8ACDA}"/>
    <cellStyle name="Comma 6 2 2 3 3" xfId="10445" xr:uid="{00000000-0005-0000-0000-000089350000}"/>
    <cellStyle name="Comma 6 2 2 3 3 2" xfId="16129" xr:uid="{00000000-0005-0000-0000-00008A350000}"/>
    <cellStyle name="Comma 6 2 2 3 3 2 2" xfId="28751" xr:uid="{00000000-0005-0000-0000-00008B350000}"/>
    <cellStyle name="Comma 6 2 2 3 3 3" xfId="23708" xr:uid="{00000000-0005-0000-0000-00008C350000}"/>
    <cellStyle name="Comma 6 2 2 3 3 4" xfId="42646" xr:uid="{00000000-0005-0000-0000-00008D350000}"/>
    <cellStyle name="Comma 6 2 2 3 4" xfId="14409" xr:uid="{00000000-0005-0000-0000-00008E350000}"/>
    <cellStyle name="Comma 6 2 2 3 4 2" xfId="27094" xr:uid="{00000000-0005-0000-0000-00008F350000}"/>
    <cellStyle name="Comma 6 2 2 3 4 3" xfId="42647" xr:uid="{00000000-0005-0000-0000-000090350000}"/>
    <cellStyle name="Comma 6 2 2 3 5" xfId="17724" xr:uid="{00000000-0005-0000-0000-000091350000}"/>
    <cellStyle name="Comma 6 2 2 3 5 2" xfId="42648" xr:uid="{00000000-0005-0000-0000-000092350000}"/>
    <cellStyle name="Comma 6 2 2 3 6" xfId="31039" xr:uid="{00000000-0005-0000-0000-000093350000}"/>
    <cellStyle name="Comma 6 2 2 3 7" xfId="34446" xr:uid="{00000000-0005-0000-0000-000094350000}"/>
    <cellStyle name="Comma 6 2 2 3 8" xfId="7915" xr:uid="{00000000-0005-0000-0000-000095350000}"/>
    <cellStyle name="Comma 6 2 2 3 9" xfId="42641" xr:uid="{00000000-0005-0000-0000-000096350000}"/>
    <cellStyle name="Comma 6 2 2 4" xfId="1487" xr:uid="{00000000-0005-0000-0000-000097350000}"/>
    <cellStyle name="Comma 6 2 2 4 2" xfId="10625" xr:uid="{00000000-0005-0000-0000-000098350000}"/>
    <cellStyle name="Comma 6 2 2 4 2 2" xfId="16196" xr:uid="{00000000-0005-0000-0000-000099350000}"/>
    <cellStyle name="Comma 6 2 2 4 2 2 2" xfId="28817" xr:uid="{00000000-0005-0000-0000-00009A350000}"/>
    <cellStyle name="Comma 6 2 2 4 2 3" xfId="23763" xr:uid="{00000000-0005-0000-0000-00009B350000}"/>
    <cellStyle name="Comma 6 2 2 4 2 4" xfId="42650" xr:uid="{00000000-0005-0000-0000-00009C350000}"/>
    <cellStyle name="Comma 6 2 2 4 3" xfId="15252" xr:uid="{00000000-0005-0000-0000-00009D350000}"/>
    <cellStyle name="Comma 6 2 2 4 3 2" xfId="27904" xr:uid="{00000000-0005-0000-0000-00009E350000}"/>
    <cellStyle name="Comma 6 2 2 4 3 3" xfId="42651" xr:uid="{00000000-0005-0000-0000-00009F350000}"/>
    <cellStyle name="Comma 6 2 2 4 4" xfId="22870" xr:uid="{00000000-0005-0000-0000-0000A0350000}"/>
    <cellStyle name="Comma 6 2 2 4 4 2" xfId="42652" xr:uid="{00000000-0005-0000-0000-0000A1350000}"/>
    <cellStyle name="Comma 6 2 2 4 5" xfId="8838" xr:uid="{00000000-0005-0000-0000-0000A2350000}"/>
    <cellStyle name="Comma 6 2 2 4 6" xfId="42649" xr:uid="{00000000-0005-0000-0000-0000A3350000}"/>
    <cellStyle name="Comma 6 2 2 4 7" xfId="46865" xr:uid="{9A2BC0D9-F195-4BC5-8F39-FC0BE64D5D31}"/>
    <cellStyle name="Comma 6 2 2 5" xfId="1480" xr:uid="{00000000-0005-0000-0000-0000A4350000}"/>
    <cellStyle name="Comma 6 2 2 5 2" xfId="16576" xr:uid="{00000000-0005-0000-0000-0000A5350000}"/>
    <cellStyle name="Comma 6 2 2 5 2 2" xfId="29115" xr:uid="{00000000-0005-0000-0000-0000A6350000}"/>
    <cellStyle name="Comma 6 2 2 5 3" xfId="24023" xr:uid="{00000000-0005-0000-0000-0000A7350000}"/>
    <cellStyle name="Comma 6 2 2 5 4" xfId="11211" xr:uid="{00000000-0005-0000-0000-0000A8350000}"/>
    <cellStyle name="Comma 6 2 2 5 5" xfId="42653" xr:uid="{00000000-0005-0000-0000-0000A9350000}"/>
    <cellStyle name="Comma 6 2 2 6" xfId="6782" xr:uid="{00000000-0005-0000-0000-0000AA350000}"/>
    <cellStyle name="Comma 6 2 2 6 2" xfId="13340" xr:uid="{00000000-0005-0000-0000-0000AB350000}"/>
    <cellStyle name="Comma 6 2 2 6 2 2" xfId="26075" xr:uid="{00000000-0005-0000-0000-0000AC350000}"/>
    <cellStyle name="Comma 6 2 2 6 3" xfId="21513" xr:uid="{00000000-0005-0000-0000-0000AD350000}"/>
    <cellStyle name="Comma 6 2 2 6 4" xfId="42654" xr:uid="{00000000-0005-0000-0000-0000AE350000}"/>
    <cellStyle name="Comma 6 2 2 7" xfId="12274" xr:uid="{00000000-0005-0000-0000-0000AF350000}"/>
    <cellStyle name="Comma 6 2 2 7 2" xfId="25020" xr:uid="{00000000-0005-0000-0000-0000B0350000}"/>
    <cellStyle name="Comma 6 2 2 7 3" xfId="42655" xr:uid="{00000000-0005-0000-0000-0000B1350000}"/>
    <cellStyle name="Comma 6 2 2 8" xfId="4137" xr:uid="{00000000-0005-0000-0000-0000B2350000}"/>
    <cellStyle name="Comma 6 2 2 8 2" xfId="42656" xr:uid="{00000000-0005-0000-0000-0000B3350000}"/>
    <cellStyle name="Comma 6 2 2 9" xfId="42624" xr:uid="{00000000-0005-0000-0000-0000B4350000}"/>
    <cellStyle name="Comma 6 2 3" xfId="1488" xr:uid="{00000000-0005-0000-0000-0000B5350000}"/>
    <cellStyle name="Comma 6 2 3 2" xfId="1489" xr:uid="{00000000-0005-0000-0000-0000B6350000}"/>
    <cellStyle name="Comma 6 2 3 2 2" xfId="1490" xr:uid="{00000000-0005-0000-0000-0000B7350000}"/>
    <cellStyle name="Comma 6 2 3 2 2 2" xfId="16537" xr:uid="{00000000-0005-0000-0000-0000B8350000}"/>
    <cellStyle name="Comma 6 2 3 2 2 2 2" xfId="29076" xr:uid="{00000000-0005-0000-0000-0000B9350000}"/>
    <cellStyle name="Comma 6 2 3 2 2 2 2 2" xfId="42662" xr:uid="{00000000-0005-0000-0000-0000BA350000}"/>
    <cellStyle name="Comma 6 2 3 2 2 2 2 2 2" xfId="42663" xr:uid="{00000000-0005-0000-0000-0000BB350000}"/>
    <cellStyle name="Comma 6 2 3 2 2 2 2 2 2 2" xfId="42664" xr:uid="{00000000-0005-0000-0000-0000BC350000}"/>
    <cellStyle name="Comma 6 2 3 2 2 2 2 2 2 2 2" xfId="42665" xr:uid="{00000000-0005-0000-0000-0000BD350000}"/>
    <cellStyle name="Comma 6 2 3 2 2 2 2 2 2 2 2 2" xfId="42666" xr:uid="{00000000-0005-0000-0000-0000BE350000}"/>
    <cellStyle name="Comma 6 2 3 2 2 2 2 2 2 2 2 2 2" xfId="42667" xr:uid="{00000000-0005-0000-0000-0000BF350000}"/>
    <cellStyle name="Comma 6 2 3 2 2 2 2 2 2 2 2 2 2 2" xfId="42668" xr:uid="{00000000-0005-0000-0000-0000C0350000}"/>
    <cellStyle name="Comma 6 2 3 2 2 2 2 3" xfId="42661" xr:uid="{00000000-0005-0000-0000-0000C1350000}"/>
    <cellStyle name="Comma 6 2 3 2 2 2 3" xfId="42660" xr:uid="{00000000-0005-0000-0000-0000C2350000}"/>
    <cellStyle name="Comma 6 2 3 2 2 3" xfId="23983" xr:uid="{00000000-0005-0000-0000-0000C3350000}"/>
    <cellStyle name="Comma 6 2 3 2 2 3 2" xfId="42669" xr:uid="{00000000-0005-0000-0000-0000C4350000}"/>
    <cellStyle name="Comma 6 2 3 2 2 4" xfId="11141" xr:uid="{00000000-0005-0000-0000-0000C5350000}"/>
    <cellStyle name="Comma 6 2 3 2 2 4 2" xfId="42670" xr:uid="{00000000-0005-0000-0000-0000C6350000}"/>
    <cellStyle name="Comma 6 2 3 2 2 5" xfId="42671" xr:uid="{00000000-0005-0000-0000-0000C7350000}"/>
    <cellStyle name="Comma 6 2 3 2 2 6" xfId="42672" xr:uid="{00000000-0005-0000-0000-0000C8350000}"/>
    <cellStyle name="Comma 6 2 3 2 2 7" xfId="42659" xr:uid="{00000000-0005-0000-0000-0000C9350000}"/>
    <cellStyle name="Comma 6 2 3 2 2 8" xfId="46868" xr:uid="{5DE78A0D-C86D-405C-92D3-835785573C6B}"/>
    <cellStyle name="Comma 6 2 3 2 3" xfId="10993" xr:uid="{00000000-0005-0000-0000-0000CA350000}"/>
    <cellStyle name="Comma 6 2 3 2 3 2" xfId="16440" xr:uid="{00000000-0005-0000-0000-0000CB350000}"/>
    <cellStyle name="Comma 6 2 3 2 3 2 2" xfId="28980" xr:uid="{00000000-0005-0000-0000-0000CC350000}"/>
    <cellStyle name="Comma 6 2 3 2 3 3" xfId="23890" xr:uid="{00000000-0005-0000-0000-0000CD350000}"/>
    <cellStyle name="Comma 6 2 3 2 3 4" xfId="42673" xr:uid="{00000000-0005-0000-0000-0000CE350000}"/>
    <cellStyle name="Comma 6 2 3 2 4" xfId="6255" xr:uid="{00000000-0005-0000-0000-0000CF350000}"/>
    <cellStyle name="Comma 6 2 3 2 4 2" xfId="42674" xr:uid="{00000000-0005-0000-0000-0000D0350000}"/>
    <cellStyle name="Comma 6 2 3 2 5" xfId="42675" xr:uid="{00000000-0005-0000-0000-0000D1350000}"/>
    <cellStyle name="Comma 6 2 3 2 6" xfId="42676" xr:uid="{00000000-0005-0000-0000-0000D2350000}"/>
    <cellStyle name="Comma 6 2 3 2 7" xfId="42658" xr:uid="{00000000-0005-0000-0000-0000D3350000}"/>
    <cellStyle name="Comma 6 2 3 2 8" xfId="46867" xr:uid="{4827929C-A974-42CE-9EB4-023446F105CD}"/>
    <cellStyle name="Comma 6 2 3 3" xfId="1491" xr:uid="{00000000-0005-0000-0000-0000D4350000}"/>
    <cellStyle name="Comma 6 2 3 3 2" xfId="16506" xr:uid="{00000000-0005-0000-0000-0000D5350000}"/>
    <cellStyle name="Comma 6 2 3 3 2 2" xfId="29046" xr:uid="{00000000-0005-0000-0000-0000D6350000}"/>
    <cellStyle name="Comma 6 2 3 3 2 3" xfId="42678" xr:uid="{00000000-0005-0000-0000-0000D7350000}"/>
    <cellStyle name="Comma 6 2 3 3 3" xfId="23956" xr:uid="{00000000-0005-0000-0000-0000D8350000}"/>
    <cellStyle name="Comma 6 2 3 3 3 2" xfId="42679" xr:uid="{00000000-0005-0000-0000-0000D9350000}"/>
    <cellStyle name="Comma 6 2 3 3 4" xfId="11098" xr:uid="{00000000-0005-0000-0000-0000DA350000}"/>
    <cellStyle name="Comma 6 2 3 3 4 2" xfId="42680" xr:uid="{00000000-0005-0000-0000-0000DB350000}"/>
    <cellStyle name="Comma 6 2 3 3 5" xfId="42677" xr:uid="{00000000-0005-0000-0000-0000DC350000}"/>
    <cellStyle name="Comma 6 2 3 3 6" xfId="46869" xr:uid="{4EE63EE2-A7EC-40F9-95FA-FED6ED577F2C}"/>
    <cellStyle name="Comma 6 2 3 4" xfId="10154" xr:uid="{00000000-0005-0000-0000-0000DD350000}"/>
    <cellStyle name="Comma 6 2 3 4 2" xfId="16036" xr:uid="{00000000-0005-0000-0000-0000DE350000}"/>
    <cellStyle name="Comma 6 2 3 4 2 2" xfId="28664" xr:uid="{00000000-0005-0000-0000-0000DF350000}"/>
    <cellStyle name="Comma 6 2 3 4 3" xfId="23629" xr:uid="{00000000-0005-0000-0000-0000E0350000}"/>
    <cellStyle name="Comma 6 2 3 4 4" xfId="42681" xr:uid="{00000000-0005-0000-0000-0000E1350000}"/>
    <cellStyle name="Comma 6 2 3 5" xfId="4138" xr:uid="{00000000-0005-0000-0000-0000E2350000}"/>
    <cellStyle name="Comma 6 2 3 5 2" xfId="42682" xr:uid="{00000000-0005-0000-0000-0000E3350000}"/>
    <cellStyle name="Comma 6 2 3 6" xfId="42683" xr:uid="{00000000-0005-0000-0000-0000E4350000}"/>
    <cellStyle name="Comma 6 2 3 7" xfId="42684" xr:uid="{00000000-0005-0000-0000-0000E5350000}"/>
    <cellStyle name="Comma 6 2 3 8" xfId="42657" xr:uid="{00000000-0005-0000-0000-0000E6350000}"/>
    <cellStyle name="Comma 6 2 3 9" xfId="46866" xr:uid="{533CD5AA-4AFF-4E31-A956-DAE0E54BD1A2}"/>
    <cellStyle name="Comma 6 2 4" xfId="1492" xr:uid="{00000000-0005-0000-0000-0000E7350000}"/>
    <cellStyle name="Comma 6 2 4 2" xfId="1493" xr:uid="{00000000-0005-0000-0000-0000E8350000}"/>
    <cellStyle name="Comma 6 2 4 2 2" xfId="10392" xr:uid="{00000000-0005-0000-0000-0000E9350000}"/>
    <cellStyle name="Comma 6 2 4 2 2 2" xfId="16105" xr:uid="{00000000-0005-0000-0000-0000EA350000}"/>
    <cellStyle name="Comma 6 2 4 2 2 2 2" xfId="28727" xr:uid="{00000000-0005-0000-0000-0000EB350000}"/>
    <cellStyle name="Comma 6 2 4 2 2 3" xfId="23685" xr:uid="{00000000-0005-0000-0000-0000EC350000}"/>
    <cellStyle name="Comma 6 2 4 2 2 4" xfId="42687" xr:uid="{00000000-0005-0000-0000-0000ED350000}"/>
    <cellStyle name="Comma 6 2 4 2 3" xfId="6299" xr:uid="{00000000-0005-0000-0000-0000EE350000}"/>
    <cellStyle name="Comma 6 2 4 2 3 2" xfId="42688" xr:uid="{00000000-0005-0000-0000-0000EF350000}"/>
    <cellStyle name="Comma 6 2 4 2 4" xfId="42689" xr:uid="{00000000-0005-0000-0000-0000F0350000}"/>
    <cellStyle name="Comma 6 2 4 2 5" xfId="42686" xr:uid="{00000000-0005-0000-0000-0000F1350000}"/>
    <cellStyle name="Comma 6 2 4 2 6" xfId="46871" xr:uid="{31230C35-C99C-4B68-BE20-9C17B2BACCDA}"/>
    <cellStyle name="Comma 6 2 4 3" xfId="10967" xr:uid="{00000000-0005-0000-0000-0000F2350000}"/>
    <cellStyle name="Comma 6 2 4 3 2" xfId="16423" xr:uid="{00000000-0005-0000-0000-0000F3350000}"/>
    <cellStyle name="Comma 6 2 4 3 2 2" xfId="28964" xr:uid="{00000000-0005-0000-0000-0000F4350000}"/>
    <cellStyle name="Comma 6 2 4 3 3" xfId="23874" xr:uid="{00000000-0005-0000-0000-0000F5350000}"/>
    <cellStyle name="Comma 6 2 4 3 4" xfId="42690" xr:uid="{00000000-0005-0000-0000-0000F6350000}"/>
    <cellStyle name="Comma 6 2 4 4" xfId="4139" xr:uid="{00000000-0005-0000-0000-0000F7350000}"/>
    <cellStyle name="Comma 6 2 4 4 2" xfId="42691" xr:uid="{00000000-0005-0000-0000-0000F8350000}"/>
    <cellStyle name="Comma 6 2 4 5" xfId="42692" xr:uid="{00000000-0005-0000-0000-0000F9350000}"/>
    <cellStyle name="Comma 6 2 4 6" xfId="42693" xr:uid="{00000000-0005-0000-0000-0000FA350000}"/>
    <cellStyle name="Comma 6 2 4 7" xfId="42685" xr:uid="{00000000-0005-0000-0000-0000FB350000}"/>
    <cellStyle name="Comma 6 2 4 8" xfId="46870" xr:uid="{09A17B5D-A9F8-4425-A9EB-00277A502064}"/>
    <cellStyle name="Comma 6 2 5" xfId="1494" xr:uid="{00000000-0005-0000-0000-0000FC350000}"/>
    <cellStyle name="Comma 6 2 5 2" xfId="6106" xr:uid="{00000000-0005-0000-0000-0000FD350000}"/>
    <cellStyle name="Comma 6 2 5 2 2" xfId="42695" xr:uid="{00000000-0005-0000-0000-0000FE350000}"/>
    <cellStyle name="Comma 6 2 5 3" xfId="10383" xr:uid="{00000000-0005-0000-0000-0000FF350000}"/>
    <cellStyle name="Comma 6 2 5 3 2" xfId="16100" xr:uid="{00000000-0005-0000-0000-000000360000}"/>
    <cellStyle name="Comma 6 2 5 3 2 2" xfId="28723" xr:uid="{00000000-0005-0000-0000-000001360000}"/>
    <cellStyle name="Comma 6 2 5 3 3" xfId="23682" xr:uid="{00000000-0005-0000-0000-000002360000}"/>
    <cellStyle name="Comma 6 2 5 3 4" xfId="42696" xr:uid="{00000000-0005-0000-0000-000003360000}"/>
    <cellStyle name="Comma 6 2 5 4" xfId="18645" xr:uid="{00000000-0005-0000-0000-000004360000}"/>
    <cellStyle name="Comma 6 2 5 4 2" xfId="42697" xr:uid="{00000000-0005-0000-0000-000005360000}"/>
    <cellStyle name="Comma 6 2 5 5" xfId="4136" xr:uid="{00000000-0005-0000-0000-000006360000}"/>
    <cellStyle name="Comma 6 2 5 6" xfId="42694" xr:uid="{00000000-0005-0000-0000-000007360000}"/>
    <cellStyle name="Comma 6 2 5 7" xfId="46872" xr:uid="{01D2AA18-466F-4448-85BC-246919CA0C7F}"/>
    <cellStyle name="Comma 6 2 6" xfId="1479" xr:uid="{00000000-0005-0000-0000-000008360000}"/>
    <cellStyle name="Comma 6 2 6 2" xfId="10177" xr:uid="{00000000-0005-0000-0000-000009360000}"/>
    <cellStyle name="Comma 6 2 6 3" xfId="17723" xr:uid="{00000000-0005-0000-0000-00000A360000}"/>
    <cellStyle name="Comma 6 2 6 4" xfId="9710" xr:uid="{00000000-0005-0000-0000-00000B360000}"/>
    <cellStyle name="Comma 6 2 6 5" xfId="42698" xr:uid="{00000000-0005-0000-0000-00000C360000}"/>
    <cellStyle name="Comma 6 2 7" xfId="10428" xr:uid="{00000000-0005-0000-0000-00000D360000}"/>
    <cellStyle name="Comma 6 2 7 2" xfId="16120" xr:uid="{00000000-0005-0000-0000-00000E360000}"/>
    <cellStyle name="Comma 6 2 7 2 2" xfId="28742" xr:uid="{00000000-0005-0000-0000-00000F360000}"/>
    <cellStyle name="Comma 6 2 7 3" xfId="23700" xr:uid="{00000000-0005-0000-0000-000010360000}"/>
    <cellStyle name="Comma 6 2 7 4" xfId="42699" xr:uid="{00000000-0005-0000-0000-000011360000}"/>
    <cellStyle name="Comma 6 2 8" xfId="3170" xr:uid="{00000000-0005-0000-0000-000012360000}"/>
    <cellStyle name="Comma 6 2 8 2" xfId="42700" xr:uid="{00000000-0005-0000-0000-000013360000}"/>
    <cellStyle name="Comma 6 2 9" xfId="42701" xr:uid="{00000000-0005-0000-0000-000014360000}"/>
    <cellStyle name="Comma 6 20" xfId="4140" xr:uid="{00000000-0005-0000-0000-000015360000}"/>
    <cellStyle name="Comma 6 21" xfId="4141" xr:uid="{00000000-0005-0000-0000-000016360000}"/>
    <cellStyle name="Comma 6 22" xfId="4142" xr:uid="{00000000-0005-0000-0000-000017360000}"/>
    <cellStyle name="Comma 6 23" xfId="4143" xr:uid="{00000000-0005-0000-0000-000018360000}"/>
    <cellStyle name="Comma 6 24" xfId="4144" xr:uid="{00000000-0005-0000-0000-000019360000}"/>
    <cellStyle name="Comma 6 25" xfId="4145" xr:uid="{00000000-0005-0000-0000-00001A360000}"/>
    <cellStyle name="Comma 6 26" xfId="4146" xr:uid="{00000000-0005-0000-0000-00001B360000}"/>
    <cellStyle name="Comma 6 27" xfId="4147" xr:uid="{00000000-0005-0000-0000-00001C360000}"/>
    <cellStyle name="Comma 6 28" xfId="4148" xr:uid="{00000000-0005-0000-0000-00001D360000}"/>
    <cellStyle name="Comma 6 29" xfId="4149" xr:uid="{00000000-0005-0000-0000-00001E360000}"/>
    <cellStyle name="Comma 6 3" xfId="774" xr:uid="{00000000-0005-0000-0000-00001F360000}"/>
    <cellStyle name="Comma 6 3 10" xfId="4151" xr:uid="{00000000-0005-0000-0000-000020360000}"/>
    <cellStyle name="Comma 6 3 10 2" xfId="7916" xr:uid="{00000000-0005-0000-0000-000021360000}"/>
    <cellStyle name="Comma 6 3 10 2 2" xfId="14410" xr:uid="{00000000-0005-0000-0000-000022360000}"/>
    <cellStyle name="Comma 6 3 10 2 2 2" xfId="27095" xr:uid="{00000000-0005-0000-0000-000023360000}"/>
    <cellStyle name="Comma 6 3 10 2 3" xfId="19177" xr:uid="{00000000-0005-0000-0000-000024360000}"/>
    <cellStyle name="Comma 6 3 10 2 4" xfId="32295" xr:uid="{00000000-0005-0000-0000-000025360000}"/>
    <cellStyle name="Comma 6 3 10 2 5" xfId="35313" xr:uid="{00000000-0005-0000-0000-000026360000}"/>
    <cellStyle name="Comma 6 3 10 3" xfId="8839" xr:uid="{00000000-0005-0000-0000-000027360000}"/>
    <cellStyle name="Comma 6 3 10 3 2" xfId="15253" xr:uid="{00000000-0005-0000-0000-000028360000}"/>
    <cellStyle name="Comma 6 3 10 3 2 2" xfId="27905" xr:uid="{00000000-0005-0000-0000-000029360000}"/>
    <cellStyle name="Comma 6 3 10 3 3" xfId="22871" xr:uid="{00000000-0005-0000-0000-00002A360000}"/>
    <cellStyle name="Comma 6 3 10 4" xfId="6783" xr:uid="{00000000-0005-0000-0000-00002B360000}"/>
    <cellStyle name="Comma 6 3 10 4 2" xfId="13341" xr:uid="{00000000-0005-0000-0000-00002C360000}"/>
    <cellStyle name="Comma 6 3 10 4 2 2" xfId="26076" xr:uid="{00000000-0005-0000-0000-00002D360000}"/>
    <cellStyle name="Comma 6 3 10 4 3" xfId="21514" xr:uid="{00000000-0005-0000-0000-00002E360000}"/>
    <cellStyle name="Comma 6 3 10 5" xfId="12275" xr:uid="{00000000-0005-0000-0000-00002F360000}"/>
    <cellStyle name="Comma 6 3 10 5 2" xfId="25021" xr:uid="{00000000-0005-0000-0000-000030360000}"/>
    <cellStyle name="Comma 6 3 10 6" xfId="17726" xr:uid="{00000000-0005-0000-0000-000031360000}"/>
    <cellStyle name="Comma 6 3 10 7" xfId="31043" xr:uid="{00000000-0005-0000-0000-000032360000}"/>
    <cellStyle name="Comma 6 3 10 8" xfId="34447" xr:uid="{00000000-0005-0000-0000-000033360000}"/>
    <cellStyle name="Comma 6 3 11" xfId="4152" xr:uid="{00000000-0005-0000-0000-000034360000}"/>
    <cellStyle name="Comma 6 3 11 2" xfId="7917" xr:uid="{00000000-0005-0000-0000-000035360000}"/>
    <cellStyle name="Comma 6 3 11 2 2" xfId="14411" xr:uid="{00000000-0005-0000-0000-000036360000}"/>
    <cellStyle name="Comma 6 3 11 2 2 2" xfId="27096" xr:uid="{00000000-0005-0000-0000-000037360000}"/>
    <cellStyle name="Comma 6 3 11 2 3" xfId="19178" xr:uid="{00000000-0005-0000-0000-000038360000}"/>
    <cellStyle name="Comma 6 3 11 2 4" xfId="32296" xr:uid="{00000000-0005-0000-0000-000039360000}"/>
    <cellStyle name="Comma 6 3 11 2 5" xfId="35314" xr:uid="{00000000-0005-0000-0000-00003A360000}"/>
    <cellStyle name="Comma 6 3 11 3" xfId="8840" xr:uid="{00000000-0005-0000-0000-00003B360000}"/>
    <cellStyle name="Comma 6 3 11 3 2" xfId="15254" xr:uid="{00000000-0005-0000-0000-00003C360000}"/>
    <cellStyle name="Comma 6 3 11 3 2 2" xfId="27906" xr:uid="{00000000-0005-0000-0000-00003D360000}"/>
    <cellStyle name="Comma 6 3 11 3 3" xfId="22872" xr:uid="{00000000-0005-0000-0000-00003E360000}"/>
    <cellStyle name="Comma 6 3 11 4" xfId="6784" xr:uid="{00000000-0005-0000-0000-00003F360000}"/>
    <cellStyle name="Comma 6 3 11 4 2" xfId="13342" xr:uid="{00000000-0005-0000-0000-000040360000}"/>
    <cellStyle name="Comma 6 3 11 4 2 2" xfId="26077" xr:uid="{00000000-0005-0000-0000-000041360000}"/>
    <cellStyle name="Comma 6 3 11 4 3" xfId="21515" xr:uid="{00000000-0005-0000-0000-000042360000}"/>
    <cellStyle name="Comma 6 3 11 5" xfId="12276" xr:uid="{00000000-0005-0000-0000-000043360000}"/>
    <cellStyle name="Comma 6 3 11 5 2" xfId="25022" xr:uid="{00000000-0005-0000-0000-000044360000}"/>
    <cellStyle name="Comma 6 3 11 6" xfId="17727" xr:uid="{00000000-0005-0000-0000-000045360000}"/>
    <cellStyle name="Comma 6 3 11 7" xfId="31044" xr:uid="{00000000-0005-0000-0000-000046360000}"/>
    <cellStyle name="Comma 6 3 11 8" xfId="34448" xr:uid="{00000000-0005-0000-0000-000047360000}"/>
    <cellStyle name="Comma 6 3 12" xfId="4153" xr:uid="{00000000-0005-0000-0000-000048360000}"/>
    <cellStyle name="Comma 6 3 12 2" xfId="7918" xr:uid="{00000000-0005-0000-0000-000049360000}"/>
    <cellStyle name="Comma 6 3 12 2 2" xfId="14412" xr:uid="{00000000-0005-0000-0000-00004A360000}"/>
    <cellStyle name="Comma 6 3 12 2 2 2" xfId="27097" xr:uid="{00000000-0005-0000-0000-00004B360000}"/>
    <cellStyle name="Comma 6 3 12 2 3" xfId="19179" xr:uid="{00000000-0005-0000-0000-00004C360000}"/>
    <cellStyle name="Comma 6 3 12 2 4" xfId="32297" xr:uid="{00000000-0005-0000-0000-00004D360000}"/>
    <cellStyle name="Comma 6 3 12 2 5" xfId="35315" xr:uid="{00000000-0005-0000-0000-00004E360000}"/>
    <cellStyle name="Comma 6 3 12 3" xfId="8841" xr:uid="{00000000-0005-0000-0000-00004F360000}"/>
    <cellStyle name="Comma 6 3 12 3 2" xfId="15255" xr:uid="{00000000-0005-0000-0000-000050360000}"/>
    <cellStyle name="Comma 6 3 12 3 2 2" xfId="27907" xr:uid="{00000000-0005-0000-0000-000051360000}"/>
    <cellStyle name="Comma 6 3 12 3 3" xfId="22873" xr:uid="{00000000-0005-0000-0000-000052360000}"/>
    <cellStyle name="Comma 6 3 12 4" xfId="6785" xr:uid="{00000000-0005-0000-0000-000053360000}"/>
    <cellStyle name="Comma 6 3 12 4 2" xfId="13343" xr:uid="{00000000-0005-0000-0000-000054360000}"/>
    <cellStyle name="Comma 6 3 12 4 2 2" xfId="26078" xr:uid="{00000000-0005-0000-0000-000055360000}"/>
    <cellStyle name="Comma 6 3 12 4 3" xfId="21516" xr:uid="{00000000-0005-0000-0000-000056360000}"/>
    <cellStyle name="Comma 6 3 12 5" xfId="12277" xr:uid="{00000000-0005-0000-0000-000057360000}"/>
    <cellStyle name="Comma 6 3 12 5 2" xfId="25023" xr:uid="{00000000-0005-0000-0000-000058360000}"/>
    <cellStyle name="Comma 6 3 12 6" xfId="17728" xr:uid="{00000000-0005-0000-0000-000059360000}"/>
    <cellStyle name="Comma 6 3 12 7" xfId="31045" xr:uid="{00000000-0005-0000-0000-00005A360000}"/>
    <cellStyle name="Comma 6 3 12 8" xfId="34449" xr:uid="{00000000-0005-0000-0000-00005B360000}"/>
    <cellStyle name="Comma 6 3 13" xfId="4154" xr:uid="{00000000-0005-0000-0000-00005C360000}"/>
    <cellStyle name="Comma 6 3 13 2" xfId="7919" xr:uid="{00000000-0005-0000-0000-00005D360000}"/>
    <cellStyle name="Comma 6 3 13 2 2" xfId="14413" xr:uid="{00000000-0005-0000-0000-00005E360000}"/>
    <cellStyle name="Comma 6 3 13 2 2 2" xfId="27098" xr:uid="{00000000-0005-0000-0000-00005F360000}"/>
    <cellStyle name="Comma 6 3 13 2 3" xfId="19180" xr:uid="{00000000-0005-0000-0000-000060360000}"/>
    <cellStyle name="Comma 6 3 13 2 4" xfId="32298" xr:uid="{00000000-0005-0000-0000-000061360000}"/>
    <cellStyle name="Comma 6 3 13 2 5" xfId="35316" xr:uid="{00000000-0005-0000-0000-000062360000}"/>
    <cellStyle name="Comma 6 3 13 3" xfId="8842" xr:uid="{00000000-0005-0000-0000-000063360000}"/>
    <cellStyle name="Comma 6 3 13 3 2" xfId="15256" xr:uid="{00000000-0005-0000-0000-000064360000}"/>
    <cellStyle name="Comma 6 3 13 3 2 2" xfId="27908" xr:uid="{00000000-0005-0000-0000-000065360000}"/>
    <cellStyle name="Comma 6 3 13 3 3" xfId="22874" xr:uid="{00000000-0005-0000-0000-000066360000}"/>
    <cellStyle name="Comma 6 3 13 4" xfId="6786" xr:uid="{00000000-0005-0000-0000-000067360000}"/>
    <cellStyle name="Comma 6 3 13 4 2" xfId="13344" xr:uid="{00000000-0005-0000-0000-000068360000}"/>
    <cellStyle name="Comma 6 3 13 4 2 2" xfId="26079" xr:uid="{00000000-0005-0000-0000-000069360000}"/>
    <cellStyle name="Comma 6 3 13 4 3" xfId="21517" xr:uid="{00000000-0005-0000-0000-00006A360000}"/>
    <cellStyle name="Comma 6 3 13 5" xfId="12278" xr:uid="{00000000-0005-0000-0000-00006B360000}"/>
    <cellStyle name="Comma 6 3 13 5 2" xfId="25024" xr:uid="{00000000-0005-0000-0000-00006C360000}"/>
    <cellStyle name="Comma 6 3 13 6" xfId="17729" xr:uid="{00000000-0005-0000-0000-00006D360000}"/>
    <cellStyle name="Comma 6 3 13 7" xfId="31046" xr:uid="{00000000-0005-0000-0000-00006E360000}"/>
    <cellStyle name="Comma 6 3 13 8" xfId="34450" xr:uid="{00000000-0005-0000-0000-00006F360000}"/>
    <cellStyle name="Comma 6 3 14" xfId="4155" xr:uid="{00000000-0005-0000-0000-000070360000}"/>
    <cellStyle name="Comma 6 3 14 2" xfId="7920" xr:uid="{00000000-0005-0000-0000-000071360000}"/>
    <cellStyle name="Comma 6 3 14 2 2" xfId="14414" xr:uid="{00000000-0005-0000-0000-000072360000}"/>
    <cellStyle name="Comma 6 3 14 2 2 2" xfId="27099" xr:uid="{00000000-0005-0000-0000-000073360000}"/>
    <cellStyle name="Comma 6 3 14 2 3" xfId="19181" xr:uid="{00000000-0005-0000-0000-000074360000}"/>
    <cellStyle name="Comma 6 3 14 2 4" xfId="32299" xr:uid="{00000000-0005-0000-0000-000075360000}"/>
    <cellStyle name="Comma 6 3 14 2 5" xfId="35317" xr:uid="{00000000-0005-0000-0000-000076360000}"/>
    <cellStyle name="Comma 6 3 14 3" xfId="8843" xr:uid="{00000000-0005-0000-0000-000077360000}"/>
    <cellStyle name="Comma 6 3 14 3 2" xfId="15257" xr:uid="{00000000-0005-0000-0000-000078360000}"/>
    <cellStyle name="Comma 6 3 14 3 2 2" xfId="27909" xr:uid="{00000000-0005-0000-0000-000079360000}"/>
    <cellStyle name="Comma 6 3 14 3 3" xfId="22875" xr:uid="{00000000-0005-0000-0000-00007A360000}"/>
    <cellStyle name="Comma 6 3 14 4" xfId="6787" xr:uid="{00000000-0005-0000-0000-00007B360000}"/>
    <cellStyle name="Comma 6 3 14 4 2" xfId="13345" xr:uid="{00000000-0005-0000-0000-00007C360000}"/>
    <cellStyle name="Comma 6 3 14 4 2 2" xfId="26080" xr:uid="{00000000-0005-0000-0000-00007D360000}"/>
    <cellStyle name="Comma 6 3 14 4 3" xfId="21518" xr:uid="{00000000-0005-0000-0000-00007E360000}"/>
    <cellStyle name="Comma 6 3 14 5" xfId="12279" xr:uid="{00000000-0005-0000-0000-00007F360000}"/>
    <cellStyle name="Comma 6 3 14 5 2" xfId="25025" xr:uid="{00000000-0005-0000-0000-000080360000}"/>
    <cellStyle name="Comma 6 3 14 6" xfId="17730" xr:uid="{00000000-0005-0000-0000-000081360000}"/>
    <cellStyle name="Comma 6 3 14 7" xfId="31047" xr:uid="{00000000-0005-0000-0000-000082360000}"/>
    <cellStyle name="Comma 6 3 14 8" xfId="34451" xr:uid="{00000000-0005-0000-0000-000083360000}"/>
    <cellStyle name="Comma 6 3 15" xfId="4156" xr:uid="{00000000-0005-0000-0000-000084360000}"/>
    <cellStyle name="Comma 6 3 15 2" xfId="7921" xr:uid="{00000000-0005-0000-0000-000085360000}"/>
    <cellStyle name="Comma 6 3 15 2 2" xfId="14415" xr:uid="{00000000-0005-0000-0000-000086360000}"/>
    <cellStyle name="Comma 6 3 15 2 2 2" xfId="27100" xr:uid="{00000000-0005-0000-0000-000087360000}"/>
    <cellStyle name="Comma 6 3 15 2 3" xfId="19182" xr:uid="{00000000-0005-0000-0000-000088360000}"/>
    <cellStyle name="Comma 6 3 15 2 4" xfId="32300" xr:uid="{00000000-0005-0000-0000-000089360000}"/>
    <cellStyle name="Comma 6 3 15 2 5" xfId="35318" xr:uid="{00000000-0005-0000-0000-00008A360000}"/>
    <cellStyle name="Comma 6 3 15 3" xfId="8844" xr:uid="{00000000-0005-0000-0000-00008B360000}"/>
    <cellStyle name="Comma 6 3 15 3 2" xfId="15258" xr:uid="{00000000-0005-0000-0000-00008C360000}"/>
    <cellStyle name="Comma 6 3 15 3 2 2" xfId="27910" xr:uid="{00000000-0005-0000-0000-00008D360000}"/>
    <cellStyle name="Comma 6 3 15 3 3" xfId="22876" xr:uid="{00000000-0005-0000-0000-00008E360000}"/>
    <cellStyle name="Comma 6 3 15 4" xfId="6788" xr:uid="{00000000-0005-0000-0000-00008F360000}"/>
    <cellStyle name="Comma 6 3 15 4 2" xfId="13346" xr:uid="{00000000-0005-0000-0000-000090360000}"/>
    <cellStyle name="Comma 6 3 15 4 2 2" xfId="26081" xr:uid="{00000000-0005-0000-0000-000091360000}"/>
    <cellStyle name="Comma 6 3 15 4 3" xfId="21519" xr:uid="{00000000-0005-0000-0000-000092360000}"/>
    <cellStyle name="Comma 6 3 15 5" xfId="12280" xr:uid="{00000000-0005-0000-0000-000093360000}"/>
    <cellStyle name="Comma 6 3 15 5 2" xfId="25026" xr:uid="{00000000-0005-0000-0000-000094360000}"/>
    <cellStyle name="Comma 6 3 15 6" xfId="17731" xr:uid="{00000000-0005-0000-0000-000095360000}"/>
    <cellStyle name="Comma 6 3 15 7" xfId="31048" xr:uid="{00000000-0005-0000-0000-000096360000}"/>
    <cellStyle name="Comma 6 3 15 8" xfId="34452" xr:uid="{00000000-0005-0000-0000-000097360000}"/>
    <cellStyle name="Comma 6 3 16" xfId="4157" xr:uid="{00000000-0005-0000-0000-000098360000}"/>
    <cellStyle name="Comma 6 3 16 2" xfId="7922" xr:uid="{00000000-0005-0000-0000-000099360000}"/>
    <cellStyle name="Comma 6 3 16 2 2" xfId="14416" xr:uid="{00000000-0005-0000-0000-00009A360000}"/>
    <cellStyle name="Comma 6 3 16 2 2 2" xfId="27101" xr:uid="{00000000-0005-0000-0000-00009B360000}"/>
    <cellStyle name="Comma 6 3 16 2 3" xfId="19183" xr:uid="{00000000-0005-0000-0000-00009C360000}"/>
    <cellStyle name="Comma 6 3 16 2 4" xfId="32301" xr:uid="{00000000-0005-0000-0000-00009D360000}"/>
    <cellStyle name="Comma 6 3 16 2 5" xfId="35319" xr:uid="{00000000-0005-0000-0000-00009E360000}"/>
    <cellStyle name="Comma 6 3 16 3" xfId="8845" xr:uid="{00000000-0005-0000-0000-00009F360000}"/>
    <cellStyle name="Comma 6 3 16 3 2" xfId="15259" xr:uid="{00000000-0005-0000-0000-0000A0360000}"/>
    <cellStyle name="Comma 6 3 16 3 2 2" xfId="27911" xr:uid="{00000000-0005-0000-0000-0000A1360000}"/>
    <cellStyle name="Comma 6 3 16 3 3" xfId="22877" xr:uid="{00000000-0005-0000-0000-0000A2360000}"/>
    <cellStyle name="Comma 6 3 16 4" xfId="6789" xr:uid="{00000000-0005-0000-0000-0000A3360000}"/>
    <cellStyle name="Comma 6 3 16 4 2" xfId="13347" xr:uid="{00000000-0005-0000-0000-0000A4360000}"/>
    <cellStyle name="Comma 6 3 16 4 2 2" xfId="26082" xr:uid="{00000000-0005-0000-0000-0000A5360000}"/>
    <cellStyle name="Comma 6 3 16 4 3" xfId="21520" xr:uid="{00000000-0005-0000-0000-0000A6360000}"/>
    <cellStyle name="Comma 6 3 16 5" xfId="12281" xr:uid="{00000000-0005-0000-0000-0000A7360000}"/>
    <cellStyle name="Comma 6 3 16 5 2" xfId="25027" xr:uid="{00000000-0005-0000-0000-0000A8360000}"/>
    <cellStyle name="Comma 6 3 16 6" xfId="17732" xr:uid="{00000000-0005-0000-0000-0000A9360000}"/>
    <cellStyle name="Comma 6 3 16 7" xfId="31049" xr:uid="{00000000-0005-0000-0000-0000AA360000}"/>
    <cellStyle name="Comma 6 3 16 8" xfId="34453" xr:uid="{00000000-0005-0000-0000-0000AB360000}"/>
    <cellStyle name="Comma 6 3 17" xfId="4158" xr:uid="{00000000-0005-0000-0000-0000AC360000}"/>
    <cellStyle name="Comma 6 3 17 2" xfId="7923" xr:uid="{00000000-0005-0000-0000-0000AD360000}"/>
    <cellStyle name="Comma 6 3 17 2 2" xfId="14417" xr:uid="{00000000-0005-0000-0000-0000AE360000}"/>
    <cellStyle name="Comma 6 3 17 2 2 2" xfId="27102" xr:uid="{00000000-0005-0000-0000-0000AF360000}"/>
    <cellStyle name="Comma 6 3 17 2 3" xfId="19184" xr:uid="{00000000-0005-0000-0000-0000B0360000}"/>
    <cellStyle name="Comma 6 3 17 2 4" xfId="32302" xr:uid="{00000000-0005-0000-0000-0000B1360000}"/>
    <cellStyle name="Comma 6 3 17 2 5" xfId="35320" xr:uid="{00000000-0005-0000-0000-0000B2360000}"/>
    <cellStyle name="Comma 6 3 17 3" xfId="8846" xr:uid="{00000000-0005-0000-0000-0000B3360000}"/>
    <cellStyle name="Comma 6 3 17 3 2" xfId="15260" xr:uid="{00000000-0005-0000-0000-0000B4360000}"/>
    <cellStyle name="Comma 6 3 17 3 2 2" xfId="27912" xr:uid="{00000000-0005-0000-0000-0000B5360000}"/>
    <cellStyle name="Comma 6 3 17 3 3" xfId="22878" xr:uid="{00000000-0005-0000-0000-0000B6360000}"/>
    <cellStyle name="Comma 6 3 17 4" xfId="6790" xr:uid="{00000000-0005-0000-0000-0000B7360000}"/>
    <cellStyle name="Comma 6 3 17 4 2" xfId="13348" xr:uid="{00000000-0005-0000-0000-0000B8360000}"/>
    <cellStyle name="Comma 6 3 17 4 2 2" xfId="26083" xr:uid="{00000000-0005-0000-0000-0000B9360000}"/>
    <cellStyle name="Comma 6 3 17 4 3" xfId="21521" xr:uid="{00000000-0005-0000-0000-0000BA360000}"/>
    <cellStyle name="Comma 6 3 17 5" xfId="12282" xr:uid="{00000000-0005-0000-0000-0000BB360000}"/>
    <cellStyle name="Comma 6 3 17 5 2" xfId="25028" xr:uid="{00000000-0005-0000-0000-0000BC360000}"/>
    <cellStyle name="Comma 6 3 17 6" xfId="17733" xr:uid="{00000000-0005-0000-0000-0000BD360000}"/>
    <cellStyle name="Comma 6 3 17 7" xfId="31050" xr:uid="{00000000-0005-0000-0000-0000BE360000}"/>
    <cellStyle name="Comma 6 3 17 8" xfId="34454" xr:uid="{00000000-0005-0000-0000-0000BF360000}"/>
    <cellStyle name="Comma 6 3 18" xfId="4159" xr:uid="{00000000-0005-0000-0000-0000C0360000}"/>
    <cellStyle name="Comma 6 3 18 2" xfId="7924" xr:uid="{00000000-0005-0000-0000-0000C1360000}"/>
    <cellStyle name="Comma 6 3 18 2 2" xfId="14418" xr:uid="{00000000-0005-0000-0000-0000C2360000}"/>
    <cellStyle name="Comma 6 3 18 2 2 2" xfId="27103" xr:uid="{00000000-0005-0000-0000-0000C3360000}"/>
    <cellStyle name="Comma 6 3 18 2 3" xfId="19185" xr:uid="{00000000-0005-0000-0000-0000C4360000}"/>
    <cellStyle name="Comma 6 3 18 2 4" xfId="32303" xr:uid="{00000000-0005-0000-0000-0000C5360000}"/>
    <cellStyle name="Comma 6 3 18 2 5" xfId="35321" xr:uid="{00000000-0005-0000-0000-0000C6360000}"/>
    <cellStyle name="Comma 6 3 18 3" xfId="8847" xr:uid="{00000000-0005-0000-0000-0000C7360000}"/>
    <cellStyle name="Comma 6 3 18 3 2" xfId="15261" xr:uid="{00000000-0005-0000-0000-0000C8360000}"/>
    <cellStyle name="Comma 6 3 18 3 2 2" xfId="27913" xr:uid="{00000000-0005-0000-0000-0000C9360000}"/>
    <cellStyle name="Comma 6 3 18 3 3" xfId="22879" xr:uid="{00000000-0005-0000-0000-0000CA360000}"/>
    <cellStyle name="Comma 6 3 18 4" xfId="6791" xr:uid="{00000000-0005-0000-0000-0000CB360000}"/>
    <cellStyle name="Comma 6 3 18 4 2" xfId="13349" xr:uid="{00000000-0005-0000-0000-0000CC360000}"/>
    <cellStyle name="Comma 6 3 18 4 2 2" xfId="26084" xr:uid="{00000000-0005-0000-0000-0000CD360000}"/>
    <cellStyle name="Comma 6 3 18 4 3" xfId="21522" xr:uid="{00000000-0005-0000-0000-0000CE360000}"/>
    <cellStyle name="Comma 6 3 18 5" xfId="12283" xr:uid="{00000000-0005-0000-0000-0000CF360000}"/>
    <cellStyle name="Comma 6 3 18 5 2" xfId="25029" xr:uid="{00000000-0005-0000-0000-0000D0360000}"/>
    <cellStyle name="Comma 6 3 18 6" xfId="17734" xr:uid="{00000000-0005-0000-0000-0000D1360000}"/>
    <cellStyle name="Comma 6 3 18 7" xfId="31051" xr:uid="{00000000-0005-0000-0000-0000D2360000}"/>
    <cellStyle name="Comma 6 3 18 8" xfId="34455" xr:uid="{00000000-0005-0000-0000-0000D3360000}"/>
    <cellStyle name="Comma 6 3 19" xfId="4160" xr:uid="{00000000-0005-0000-0000-0000D4360000}"/>
    <cellStyle name="Comma 6 3 19 2" xfId="7925" xr:uid="{00000000-0005-0000-0000-0000D5360000}"/>
    <cellStyle name="Comma 6 3 19 2 2" xfId="14419" xr:uid="{00000000-0005-0000-0000-0000D6360000}"/>
    <cellStyle name="Comma 6 3 19 2 2 2" xfId="27104" xr:uid="{00000000-0005-0000-0000-0000D7360000}"/>
    <cellStyle name="Comma 6 3 19 2 3" xfId="19186" xr:uid="{00000000-0005-0000-0000-0000D8360000}"/>
    <cellStyle name="Comma 6 3 19 2 4" xfId="32304" xr:uid="{00000000-0005-0000-0000-0000D9360000}"/>
    <cellStyle name="Comma 6 3 19 2 5" xfId="35322" xr:uid="{00000000-0005-0000-0000-0000DA360000}"/>
    <cellStyle name="Comma 6 3 19 3" xfId="8848" xr:uid="{00000000-0005-0000-0000-0000DB360000}"/>
    <cellStyle name="Comma 6 3 19 3 2" xfId="15262" xr:uid="{00000000-0005-0000-0000-0000DC360000}"/>
    <cellStyle name="Comma 6 3 19 3 2 2" xfId="27914" xr:uid="{00000000-0005-0000-0000-0000DD360000}"/>
    <cellStyle name="Comma 6 3 19 3 3" xfId="22880" xr:uid="{00000000-0005-0000-0000-0000DE360000}"/>
    <cellStyle name="Comma 6 3 19 4" xfId="6792" xr:uid="{00000000-0005-0000-0000-0000DF360000}"/>
    <cellStyle name="Comma 6 3 19 4 2" xfId="13350" xr:uid="{00000000-0005-0000-0000-0000E0360000}"/>
    <cellStyle name="Comma 6 3 19 4 2 2" xfId="26085" xr:uid="{00000000-0005-0000-0000-0000E1360000}"/>
    <cellStyle name="Comma 6 3 19 4 3" xfId="21523" xr:uid="{00000000-0005-0000-0000-0000E2360000}"/>
    <cellStyle name="Comma 6 3 19 5" xfId="12284" xr:uid="{00000000-0005-0000-0000-0000E3360000}"/>
    <cellStyle name="Comma 6 3 19 5 2" xfId="25030" xr:uid="{00000000-0005-0000-0000-0000E4360000}"/>
    <cellStyle name="Comma 6 3 19 6" xfId="17735" xr:uid="{00000000-0005-0000-0000-0000E5360000}"/>
    <cellStyle name="Comma 6 3 19 7" xfId="31052" xr:uid="{00000000-0005-0000-0000-0000E6360000}"/>
    <cellStyle name="Comma 6 3 19 8" xfId="34456" xr:uid="{00000000-0005-0000-0000-0000E7360000}"/>
    <cellStyle name="Comma 6 3 2" xfId="1495" xr:uid="{00000000-0005-0000-0000-0000E8360000}"/>
    <cellStyle name="Comma 6 3 2 10" xfId="42702" xr:uid="{00000000-0005-0000-0000-0000E9360000}"/>
    <cellStyle name="Comma 6 3 2 2" xfId="7926" xr:uid="{00000000-0005-0000-0000-0000EA360000}"/>
    <cellStyle name="Comma 6 3 2 2 2" xfId="14420" xr:uid="{00000000-0005-0000-0000-0000EB360000}"/>
    <cellStyle name="Comma 6 3 2 2 2 2" xfId="27105" xr:uid="{00000000-0005-0000-0000-0000EC360000}"/>
    <cellStyle name="Comma 6 3 2 2 3" xfId="19187" xr:uid="{00000000-0005-0000-0000-0000ED360000}"/>
    <cellStyle name="Comma 6 3 2 2 4" xfId="32305" xr:uid="{00000000-0005-0000-0000-0000EE360000}"/>
    <cellStyle name="Comma 6 3 2 2 5" xfId="35323" xr:uid="{00000000-0005-0000-0000-0000EF360000}"/>
    <cellStyle name="Comma 6 3 2 2 6" xfId="42703" xr:uid="{00000000-0005-0000-0000-0000F0360000}"/>
    <cellStyle name="Comma 6 3 2 3" xfId="8849" xr:uid="{00000000-0005-0000-0000-0000F1360000}"/>
    <cellStyle name="Comma 6 3 2 3 2" xfId="15263" xr:uid="{00000000-0005-0000-0000-0000F2360000}"/>
    <cellStyle name="Comma 6 3 2 3 2 2" xfId="27915" xr:uid="{00000000-0005-0000-0000-0000F3360000}"/>
    <cellStyle name="Comma 6 3 2 3 3" xfId="22881" xr:uid="{00000000-0005-0000-0000-0000F4360000}"/>
    <cellStyle name="Comma 6 3 2 4" xfId="6793" xr:uid="{00000000-0005-0000-0000-0000F5360000}"/>
    <cellStyle name="Comma 6 3 2 4 2" xfId="13351" xr:uid="{00000000-0005-0000-0000-0000F6360000}"/>
    <cellStyle name="Comma 6 3 2 4 2 2" xfId="26086" xr:uid="{00000000-0005-0000-0000-0000F7360000}"/>
    <cellStyle name="Comma 6 3 2 4 3" xfId="21524" xr:uid="{00000000-0005-0000-0000-0000F8360000}"/>
    <cellStyle name="Comma 6 3 2 5" xfId="12285" xr:uid="{00000000-0005-0000-0000-0000F9360000}"/>
    <cellStyle name="Comma 6 3 2 5 2" xfId="25031" xr:uid="{00000000-0005-0000-0000-0000FA360000}"/>
    <cellStyle name="Comma 6 3 2 6" xfId="17736" xr:uid="{00000000-0005-0000-0000-0000FB360000}"/>
    <cellStyle name="Comma 6 3 2 7" xfId="31053" xr:uid="{00000000-0005-0000-0000-0000FC360000}"/>
    <cellStyle name="Comma 6 3 2 8" xfId="34457" xr:uid="{00000000-0005-0000-0000-0000FD360000}"/>
    <cellStyle name="Comma 6 3 2 9" xfId="4161" xr:uid="{00000000-0005-0000-0000-0000FE360000}"/>
    <cellStyle name="Comma 6 3 20" xfId="4150" xr:uid="{00000000-0005-0000-0000-0000FF360000}"/>
    <cellStyle name="Comma 6 3 20 2" xfId="6108" xr:uid="{00000000-0005-0000-0000-000000370000}"/>
    <cellStyle name="Comma 6 3 20 3" xfId="18695" xr:uid="{00000000-0005-0000-0000-000001370000}"/>
    <cellStyle name="Comma 6 3 21" xfId="7837" xr:uid="{00000000-0005-0000-0000-000002370000}"/>
    <cellStyle name="Comma 6 3 21 2" xfId="14332" xr:uid="{00000000-0005-0000-0000-000003370000}"/>
    <cellStyle name="Comma 6 3 21 2 2" xfId="27021" xr:uid="{00000000-0005-0000-0000-000004370000}"/>
    <cellStyle name="Comma 6 3 21 3" xfId="17725" xr:uid="{00000000-0005-0000-0000-000005370000}"/>
    <cellStyle name="Comma 6 3 21 4" xfId="22510" xr:uid="{00000000-0005-0000-0000-000006370000}"/>
    <cellStyle name="Comma 6 3 22" xfId="8759" xr:uid="{00000000-0005-0000-0000-000007370000}"/>
    <cellStyle name="Comma 6 3 22 2" xfId="15174" xr:uid="{00000000-0005-0000-0000-000008370000}"/>
    <cellStyle name="Comma 6 3 22 2 2" xfId="27832" xr:uid="{00000000-0005-0000-0000-000009370000}"/>
    <cellStyle name="Comma 6 3 22 3" xfId="22800" xr:uid="{00000000-0005-0000-0000-00000A370000}"/>
    <cellStyle name="Comma 6 3 23" xfId="9922" xr:uid="{00000000-0005-0000-0000-00000B370000}"/>
    <cellStyle name="Comma 6 3 24" xfId="6618" xr:uid="{00000000-0005-0000-0000-00000C370000}"/>
    <cellStyle name="Comma 6 3 24 2" xfId="13205" xr:uid="{00000000-0005-0000-0000-00000D370000}"/>
    <cellStyle name="Comma 6 3 24 2 2" xfId="25949" xr:uid="{00000000-0005-0000-0000-00000E370000}"/>
    <cellStyle name="Comma 6 3 24 3" xfId="21357" xr:uid="{00000000-0005-0000-0000-00000F370000}"/>
    <cellStyle name="Comma 6 3 25" xfId="12137" xr:uid="{00000000-0005-0000-0000-000010370000}"/>
    <cellStyle name="Comma 6 3 25 2" xfId="24882" xr:uid="{00000000-0005-0000-0000-000011370000}"/>
    <cellStyle name="Comma 6 3 26" xfId="20999" xr:uid="{00000000-0005-0000-0000-000012370000}"/>
    <cellStyle name="Comma 6 3 27" xfId="3180" xr:uid="{00000000-0005-0000-0000-000013370000}"/>
    <cellStyle name="Comma 6 3 28" xfId="37750" xr:uid="{00000000-0005-0000-0000-000014370000}"/>
    <cellStyle name="Comma 6 3 29" xfId="38028" xr:uid="{00000000-0005-0000-0000-000015370000}"/>
    <cellStyle name="Comma 6 3 3" xfId="4162" xr:uid="{00000000-0005-0000-0000-000016370000}"/>
    <cellStyle name="Comma 6 3 3 2" xfId="7927" xr:uid="{00000000-0005-0000-0000-000017370000}"/>
    <cellStyle name="Comma 6 3 3 2 2" xfId="14421" xr:uid="{00000000-0005-0000-0000-000018370000}"/>
    <cellStyle name="Comma 6 3 3 2 2 2" xfId="27106" xr:uid="{00000000-0005-0000-0000-000019370000}"/>
    <cellStyle name="Comma 6 3 3 2 3" xfId="19188" xr:uid="{00000000-0005-0000-0000-00001A370000}"/>
    <cellStyle name="Comma 6 3 3 2 4" xfId="32306" xr:uid="{00000000-0005-0000-0000-00001B370000}"/>
    <cellStyle name="Comma 6 3 3 2 5" xfId="35324" xr:uid="{00000000-0005-0000-0000-00001C370000}"/>
    <cellStyle name="Comma 6 3 3 3" xfId="8850" xr:uid="{00000000-0005-0000-0000-00001D370000}"/>
    <cellStyle name="Comma 6 3 3 3 2" xfId="15264" xr:uid="{00000000-0005-0000-0000-00001E370000}"/>
    <cellStyle name="Comma 6 3 3 3 2 2" xfId="27916" xr:uid="{00000000-0005-0000-0000-00001F370000}"/>
    <cellStyle name="Comma 6 3 3 3 3" xfId="22882" xr:uid="{00000000-0005-0000-0000-000020370000}"/>
    <cellStyle name="Comma 6 3 3 4" xfId="6794" xr:uid="{00000000-0005-0000-0000-000021370000}"/>
    <cellStyle name="Comma 6 3 3 4 2" xfId="13352" xr:uid="{00000000-0005-0000-0000-000022370000}"/>
    <cellStyle name="Comma 6 3 3 4 2 2" xfId="26087" xr:uid="{00000000-0005-0000-0000-000023370000}"/>
    <cellStyle name="Comma 6 3 3 4 3" xfId="21525" xr:uid="{00000000-0005-0000-0000-000024370000}"/>
    <cellStyle name="Comma 6 3 3 5" xfId="12286" xr:uid="{00000000-0005-0000-0000-000025370000}"/>
    <cellStyle name="Comma 6 3 3 5 2" xfId="25032" xr:uid="{00000000-0005-0000-0000-000026370000}"/>
    <cellStyle name="Comma 6 3 3 6" xfId="17737" xr:uid="{00000000-0005-0000-0000-000027370000}"/>
    <cellStyle name="Comma 6 3 3 7" xfId="31054" xr:uid="{00000000-0005-0000-0000-000028370000}"/>
    <cellStyle name="Comma 6 3 3 8" xfId="34458" xr:uid="{00000000-0005-0000-0000-000029370000}"/>
    <cellStyle name="Comma 6 3 3 9" xfId="42704" xr:uid="{00000000-0005-0000-0000-00002A370000}"/>
    <cellStyle name="Comma 6 3 4" xfId="4163" xr:uid="{00000000-0005-0000-0000-00002B370000}"/>
    <cellStyle name="Comma 6 3 4 2" xfId="7928" xr:uid="{00000000-0005-0000-0000-00002C370000}"/>
    <cellStyle name="Comma 6 3 4 2 2" xfId="14422" xr:uid="{00000000-0005-0000-0000-00002D370000}"/>
    <cellStyle name="Comma 6 3 4 2 2 2" xfId="27107" xr:uid="{00000000-0005-0000-0000-00002E370000}"/>
    <cellStyle name="Comma 6 3 4 2 3" xfId="19189" xr:uid="{00000000-0005-0000-0000-00002F370000}"/>
    <cellStyle name="Comma 6 3 4 2 4" xfId="32307" xr:uid="{00000000-0005-0000-0000-000030370000}"/>
    <cellStyle name="Comma 6 3 4 2 5" xfId="35325" xr:uid="{00000000-0005-0000-0000-000031370000}"/>
    <cellStyle name="Comma 6 3 4 3" xfId="8851" xr:uid="{00000000-0005-0000-0000-000032370000}"/>
    <cellStyle name="Comma 6 3 4 3 2" xfId="15265" xr:uid="{00000000-0005-0000-0000-000033370000}"/>
    <cellStyle name="Comma 6 3 4 3 2 2" xfId="27917" xr:uid="{00000000-0005-0000-0000-000034370000}"/>
    <cellStyle name="Comma 6 3 4 3 3" xfId="22883" xr:uid="{00000000-0005-0000-0000-000035370000}"/>
    <cellStyle name="Comma 6 3 4 4" xfId="6795" xr:uid="{00000000-0005-0000-0000-000036370000}"/>
    <cellStyle name="Comma 6 3 4 4 2" xfId="13353" xr:uid="{00000000-0005-0000-0000-000037370000}"/>
    <cellStyle name="Comma 6 3 4 4 2 2" xfId="26088" xr:uid="{00000000-0005-0000-0000-000038370000}"/>
    <cellStyle name="Comma 6 3 4 4 3" xfId="21526" xr:uid="{00000000-0005-0000-0000-000039370000}"/>
    <cellStyle name="Comma 6 3 4 5" xfId="12287" xr:uid="{00000000-0005-0000-0000-00003A370000}"/>
    <cellStyle name="Comma 6 3 4 5 2" xfId="25033" xr:uid="{00000000-0005-0000-0000-00003B370000}"/>
    <cellStyle name="Comma 6 3 4 6" xfId="17738" xr:uid="{00000000-0005-0000-0000-00003C370000}"/>
    <cellStyle name="Comma 6 3 4 7" xfId="31055" xr:uid="{00000000-0005-0000-0000-00003D370000}"/>
    <cellStyle name="Comma 6 3 4 8" xfId="34459" xr:uid="{00000000-0005-0000-0000-00003E370000}"/>
    <cellStyle name="Comma 6 3 4 9" xfId="42705" xr:uid="{00000000-0005-0000-0000-00003F370000}"/>
    <cellStyle name="Comma 6 3 5" xfId="4164" xr:uid="{00000000-0005-0000-0000-000040370000}"/>
    <cellStyle name="Comma 6 3 5 2" xfId="7929" xr:uid="{00000000-0005-0000-0000-000041370000}"/>
    <cellStyle name="Comma 6 3 5 2 2" xfId="14423" xr:uid="{00000000-0005-0000-0000-000042370000}"/>
    <cellStyle name="Comma 6 3 5 2 2 2" xfId="27108" xr:uid="{00000000-0005-0000-0000-000043370000}"/>
    <cellStyle name="Comma 6 3 5 2 3" xfId="19190" xr:uid="{00000000-0005-0000-0000-000044370000}"/>
    <cellStyle name="Comma 6 3 5 2 4" xfId="32308" xr:uid="{00000000-0005-0000-0000-000045370000}"/>
    <cellStyle name="Comma 6 3 5 2 5" xfId="35326" xr:uid="{00000000-0005-0000-0000-000046370000}"/>
    <cellStyle name="Comma 6 3 5 3" xfId="8852" xr:uid="{00000000-0005-0000-0000-000047370000}"/>
    <cellStyle name="Comma 6 3 5 3 2" xfId="15266" xr:uid="{00000000-0005-0000-0000-000048370000}"/>
    <cellStyle name="Comma 6 3 5 3 2 2" xfId="27918" xr:uid="{00000000-0005-0000-0000-000049370000}"/>
    <cellStyle name="Comma 6 3 5 3 3" xfId="22884" xr:uid="{00000000-0005-0000-0000-00004A370000}"/>
    <cellStyle name="Comma 6 3 5 4" xfId="6796" xr:uid="{00000000-0005-0000-0000-00004B370000}"/>
    <cellStyle name="Comma 6 3 5 4 2" xfId="13354" xr:uid="{00000000-0005-0000-0000-00004C370000}"/>
    <cellStyle name="Comma 6 3 5 4 2 2" xfId="26089" xr:uid="{00000000-0005-0000-0000-00004D370000}"/>
    <cellStyle name="Comma 6 3 5 4 3" xfId="21527" xr:uid="{00000000-0005-0000-0000-00004E370000}"/>
    <cellStyle name="Comma 6 3 5 5" xfId="12288" xr:uid="{00000000-0005-0000-0000-00004F370000}"/>
    <cellStyle name="Comma 6 3 5 5 2" xfId="25034" xr:uid="{00000000-0005-0000-0000-000050370000}"/>
    <cellStyle name="Comma 6 3 5 6" xfId="17739" xr:uid="{00000000-0005-0000-0000-000051370000}"/>
    <cellStyle name="Comma 6 3 5 7" xfId="31056" xr:uid="{00000000-0005-0000-0000-000052370000}"/>
    <cellStyle name="Comma 6 3 5 8" xfId="34460" xr:uid="{00000000-0005-0000-0000-000053370000}"/>
    <cellStyle name="Comma 6 3 5 9" xfId="42706" xr:uid="{00000000-0005-0000-0000-000054370000}"/>
    <cellStyle name="Comma 6 3 6" xfId="4165" xr:uid="{00000000-0005-0000-0000-000055370000}"/>
    <cellStyle name="Comma 6 3 6 2" xfId="7930" xr:uid="{00000000-0005-0000-0000-000056370000}"/>
    <cellStyle name="Comma 6 3 6 2 2" xfId="14424" xr:uid="{00000000-0005-0000-0000-000057370000}"/>
    <cellStyle name="Comma 6 3 6 2 2 2" xfId="27109" xr:uid="{00000000-0005-0000-0000-000058370000}"/>
    <cellStyle name="Comma 6 3 6 2 3" xfId="19191" xr:uid="{00000000-0005-0000-0000-000059370000}"/>
    <cellStyle name="Comma 6 3 6 2 4" xfId="32309" xr:uid="{00000000-0005-0000-0000-00005A370000}"/>
    <cellStyle name="Comma 6 3 6 2 5" xfId="35327" xr:uid="{00000000-0005-0000-0000-00005B370000}"/>
    <cellStyle name="Comma 6 3 6 3" xfId="8853" xr:uid="{00000000-0005-0000-0000-00005C370000}"/>
    <cellStyle name="Comma 6 3 6 3 2" xfId="15267" xr:uid="{00000000-0005-0000-0000-00005D370000}"/>
    <cellStyle name="Comma 6 3 6 3 2 2" xfId="27919" xr:uid="{00000000-0005-0000-0000-00005E370000}"/>
    <cellStyle name="Comma 6 3 6 3 3" xfId="22885" xr:uid="{00000000-0005-0000-0000-00005F370000}"/>
    <cellStyle name="Comma 6 3 6 4" xfId="6797" xr:uid="{00000000-0005-0000-0000-000060370000}"/>
    <cellStyle name="Comma 6 3 6 4 2" xfId="13355" xr:uid="{00000000-0005-0000-0000-000061370000}"/>
    <cellStyle name="Comma 6 3 6 4 2 2" xfId="26090" xr:uid="{00000000-0005-0000-0000-000062370000}"/>
    <cellStyle name="Comma 6 3 6 4 3" xfId="21528" xr:uid="{00000000-0005-0000-0000-000063370000}"/>
    <cellStyle name="Comma 6 3 6 5" xfId="12289" xr:uid="{00000000-0005-0000-0000-000064370000}"/>
    <cellStyle name="Comma 6 3 6 5 2" xfId="25035" xr:uid="{00000000-0005-0000-0000-000065370000}"/>
    <cellStyle name="Comma 6 3 6 6" xfId="17740" xr:uid="{00000000-0005-0000-0000-000066370000}"/>
    <cellStyle name="Comma 6 3 6 7" xfId="31057" xr:uid="{00000000-0005-0000-0000-000067370000}"/>
    <cellStyle name="Comma 6 3 6 8" xfId="34461" xr:uid="{00000000-0005-0000-0000-000068370000}"/>
    <cellStyle name="Comma 6 3 7" xfId="4166" xr:uid="{00000000-0005-0000-0000-000069370000}"/>
    <cellStyle name="Comma 6 3 7 2" xfId="7931" xr:uid="{00000000-0005-0000-0000-00006A370000}"/>
    <cellStyle name="Comma 6 3 7 2 2" xfId="14425" xr:uid="{00000000-0005-0000-0000-00006B370000}"/>
    <cellStyle name="Comma 6 3 7 2 2 2" xfId="27110" xr:uid="{00000000-0005-0000-0000-00006C370000}"/>
    <cellStyle name="Comma 6 3 7 2 3" xfId="19192" xr:uid="{00000000-0005-0000-0000-00006D370000}"/>
    <cellStyle name="Comma 6 3 7 2 4" xfId="32310" xr:uid="{00000000-0005-0000-0000-00006E370000}"/>
    <cellStyle name="Comma 6 3 7 2 5" xfId="35328" xr:uid="{00000000-0005-0000-0000-00006F370000}"/>
    <cellStyle name="Comma 6 3 7 3" xfId="8854" xr:uid="{00000000-0005-0000-0000-000070370000}"/>
    <cellStyle name="Comma 6 3 7 3 2" xfId="15268" xr:uid="{00000000-0005-0000-0000-000071370000}"/>
    <cellStyle name="Comma 6 3 7 3 2 2" xfId="27920" xr:uid="{00000000-0005-0000-0000-000072370000}"/>
    <cellStyle name="Comma 6 3 7 3 3" xfId="22886" xr:uid="{00000000-0005-0000-0000-000073370000}"/>
    <cellStyle name="Comma 6 3 7 4" xfId="6798" xr:uid="{00000000-0005-0000-0000-000074370000}"/>
    <cellStyle name="Comma 6 3 7 4 2" xfId="13356" xr:uid="{00000000-0005-0000-0000-000075370000}"/>
    <cellStyle name="Comma 6 3 7 4 2 2" xfId="26091" xr:uid="{00000000-0005-0000-0000-000076370000}"/>
    <cellStyle name="Comma 6 3 7 4 3" xfId="21529" xr:uid="{00000000-0005-0000-0000-000077370000}"/>
    <cellStyle name="Comma 6 3 7 5" xfId="12290" xr:uid="{00000000-0005-0000-0000-000078370000}"/>
    <cellStyle name="Comma 6 3 7 5 2" xfId="25036" xr:uid="{00000000-0005-0000-0000-000079370000}"/>
    <cellStyle name="Comma 6 3 7 6" xfId="17741" xr:uid="{00000000-0005-0000-0000-00007A370000}"/>
    <cellStyle name="Comma 6 3 7 7" xfId="31058" xr:uid="{00000000-0005-0000-0000-00007B370000}"/>
    <cellStyle name="Comma 6 3 7 8" xfId="34462" xr:uid="{00000000-0005-0000-0000-00007C370000}"/>
    <cellStyle name="Comma 6 3 8" xfId="4167" xr:uid="{00000000-0005-0000-0000-00007D370000}"/>
    <cellStyle name="Comma 6 3 8 2" xfId="7932" xr:uid="{00000000-0005-0000-0000-00007E370000}"/>
    <cellStyle name="Comma 6 3 8 2 2" xfId="14426" xr:uid="{00000000-0005-0000-0000-00007F370000}"/>
    <cellStyle name="Comma 6 3 8 2 2 2" xfId="27111" xr:uid="{00000000-0005-0000-0000-000080370000}"/>
    <cellStyle name="Comma 6 3 8 2 3" xfId="19193" xr:uid="{00000000-0005-0000-0000-000081370000}"/>
    <cellStyle name="Comma 6 3 8 2 4" xfId="32311" xr:uid="{00000000-0005-0000-0000-000082370000}"/>
    <cellStyle name="Comma 6 3 8 2 5" xfId="35329" xr:uid="{00000000-0005-0000-0000-000083370000}"/>
    <cellStyle name="Comma 6 3 8 3" xfId="8855" xr:uid="{00000000-0005-0000-0000-000084370000}"/>
    <cellStyle name="Comma 6 3 8 3 2" xfId="15269" xr:uid="{00000000-0005-0000-0000-000085370000}"/>
    <cellStyle name="Comma 6 3 8 3 2 2" xfId="27921" xr:uid="{00000000-0005-0000-0000-000086370000}"/>
    <cellStyle name="Comma 6 3 8 3 3" xfId="22887" xr:uid="{00000000-0005-0000-0000-000087370000}"/>
    <cellStyle name="Comma 6 3 8 4" xfId="6799" xr:uid="{00000000-0005-0000-0000-000088370000}"/>
    <cellStyle name="Comma 6 3 8 4 2" xfId="13357" xr:uid="{00000000-0005-0000-0000-000089370000}"/>
    <cellStyle name="Comma 6 3 8 4 2 2" xfId="26092" xr:uid="{00000000-0005-0000-0000-00008A370000}"/>
    <cellStyle name="Comma 6 3 8 4 3" xfId="21530" xr:uid="{00000000-0005-0000-0000-00008B370000}"/>
    <cellStyle name="Comma 6 3 8 5" xfId="12291" xr:uid="{00000000-0005-0000-0000-00008C370000}"/>
    <cellStyle name="Comma 6 3 8 5 2" xfId="25037" xr:uid="{00000000-0005-0000-0000-00008D370000}"/>
    <cellStyle name="Comma 6 3 8 6" xfId="17742" xr:uid="{00000000-0005-0000-0000-00008E370000}"/>
    <cellStyle name="Comma 6 3 8 7" xfId="31059" xr:uid="{00000000-0005-0000-0000-00008F370000}"/>
    <cellStyle name="Comma 6 3 8 8" xfId="34463" xr:uid="{00000000-0005-0000-0000-000090370000}"/>
    <cellStyle name="Comma 6 3 9" xfId="4168" xr:uid="{00000000-0005-0000-0000-000091370000}"/>
    <cellStyle name="Comma 6 3 9 2" xfId="7933" xr:uid="{00000000-0005-0000-0000-000092370000}"/>
    <cellStyle name="Comma 6 3 9 2 2" xfId="14427" xr:uid="{00000000-0005-0000-0000-000093370000}"/>
    <cellStyle name="Comma 6 3 9 2 2 2" xfId="27112" xr:uid="{00000000-0005-0000-0000-000094370000}"/>
    <cellStyle name="Comma 6 3 9 2 3" xfId="19194" xr:uid="{00000000-0005-0000-0000-000095370000}"/>
    <cellStyle name="Comma 6 3 9 2 4" xfId="32312" xr:uid="{00000000-0005-0000-0000-000096370000}"/>
    <cellStyle name="Comma 6 3 9 2 5" xfId="35330" xr:uid="{00000000-0005-0000-0000-000097370000}"/>
    <cellStyle name="Comma 6 3 9 3" xfId="8856" xr:uid="{00000000-0005-0000-0000-000098370000}"/>
    <cellStyle name="Comma 6 3 9 3 2" xfId="15270" xr:uid="{00000000-0005-0000-0000-000099370000}"/>
    <cellStyle name="Comma 6 3 9 3 2 2" xfId="27922" xr:uid="{00000000-0005-0000-0000-00009A370000}"/>
    <cellStyle name="Comma 6 3 9 3 3" xfId="22888" xr:uid="{00000000-0005-0000-0000-00009B370000}"/>
    <cellStyle name="Comma 6 3 9 4" xfId="6800" xr:uid="{00000000-0005-0000-0000-00009C370000}"/>
    <cellStyle name="Comma 6 3 9 4 2" xfId="13358" xr:uid="{00000000-0005-0000-0000-00009D370000}"/>
    <cellStyle name="Comma 6 3 9 4 2 2" xfId="26093" xr:uid="{00000000-0005-0000-0000-00009E370000}"/>
    <cellStyle name="Comma 6 3 9 4 3" xfId="21531" xr:uid="{00000000-0005-0000-0000-00009F370000}"/>
    <cellStyle name="Comma 6 3 9 5" xfId="12292" xr:uid="{00000000-0005-0000-0000-0000A0370000}"/>
    <cellStyle name="Comma 6 3 9 5 2" xfId="25038" xr:uid="{00000000-0005-0000-0000-0000A1370000}"/>
    <cellStyle name="Comma 6 3 9 6" xfId="17743" xr:uid="{00000000-0005-0000-0000-0000A2370000}"/>
    <cellStyle name="Comma 6 3 9 7" xfId="31060" xr:uid="{00000000-0005-0000-0000-0000A3370000}"/>
    <cellStyle name="Comma 6 3 9 8" xfId="34464" xr:uid="{00000000-0005-0000-0000-0000A4370000}"/>
    <cellStyle name="Comma 6 30" xfId="4169" xr:uid="{00000000-0005-0000-0000-0000A5370000}"/>
    <cellStyle name="Comma 6 31" xfId="4170" xr:uid="{00000000-0005-0000-0000-0000A6370000}"/>
    <cellStyle name="Comma 6 32" xfId="4171" xr:uid="{00000000-0005-0000-0000-0000A7370000}"/>
    <cellStyle name="Comma 6 33" xfId="3196" xr:uid="{00000000-0005-0000-0000-0000A8370000}"/>
    <cellStyle name="Comma 6 34" xfId="4125" xr:uid="{00000000-0005-0000-0000-0000A9370000}"/>
    <cellStyle name="Comma 6 34 2" xfId="6105" xr:uid="{00000000-0005-0000-0000-0000AA370000}"/>
    <cellStyle name="Comma 6 34 2 2" xfId="19174" xr:uid="{00000000-0005-0000-0000-0000AB370000}"/>
    <cellStyle name="Comma 6 34 2 3" xfId="32292" xr:uid="{00000000-0005-0000-0000-0000AC370000}"/>
    <cellStyle name="Comma 6 34 2 4" xfId="35310" xr:uid="{00000000-0005-0000-0000-0000AD370000}"/>
    <cellStyle name="Comma 6 34 3" xfId="7913" xr:uid="{00000000-0005-0000-0000-0000AE370000}"/>
    <cellStyle name="Comma 6 34 3 2" xfId="14407" xr:uid="{00000000-0005-0000-0000-0000AF370000}"/>
    <cellStyle name="Comma 6 34 3 2 2" xfId="27092" xr:uid="{00000000-0005-0000-0000-0000B0370000}"/>
    <cellStyle name="Comma 6 34 3 3" xfId="22541" xr:uid="{00000000-0005-0000-0000-0000B1370000}"/>
    <cellStyle name="Comma 6 34 4" xfId="8836" xr:uid="{00000000-0005-0000-0000-0000B2370000}"/>
    <cellStyle name="Comma 6 34 4 2" xfId="15250" xr:uid="{00000000-0005-0000-0000-0000B3370000}"/>
    <cellStyle name="Comma 6 34 4 2 2" xfId="27902" xr:uid="{00000000-0005-0000-0000-0000B4370000}"/>
    <cellStyle name="Comma 6 34 4 3" xfId="22868" xr:uid="{00000000-0005-0000-0000-0000B5370000}"/>
    <cellStyle name="Comma 6 34 5" xfId="6780" xr:uid="{00000000-0005-0000-0000-0000B6370000}"/>
    <cellStyle name="Comma 6 34 5 2" xfId="13338" xr:uid="{00000000-0005-0000-0000-0000B7370000}"/>
    <cellStyle name="Comma 6 34 5 2 2" xfId="26073" xr:uid="{00000000-0005-0000-0000-0000B8370000}"/>
    <cellStyle name="Comma 6 34 5 3" xfId="21511" xr:uid="{00000000-0005-0000-0000-0000B9370000}"/>
    <cellStyle name="Comma 6 34 6" xfId="12270" xr:uid="{00000000-0005-0000-0000-0000BA370000}"/>
    <cellStyle name="Comma 6 34 6 2" xfId="25016" xr:uid="{00000000-0005-0000-0000-0000BB370000}"/>
    <cellStyle name="Comma 6 34 7" xfId="17721" xr:uid="{00000000-0005-0000-0000-0000BC370000}"/>
    <cellStyle name="Comma 6 34 8" xfId="31035" xr:uid="{00000000-0005-0000-0000-0000BD370000}"/>
    <cellStyle name="Comma 6 34 9" xfId="34444" xr:uid="{00000000-0005-0000-0000-0000BE370000}"/>
    <cellStyle name="Comma 6 35" xfId="9586" xr:uid="{00000000-0005-0000-0000-0000BF370000}"/>
    <cellStyle name="Comma 6 35 2" xfId="15932" xr:uid="{00000000-0005-0000-0000-0000C0370000}"/>
    <cellStyle name="Comma 6 35 2 2" xfId="28572" xr:uid="{00000000-0005-0000-0000-0000C1370000}"/>
    <cellStyle name="Comma 6 35 3" xfId="18999" xr:uid="{00000000-0005-0000-0000-0000C2370000}"/>
    <cellStyle name="Comma 6 35 4" xfId="32171" xr:uid="{00000000-0005-0000-0000-0000C3370000}"/>
    <cellStyle name="Comma 6 35 5" xfId="35190" xr:uid="{00000000-0005-0000-0000-0000C4370000}"/>
    <cellStyle name="Comma 6 36" xfId="18929" xr:uid="{00000000-0005-0000-0000-0000C5370000}"/>
    <cellStyle name="Comma 6 36 2" xfId="32110" xr:uid="{00000000-0005-0000-0000-0000C6370000}"/>
    <cellStyle name="Comma 6 36 3" xfId="35129" xr:uid="{00000000-0005-0000-0000-0000C7370000}"/>
    <cellStyle name="Comma 6 37" xfId="19910" xr:uid="{00000000-0005-0000-0000-0000C8370000}"/>
    <cellStyle name="Comma 6 37 2" xfId="33091" xr:uid="{00000000-0005-0000-0000-0000C9370000}"/>
    <cellStyle name="Comma 6 37 3" xfId="35976" xr:uid="{00000000-0005-0000-0000-0000CA370000}"/>
    <cellStyle name="Comma 6 38" xfId="17414" xr:uid="{00000000-0005-0000-0000-0000CB370000}"/>
    <cellStyle name="Comma 6 39" xfId="30595" xr:uid="{00000000-0005-0000-0000-0000CC370000}"/>
    <cellStyle name="Comma 6 4" xfId="1274" xr:uid="{00000000-0005-0000-0000-0000CD370000}"/>
    <cellStyle name="Comma 6 4 10" xfId="4173" xr:uid="{00000000-0005-0000-0000-0000CE370000}"/>
    <cellStyle name="Comma 6 4 11" xfId="4174" xr:uid="{00000000-0005-0000-0000-0000CF370000}"/>
    <cellStyle name="Comma 6 4 12" xfId="4175" xr:uid="{00000000-0005-0000-0000-0000D0370000}"/>
    <cellStyle name="Comma 6 4 13" xfId="4176" xr:uid="{00000000-0005-0000-0000-0000D1370000}"/>
    <cellStyle name="Comma 6 4 14" xfId="4177" xr:uid="{00000000-0005-0000-0000-0000D2370000}"/>
    <cellStyle name="Comma 6 4 15" xfId="4178" xr:uid="{00000000-0005-0000-0000-0000D3370000}"/>
    <cellStyle name="Comma 6 4 16" xfId="4179" xr:uid="{00000000-0005-0000-0000-0000D4370000}"/>
    <cellStyle name="Comma 6 4 17" xfId="4180" xr:uid="{00000000-0005-0000-0000-0000D5370000}"/>
    <cellStyle name="Comma 6 4 18" xfId="4181" xr:uid="{00000000-0005-0000-0000-0000D6370000}"/>
    <cellStyle name="Comma 6 4 19" xfId="4182" xr:uid="{00000000-0005-0000-0000-0000D7370000}"/>
    <cellStyle name="Comma 6 4 2" xfId="1496" xr:uid="{00000000-0005-0000-0000-0000D8370000}"/>
    <cellStyle name="Comma 6 4 2 2" xfId="10693" xr:uid="{00000000-0005-0000-0000-0000D9370000}"/>
    <cellStyle name="Comma 6 4 2 2 2" xfId="16238" xr:uid="{00000000-0005-0000-0000-0000DA370000}"/>
    <cellStyle name="Comma 6 4 2 2 2 2" xfId="20449" xr:uid="{00000000-0005-0000-0000-0000DB370000}"/>
    <cellStyle name="Comma 6 4 2 2 2 3" xfId="33702" xr:uid="{00000000-0005-0000-0000-0000DC370000}"/>
    <cellStyle name="Comma 6 4 2 2 2 4" xfId="36489" xr:uid="{00000000-0005-0000-0000-0000DD370000}"/>
    <cellStyle name="Comma 6 4 2 2 3" xfId="20150" xr:uid="{00000000-0005-0000-0000-0000DE370000}"/>
    <cellStyle name="Comma 6 4 2 2 4" xfId="33407" xr:uid="{00000000-0005-0000-0000-0000DF370000}"/>
    <cellStyle name="Comma 6 4 2 2 5" xfId="36195" xr:uid="{00000000-0005-0000-0000-0000E0370000}"/>
    <cellStyle name="Comma 6 4 2 2 6" xfId="42708" xr:uid="{00000000-0005-0000-0000-0000E1370000}"/>
    <cellStyle name="Comma 6 4 2 3" xfId="20302" xr:uid="{00000000-0005-0000-0000-0000E2370000}"/>
    <cellStyle name="Comma 6 4 2 3 2" xfId="33556" xr:uid="{00000000-0005-0000-0000-0000E3370000}"/>
    <cellStyle name="Comma 6 4 2 3 3" xfId="36343" xr:uid="{00000000-0005-0000-0000-0000E4370000}"/>
    <cellStyle name="Comma 6 4 2 4" xfId="19994" xr:uid="{00000000-0005-0000-0000-0000E5370000}"/>
    <cellStyle name="Comma 6 4 2 4 2" xfId="33258" xr:uid="{00000000-0005-0000-0000-0000E6370000}"/>
    <cellStyle name="Comma 6 4 2 4 3" xfId="36050" xr:uid="{00000000-0005-0000-0000-0000E7370000}"/>
    <cellStyle name="Comma 6 4 2 5" xfId="4183" xr:uid="{00000000-0005-0000-0000-0000E8370000}"/>
    <cellStyle name="Comma 6 4 2 6" xfId="42707" xr:uid="{00000000-0005-0000-0000-0000E9370000}"/>
    <cellStyle name="Comma 6 4 20" xfId="6192" xr:uid="{00000000-0005-0000-0000-0000EA370000}"/>
    <cellStyle name="Comma 6 4 20 2" xfId="19862" xr:uid="{00000000-0005-0000-0000-0000EB370000}"/>
    <cellStyle name="Comma 6 4 20 2 2" xfId="32987" xr:uid="{00000000-0005-0000-0000-0000EC370000}"/>
    <cellStyle name="Comma 6 4 20 2 3" xfId="35945" xr:uid="{00000000-0005-0000-0000-0000ED370000}"/>
    <cellStyle name="Comma 6 4 20 3" xfId="18735" xr:uid="{00000000-0005-0000-0000-0000EE370000}"/>
    <cellStyle name="Comma 6 4 20 4" xfId="31993" xr:uid="{00000000-0005-0000-0000-0000EF370000}"/>
    <cellStyle name="Comma 6 4 20 5" xfId="35099" xr:uid="{00000000-0005-0000-0000-0000F0370000}"/>
    <cellStyle name="Comma 6 4 21" xfId="10038" xr:uid="{00000000-0005-0000-0000-0000F1370000}"/>
    <cellStyle name="Comma 6 4 21 2" xfId="15987" xr:uid="{00000000-0005-0000-0000-0000F2370000}"/>
    <cellStyle name="Comma 6 4 21 2 2" xfId="28616" xr:uid="{00000000-0005-0000-0000-0000F3370000}"/>
    <cellStyle name="Comma 6 4 21 3" xfId="17744" xr:uid="{00000000-0005-0000-0000-0000F4370000}"/>
    <cellStyle name="Comma 6 4 21 4" xfId="23587" xr:uid="{00000000-0005-0000-0000-0000F5370000}"/>
    <cellStyle name="Comma 6 4 22" xfId="11239" xr:uid="{00000000-0005-0000-0000-0000F6370000}"/>
    <cellStyle name="Comma 6 4 22 2" xfId="19068" xr:uid="{00000000-0005-0000-0000-0000F7370000}"/>
    <cellStyle name="Comma 6 4 22 3" xfId="32190" xr:uid="{00000000-0005-0000-0000-0000F8370000}"/>
    <cellStyle name="Comma 6 4 22 4" xfId="35209" xr:uid="{00000000-0005-0000-0000-0000F9370000}"/>
    <cellStyle name="Comma 6 4 23" xfId="18948" xr:uid="{00000000-0005-0000-0000-0000FA370000}"/>
    <cellStyle name="Comma 6 4 23 2" xfId="32129" xr:uid="{00000000-0005-0000-0000-0000FB370000}"/>
    <cellStyle name="Comma 6 4 23 3" xfId="35149" xr:uid="{00000000-0005-0000-0000-0000FC370000}"/>
    <cellStyle name="Comma 6 4 24" xfId="19932" xr:uid="{00000000-0005-0000-0000-0000FD370000}"/>
    <cellStyle name="Comma 6 4 24 2" xfId="33128" xr:uid="{00000000-0005-0000-0000-0000FE370000}"/>
    <cellStyle name="Comma 6 4 24 3" xfId="35995" xr:uid="{00000000-0005-0000-0000-0000FF370000}"/>
    <cellStyle name="Comma 6 4 25" xfId="17451" xr:uid="{00000000-0005-0000-0000-000000380000}"/>
    <cellStyle name="Comma 6 4 26" xfId="30705" xr:uid="{00000000-0005-0000-0000-000001380000}"/>
    <cellStyle name="Comma 6 4 27" xfId="34317" xr:uid="{00000000-0005-0000-0000-000002380000}"/>
    <cellStyle name="Comma 6 4 28" xfId="4172" xr:uid="{00000000-0005-0000-0000-000003380000}"/>
    <cellStyle name="Comma 6 4 3" xfId="4184" xr:uid="{00000000-0005-0000-0000-000004380000}"/>
    <cellStyle name="Comma 6 4 3 2" xfId="20395" xr:uid="{00000000-0005-0000-0000-000005380000}"/>
    <cellStyle name="Comma 6 4 3 2 2" xfId="33648" xr:uid="{00000000-0005-0000-0000-000006380000}"/>
    <cellStyle name="Comma 6 4 3 2 3" xfId="36435" xr:uid="{00000000-0005-0000-0000-000007380000}"/>
    <cellStyle name="Comma 6 4 3 3" xfId="20096" xr:uid="{00000000-0005-0000-0000-000008380000}"/>
    <cellStyle name="Comma 6 4 3 3 2" xfId="33353" xr:uid="{00000000-0005-0000-0000-000009380000}"/>
    <cellStyle name="Comma 6 4 3 3 3" xfId="36141" xr:uid="{00000000-0005-0000-0000-00000A380000}"/>
    <cellStyle name="Comma 6 4 3 4" xfId="42709" xr:uid="{00000000-0005-0000-0000-00000B380000}"/>
    <cellStyle name="Comma 6 4 4" xfId="4185" xr:uid="{00000000-0005-0000-0000-00000C380000}"/>
    <cellStyle name="Comma 6 4 4 2" xfId="20248" xr:uid="{00000000-0005-0000-0000-00000D380000}"/>
    <cellStyle name="Comma 6 4 4 2 2" xfId="33502" xr:uid="{00000000-0005-0000-0000-00000E380000}"/>
    <cellStyle name="Comma 6 4 4 2 3" xfId="36289" xr:uid="{00000000-0005-0000-0000-00000F380000}"/>
    <cellStyle name="Comma 6 4 4 3" xfId="42710" xr:uid="{00000000-0005-0000-0000-000010380000}"/>
    <cellStyle name="Comma 6 4 5" xfId="4186" xr:uid="{00000000-0005-0000-0000-000011380000}"/>
    <cellStyle name="Comma 6 4 5 2" xfId="42711" xr:uid="{00000000-0005-0000-0000-000012380000}"/>
    <cellStyle name="Comma 6 4 6" xfId="4187" xr:uid="{00000000-0005-0000-0000-000013380000}"/>
    <cellStyle name="Comma 6 4 7" xfId="4188" xr:uid="{00000000-0005-0000-0000-000014380000}"/>
    <cellStyle name="Comma 6 4 8" xfId="4189" xr:uid="{00000000-0005-0000-0000-000015380000}"/>
    <cellStyle name="Comma 6 4 9" xfId="4190" xr:uid="{00000000-0005-0000-0000-000016380000}"/>
    <cellStyle name="Comma 6 40" xfId="34292" xr:uid="{00000000-0005-0000-0000-000017380000}"/>
    <cellStyle name="Comma 6 41" xfId="37356" xr:uid="{00000000-0005-0000-0000-000018380000}"/>
    <cellStyle name="Comma 6 42" xfId="37840" xr:uid="{00000000-0005-0000-0000-000019380000}"/>
    <cellStyle name="Comma 6 43" xfId="38109" xr:uid="{00000000-0005-0000-0000-00001A380000}"/>
    <cellStyle name="Comma 6 44" xfId="42619" xr:uid="{00000000-0005-0000-0000-00001B380000}"/>
    <cellStyle name="Comma 6 45" xfId="46717" xr:uid="{00000000-0005-0000-0000-00001C380000}"/>
    <cellStyle name="Comma 6 5" xfId="1338" xr:uid="{00000000-0005-0000-0000-00001D380000}"/>
    <cellStyle name="Comma 6 5 2" xfId="10674" xr:uid="{00000000-0005-0000-0000-00001E380000}"/>
    <cellStyle name="Comma 6 5 2 2" xfId="16220" xr:uid="{00000000-0005-0000-0000-00001F380000}"/>
    <cellStyle name="Comma 6 5 2 2 2" xfId="20431" xr:uid="{00000000-0005-0000-0000-000020380000}"/>
    <cellStyle name="Comma 6 5 2 2 3" xfId="33684" xr:uid="{00000000-0005-0000-0000-000021380000}"/>
    <cellStyle name="Comma 6 5 2 2 4" xfId="36471" xr:uid="{00000000-0005-0000-0000-000022380000}"/>
    <cellStyle name="Comma 6 5 2 3" xfId="20132" xr:uid="{00000000-0005-0000-0000-000023380000}"/>
    <cellStyle name="Comma 6 5 2 4" xfId="33389" xr:uid="{00000000-0005-0000-0000-000024380000}"/>
    <cellStyle name="Comma 6 5 2 5" xfId="36177" xr:uid="{00000000-0005-0000-0000-000025380000}"/>
    <cellStyle name="Comma 6 5 2 6" xfId="42712" xr:uid="{00000000-0005-0000-0000-000026380000}"/>
    <cellStyle name="Comma 6 5 3" xfId="20284" xr:uid="{00000000-0005-0000-0000-000027380000}"/>
    <cellStyle name="Comma 6 5 3 2" xfId="33538" xr:uid="{00000000-0005-0000-0000-000028380000}"/>
    <cellStyle name="Comma 6 5 3 3" xfId="36325" xr:uid="{00000000-0005-0000-0000-000029380000}"/>
    <cellStyle name="Comma 6 5 3 4" xfId="42713" xr:uid="{00000000-0005-0000-0000-00002A380000}"/>
    <cellStyle name="Comma 6 5 4" xfId="19976" xr:uid="{00000000-0005-0000-0000-00002B380000}"/>
    <cellStyle name="Comma 6 5 4 2" xfId="33240" xr:uid="{00000000-0005-0000-0000-00002C380000}"/>
    <cellStyle name="Comma 6 5 4 3" xfId="36032" xr:uid="{00000000-0005-0000-0000-00002D380000}"/>
    <cellStyle name="Comma 6 5 4 4" xfId="42714" xr:uid="{00000000-0005-0000-0000-00002E380000}"/>
    <cellStyle name="Comma 6 5 5" xfId="4191" xr:uid="{00000000-0005-0000-0000-00002F380000}"/>
    <cellStyle name="Comma 6 5 5 2" xfId="42715" xr:uid="{00000000-0005-0000-0000-000030380000}"/>
    <cellStyle name="Comma 6 5 6" xfId="42716" xr:uid="{00000000-0005-0000-0000-000031380000}"/>
    <cellStyle name="Comma 6 6" xfId="4192" xr:uid="{00000000-0005-0000-0000-000032380000}"/>
    <cellStyle name="Comma 6 6 2" xfId="10737" xr:uid="{00000000-0005-0000-0000-000033380000}"/>
    <cellStyle name="Comma 6 6 2 2" xfId="42718" xr:uid="{00000000-0005-0000-0000-000034380000}"/>
    <cellStyle name="Comma 6 6 3" xfId="42719" xr:uid="{00000000-0005-0000-0000-000035380000}"/>
    <cellStyle name="Comma 6 6 4" xfId="42717" xr:uid="{00000000-0005-0000-0000-000036380000}"/>
    <cellStyle name="Comma 6 7" xfId="4193" xr:uid="{00000000-0005-0000-0000-000037380000}"/>
    <cellStyle name="Comma 6 7 2" xfId="20377" xr:uid="{00000000-0005-0000-0000-000038380000}"/>
    <cellStyle name="Comma 6 7 2 2" xfId="33630" xr:uid="{00000000-0005-0000-0000-000039380000}"/>
    <cellStyle name="Comma 6 7 2 3" xfId="36417" xr:uid="{00000000-0005-0000-0000-00003A380000}"/>
    <cellStyle name="Comma 6 7 2 4" xfId="42721" xr:uid="{00000000-0005-0000-0000-00003B380000}"/>
    <cellStyle name="Comma 6 7 3" xfId="20078" xr:uid="{00000000-0005-0000-0000-00003C380000}"/>
    <cellStyle name="Comma 6 7 3 2" xfId="33335" xr:uid="{00000000-0005-0000-0000-00003D380000}"/>
    <cellStyle name="Comma 6 7 3 3" xfId="36123" xr:uid="{00000000-0005-0000-0000-00003E380000}"/>
    <cellStyle name="Comma 6 7 3 4" xfId="42722" xr:uid="{00000000-0005-0000-0000-00003F380000}"/>
    <cellStyle name="Comma 6 7 4" xfId="42720" xr:uid="{00000000-0005-0000-0000-000040380000}"/>
    <cellStyle name="Comma 6 8" xfId="4194" xr:uid="{00000000-0005-0000-0000-000041380000}"/>
    <cellStyle name="Comma 6 8 2" xfId="20230" xr:uid="{00000000-0005-0000-0000-000042380000}"/>
    <cellStyle name="Comma 6 8 2 2" xfId="33484" xr:uid="{00000000-0005-0000-0000-000043380000}"/>
    <cellStyle name="Comma 6 8 2 3" xfId="36271" xr:uid="{00000000-0005-0000-0000-000044380000}"/>
    <cellStyle name="Comma 6 8 3" xfId="42723" xr:uid="{00000000-0005-0000-0000-000045380000}"/>
    <cellStyle name="Comma 6 9" xfId="4195" xr:uid="{00000000-0005-0000-0000-000046380000}"/>
    <cellStyle name="Comma 6 9 2" xfId="42725" xr:uid="{00000000-0005-0000-0000-000047380000}"/>
    <cellStyle name="Comma 6 9 3" xfId="42724" xr:uid="{00000000-0005-0000-0000-000048380000}"/>
    <cellStyle name="Comma 60" xfId="232" xr:uid="{00000000-0005-0000-0000-000049380000}"/>
    <cellStyle name="Comma 60 2" xfId="521" xr:uid="{00000000-0005-0000-0000-00004A380000}"/>
    <cellStyle name="Comma 60 2 2" xfId="11169" xr:uid="{00000000-0005-0000-0000-00004B380000}"/>
    <cellStyle name="Comma 60 2 3" xfId="42726" xr:uid="{00000000-0005-0000-0000-00004C380000}"/>
    <cellStyle name="Comma 60 3" xfId="1154" xr:uid="{00000000-0005-0000-0000-00004D380000}"/>
    <cellStyle name="Comma 60 4" xfId="1497" xr:uid="{00000000-0005-0000-0000-00004E380000}"/>
    <cellStyle name="Comma 60 4 2" xfId="37554" xr:uid="{00000000-0005-0000-0000-00004F380000}"/>
    <cellStyle name="Comma 61" xfId="233" xr:uid="{00000000-0005-0000-0000-000050380000}"/>
    <cellStyle name="Comma 61 2" xfId="522" xr:uid="{00000000-0005-0000-0000-000051380000}"/>
    <cellStyle name="Comma 61 2 2" xfId="10402" xr:uid="{00000000-0005-0000-0000-000052380000}"/>
    <cellStyle name="Comma 61 2 3" xfId="42727" xr:uid="{00000000-0005-0000-0000-000053380000}"/>
    <cellStyle name="Comma 61 3" xfId="1155" xr:uid="{00000000-0005-0000-0000-000054380000}"/>
    <cellStyle name="Comma 61 3 2" xfId="42728" xr:uid="{00000000-0005-0000-0000-000055380000}"/>
    <cellStyle name="Comma 61 4" xfId="1498" xr:uid="{00000000-0005-0000-0000-000056380000}"/>
    <cellStyle name="Comma 61 4 2" xfId="37555" xr:uid="{00000000-0005-0000-0000-000057380000}"/>
    <cellStyle name="Comma 62" xfId="234" xr:uid="{00000000-0005-0000-0000-000058380000}"/>
    <cellStyle name="Comma 62 2" xfId="1156" xr:uid="{00000000-0005-0000-0000-000059380000}"/>
    <cellStyle name="Comma 62 2 2" xfId="11300" xr:uid="{00000000-0005-0000-0000-00005A380000}"/>
    <cellStyle name="Comma 62 2 3" xfId="42729" xr:uid="{00000000-0005-0000-0000-00005B380000}"/>
    <cellStyle name="Comma 62 3" xfId="1499" xr:uid="{00000000-0005-0000-0000-00005C380000}"/>
    <cellStyle name="Comma 62 3 2" xfId="42730" xr:uid="{00000000-0005-0000-0000-00005D380000}"/>
    <cellStyle name="Comma 63" xfId="235" xr:uid="{00000000-0005-0000-0000-00005E380000}"/>
    <cellStyle name="Comma 63 2" xfId="523" xr:uid="{00000000-0005-0000-0000-00005F380000}"/>
    <cellStyle name="Comma 63 2 2" xfId="11157" xr:uid="{00000000-0005-0000-0000-000060380000}"/>
    <cellStyle name="Comma 63 2 3" xfId="42731" xr:uid="{00000000-0005-0000-0000-000061380000}"/>
    <cellStyle name="Comma 63 3" xfId="1157" xr:uid="{00000000-0005-0000-0000-000062380000}"/>
    <cellStyle name="Comma 63 3 2" xfId="42732" xr:uid="{00000000-0005-0000-0000-000063380000}"/>
    <cellStyle name="Comma 63 4" xfId="1500" xr:uid="{00000000-0005-0000-0000-000064380000}"/>
    <cellStyle name="Comma 63 4 2" xfId="37556" xr:uid="{00000000-0005-0000-0000-000065380000}"/>
    <cellStyle name="Comma 64" xfId="236" xr:uid="{00000000-0005-0000-0000-000066380000}"/>
    <cellStyle name="Comma 64 2" xfId="524" xr:uid="{00000000-0005-0000-0000-000067380000}"/>
    <cellStyle name="Comma 64 2 2" xfId="15972" xr:uid="{00000000-0005-0000-0000-000068380000}"/>
    <cellStyle name="Comma 64 2 2 2" xfId="28608" xr:uid="{00000000-0005-0000-0000-000069380000}"/>
    <cellStyle name="Comma 64 2 3" xfId="23579" xr:uid="{00000000-0005-0000-0000-00006A380000}"/>
    <cellStyle name="Comma 64 2 4" xfId="10004" xr:uid="{00000000-0005-0000-0000-00006B380000}"/>
    <cellStyle name="Comma 64 2 5" xfId="42734" xr:uid="{00000000-0005-0000-0000-00006C380000}"/>
    <cellStyle name="Comma 64 3" xfId="1158" xr:uid="{00000000-0005-0000-0000-00006D380000}"/>
    <cellStyle name="Comma 64 3 2" xfId="42735" xr:uid="{00000000-0005-0000-0000-00006E380000}"/>
    <cellStyle name="Comma 64 4" xfId="1501" xr:uid="{00000000-0005-0000-0000-00006F380000}"/>
    <cellStyle name="Comma 64 4 2" xfId="37557" xr:uid="{00000000-0005-0000-0000-000070380000}"/>
    <cellStyle name="Comma 64 4 3" xfId="42736" xr:uid="{00000000-0005-0000-0000-000071380000}"/>
    <cellStyle name="Comma 64 5" xfId="42737" xr:uid="{00000000-0005-0000-0000-000072380000}"/>
    <cellStyle name="Comma 64 6" xfId="42738" xr:uid="{00000000-0005-0000-0000-000073380000}"/>
    <cellStyle name="Comma 64 7" xfId="42733" xr:uid="{00000000-0005-0000-0000-000074380000}"/>
    <cellStyle name="Comma 64 8" xfId="46873" xr:uid="{75DE74B0-978A-48C9-AEF5-3EFE2A9FE681}"/>
    <cellStyle name="Comma 65" xfId="237" xr:uid="{00000000-0005-0000-0000-000075380000}"/>
    <cellStyle name="Comma 65 2" xfId="525" xr:uid="{00000000-0005-0000-0000-000076380000}"/>
    <cellStyle name="Comma 65 2 2" xfId="11233" xr:uid="{00000000-0005-0000-0000-000077380000}"/>
    <cellStyle name="Comma 65 2 3" xfId="42739" xr:uid="{00000000-0005-0000-0000-000078380000}"/>
    <cellStyle name="Comma 65 3" xfId="1159" xr:uid="{00000000-0005-0000-0000-000079380000}"/>
    <cellStyle name="Comma 65 4" xfId="1502" xr:uid="{00000000-0005-0000-0000-00007A380000}"/>
    <cellStyle name="Comma 65 4 2" xfId="37558" xr:uid="{00000000-0005-0000-0000-00007B380000}"/>
    <cellStyle name="Comma 66" xfId="238" xr:uid="{00000000-0005-0000-0000-00007C380000}"/>
    <cellStyle name="Comma 66 2" xfId="526" xr:uid="{00000000-0005-0000-0000-00007D380000}"/>
    <cellStyle name="Comma 66 2 2" xfId="11164" xr:uid="{00000000-0005-0000-0000-00007E380000}"/>
    <cellStyle name="Comma 66 2 3" xfId="42740" xr:uid="{00000000-0005-0000-0000-00007F380000}"/>
    <cellStyle name="Comma 66 3" xfId="1160" xr:uid="{00000000-0005-0000-0000-000080380000}"/>
    <cellStyle name="Comma 66 3 2" xfId="42741" xr:uid="{00000000-0005-0000-0000-000081380000}"/>
    <cellStyle name="Comma 66 4" xfId="2169" xr:uid="{00000000-0005-0000-0000-000082380000}"/>
    <cellStyle name="Comma 66 4 2" xfId="37559" xr:uid="{00000000-0005-0000-0000-000083380000}"/>
    <cellStyle name="Comma 67" xfId="239" xr:uid="{00000000-0005-0000-0000-000084380000}"/>
    <cellStyle name="Comma 67 2" xfId="527" xr:uid="{00000000-0005-0000-0000-000085380000}"/>
    <cellStyle name="Comma 67 2 2" xfId="10973" xr:uid="{00000000-0005-0000-0000-000086380000}"/>
    <cellStyle name="Comma 67 2 3" xfId="42742" xr:uid="{00000000-0005-0000-0000-000087380000}"/>
    <cellStyle name="Comma 67 3" xfId="1161" xr:uid="{00000000-0005-0000-0000-000088380000}"/>
    <cellStyle name="Comma 67 3 2" xfId="42743" xr:uid="{00000000-0005-0000-0000-000089380000}"/>
    <cellStyle name="Comma 67 4" xfId="1317" xr:uid="{00000000-0005-0000-0000-00008A380000}"/>
    <cellStyle name="Comma 67 4 2" xfId="37560" xr:uid="{00000000-0005-0000-0000-00008B380000}"/>
    <cellStyle name="Comma 68" xfId="240" xr:uid="{00000000-0005-0000-0000-00008C380000}"/>
    <cellStyle name="Comma 68 2" xfId="528" xr:uid="{00000000-0005-0000-0000-00008D380000}"/>
    <cellStyle name="Comma 68 2 2" xfId="11333" xr:uid="{00000000-0005-0000-0000-00008E380000}"/>
    <cellStyle name="Comma 68 2 3" xfId="42744" xr:uid="{00000000-0005-0000-0000-00008F380000}"/>
    <cellStyle name="Comma 68 3" xfId="1162" xr:uid="{00000000-0005-0000-0000-000090380000}"/>
    <cellStyle name="Comma 68 3 2" xfId="42745" xr:uid="{00000000-0005-0000-0000-000091380000}"/>
    <cellStyle name="Comma 68 4" xfId="2171" xr:uid="{00000000-0005-0000-0000-000092380000}"/>
    <cellStyle name="Comma 68 4 2" xfId="37561" xr:uid="{00000000-0005-0000-0000-000093380000}"/>
    <cellStyle name="Comma 69" xfId="241" xr:uid="{00000000-0005-0000-0000-000094380000}"/>
    <cellStyle name="Comma 69 2" xfId="529" xr:uid="{00000000-0005-0000-0000-000095380000}"/>
    <cellStyle name="Comma 69 2 2" xfId="10238" xr:uid="{00000000-0005-0000-0000-000096380000}"/>
    <cellStyle name="Comma 69 2 3" xfId="42746" xr:uid="{00000000-0005-0000-0000-000097380000}"/>
    <cellStyle name="Comma 69 3" xfId="1163" xr:uid="{00000000-0005-0000-0000-000098380000}"/>
    <cellStyle name="Comma 69 3 2" xfId="42747" xr:uid="{00000000-0005-0000-0000-000099380000}"/>
    <cellStyle name="Comma 69 4" xfId="2172" xr:uid="{00000000-0005-0000-0000-00009A380000}"/>
    <cellStyle name="Comma 69 4 2" xfId="37562" xr:uid="{00000000-0005-0000-0000-00009B380000}"/>
    <cellStyle name="Comma 7" xfId="242" xr:uid="{00000000-0005-0000-0000-00009C380000}"/>
    <cellStyle name="Comma 7 10" xfId="4197" xr:uid="{00000000-0005-0000-0000-00009D380000}"/>
    <cellStyle name="Comma 7 10 2" xfId="7934" xr:uid="{00000000-0005-0000-0000-00009E380000}"/>
    <cellStyle name="Comma 7 10 2 2" xfId="14428" xr:uid="{00000000-0005-0000-0000-00009F380000}"/>
    <cellStyle name="Comma 7 10 2 2 2" xfId="27113" xr:uid="{00000000-0005-0000-0000-0000A0380000}"/>
    <cellStyle name="Comma 7 10 2 3" xfId="19195" xr:uid="{00000000-0005-0000-0000-0000A1380000}"/>
    <cellStyle name="Comma 7 10 2 4" xfId="32313" xr:uid="{00000000-0005-0000-0000-0000A2380000}"/>
    <cellStyle name="Comma 7 10 2 5" xfId="35331" xr:uid="{00000000-0005-0000-0000-0000A3380000}"/>
    <cellStyle name="Comma 7 10 3" xfId="8857" xr:uid="{00000000-0005-0000-0000-0000A4380000}"/>
    <cellStyle name="Comma 7 10 3 2" xfId="15271" xr:uid="{00000000-0005-0000-0000-0000A5380000}"/>
    <cellStyle name="Comma 7 10 3 2 2" xfId="27923" xr:uid="{00000000-0005-0000-0000-0000A6380000}"/>
    <cellStyle name="Comma 7 10 3 3" xfId="22889" xr:uid="{00000000-0005-0000-0000-0000A7380000}"/>
    <cellStyle name="Comma 7 10 4" xfId="6801" xr:uid="{00000000-0005-0000-0000-0000A8380000}"/>
    <cellStyle name="Comma 7 10 4 2" xfId="13359" xr:uid="{00000000-0005-0000-0000-0000A9380000}"/>
    <cellStyle name="Comma 7 10 4 2 2" xfId="26094" xr:uid="{00000000-0005-0000-0000-0000AA380000}"/>
    <cellStyle name="Comma 7 10 4 3" xfId="21532" xr:uid="{00000000-0005-0000-0000-0000AB380000}"/>
    <cellStyle name="Comma 7 10 5" xfId="12294" xr:uid="{00000000-0005-0000-0000-0000AC380000}"/>
    <cellStyle name="Comma 7 10 5 2" xfId="25040" xr:uid="{00000000-0005-0000-0000-0000AD380000}"/>
    <cellStyle name="Comma 7 10 6" xfId="17746" xr:uid="{00000000-0005-0000-0000-0000AE380000}"/>
    <cellStyle name="Comma 7 10 7" xfId="31068" xr:uid="{00000000-0005-0000-0000-0000AF380000}"/>
    <cellStyle name="Comma 7 10 8" xfId="34465" xr:uid="{00000000-0005-0000-0000-0000B0380000}"/>
    <cellStyle name="Comma 7 11" xfId="4198" xr:uid="{00000000-0005-0000-0000-0000B1380000}"/>
    <cellStyle name="Comma 7 11 2" xfId="7935" xr:uid="{00000000-0005-0000-0000-0000B2380000}"/>
    <cellStyle name="Comma 7 11 2 2" xfId="14429" xr:uid="{00000000-0005-0000-0000-0000B3380000}"/>
    <cellStyle name="Comma 7 11 2 2 2" xfId="27114" xr:uid="{00000000-0005-0000-0000-0000B4380000}"/>
    <cellStyle name="Comma 7 11 2 3" xfId="19196" xr:uid="{00000000-0005-0000-0000-0000B5380000}"/>
    <cellStyle name="Comma 7 11 2 4" xfId="32314" xr:uid="{00000000-0005-0000-0000-0000B6380000}"/>
    <cellStyle name="Comma 7 11 2 5" xfId="35332" xr:uid="{00000000-0005-0000-0000-0000B7380000}"/>
    <cellStyle name="Comma 7 11 3" xfId="8858" xr:uid="{00000000-0005-0000-0000-0000B8380000}"/>
    <cellStyle name="Comma 7 11 3 2" xfId="15272" xr:uid="{00000000-0005-0000-0000-0000B9380000}"/>
    <cellStyle name="Comma 7 11 3 2 2" xfId="27924" xr:uid="{00000000-0005-0000-0000-0000BA380000}"/>
    <cellStyle name="Comma 7 11 3 3" xfId="22890" xr:uid="{00000000-0005-0000-0000-0000BB380000}"/>
    <cellStyle name="Comma 7 11 4" xfId="6802" xr:uid="{00000000-0005-0000-0000-0000BC380000}"/>
    <cellStyle name="Comma 7 11 4 2" xfId="13360" xr:uid="{00000000-0005-0000-0000-0000BD380000}"/>
    <cellStyle name="Comma 7 11 4 2 2" xfId="26095" xr:uid="{00000000-0005-0000-0000-0000BE380000}"/>
    <cellStyle name="Comma 7 11 4 3" xfId="21533" xr:uid="{00000000-0005-0000-0000-0000BF380000}"/>
    <cellStyle name="Comma 7 11 5" xfId="12295" xr:uid="{00000000-0005-0000-0000-0000C0380000}"/>
    <cellStyle name="Comma 7 11 5 2" xfId="25041" xr:uid="{00000000-0005-0000-0000-0000C1380000}"/>
    <cellStyle name="Comma 7 11 6" xfId="17747" xr:uid="{00000000-0005-0000-0000-0000C2380000}"/>
    <cellStyle name="Comma 7 11 7" xfId="31069" xr:uid="{00000000-0005-0000-0000-0000C3380000}"/>
    <cellStyle name="Comma 7 11 8" xfId="34466" xr:uid="{00000000-0005-0000-0000-0000C4380000}"/>
    <cellStyle name="Comma 7 12" xfId="4199" xr:uid="{00000000-0005-0000-0000-0000C5380000}"/>
    <cellStyle name="Comma 7 12 2" xfId="7936" xr:uid="{00000000-0005-0000-0000-0000C6380000}"/>
    <cellStyle name="Comma 7 12 2 2" xfId="14430" xr:uid="{00000000-0005-0000-0000-0000C7380000}"/>
    <cellStyle name="Comma 7 12 2 2 2" xfId="27115" xr:uid="{00000000-0005-0000-0000-0000C8380000}"/>
    <cellStyle name="Comma 7 12 2 3" xfId="19197" xr:uid="{00000000-0005-0000-0000-0000C9380000}"/>
    <cellStyle name="Comma 7 12 2 4" xfId="32315" xr:uid="{00000000-0005-0000-0000-0000CA380000}"/>
    <cellStyle name="Comma 7 12 2 5" xfId="35333" xr:uid="{00000000-0005-0000-0000-0000CB380000}"/>
    <cellStyle name="Comma 7 12 3" xfId="8859" xr:uid="{00000000-0005-0000-0000-0000CC380000}"/>
    <cellStyle name="Comma 7 12 3 2" xfId="15273" xr:uid="{00000000-0005-0000-0000-0000CD380000}"/>
    <cellStyle name="Comma 7 12 3 2 2" xfId="27925" xr:uid="{00000000-0005-0000-0000-0000CE380000}"/>
    <cellStyle name="Comma 7 12 3 3" xfId="22891" xr:uid="{00000000-0005-0000-0000-0000CF380000}"/>
    <cellStyle name="Comma 7 12 4" xfId="6803" xr:uid="{00000000-0005-0000-0000-0000D0380000}"/>
    <cellStyle name="Comma 7 12 4 2" xfId="13361" xr:uid="{00000000-0005-0000-0000-0000D1380000}"/>
    <cellStyle name="Comma 7 12 4 2 2" xfId="26096" xr:uid="{00000000-0005-0000-0000-0000D2380000}"/>
    <cellStyle name="Comma 7 12 4 3" xfId="21534" xr:uid="{00000000-0005-0000-0000-0000D3380000}"/>
    <cellStyle name="Comma 7 12 5" xfId="12296" xr:uid="{00000000-0005-0000-0000-0000D4380000}"/>
    <cellStyle name="Comma 7 12 5 2" xfId="25042" xr:uid="{00000000-0005-0000-0000-0000D5380000}"/>
    <cellStyle name="Comma 7 12 6" xfId="17748" xr:uid="{00000000-0005-0000-0000-0000D6380000}"/>
    <cellStyle name="Comma 7 12 7" xfId="31070" xr:uid="{00000000-0005-0000-0000-0000D7380000}"/>
    <cellStyle name="Comma 7 12 8" xfId="34467" xr:uid="{00000000-0005-0000-0000-0000D8380000}"/>
    <cellStyle name="Comma 7 13" xfId="4200" xr:uid="{00000000-0005-0000-0000-0000D9380000}"/>
    <cellStyle name="Comma 7 13 2" xfId="7937" xr:uid="{00000000-0005-0000-0000-0000DA380000}"/>
    <cellStyle name="Comma 7 13 2 2" xfId="14431" xr:uid="{00000000-0005-0000-0000-0000DB380000}"/>
    <cellStyle name="Comma 7 13 2 2 2" xfId="27116" xr:uid="{00000000-0005-0000-0000-0000DC380000}"/>
    <cellStyle name="Comma 7 13 2 3" xfId="19198" xr:uid="{00000000-0005-0000-0000-0000DD380000}"/>
    <cellStyle name="Comma 7 13 2 4" xfId="32316" xr:uid="{00000000-0005-0000-0000-0000DE380000}"/>
    <cellStyle name="Comma 7 13 2 5" xfId="35334" xr:uid="{00000000-0005-0000-0000-0000DF380000}"/>
    <cellStyle name="Comma 7 13 3" xfId="8860" xr:uid="{00000000-0005-0000-0000-0000E0380000}"/>
    <cellStyle name="Comma 7 13 3 2" xfId="15274" xr:uid="{00000000-0005-0000-0000-0000E1380000}"/>
    <cellStyle name="Comma 7 13 3 2 2" xfId="27926" xr:uid="{00000000-0005-0000-0000-0000E2380000}"/>
    <cellStyle name="Comma 7 13 3 3" xfId="22892" xr:uid="{00000000-0005-0000-0000-0000E3380000}"/>
    <cellStyle name="Comma 7 13 4" xfId="6804" xr:uid="{00000000-0005-0000-0000-0000E4380000}"/>
    <cellStyle name="Comma 7 13 4 2" xfId="13362" xr:uid="{00000000-0005-0000-0000-0000E5380000}"/>
    <cellStyle name="Comma 7 13 4 2 2" xfId="26097" xr:uid="{00000000-0005-0000-0000-0000E6380000}"/>
    <cellStyle name="Comma 7 13 4 3" xfId="21535" xr:uid="{00000000-0005-0000-0000-0000E7380000}"/>
    <cellStyle name="Comma 7 13 5" xfId="12297" xr:uid="{00000000-0005-0000-0000-0000E8380000}"/>
    <cellStyle name="Comma 7 13 5 2" xfId="25043" xr:uid="{00000000-0005-0000-0000-0000E9380000}"/>
    <cellStyle name="Comma 7 13 6" xfId="17749" xr:uid="{00000000-0005-0000-0000-0000EA380000}"/>
    <cellStyle name="Comma 7 13 7" xfId="31071" xr:uid="{00000000-0005-0000-0000-0000EB380000}"/>
    <cellStyle name="Comma 7 13 8" xfId="34468" xr:uid="{00000000-0005-0000-0000-0000EC380000}"/>
    <cellStyle name="Comma 7 14" xfId="4201" xr:uid="{00000000-0005-0000-0000-0000ED380000}"/>
    <cellStyle name="Comma 7 14 2" xfId="7938" xr:uid="{00000000-0005-0000-0000-0000EE380000}"/>
    <cellStyle name="Comma 7 14 2 2" xfId="14432" xr:uid="{00000000-0005-0000-0000-0000EF380000}"/>
    <cellStyle name="Comma 7 14 2 2 2" xfId="27117" xr:uid="{00000000-0005-0000-0000-0000F0380000}"/>
    <cellStyle name="Comma 7 14 2 3" xfId="19199" xr:uid="{00000000-0005-0000-0000-0000F1380000}"/>
    <cellStyle name="Comma 7 14 2 4" xfId="32317" xr:uid="{00000000-0005-0000-0000-0000F2380000}"/>
    <cellStyle name="Comma 7 14 2 5" xfId="35335" xr:uid="{00000000-0005-0000-0000-0000F3380000}"/>
    <cellStyle name="Comma 7 14 3" xfId="8861" xr:uid="{00000000-0005-0000-0000-0000F4380000}"/>
    <cellStyle name="Comma 7 14 3 2" xfId="15275" xr:uid="{00000000-0005-0000-0000-0000F5380000}"/>
    <cellStyle name="Comma 7 14 3 2 2" xfId="27927" xr:uid="{00000000-0005-0000-0000-0000F6380000}"/>
    <cellStyle name="Comma 7 14 3 3" xfId="22893" xr:uid="{00000000-0005-0000-0000-0000F7380000}"/>
    <cellStyle name="Comma 7 14 4" xfId="6805" xr:uid="{00000000-0005-0000-0000-0000F8380000}"/>
    <cellStyle name="Comma 7 14 4 2" xfId="13363" xr:uid="{00000000-0005-0000-0000-0000F9380000}"/>
    <cellStyle name="Comma 7 14 4 2 2" xfId="26098" xr:uid="{00000000-0005-0000-0000-0000FA380000}"/>
    <cellStyle name="Comma 7 14 4 3" xfId="21536" xr:uid="{00000000-0005-0000-0000-0000FB380000}"/>
    <cellStyle name="Comma 7 14 5" xfId="12298" xr:uid="{00000000-0005-0000-0000-0000FC380000}"/>
    <cellStyle name="Comma 7 14 5 2" xfId="25044" xr:uid="{00000000-0005-0000-0000-0000FD380000}"/>
    <cellStyle name="Comma 7 14 6" xfId="17750" xr:uid="{00000000-0005-0000-0000-0000FE380000}"/>
    <cellStyle name="Comma 7 14 7" xfId="31072" xr:uid="{00000000-0005-0000-0000-0000FF380000}"/>
    <cellStyle name="Comma 7 14 8" xfId="34469" xr:uid="{00000000-0005-0000-0000-000000390000}"/>
    <cellStyle name="Comma 7 15" xfId="4202" xr:uid="{00000000-0005-0000-0000-000001390000}"/>
    <cellStyle name="Comma 7 15 2" xfId="7939" xr:uid="{00000000-0005-0000-0000-000002390000}"/>
    <cellStyle name="Comma 7 15 2 2" xfId="14433" xr:uid="{00000000-0005-0000-0000-000003390000}"/>
    <cellStyle name="Comma 7 15 2 2 2" xfId="27118" xr:uid="{00000000-0005-0000-0000-000004390000}"/>
    <cellStyle name="Comma 7 15 2 3" xfId="19200" xr:uid="{00000000-0005-0000-0000-000005390000}"/>
    <cellStyle name="Comma 7 15 2 4" xfId="32318" xr:uid="{00000000-0005-0000-0000-000006390000}"/>
    <cellStyle name="Comma 7 15 2 5" xfId="35336" xr:uid="{00000000-0005-0000-0000-000007390000}"/>
    <cellStyle name="Comma 7 15 3" xfId="8862" xr:uid="{00000000-0005-0000-0000-000008390000}"/>
    <cellStyle name="Comma 7 15 3 2" xfId="15276" xr:uid="{00000000-0005-0000-0000-000009390000}"/>
    <cellStyle name="Comma 7 15 3 2 2" xfId="27928" xr:uid="{00000000-0005-0000-0000-00000A390000}"/>
    <cellStyle name="Comma 7 15 3 3" xfId="22894" xr:uid="{00000000-0005-0000-0000-00000B390000}"/>
    <cellStyle name="Comma 7 15 4" xfId="6806" xr:uid="{00000000-0005-0000-0000-00000C390000}"/>
    <cellStyle name="Comma 7 15 4 2" xfId="13364" xr:uid="{00000000-0005-0000-0000-00000D390000}"/>
    <cellStyle name="Comma 7 15 4 2 2" xfId="26099" xr:uid="{00000000-0005-0000-0000-00000E390000}"/>
    <cellStyle name="Comma 7 15 4 3" xfId="21537" xr:uid="{00000000-0005-0000-0000-00000F390000}"/>
    <cellStyle name="Comma 7 15 5" xfId="12299" xr:uid="{00000000-0005-0000-0000-000010390000}"/>
    <cellStyle name="Comma 7 15 5 2" xfId="25045" xr:uid="{00000000-0005-0000-0000-000011390000}"/>
    <cellStyle name="Comma 7 15 6" xfId="17751" xr:uid="{00000000-0005-0000-0000-000012390000}"/>
    <cellStyle name="Comma 7 15 7" xfId="31073" xr:uid="{00000000-0005-0000-0000-000013390000}"/>
    <cellStyle name="Comma 7 15 8" xfId="34470" xr:uid="{00000000-0005-0000-0000-000014390000}"/>
    <cellStyle name="Comma 7 16" xfId="4203" xr:uid="{00000000-0005-0000-0000-000015390000}"/>
    <cellStyle name="Comma 7 16 2" xfId="7940" xr:uid="{00000000-0005-0000-0000-000016390000}"/>
    <cellStyle name="Comma 7 16 2 2" xfId="14434" xr:uid="{00000000-0005-0000-0000-000017390000}"/>
    <cellStyle name="Comma 7 16 2 2 2" xfId="27119" xr:uid="{00000000-0005-0000-0000-000018390000}"/>
    <cellStyle name="Comma 7 16 2 3" xfId="19201" xr:uid="{00000000-0005-0000-0000-000019390000}"/>
    <cellStyle name="Comma 7 16 2 4" xfId="32319" xr:uid="{00000000-0005-0000-0000-00001A390000}"/>
    <cellStyle name="Comma 7 16 2 5" xfId="35337" xr:uid="{00000000-0005-0000-0000-00001B390000}"/>
    <cellStyle name="Comma 7 16 3" xfId="8863" xr:uid="{00000000-0005-0000-0000-00001C390000}"/>
    <cellStyle name="Comma 7 16 3 2" xfId="15277" xr:uid="{00000000-0005-0000-0000-00001D390000}"/>
    <cellStyle name="Comma 7 16 3 2 2" xfId="27929" xr:uid="{00000000-0005-0000-0000-00001E390000}"/>
    <cellStyle name="Comma 7 16 3 3" xfId="22895" xr:uid="{00000000-0005-0000-0000-00001F390000}"/>
    <cellStyle name="Comma 7 16 4" xfId="6807" xr:uid="{00000000-0005-0000-0000-000020390000}"/>
    <cellStyle name="Comma 7 16 4 2" xfId="13365" xr:uid="{00000000-0005-0000-0000-000021390000}"/>
    <cellStyle name="Comma 7 16 4 2 2" xfId="26100" xr:uid="{00000000-0005-0000-0000-000022390000}"/>
    <cellStyle name="Comma 7 16 4 3" xfId="21538" xr:uid="{00000000-0005-0000-0000-000023390000}"/>
    <cellStyle name="Comma 7 16 5" xfId="12300" xr:uid="{00000000-0005-0000-0000-000024390000}"/>
    <cellStyle name="Comma 7 16 5 2" xfId="25046" xr:uid="{00000000-0005-0000-0000-000025390000}"/>
    <cellStyle name="Comma 7 16 6" xfId="17752" xr:uid="{00000000-0005-0000-0000-000026390000}"/>
    <cellStyle name="Comma 7 16 7" xfId="31074" xr:uid="{00000000-0005-0000-0000-000027390000}"/>
    <cellStyle name="Comma 7 16 8" xfId="34471" xr:uid="{00000000-0005-0000-0000-000028390000}"/>
    <cellStyle name="Comma 7 17" xfId="4204" xr:uid="{00000000-0005-0000-0000-000029390000}"/>
    <cellStyle name="Comma 7 17 2" xfId="7941" xr:uid="{00000000-0005-0000-0000-00002A390000}"/>
    <cellStyle name="Comma 7 17 2 2" xfId="14435" xr:uid="{00000000-0005-0000-0000-00002B390000}"/>
    <cellStyle name="Comma 7 17 2 2 2" xfId="27120" xr:uid="{00000000-0005-0000-0000-00002C390000}"/>
    <cellStyle name="Comma 7 17 2 3" xfId="19202" xr:uid="{00000000-0005-0000-0000-00002D390000}"/>
    <cellStyle name="Comma 7 17 2 4" xfId="32320" xr:uid="{00000000-0005-0000-0000-00002E390000}"/>
    <cellStyle name="Comma 7 17 2 5" xfId="35338" xr:uid="{00000000-0005-0000-0000-00002F390000}"/>
    <cellStyle name="Comma 7 17 3" xfId="8864" xr:uid="{00000000-0005-0000-0000-000030390000}"/>
    <cellStyle name="Comma 7 17 3 2" xfId="15278" xr:uid="{00000000-0005-0000-0000-000031390000}"/>
    <cellStyle name="Comma 7 17 3 2 2" xfId="27930" xr:uid="{00000000-0005-0000-0000-000032390000}"/>
    <cellStyle name="Comma 7 17 3 3" xfId="22896" xr:uid="{00000000-0005-0000-0000-000033390000}"/>
    <cellStyle name="Comma 7 17 4" xfId="6808" xr:uid="{00000000-0005-0000-0000-000034390000}"/>
    <cellStyle name="Comma 7 17 4 2" xfId="13366" xr:uid="{00000000-0005-0000-0000-000035390000}"/>
    <cellStyle name="Comma 7 17 4 2 2" xfId="26101" xr:uid="{00000000-0005-0000-0000-000036390000}"/>
    <cellStyle name="Comma 7 17 4 3" xfId="21539" xr:uid="{00000000-0005-0000-0000-000037390000}"/>
    <cellStyle name="Comma 7 17 5" xfId="12301" xr:uid="{00000000-0005-0000-0000-000038390000}"/>
    <cellStyle name="Comma 7 17 5 2" xfId="25047" xr:uid="{00000000-0005-0000-0000-000039390000}"/>
    <cellStyle name="Comma 7 17 6" xfId="17753" xr:uid="{00000000-0005-0000-0000-00003A390000}"/>
    <cellStyle name="Comma 7 17 7" xfId="31075" xr:uid="{00000000-0005-0000-0000-00003B390000}"/>
    <cellStyle name="Comma 7 17 8" xfId="34472" xr:uid="{00000000-0005-0000-0000-00003C390000}"/>
    <cellStyle name="Comma 7 18" xfId="4205" xr:uid="{00000000-0005-0000-0000-00003D390000}"/>
    <cellStyle name="Comma 7 18 2" xfId="7942" xr:uid="{00000000-0005-0000-0000-00003E390000}"/>
    <cellStyle name="Comma 7 18 2 2" xfId="14436" xr:uid="{00000000-0005-0000-0000-00003F390000}"/>
    <cellStyle name="Comma 7 18 2 2 2" xfId="27121" xr:uid="{00000000-0005-0000-0000-000040390000}"/>
    <cellStyle name="Comma 7 18 2 3" xfId="19203" xr:uid="{00000000-0005-0000-0000-000041390000}"/>
    <cellStyle name="Comma 7 18 2 4" xfId="32321" xr:uid="{00000000-0005-0000-0000-000042390000}"/>
    <cellStyle name="Comma 7 18 2 5" xfId="35339" xr:uid="{00000000-0005-0000-0000-000043390000}"/>
    <cellStyle name="Comma 7 18 3" xfId="8865" xr:uid="{00000000-0005-0000-0000-000044390000}"/>
    <cellStyle name="Comma 7 18 3 2" xfId="15279" xr:uid="{00000000-0005-0000-0000-000045390000}"/>
    <cellStyle name="Comma 7 18 3 2 2" xfId="27931" xr:uid="{00000000-0005-0000-0000-000046390000}"/>
    <cellStyle name="Comma 7 18 3 3" xfId="22897" xr:uid="{00000000-0005-0000-0000-000047390000}"/>
    <cellStyle name="Comma 7 18 4" xfId="6809" xr:uid="{00000000-0005-0000-0000-000048390000}"/>
    <cellStyle name="Comma 7 18 4 2" xfId="13367" xr:uid="{00000000-0005-0000-0000-000049390000}"/>
    <cellStyle name="Comma 7 18 4 2 2" xfId="26102" xr:uid="{00000000-0005-0000-0000-00004A390000}"/>
    <cellStyle name="Comma 7 18 4 3" xfId="21540" xr:uid="{00000000-0005-0000-0000-00004B390000}"/>
    <cellStyle name="Comma 7 18 5" xfId="12302" xr:uid="{00000000-0005-0000-0000-00004C390000}"/>
    <cellStyle name="Comma 7 18 5 2" xfId="25048" xr:uid="{00000000-0005-0000-0000-00004D390000}"/>
    <cellStyle name="Comma 7 18 6" xfId="17754" xr:uid="{00000000-0005-0000-0000-00004E390000}"/>
    <cellStyle name="Comma 7 18 7" xfId="31076" xr:uid="{00000000-0005-0000-0000-00004F390000}"/>
    <cellStyle name="Comma 7 18 8" xfId="34473" xr:uid="{00000000-0005-0000-0000-000050390000}"/>
    <cellStyle name="Comma 7 19" xfId="4206" xr:uid="{00000000-0005-0000-0000-000051390000}"/>
    <cellStyle name="Comma 7 19 2" xfId="7943" xr:uid="{00000000-0005-0000-0000-000052390000}"/>
    <cellStyle name="Comma 7 19 2 2" xfId="14437" xr:uid="{00000000-0005-0000-0000-000053390000}"/>
    <cellStyle name="Comma 7 19 2 2 2" xfId="27122" xr:uid="{00000000-0005-0000-0000-000054390000}"/>
    <cellStyle name="Comma 7 19 2 3" xfId="19204" xr:uid="{00000000-0005-0000-0000-000055390000}"/>
    <cellStyle name="Comma 7 19 2 4" xfId="32322" xr:uid="{00000000-0005-0000-0000-000056390000}"/>
    <cellStyle name="Comma 7 19 2 5" xfId="35340" xr:uid="{00000000-0005-0000-0000-000057390000}"/>
    <cellStyle name="Comma 7 19 3" xfId="8866" xr:uid="{00000000-0005-0000-0000-000058390000}"/>
    <cellStyle name="Comma 7 19 3 2" xfId="15280" xr:uid="{00000000-0005-0000-0000-000059390000}"/>
    <cellStyle name="Comma 7 19 3 2 2" xfId="27932" xr:uid="{00000000-0005-0000-0000-00005A390000}"/>
    <cellStyle name="Comma 7 19 3 3" xfId="22898" xr:uid="{00000000-0005-0000-0000-00005B390000}"/>
    <cellStyle name="Comma 7 19 4" xfId="6810" xr:uid="{00000000-0005-0000-0000-00005C390000}"/>
    <cellStyle name="Comma 7 19 4 2" xfId="13368" xr:uid="{00000000-0005-0000-0000-00005D390000}"/>
    <cellStyle name="Comma 7 19 4 2 2" xfId="26103" xr:uid="{00000000-0005-0000-0000-00005E390000}"/>
    <cellStyle name="Comma 7 19 4 3" xfId="21541" xr:uid="{00000000-0005-0000-0000-00005F390000}"/>
    <cellStyle name="Comma 7 19 5" xfId="12303" xr:uid="{00000000-0005-0000-0000-000060390000}"/>
    <cellStyle name="Comma 7 19 5 2" xfId="25049" xr:uid="{00000000-0005-0000-0000-000061390000}"/>
    <cellStyle name="Comma 7 19 6" xfId="17755" xr:uid="{00000000-0005-0000-0000-000062390000}"/>
    <cellStyle name="Comma 7 19 7" xfId="31077" xr:uid="{00000000-0005-0000-0000-000063390000}"/>
    <cellStyle name="Comma 7 19 8" xfId="34474" xr:uid="{00000000-0005-0000-0000-000064390000}"/>
    <cellStyle name="Comma 7 2" xfId="1114" xr:uid="{00000000-0005-0000-0000-000065390000}"/>
    <cellStyle name="Comma 7 2 10" xfId="4208" xr:uid="{00000000-0005-0000-0000-000066390000}"/>
    <cellStyle name="Comma 7 2 11" xfId="4209" xr:uid="{00000000-0005-0000-0000-000067390000}"/>
    <cellStyle name="Comma 7 2 12" xfId="4210" xr:uid="{00000000-0005-0000-0000-000068390000}"/>
    <cellStyle name="Comma 7 2 13" xfId="4211" xr:uid="{00000000-0005-0000-0000-000069390000}"/>
    <cellStyle name="Comma 7 2 14" xfId="4212" xr:uid="{00000000-0005-0000-0000-00006A390000}"/>
    <cellStyle name="Comma 7 2 15" xfId="4213" xr:uid="{00000000-0005-0000-0000-00006B390000}"/>
    <cellStyle name="Comma 7 2 16" xfId="4214" xr:uid="{00000000-0005-0000-0000-00006C390000}"/>
    <cellStyle name="Comma 7 2 17" xfId="4215" xr:uid="{00000000-0005-0000-0000-00006D390000}"/>
    <cellStyle name="Comma 7 2 18" xfId="4216" xr:uid="{00000000-0005-0000-0000-00006E390000}"/>
    <cellStyle name="Comma 7 2 19" xfId="4217" xr:uid="{00000000-0005-0000-0000-00006F390000}"/>
    <cellStyle name="Comma 7 2 2" xfId="1504" xr:uid="{00000000-0005-0000-0000-000070390000}"/>
    <cellStyle name="Comma 7 2 2 2" xfId="6257" xr:uid="{00000000-0005-0000-0000-000071390000}"/>
    <cellStyle name="Comma 7 2 2 2 2" xfId="42749" xr:uid="{00000000-0005-0000-0000-000072390000}"/>
    <cellStyle name="Comma 7 2 2 3" xfId="4218" xr:uid="{00000000-0005-0000-0000-000073390000}"/>
    <cellStyle name="Comma 7 2 2 4" xfId="42748" xr:uid="{00000000-0005-0000-0000-000074390000}"/>
    <cellStyle name="Comma 7 2 20" xfId="4207" xr:uid="{00000000-0005-0000-0000-000075390000}"/>
    <cellStyle name="Comma 7 2 20 2" xfId="6110" xr:uid="{00000000-0005-0000-0000-000076390000}"/>
    <cellStyle name="Comma 7 2 21" xfId="17756" xr:uid="{00000000-0005-0000-0000-000077390000}"/>
    <cellStyle name="Comma 7 2 22" xfId="3167" xr:uid="{00000000-0005-0000-0000-000078390000}"/>
    <cellStyle name="Comma 7 2 3" xfId="4219" xr:uid="{00000000-0005-0000-0000-000079390000}"/>
    <cellStyle name="Comma 7 2 3 2" xfId="42750" xr:uid="{00000000-0005-0000-0000-00007A390000}"/>
    <cellStyle name="Comma 7 2 4" xfId="4220" xr:uid="{00000000-0005-0000-0000-00007B390000}"/>
    <cellStyle name="Comma 7 2 5" xfId="4221" xr:uid="{00000000-0005-0000-0000-00007C390000}"/>
    <cellStyle name="Comma 7 2 6" xfId="4222" xr:uid="{00000000-0005-0000-0000-00007D390000}"/>
    <cellStyle name="Comma 7 2 7" xfId="4223" xr:uid="{00000000-0005-0000-0000-00007E390000}"/>
    <cellStyle name="Comma 7 2 8" xfId="4224" xr:uid="{00000000-0005-0000-0000-00007F390000}"/>
    <cellStyle name="Comma 7 2 9" xfId="4225" xr:uid="{00000000-0005-0000-0000-000080390000}"/>
    <cellStyle name="Comma 7 20" xfId="4226" xr:uid="{00000000-0005-0000-0000-000081390000}"/>
    <cellStyle name="Comma 7 20 2" xfId="7944" xr:uid="{00000000-0005-0000-0000-000082390000}"/>
    <cellStyle name="Comma 7 20 2 2" xfId="14438" xr:uid="{00000000-0005-0000-0000-000083390000}"/>
    <cellStyle name="Comma 7 20 2 2 2" xfId="27123" xr:uid="{00000000-0005-0000-0000-000084390000}"/>
    <cellStyle name="Comma 7 20 2 3" xfId="19205" xr:uid="{00000000-0005-0000-0000-000085390000}"/>
    <cellStyle name="Comma 7 20 2 4" xfId="32323" xr:uid="{00000000-0005-0000-0000-000086390000}"/>
    <cellStyle name="Comma 7 20 2 5" xfId="35341" xr:uid="{00000000-0005-0000-0000-000087390000}"/>
    <cellStyle name="Comma 7 20 3" xfId="8867" xr:uid="{00000000-0005-0000-0000-000088390000}"/>
    <cellStyle name="Comma 7 20 3 2" xfId="15281" xr:uid="{00000000-0005-0000-0000-000089390000}"/>
    <cellStyle name="Comma 7 20 3 2 2" xfId="27933" xr:uid="{00000000-0005-0000-0000-00008A390000}"/>
    <cellStyle name="Comma 7 20 3 3" xfId="22899" xr:uid="{00000000-0005-0000-0000-00008B390000}"/>
    <cellStyle name="Comma 7 20 4" xfId="6811" xr:uid="{00000000-0005-0000-0000-00008C390000}"/>
    <cellStyle name="Comma 7 20 4 2" xfId="13369" xr:uid="{00000000-0005-0000-0000-00008D390000}"/>
    <cellStyle name="Comma 7 20 4 2 2" xfId="26104" xr:uid="{00000000-0005-0000-0000-00008E390000}"/>
    <cellStyle name="Comma 7 20 4 3" xfId="21542" xr:uid="{00000000-0005-0000-0000-00008F390000}"/>
    <cellStyle name="Comma 7 20 5" xfId="12304" xr:uid="{00000000-0005-0000-0000-000090390000}"/>
    <cellStyle name="Comma 7 20 5 2" xfId="25050" xr:uid="{00000000-0005-0000-0000-000091390000}"/>
    <cellStyle name="Comma 7 20 6" xfId="17757" xr:uid="{00000000-0005-0000-0000-000092390000}"/>
    <cellStyle name="Comma 7 20 7" xfId="31078" xr:uid="{00000000-0005-0000-0000-000093390000}"/>
    <cellStyle name="Comma 7 20 8" xfId="34475" xr:uid="{00000000-0005-0000-0000-000094390000}"/>
    <cellStyle name="Comma 7 21" xfId="4227" xr:uid="{00000000-0005-0000-0000-000095390000}"/>
    <cellStyle name="Comma 7 21 2" xfId="7945" xr:uid="{00000000-0005-0000-0000-000096390000}"/>
    <cellStyle name="Comma 7 21 2 2" xfId="14439" xr:uid="{00000000-0005-0000-0000-000097390000}"/>
    <cellStyle name="Comma 7 21 2 2 2" xfId="27124" xr:uid="{00000000-0005-0000-0000-000098390000}"/>
    <cellStyle name="Comma 7 21 2 3" xfId="19206" xr:uid="{00000000-0005-0000-0000-000099390000}"/>
    <cellStyle name="Comma 7 21 2 4" xfId="32324" xr:uid="{00000000-0005-0000-0000-00009A390000}"/>
    <cellStyle name="Comma 7 21 2 5" xfId="35342" xr:uid="{00000000-0005-0000-0000-00009B390000}"/>
    <cellStyle name="Comma 7 21 3" xfId="8868" xr:uid="{00000000-0005-0000-0000-00009C390000}"/>
    <cellStyle name="Comma 7 21 3 2" xfId="15282" xr:uid="{00000000-0005-0000-0000-00009D390000}"/>
    <cellStyle name="Comma 7 21 3 2 2" xfId="27934" xr:uid="{00000000-0005-0000-0000-00009E390000}"/>
    <cellStyle name="Comma 7 21 3 3" xfId="22900" xr:uid="{00000000-0005-0000-0000-00009F390000}"/>
    <cellStyle name="Comma 7 21 4" xfId="6812" xr:uid="{00000000-0005-0000-0000-0000A0390000}"/>
    <cellStyle name="Comma 7 21 4 2" xfId="13370" xr:uid="{00000000-0005-0000-0000-0000A1390000}"/>
    <cellStyle name="Comma 7 21 4 2 2" xfId="26105" xr:uid="{00000000-0005-0000-0000-0000A2390000}"/>
    <cellStyle name="Comma 7 21 4 3" xfId="21543" xr:uid="{00000000-0005-0000-0000-0000A3390000}"/>
    <cellStyle name="Comma 7 21 5" xfId="12305" xr:uid="{00000000-0005-0000-0000-0000A4390000}"/>
    <cellStyle name="Comma 7 21 5 2" xfId="25051" xr:uid="{00000000-0005-0000-0000-0000A5390000}"/>
    <cellStyle name="Comma 7 21 6" xfId="17758" xr:uid="{00000000-0005-0000-0000-0000A6390000}"/>
    <cellStyle name="Comma 7 21 7" xfId="31079" xr:uid="{00000000-0005-0000-0000-0000A7390000}"/>
    <cellStyle name="Comma 7 21 8" xfId="34476" xr:uid="{00000000-0005-0000-0000-0000A8390000}"/>
    <cellStyle name="Comma 7 22" xfId="6029" xr:uid="{00000000-0005-0000-0000-0000A9390000}"/>
    <cellStyle name="Comma 7 22 2" xfId="18646" xr:uid="{00000000-0005-0000-0000-0000AA390000}"/>
    <cellStyle name="Comma 7 23" xfId="4196" xr:uid="{00000000-0005-0000-0000-0000AB390000}"/>
    <cellStyle name="Comma 7 23 2" xfId="6109" xr:uid="{00000000-0005-0000-0000-0000AC390000}"/>
    <cellStyle name="Comma 7 23 3" xfId="18881" xr:uid="{00000000-0005-0000-0000-0000AD390000}"/>
    <cellStyle name="Comma 7 24" xfId="9711" xr:uid="{00000000-0005-0000-0000-0000AE390000}"/>
    <cellStyle name="Comma 7 24 2" xfId="17745" xr:uid="{00000000-0005-0000-0000-0000AF390000}"/>
    <cellStyle name="Comma 7 25" xfId="11097" xr:uid="{00000000-0005-0000-0000-0000B0390000}"/>
    <cellStyle name="Comma 7 26" xfId="38112" xr:uid="{00000000-0005-0000-0000-0000B1390000}"/>
    <cellStyle name="Comma 7 3" xfId="987" xr:uid="{00000000-0005-0000-0000-0000B2390000}"/>
    <cellStyle name="Comma 7 3 10" xfId="4229" xr:uid="{00000000-0005-0000-0000-0000B3390000}"/>
    <cellStyle name="Comma 7 3 11" xfId="4230" xr:uid="{00000000-0005-0000-0000-0000B4390000}"/>
    <cellStyle name="Comma 7 3 12" xfId="4231" xr:uid="{00000000-0005-0000-0000-0000B5390000}"/>
    <cellStyle name="Comma 7 3 13" xfId="4232" xr:uid="{00000000-0005-0000-0000-0000B6390000}"/>
    <cellStyle name="Comma 7 3 14" xfId="4233" xr:uid="{00000000-0005-0000-0000-0000B7390000}"/>
    <cellStyle name="Comma 7 3 15" xfId="4234" xr:uid="{00000000-0005-0000-0000-0000B8390000}"/>
    <cellStyle name="Comma 7 3 16" xfId="4235" xr:uid="{00000000-0005-0000-0000-0000B9390000}"/>
    <cellStyle name="Comma 7 3 17" xfId="4236" xr:uid="{00000000-0005-0000-0000-0000BA390000}"/>
    <cellStyle name="Comma 7 3 18" xfId="4237" xr:uid="{00000000-0005-0000-0000-0000BB390000}"/>
    <cellStyle name="Comma 7 3 19" xfId="4238" xr:uid="{00000000-0005-0000-0000-0000BC390000}"/>
    <cellStyle name="Comma 7 3 2" xfId="1505" xr:uid="{00000000-0005-0000-0000-0000BD390000}"/>
    <cellStyle name="Comma 7 3 2 2" xfId="20192" xr:uid="{00000000-0005-0000-0000-0000BE390000}"/>
    <cellStyle name="Comma 7 3 2 3" xfId="4239" xr:uid="{00000000-0005-0000-0000-0000BF390000}"/>
    <cellStyle name="Comma 7 3 2 4" xfId="42751" xr:uid="{00000000-0005-0000-0000-0000C0390000}"/>
    <cellStyle name="Comma 7 3 20" xfId="6226" xr:uid="{00000000-0005-0000-0000-0000C1390000}"/>
    <cellStyle name="Comma 7 3 20 2" xfId="20037" xr:uid="{00000000-0005-0000-0000-0000C2390000}"/>
    <cellStyle name="Comma 7 3 21" xfId="10739" xr:uid="{00000000-0005-0000-0000-0000C3390000}"/>
    <cellStyle name="Comma 7 3 22" xfId="10616" xr:uid="{00000000-0005-0000-0000-0000C4390000}"/>
    <cellStyle name="Comma 7 3 23" xfId="4228" xr:uid="{00000000-0005-0000-0000-0000C5390000}"/>
    <cellStyle name="Comma 7 3 3" xfId="4240" xr:uid="{00000000-0005-0000-0000-0000C6390000}"/>
    <cellStyle name="Comma 7 3 3 2" xfId="42752" xr:uid="{00000000-0005-0000-0000-0000C7390000}"/>
    <cellStyle name="Comma 7 3 4" xfId="4241" xr:uid="{00000000-0005-0000-0000-0000C8390000}"/>
    <cellStyle name="Comma 7 3 4 2" xfId="42753" xr:uid="{00000000-0005-0000-0000-0000C9390000}"/>
    <cellStyle name="Comma 7 3 5" xfId="4242" xr:uid="{00000000-0005-0000-0000-0000CA390000}"/>
    <cellStyle name="Comma 7 3 6" xfId="4243" xr:uid="{00000000-0005-0000-0000-0000CB390000}"/>
    <cellStyle name="Comma 7 3 7" xfId="4244" xr:uid="{00000000-0005-0000-0000-0000CC390000}"/>
    <cellStyle name="Comma 7 3 8" xfId="4245" xr:uid="{00000000-0005-0000-0000-0000CD390000}"/>
    <cellStyle name="Comma 7 3 9" xfId="4246" xr:uid="{00000000-0005-0000-0000-0000CE390000}"/>
    <cellStyle name="Comma 7 4" xfId="1506" xr:uid="{00000000-0005-0000-0000-0000CF390000}"/>
    <cellStyle name="Comma 7 4 2" xfId="6256" xr:uid="{00000000-0005-0000-0000-0000D0390000}"/>
    <cellStyle name="Comma 7 4 2 2" xfId="42754" xr:uid="{00000000-0005-0000-0000-0000D1390000}"/>
    <cellStyle name="Comma 7 4 3" xfId="11204" xr:uid="{00000000-0005-0000-0000-0000D2390000}"/>
    <cellStyle name="Comma 7 4 3 2" xfId="42755" xr:uid="{00000000-0005-0000-0000-0000D3390000}"/>
    <cellStyle name="Comma 7 4 4" xfId="4247" xr:uid="{00000000-0005-0000-0000-0000D4390000}"/>
    <cellStyle name="Comma 7 5" xfId="1503" xr:uid="{00000000-0005-0000-0000-0000D5390000}"/>
    <cellStyle name="Comma 7 5 10" xfId="4248" xr:uid="{00000000-0005-0000-0000-0000D6390000}"/>
    <cellStyle name="Comma 7 5 2" xfId="7946" xr:uid="{00000000-0005-0000-0000-0000D7390000}"/>
    <cellStyle name="Comma 7 5 2 2" xfId="14440" xr:uid="{00000000-0005-0000-0000-0000D8390000}"/>
    <cellStyle name="Comma 7 5 2 2 2" xfId="27125" xr:uid="{00000000-0005-0000-0000-0000D9390000}"/>
    <cellStyle name="Comma 7 5 2 3" xfId="19207" xr:uid="{00000000-0005-0000-0000-0000DA390000}"/>
    <cellStyle name="Comma 7 5 2 4" xfId="32325" xr:uid="{00000000-0005-0000-0000-0000DB390000}"/>
    <cellStyle name="Comma 7 5 2 5" xfId="35343" xr:uid="{00000000-0005-0000-0000-0000DC390000}"/>
    <cellStyle name="Comma 7 5 2 6" xfId="42756" xr:uid="{00000000-0005-0000-0000-0000DD390000}"/>
    <cellStyle name="Comma 7 5 3" xfId="8869" xr:uid="{00000000-0005-0000-0000-0000DE390000}"/>
    <cellStyle name="Comma 7 5 3 2" xfId="15283" xr:uid="{00000000-0005-0000-0000-0000DF390000}"/>
    <cellStyle name="Comma 7 5 3 2 2" xfId="27935" xr:uid="{00000000-0005-0000-0000-0000E0390000}"/>
    <cellStyle name="Comma 7 5 3 3" xfId="22901" xr:uid="{00000000-0005-0000-0000-0000E1390000}"/>
    <cellStyle name="Comma 7 5 4" xfId="11062" xr:uid="{00000000-0005-0000-0000-0000E2390000}"/>
    <cellStyle name="Comma 7 5 5" xfId="6813" xr:uid="{00000000-0005-0000-0000-0000E3390000}"/>
    <cellStyle name="Comma 7 5 5 2" xfId="13371" xr:uid="{00000000-0005-0000-0000-0000E4390000}"/>
    <cellStyle name="Comma 7 5 5 2 2" xfId="26106" xr:uid="{00000000-0005-0000-0000-0000E5390000}"/>
    <cellStyle name="Comma 7 5 5 3" xfId="21544" xr:uid="{00000000-0005-0000-0000-0000E6390000}"/>
    <cellStyle name="Comma 7 5 6" xfId="12306" xr:uid="{00000000-0005-0000-0000-0000E7390000}"/>
    <cellStyle name="Comma 7 5 6 2" xfId="25052" xr:uid="{00000000-0005-0000-0000-0000E8390000}"/>
    <cellStyle name="Comma 7 5 7" xfId="17759" xr:uid="{00000000-0005-0000-0000-0000E9390000}"/>
    <cellStyle name="Comma 7 5 8" xfId="31088" xr:uid="{00000000-0005-0000-0000-0000EA390000}"/>
    <cellStyle name="Comma 7 5 9" xfId="34477" xr:uid="{00000000-0005-0000-0000-0000EB390000}"/>
    <cellStyle name="Comma 7 6" xfId="4249" xr:uid="{00000000-0005-0000-0000-0000EC390000}"/>
    <cellStyle name="Comma 7 6 2" xfId="7947" xr:uid="{00000000-0005-0000-0000-0000ED390000}"/>
    <cellStyle name="Comma 7 6 2 2" xfId="14441" xr:uid="{00000000-0005-0000-0000-0000EE390000}"/>
    <cellStyle name="Comma 7 6 2 2 2" xfId="27126" xr:uid="{00000000-0005-0000-0000-0000EF390000}"/>
    <cellStyle name="Comma 7 6 2 3" xfId="19208" xr:uid="{00000000-0005-0000-0000-0000F0390000}"/>
    <cellStyle name="Comma 7 6 2 4" xfId="32326" xr:uid="{00000000-0005-0000-0000-0000F1390000}"/>
    <cellStyle name="Comma 7 6 2 5" xfId="35344" xr:uid="{00000000-0005-0000-0000-0000F2390000}"/>
    <cellStyle name="Comma 7 6 3" xfId="8870" xr:uid="{00000000-0005-0000-0000-0000F3390000}"/>
    <cellStyle name="Comma 7 6 3 2" xfId="15284" xr:uid="{00000000-0005-0000-0000-0000F4390000}"/>
    <cellStyle name="Comma 7 6 3 2 2" xfId="27936" xr:uid="{00000000-0005-0000-0000-0000F5390000}"/>
    <cellStyle name="Comma 7 6 3 3" xfId="22902" xr:uid="{00000000-0005-0000-0000-0000F6390000}"/>
    <cellStyle name="Comma 7 6 4" xfId="6814" xr:uid="{00000000-0005-0000-0000-0000F7390000}"/>
    <cellStyle name="Comma 7 6 4 2" xfId="13372" xr:uid="{00000000-0005-0000-0000-0000F8390000}"/>
    <cellStyle name="Comma 7 6 4 2 2" xfId="26107" xr:uid="{00000000-0005-0000-0000-0000F9390000}"/>
    <cellStyle name="Comma 7 6 4 3" xfId="21545" xr:uid="{00000000-0005-0000-0000-0000FA390000}"/>
    <cellStyle name="Comma 7 6 5" xfId="12307" xr:uid="{00000000-0005-0000-0000-0000FB390000}"/>
    <cellStyle name="Comma 7 6 5 2" xfId="25053" xr:uid="{00000000-0005-0000-0000-0000FC390000}"/>
    <cellStyle name="Comma 7 6 6" xfId="17760" xr:uid="{00000000-0005-0000-0000-0000FD390000}"/>
    <cellStyle name="Comma 7 6 7" xfId="31089" xr:uid="{00000000-0005-0000-0000-0000FE390000}"/>
    <cellStyle name="Comma 7 6 8" xfId="34478" xr:uid="{00000000-0005-0000-0000-0000FF390000}"/>
    <cellStyle name="Comma 7 6 9" xfId="42757" xr:uid="{00000000-0005-0000-0000-0000003A0000}"/>
    <cellStyle name="Comma 7 7" xfId="4250" xr:uid="{00000000-0005-0000-0000-0000013A0000}"/>
    <cellStyle name="Comma 7 7 2" xfId="7948" xr:uid="{00000000-0005-0000-0000-0000023A0000}"/>
    <cellStyle name="Comma 7 7 2 2" xfId="14442" xr:uid="{00000000-0005-0000-0000-0000033A0000}"/>
    <cellStyle name="Comma 7 7 2 2 2" xfId="27127" xr:uid="{00000000-0005-0000-0000-0000043A0000}"/>
    <cellStyle name="Comma 7 7 2 3" xfId="19209" xr:uid="{00000000-0005-0000-0000-0000053A0000}"/>
    <cellStyle name="Comma 7 7 2 4" xfId="32327" xr:uid="{00000000-0005-0000-0000-0000063A0000}"/>
    <cellStyle name="Comma 7 7 2 5" xfId="35345" xr:uid="{00000000-0005-0000-0000-0000073A0000}"/>
    <cellStyle name="Comma 7 7 3" xfId="8871" xr:uid="{00000000-0005-0000-0000-0000083A0000}"/>
    <cellStyle name="Comma 7 7 3 2" xfId="15285" xr:uid="{00000000-0005-0000-0000-0000093A0000}"/>
    <cellStyle name="Comma 7 7 3 2 2" xfId="27937" xr:uid="{00000000-0005-0000-0000-00000A3A0000}"/>
    <cellStyle name="Comma 7 7 3 3" xfId="22903" xr:uid="{00000000-0005-0000-0000-00000B3A0000}"/>
    <cellStyle name="Comma 7 7 4" xfId="6815" xr:uid="{00000000-0005-0000-0000-00000C3A0000}"/>
    <cellStyle name="Comma 7 7 4 2" xfId="13373" xr:uid="{00000000-0005-0000-0000-00000D3A0000}"/>
    <cellStyle name="Comma 7 7 4 2 2" xfId="26108" xr:uid="{00000000-0005-0000-0000-00000E3A0000}"/>
    <cellStyle name="Comma 7 7 4 3" xfId="21546" xr:uid="{00000000-0005-0000-0000-00000F3A0000}"/>
    <cellStyle name="Comma 7 7 5" xfId="12308" xr:uid="{00000000-0005-0000-0000-0000103A0000}"/>
    <cellStyle name="Comma 7 7 5 2" xfId="25054" xr:uid="{00000000-0005-0000-0000-0000113A0000}"/>
    <cellStyle name="Comma 7 7 6" xfId="17761" xr:uid="{00000000-0005-0000-0000-0000123A0000}"/>
    <cellStyle name="Comma 7 7 7" xfId="31090" xr:uid="{00000000-0005-0000-0000-0000133A0000}"/>
    <cellStyle name="Comma 7 7 8" xfId="34479" xr:uid="{00000000-0005-0000-0000-0000143A0000}"/>
    <cellStyle name="Comma 7 7 9" xfId="42758" xr:uid="{00000000-0005-0000-0000-0000153A0000}"/>
    <cellStyle name="Comma 7 8" xfId="4251" xr:uid="{00000000-0005-0000-0000-0000163A0000}"/>
    <cellStyle name="Comma 7 8 2" xfId="7949" xr:uid="{00000000-0005-0000-0000-0000173A0000}"/>
    <cellStyle name="Comma 7 8 2 2" xfId="14443" xr:uid="{00000000-0005-0000-0000-0000183A0000}"/>
    <cellStyle name="Comma 7 8 2 2 2" xfId="27128" xr:uid="{00000000-0005-0000-0000-0000193A0000}"/>
    <cellStyle name="Comma 7 8 2 3" xfId="19210" xr:uid="{00000000-0005-0000-0000-00001A3A0000}"/>
    <cellStyle name="Comma 7 8 2 4" xfId="32328" xr:uid="{00000000-0005-0000-0000-00001B3A0000}"/>
    <cellStyle name="Comma 7 8 2 5" xfId="35346" xr:uid="{00000000-0005-0000-0000-00001C3A0000}"/>
    <cellStyle name="Comma 7 8 3" xfId="8872" xr:uid="{00000000-0005-0000-0000-00001D3A0000}"/>
    <cellStyle name="Comma 7 8 3 2" xfId="15286" xr:uid="{00000000-0005-0000-0000-00001E3A0000}"/>
    <cellStyle name="Comma 7 8 3 2 2" xfId="27938" xr:uid="{00000000-0005-0000-0000-00001F3A0000}"/>
    <cellStyle name="Comma 7 8 3 3" xfId="22904" xr:uid="{00000000-0005-0000-0000-0000203A0000}"/>
    <cellStyle name="Comma 7 8 4" xfId="6816" xr:uid="{00000000-0005-0000-0000-0000213A0000}"/>
    <cellStyle name="Comma 7 8 4 2" xfId="13374" xr:uid="{00000000-0005-0000-0000-0000223A0000}"/>
    <cellStyle name="Comma 7 8 4 2 2" xfId="26109" xr:uid="{00000000-0005-0000-0000-0000233A0000}"/>
    <cellStyle name="Comma 7 8 4 3" xfId="21547" xr:uid="{00000000-0005-0000-0000-0000243A0000}"/>
    <cellStyle name="Comma 7 8 5" xfId="12309" xr:uid="{00000000-0005-0000-0000-0000253A0000}"/>
    <cellStyle name="Comma 7 8 5 2" xfId="25055" xr:uid="{00000000-0005-0000-0000-0000263A0000}"/>
    <cellStyle name="Comma 7 8 6" xfId="17762" xr:uid="{00000000-0005-0000-0000-0000273A0000}"/>
    <cellStyle name="Comma 7 8 7" xfId="31091" xr:uid="{00000000-0005-0000-0000-0000283A0000}"/>
    <cellStyle name="Comma 7 8 8" xfId="34480" xr:uid="{00000000-0005-0000-0000-0000293A0000}"/>
    <cellStyle name="Comma 7 9" xfId="4252" xr:uid="{00000000-0005-0000-0000-00002A3A0000}"/>
    <cellStyle name="Comma 7 9 2" xfId="7950" xr:uid="{00000000-0005-0000-0000-00002B3A0000}"/>
    <cellStyle name="Comma 7 9 2 2" xfId="14444" xr:uid="{00000000-0005-0000-0000-00002C3A0000}"/>
    <cellStyle name="Comma 7 9 2 2 2" xfId="27129" xr:uid="{00000000-0005-0000-0000-00002D3A0000}"/>
    <cellStyle name="Comma 7 9 2 3" xfId="19211" xr:uid="{00000000-0005-0000-0000-00002E3A0000}"/>
    <cellStyle name="Comma 7 9 2 4" xfId="32329" xr:uid="{00000000-0005-0000-0000-00002F3A0000}"/>
    <cellStyle name="Comma 7 9 2 5" xfId="35347" xr:uid="{00000000-0005-0000-0000-0000303A0000}"/>
    <cellStyle name="Comma 7 9 3" xfId="8873" xr:uid="{00000000-0005-0000-0000-0000313A0000}"/>
    <cellStyle name="Comma 7 9 3 2" xfId="15287" xr:uid="{00000000-0005-0000-0000-0000323A0000}"/>
    <cellStyle name="Comma 7 9 3 2 2" xfId="27939" xr:uid="{00000000-0005-0000-0000-0000333A0000}"/>
    <cellStyle name="Comma 7 9 3 3" xfId="22905" xr:uid="{00000000-0005-0000-0000-0000343A0000}"/>
    <cellStyle name="Comma 7 9 4" xfId="6817" xr:uid="{00000000-0005-0000-0000-0000353A0000}"/>
    <cellStyle name="Comma 7 9 4 2" xfId="13375" xr:uid="{00000000-0005-0000-0000-0000363A0000}"/>
    <cellStyle name="Comma 7 9 4 2 2" xfId="26110" xr:uid="{00000000-0005-0000-0000-0000373A0000}"/>
    <cellStyle name="Comma 7 9 4 3" xfId="21548" xr:uid="{00000000-0005-0000-0000-0000383A0000}"/>
    <cellStyle name="Comma 7 9 5" xfId="12310" xr:uid="{00000000-0005-0000-0000-0000393A0000}"/>
    <cellStyle name="Comma 7 9 5 2" xfId="25056" xr:uid="{00000000-0005-0000-0000-00003A3A0000}"/>
    <cellStyle name="Comma 7 9 6" xfId="17763" xr:uid="{00000000-0005-0000-0000-00003B3A0000}"/>
    <cellStyle name="Comma 7 9 7" xfId="31092" xr:uid="{00000000-0005-0000-0000-00003C3A0000}"/>
    <cellStyle name="Comma 7 9 8" xfId="34481" xr:uid="{00000000-0005-0000-0000-00003D3A0000}"/>
    <cellStyle name="Comma 70" xfId="243" xr:uid="{00000000-0005-0000-0000-00003E3A0000}"/>
    <cellStyle name="Comma 70 2" xfId="530" xr:uid="{00000000-0005-0000-0000-00003F3A0000}"/>
    <cellStyle name="Comma 70 2 2" xfId="10303" xr:uid="{00000000-0005-0000-0000-0000403A0000}"/>
    <cellStyle name="Comma 70 2 3" xfId="42759" xr:uid="{00000000-0005-0000-0000-0000413A0000}"/>
    <cellStyle name="Comma 70 3" xfId="1164" xr:uid="{00000000-0005-0000-0000-0000423A0000}"/>
    <cellStyle name="Comma 70 3 2" xfId="42760" xr:uid="{00000000-0005-0000-0000-0000433A0000}"/>
    <cellStyle name="Comma 70 4" xfId="2174" xr:uid="{00000000-0005-0000-0000-0000443A0000}"/>
    <cellStyle name="Comma 70 4 2" xfId="37563" xr:uid="{00000000-0005-0000-0000-0000453A0000}"/>
    <cellStyle name="Comma 71" xfId="244" xr:uid="{00000000-0005-0000-0000-0000463A0000}"/>
    <cellStyle name="Comma 71 2" xfId="531" xr:uid="{00000000-0005-0000-0000-0000473A0000}"/>
    <cellStyle name="Comma 71 2 2" xfId="11069" xr:uid="{00000000-0005-0000-0000-0000483A0000}"/>
    <cellStyle name="Comma 71 2 3" xfId="42761" xr:uid="{00000000-0005-0000-0000-0000493A0000}"/>
    <cellStyle name="Comma 71 3" xfId="1165" xr:uid="{00000000-0005-0000-0000-00004A3A0000}"/>
    <cellStyle name="Comma 71 3 2" xfId="42762" xr:uid="{00000000-0005-0000-0000-00004B3A0000}"/>
    <cellStyle name="Comma 71 4" xfId="2175" xr:uid="{00000000-0005-0000-0000-00004C3A0000}"/>
    <cellStyle name="Comma 71 4 2" xfId="37564" xr:uid="{00000000-0005-0000-0000-00004D3A0000}"/>
    <cellStyle name="Comma 72" xfId="245" xr:uid="{00000000-0005-0000-0000-00004E3A0000}"/>
    <cellStyle name="Comma 72 2" xfId="532" xr:uid="{00000000-0005-0000-0000-00004F3A0000}"/>
    <cellStyle name="Comma 72 2 2" xfId="10149" xr:uid="{00000000-0005-0000-0000-0000503A0000}"/>
    <cellStyle name="Comma 72 2 3" xfId="42764" xr:uid="{00000000-0005-0000-0000-0000513A0000}"/>
    <cellStyle name="Comma 72 3" xfId="1166" xr:uid="{00000000-0005-0000-0000-0000523A0000}"/>
    <cellStyle name="Comma 72 3 2" xfId="42765" xr:uid="{00000000-0005-0000-0000-0000533A0000}"/>
    <cellStyle name="Comma 72 4" xfId="37565" xr:uid="{00000000-0005-0000-0000-0000543A0000}"/>
    <cellStyle name="Comma 72 5" xfId="42763" xr:uid="{00000000-0005-0000-0000-0000553A0000}"/>
    <cellStyle name="Comma 72 6" xfId="47398" xr:uid="{3A629340-7C66-45BC-897C-35C3981A53CE}"/>
    <cellStyle name="Comma 73" xfId="246" xr:uid="{00000000-0005-0000-0000-0000563A0000}"/>
    <cellStyle name="Comma 73 2" xfId="533" xr:uid="{00000000-0005-0000-0000-0000573A0000}"/>
    <cellStyle name="Comma 73 2 2" xfId="11086" xr:uid="{00000000-0005-0000-0000-0000583A0000}"/>
    <cellStyle name="Comma 73 2 3" xfId="42767" xr:uid="{00000000-0005-0000-0000-0000593A0000}"/>
    <cellStyle name="Comma 73 3" xfId="1167" xr:uid="{00000000-0005-0000-0000-00005A3A0000}"/>
    <cellStyle name="Comma 73 3 2" xfId="42768" xr:uid="{00000000-0005-0000-0000-00005B3A0000}"/>
    <cellStyle name="Comma 73 4" xfId="37566" xr:uid="{00000000-0005-0000-0000-00005C3A0000}"/>
    <cellStyle name="Comma 73 5" xfId="42766" xr:uid="{00000000-0005-0000-0000-00005D3A0000}"/>
    <cellStyle name="Comma 74" xfId="247" xr:uid="{00000000-0005-0000-0000-00005E3A0000}"/>
    <cellStyle name="Comma 74 2" xfId="534" xr:uid="{00000000-0005-0000-0000-00005F3A0000}"/>
    <cellStyle name="Comma 74 2 2" xfId="10583" xr:uid="{00000000-0005-0000-0000-0000603A0000}"/>
    <cellStyle name="Comma 74 2 3" xfId="42770" xr:uid="{00000000-0005-0000-0000-0000613A0000}"/>
    <cellStyle name="Comma 74 3" xfId="1168" xr:uid="{00000000-0005-0000-0000-0000623A0000}"/>
    <cellStyle name="Comma 74 3 2" xfId="42771" xr:uid="{00000000-0005-0000-0000-0000633A0000}"/>
    <cellStyle name="Comma 74 4" xfId="37567" xr:uid="{00000000-0005-0000-0000-0000643A0000}"/>
    <cellStyle name="Comma 74 5" xfId="42769" xr:uid="{00000000-0005-0000-0000-0000653A0000}"/>
    <cellStyle name="Comma 75" xfId="248" xr:uid="{00000000-0005-0000-0000-0000663A0000}"/>
    <cellStyle name="Comma 75 2" xfId="535" xr:uid="{00000000-0005-0000-0000-0000673A0000}"/>
    <cellStyle name="Comma 75 2 2" xfId="10638" xr:uid="{00000000-0005-0000-0000-0000683A0000}"/>
    <cellStyle name="Comma 75 2 3" xfId="42773" xr:uid="{00000000-0005-0000-0000-0000693A0000}"/>
    <cellStyle name="Comma 75 3" xfId="1169" xr:uid="{00000000-0005-0000-0000-00006A3A0000}"/>
    <cellStyle name="Comma 75 3 2" xfId="42774" xr:uid="{00000000-0005-0000-0000-00006B3A0000}"/>
    <cellStyle name="Comma 75 4" xfId="37568" xr:uid="{00000000-0005-0000-0000-00006C3A0000}"/>
    <cellStyle name="Comma 75 5" xfId="42772" xr:uid="{00000000-0005-0000-0000-00006D3A0000}"/>
    <cellStyle name="Comma 76" xfId="249" xr:uid="{00000000-0005-0000-0000-00006E3A0000}"/>
    <cellStyle name="Comma 76 2" xfId="536" xr:uid="{00000000-0005-0000-0000-00006F3A0000}"/>
    <cellStyle name="Comma 76 2 2" xfId="10605" xr:uid="{00000000-0005-0000-0000-0000703A0000}"/>
    <cellStyle name="Comma 76 2 3" xfId="42776" xr:uid="{00000000-0005-0000-0000-0000713A0000}"/>
    <cellStyle name="Comma 76 3" xfId="1170" xr:uid="{00000000-0005-0000-0000-0000723A0000}"/>
    <cellStyle name="Comma 76 3 2" xfId="42777" xr:uid="{00000000-0005-0000-0000-0000733A0000}"/>
    <cellStyle name="Comma 76 4" xfId="37569" xr:uid="{00000000-0005-0000-0000-0000743A0000}"/>
    <cellStyle name="Comma 76 5" xfId="42775" xr:uid="{00000000-0005-0000-0000-0000753A0000}"/>
    <cellStyle name="Comma 77" xfId="250" xr:uid="{00000000-0005-0000-0000-0000763A0000}"/>
    <cellStyle name="Comma 77 2" xfId="537" xr:uid="{00000000-0005-0000-0000-0000773A0000}"/>
    <cellStyle name="Comma 77 2 2" xfId="10178" xr:uid="{00000000-0005-0000-0000-0000783A0000}"/>
    <cellStyle name="Comma 77 2 3" xfId="42779" xr:uid="{00000000-0005-0000-0000-0000793A0000}"/>
    <cellStyle name="Comma 77 3" xfId="1171" xr:uid="{00000000-0005-0000-0000-00007A3A0000}"/>
    <cellStyle name="Comma 77 3 2" xfId="42780" xr:uid="{00000000-0005-0000-0000-00007B3A0000}"/>
    <cellStyle name="Comma 77 4" xfId="37570" xr:uid="{00000000-0005-0000-0000-00007C3A0000}"/>
    <cellStyle name="Comma 77 5" xfId="42778" xr:uid="{00000000-0005-0000-0000-00007D3A0000}"/>
    <cellStyle name="Comma 78" xfId="251" xr:uid="{00000000-0005-0000-0000-00007E3A0000}"/>
    <cellStyle name="Comma 78 2" xfId="538" xr:uid="{00000000-0005-0000-0000-00007F3A0000}"/>
    <cellStyle name="Comma 78 2 2" xfId="10604" xr:uid="{00000000-0005-0000-0000-0000803A0000}"/>
    <cellStyle name="Comma 78 2 3" xfId="42782" xr:uid="{00000000-0005-0000-0000-0000813A0000}"/>
    <cellStyle name="Comma 78 3" xfId="1172" xr:uid="{00000000-0005-0000-0000-0000823A0000}"/>
    <cellStyle name="Comma 78 3 2" xfId="42783" xr:uid="{00000000-0005-0000-0000-0000833A0000}"/>
    <cellStyle name="Comma 78 4" xfId="37571" xr:uid="{00000000-0005-0000-0000-0000843A0000}"/>
    <cellStyle name="Comma 78 5" xfId="42781" xr:uid="{00000000-0005-0000-0000-0000853A0000}"/>
    <cellStyle name="Comma 79" xfId="252" xr:uid="{00000000-0005-0000-0000-0000863A0000}"/>
    <cellStyle name="Comma 79 2" xfId="539" xr:uid="{00000000-0005-0000-0000-0000873A0000}"/>
    <cellStyle name="Comma 79 2 2" xfId="10571" xr:uid="{00000000-0005-0000-0000-0000883A0000}"/>
    <cellStyle name="Comma 79 2 3" xfId="42785" xr:uid="{00000000-0005-0000-0000-0000893A0000}"/>
    <cellStyle name="Comma 79 3" xfId="1173" xr:uid="{00000000-0005-0000-0000-00008A3A0000}"/>
    <cellStyle name="Comma 79 3 2" xfId="42786" xr:uid="{00000000-0005-0000-0000-00008B3A0000}"/>
    <cellStyle name="Comma 79 4" xfId="37572" xr:uid="{00000000-0005-0000-0000-00008C3A0000}"/>
    <cellStyle name="Comma 79 5" xfId="42784" xr:uid="{00000000-0005-0000-0000-00008D3A0000}"/>
    <cellStyle name="Comma 8" xfId="253" xr:uid="{00000000-0005-0000-0000-00008E3A0000}"/>
    <cellStyle name="Comma 8 10" xfId="4254" xr:uid="{00000000-0005-0000-0000-00008F3A0000}"/>
    <cellStyle name="Comma 8 11" xfId="4255" xr:uid="{00000000-0005-0000-0000-0000903A0000}"/>
    <cellStyle name="Comma 8 12" xfId="4256" xr:uid="{00000000-0005-0000-0000-0000913A0000}"/>
    <cellStyle name="Comma 8 13" xfId="4257" xr:uid="{00000000-0005-0000-0000-0000923A0000}"/>
    <cellStyle name="Comma 8 14" xfId="4258" xr:uid="{00000000-0005-0000-0000-0000933A0000}"/>
    <cellStyle name="Comma 8 15" xfId="4259" xr:uid="{00000000-0005-0000-0000-0000943A0000}"/>
    <cellStyle name="Comma 8 16" xfId="4260" xr:uid="{00000000-0005-0000-0000-0000953A0000}"/>
    <cellStyle name="Comma 8 17" xfId="4261" xr:uid="{00000000-0005-0000-0000-0000963A0000}"/>
    <cellStyle name="Comma 8 18" xfId="4262" xr:uid="{00000000-0005-0000-0000-0000973A0000}"/>
    <cellStyle name="Comma 8 19" xfId="4263" xr:uid="{00000000-0005-0000-0000-0000983A0000}"/>
    <cellStyle name="Comma 8 2" xfId="540" xr:uid="{00000000-0005-0000-0000-0000993A0000}"/>
    <cellStyle name="Comma 8 2 2" xfId="1507" xr:uid="{00000000-0005-0000-0000-00009A3A0000}"/>
    <cellStyle name="Comma 8 2 2 2" xfId="6113" xr:uid="{00000000-0005-0000-0000-00009B3A0000}"/>
    <cellStyle name="Comma 8 2 2 2 2" xfId="42788" xr:uid="{00000000-0005-0000-0000-00009C3A0000}"/>
    <cellStyle name="Comma 8 2 2 3" xfId="4264" xr:uid="{00000000-0005-0000-0000-00009D3A0000}"/>
    <cellStyle name="Comma 8 2 2 3 2" xfId="42789" xr:uid="{00000000-0005-0000-0000-00009E3A0000}"/>
    <cellStyle name="Comma 8 2 2 4" xfId="42787" xr:uid="{00000000-0005-0000-0000-00009F3A0000}"/>
    <cellStyle name="Comma 8 2 3" xfId="6112" xr:uid="{00000000-0005-0000-0000-0000A03A0000}"/>
    <cellStyle name="Comma 8 2 3 2" xfId="17765" xr:uid="{00000000-0005-0000-0000-0000A13A0000}"/>
    <cellStyle name="Comma 8 2 3 3" xfId="42790" xr:uid="{00000000-0005-0000-0000-0000A23A0000}"/>
    <cellStyle name="Comma 8 2 4" xfId="10165" xr:uid="{00000000-0005-0000-0000-0000A33A0000}"/>
    <cellStyle name="Comma 8 2 4 2" xfId="42791" xr:uid="{00000000-0005-0000-0000-0000A43A0000}"/>
    <cellStyle name="Comma 8 2 5" xfId="3165" xr:uid="{00000000-0005-0000-0000-0000A53A0000}"/>
    <cellStyle name="Comma 8 20" xfId="4265" xr:uid="{00000000-0005-0000-0000-0000A63A0000}"/>
    <cellStyle name="Comma 8 21" xfId="4266" xr:uid="{00000000-0005-0000-0000-0000A73A0000}"/>
    <cellStyle name="Comma 8 22" xfId="6034" xr:uid="{00000000-0005-0000-0000-0000A83A0000}"/>
    <cellStyle name="Comma 8 22 2" xfId="18647" xr:uid="{00000000-0005-0000-0000-0000A93A0000}"/>
    <cellStyle name="Comma 8 23" xfId="4253" xr:uid="{00000000-0005-0000-0000-0000AA3A0000}"/>
    <cellStyle name="Comma 8 23 2" xfId="6111" xr:uid="{00000000-0005-0000-0000-0000AB3A0000}"/>
    <cellStyle name="Comma 8 23 3" xfId="18883" xr:uid="{00000000-0005-0000-0000-0000AC3A0000}"/>
    <cellStyle name="Comma 8 24" xfId="9712" xr:uid="{00000000-0005-0000-0000-0000AD3A0000}"/>
    <cellStyle name="Comma 8 24 2" xfId="18900" xr:uid="{00000000-0005-0000-0000-0000AE3A0000}"/>
    <cellStyle name="Comma 8 25" xfId="17764" xr:uid="{00000000-0005-0000-0000-0000AF3A0000}"/>
    <cellStyle name="Comma 8 3" xfId="988" xr:uid="{00000000-0005-0000-0000-0000B03A0000}"/>
    <cellStyle name="Comma 8 3 2" xfId="1508" xr:uid="{00000000-0005-0000-0000-0000B13A0000}"/>
    <cellStyle name="Comma 8 3 2 2" xfId="18737" xr:uid="{00000000-0005-0000-0000-0000B23A0000}"/>
    <cellStyle name="Comma 8 3 2 3" xfId="6114" xr:uid="{00000000-0005-0000-0000-0000B33A0000}"/>
    <cellStyle name="Comma 8 3 2 4" xfId="42792" xr:uid="{00000000-0005-0000-0000-0000B43A0000}"/>
    <cellStyle name="Comma 8 3 3" xfId="10040" xr:uid="{00000000-0005-0000-0000-0000B53A0000}"/>
    <cellStyle name="Comma 8 3 3 2" xfId="17766" xr:uid="{00000000-0005-0000-0000-0000B63A0000}"/>
    <cellStyle name="Comma 8 3 3 3" xfId="42793" xr:uid="{00000000-0005-0000-0000-0000B73A0000}"/>
    <cellStyle name="Comma 8 3 4" xfId="11299" xr:uid="{00000000-0005-0000-0000-0000B83A0000}"/>
    <cellStyle name="Comma 8 3 5" xfId="4267" xr:uid="{00000000-0005-0000-0000-0000B93A0000}"/>
    <cellStyle name="Comma 8 4" xfId="1310" xr:uid="{00000000-0005-0000-0000-0000BA3A0000}"/>
    <cellStyle name="Comma 8 4 2" xfId="1509" xr:uid="{00000000-0005-0000-0000-0000BB3A0000}"/>
    <cellStyle name="Comma 8 4 2 2" xfId="6258" xr:uid="{00000000-0005-0000-0000-0000BC3A0000}"/>
    <cellStyle name="Comma 8 4 2 3" xfId="42794" xr:uid="{00000000-0005-0000-0000-0000BD3A0000}"/>
    <cellStyle name="Comma 8 4 3" xfId="11108" xr:uid="{00000000-0005-0000-0000-0000BE3A0000}"/>
    <cellStyle name="Comma 8 4 3 2" xfId="42795" xr:uid="{00000000-0005-0000-0000-0000BF3A0000}"/>
    <cellStyle name="Comma 8 4 4" xfId="4268" xr:uid="{00000000-0005-0000-0000-0000C03A0000}"/>
    <cellStyle name="Comma 8 5" xfId="4269" xr:uid="{00000000-0005-0000-0000-0000C13A0000}"/>
    <cellStyle name="Comma 8 5 2" xfId="37573" xr:uid="{00000000-0005-0000-0000-0000C23A0000}"/>
    <cellStyle name="Comma 8 5 2 2" xfId="42797" xr:uid="{00000000-0005-0000-0000-0000C33A0000}"/>
    <cellStyle name="Comma 8 5 3" xfId="42796" xr:uid="{00000000-0005-0000-0000-0000C43A0000}"/>
    <cellStyle name="Comma 8 6" xfId="4270" xr:uid="{00000000-0005-0000-0000-0000C53A0000}"/>
    <cellStyle name="Comma 8 6 2" xfId="42799" xr:uid="{00000000-0005-0000-0000-0000C63A0000}"/>
    <cellStyle name="Comma 8 6 3" xfId="42798" xr:uid="{00000000-0005-0000-0000-0000C73A0000}"/>
    <cellStyle name="Comma 8 7" xfId="4271" xr:uid="{00000000-0005-0000-0000-0000C83A0000}"/>
    <cellStyle name="Comma 8 7 2" xfId="42800" xr:uid="{00000000-0005-0000-0000-0000C93A0000}"/>
    <cellStyle name="Comma 8 8" xfId="4272" xr:uid="{00000000-0005-0000-0000-0000CA3A0000}"/>
    <cellStyle name="Comma 8 9" xfId="4273" xr:uid="{00000000-0005-0000-0000-0000CB3A0000}"/>
    <cellStyle name="Comma 80" xfId="254" xr:uid="{00000000-0005-0000-0000-0000CC3A0000}"/>
    <cellStyle name="Comma 80 2" xfId="541" xr:uid="{00000000-0005-0000-0000-0000CD3A0000}"/>
    <cellStyle name="Comma 80 2 2" xfId="11014" xr:uid="{00000000-0005-0000-0000-0000CE3A0000}"/>
    <cellStyle name="Comma 80 3" xfId="1174" xr:uid="{00000000-0005-0000-0000-0000CF3A0000}"/>
    <cellStyle name="Comma 80 3 2" xfId="42802" xr:uid="{00000000-0005-0000-0000-0000D03A0000}"/>
    <cellStyle name="Comma 80 4" xfId="37574" xr:uid="{00000000-0005-0000-0000-0000D13A0000}"/>
    <cellStyle name="Comma 80 5" xfId="42801" xr:uid="{00000000-0005-0000-0000-0000D23A0000}"/>
    <cellStyle name="Comma 81" xfId="255" xr:uid="{00000000-0005-0000-0000-0000D33A0000}"/>
    <cellStyle name="Comma 81 2" xfId="542" xr:uid="{00000000-0005-0000-0000-0000D43A0000}"/>
    <cellStyle name="Comma 81 2 2" xfId="42804" xr:uid="{00000000-0005-0000-0000-0000D53A0000}"/>
    <cellStyle name="Comma 81 3" xfId="1176" xr:uid="{00000000-0005-0000-0000-0000D63A0000}"/>
    <cellStyle name="Comma 81 3 2" xfId="42805" xr:uid="{00000000-0005-0000-0000-0000D73A0000}"/>
    <cellStyle name="Comma 81 4" xfId="37575" xr:uid="{00000000-0005-0000-0000-0000D83A0000}"/>
    <cellStyle name="Comma 81 5" xfId="42803" xr:uid="{00000000-0005-0000-0000-0000D93A0000}"/>
    <cellStyle name="Comma 82" xfId="256" xr:uid="{00000000-0005-0000-0000-0000DA3A0000}"/>
    <cellStyle name="Comma 82 2" xfId="543" xr:uid="{00000000-0005-0000-0000-0000DB3A0000}"/>
    <cellStyle name="Comma 82 2 2" xfId="42807" xr:uid="{00000000-0005-0000-0000-0000DC3A0000}"/>
    <cellStyle name="Comma 82 3" xfId="1175" xr:uid="{00000000-0005-0000-0000-0000DD3A0000}"/>
    <cellStyle name="Comma 82 4" xfId="37576" xr:uid="{00000000-0005-0000-0000-0000DE3A0000}"/>
    <cellStyle name="Comma 82 5" xfId="42806" xr:uid="{00000000-0005-0000-0000-0000DF3A0000}"/>
    <cellStyle name="Comma 83" xfId="257" xr:uid="{00000000-0005-0000-0000-0000E03A0000}"/>
    <cellStyle name="Comma 83 2" xfId="544" xr:uid="{00000000-0005-0000-0000-0000E13A0000}"/>
    <cellStyle name="Comma 83 2 2" xfId="42809" xr:uid="{00000000-0005-0000-0000-0000E23A0000}"/>
    <cellStyle name="Comma 83 3" xfId="1177" xr:uid="{00000000-0005-0000-0000-0000E33A0000}"/>
    <cellStyle name="Comma 83 4" xfId="37577" xr:uid="{00000000-0005-0000-0000-0000E43A0000}"/>
    <cellStyle name="Comma 83 5" xfId="42808" xr:uid="{00000000-0005-0000-0000-0000E53A0000}"/>
    <cellStyle name="Comma 84" xfId="258" xr:uid="{00000000-0005-0000-0000-0000E63A0000}"/>
    <cellStyle name="Comma 84 10" xfId="37357" xr:uid="{00000000-0005-0000-0000-0000E73A0000}"/>
    <cellStyle name="Comma 84 11" xfId="37841" xr:uid="{00000000-0005-0000-0000-0000E83A0000}"/>
    <cellStyle name="Comma 84 12" xfId="42810" xr:uid="{00000000-0005-0000-0000-0000E93A0000}"/>
    <cellStyle name="Comma 84 2" xfId="545" xr:uid="{00000000-0005-0000-0000-0000EA3A0000}"/>
    <cellStyle name="Comma 84 2 10" xfId="37937" xr:uid="{00000000-0005-0000-0000-0000EB3A0000}"/>
    <cellStyle name="Comma 84 2 11" xfId="42811" xr:uid="{00000000-0005-0000-0000-0000EC3A0000}"/>
    <cellStyle name="Comma 84 2 2" xfId="16221" xr:uid="{00000000-0005-0000-0000-0000ED3A0000}"/>
    <cellStyle name="Comma 84 2 2 2" xfId="20432" xr:uid="{00000000-0005-0000-0000-0000EE3A0000}"/>
    <cellStyle name="Comma 84 2 2 2 2" xfId="33685" xr:uid="{00000000-0005-0000-0000-0000EF3A0000}"/>
    <cellStyle name="Comma 84 2 2 2 3" xfId="36472" xr:uid="{00000000-0005-0000-0000-0000F03A0000}"/>
    <cellStyle name="Comma 84 2 2 3" xfId="20133" xr:uid="{00000000-0005-0000-0000-0000F13A0000}"/>
    <cellStyle name="Comma 84 2 2 3 2" xfId="33390" xr:uid="{00000000-0005-0000-0000-0000F23A0000}"/>
    <cellStyle name="Comma 84 2 2 3 3" xfId="36178" xr:uid="{00000000-0005-0000-0000-0000F33A0000}"/>
    <cellStyle name="Comma 84 2 2 4" xfId="19844" xr:uid="{00000000-0005-0000-0000-0000F43A0000}"/>
    <cellStyle name="Comma 84 2 2 5" xfId="32957" xr:uid="{00000000-0005-0000-0000-0000F53A0000}"/>
    <cellStyle name="Comma 84 2 2 6" xfId="35932" xr:uid="{00000000-0005-0000-0000-0000F63A0000}"/>
    <cellStyle name="Comma 84 2 3" xfId="20285" xr:uid="{00000000-0005-0000-0000-0000F73A0000}"/>
    <cellStyle name="Comma 84 2 3 2" xfId="33539" xr:uid="{00000000-0005-0000-0000-0000F83A0000}"/>
    <cellStyle name="Comma 84 2 3 3" xfId="36326" xr:uid="{00000000-0005-0000-0000-0000F93A0000}"/>
    <cellStyle name="Comma 84 2 4" xfId="19977" xr:uid="{00000000-0005-0000-0000-0000FA3A0000}"/>
    <cellStyle name="Comma 84 2 4 2" xfId="33241" xr:uid="{00000000-0005-0000-0000-0000FB3A0000}"/>
    <cellStyle name="Comma 84 2 4 3" xfId="36033" xr:uid="{00000000-0005-0000-0000-0000FC3A0000}"/>
    <cellStyle name="Comma 84 2 5" xfId="18648" xr:uid="{00000000-0005-0000-0000-0000FD3A0000}"/>
    <cellStyle name="Comma 84 2 6" xfId="31936" xr:uid="{00000000-0005-0000-0000-0000FE3A0000}"/>
    <cellStyle name="Comma 84 2 7" xfId="35086" xr:uid="{00000000-0005-0000-0000-0000FF3A0000}"/>
    <cellStyle name="Comma 84 2 8" xfId="10675" xr:uid="{00000000-0005-0000-0000-0000003B0000}"/>
    <cellStyle name="Comma 84 2 9" xfId="37643" xr:uid="{00000000-0005-0000-0000-0000013B0000}"/>
    <cellStyle name="Comma 84 3" xfId="776" xr:uid="{00000000-0005-0000-0000-0000023B0000}"/>
    <cellStyle name="Comma 84 3 2" xfId="20378" xr:uid="{00000000-0005-0000-0000-0000033B0000}"/>
    <cellStyle name="Comma 84 3 2 2" xfId="33631" xr:uid="{00000000-0005-0000-0000-0000043B0000}"/>
    <cellStyle name="Comma 84 3 2 3" xfId="36418" xr:uid="{00000000-0005-0000-0000-0000053B0000}"/>
    <cellStyle name="Comma 84 3 3" xfId="20079" xr:uid="{00000000-0005-0000-0000-0000063B0000}"/>
    <cellStyle name="Comma 84 3 3 2" xfId="33336" xr:uid="{00000000-0005-0000-0000-0000073B0000}"/>
    <cellStyle name="Comma 84 3 3 3" xfId="36124" xr:uid="{00000000-0005-0000-0000-0000083B0000}"/>
    <cellStyle name="Comma 84 3 4" xfId="19044" xr:uid="{00000000-0005-0000-0000-0000093B0000}"/>
    <cellStyle name="Comma 84 3 5" xfId="32172" xr:uid="{00000000-0005-0000-0000-00000A3B0000}"/>
    <cellStyle name="Comma 84 3 6" xfId="35192" xr:uid="{00000000-0005-0000-0000-00000B3B0000}"/>
    <cellStyle name="Comma 84 3 7" xfId="15945" xr:uid="{00000000-0005-0000-0000-00000C3B0000}"/>
    <cellStyle name="Comma 84 3 8" xfId="37751" xr:uid="{00000000-0005-0000-0000-00000D3B0000}"/>
    <cellStyle name="Comma 84 3 9" xfId="38029" xr:uid="{00000000-0005-0000-0000-00000E3B0000}"/>
    <cellStyle name="Comma 84 4" xfId="1178" xr:uid="{00000000-0005-0000-0000-00000F3B0000}"/>
    <cellStyle name="Comma 84 4 2" xfId="20231" xr:uid="{00000000-0005-0000-0000-0000103B0000}"/>
    <cellStyle name="Comma 84 4 2 2" xfId="33485" xr:uid="{00000000-0005-0000-0000-0000113B0000}"/>
    <cellStyle name="Comma 84 4 2 3" xfId="36272" xr:uid="{00000000-0005-0000-0000-0000123B0000}"/>
    <cellStyle name="Comma 84 4 3" xfId="32111" xr:uid="{00000000-0005-0000-0000-0000133B0000}"/>
    <cellStyle name="Comma 84 4 4" xfId="35131" xr:uid="{00000000-0005-0000-0000-0000143B0000}"/>
    <cellStyle name="Comma 84 4 5" xfId="18930" xr:uid="{00000000-0005-0000-0000-0000153B0000}"/>
    <cellStyle name="Comma 84 5" xfId="19911" xr:uid="{00000000-0005-0000-0000-0000163B0000}"/>
    <cellStyle name="Comma 84 5 2" xfId="33092" xr:uid="{00000000-0005-0000-0000-0000173B0000}"/>
    <cellStyle name="Comma 84 5 3" xfId="35977" xr:uid="{00000000-0005-0000-0000-0000183B0000}"/>
    <cellStyle name="Comma 84 5 4" xfId="37578" xr:uid="{00000000-0005-0000-0000-0000193B0000}"/>
    <cellStyle name="Comma 84 5 5" xfId="37891" xr:uid="{00000000-0005-0000-0000-00001A3B0000}"/>
    <cellStyle name="Comma 84 6" xfId="17421" xr:uid="{00000000-0005-0000-0000-00001B3B0000}"/>
    <cellStyle name="Comma 84 7" xfId="30617" xr:uid="{00000000-0005-0000-0000-00001C3B0000}"/>
    <cellStyle name="Comma 84 8" xfId="34296" xr:uid="{00000000-0005-0000-0000-00001D3B0000}"/>
    <cellStyle name="Comma 84 9" xfId="9713" xr:uid="{00000000-0005-0000-0000-00001E3B0000}"/>
    <cellStyle name="Comma 85" xfId="259" xr:uid="{00000000-0005-0000-0000-00001F3B0000}"/>
    <cellStyle name="Comma 85 2" xfId="546" xr:uid="{00000000-0005-0000-0000-0000203B0000}"/>
    <cellStyle name="Comma 85 2 2" xfId="42813" xr:uid="{00000000-0005-0000-0000-0000213B0000}"/>
    <cellStyle name="Comma 85 3" xfId="1179" xr:uid="{00000000-0005-0000-0000-0000223B0000}"/>
    <cellStyle name="Comma 85 4" xfId="37579" xr:uid="{00000000-0005-0000-0000-0000233B0000}"/>
    <cellStyle name="Comma 85 5" xfId="42812" xr:uid="{00000000-0005-0000-0000-0000243B0000}"/>
    <cellStyle name="Comma 86" xfId="260" xr:uid="{00000000-0005-0000-0000-0000253B0000}"/>
    <cellStyle name="Comma 86 2" xfId="547" xr:uid="{00000000-0005-0000-0000-0000263B0000}"/>
    <cellStyle name="Comma 86 2 2" xfId="42815" xr:uid="{00000000-0005-0000-0000-0000273B0000}"/>
    <cellStyle name="Comma 86 3" xfId="1180" xr:uid="{00000000-0005-0000-0000-0000283B0000}"/>
    <cellStyle name="Comma 86 4" xfId="37580" xr:uid="{00000000-0005-0000-0000-0000293B0000}"/>
    <cellStyle name="Comma 86 5" xfId="42814" xr:uid="{00000000-0005-0000-0000-00002A3B0000}"/>
    <cellStyle name="Comma 87" xfId="261" xr:uid="{00000000-0005-0000-0000-00002B3B0000}"/>
    <cellStyle name="Comma 87 2" xfId="548" xr:uid="{00000000-0005-0000-0000-00002C3B0000}"/>
    <cellStyle name="Comma 87 2 2" xfId="42817" xr:uid="{00000000-0005-0000-0000-00002D3B0000}"/>
    <cellStyle name="Comma 87 3" xfId="1181" xr:uid="{00000000-0005-0000-0000-00002E3B0000}"/>
    <cellStyle name="Comma 87 4" xfId="37581" xr:uid="{00000000-0005-0000-0000-00002F3B0000}"/>
    <cellStyle name="Comma 87 5" xfId="42816" xr:uid="{00000000-0005-0000-0000-0000303B0000}"/>
    <cellStyle name="Comma 88" xfId="262" xr:uid="{00000000-0005-0000-0000-0000313B0000}"/>
    <cellStyle name="Comma 88 2" xfId="549" xr:uid="{00000000-0005-0000-0000-0000323B0000}"/>
    <cellStyle name="Comma 88 2 2" xfId="42819" xr:uid="{00000000-0005-0000-0000-0000333B0000}"/>
    <cellStyle name="Comma 88 3" xfId="1182" xr:uid="{00000000-0005-0000-0000-0000343B0000}"/>
    <cellStyle name="Comma 88 4" xfId="37582" xr:uid="{00000000-0005-0000-0000-0000353B0000}"/>
    <cellStyle name="Comma 88 5" xfId="42818" xr:uid="{00000000-0005-0000-0000-0000363B0000}"/>
    <cellStyle name="Comma 89" xfId="263" xr:uid="{00000000-0005-0000-0000-0000373B0000}"/>
    <cellStyle name="Comma 89 2" xfId="550" xr:uid="{00000000-0005-0000-0000-0000383B0000}"/>
    <cellStyle name="Comma 89 2 2" xfId="42821" xr:uid="{00000000-0005-0000-0000-0000393B0000}"/>
    <cellStyle name="Comma 89 3" xfId="1183" xr:uid="{00000000-0005-0000-0000-00003A3B0000}"/>
    <cellStyle name="Comma 89 4" xfId="37583" xr:uid="{00000000-0005-0000-0000-00003B3B0000}"/>
    <cellStyle name="Comma 89 5" xfId="42820" xr:uid="{00000000-0005-0000-0000-00003C3B0000}"/>
    <cellStyle name="Comma 9" xfId="264" xr:uid="{00000000-0005-0000-0000-00003D3B0000}"/>
    <cellStyle name="Comma 9 2" xfId="551" xr:uid="{00000000-0005-0000-0000-00003E3B0000}"/>
    <cellStyle name="Comma 9 2 10" xfId="4276" xr:uid="{00000000-0005-0000-0000-00003F3B0000}"/>
    <cellStyle name="Comma 9 2 10 2" xfId="7952" xr:uid="{00000000-0005-0000-0000-0000403B0000}"/>
    <cellStyle name="Comma 9 2 10 2 2" xfId="14446" xr:uid="{00000000-0005-0000-0000-0000413B0000}"/>
    <cellStyle name="Comma 9 2 10 2 2 2" xfId="27131" xr:uid="{00000000-0005-0000-0000-0000423B0000}"/>
    <cellStyle name="Comma 9 2 10 2 3" xfId="19213" xr:uid="{00000000-0005-0000-0000-0000433B0000}"/>
    <cellStyle name="Comma 9 2 10 2 4" xfId="32331" xr:uid="{00000000-0005-0000-0000-0000443B0000}"/>
    <cellStyle name="Comma 9 2 10 2 5" xfId="35349" xr:uid="{00000000-0005-0000-0000-0000453B0000}"/>
    <cellStyle name="Comma 9 2 10 3" xfId="8875" xr:uid="{00000000-0005-0000-0000-0000463B0000}"/>
    <cellStyle name="Comma 9 2 10 3 2" xfId="15289" xr:uid="{00000000-0005-0000-0000-0000473B0000}"/>
    <cellStyle name="Comma 9 2 10 3 2 2" xfId="27941" xr:uid="{00000000-0005-0000-0000-0000483B0000}"/>
    <cellStyle name="Comma 9 2 10 3 3" xfId="22907" xr:uid="{00000000-0005-0000-0000-0000493B0000}"/>
    <cellStyle name="Comma 9 2 10 4" xfId="6825" xr:uid="{00000000-0005-0000-0000-00004A3B0000}"/>
    <cellStyle name="Comma 9 2 10 4 2" xfId="13377" xr:uid="{00000000-0005-0000-0000-00004B3B0000}"/>
    <cellStyle name="Comma 9 2 10 4 2 2" xfId="26112" xr:uid="{00000000-0005-0000-0000-00004C3B0000}"/>
    <cellStyle name="Comma 9 2 10 4 3" xfId="21556" xr:uid="{00000000-0005-0000-0000-00004D3B0000}"/>
    <cellStyle name="Comma 9 2 10 5" xfId="12314" xr:uid="{00000000-0005-0000-0000-00004E3B0000}"/>
    <cellStyle name="Comma 9 2 10 5 2" xfId="25060" xr:uid="{00000000-0005-0000-0000-00004F3B0000}"/>
    <cellStyle name="Comma 9 2 10 6" xfId="17769" xr:uid="{00000000-0005-0000-0000-0000503B0000}"/>
    <cellStyle name="Comma 9 2 10 7" xfId="31105" xr:uid="{00000000-0005-0000-0000-0000513B0000}"/>
    <cellStyle name="Comma 9 2 10 8" xfId="34483" xr:uid="{00000000-0005-0000-0000-0000523B0000}"/>
    <cellStyle name="Comma 9 2 11" xfId="4277" xr:uid="{00000000-0005-0000-0000-0000533B0000}"/>
    <cellStyle name="Comma 9 2 11 2" xfId="7953" xr:uid="{00000000-0005-0000-0000-0000543B0000}"/>
    <cellStyle name="Comma 9 2 11 2 2" xfId="14447" xr:uid="{00000000-0005-0000-0000-0000553B0000}"/>
    <cellStyle name="Comma 9 2 11 2 2 2" xfId="27132" xr:uid="{00000000-0005-0000-0000-0000563B0000}"/>
    <cellStyle name="Comma 9 2 11 2 3" xfId="19214" xr:uid="{00000000-0005-0000-0000-0000573B0000}"/>
    <cellStyle name="Comma 9 2 11 2 4" xfId="32332" xr:uid="{00000000-0005-0000-0000-0000583B0000}"/>
    <cellStyle name="Comma 9 2 11 2 5" xfId="35350" xr:uid="{00000000-0005-0000-0000-0000593B0000}"/>
    <cellStyle name="Comma 9 2 11 3" xfId="8876" xr:uid="{00000000-0005-0000-0000-00005A3B0000}"/>
    <cellStyle name="Comma 9 2 11 3 2" xfId="15290" xr:uid="{00000000-0005-0000-0000-00005B3B0000}"/>
    <cellStyle name="Comma 9 2 11 3 2 2" xfId="27942" xr:uid="{00000000-0005-0000-0000-00005C3B0000}"/>
    <cellStyle name="Comma 9 2 11 3 3" xfId="22908" xr:uid="{00000000-0005-0000-0000-00005D3B0000}"/>
    <cellStyle name="Comma 9 2 11 4" xfId="6826" xr:uid="{00000000-0005-0000-0000-00005E3B0000}"/>
    <cellStyle name="Comma 9 2 11 4 2" xfId="13378" xr:uid="{00000000-0005-0000-0000-00005F3B0000}"/>
    <cellStyle name="Comma 9 2 11 4 2 2" xfId="26113" xr:uid="{00000000-0005-0000-0000-0000603B0000}"/>
    <cellStyle name="Comma 9 2 11 4 3" xfId="21557" xr:uid="{00000000-0005-0000-0000-0000613B0000}"/>
    <cellStyle name="Comma 9 2 11 5" xfId="12315" xr:uid="{00000000-0005-0000-0000-0000623B0000}"/>
    <cellStyle name="Comma 9 2 11 5 2" xfId="25061" xr:uid="{00000000-0005-0000-0000-0000633B0000}"/>
    <cellStyle name="Comma 9 2 11 6" xfId="17770" xr:uid="{00000000-0005-0000-0000-0000643B0000}"/>
    <cellStyle name="Comma 9 2 11 7" xfId="31106" xr:uid="{00000000-0005-0000-0000-0000653B0000}"/>
    <cellStyle name="Comma 9 2 11 8" xfId="34484" xr:uid="{00000000-0005-0000-0000-0000663B0000}"/>
    <cellStyle name="Comma 9 2 12" xfId="4278" xr:uid="{00000000-0005-0000-0000-0000673B0000}"/>
    <cellStyle name="Comma 9 2 12 2" xfId="7954" xr:uid="{00000000-0005-0000-0000-0000683B0000}"/>
    <cellStyle name="Comma 9 2 12 2 2" xfId="14448" xr:uid="{00000000-0005-0000-0000-0000693B0000}"/>
    <cellStyle name="Comma 9 2 12 2 2 2" xfId="27133" xr:uid="{00000000-0005-0000-0000-00006A3B0000}"/>
    <cellStyle name="Comma 9 2 12 2 3" xfId="19215" xr:uid="{00000000-0005-0000-0000-00006B3B0000}"/>
    <cellStyle name="Comma 9 2 12 2 4" xfId="32333" xr:uid="{00000000-0005-0000-0000-00006C3B0000}"/>
    <cellStyle name="Comma 9 2 12 2 5" xfId="35351" xr:uid="{00000000-0005-0000-0000-00006D3B0000}"/>
    <cellStyle name="Comma 9 2 12 3" xfId="8877" xr:uid="{00000000-0005-0000-0000-00006E3B0000}"/>
    <cellStyle name="Comma 9 2 12 3 2" xfId="15291" xr:uid="{00000000-0005-0000-0000-00006F3B0000}"/>
    <cellStyle name="Comma 9 2 12 3 2 2" xfId="27943" xr:uid="{00000000-0005-0000-0000-0000703B0000}"/>
    <cellStyle name="Comma 9 2 12 3 3" xfId="22909" xr:uid="{00000000-0005-0000-0000-0000713B0000}"/>
    <cellStyle name="Comma 9 2 12 4" xfId="6827" xr:uid="{00000000-0005-0000-0000-0000723B0000}"/>
    <cellStyle name="Comma 9 2 12 4 2" xfId="13379" xr:uid="{00000000-0005-0000-0000-0000733B0000}"/>
    <cellStyle name="Comma 9 2 12 4 2 2" xfId="26114" xr:uid="{00000000-0005-0000-0000-0000743B0000}"/>
    <cellStyle name="Comma 9 2 12 4 3" xfId="21558" xr:uid="{00000000-0005-0000-0000-0000753B0000}"/>
    <cellStyle name="Comma 9 2 12 5" xfId="12316" xr:uid="{00000000-0005-0000-0000-0000763B0000}"/>
    <cellStyle name="Comma 9 2 12 5 2" xfId="25062" xr:uid="{00000000-0005-0000-0000-0000773B0000}"/>
    <cellStyle name="Comma 9 2 12 6" xfId="17771" xr:uid="{00000000-0005-0000-0000-0000783B0000}"/>
    <cellStyle name="Comma 9 2 12 7" xfId="31107" xr:uid="{00000000-0005-0000-0000-0000793B0000}"/>
    <cellStyle name="Comma 9 2 12 8" xfId="34485" xr:uid="{00000000-0005-0000-0000-00007A3B0000}"/>
    <cellStyle name="Comma 9 2 13" xfId="4279" xr:uid="{00000000-0005-0000-0000-00007B3B0000}"/>
    <cellStyle name="Comma 9 2 13 2" xfId="7955" xr:uid="{00000000-0005-0000-0000-00007C3B0000}"/>
    <cellStyle name="Comma 9 2 13 2 2" xfId="14449" xr:uid="{00000000-0005-0000-0000-00007D3B0000}"/>
    <cellStyle name="Comma 9 2 13 2 2 2" xfId="27134" xr:uid="{00000000-0005-0000-0000-00007E3B0000}"/>
    <cellStyle name="Comma 9 2 13 2 3" xfId="19216" xr:uid="{00000000-0005-0000-0000-00007F3B0000}"/>
    <cellStyle name="Comma 9 2 13 2 4" xfId="32334" xr:uid="{00000000-0005-0000-0000-0000803B0000}"/>
    <cellStyle name="Comma 9 2 13 2 5" xfId="35352" xr:uid="{00000000-0005-0000-0000-0000813B0000}"/>
    <cellStyle name="Comma 9 2 13 3" xfId="8878" xr:uid="{00000000-0005-0000-0000-0000823B0000}"/>
    <cellStyle name="Comma 9 2 13 3 2" xfId="15292" xr:uid="{00000000-0005-0000-0000-0000833B0000}"/>
    <cellStyle name="Comma 9 2 13 3 2 2" xfId="27944" xr:uid="{00000000-0005-0000-0000-0000843B0000}"/>
    <cellStyle name="Comma 9 2 13 3 3" xfId="22910" xr:uid="{00000000-0005-0000-0000-0000853B0000}"/>
    <cellStyle name="Comma 9 2 13 4" xfId="6828" xr:uid="{00000000-0005-0000-0000-0000863B0000}"/>
    <cellStyle name="Comma 9 2 13 4 2" xfId="13380" xr:uid="{00000000-0005-0000-0000-0000873B0000}"/>
    <cellStyle name="Comma 9 2 13 4 2 2" xfId="26115" xr:uid="{00000000-0005-0000-0000-0000883B0000}"/>
    <cellStyle name="Comma 9 2 13 4 3" xfId="21559" xr:uid="{00000000-0005-0000-0000-0000893B0000}"/>
    <cellStyle name="Comma 9 2 13 5" xfId="12317" xr:uid="{00000000-0005-0000-0000-00008A3B0000}"/>
    <cellStyle name="Comma 9 2 13 5 2" xfId="25063" xr:uid="{00000000-0005-0000-0000-00008B3B0000}"/>
    <cellStyle name="Comma 9 2 13 6" xfId="17772" xr:uid="{00000000-0005-0000-0000-00008C3B0000}"/>
    <cellStyle name="Comma 9 2 13 7" xfId="31108" xr:uid="{00000000-0005-0000-0000-00008D3B0000}"/>
    <cellStyle name="Comma 9 2 13 8" xfId="34486" xr:uid="{00000000-0005-0000-0000-00008E3B0000}"/>
    <cellStyle name="Comma 9 2 14" xfId="4280" xr:uid="{00000000-0005-0000-0000-00008F3B0000}"/>
    <cellStyle name="Comma 9 2 14 2" xfId="7956" xr:uid="{00000000-0005-0000-0000-0000903B0000}"/>
    <cellStyle name="Comma 9 2 14 2 2" xfId="14450" xr:uid="{00000000-0005-0000-0000-0000913B0000}"/>
    <cellStyle name="Comma 9 2 14 2 2 2" xfId="27135" xr:uid="{00000000-0005-0000-0000-0000923B0000}"/>
    <cellStyle name="Comma 9 2 14 2 3" xfId="19217" xr:uid="{00000000-0005-0000-0000-0000933B0000}"/>
    <cellStyle name="Comma 9 2 14 2 4" xfId="32335" xr:uid="{00000000-0005-0000-0000-0000943B0000}"/>
    <cellStyle name="Comma 9 2 14 2 5" xfId="35353" xr:uid="{00000000-0005-0000-0000-0000953B0000}"/>
    <cellStyle name="Comma 9 2 14 3" xfId="8879" xr:uid="{00000000-0005-0000-0000-0000963B0000}"/>
    <cellStyle name="Comma 9 2 14 3 2" xfId="15293" xr:uid="{00000000-0005-0000-0000-0000973B0000}"/>
    <cellStyle name="Comma 9 2 14 3 2 2" xfId="27945" xr:uid="{00000000-0005-0000-0000-0000983B0000}"/>
    <cellStyle name="Comma 9 2 14 3 3" xfId="22911" xr:uid="{00000000-0005-0000-0000-0000993B0000}"/>
    <cellStyle name="Comma 9 2 14 4" xfId="6829" xr:uid="{00000000-0005-0000-0000-00009A3B0000}"/>
    <cellStyle name="Comma 9 2 14 4 2" xfId="13381" xr:uid="{00000000-0005-0000-0000-00009B3B0000}"/>
    <cellStyle name="Comma 9 2 14 4 2 2" xfId="26116" xr:uid="{00000000-0005-0000-0000-00009C3B0000}"/>
    <cellStyle name="Comma 9 2 14 4 3" xfId="21560" xr:uid="{00000000-0005-0000-0000-00009D3B0000}"/>
    <cellStyle name="Comma 9 2 14 5" xfId="12318" xr:uid="{00000000-0005-0000-0000-00009E3B0000}"/>
    <cellStyle name="Comma 9 2 14 5 2" xfId="25064" xr:uid="{00000000-0005-0000-0000-00009F3B0000}"/>
    <cellStyle name="Comma 9 2 14 6" xfId="17773" xr:uid="{00000000-0005-0000-0000-0000A03B0000}"/>
    <cellStyle name="Comma 9 2 14 7" xfId="31109" xr:uid="{00000000-0005-0000-0000-0000A13B0000}"/>
    <cellStyle name="Comma 9 2 14 8" xfId="34487" xr:uid="{00000000-0005-0000-0000-0000A23B0000}"/>
    <cellStyle name="Comma 9 2 15" xfId="4281" xr:uid="{00000000-0005-0000-0000-0000A33B0000}"/>
    <cellStyle name="Comma 9 2 15 2" xfId="7957" xr:uid="{00000000-0005-0000-0000-0000A43B0000}"/>
    <cellStyle name="Comma 9 2 15 2 2" xfId="14451" xr:uid="{00000000-0005-0000-0000-0000A53B0000}"/>
    <cellStyle name="Comma 9 2 15 2 2 2" xfId="27136" xr:uid="{00000000-0005-0000-0000-0000A63B0000}"/>
    <cellStyle name="Comma 9 2 15 2 3" xfId="19218" xr:uid="{00000000-0005-0000-0000-0000A73B0000}"/>
    <cellStyle name="Comma 9 2 15 2 4" xfId="32336" xr:uid="{00000000-0005-0000-0000-0000A83B0000}"/>
    <cellStyle name="Comma 9 2 15 2 5" xfId="35354" xr:uid="{00000000-0005-0000-0000-0000A93B0000}"/>
    <cellStyle name="Comma 9 2 15 3" xfId="8880" xr:uid="{00000000-0005-0000-0000-0000AA3B0000}"/>
    <cellStyle name="Comma 9 2 15 3 2" xfId="15294" xr:uid="{00000000-0005-0000-0000-0000AB3B0000}"/>
    <cellStyle name="Comma 9 2 15 3 2 2" xfId="27946" xr:uid="{00000000-0005-0000-0000-0000AC3B0000}"/>
    <cellStyle name="Comma 9 2 15 3 3" xfId="22912" xr:uid="{00000000-0005-0000-0000-0000AD3B0000}"/>
    <cellStyle name="Comma 9 2 15 4" xfId="6830" xr:uid="{00000000-0005-0000-0000-0000AE3B0000}"/>
    <cellStyle name="Comma 9 2 15 4 2" xfId="13382" xr:uid="{00000000-0005-0000-0000-0000AF3B0000}"/>
    <cellStyle name="Comma 9 2 15 4 2 2" xfId="26117" xr:uid="{00000000-0005-0000-0000-0000B03B0000}"/>
    <cellStyle name="Comma 9 2 15 4 3" xfId="21561" xr:uid="{00000000-0005-0000-0000-0000B13B0000}"/>
    <cellStyle name="Comma 9 2 15 5" xfId="12319" xr:uid="{00000000-0005-0000-0000-0000B23B0000}"/>
    <cellStyle name="Comma 9 2 15 5 2" xfId="25065" xr:uid="{00000000-0005-0000-0000-0000B33B0000}"/>
    <cellStyle name="Comma 9 2 15 6" xfId="17774" xr:uid="{00000000-0005-0000-0000-0000B43B0000}"/>
    <cellStyle name="Comma 9 2 15 7" xfId="31110" xr:uid="{00000000-0005-0000-0000-0000B53B0000}"/>
    <cellStyle name="Comma 9 2 15 8" xfId="34488" xr:uid="{00000000-0005-0000-0000-0000B63B0000}"/>
    <cellStyle name="Comma 9 2 16" xfId="4282" xr:uid="{00000000-0005-0000-0000-0000B73B0000}"/>
    <cellStyle name="Comma 9 2 16 2" xfId="7958" xr:uid="{00000000-0005-0000-0000-0000B83B0000}"/>
    <cellStyle name="Comma 9 2 16 2 2" xfId="14452" xr:uid="{00000000-0005-0000-0000-0000B93B0000}"/>
    <cellStyle name="Comma 9 2 16 2 2 2" xfId="27137" xr:uid="{00000000-0005-0000-0000-0000BA3B0000}"/>
    <cellStyle name="Comma 9 2 16 2 3" xfId="19219" xr:uid="{00000000-0005-0000-0000-0000BB3B0000}"/>
    <cellStyle name="Comma 9 2 16 2 4" xfId="32337" xr:uid="{00000000-0005-0000-0000-0000BC3B0000}"/>
    <cellStyle name="Comma 9 2 16 2 5" xfId="35355" xr:uid="{00000000-0005-0000-0000-0000BD3B0000}"/>
    <cellStyle name="Comma 9 2 16 3" xfId="8881" xr:uid="{00000000-0005-0000-0000-0000BE3B0000}"/>
    <cellStyle name="Comma 9 2 16 3 2" xfId="15295" xr:uid="{00000000-0005-0000-0000-0000BF3B0000}"/>
    <cellStyle name="Comma 9 2 16 3 2 2" xfId="27947" xr:uid="{00000000-0005-0000-0000-0000C03B0000}"/>
    <cellStyle name="Comma 9 2 16 3 3" xfId="22913" xr:uid="{00000000-0005-0000-0000-0000C13B0000}"/>
    <cellStyle name="Comma 9 2 16 4" xfId="6831" xr:uid="{00000000-0005-0000-0000-0000C23B0000}"/>
    <cellStyle name="Comma 9 2 16 4 2" xfId="13383" xr:uid="{00000000-0005-0000-0000-0000C33B0000}"/>
    <cellStyle name="Comma 9 2 16 4 2 2" xfId="26118" xr:uid="{00000000-0005-0000-0000-0000C43B0000}"/>
    <cellStyle name="Comma 9 2 16 4 3" xfId="21562" xr:uid="{00000000-0005-0000-0000-0000C53B0000}"/>
    <cellStyle name="Comma 9 2 16 5" xfId="12320" xr:uid="{00000000-0005-0000-0000-0000C63B0000}"/>
    <cellStyle name="Comma 9 2 16 5 2" xfId="25066" xr:uid="{00000000-0005-0000-0000-0000C73B0000}"/>
    <cellStyle name="Comma 9 2 16 6" xfId="17775" xr:uid="{00000000-0005-0000-0000-0000C83B0000}"/>
    <cellStyle name="Comma 9 2 16 7" xfId="31111" xr:uid="{00000000-0005-0000-0000-0000C93B0000}"/>
    <cellStyle name="Comma 9 2 16 8" xfId="34489" xr:uid="{00000000-0005-0000-0000-0000CA3B0000}"/>
    <cellStyle name="Comma 9 2 17" xfId="4283" xr:uid="{00000000-0005-0000-0000-0000CB3B0000}"/>
    <cellStyle name="Comma 9 2 17 2" xfId="7959" xr:uid="{00000000-0005-0000-0000-0000CC3B0000}"/>
    <cellStyle name="Comma 9 2 17 2 2" xfId="14453" xr:uid="{00000000-0005-0000-0000-0000CD3B0000}"/>
    <cellStyle name="Comma 9 2 17 2 2 2" xfId="27138" xr:uid="{00000000-0005-0000-0000-0000CE3B0000}"/>
    <cellStyle name="Comma 9 2 17 2 3" xfId="19220" xr:uid="{00000000-0005-0000-0000-0000CF3B0000}"/>
    <cellStyle name="Comma 9 2 17 2 4" xfId="32338" xr:uid="{00000000-0005-0000-0000-0000D03B0000}"/>
    <cellStyle name="Comma 9 2 17 2 5" xfId="35356" xr:uid="{00000000-0005-0000-0000-0000D13B0000}"/>
    <cellStyle name="Comma 9 2 17 3" xfId="8882" xr:uid="{00000000-0005-0000-0000-0000D23B0000}"/>
    <cellStyle name="Comma 9 2 17 3 2" xfId="15296" xr:uid="{00000000-0005-0000-0000-0000D33B0000}"/>
    <cellStyle name="Comma 9 2 17 3 2 2" xfId="27948" xr:uid="{00000000-0005-0000-0000-0000D43B0000}"/>
    <cellStyle name="Comma 9 2 17 3 3" xfId="22914" xr:uid="{00000000-0005-0000-0000-0000D53B0000}"/>
    <cellStyle name="Comma 9 2 17 4" xfId="6832" xr:uid="{00000000-0005-0000-0000-0000D63B0000}"/>
    <cellStyle name="Comma 9 2 17 4 2" xfId="13384" xr:uid="{00000000-0005-0000-0000-0000D73B0000}"/>
    <cellStyle name="Comma 9 2 17 4 2 2" xfId="26119" xr:uid="{00000000-0005-0000-0000-0000D83B0000}"/>
    <cellStyle name="Comma 9 2 17 4 3" xfId="21563" xr:uid="{00000000-0005-0000-0000-0000D93B0000}"/>
    <cellStyle name="Comma 9 2 17 5" xfId="12321" xr:uid="{00000000-0005-0000-0000-0000DA3B0000}"/>
    <cellStyle name="Comma 9 2 17 5 2" xfId="25067" xr:uid="{00000000-0005-0000-0000-0000DB3B0000}"/>
    <cellStyle name="Comma 9 2 17 6" xfId="17776" xr:uid="{00000000-0005-0000-0000-0000DC3B0000}"/>
    <cellStyle name="Comma 9 2 17 7" xfId="31112" xr:uid="{00000000-0005-0000-0000-0000DD3B0000}"/>
    <cellStyle name="Comma 9 2 17 8" xfId="34490" xr:uid="{00000000-0005-0000-0000-0000DE3B0000}"/>
    <cellStyle name="Comma 9 2 18" xfId="4284" xr:uid="{00000000-0005-0000-0000-0000DF3B0000}"/>
    <cellStyle name="Comma 9 2 18 2" xfId="7960" xr:uid="{00000000-0005-0000-0000-0000E03B0000}"/>
    <cellStyle name="Comma 9 2 18 2 2" xfId="14454" xr:uid="{00000000-0005-0000-0000-0000E13B0000}"/>
    <cellStyle name="Comma 9 2 18 2 2 2" xfId="27139" xr:uid="{00000000-0005-0000-0000-0000E23B0000}"/>
    <cellStyle name="Comma 9 2 18 2 3" xfId="19221" xr:uid="{00000000-0005-0000-0000-0000E33B0000}"/>
    <cellStyle name="Comma 9 2 18 2 4" xfId="32339" xr:uid="{00000000-0005-0000-0000-0000E43B0000}"/>
    <cellStyle name="Comma 9 2 18 2 5" xfId="35357" xr:uid="{00000000-0005-0000-0000-0000E53B0000}"/>
    <cellStyle name="Comma 9 2 18 3" xfId="8883" xr:uid="{00000000-0005-0000-0000-0000E63B0000}"/>
    <cellStyle name="Comma 9 2 18 3 2" xfId="15297" xr:uid="{00000000-0005-0000-0000-0000E73B0000}"/>
    <cellStyle name="Comma 9 2 18 3 2 2" xfId="27949" xr:uid="{00000000-0005-0000-0000-0000E83B0000}"/>
    <cellStyle name="Comma 9 2 18 3 3" xfId="22915" xr:uid="{00000000-0005-0000-0000-0000E93B0000}"/>
    <cellStyle name="Comma 9 2 18 4" xfId="6833" xr:uid="{00000000-0005-0000-0000-0000EA3B0000}"/>
    <cellStyle name="Comma 9 2 18 4 2" xfId="13385" xr:uid="{00000000-0005-0000-0000-0000EB3B0000}"/>
    <cellStyle name="Comma 9 2 18 4 2 2" xfId="26120" xr:uid="{00000000-0005-0000-0000-0000EC3B0000}"/>
    <cellStyle name="Comma 9 2 18 4 3" xfId="21564" xr:uid="{00000000-0005-0000-0000-0000ED3B0000}"/>
    <cellStyle name="Comma 9 2 18 5" xfId="12322" xr:uid="{00000000-0005-0000-0000-0000EE3B0000}"/>
    <cellStyle name="Comma 9 2 18 5 2" xfId="25068" xr:uid="{00000000-0005-0000-0000-0000EF3B0000}"/>
    <cellStyle name="Comma 9 2 18 6" xfId="17777" xr:uid="{00000000-0005-0000-0000-0000F03B0000}"/>
    <cellStyle name="Comma 9 2 18 7" xfId="31113" xr:uid="{00000000-0005-0000-0000-0000F13B0000}"/>
    <cellStyle name="Comma 9 2 18 8" xfId="34491" xr:uid="{00000000-0005-0000-0000-0000F23B0000}"/>
    <cellStyle name="Comma 9 2 19" xfId="4285" xr:uid="{00000000-0005-0000-0000-0000F33B0000}"/>
    <cellStyle name="Comma 9 2 19 2" xfId="7961" xr:uid="{00000000-0005-0000-0000-0000F43B0000}"/>
    <cellStyle name="Comma 9 2 19 2 2" xfId="14455" xr:uid="{00000000-0005-0000-0000-0000F53B0000}"/>
    <cellStyle name="Comma 9 2 19 2 2 2" xfId="27140" xr:uid="{00000000-0005-0000-0000-0000F63B0000}"/>
    <cellStyle name="Comma 9 2 19 2 3" xfId="19222" xr:uid="{00000000-0005-0000-0000-0000F73B0000}"/>
    <cellStyle name="Comma 9 2 19 2 4" xfId="32340" xr:uid="{00000000-0005-0000-0000-0000F83B0000}"/>
    <cellStyle name="Comma 9 2 19 2 5" xfId="35358" xr:uid="{00000000-0005-0000-0000-0000F93B0000}"/>
    <cellStyle name="Comma 9 2 19 3" xfId="8884" xr:uid="{00000000-0005-0000-0000-0000FA3B0000}"/>
    <cellStyle name="Comma 9 2 19 3 2" xfId="15298" xr:uid="{00000000-0005-0000-0000-0000FB3B0000}"/>
    <cellStyle name="Comma 9 2 19 3 2 2" xfId="27950" xr:uid="{00000000-0005-0000-0000-0000FC3B0000}"/>
    <cellStyle name="Comma 9 2 19 3 3" xfId="22916" xr:uid="{00000000-0005-0000-0000-0000FD3B0000}"/>
    <cellStyle name="Comma 9 2 19 4" xfId="6834" xr:uid="{00000000-0005-0000-0000-0000FE3B0000}"/>
    <cellStyle name="Comma 9 2 19 4 2" xfId="13386" xr:uid="{00000000-0005-0000-0000-0000FF3B0000}"/>
    <cellStyle name="Comma 9 2 19 4 2 2" xfId="26121" xr:uid="{00000000-0005-0000-0000-0000003C0000}"/>
    <cellStyle name="Comma 9 2 19 4 3" xfId="21565" xr:uid="{00000000-0005-0000-0000-0000013C0000}"/>
    <cellStyle name="Comma 9 2 19 5" xfId="12323" xr:uid="{00000000-0005-0000-0000-0000023C0000}"/>
    <cellStyle name="Comma 9 2 19 5 2" xfId="25069" xr:uid="{00000000-0005-0000-0000-0000033C0000}"/>
    <cellStyle name="Comma 9 2 19 6" xfId="17778" xr:uid="{00000000-0005-0000-0000-0000043C0000}"/>
    <cellStyle name="Comma 9 2 19 7" xfId="31114" xr:uid="{00000000-0005-0000-0000-0000053C0000}"/>
    <cellStyle name="Comma 9 2 19 8" xfId="34492" xr:uid="{00000000-0005-0000-0000-0000063C0000}"/>
    <cellStyle name="Comma 9 2 2" xfId="4286" xr:uid="{00000000-0005-0000-0000-0000073C0000}"/>
    <cellStyle name="Comma 9 2 2 10" xfId="34493" xr:uid="{00000000-0005-0000-0000-0000083C0000}"/>
    <cellStyle name="Comma 9 2 2 11" xfId="42823" xr:uid="{00000000-0005-0000-0000-0000093C0000}"/>
    <cellStyle name="Comma 9 2 2 2" xfId="6260" xr:uid="{00000000-0005-0000-0000-00000A3C0000}"/>
    <cellStyle name="Comma 9 2 2 2 2" xfId="19223" xr:uid="{00000000-0005-0000-0000-00000B3C0000}"/>
    <cellStyle name="Comma 9 2 2 2 3" xfId="32341" xr:uid="{00000000-0005-0000-0000-00000C3C0000}"/>
    <cellStyle name="Comma 9 2 2 2 4" xfId="35359" xr:uid="{00000000-0005-0000-0000-00000D3C0000}"/>
    <cellStyle name="Comma 9 2 2 3" xfId="7962" xr:uid="{00000000-0005-0000-0000-00000E3C0000}"/>
    <cellStyle name="Comma 9 2 2 3 2" xfId="14456" xr:uid="{00000000-0005-0000-0000-00000F3C0000}"/>
    <cellStyle name="Comma 9 2 2 3 2 2" xfId="27141" xr:uid="{00000000-0005-0000-0000-0000103C0000}"/>
    <cellStyle name="Comma 9 2 2 3 3" xfId="22543" xr:uid="{00000000-0005-0000-0000-0000113C0000}"/>
    <cellStyle name="Comma 9 2 2 4" xfId="8885" xr:uid="{00000000-0005-0000-0000-0000123C0000}"/>
    <cellStyle name="Comma 9 2 2 4 2" xfId="15299" xr:uid="{00000000-0005-0000-0000-0000133C0000}"/>
    <cellStyle name="Comma 9 2 2 4 2 2" xfId="27951" xr:uid="{00000000-0005-0000-0000-0000143C0000}"/>
    <cellStyle name="Comma 9 2 2 4 3" xfId="22917" xr:uid="{00000000-0005-0000-0000-0000153C0000}"/>
    <cellStyle name="Comma 9 2 2 5" xfId="10404" xr:uid="{00000000-0005-0000-0000-0000163C0000}"/>
    <cellStyle name="Comma 9 2 2 5 2" xfId="16108" xr:uid="{00000000-0005-0000-0000-0000173C0000}"/>
    <cellStyle name="Comma 9 2 2 5 2 2" xfId="28730" xr:uid="{00000000-0005-0000-0000-0000183C0000}"/>
    <cellStyle name="Comma 9 2 2 5 3" xfId="23688" xr:uid="{00000000-0005-0000-0000-0000193C0000}"/>
    <cellStyle name="Comma 9 2 2 6" xfId="6835" xr:uid="{00000000-0005-0000-0000-00001A3C0000}"/>
    <cellStyle name="Comma 9 2 2 6 2" xfId="13387" xr:uid="{00000000-0005-0000-0000-00001B3C0000}"/>
    <cellStyle name="Comma 9 2 2 6 2 2" xfId="26122" xr:uid="{00000000-0005-0000-0000-00001C3C0000}"/>
    <cellStyle name="Comma 9 2 2 6 3" xfId="21566" xr:uid="{00000000-0005-0000-0000-00001D3C0000}"/>
    <cellStyle name="Comma 9 2 2 7" xfId="12324" xr:uid="{00000000-0005-0000-0000-00001E3C0000}"/>
    <cellStyle name="Comma 9 2 2 7 2" xfId="25070" xr:uid="{00000000-0005-0000-0000-00001F3C0000}"/>
    <cellStyle name="Comma 9 2 2 8" xfId="17779" xr:uid="{00000000-0005-0000-0000-0000203C0000}"/>
    <cellStyle name="Comma 9 2 2 9" xfId="31115" xr:uid="{00000000-0005-0000-0000-0000213C0000}"/>
    <cellStyle name="Comma 9 2 20" xfId="4275" xr:uid="{00000000-0005-0000-0000-0000223C0000}"/>
    <cellStyle name="Comma 9 2 20 2" xfId="6116" xr:uid="{00000000-0005-0000-0000-0000233C0000}"/>
    <cellStyle name="Comma 9 2 20 3" xfId="7951" xr:uid="{00000000-0005-0000-0000-0000243C0000}"/>
    <cellStyle name="Comma 9 2 20 3 2" xfId="14445" xr:uid="{00000000-0005-0000-0000-0000253C0000}"/>
    <cellStyle name="Comma 9 2 20 3 2 2" xfId="27130" xr:uid="{00000000-0005-0000-0000-0000263C0000}"/>
    <cellStyle name="Comma 9 2 20 3 3" xfId="22542" xr:uid="{00000000-0005-0000-0000-0000273C0000}"/>
    <cellStyle name="Comma 9 2 20 4" xfId="8874" xr:uid="{00000000-0005-0000-0000-0000283C0000}"/>
    <cellStyle name="Comma 9 2 20 4 2" xfId="15288" xr:uid="{00000000-0005-0000-0000-0000293C0000}"/>
    <cellStyle name="Comma 9 2 20 4 2 2" xfId="27940" xr:uid="{00000000-0005-0000-0000-00002A3C0000}"/>
    <cellStyle name="Comma 9 2 20 4 3" xfId="22906" xr:uid="{00000000-0005-0000-0000-00002B3C0000}"/>
    <cellStyle name="Comma 9 2 20 5" xfId="6824" xr:uid="{00000000-0005-0000-0000-00002C3C0000}"/>
    <cellStyle name="Comma 9 2 20 5 2" xfId="13376" xr:uid="{00000000-0005-0000-0000-00002D3C0000}"/>
    <cellStyle name="Comma 9 2 20 5 2 2" xfId="26111" xr:uid="{00000000-0005-0000-0000-00002E3C0000}"/>
    <cellStyle name="Comma 9 2 20 5 3" xfId="21555" xr:uid="{00000000-0005-0000-0000-00002F3C0000}"/>
    <cellStyle name="Comma 9 2 20 6" xfId="12313" xr:uid="{00000000-0005-0000-0000-0000303C0000}"/>
    <cellStyle name="Comma 9 2 20 6 2" xfId="25059" xr:uid="{00000000-0005-0000-0000-0000313C0000}"/>
    <cellStyle name="Comma 9 2 20 7" xfId="18771" xr:uid="{00000000-0005-0000-0000-0000323C0000}"/>
    <cellStyle name="Comma 9 2 20 8" xfId="21024" xr:uid="{00000000-0005-0000-0000-0000333C0000}"/>
    <cellStyle name="Comma 9 2 21" xfId="10594" xr:uid="{00000000-0005-0000-0000-0000343C0000}"/>
    <cellStyle name="Comma 9 2 21 2" xfId="16186" xr:uid="{00000000-0005-0000-0000-0000353C0000}"/>
    <cellStyle name="Comma 9 2 21 2 2" xfId="19212" xr:uid="{00000000-0005-0000-0000-0000363C0000}"/>
    <cellStyle name="Comma 9 2 21 2 3" xfId="32330" xr:uid="{00000000-0005-0000-0000-0000373C0000}"/>
    <cellStyle name="Comma 9 2 21 2 4" xfId="35348" xr:uid="{00000000-0005-0000-0000-0000383C0000}"/>
    <cellStyle name="Comma 9 2 21 3" xfId="17768" xr:uid="{00000000-0005-0000-0000-0000393C0000}"/>
    <cellStyle name="Comma 9 2 21 4" xfId="31104" xr:uid="{00000000-0005-0000-0000-00003A3C0000}"/>
    <cellStyle name="Comma 9 2 21 5" xfId="34482" xr:uid="{00000000-0005-0000-0000-00003B3C0000}"/>
    <cellStyle name="Comma 9 2 22" xfId="3164" xr:uid="{00000000-0005-0000-0000-00003C3C0000}"/>
    <cellStyle name="Comma 9 2 23" xfId="42822" xr:uid="{00000000-0005-0000-0000-00003D3C0000}"/>
    <cellStyle name="Comma 9 2 3" xfId="4287" xr:uid="{00000000-0005-0000-0000-00003E3C0000}"/>
    <cellStyle name="Comma 9 2 3 2" xfId="7963" xr:uid="{00000000-0005-0000-0000-00003F3C0000}"/>
    <cellStyle name="Comma 9 2 3 2 2" xfId="14457" xr:uid="{00000000-0005-0000-0000-0000403C0000}"/>
    <cellStyle name="Comma 9 2 3 2 2 2" xfId="27142" xr:uid="{00000000-0005-0000-0000-0000413C0000}"/>
    <cellStyle name="Comma 9 2 3 2 3" xfId="19224" xr:uid="{00000000-0005-0000-0000-0000423C0000}"/>
    <cellStyle name="Comma 9 2 3 2 4" xfId="32342" xr:uid="{00000000-0005-0000-0000-0000433C0000}"/>
    <cellStyle name="Comma 9 2 3 2 5" xfId="35360" xr:uid="{00000000-0005-0000-0000-0000443C0000}"/>
    <cellStyle name="Comma 9 2 3 3" xfId="8886" xr:uid="{00000000-0005-0000-0000-0000453C0000}"/>
    <cellStyle name="Comma 9 2 3 3 2" xfId="15300" xr:uid="{00000000-0005-0000-0000-0000463C0000}"/>
    <cellStyle name="Comma 9 2 3 3 2 2" xfId="27952" xr:uid="{00000000-0005-0000-0000-0000473C0000}"/>
    <cellStyle name="Comma 9 2 3 3 3" xfId="22918" xr:uid="{00000000-0005-0000-0000-0000483C0000}"/>
    <cellStyle name="Comma 9 2 3 4" xfId="6836" xr:uid="{00000000-0005-0000-0000-0000493C0000}"/>
    <cellStyle name="Comma 9 2 3 4 2" xfId="13388" xr:uid="{00000000-0005-0000-0000-00004A3C0000}"/>
    <cellStyle name="Comma 9 2 3 4 2 2" xfId="26123" xr:uid="{00000000-0005-0000-0000-00004B3C0000}"/>
    <cellStyle name="Comma 9 2 3 4 3" xfId="21567" xr:uid="{00000000-0005-0000-0000-00004C3C0000}"/>
    <cellStyle name="Comma 9 2 3 5" xfId="12325" xr:uid="{00000000-0005-0000-0000-00004D3C0000}"/>
    <cellStyle name="Comma 9 2 3 5 2" xfId="25071" xr:uid="{00000000-0005-0000-0000-00004E3C0000}"/>
    <cellStyle name="Comma 9 2 3 6" xfId="17780" xr:uid="{00000000-0005-0000-0000-00004F3C0000}"/>
    <cellStyle name="Comma 9 2 3 7" xfId="31116" xr:uid="{00000000-0005-0000-0000-0000503C0000}"/>
    <cellStyle name="Comma 9 2 3 8" xfId="34494" xr:uid="{00000000-0005-0000-0000-0000513C0000}"/>
    <cellStyle name="Comma 9 2 3 9" xfId="42824" xr:uid="{00000000-0005-0000-0000-0000523C0000}"/>
    <cellStyle name="Comma 9 2 4" xfId="4288" xr:uid="{00000000-0005-0000-0000-0000533C0000}"/>
    <cellStyle name="Comma 9 2 4 2" xfId="7964" xr:uid="{00000000-0005-0000-0000-0000543C0000}"/>
    <cellStyle name="Comma 9 2 4 2 2" xfId="14458" xr:uid="{00000000-0005-0000-0000-0000553C0000}"/>
    <cellStyle name="Comma 9 2 4 2 2 2" xfId="27143" xr:uid="{00000000-0005-0000-0000-0000563C0000}"/>
    <cellStyle name="Comma 9 2 4 2 3" xfId="19225" xr:uid="{00000000-0005-0000-0000-0000573C0000}"/>
    <cellStyle name="Comma 9 2 4 2 4" xfId="32343" xr:uid="{00000000-0005-0000-0000-0000583C0000}"/>
    <cellStyle name="Comma 9 2 4 2 5" xfId="35361" xr:uid="{00000000-0005-0000-0000-0000593C0000}"/>
    <cellStyle name="Comma 9 2 4 3" xfId="8887" xr:uid="{00000000-0005-0000-0000-00005A3C0000}"/>
    <cellStyle name="Comma 9 2 4 3 2" xfId="15301" xr:uid="{00000000-0005-0000-0000-00005B3C0000}"/>
    <cellStyle name="Comma 9 2 4 3 2 2" xfId="27953" xr:uid="{00000000-0005-0000-0000-00005C3C0000}"/>
    <cellStyle name="Comma 9 2 4 3 3" xfId="22919" xr:uid="{00000000-0005-0000-0000-00005D3C0000}"/>
    <cellStyle name="Comma 9 2 4 4" xfId="6837" xr:uid="{00000000-0005-0000-0000-00005E3C0000}"/>
    <cellStyle name="Comma 9 2 4 4 2" xfId="13389" xr:uid="{00000000-0005-0000-0000-00005F3C0000}"/>
    <cellStyle name="Comma 9 2 4 4 2 2" xfId="26124" xr:uid="{00000000-0005-0000-0000-0000603C0000}"/>
    <cellStyle name="Comma 9 2 4 4 3" xfId="21568" xr:uid="{00000000-0005-0000-0000-0000613C0000}"/>
    <cellStyle name="Comma 9 2 4 5" xfId="12326" xr:uid="{00000000-0005-0000-0000-0000623C0000}"/>
    <cellStyle name="Comma 9 2 4 5 2" xfId="25072" xr:uid="{00000000-0005-0000-0000-0000633C0000}"/>
    <cellStyle name="Comma 9 2 4 6" xfId="17781" xr:uid="{00000000-0005-0000-0000-0000643C0000}"/>
    <cellStyle name="Comma 9 2 4 7" xfId="31117" xr:uid="{00000000-0005-0000-0000-0000653C0000}"/>
    <cellStyle name="Comma 9 2 4 8" xfId="34495" xr:uid="{00000000-0005-0000-0000-0000663C0000}"/>
    <cellStyle name="Comma 9 2 5" xfId="4289" xr:uid="{00000000-0005-0000-0000-0000673C0000}"/>
    <cellStyle name="Comma 9 2 5 2" xfId="7965" xr:uid="{00000000-0005-0000-0000-0000683C0000}"/>
    <cellStyle name="Comma 9 2 5 2 2" xfId="14459" xr:uid="{00000000-0005-0000-0000-0000693C0000}"/>
    <cellStyle name="Comma 9 2 5 2 2 2" xfId="27144" xr:uid="{00000000-0005-0000-0000-00006A3C0000}"/>
    <cellStyle name="Comma 9 2 5 2 3" xfId="19226" xr:uid="{00000000-0005-0000-0000-00006B3C0000}"/>
    <cellStyle name="Comma 9 2 5 2 4" xfId="32344" xr:uid="{00000000-0005-0000-0000-00006C3C0000}"/>
    <cellStyle name="Comma 9 2 5 2 5" xfId="35362" xr:uid="{00000000-0005-0000-0000-00006D3C0000}"/>
    <cellStyle name="Comma 9 2 5 3" xfId="8888" xr:uid="{00000000-0005-0000-0000-00006E3C0000}"/>
    <cellStyle name="Comma 9 2 5 3 2" xfId="15302" xr:uid="{00000000-0005-0000-0000-00006F3C0000}"/>
    <cellStyle name="Comma 9 2 5 3 2 2" xfId="27954" xr:uid="{00000000-0005-0000-0000-0000703C0000}"/>
    <cellStyle name="Comma 9 2 5 3 3" xfId="22920" xr:uid="{00000000-0005-0000-0000-0000713C0000}"/>
    <cellStyle name="Comma 9 2 5 4" xfId="6838" xr:uid="{00000000-0005-0000-0000-0000723C0000}"/>
    <cellStyle name="Comma 9 2 5 4 2" xfId="13390" xr:uid="{00000000-0005-0000-0000-0000733C0000}"/>
    <cellStyle name="Comma 9 2 5 4 2 2" xfId="26125" xr:uid="{00000000-0005-0000-0000-0000743C0000}"/>
    <cellStyle name="Comma 9 2 5 4 3" xfId="21569" xr:uid="{00000000-0005-0000-0000-0000753C0000}"/>
    <cellStyle name="Comma 9 2 5 5" xfId="12327" xr:uid="{00000000-0005-0000-0000-0000763C0000}"/>
    <cellStyle name="Comma 9 2 5 5 2" xfId="25073" xr:uid="{00000000-0005-0000-0000-0000773C0000}"/>
    <cellStyle name="Comma 9 2 5 6" xfId="17782" xr:uid="{00000000-0005-0000-0000-0000783C0000}"/>
    <cellStyle name="Comma 9 2 5 7" xfId="31118" xr:uid="{00000000-0005-0000-0000-0000793C0000}"/>
    <cellStyle name="Comma 9 2 5 8" xfId="34496" xr:uid="{00000000-0005-0000-0000-00007A3C0000}"/>
    <cellStyle name="Comma 9 2 6" xfId="4290" xr:uid="{00000000-0005-0000-0000-00007B3C0000}"/>
    <cellStyle name="Comma 9 2 6 2" xfId="7966" xr:uid="{00000000-0005-0000-0000-00007C3C0000}"/>
    <cellStyle name="Comma 9 2 6 2 2" xfId="14460" xr:uid="{00000000-0005-0000-0000-00007D3C0000}"/>
    <cellStyle name="Comma 9 2 6 2 2 2" xfId="27145" xr:uid="{00000000-0005-0000-0000-00007E3C0000}"/>
    <cellStyle name="Comma 9 2 6 2 3" xfId="19227" xr:uid="{00000000-0005-0000-0000-00007F3C0000}"/>
    <cellStyle name="Comma 9 2 6 2 4" xfId="32345" xr:uid="{00000000-0005-0000-0000-0000803C0000}"/>
    <cellStyle name="Comma 9 2 6 2 5" xfId="35363" xr:uid="{00000000-0005-0000-0000-0000813C0000}"/>
    <cellStyle name="Comma 9 2 6 3" xfId="8889" xr:uid="{00000000-0005-0000-0000-0000823C0000}"/>
    <cellStyle name="Comma 9 2 6 3 2" xfId="15303" xr:uid="{00000000-0005-0000-0000-0000833C0000}"/>
    <cellStyle name="Comma 9 2 6 3 2 2" xfId="27955" xr:uid="{00000000-0005-0000-0000-0000843C0000}"/>
    <cellStyle name="Comma 9 2 6 3 3" xfId="22921" xr:uid="{00000000-0005-0000-0000-0000853C0000}"/>
    <cellStyle name="Comma 9 2 6 4" xfId="6839" xr:uid="{00000000-0005-0000-0000-0000863C0000}"/>
    <cellStyle name="Comma 9 2 6 4 2" xfId="13391" xr:uid="{00000000-0005-0000-0000-0000873C0000}"/>
    <cellStyle name="Comma 9 2 6 4 2 2" xfId="26126" xr:uid="{00000000-0005-0000-0000-0000883C0000}"/>
    <cellStyle name="Comma 9 2 6 4 3" xfId="21570" xr:uid="{00000000-0005-0000-0000-0000893C0000}"/>
    <cellStyle name="Comma 9 2 6 5" xfId="12328" xr:uid="{00000000-0005-0000-0000-00008A3C0000}"/>
    <cellStyle name="Comma 9 2 6 5 2" xfId="25074" xr:uid="{00000000-0005-0000-0000-00008B3C0000}"/>
    <cellStyle name="Comma 9 2 6 6" xfId="17783" xr:uid="{00000000-0005-0000-0000-00008C3C0000}"/>
    <cellStyle name="Comma 9 2 6 7" xfId="31119" xr:uid="{00000000-0005-0000-0000-00008D3C0000}"/>
    <cellStyle name="Comma 9 2 6 8" xfId="34497" xr:uid="{00000000-0005-0000-0000-00008E3C0000}"/>
    <cellStyle name="Comma 9 2 7" xfId="4291" xr:uid="{00000000-0005-0000-0000-00008F3C0000}"/>
    <cellStyle name="Comma 9 2 7 2" xfId="7967" xr:uid="{00000000-0005-0000-0000-0000903C0000}"/>
    <cellStyle name="Comma 9 2 7 2 2" xfId="14461" xr:uid="{00000000-0005-0000-0000-0000913C0000}"/>
    <cellStyle name="Comma 9 2 7 2 2 2" xfId="27146" xr:uid="{00000000-0005-0000-0000-0000923C0000}"/>
    <cellStyle name="Comma 9 2 7 2 3" xfId="19228" xr:uid="{00000000-0005-0000-0000-0000933C0000}"/>
    <cellStyle name="Comma 9 2 7 2 4" xfId="32346" xr:uid="{00000000-0005-0000-0000-0000943C0000}"/>
    <cellStyle name="Comma 9 2 7 2 5" xfId="35364" xr:uid="{00000000-0005-0000-0000-0000953C0000}"/>
    <cellStyle name="Comma 9 2 7 3" xfId="8890" xr:uid="{00000000-0005-0000-0000-0000963C0000}"/>
    <cellStyle name="Comma 9 2 7 3 2" xfId="15304" xr:uid="{00000000-0005-0000-0000-0000973C0000}"/>
    <cellStyle name="Comma 9 2 7 3 2 2" xfId="27956" xr:uid="{00000000-0005-0000-0000-0000983C0000}"/>
    <cellStyle name="Comma 9 2 7 3 3" xfId="22922" xr:uid="{00000000-0005-0000-0000-0000993C0000}"/>
    <cellStyle name="Comma 9 2 7 4" xfId="6840" xr:uid="{00000000-0005-0000-0000-00009A3C0000}"/>
    <cellStyle name="Comma 9 2 7 4 2" xfId="13392" xr:uid="{00000000-0005-0000-0000-00009B3C0000}"/>
    <cellStyle name="Comma 9 2 7 4 2 2" xfId="26127" xr:uid="{00000000-0005-0000-0000-00009C3C0000}"/>
    <cellStyle name="Comma 9 2 7 4 3" xfId="21571" xr:uid="{00000000-0005-0000-0000-00009D3C0000}"/>
    <cellStyle name="Comma 9 2 7 5" xfId="12329" xr:uid="{00000000-0005-0000-0000-00009E3C0000}"/>
    <cellStyle name="Comma 9 2 7 5 2" xfId="25075" xr:uid="{00000000-0005-0000-0000-00009F3C0000}"/>
    <cellStyle name="Comma 9 2 7 6" xfId="17784" xr:uid="{00000000-0005-0000-0000-0000A03C0000}"/>
    <cellStyle name="Comma 9 2 7 7" xfId="31120" xr:uid="{00000000-0005-0000-0000-0000A13C0000}"/>
    <cellStyle name="Comma 9 2 7 8" xfId="34498" xr:uid="{00000000-0005-0000-0000-0000A23C0000}"/>
    <cellStyle name="Comma 9 2 8" xfId="4292" xr:uid="{00000000-0005-0000-0000-0000A33C0000}"/>
    <cellStyle name="Comma 9 2 8 2" xfId="7968" xr:uid="{00000000-0005-0000-0000-0000A43C0000}"/>
    <cellStyle name="Comma 9 2 8 2 2" xfId="14462" xr:uid="{00000000-0005-0000-0000-0000A53C0000}"/>
    <cellStyle name="Comma 9 2 8 2 2 2" xfId="27147" xr:uid="{00000000-0005-0000-0000-0000A63C0000}"/>
    <cellStyle name="Comma 9 2 8 2 3" xfId="19229" xr:uid="{00000000-0005-0000-0000-0000A73C0000}"/>
    <cellStyle name="Comma 9 2 8 2 4" xfId="32347" xr:uid="{00000000-0005-0000-0000-0000A83C0000}"/>
    <cellStyle name="Comma 9 2 8 2 5" xfId="35365" xr:uid="{00000000-0005-0000-0000-0000A93C0000}"/>
    <cellStyle name="Comma 9 2 8 3" xfId="8891" xr:uid="{00000000-0005-0000-0000-0000AA3C0000}"/>
    <cellStyle name="Comma 9 2 8 3 2" xfId="15305" xr:uid="{00000000-0005-0000-0000-0000AB3C0000}"/>
    <cellStyle name="Comma 9 2 8 3 2 2" xfId="27957" xr:uid="{00000000-0005-0000-0000-0000AC3C0000}"/>
    <cellStyle name="Comma 9 2 8 3 3" xfId="22923" xr:uid="{00000000-0005-0000-0000-0000AD3C0000}"/>
    <cellStyle name="Comma 9 2 8 4" xfId="6841" xr:uid="{00000000-0005-0000-0000-0000AE3C0000}"/>
    <cellStyle name="Comma 9 2 8 4 2" xfId="13393" xr:uid="{00000000-0005-0000-0000-0000AF3C0000}"/>
    <cellStyle name="Comma 9 2 8 4 2 2" xfId="26128" xr:uid="{00000000-0005-0000-0000-0000B03C0000}"/>
    <cellStyle name="Comma 9 2 8 4 3" xfId="21572" xr:uid="{00000000-0005-0000-0000-0000B13C0000}"/>
    <cellStyle name="Comma 9 2 8 5" xfId="12330" xr:uid="{00000000-0005-0000-0000-0000B23C0000}"/>
    <cellStyle name="Comma 9 2 8 5 2" xfId="25076" xr:uid="{00000000-0005-0000-0000-0000B33C0000}"/>
    <cellStyle name="Comma 9 2 8 6" xfId="17785" xr:uid="{00000000-0005-0000-0000-0000B43C0000}"/>
    <cellStyle name="Comma 9 2 8 7" xfId="31121" xr:uid="{00000000-0005-0000-0000-0000B53C0000}"/>
    <cellStyle name="Comma 9 2 8 8" xfId="34499" xr:uid="{00000000-0005-0000-0000-0000B63C0000}"/>
    <cellStyle name="Comma 9 2 9" xfId="4293" xr:uid="{00000000-0005-0000-0000-0000B73C0000}"/>
    <cellStyle name="Comma 9 2 9 2" xfId="7969" xr:uid="{00000000-0005-0000-0000-0000B83C0000}"/>
    <cellStyle name="Comma 9 2 9 2 2" xfId="14463" xr:uid="{00000000-0005-0000-0000-0000B93C0000}"/>
    <cellStyle name="Comma 9 2 9 2 2 2" xfId="27148" xr:uid="{00000000-0005-0000-0000-0000BA3C0000}"/>
    <cellStyle name="Comma 9 2 9 2 3" xfId="19230" xr:uid="{00000000-0005-0000-0000-0000BB3C0000}"/>
    <cellStyle name="Comma 9 2 9 2 4" xfId="32348" xr:uid="{00000000-0005-0000-0000-0000BC3C0000}"/>
    <cellStyle name="Comma 9 2 9 2 5" xfId="35366" xr:uid="{00000000-0005-0000-0000-0000BD3C0000}"/>
    <cellStyle name="Comma 9 2 9 3" xfId="8892" xr:uid="{00000000-0005-0000-0000-0000BE3C0000}"/>
    <cellStyle name="Comma 9 2 9 3 2" xfId="15306" xr:uid="{00000000-0005-0000-0000-0000BF3C0000}"/>
    <cellStyle name="Comma 9 2 9 3 2 2" xfId="27958" xr:uid="{00000000-0005-0000-0000-0000C03C0000}"/>
    <cellStyle name="Comma 9 2 9 3 3" xfId="22924" xr:uid="{00000000-0005-0000-0000-0000C13C0000}"/>
    <cellStyle name="Comma 9 2 9 4" xfId="6842" xr:uid="{00000000-0005-0000-0000-0000C23C0000}"/>
    <cellStyle name="Comma 9 2 9 4 2" xfId="13394" xr:uid="{00000000-0005-0000-0000-0000C33C0000}"/>
    <cellStyle name="Comma 9 2 9 4 2 2" xfId="26129" xr:uid="{00000000-0005-0000-0000-0000C43C0000}"/>
    <cellStyle name="Comma 9 2 9 4 3" xfId="21573" xr:uid="{00000000-0005-0000-0000-0000C53C0000}"/>
    <cellStyle name="Comma 9 2 9 5" xfId="12331" xr:uid="{00000000-0005-0000-0000-0000C63C0000}"/>
    <cellStyle name="Comma 9 2 9 5 2" xfId="25077" xr:uid="{00000000-0005-0000-0000-0000C73C0000}"/>
    <cellStyle name="Comma 9 2 9 6" xfId="17786" xr:uid="{00000000-0005-0000-0000-0000C83C0000}"/>
    <cellStyle name="Comma 9 2 9 7" xfId="31122" xr:uid="{00000000-0005-0000-0000-0000C93C0000}"/>
    <cellStyle name="Comma 9 2 9 8" xfId="34500" xr:uid="{00000000-0005-0000-0000-0000CA3C0000}"/>
    <cellStyle name="Comma 9 3" xfId="989" xr:uid="{00000000-0005-0000-0000-0000CB3C0000}"/>
    <cellStyle name="Comma 9 3 2" xfId="6259" xr:uid="{00000000-0005-0000-0000-0000CC3C0000}"/>
    <cellStyle name="Comma 9 3 2 2" xfId="42826" xr:uid="{00000000-0005-0000-0000-0000CD3C0000}"/>
    <cellStyle name="Comma 9 3 3" xfId="11261" xr:uid="{00000000-0005-0000-0000-0000CE3C0000}"/>
    <cellStyle name="Comma 9 3 3 2" xfId="16603" xr:uid="{00000000-0005-0000-0000-0000CF3C0000}"/>
    <cellStyle name="Comma 9 3 3 2 2" xfId="29139" xr:uid="{00000000-0005-0000-0000-0000D03C0000}"/>
    <cellStyle name="Comma 9 3 3 3" xfId="24047" xr:uid="{00000000-0005-0000-0000-0000D13C0000}"/>
    <cellStyle name="Comma 9 3 4" xfId="18649" xr:uid="{00000000-0005-0000-0000-0000D23C0000}"/>
    <cellStyle name="Comma 9 3 5" xfId="6033" xr:uid="{00000000-0005-0000-0000-0000D33C0000}"/>
    <cellStyle name="Comma 9 3 6" xfId="42825" xr:uid="{00000000-0005-0000-0000-0000D43C0000}"/>
    <cellStyle name="Comma 9 4" xfId="1510" xr:uid="{00000000-0005-0000-0000-0000D53C0000}"/>
    <cellStyle name="Comma 9 4 2" xfId="6115" xr:uid="{00000000-0005-0000-0000-0000D63C0000}"/>
    <cellStyle name="Comma 9 4 3" xfId="10485" xr:uid="{00000000-0005-0000-0000-0000D73C0000}"/>
    <cellStyle name="Comma 9 4 3 2" xfId="16147" xr:uid="{00000000-0005-0000-0000-0000D83C0000}"/>
    <cellStyle name="Comma 9 4 3 2 2" xfId="28769" xr:uid="{00000000-0005-0000-0000-0000D93C0000}"/>
    <cellStyle name="Comma 9 4 3 3" xfId="23722" xr:uid="{00000000-0005-0000-0000-0000DA3C0000}"/>
    <cellStyle name="Comma 9 4 4" xfId="18884" xr:uid="{00000000-0005-0000-0000-0000DB3C0000}"/>
    <cellStyle name="Comma 9 4 5" xfId="4274" xr:uid="{00000000-0005-0000-0000-0000DC3C0000}"/>
    <cellStyle name="Comma 9 4 6" xfId="37584" xr:uid="{00000000-0005-0000-0000-0000DD3C0000}"/>
    <cellStyle name="Comma 9 4 7" xfId="42827" xr:uid="{00000000-0005-0000-0000-0000DE3C0000}"/>
    <cellStyle name="Comma 9 5" xfId="9714" xr:uid="{00000000-0005-0000-0000-0000DF3C0000}"/>
    <cellStyle name="Comma 9 5 2" xfId="18897" xr:uid="{00000000-0005-0000-0000-0000E03C0000}"/>
    <cellStyle name="Comma 9 5 3" xfId="42828" xr:uid="{00000000-0005-0000-0000-0000E13C0000}"/>
    <cellStyle name="Comma 9 6" xfId="17767" xr:uid="{00000000-0005-0000-0000-0000E23C0000}"/>
    <cellStyle name="Comma 9 6 2" xfId="42829" xr:uid="{00000000-0005-0000-0000-0000E33C0000}"/>
    <cellStyle name="Comma 9 7" xfId="42830" xr:uid="{00000000-0005-0000-0000-0000E43C0000}"/>
    <cellStyle name="Comma 90" xfId="265" xr:uid="{00000000-0005-0000-0000-0000E53C0000}"/>
    <cellStyle name="Comma 90 2" xfId="552" xr:uid="{00000000-0005-0000-0000-0000E63C0000}"/>
    <cellStyle name="Comma 90 2 2" xfId="42832" xr:uid="{00000000-0005-0000-0000-0000E73C0000}"/>
    <cellStyle name="Comma 90 3" xfId="1184" xr:uid="{00000000-0005-0000-0000-0000E83C0000}"/>
    <cellStyle name="Comma 90 4" xfId="37585" xr:uid="{00000000-0005-0000-0000-0000E93C0000}"/>
    <cellStyle name="Comma 90 5" xfId="42831" xr:uid="{00000000-0005-0000-0000-0000EA3C0000}"/>
    <cellStyle name="Comma 91" xfId="266" xr:uid="{00000000-0005-0000-0000-0000EB3C0000}"/>
    <cellStyle name="Comma 91 2" xfId="553" xr:uid="{00000000-0005-0000-0000-0000EC3C0000}"/>
    <cellStyle name="Comma 91 2 2" xfId="42834" xr:uid="{00000000-0005-0000-0000-0000ED3C0000}"/>
    <cellStyle name="Comma 91 3" xfId="1185" xr:uid="{00000000-0005-0000-0000-0000EE3C0000}"/>
    <cellStyle name="Comma 91 4" xfId="37586" xr:uid="{00000000-0005-0000-0000-0000EF3C0000}"/>
    <cellStyle name="Comma 91 5" xfId="42833" xr:uid="{00000000-0005-0000-0000-0000F03C0000}"/>
    <cellStyle name="Comma 92" xfId="267" xr:uid="{00000000-0005-0000-0000-0000F13C0000}"/>
    <cellStyle name="Comma 92 2" xfId="554" xr:uid="{00000000-0005-0000-0000-0000F23C0000}"/>
    <cellStyle name="Comma 92 2 2" xfId="42836" xr:uid="{00000000-0005-0000-0000-0000F33C0000}"/>
    <cellStyle name="Comma 92 3" xfId="1186" xr:uid="{00000000-0005-0000-0000-0000F43C0000}"/>
    <cellStyle name="Comma 92 4" xfId="37587" xr:uid="{00000000-0005-0000-0000-0000F53C0000}"/>
    <cellStyle name="Comma 92 5" xfId="42835" xr:uid="{00000000-0005-0000-0000-0000F63C0000}"/>
    <cellStyle name="Comma 93" xfId="268" xr:uid="{00000000-0005-0000-0000-0000F73C0000}"/>
    <cellStyle name="Comma 93 2" xfId="1187" xr:uid="{00000000-0005-0000-0000-0000F83C0000}"/>
    <cellStyle name="Comma 93 2 2" xfId="18650" xr:uid="{00000000-0005-0000-0000-0000F93C0000}"/>
    <cellStyle name="Comma 93 2 3" xfId="42838" xr:uid="{00000000-0005-0000-0000-0000FA3C0000}"/>
    <cellStyle name="Comma 93 3" xfId="19045" xr:uid="{00000000-0005-0000-0000-0000FB3C0000}"/>
    <cellStyle name="Comma 93 3 2" xfId="42839" xr:uid="{00000000-0005-0000-0000-0000FC3C0000}"/>
    <cellStyle name="Comma 93 4" xfId="9715" xr:uid="{00000000-0005-0000-0000-0000FD3C0000}"/>
    <cellStyle name="Comma 93 5" xfId="42837" xr:uid="{00000000-0005-0000-0000-0000FE3C0000}"/>
    <cellStyle name="Comma 94" xfId="18" xr:uid="{00000000-0005-0000-0000-0000FF3C0000}"/>
    <cellStyle name="Comma 94 2" xfId="269" xr:uid="{00000000-0005-0000-0000-0000003D0000}"/>
    <cellStyle name="Comma 94 2 2" xfId="42841" xr:uid="{00000000-0005-0000-0000-0000013D0000}"/>
    <cellStyle name="Comma 94 3" xfId="1188" xr:uid="{00000000-0005-0000-0000-0000023D0000}"/>
    <cellStyle name="Comma 94 3 2" xfId="19046" xr:uid="{00000000-0005-0000-0000-0000033D0000}"/>
    <cellStyle name="Comma 94 3 3" xfId="42842" xr:uid="{00000000-0005-0000-0000-0000043D0000}"/>
    <cellStyle name="Comma 94 4" xfId="9716" xr:uid="{00000000-0005-0000-0000-0000053D0000}"/>
    <cellStyle name="Comma 94 4 2" xfId="37400" xr:uid="{00000000-0005-0000-0000-0000063D0000}"/>
    <cellStyle name="Comma 94 4 3" xfId="37878" xr:uid="{00000000-0005-0000-0000-0000073D0000}"/>
    <cellStyle name="Comma 94 5" xfId="42840" xr:uid="{00000000-0005-0000-0000-0000083D0000}"/>
    <cellStyle name="Comma 95" xfId="270" xr:uid="{00000000-0005-0000-0000-0000093D0000}"/>
    <cellStyle name="Comma 95 2" xfId="1189" xr:uid="{00000000-0005-0000-0000-00000A3D0000}"/>
    <cellStyle name="Comma 95 2 2" xfId="18651" xr:uid="{00000000-0005-0000-0000-00000B3D0000}"/>
    <cellStyle name="Comma 95 2 3" xfId="42844" xr:uid="{00000000-0005-0000-0000-00000C3D0000}"/>
    <cellStyle name="Comma 95 3" xfId="19047" xr:uid="{00000000-0005-0000-0000-00000D3D0000}"/>
    <cellStyle name="Comma 95 3 2" xfId="42845" xr:uid="{00000000-0005-0000-0000-00000E3D0000}"/>
    <cellStyle name="Comma 95 4" xfId="9717" xr:uid="{00000000-0005-0000-0000-00000F3D0000}"/>
    <cellStyle name="Comma 95 5" xfId="42843" xr:uid="{00000000-0005-0000-0000-0000103D0000}"/>
    <cellStyle name="Comma 96" xfId="271" xr:uid="{00000000-0005-0000-0000-0000113D0000}"/>
    <cellStyle name="Comma 96 2" xfId="1190" xr:uid="{00000000-0005-0000-0000-0000123D0000}"/>
    <cellStyle name="Comma 96 2 2" xfId="18652" xr:uid="{00000000-0005-0000-0000-0000133D0000}"/>
    <cellStyle name="Comma 96 2 3" xfId="42847" xr:uid="{00000000-0005-0000-0000-0000143D0000}"/>
    <cellStyle name="Comma 96 3" xfId="19048" xr:uid="{00000000-0005-0000-0000-0000153D0000}"/>
    <cellStyle name="Comma 96 3 2" xfId="42848" xr:uid="{00000000-0005-0000-0000-0000163D0000}"/>
    <cellStyle name="Comma 96 4" xfId="9718" xr:uid="{00000000-0005-0000-0000-0000173D0000}"/>
    <cellStyle name="Comma 96 5" xfId="42846" xr:uid="{00000000-0005-0000-0000-0000183D0000}"/>
    <cellStyle name="Comma 97" xfId="272" xr:uid="{00000000-0005-0000-0000-0000193D0000}"/>
    <cellStyle name="Comma 97 2" xfId="1191" xr:uid="{00000000-0005-0000-0000-00001A3D0000}"/>
    <cellStyle name="Comma 97 2 2" xfId="18653" xr:uid="{00000000-0005-0000-0000-00001B3D0000}"/>
    <cellStyle name="Comma 97 2 3" xfId="42850" xr:uid="{00000000-0005-0000-0000-00001C3D0000}"/>
    <cellStyle name="Comma 97 3" xfId="19049" xr:uid="{00000000-0005-0000-0000-00001D3D0000}"/>
    <cellStyle name="Comma 97 3 2" xfId="42851" xr:uid="{00000000-0005-0000-0000-00001E3D0000}"/>
    <cellStyle name="Comma 97 4" xfId="9719" xr:uid="{00000000-0005-0000-0000-00001F3D0000}"/>
    <cellStyle name="Comma 97 5" xfId="42849" xr:uid="{00000000-0005-0000-0000-0000203D0000}"/>
    <cellStyle name="Comma 98" xfId="273" xr:uid="{00000000-0005-0000-0000-0000213D0000}"/>
    <cellStyle name="Comma 98 2" xfId="1192" xr:uid="{00000000-0005-0000-0000-0000223D0000}"/>
    <cellStyle name="Comma 98 2 2" xfId="18654" xr:uid="{00000000-0005-0000-0000-0000233D0000}"/>
    <cellStyle name="Comma 98 2 3" xfId="42853" xr:uid="{00000000-0005-0000-0000-0000243D0000}"/>
    <cellStyle name="Comma 98 3" xfId="19050" xr:uid="{00000000-0005-0000-0000-0000253D0000}"/>
    <cellStyle name="Comma 98 3 2" xfId="42854" xr:uid="{00000000-0005-0000-0000-0000263D0000}"/>
    <cellStyle name="Comma 98 4" xfId="9720" xr:uid="{00000000-0005-0000-0000-0000273D0000}"/>
    <cellStyle name="Comma 98 5" xfId="42852" xr:uid="{00000000-0005-0000-0000-0000283D0000}"/>
    <cellStyle name="Comma 99" xfId="274" xr:uid="{00000000-0005-0000-0000-0000293D0000}"/>
    <cellStyle name="Comma 99 2" xfId="1193" xr:uid="{00000000-0005-0000-0000-00002A3D0000}"/>
    <cellStyle name="Comma 99 2 2" xfId="18655" xr:uid="{00000000-0005-0000-0000-00002B3D0000}"/>
    <cellStyle name="Comma 99 2 3" xfId="42856" xr:uid="{00000000-0005-0000-0000-00002C3D0000}"/>
    <cellStyle name="Comma 99 3" xfId="19051" xr:uid="{00000000-0005-0000-0000-00002D3D0000}"/>
    <cellStyle name="Comma 99 3 2" xfId="42857" xr:uid="{00000000-0005-0000-0000-00002E3D0000}"/>
    <cellStyle name="Comma 99 4" xfId="9721" xr:uid="{00000000-0005-0000-0000-00002F3D0000}"/>
    <cellStyle name="Comma 99 5" xfId="42855" xr:uid="{00000000-0005-0000-0000-0000303D0000}"/>
    <cellStyle name="comma zerodec" xfId="4294" xr:uid="{00000000-0005-0000-0000-0000313D0000}"/>
    <cellStyle name="Comma^ODCOS " xfId="42858" xr:uid="{00000000-0005-0000-0000-0000323D0000}"/>
    <cellStyle name="Comma0" xfId="275" xr:uid="{00000000-0005-0000-0000-0000333D0000}"/>
    <cellStyle name="Comma0 2" xfId="9722" xr:uid="{00000000-0005-0000-0000-0000343D0000}"/>
    <cellStyle name="Comma0 2 2" xfId="42859" xr:uid="{00000000-0005-0000-0000-0000353D0000}"/>
    <cellStyle name="Comma0 3" xfId="17787" xr:uid="{00000000-0005-0000-0000-0000363D0000}"/>
    <cellStyle name="Comma0 4" xfId="4295" xr:uid="{00000000-0005-0000-0000-0000373D0000}"/>
    <cellStyle name="Comma1" xfId="4296" xr:uid="{00000000-0005-0000-0000-0000383D0000}"/>
    <cellStyle name="Comma2" xfId="4297" xr:uid="{00000000-0005-0000-0000-0000393D0000}"/>
    <cellStyle name="Comments" xfId="4298" xr:uid="{00000000-0005-0000-0000-00003A3D0000}"/>
    <cellStyle name="Company Name" xfId="42860" xr:uid="{00000000-0005-0000-0000-00003B3D0000}"/>
    <cellStyle name="Constant" xfId="6193" xr:uid="{00000000-0005-0000-0000-00003C3D0000}"/>
    <cellStyle name="Constant 10" xfId="12269" xr:uid="{00000000-0005-0000-0000-00003D3D0000}"/>
    <cellStyle name="Constant 10 2" xfId="25015" xr:uid="{00000000-0005-0000-0000-00003E3D0000}"/>
    <cellStyle name="Constant 11" xfId="17249" xr:uid="{00000000-0005-0000-0000-00003F3D0000}"/>
    <cellStyle name="Constant 11 2" xfId="29780" xr:uid="{00000000-0005-0000-0000-0000403D0000}"/>
    <cellStyle name="Constant 12" xfId="17287" xr:uid="{00000000-0005-0000-0000-0000413D0000}"/>
    <cellStyle name="Constant 12 2" xfId="29818" xr:uid="{00000000-0005-0000-0000-0000423D0000}"/>
    <cellStyle name="Constant 13" xfId="17348" xr:uid="{00000000-0005-0000-0000-0000433D0000}"/>
    <cellStyle name="Constant 13 2" xfId="29879" xr:uid="{00000000-0005-0000-0000-0000443D0000}"/>
    <cellStyle name="Constant 2" xfId="6364" xr:uid="{00000000-0005-0000-0000-0000453D0000}"/>
    <cellStyle name="Constant 2 10" xfId="15934" xr:uid="{00000000-0005-0000-0000-0000463D0000}"/>
    <cellStyle name="Constant 2 10 2" xfId="28574" xr:uid="{00000000-0005-0000-0000-0000473D0000}"/>
    <cellStyle name="Constant 2 11" xfId="12230" xr:uid="{00000000-0005-0000-0000-0000483D0000}"/>
    <cellStyle name="Constant 2 11 2" xfId="24976" xr:uid="{00000000-0005-0000-0000-0000493D0000}"/>
    <cellStyle name="Constant 2 12" xfId="12242" xr:uid="{00000000-0005-0000-0000-00004A3D0000}"/>
    <cellStyle name="Constant 2 12 2" xfId="24988" xr:uid="{00000000-0005-0000-0000-00004B3D0000}"/>
    <cellStyle name="Constant 2 2" xfId="9554" xr:uid="{00000000-0005-0000-0000-00004C3D0000}"/>
    <cellStyle name="Constant 2 2 10" xfId="12081" xr:uid="{00000000-0005-0000-0000-00004D3D0000}"/>
    <cellStyle name="Constant 2 2 10 2" xfId="24826" xr:uid="{00000000-0005-0000-0000-00004E3D0000}"/>
    <cellStyle name="Constant 2 2 2" xfId="11767" xr:uid="{00000000-0005-0000-0000-00004F3D0000}"/>
    <cellStyle name="Constant 2 2 2 10" xfId="15144" xr:uid="{00000000-0005-0000-0000-0000503D0000}"/>
    <cellStyle name="Constant 2 2 2 10 2" xfId="27808" xr:uid="{00000000-0005-0000-0000-0000513D0000}"/>
    <cellStyle name="Constant 2 2 2 11" xfId="17369" xr:uid="{00000000-0005-0000-0000-0000523D0000}"/>
    <cellStyle name="Constant 2 2 2 11 2" xfId="29900" xr:uid="{00000000-0005-0000-0000-0000533D0000}"/>
    <cellStyle name="Constant 2 2 2 12" xfId="12341" xr:uid="{00000000-0005-0000-0000-0000543D0000}"/>
    <cellStyle name="Constant 2 2 2 12 2" xfId="25087" xr:uid="{00000000-0005-0000-0000-0000553D0000}"/>
    <cellStyle name="Constant 2 2 2 13" xfId="24517" xr:uid="{00000000-0005-0000-0000-0000563D0000}"/>
    <cellStyle name="Constant 2 2 2 2" xfId="16999" xr:uid="{00000000-0005-0000-0000-0000573D0000}"/>
    <cellStyle name="Constant 2 2 2 2 2" xfId="29532" xr:uid="{00000000-0005-0000-0000-0000583D0000}"/>
    <cellStyle name="Constant 2 2 2 3" xfId="17361" xr:uid="{00000000-0005-0000-0000-0000593D0000}"/>
    <cellStyle name="Constant 2 2 2 3 2" xfId="29892" xr:uid="{00000000-0005-0000-0000-00005A3D0000}"/>
    <cellStyle name="Constant 2 2 2 4" xfId="17267" xr:uid="{00000000-0005-0000-0000-00005B3D0000}"/>
    <cellStyle name="Constant 2 2 2 4 2" xfId="29798" xr:uid="{00000000-0005-0000-0000-00005C3D0000}"/>
    <cellStyle name="Constant 2 2 2 5" xfId="17296" xr:uid="{00000000-0005-0000-0000-00005D3D0000}"/>
    <cellStyle name="Constant 2 2 2 5 2" xfId="29827" xr:uid="{00000000-0005-0000-0000-00005E3D0000}"/>
    <cellStyle name="Constant 2 2 2 6" xfId="17205" xr:uid="{00000000-0005-0000-0000-00005F3D0000}"/>
    <cellStyle name="Constant 2 2 2 6 2" xfId="29736" xr:uid="{00000000-0005-0000-0000-0000603D0000}"/>
    <cellStyle name="Constant 2 2 2 7" xfId="12264" xr:uid="{00000000-0005-0000-0000-0000613D0000}"/>
    <cellStyle name="Constant 2 2 2 7 2" xfId="25010" xr:uid="{00000000-0005-0000-0000-0000623D0000}"/>
    <cellStyle name="Constant 2 2 2 8" xfId="12976" xr:uid="{00000000-0005-0000-0000-0000633D0000}"/>
    <cellStyle name="Constant 2 2 2 8 2" xfId="25722" xr:uid="{00000000-0005-0000-0000-0000643D0000}"/>
    <cellStyle name="Constant 2 2 2 9" xfId="17162" xr:uid="{00000000-0005-0000-0000-0000653D0000}"/>
    <cellStyle name="Constant 2 2 2 9 2" xfId="29693" xr:uid="{00000000-0005-0000-0000-0000663D0000}"/>
    <cellStyle name="Constant 2 2 3" xfId="11856" xr:uid="{00000000-0005-0000-0000-0000673D0000}"/>
    <cellStyle name="Constant 2 2 3 10" xfId="12058" xr:uid="{00000000-0005-0000-0000-0000683D0000}"/>
    <cellStyle name="Constant 2 2 3 10 2" xfId="24803" xr:uid="{00000000-0005-0000-0000-0000693D0000}"/>
    <cellStyle name="Constant 2 2 3 11" xfId="12193" xr:uid="{00000000-0005-0000-0000-00006A3D0000}"/>
    <cellStyle name="Constant 2 2 3 11 2" xfId="24939" xr:uid="{00000000-0005-0000-0000-00006B3D0000}"/>
    <cellStyle name="Constant 2 2 3 12" xfId="17226" xr:uid="{00000000-0005-0000-0000-00006C3D0000}"/>
    <cellStyle name="Constant 2 2 3 12 2" xfId="29757" xr:uid="{00000000-0005-0000-0000-00006D3D0000}"/>
    <cellStyle name="Constant 2 2 3 13" xfId="24605" xr:uid="{00000000-0005-0000-0000-00006E3D0000}"/>
    <cellStyle name="Constant 2 2 3 2" xfId="17057" xr:uid="{00000000-0005-0000-0000-00006F3D0000}"/>
    <cellStyle name="Constant 2 2 3 2 2" xfId="29588" xr:uid="{00000000-0005-0000-0000-0000703D0000}"/>
    <cellStyle name="Constant 2 2 3 3" xfId="17372" xr:uid="{00000000-0005-0000-0000-0000713D0000}"/>
    <cellStyle name="Constant 2 2 3 3 2" xfId="29903" xr:uid="{00000000-0005-0000-0000-0000723D0000}"/>
    <cellStyle name="Constant 2 2 3 4" xfId="16369" xr:uid="{00000000-0005-0000-0000-0000733D0000}"/>
    <cellStyle name="Constant 2 2 3 4 2" xfId="28911" xr:uid="{00000000-0005-0000-0000-0000743D0000}"/>
    <cellStyle name="Constant 2 2 3 5" xfId="12104" xr:uid="{00000000-0005-0000-0000-0000753D0000}"/>
    <cellStyle name="Constant 2 2 3 5 2" xfId="24849" xr:uid="{00000000-0005-0000-0000-0000763D0000}"/>
    <cellStyle name="Constant 2 2 3 6" xfId="15957" xr:uid="{00000000-0005-0000-0000-0000773D0000}"/>
    <cellStyle name="Constant 2 2 3 6 2" xfId="28593" xr:uid="{00000000-0005-0000-0000-0000783D0000}"/>
    <cellStyle name="Constant 2 2 3 7" xfId="12522" xr:uid="{00000000-0005-0000-0000-0000793D0000}"/>
    <cellStyle name="Constant 2 2 3 7 2" xfId="25268" xr:uid="{00000000-0005-0000-0000-00007A3D0000}"/>
    <cellStyle name="Constant 2 2 3 8" xfId="17264" xr:uid="{00000000-0005-0000-0000-00007B3D0000}"/>
    <cellStyle name="Constant 2 2 3 8 2" xfId="29795" xr:uid="{00000000-0005-0000-0000-00007C3D0000}"/>
    <cellStyle name="Constant 2 2 3 9" xfId="16072" xr:uid="{00000000-0005-0000-0000-00007D3D0000}"/>
    <cellStyle name="Constant 2 2 3 9 2" xfId="28699" xr:uid="{00000000-0005-0000-0000-00007E3D0000}"/>
    <cellStyle name="Constant 2 2 4" xfId="17237" xr:uid="{00000000-0005-0000-0000-00007F3D0000}"/>
    <cellStyle name="Constant 2 2 4 2" xfId="29768" xr:uid="{00000000-0005-0000-0000-0000803D0000}"/>
    <cellStyle name="Constant 2 2 5" xfId="15882" xr:uid="{00000000-0005-0000-0000-0000813D0000}"/>
    <cellStyle name="Constant 2 2 5 2" xfId="28523" xr:uid="{00000000-0005-0000-0000-0000823D0000}"/>
    <cellStyle name="Constant 2 2 6" xfId="12225" xr:uid="{00000000-0005-0000-0000-0000833D0000}"/>
    <cellStyle name="Constant 2 2 6 2" xfId="24971" xr:uid="{00000000-0005-0000-0000-0000843D0000}"/>
    <cellStyle name="Constant 2 2 7" xfId="17221" xr:uid="{00000000-0005-0000-0000-0000853D0000}"/>
    <cellStyle name="Constant 2 2 7 2" xfId="29752" xr:uid="{00000000-0005-0000-0000-0000863D0000}"/>
    <cellStyle name="Constant 2 2 8" xfId="17177" xr:uid="{00000000-0005-0000-0000-0000873D0000}"/>
    <cellStyle name="Constant 2 2 8 2" xfId="29708" xr:uid="{00000000-0005-0000-0000-0000883D0000}"/>
    <cellStyle name="Constant 2 2 9" xfId="12054" xr:uid="{00000000-0005-0000-0000-0000893D0000}"/>
    <cellStyle name="Constant 2 2 9 2" xfId="24799" xr:uid="{00000000-0005-0000-0000-00008A3D0000}"/>
    <cellStyle name="Constant 2 3" xfId="7719" xr:uid="{00000000-0005-0000-0000-00008B3D0000}"/>
    <cellStyle name="Constant 2 3 10" xfId="15938" xr:uid="{00000000-0005-0000-0000-00008C3D0000}"/>
    <cellStyle name="Constant 2 3 10 2" xfId="28578" xr:uid="{00000000-0005-0000-0000-00008D3D0000}"/>
    <cellStyle name="Constant 2 3 11" xfId="16160" xr:uid="{00000000-0005-0000-0000-00008E3D0000}"/>
    <cellStyle name="Constant 2 3 11 2" xfId="28782" xr:uid="{00000000-0005-0000-0000-00008F3D0000}"/>
    <cellStyle name="Constant 2 3 2" xfId="14216" xr:uid="{00000000-0005-0000-0000-0000903D0000}"/>
    <cellStyle name="Constant 2 3 2 2" xfId="26942" xr:uid="{00000000-0005-0000-0000-0000913D0000}"/>
    <cellStyle name="Constant 2 3 3" xfId="17147" xr:uid="{00000000-0005-0000-0000-0000923D0000}"/>
    <cellStyle name="Constant 2 3 3 2" xfId="29678" xr:uid="{00000000-0005-0000-0000-0000933D0000}"/>
    <cellStyle name="Constant 2 3 4" xfId="17244" xr:uid="{00000000-0005-0000-0000-0000943D0000}"/>
    <cellStyle name="Constant 2 3 4 2" xfId="29775" xr:uid="{00000000-0005-0000-0000-0000953D0000}"/>
    <cellStyle name="Constant 2 3 5" xfId="12235" xr:uid="{00000000-0005-0000-0000-0000963D0000}"/>
    <cellStyle name="Constant 2 3 5 2" xfId="24981" xr:uid="{00000000-0005-0000-0000-0000973D0000}"/>
    <cellStyle name="Constant 2 3 6" xfId="17195" xr:uid="{00000000-0005-0000-0000-0000983D0000}"/>
    <cellStyle name="Constant 2 3 6 2" xfId="29726" xr:uid="{00000000-0005-0000-0000-0000993D0000}"/>
    <cellStyle name="Constant 2 3 7" xfId="12196" xr:uid="{00000000-0005-0000-0000-00009A3D0000}"/>
    <cellStyle name="Constant 2 3 7 2" xfId="24942" xr:uid="{00000000-0005-0000-0000-00009B3D0000}"/>
    <cellStyle name="Constant 2 3 8" xfId="12069" xr:uid="{00000000-0005-0000-0000-00009C3D0000}"/>
    <cellStyle name="Constant 2 3 8 2" xfId="24814" xr:uid="{00000000-0005-0000-0000-00009D3D0000}"/>
    <cellStyle name="Constant 2 3 9" xfId="12199" xr:uid="{00000000-0005-0000-0000-00009E3D0000}"/>
    <cellStyle name="Constant 2 3 9 2" xfId="24945" xr:uid="{00000000-0005-0000-0000-00009F3D0000}"/>
    <cellStyle name="Constant 2 4" xfId="11493" xr:uid="{00000000-0005-0000-0000-0000A03D0000}"/>
    <cellStyle name="Constant 2 4 10" xfId="17292" xr:uid="{00000000-0005-0000-0000-0000A13D0000}"/>
    <cellStyle name="Constant 2 4 10 2" xfId="29823" xr:uid="{00000000-0005-0000-0000-0000A23D0000}"/>
    <cellStyle name="Constant 2 4 11" xfId="17227" xr:uid="{00000000-0005-0000-0000-0000A33D0000}"/>
    <cellStyle name="Constant 2 4 11 2" xfId="29758" xr:uid="{00000000-0005-0000-0000-0000A43D0000}"/>
    <cellStyle name="Constant 2 4 12" xfId="12249" xr:uid="{00000000-0005-0000-0000-0000A53D0000}"/>
    <cellStyle name="Constant 2 4 12 2" xfId="24995" xr:uid="{00000000-0005-0000-0000-0000A63D0000}"/>
    <cellStyle name="Constant 2 4 13" xfId="24248" xr:uid="{00000000-0005-0000-0000-0000A73D0000}"/>
    <cellStyle name="Constant 2 4 2" xfId="16779" xr:uid="{00000000-0005-0000-0000-0000A83D0000}"/>
    <cellStyle name="Constant 2 4 2 2" xfId="29314" xr:uid="{00000000-0005-0000-0000-0000A93D0000}"/>
    <cellStyle name="Constant 2 4 3" xfId="17341" xr:uid="{00000000-0005-0000-0000-0000AA3D0000}"/>
    <cellStyle name="Constant 2 4 3 2" xfId="29872" xr:uid="{00000000-0005-0000-0000-0000AB3D0000}"/>
    <cellStyle name="Constant 2 4 4" xfId="12192" xr:uid="{00000000-0005-0000-0000-0000AC3D0000}"/>
    <cellStyle name="Constant 2 4 4 2" xfId="24938" xr:uid="{00000000-0005-0000-0000-0000AD3D0000}"/>
    <cellStyle name="Constant 2 4 5" xfId="16025" xr:uid="{00000000-0005-0000-0000-0000AE3D0000}"/>
    <cellStyle name="Constant 2 4 5 2" xfId="28653" xr:uid="{00000000-0005-0000-0000-0000AF3D0000}"/>
    <cellStyle name="Constant 2 4 6" xfId="17215" xr:uid="{00000000-0005-0000-0000-0000B03D0000}"/>
    <cellStyle name="Constant 2 4 6 2" xfId="29746" xr:uid="{00000000-0005-0000-0000-0000B13D0000}"/>
    <cellStyle name="Constant 2 4 7" xfId="17289" xr:uid="{00000000-0005-0000-0000-0000B23D0000}"/>
    <cellStyle name="Constant 2 4 7 2" xfId="29820" xr:uid="{00000000-0005-0000-0000-0000B33D0000}"/>
    <cellStyle name="Constant 2 4 8" xfId="17165" xr:uid="{00000000-0005-0000-0000-0000B43D0000}"/>
    <cellStyle name="Constant 2 4 8 2" xfId="29696" xr:uid="{00000000-0005-0000-0000-0000B53D0000}"/>
    <cellStyle name="Constant 2 4 9" xfId="12268" xr:uid="{00000000-0005-0000-0000-0000B63D0000}"/>
    <cellStyle name="Constant 2 4 9 2" xfId="25014" xr:uid="{00000000-0005-0000-0000-0000B73D0000}"/>
    <cellStyle name="Constant 2 5" xfId="12194" xr:uid="{00000000-0005-0000-0000-0000B83D0000}"/>
    <cellStyle name="Constant 2 5 2" xfId="24940" xr:uid="{00000000-0005-0000-0000-0000B93D0000}"/>
    <cellStyle name="Constant 2 6" xfId="16023" xr:uid="{00000000-0005-0000-0000-0000BA3D0000}"/>
    <cellStyle name="Constant 2 6 2" xfId="28651" xr:uid="{00000000-0005-0000-0000-0000BB3D0000}"/>
    <cellStyle name="Constant 2 7" xfId="12055" xr:uid="{00000000-0005-0000-0000-0000BC3D0000}"/>
    <cellStyle name="Constant 2 7 2" xfId="24800" xr:uid="{00000000-0005-0000-0000-0000BD3D0000}"/>
    <cellStyle name="Constant 2 8" xfId="17194" xr:uid="{00000000-0005-0000-0000-0000BE3D0000}"/>
    <cellStyle name="Constant 2 8 2" xfId="29725" xr:uid="{00000000-0005-0000-0000-0000BF3D0000}"/>
    <cellStyle name="Constant 2 9" xfId="17259" xr:uid="{00000000-0005-0000-0000-0000C03D0000}"/>
    <cellStyle name="Constant 2 9 2" xfId="29790" xr:uid="{00000000-0005-0000-0000-0000C13D0000}"/>
    <cellStyle name="Constant 3" xfId="9519" xr:uid="{00000000-0005-0000-0000-0000C23D0000}"/>
    <cellStyle name="Constant 3 10" xfId="12345" xr:uid="{00000000-0005-0000-0000-0000C33D0000}"/>
    <cellStyle name="Constant 3 10 2" xfId="25091" xr:uid="{00000000-0005-0000-0000-0000C43D0000}"/>
    <cellStyle name="Constant 3 2" xfId="11760" xr:uid="{00000000-0005-0000-0000-0000C53D0000}"/>
    <cellStyle name="Constant 3 2 10" xfId="12047" xr:uid="{00000000-0005-0000-0000-0000C63D0000}"/>
    <cellStyle name="Constant 3 2 10 2" xfId="24792" xr:uid="{00000000-0005-0000-0000-0000C73D0000}"/>
    <cellStyle name="Constant 3 2 11" xfId="12065" xr:uid="{00000000-0005-0000-0000-0000C83D0000}"/>
    <cellStyle name="Constant 3 2 11 2" xfId="24810" xr:uid="{00000000-0005-0000-0000-0000C93D0000}"/>
    <cellStyle name="Constant 3 2 12" xfId="17144" xr:uid="{00000000-0005-0000-0000-0000CA3D0000}"/>
    <cellStyle name="Constant 3 2 12 2" xfId="29675" xr:uid="{00000000-0005-0000-0000-0000CB3D0000}"/>
    <cellStyle name="Constant 3 2 13" xfId="24510" xr:uid="{00000000-0005-0000-0000-0000CC3D0000}"/>
    <cellStyle name="Constant 3 2 2" xfId="16993" xr:uid="{00000000-0005-0000-0000-0000CD3D0000}"/>
    <cellStyle name="Constant 3 2 2 2" xfId="29526" xr:uid="{00000000-0005-0000-0000-0000CE3D0000}"/>
    <cellStyle name="Constant 3 2 3" xfId="17360" xr:uid="{00000000-0005-0000-0000-0000CF3D0000}"/>
    <cellStyle name="Constant 3 2 3 2" xfId="29891" xr:uid="{00000000-0005-0000-0000-0000D03D0000}"/>
    <cellStyle name="Constant 3 2 4" xfId="16457" xr:uid="{00000000-0005-0000-0000-0000D13D0000}"/>
    <cellStyle name="Constant 3 2 4 2" xfId="28997" xr:uid="{00000000-0005-0000-0000-0000D23D0000}"/>
    <cellStyle name="Constant 3 2 5" xfId="16483" xr:uid="{00000000-0005-0000-0000-0000D33D0000}"/>
    <cellStyle name="Constant 3 2 5 2" xfId="29023" xr:uid="{00000000-0005-0000-0000-0000D43D0000}"/>
    <cellStyle name="Constant 3 2 6" xfId="12234" xr:uid="{00000000-0005-0000-0000-0000D53D0000}"/>
    <cellStyle name="Constant 3 2 6 2" xfId="24980" xr:uid="{00000000-0005-0000-0000-0000D63D0000}"/>
    <cellStyle name="Constant 3 2 7" xfId="17263" xr:uid="{00000000-0005-0000-0000-0000D73D0000}"/>
    <cellStyle name="Constant 3 2 7 2" xfId="29794" xr:uid="{00000000-0005-0000-0000-0000D83D0000}"/>
    <cellStyle name="Constant 3 2 8" xfId="17178" xr:uid="{00000000-0005-0000-0000-0000D93D0000}"/>
    <cellStyle name="Constant 3 2 8 2" xfId="29709" xr:uid="{00000000-0005-0000-0000-0000DA3D0000}"/>
    <cellStyle name="Constant 3 2 9" xfId="15944" xr:uid="{00000000-0005-0000-0000-0000DB3D0000}"/>
    <cellStyle name="Constant 3 2 9 2" xfId="28584" xr:uid="{00000000-0005-0000-0000-0000DC3D0000}"/>
    <cellStyle name="Constant 3 3" xfId="6876" xr:uid="{00000000-0005-0000-0000-0000DD3D0000}"/>
    <cellStyle name="Constant 3 3 10" xfId="17357" xr:uid="{00000000-0005-0000-0000-0000DE3D0000}"/>
    <cellStyle name="Constant 3 3 10 2" xfId="29888" xr:uid="{00000000-0005-0000-0000-0000DF3D0000}"/>
    <cellStyle name="Constant 3 3 11" xfId="12075" xr:uid="{00000000-0005-0000-0000-0000E03D0000}"/>
    <cellStyle name="Constant 3 3 11 2" xfId="24820" xr:uid="{00000000-0005-0000-0000-0000E13D0000}"/>
    <cellStyle name="Constant 3 3 12" xfId="17181" xr:uid="{00000000-0005-0000-0000-0000E23D0000}"/>
    <cellStyle name="Constant 3 3 12 2" xfId="29712" xr:uid="{00000000-0005-0000-0000-0000E33D0000}"/>
    <cellStyle name="Constant 3 3 13" xfId="21607" xr:uid="{00000000-0005-0000-0000-0000E43D0000}"/>
    <cellStyle name="Constant 3 3 2" xfId="13428" xr:uid="{00000000-0005-0000-0000-0000E53D0000}"/>
    <cellStyle name="Constant 3 3 2 2" xfId="26163" xr:uid="{00000000-0005-0000-0000-0000E63D0000}"/>
    <cellStyle name="Constant 3 3 3" xfId="12060" xr:uid="{00000000-0005-0000-0000-0000E73D0000}"/>
    <cellStyle name="Constant 3 3 3 2" xfId="24805" xr:uid="{00000000-0005-0000-0000-0000E83D0000}"/>
    <cellStyle name="Constant 3 3 4" xfId="17175" xr:uid="{00000000-0005-0000-0000-0000E93D0000}"/>
    <cellStyle name="Constant 3 3 4 2" xfId="29706" xr:uid="{00000000-0005-0000-0000-0000EA3D0000}"/>
    <cellStyle name="Constant 3 3 5" xfId="17349" xr:uid="{00000000-0005-0000-0000-0000EB3D0000}"/>
    <cellStyle name="Constant 3 3 5 2" xfId="29880" xr:uid="{00000000-0005-0000-0000-0000EC3D0000}"/>
    <cellStyle name="Constant 3 3 6" xfId="17062" xr:uid="{00000000-0005-0000-0000-0000ED3D0000}"/>
    <cellStyle name="Constant 3 3 6 2" xfId="29593" xr:uid="{00000000-0005-0000-0000-0000EE3D0000}"/>
    <cellStyle name="Constant 3 3 7" xfId="16179" xr:uid="{00000000-0005-0000-0000-0000EF3D0000}"/>
    <cellStyle name="Constant 3 3 7 2" xfId="28801" xr:uid="{00000000-0005-0000-0000-0000F03D0000}"/>
    <cellStyle name="Constant 3 3 8" xfId="17274" xr:uid="{00000000-0005-0000-0000-0000F13D0000}"/>
    <cellStyle name="Constant 3 3 8 2" xfId="29805" xr:uid="{00000000-0005-0000-0000-0000F23D0000}"/>
    <cellStyle name="Constant 3 3 9" xfId="12201" xr:uid="{00000000-0005-0000-0000-0000F33D0000}"/>
    <cellStyle name="Constant 3 3 9 2" xfId="24947" xr:uid="{00000000-0005-0000-0000-0000F43D0000}"/>
    <cellStyle name="Constant 3 4" xfId="17234" xr:uid="{00000000-0005-0000-0000-0000F53D0000}"/>
    <cellStyle name="Constant 3 4 2" xfId="29765" xr:uid="{00000000-0005-0000-0000-0000F63D0000}"/>
    <cellStyle name="Constant 3 5" xfId="12229" xr:uid="{00000000-0005-0000-0000-0000F73D0000}"/>
    <cellStyle name="Constant 3 5 2" xfId="24975" xr:uid="{00000000-0005-0000-0000-0000F83D0000}"/>
    <cellStyle name="Constant 3 6" xfId="12293" xr:uid="{00000000-0005-0000-0000-0000F93D0000}"/>
    <cellStyle name="Constant 3 6 2" xfId="25039" xr:uid="{00000000-0005-0000-0000-0000FA3D0000}"/>
    <cellStyle name="Constant 3 7" xfId="17143" xr:uid="{00000000-0005-0000-0000-0000FB3D0000}"/>
    <cellStyle name="Constant 3 7 2" xfId="29674" xr:uid="{00000000-0005-0000-0000-0000FC3D0000}"/>
    <cellStyle name="Constant 3 8" xfId="12200" xr:uid="{00000000-0005-0000-0000-0000FD3D0000}"/>
    <cellStyle name="Constant 3 8 2" xfId="24946" xr:uid="{00000000-0005-0000-0000-0000FE3D0000}"/>
    <cellStyle name="Constant 3 9" xfId="12202" xr:uid="{00000000-0005-0000-0000-0000FF3D0000}"/>
    <cellStyle name="Constant 3 9 2" xfId="24948" xr:uid="{00000000-0005-0000-0000-0000003E0000}"/>
    <cellStyle name="Constant 4" xfId="7672" xr:uid="{00000000-0005-0000-0000-0000013E0000}"/>
    <cellStyle name="Constant 4 10" xfId="15958" xr:uid="{00000000-0005-0000-0000-0000023E0000}"/>
    <cellStyle name="Constant 4 10 2" xfId="28594" xr:uid="{00000000-0005-0000-0000-0000033E0000}"/>
    <cellStyle name="Constant 4 11" xfId="17290" xr:uid="{00000000-0005-0000-0000-0000043E0000}"/>
    <cellStyle name="Constant 4 11 2" xfId="29821" xr:uid="{00000000-0005-0000-0000-0000053E0000}"/>
    <cellStyle name="Constant 4 2" xfId="14171" xr:uid="{00000000-0005-0000-0000-0000063E0000}"/>
    <cellStyle name="Constant 4 2 2" xfId="26898" xr:uid="{00000000-0005-0000-0000-0000073E0000}"/>
    <cellStyle name="Constant 4 3" xfId="17141" xr:uid="{00000000-0005-0000-0000-0000083E0000}"/>
    <cellStyle name="Constant 4 3 2" xfId="29672" xr:uid="{00000000-0005-0000-0000-0000093E0000}"/>
    <cellStyle name="Constant 4 4" xfId="17272" xr:uid="{00000000-0005-0000-0000-00000A3E0000}"/>
    <cellStyle name="Constant 4 4 2" xfId="29803" xr:uid="{00000000-0005-0000-0000-00000B3E0000}"/>
    <cellStyle name="Constant 4 5" xfId="15967" xr:uid="{00000000-0005-0000-0000-00000C3E0000}"/>
    <cellStyle name="Constant 4 5 2" xfId="28603" xr:uid="{00000000-0005-0000-0000-00000D3E0000}"/>
    <cellStyle name="Constant 4 6" xfId="17199" xr:uid="{00000000-0005-0000-0000-00000E3E0000}"/>
    <cellStyle name="Constant 4 6 2" xfId="29730" xr:uid="{00000000-0005-0000-0000-00000F3E0000}"/>
    <cellStyle name="Constant 4 7" xfId="12076" xr:uid="{00000000-0005-0000-0000-0000103E0000}"/>
    <cellStyle name="Constant 4 7 2" xfId="24821" xr:uid="{00000000-0005-0000-0000-0000113E0000}"/>
    <cellStyle name="Constant 4 8" xfId="12136" xr:uid="{00000000-0005-0000-0000-0000123E0000}"/>
    <cellStyle name="Constant 4 8 2" xfId="24881" xr:uid="{00000000-0005-0000-0000-0000133E0000}"/>
    <cellStyle name="Constant 4 9" xfId="17247" xr:uid="{00000000-0005-0000-0000-0000143E0000}"/>
    <cellStyle name="Constant 4 9 2" xfId="29778" xr:uid="{00000000-0005-0000-0000-0000153E0000}"/>
    <cellStyle name="Constant 5" xfId="11474" xr:uid="{00000000-0005-0000-0000-0000163E0000}"/>
    <cellStyle name="Constant 5 10" xfId="17330" xr:uid="{00000000-0005-0000-0000-0000173E0000}"/>
    <cellStyle name="Constant 5 10 2" xfId="29861" xr:uid="{00000000-0005-0000-0000-0000183E0000}"/>
    <cellStyle name="Constant 5 11" xfId="17281" xr:uid="{00000000-0005-0000-0000-0000193E0000}"/>
    <cellStyle name="Constant 5 11 2" xfId="29812" xr:uid="{00000000-0005-0000-0000-00001A3E0000}"/>
    <cellStyle name="Constant 5 12" xfId="17377" xr:uid="{00000000-0005-0000-0000-00001B3E0000}"/>
    <cellStyle name="Constant 5 12 2" xfId="29908" xr:uid="{00000000-0005-0000-0000-00001C3E0000}"/>
    <cellStyle name="Constant 5 13" xfId="24229" xr:uid="{00000000-0005-0000-0000-00001D3E0000}"/>
    <cellStyle name="Constant 5 2" xfId="16764" xr:uid="{00000000-0005-0000-0000-00001E3E0000}"/>
    <cellStyle name="Constant 5 2 2" xfId="29299" xr:uid="{00000000-0005-0000-0000-00001F3E0000}"/>
    <cellStyle name="Constant 5 3" xfId="17339" xr:uid="{00000000-0005-0000-0000-0000203E0000}"/>
    <cellStyle name="Constant 5 3 2" xfId="29870" xr:uid="{00000000-0005-0000-0000-0000213E0000}"/>
    <cellStyle name="Constant 5 4" xfId="17190" xr:uid="{00000000-0005-0000-0000-0000223E0000}"/>
    <cellStyle name="Constant 5 4 2" xfId="29721" xr:uid="{00000000-0005-0000-0000-0000233E0000}"/>
    <cellStyle name="Constant 5 5" xfId="12349" xr:uid="{00000000-0005-0000-0000-0000243E0000}"/>
    <cellStyle name="Constant 5 5 2" xfId="25095" xr:uid="{00000000-0005-0000-0000-0000253E0000}"/>
    <cellStyle name="Constant 5 6" xfId="17223" xr:uid="{00000000-0005-0000-0000-0000263E0000}"/>
    <cellStyle name="Constant 5 6 2" xfId="29754" xr:uid="{00000000-0005-0000-0000-0000273E0000}"/>
    <cellStyle name="Constant 5 7" xfId="12965" xr:uid="{00000000-0005-0000-0000-0000283E0000}"/>
    <cellStyle name="Constant 5 7 2" xfId="25711" xr:uid="{00000000-0005-0000-0000-0000293E0000}"/>
    <cellStyle name="Constant 5 8" xfId="17207" xr:uid="{00000000-0005-0000-0000-00002A3E0000}"/>
    <cellStyle name="Constant 5 8 2" xfId="29738" xr:uid="{00000000-0005-0000-0000-00002B3E0000}"/>
    <cellStyle name="Constant 5 9" xfId="17185" xr:uid="{00000000-0005-0000-0000-00002C3E0000}"/>
    <cellStyle name="Constant 5 9 2" xfId="29716" xr:uid="{00000000-0005-0000-0000-00002D3E0000}"/>
    <cellStyle name="Constant 6" xfId="16331" xr:uid="{00000000-0005-0000-0000-00002E3E0000}"/>
    <cellStyle name="Constant 6 2" xfId="28873" xr:uid="{00000000-0005-0000-0000-00002F3E0000}"/>
    <cellStyle name="Constant 7" xfId="12203" xr:uid="{00000000-0005-0000-0000-0000303E0000}"/>
    <cellStyle name="Constant 7 2" xfId="24949" xr:uid="{00000000-0005-0000-0000-0000313E0000}"/>
    <cellStyle name="Constant 8" xfId="12073" xr:uid="{00000000-0005-0000-0000-0000323E0000}"/>
    <cellStyle name="Constant 8 2" xfId="24818" xr:uid="{00000000-0005-0000-0000-0000333E0000}"/>
    <cellStyle name="Constant 9" xfId="12099" xr:uid="{00000000-0005-0000-0000-0000343E0000}"/>
    <cellStyle name="Constant 9 2" xfId="24844" xr:uid="{00000000-0005-0000-0000-0000353E0000}"/>
    <cellStyle name="Copied" xfId="4299" xr:uid="{00000000-0005-0000-0000-0000363E0000}"/>
    <cellStyle name="Copied 2" xfId="42861" xr:uid="{00000000-0005-0000-0000-0000373E0000}"/>
    <cellStyle name="COST1" xfId="4300" xr:uid="{00000000-0005-0000-0000-0000383E0000}"/>
    <cellStyle name="Cross Check" xfId="4301" xr:uid="{00000000-0005-0000-0000-0000393E0000}"/>
    <cellStyle name="Currency [0]?1" xfId="42862" xr:uid="{00000000-0005-0000-0000-00003A3E0000}"/>
    <cellStyle name="Currency [00]" xfId="4302" xr:uid="{00000000-0005-0000-0000-00003B3E0000}"/>
    <cellStyle name="Currency [00] 2" xfId="42863" xr:uid="{00000000-0005-0000-0000-00003C3E0000}"/>
    <cellStyle name="Currency 0.0" xfId="42864" xr:uid="{00000000-0005-0000-0000-00003D3E0000}"/>
    <cellStyle name="Currency 0.00" xfId="42865" xr:uid="{00000000-0005-0000-0000-00003E3E0000}"/>
    <cellStyle name="Currency 0.000" xfId="42866" xr:uid="{00000000-0005-0000-0000-00003F3E0000}"/>
    <cellStyle name="Currency 2" xfId="276" xr:uid="{00000000-0005-0000-0000-0000403E0000}"/>
    <cellStyle name="Currency 2 10" xfId="4304" xr:uid="{00000000-0005-0000-0000-0000413E0000}"/>
    <cellStyle name="Currency 2 11" xfId="4305" xr:uid="{00000000-0005-0000-0000-0000423E0000}"/>
    <cellStyle name="Currency 2 12" xfId="4306" xr:uid="{00000000-0005-0000-0000-0000433E0000}"/>
    <cellStyle name="Currency 2 13" xfId="4307" xr:uid="{00000000-0005-0000-0000-0000443E0000}"/>
    <cellStyle name="Currency 2 14" xfId="4308" xr:uid="{00000000-0005-0000-0000-0000453E0000}"/>
    <cellStyle name="Currency 2 15" xfId="4309" xr:uid="{00000000-0005-0000-0000-0000463E0000}"/>
    <cellStyle name="Currency 2 16" xfId="4310" xr:uid="{00000000-0005-0000-0000-0000473E0000}"/>
    <cellStyle name="Currency 2 17" xfId="4311" xr:uid="{00000000-0005-0000-0000-0000483E0000}"/>
    <cellStyle name="Currency 2 18" xfId="4312" xr:uid="{00000000-0005-0000-0000-0000493E0000}"/>
    <cellStyle name="Currency 2 19" xfId="4313" xr:uid="{00000000-0005-0000-0000-00004A3E0000}"/>
    <cellStyle name="Currency 2 2" xfId="555" xr:uid="{00000000-0005-0000-0000-00004B3E0000}"/>
    <cellStyle name="Currency 2 2 10" xfId="37644" xr:uid="{00000000-0005-0000-0000-00004C3E0000}"/>
    <cellStyle name="Currency 2 2 11" xfId="37938" xr:uid="{00000000-0005-0000-0000-00004D3E0000}"/>
    <cellStyle name="Currency 2 2 12" xfId="42868" xr:uid="{00000000-0005-0000-0000-00004E3E0000}"/>
    <cellStyle name="Currency 2 2 2" xfId="6300" xr:uid="{00000000-0005-0000-0000-00004F3E0000}"/>
    <cellStyle name="Currency 2 2 2 2" xfId="10719" xr:uid="{00000000-0005-0000-0000-0000503E0000}"/>
    <cellStyle name="Currency 2 2 2 2 2" xfId="16264" xr:uid="{00000000-0005-0000-0000-0000513E0000}"/>
    <cellStyle name="Currency 2 2 2 2 2 2" xfId="20475" xr:uid="{00000000-0005-0000-0000-0000523E0000}"/>
    <cellStyle name="Currency 2 2 2 2 2 3" xfId="33728" xr:uid="{00000000-0005-0000-0000-0000533E0000}"/>
    <cellStyle name="Currency 2 2 2 2 2 4" xfId="36515" xr:uid="{00000000-0005-0000-0000-0000543E0000}"/>
    <cellStyle name="Currency 2 2 2 2 3" xfId="20176" xr:uid="{00000000-0005-0000-0000-0000553E0000}"/>
    <cellStyle name="Currency 2 2 2 2 4" xfId="33433" xr:uid="{00000000-0005-0000-0000-0000563E0000}"/>
    <cellStyle name="Currency 2 2 2 2 5" xfId="36221" xr:uid="{00000000-0005-0000-0000-0000573E0000}"/>
    <cellStyle name="Currency 2 2 2 3" xfId="20328" xr:uid="{00000000-0005-0000-0000-0000583E0000}"/>
    <cellStyle name="Currency 2 2 2 3 2" xfId="33582" xr:uid="{00000000-0005-0000-0000-0000593E0000}"/>
    <cellStyle name="Currency 2 2 2 3 3" xfId="36369" xr:uid="{00000000-0005-0000-0000-00005A3E0000}"/>
    <cellStyle name="Currency 2 2 2 4" xfId="20020" xr:uid="{00000000-0005-0000-0000-00005B3E0000}"/>
    <cellStyle name="Currency 2 2 2 4 2" xfId="33284" xr:uid="{00000000-0005-0000-0000-00005C3E0000}"/>
    <cellStyle name="Currency 2 2 2 4 3" xfId="36076" xr:uid="{00000000-0005-0000-0000-00005D3E0000}"/>
    <cellStyle name="Currency 2 2 2 5" xfId="17789" xr:uid="{00000000-0005-0000-0000-00005E3E0000}"/>
    <cellStyle name="Currency 2 2 2 6" xfId="42869" xr:uid="{00000000-0005-0000-0000-00005F3E0000}"/>
    <cellStyle name="Currency 2 2 3" xfId="10660" xr:uid="{00000000-0005-0000-0000-0000603E0000}"/>
    <cellStyle name="Currency 2 2 3 2" xfId="16210" xr:uid="{00000000-0005-0000-0000-0000613E0000}"/>
    <cellStyle name="Currency 2 2 3 2 2" xfId="20421" xr:uid="{00000000-0005-0000-0000-0000623E0000}"/>
    <cellStyle name="Currency 2 2 3 2 3" xfId="33674" xr:uid="{00000000-0005-0000-0000-0000633E0000}"/>
    <cellStyle name="Currency 2 2 3 2 4" xfId="36461" xr:uid="{00000000-0005-0000-0000-0000643E0000}"/>
    <cellStyle name="Currency 2 2 3 3" xfId="20122" xr:uid="{00000000-0005-0000-0000-0000653E0000}"/>
    <cellStyle name="Currency 2 2 3 3 2" xfId="33379" xr:uid="{00000000-0005-0000-0000-0000663E0000}"/>
    <cellStyle name="Currency 2 2 3 3 3" xfId="36167" xr:uid="{00000000-0005-0000-0000-0000673E0000}"/>
    <cellStyle name="Currency 2 2 3 4" xfId="19092" xr:uid="{00000000-0005-0000-0000-0000683E0000}"/>
    <cellStyle name="Currency 2 2 3 5" xfId="32214" xr:uid="{00000000-0005-0000-0000-0000693E0000}"/>
    <cellStyle name="Currency 2 2 3 6" xfId="35233" xr:uid="{00000000-0005-0000-0000-00006A3E0000}"/>
    <cellStyle name="Currency 2 2 4" xfId="10994" xr:uid="{00000000-0005-0000-0000-00006B3E0000}"/>
    <cellStyle name="Currency 2 2 4 2" xfId="20274" xr:uid="{00000000-0005-0000-0000-00006C3E0000}"/>
    <cellStyle name="Currency 2 2 4 2 2" xfId="33528" xr:uid="{00000000-0005-0000-0000-00006D3E0000}"/>
    <cellStyle name="Currency 2 2 4 2 3" xfId="36315" xr:uid="{00000000-0005-0000-0000-00006E3E0000}"/>
    <cellStyle name="Currency 2 2 4 3" xfId="18980" xr:uid="{00000000-0005-0000-0000-00006F3E0000}"/>
    <cellStyle name="Currency 2 2 4 4" xfId="32157" xr:uid="{00000000-0005-0000-0000-0000703E0000}"/>
    <cellStyle name="Currency 2 2 4 5" xfId="35176" xr:uid="{00000000-0005-0000-0000-0000713E0000}"/>
    <cellStyle name="Currency 2 2 5" xfId="19966" xr:uid="{00000000-0005-0000-0000-0000723E0000}"/>
    <cellStyle name="Currency 2 2 5 2" xfId="33230" xr:uid="{00000000-0005-0000-0000-0000733E0000}"/>
    <cellStyle name="Currency 2 2 5 3" xfId="36022" xr:uid="{00000000-0005-0000-0000-0000743E0000}"/>
    <cellStyle name="Currency 2 2 6" xfId="17510" xr:uid="{00000000-0005-0000-0000-0000753E0000}"/>
    <cellStyle name="Currency 2 2 7" xfId="30935" xr:uid="{00000000-0005-0000-0000-0000763E0000}"/>
    <cellStyle name="Currency 2 2 8" xfId="34355" xr:uid="{00000000-0005-0000-0000-0000773E0000}"/>
    <cellStyle name="Currency 2 2 9" xfId="4314" xr:uid="{00000000-0005-0000-0000-0000783E0000}"/>
    <cellStyle name="Currency 2 20" xfId="4315" xr:uid="{00000000-0005-0000-0000-0000793E0000}"/>
    <cellStyle name="Currency 2 21" xfId="4316" xr:uid="{00000000-0005-0000-0000-00007A3E0000}"/>
    <cellStyle name="Currency 2 22" xfId="4317" xr:uid="{00000000-0005-0000-0000-00007B3E0000}"/>
    <cellStyle name="Currency 2 23" xfId="4318" xr:uid="{00000000-0005-0000-0000-00007C3E0000}"/>
    <cellStyle name="Currency 2 24" xfId="4319" xr:uid="{00000000-0005-0000-0000-00007D3E0000}"/>
    <cellStyle name="Currency 2 25" xfId="4320" xr:uid="{00000000-0005-0000-0000-00007E3E0000}"/>
    <cellStyle name="Currency 2 26" xfId="4321" xr:uid="{00000000-0005-0000-0000-00007F3E0000}"/>
    <cellStyle name="Currency 2 27" xfId="4322" xr:uid="{00000000-0005-0000-0000-0000803E0000}"/>
    <cellStyle name="Currency 2 28" xfId="4323" xr:uid="{00000000-0005-0000-0000-0000813E0000}"/>
    <cellStyle name="Currency 2 29" xfId="4303" xr:uid="{00000000-0005-0000-0000-0000823E0000}"/>
    <cellStyle name="Currency 2 29 2" xfId="6117" xr:uid="{00000000-0005-0000-0000-0000833E0000}"/>
    <cellStyle name="Currency 2 29 3" xfId="7970" xr:uid="{00000000-0005-0000-0000-0000843E0000}"/>
    <cellStyle name="Currency 2 29 3 2" xfId="14464" xr:uid="{00000000-0005-0000-0000-0000853E0000}"/>
    <cellStyle name="Currency 2 29 3 2 2" xfId="27149" xr:uid="{00000000-0005-0000-0000-0000863E0000}"/>
    <cellStyle name="Currency 2 29 3 3" xfId="22544" xr:uid="{00000000-0005-0000-0000-0000873E0000}"/>
    <cellStyle name="Currency 2 29 4" xfId="8893" xr:uid="{00000000-0005-0000-0000-0000883E0000}"/>
    <cellStyle name="Currency 2 29 4 2" xfId="15307" xr:uid="{00000000-0005-0000-0000-0000893E0000}"/>
    <cellStyle name="Currency 2 29 4 2 2" xfId="27959" xr:uid="{00000000-0005-0000-0000-00008A3E0000}"/>
    <cellStyle name="Currency 2 29 4 3" xfId="22925" xr:uid="{00000000-0005-0000-0000-00008B3E0000}"/>
    <cellStyle name="Currency 2 29 5" xfId="6843" xr:uid="{00000000-0005-0000-0000-00008C3E0000}"/>
    <cellStyle name="Currency 2 29 5 2" xfId="13395" xr:uid="{00000000-0005-0000-0000-00008D3E0000}"/>
    <cellStyle name="Currency 2 29 5 2 2" xfId="26130" xr:uid="{00000000-0005-0000-0000-00008E3E0000}"/>
    <cellStyle name="Currency 2 29 5 3" xfId="21574" xr:uid="{00000000-0005-0000-0000-00008F3E0000}"/>
    <cellStyle name="Currency 2 29 6" xfId="12332" xr:uid="{00000000-0005-0000-0000-0000903E0000}"/>
    <cellStyle name="Currency 2 29 6 2" xfId="25078" xr:uid="{00000000-0005-0000-0000-0000913E0000}"/>
    <cellStyle name="Currency 2 29 7" xfId="18772" xr:uid="{00000000-0005-0000-0000-0000923E0000}"/>
    <cellStyle name="Currency 2 29 8" xfId="21025" xr:uid="{00000000-0005-0000-0000-0000933E0000}"/>
    <cellStyle name="Currency 2 3" xfId="1511" xr:uid="{00000000-0005-0000-0000-0000943E0000}"/>
    <cellStyle name="Currency 2 3 2" xfId="10730" xr:uid="{00000000-0005-0000-0000-0000953E0000}"/>
    <cellStyle name="Currency 2 3 2 2" xfId="16275" xr:uid="{00000000-0005-0000-0000-0000963E0000}"/>
    <cellStyle name="Currency 2 3 2 2 2" xfId="20486" xr:uid="{00000000-0005-0000-0000-0000973E0000}"/>
    <cellStyle name="Currency 2 3 2 2 3" xfId="33739" xr:uid="{00000000-0005-0000-0000-0000983E0000}"/>
    <cellStyle name="Currency 2 3 2 2 4" xfId="36526" xr:uid="{00000000-0005-0000-0000-0000993E0000}"/>
    <cellStyle name="Currency 2 3 2 3" xfId="20187" xr:uid="{00000000-0005-0000-0000-00009A3E0000}"/>
    <cellStyle name="Currency 2 3 2 4" xfId="33444" xr:uid="{00000000-0005-0000-0000-00009B3E0000}"/>
    <cellStyle name="Currency 2 3 2 5" xfId="36232" xr:uid="{00000000-0005-0000-0000-00009C3E0000}"/>
    <cellStyle name="Currency 2 3 3" xfId="20339" xr:uid="{00000000-0005-0000-0000-00009D3E0000}"/>
    <cellStyle name="Currency 2 3 3 2" xfId="33593" xr:uid="{00000000-0005-0000-0000-00009E3E0000}"/>
    <cellStyle name="Currency 2 3 3 3" xfId="36380" xr:uid="{00000000-0005-0000-0000-00009F3E0000}"/>
    <cellStyle name="Currency 2 3 4" xfId="20031" xr:uid="{00000000-0005-0000-0000-0000A03E0000}"/>
    <cellStyle name="Currency 2 3 4 2" xfId="33295" xr:uid="{00000000-0005-0000-0000-0000A13E0000}"/>
    <cellStyle name="Currency 2 3 4 3" xfId="36087" xr:uid="{00000000-0005-0000-0000-0000A23E0000}"/>
    <cellStyle name="Currency 2 3 5" xfId="4324" xr:uid="{00000000-0005-0000-0000-0000A33E0000}"/>
    <cellStyle name="Currency 2 3 6" xfId="42870" xr:uid="{00000000-0005-0000-0000-0000A43E0000}"/>
    <cellStyle name="Currency 2 30" xfId="6343" xr:uid="{00000000-0005-0000-0000-0000A53E0000}"/>
    <cellStyle name="Currency 2 30 2" xfId="18911" xr:uid="{00000000-0005-0000-0000-0000A63E0000}"/>
    <cellStyle name="Currency 2 31" xfId="17788" xr:uid="{00000000-0005-0000-0000-0000A73E0000}"/>
    <cellStyle name="Currency 2 31 2" xfId="19231" xr:uid="{00000000-0005-0000-0000-0000A83E0000}"/>
    <cellStyle name="Currency 2 31 2 2" xfId="32349" xr:uid="{00000000-0005-0000-0000-0000A93E0000}"/>
    <cellStyle name="Currency 2 31 2 3" xfId="35367" xr:uid="{00000000-0005-0000-0000-0000AA3E0000}"/>
    <cellStyle name="Currency 2 31 3" xfId="31124" xr:uid="{00000000-0005-0000-0000-0000AB3E0000}"/>
    <cellStyle name="Currency 2 31 4" xfId="34501" xr:uid="{00000000-0005-0000-0000-0000AC3E0000}"/>
    <cellStyle name="Currency 2 32" xfId="2708" xr:uid="{00000000-0005-0000-0000-0000AD3E0000}"/>
    <cellStyle name="Currency 2 33" xfId="37588" xr:uid="{00000000-0005-0000-0000-0000AE3E0000}"/>
    <cellStyle name="Currency 2 34" xfId="37892" xr:uid="{00000000-0005-0000-0000-0000AF3E0000}"/>
    <cellStyle name="Currency 2 35" xfId="42867" xr:uid="{00000000-0005-0000-0000-0000B03E0000}"/>
    <cellStyle name="Currency 2 36" xfId="46874" xr:uid="{0E75F353-99B6-4E3E-B3CF-B161DDD1B883}"/>
    <cellStyle name="Currency 2 4" xfId="4325" xr:uid="{00000000-0005-0000-0000-0000B13E0000}"/>
    <cellStyle name="Currency 2 4 2" xfId="10771" xr:uid="{00000000-0005-0000-0000-0000B23E0000}"/>
    <cellStyle name="Currency 2 4 2 2" xfId="16300" xr:uid="{00000000-0005-0000-0000-0000B33E0000}"/>
    <cellStyle name="Currency 2 4 2 2 2" xfId="20510" xr:uid="{00000000-0005-0000-0000-0000B43E0000}"/>
    <cellStyle name="Currency 2 4 2 2 3" xfId="33763" xr:uid="{00000000-0005-0000-0000-0000B53E0000}"/>
    <cellStyle name="Currency 2 4 2 2 4" xfId="36550" xr:uid="{00000000-0005-0000-0000-0000B63E0000}"/>
    <cellStyle name="Currency 2 4 2 3" xfId="20213" xr:uid="{00000000-0005-0000-0000-0000B73E0000}"/>
    <cellStyle name="Currency 2 4 2 4" xfId="33469" xr:uid="{00000000-0005-0000-0000-0000B83E0000}"/>
    <cellStyle name="Currency 2 4 2 5" xfId="36256" xr:uid="{00000000-0005-0000-0000-0000B93E0000}"/>
    <cellStyle name="Currency 2 4 3" xfId="20363" xr:uid="{00000000-0005-0000-0000-0000BA3E0000}"/>
    <cellStyle name="Currency 2 4 3 2" xfId="33617" xr:uid="{00000000-0005-0000-0000-0000BB3E0000}"/>
    <cellStyle name="Currency 2 4 3 3" xfId="36404" xr:uid="{00000000-0005-0000-0000-0000BC3E0000}"/>
    <cellStyle name="Currency 2 4 4" xfId="20064" xr:uid="{00000000-0005-0000-0000-0000BD3E0000}"/>
    <cellStyle name="Currency 2 4 4 2" xfId="33322" xr:uid="{00000000-0005-0000-0000-0000BE3E0000}"/>
    <cellStyle name="Currency 2 4 4 3" xfId="36110" xr:uid="{00000000-0005-0000-0000-0000BF3E0000}"/>
    <cellStyle name="Currency 2 4 5" xfId="42871" xr:uid="{00000000-0005-0000-0000-0000C03E0000}"/>
    <cellStyle name="Currency 2 5" xfId="4326" xr:uid="{00000000-0005-0000-0000-0000C13E0000}"/>
    <cellStyle name="Currency 2 5 2" xfId="42872" xr:uid="{00000000-0005-0000-0000-0000C23E0000}"/>
    <cellStyle name="Currency 2 6" xfId="4327" xr:uid="{00000000-0005-0000-0000-0000C33E0000}"/>
    <cellStyle name="Currency 2 6 2" xfId="42873" xr:uid="{00000000-0005-0000-0000-0000C43E0000}"/>
    <cellStyle name="Currency 2 7" xfId="4328" xr:uid="{00000000-0005-0000-0000-0000C53E0000}"/>
    <cellStyle name="Currency 2 7 2" xfId="42874" xr:uid="{00000000-0005-0000-0000-0000C63E0000}"/>
    <cellStyle name="Currency 2 8" xfId="4329" xr:uid="{00000000-0005-0000-0000-0000C73E0000}"/>
    <cellStyle name="Currency 2 8 2" xfId="42875" xr:uid="{00000000-0005-0000-0000-0000C83E0000}"/>
    <cellStyle name="Currency 2 9" xfId="4330" xr:uid="{00000000-0005-0000-0000-0000C93E0000}"/>
    <cellStyle name="Currency 3" xfId="277" xr:uid="{00000000-0005-0000-0000-0000CA3E0000}"/>
    <cellStyle name="Currency 3 10" xfId="4332" xr:uid="{00000000-0005-0000-0000-0000CB3E0000}"/>
    <cellStyle name="Currency 3 11" xfId="4333" xr:uid="{00000000-0005-0000-0000-0000CC3E0000}"/>
    <cellStyle name="Currency 3 12" xfId="4334" xr:uid="{00000000-0005-0000-0000-0000CD3E0000}"/>
    <cellStyle name="Currency 3 13" xfId="4335" xr:uid="{00000000-0005-0000-0000-0000CE3E0000}"/>
    <cellStyle name="Currency 3 14" xfId="4336" xr:uid="{00000000-0005-0000-0000-0000CF3E0000}"/>
    <cellStyle name="Currency 3 15" xfId="4337" xr:uid="{00000000-0005-0000-0000-0000D03E0000}"/>
    <cellStyle name="Currency 3 16" xfId="4338" xr:uid="{00000000-0005-0000-0000-0000D13E0000}"/>
    <cellStyle name="Currency 3 17" xfId="4339" xr:uid="{00000000-0005-0000-0000-0000D23E0000}"/>
    <cellStyle name="Currency 3 18" xfId="4340" xr:uid="{00000000-0005-0000-0000-0000D33E0000}"/>
    <cellStyle name="Currency 3 19" xfId="4341" xr:uid="{00000000-0005-0000-0000-0000D43E0000}"/>
    <cellStyle name="Currency 3 2" xfId="556" xr:uid="{00000000-0005-0000-0000-0000D53E0000}"/>
    <cellStyle name="Currency 3 2 10" xfId="34502" xr:uid="{00000000-0005-0000-0000-0000D63E0000}"/>
    <cellStyle name="Currency 3 2 11" xfId="4342" xr:uid="{00000000-0005-0000-0000-0000D73E0000}"/>
    <cellStyle name="Currency 3 2 12" xfId="37645" xr:uid="{00000000-0005-0000-0000-0000D83E0000}"/>
    <cellStyle name="Currency 3 2 13" xfId="37939" xr:uid="{00000000-0005-0000-0000-0000D93E0000}"/>
    <cellStyle name="Currency 3 2 14" xfId="42877" xr:uid="{00000000-0005-0000-0000-0000DA3E0000}"/>
    <cellStyle name="Currency 3 2 2" xfId="6261" xr:uid="{00000000-0005-0000-0000-0000DB3E0000}"/>
    <cellStyle name="Currency 3 2 2 2" xfId="20476" xr:uid="{00000000-0005-0000-0000-0000DC3E0000}"/>
    <cellStyle name="Currency 3 2 2 2 2" xfId="33729" xr:uid="{00000000-0005-0000-0000-0000DD3E0000}"/>
    <cellStyle name="Currency 3 2 2 2 3" xfId="36516" xr:uid="{00000000-0005-0000-0000-0000DE3E0000}"/>
    <cellStyle name="Currency 3 2 2 3" xfId="20177" xr:uid="{00000000-0005-0000-0000-0000DF3E0000}"/>
    <cellStyle name="Currency 3 2 2 3 2" xfId="33434" xr:uid="{00000000-0005-0000-0000-0000E03E0000}"/>
    <cellStyle name="Currency 3 2 2 3 3" xfId="36222" xr:uid="{00000000-0005-0000-0000-0000E13E0000}"/>
    <cellStyle name="Currency 3 2 2 4" xfId="19232" xr:uid="{00000000-0005-0000-0000-0000E23E0000}"/>
    <cellStyle name="Currency 3 2 2 5" xfId="32350" xr:uid="{00000000-0005-0000-0000-0000E33E0000}"/>
    <cellStyle name="Currency 3 2 2 6" xfId="35368" xr:uid="{00000000-0005-0000-0000-0000E43E0000}"/>
    <cellStyle name="Currency 3 2 3" xfId="7971" xr:uid="{00000000-0005-0000-0000-0000E53E0000}"/>
    <cellStyle name="Currency 3 2 3 2" xfId="14465" xr:uid="{00000000-0005-0000-0000-0000E63E0000}"/>
    <cellStyle name="Currency 3 2 3 2 2" xfId="27150" xr:uid="{00000000-0005-0000-0000-0000E73E0000}"/>
    <cellStyle name="Currency 3 2 3 3" xfId="20329" xr:uid="{00000000-0005-0000-0000-0000E83E0000}"/>
    <cellStyle name="Currency 3 2 3 4" xfId="33583" xr:uid="{00000000-0005-0000-0000-0000E93E0000}"/>
    <cellStyle name="Currency 3 2 3 5" xfId="36370" xr:uid="{00000000-0005-0000-0000-0000EA3E0000}"/>
    <cellStyle name="Currency 3 2 4" xfId="8894" xr:uid="{00000000-0005-0000-0000-0000EB3E0000}"/>
    <cellStyle name="Currency 3 2 4 2" xfId="15308" xr:uid="{00000000-0005-0000-0000-0000EC3E0000}"/>
    <cellStyle name="Currency 3 2 4 2 2" xfId="27960" xr:uid="{00000000-0005-0000-0000-0000ED3E0000}"/>
    <cellStyle name="Currency 3 2 4 3" xfId="20021" xr:uid="{00000000-0005-0000-0000-0000EE3E0000}"/>
    <cellStyle name="Currency 3 2 4 4" xfId="33285" xr:uid="{00000000-0005-0000-0000-0000EF3E0000}"/>
    <cellStyle name="Currency 3 2 4 5" xfId="36077" xr:uid="{00000000-0005-0000-0000-0000F03E0000}"/>
    <cellStyle name="Currency 3 2 5" xfId="10720" xr:uid="{00000000-0005-0000-0000-0000F13E0000}"/>
    <cellStyle name="Currency 3 2 5 2" xfId="16265" xr:uid="{00000000-0005-0000-0000-0000F23E0000}"/>
    <cellStyle name="Currency 3 2 5 2 2" xfId="28843" xr:uid="{00000000-0005-0000-0000-0000F33E0000}"/>
    <cellStyle name="Currency 3 2 5 3" xfId="23770" xr:uid="{00000000-0005-0000-0000-0000F43E0000}"/>
    <cellStyle name="Currency 3 2 6" xfId="6867" xr:uid="{00000000-0005-0000-0000-0000F53E0000}"/>
    <cellStyle name="Currency 3 2 6 2" xfId="13419" xr:uid="{00000000-0005-0000-0000-0000F63E0000}"/>
    <cellStyle name="Currency 3 2 6 2 2" xfId="26154" xr:uid="{00000000-0005-0000-0000-0000F73E0000}"/>
    <cellStyle name="Currency 3 2 6 3" xfId="21598" xr:uid="{00000000-0005-0000-0000-0000F83E0000}"/>
    <cellStyle name="Currency 3 2 7" xfId="12335" xr:uid="{00000000-0005-0000-0000-0000F93E0000}"/>
    <cellStyle name="Currency 3 2 7 2" xfId="25081" xr:uid="{00000000-0005-0000-0000-0000FA3E0000}"/>
    <cellStyle name="Currency 3 2 8" xfId="17791" xr:uid="{00000000-0005-0000-0000-0000FB3E0000}"/>
    <cellStyle name="Currency 3 2 9" xfId="31125" xr:uid="{00000000-0005-0000-0000-0000FC3E0000}"/>
    <cellStyle name="Currency 3 20" xfId="6118" xr:uid="{00000000-0005-0000-0000-0000FD3E0000}"/>
    <cellStyle name="Currency 3 20 2" xfId="17790" xr:uid="{00000000-0005-0000-0000-0000FE3E0000}"/>
    <cellStyle name="Currency 3 21" xfId="10661" xr:uid="{00000000-0005-0000-0000-0000FF3E0000}"/>
    <cellStyle name="Currency 3 21 2" xfId="16211" xr:uid="{00000000-0005-0000-0000-0000003F0000}"/>
    <cellStyle name="Currency 3 21 2 2" xfId="28824" xr:uid="{00000000-0005-0000-0000-0000013F0000}"/>
    <cellStyle name="Currency 3 21 3" xfId="19093" xr:uid="{00000000-0005-0000-0000-0000023F0000}"/>
    <cellStyle name="Currency 3 21 4" xfId="32215" xr:uid="{00000000-0005-0000-0000-0000033F0000}"/>
    <cellStyle name="Currency 3 21 5" xfId="35234" xr:uid="{00000000-0005-0000-0000-0000043F0000}"/>
    <cellStyle name="Currency 3 22" xfId="10933" xr:uid="{00000000-0005-0000-0000-0000053F0000}"/>
    <cellStyle name="Currency 3 22 2" xfId="18981" xr:uid="{00000000-0005-0000-0000-0000063F0000}"/>
    <cellStyle name="Currency 3 22 3" xfId="32158" xr:uid="{00000000-0005-0000-0000-0000073F0000}"/>
    <cellStyle name="Currency 3 22 4" xfId="35177" xr:uid="{00000000-0005-0000-0000-0000083F0000}"/>
    <cellStyle name="Currency 3 23" xfId="19967" xr:uid="{00000000-0005-0000-0000-0000093F0000}"/>
    <cellStyle name="Currency 3 23 2" xfId="33231" xr:uid="{00000000-0005-0000-0000-00000A3F0000}"/>
    <cellStyle name="Currency 3 23 3" xfId="36023" xr:uid="{00000000-0005-0000-0000-00000B3F0000}"/>
    <cellStyle name="Currency 3 24" xfId="17511" xr:uid="{00000000-0005-0000-0000-00000C3F0000}"/>
    <cellStyle name="Currency 3 25" xfId="30936" xr:uid="{00000000-0005-0000-0000-00000D3F0000}"/>
    <cellStyle name="Currency 3 26" xfId="34356" xr:uid="{00000000-0005-0000-0000-00000E3F0000}"/>
    <cellStyle name="Currency 3 27" xfId="4331" xr:uid="{00000000-0005-0000-0000-00000F3F0000}"/>
    <cellStyle name="Currency 3 28" xfId="37589" xr:uid="{00000000-0005-0000-0000-0000103F0000}"/>
    <cellStyle name="Currency 3 29" xfId="37893" xr:uid="{00000000-0005-0000-0000-0000113F0000}"/>
    <cellStyle name="Currency 3 3" xfId="4343" xr:uid="{00000000-0005-0000-0000-0000123F0000}"/>
    <cellStyle name="Currency 3 3 2" xfId="10735" xr:uid="{00000000-0005-0000-0000-0000133F0000}"/>
    <cellStyle name="Currency 3 3 2 2" xfId="16277" xr:uid="{00000000-0005-0000-0000-0000143F0000}"/>
    <cellStyle name="Currency 3 3 2 2 2" xfId="20488" xr:uid="{00000000-0005-0000-0000-0000153F0000}"/>
    <cellStyle name="Currency 3 3 2 2 3" xfId="33741" xr:uid="{00000000-0005-0000-0000-0000163F0000}"/>
    <cellStyle name="Currency 3 3 2 2 4" xfId="36528" xr:uid="{00000000-0005-0000-0000-0000173F0000}"/>
    <cellStyle name="Currency 3 3 2 3" xfId="20189" xr:uid="{00000000-0005-0000-0000-0000183F0000}"/>
    <cellStyle name="Currency 3 3 2 4" xfId="33446" xr:uid="{00000000-0005-0000-0000-0000193F0000}"/>
    <cellStyle name="Currency 3 3 2 5" xfId="36234" xr:uid="{00000000-0005-0000-0000-00001A3F0000}"/>
    <cellStyle name="Currency 3 3 3" xfId="20341" xr:uid="{00000000-0005-0000-0000-00001B3F0000}"/>
    <cellStyle name="Currency 3 3 3 2" xfId="33595" xr:uid="{00000000-0005-0000-0000-00001C3F0000}"/>
    <cellStyle name="Currency 3 3 3 3" xfId="36382" xr:uid="{00000000-0005-0000-0000-00001D3F0000}"/>
    <cellStyle name="Currency 3 3 4" xfId="20035" xr:uid="{00000000-0005-0000-0000-00001E3F0000}"/>
    <cellStyle name="Currency 3 3 4 2" xfId="33298" xr:uid="{00000000-0005-0000-0000-00001F3F0000}"/>
    <cellStyle name="Currency 3 3 4 3" xfId="36089" xr:uid="{00000000-0005-0000-0000-0000203F0000}"/>
    <cellStyle name="Currency 3 30" xfId="42876" xr:uid="{00000000-0005-0000-0000-0000213F0000}"/>
    <cellStyle name="Currency 3 4" xfId="4344" xr:uid="{00000000-0005-0000-0000-0000223F0000}"/>
    <cellStyle name="Currency 3 4 2" xfId="10775" xr:uid="{00000000-0005-0000-0000-0000233F0000}"/>
    <cellStyle name="Currency 3 4 2 2" xfId="16304" xr:uid="{00000000-0005-0000-0000-0000243F0000}"/>
    <cellStyle name="Currency 3 4 2 2 2" xfId="20514" xr:uid="{00000000-0005-0000-0000-0000253F0000}"/>
    <cellStyle name="Currency 3 4 2 2 3" xfId="33767" xr:uid="{00000000-0005-0000-0000-0000263F0000}"/>
    <cellStyle name="Currency 3 4 2 2 4" xfId="36554" xr:uid="{00000000-0005-0000-0000-0000273F0000}"/>
    <cellStyle name="Currency 3 4 2 3" xfId="20217" xr:uid="{00000000-0005-0000-0000-0000283F0000}"/>
    <cellStyle name="Currency 3 4 2 4" xfId="33473" xr:uid="{00000000-0005-0000-0000-0000293F0000}"/>
    <cellStyle name="Currency 3 4 2 5" xfId="36260" xr:uid="{00000000-0005-0000-0000-00002A3F0000}"/>
    <cellStyle name="Currency 3 4 3" xfId="20367" xr:uid="{00000000-0005-0000-0000-00002B3F0000}"/>
    <cellStyle name="Currency 3 4 3 2" xfId="33621" xr:uid="{00000000-0005-0000-0000-00002C3F0000}"/>
    <cellStyle name="Currency 3 4 3 3" xfId="36408" xr:uid="{00000000-0005-0000-0000-00002D3F0000}"/>
    <cellStyle name="Currency 3 4 4" xfId="20068" xr:uid="{00000000-0005-0000-0000-00002E3F0000}"/>
    <cellStyle name="Currency 3 4 4 2" xfId="33326" xr:uid="{00000000-0005-0000-0000-00002F3F0000}"/>
    <cellStyle name="Currency 3 4 4 3" xfId="36114" xr:uid="{00000000-0005-0000-0000-0000303F0000}"/>
    <cellStyle name="Currency 3 5" xfId="4345" xr:uid="{00000000-0005-0000-0000-0000313F0000}"/>
    <cellStyle name="Currency 3 5 2" xfId="20422" xr:uid="{00000000-0005-0000-0000-0000323F0000}"/>
    <cellStyle name="Currency 3 5 2 2" xfId="33675" xr:uid="{00000000-0005-0000-0000-0000333F0000}"/>
    <cellStyle name="Currency 3 5 2 3" xfId="36462" xr:uid="{00000000-0005-0000-0000-0000343F0000}"/>
    <cellStyle name="Currency 3 5 3" xfId="20123" xr:uid="{00000000-0005-0000-0000-0000353F0000}"/>
    <cellStyle name="Currency 3 5 3 2" xfId="33380" xr:uid="{00000000-0005-0000-0000-0000363F0000}"/>
    <cellStyle name="Currency 3 5 3 3" xfId="36168" xr:uid="{00000000-0005-0000-0000-0000373F0000}"/>
    <cellStyle name="Currency 3 6" xfId="4346" xr:uid="{00000000-0005-0000-0000-0000383F0000}"/>
    <cellStyle name="Currency 3 6 2" xfId="20275" xr:uid="{00000000-0005-0000-0000-0000393F0000}"/>
    <cellStyle name="Currency 3 6 2 2" xfId="33529" xr:uid="{00000000-0005-0000-0000-00003A3F0000}"/>
    <cellStyle name="Currency 3 6 2 3" xfId="36316" xr:uid="{00000000-0005-0000-0000-00003B3F0000}"/>
    <cellStyle name="Currency 3 7" xfId="4347" xr:uid="{00000000-0005-0000-0000-00003C3F0000}"/>
    <cellStyle name="Currency 3 8" xfId="4348" xr:uid="{00000000-0005-0000-0000-00003D3F0000}"/>
    <cellStyle name="Currency 3 9" xfId="4349" xr:uid="{00000000-0005-0000-0000-00003E3F0000}"/>
    <cellStyle name="Currency 3*" xfId="6119" xr:uid="{00000000-0005-0000-0000-00003F3F0000}"/>
    <cellStyle name="Currency 4" xfId="4350" xr:uid="{00000000-0005-0000-0000-0000403F0000}"/>
    <cellStyle name="Currency 4 2" xfId="6262" xr:uid="{00000000-0005-0000-0000-0000413F0000}"/>
    <cellStyle name="Currency 4 2 2" xfId="19233" xr:uid="{00000000-0005-0000-0000-0000423F0000}"/>
    <cellStyle name="Currency 4 3" xfId="18990" xr:uid="{00000000-0005-0000-0000-0000433F0000}"/>
    <cellStyle name="Currency 4 4" xfId="42878" xr:uid="{00000000-0005-0000-0000-0000443F0000}"/>
    <cellStyle name="Currency 5" xfId="4351" xr:uid="{00000000-0005-0000-0000-0000453F0000}"/>
    <cellStyle name="Currency 5 2" xfId="6263" xr:uid="{00000000-0005-0000-0000-0000463F0000}"/>
    <cellStyle name="Currency 6" xfId="4352" xr:uid="{00000000-0005-0000-0000-0000473F0000}"/>
    <cellStyle name="Currency 6 2" xfId="6301" xr:uid="{00000000-0005-0000-0000-0000483F0000}"/>
    <cellStyle name="Currency 7" xfId="4353" xr:uid="{00000000-0005-0000-0000-0000493F0000}"/>
    <cellStyle name="Currency0" xfId="278" xr:uid="{00000000-0005-0000-0000-00004A3F0000}"/>
    <cellStyle name="Currency0 2" xfId="990" xr:uid="{00000000-0005-0000-0000-00004B3F0000}"/>
    <cellStyle name="Currency0 2 2" xfId="10502" xr:uid="{00000000-0005-0000-0000-00004C3F0000}"/>
    <cellStyle name="Currency0 2 3" xfId="42879" xr:uid="{00000000-0005-0000-0000-00004D3F0000}"/>
    <cellStyle name="Currency0 3" xfId="9723" xr:uid="{00000000-0005-0000-0000-00004E3F0000}"/>
    <cellStyle name="Currency0 4" xfId="17792" xr:uid="{00000000-0005-0000-0000-00004F3F0000}"/>
    <cellStyle name="Currency0 5" xfId="4354" xr:uid="{00000000-0005-0000-0000-0000503F0000}"/>
    <cellStyle name="Currency1" xfId="4355" xr:uid="{00000000-0005-0000-0000-0000513F0000}"/>
    <cellStyle name="Currency1 2" xfId="42880" xr:uid="{00000000-0005-0000-0000-0000523F0000}"/>
    <cellStyle name="custom" xfId="4356" xr:uid="{00000000-0005-0000-0000-0000533F0000}"/>
    <cellStyle name="Custom - Style1" xfId="4357" xr:uid="{00000000-0005-0000-0000-0000543F0000}"/>
    <cellStyle name="Custom - Style8" xfId="4358" xr:uid="{00000000-0005-0000-0000-0000553F0000}"/>
    <cellStyle name="Custom - Style8 10" xfId="4359" xr:uid="{00000000-0005-0000-0000-0000563F0000}"/>
    <cellStyle name="Custom - Style8 11" xfId="4360" xr:uid="{00000000-0005-0000-0000-0000573F0000}"/>
    <cellStyle name="Custom - Style8 12" xfId="4361" xr:uid="{00000000-0005-0000-0000-0000583F0000}"/>
    <cellStyle name="Custom - Style8 13" xfId="4362" xr:uid="{00000000-0005-0000-0000-0000593F0000}"/>
    <cellStyle name="Custom - Style8 14" xfId="4363" xr:uid="{00000000-0005-0000-0000-00005A3F0000}"/>
    <cellStyle name="Custom - Style8 15" xfId="4364" xr:uid="{00000000-0005-0000-0000-00005B3F0000}"/>
    <cellStyle name="Custom - Style8 16" xfId="4365" xr:uid="{00000000-0005-0000-0000-00005C3F0000}"/>
    <cellStyle name="Custom - Style8 17" xfId="4366" xr:uid="{00000000-0005-0000-0000-00005D3F0000}"/>
    <cellStyle name="Custom - Style8 18" xfId="4367" xr:uid="{00000000-0005-0000-0000-00005E3F0000}"/>
    <cellStyle name="Custom - Style8 19" xfId="4368" xr:uid="{00000000-0005-0000-0000-00005F3F0000}"/>
    <cellStyle name="Custom - Style8 2" xfId="4369" xr:uid="{00000000-0005-0000-0000-0000603F0000}"/>
    <cellStyle name="Custom - Style8 2 10" xfId="4370" xr:uid="{00000000-0005-0000-0000-0000613F0000}"/>
    <cellStyle name="Custom - Style8 2 11" xfId="4371" xr:uid="{00000000-0005-0000-0000-0000623F0000}"/>
    <cellStyle name="Custom - Style8 2 12" xfId="4372" xr:uid="{00000000-0005-0000-0000-0000633F0000}"/>
    <cellStyle name="Custom - Style8 2 13" xfId="4373" xr:uid="{00000000-0005-0000-0000-0000643F0000}"/>
    <cellStyle name="Custom - Style8 2 14" xfId="4374" xr:uid="{00000000-0005-0000-0000-0000653F0000}"/>
    <cellStyle name="Custom - Style8 2 15" xfId="4375" xr:uid="{00000000-0005-0000-0000-0000663F0000}"/>
    <cellStyle name="Custom - Style8 2 16" xfId="4376" xr:uid="{00000000-0005-0000-0000-0000673F0000}"/>
    <cellStyle name="Custom - Style8 2 17" xfId="4377" xr:uid="{00000000-0005-0000-0000-0000683F0000}"/>
    <cellStyle name="Custom - Style8 2 18" xfId="4378" xr:uid="{00000000-0005-0000-0000-0000693F0000}"/>
    <cellStyle name="Custom - Style8 2 19" xfId="4379" xr:uid="{00000000-0005-0000-0000-00006A3F0000}"/>
    <cellStyle name="Custom - Style8 2 2" xfId="4380" xr:uid="{00000000-0005-0000-0000-00006B3F0000}"/>
    <cellStyle name="Custom - Style8 2 2 2" xfId="4381" xr:uid="{00000000-0005-0000-0000-00006C3F0000}"/>
    <cellStyle name="Custom - Style8 2 20" xfId="4382" xr:uid="{00000000-0005-0000-0000-00006D3F0000}"/>
    <cellStyle name="Custom - Style8 2 21" xfId="4383" xr:uid="{00000000-0005-0000-0000-00006E3F0000}"/>
    <cellStyle name="Custom - Style8 2 3" xfId="4384" xr:uid="{00000000-0005-0000-0000-00006F3F0000}"/>
    <cellStyle name="Custom - Style8 2 3 10" xfId="4385" xr:uid="{00000000-0005-0000-0000-0000703F0000}"/>
    <cellStyle name="Custom - Style8 2 3 11" xfId="4386" xr:uid="{00000000-0005-0000-0000-0000713F0000}"/>
    <cellStyle name="Custom - Style8 2 3 12" xfId="4387" xr:uid="{00000000-0005-0000-0000-0000723F0000}"/>
    <cellStyle name="Custom - Style8 2 3 13" xfId="4388" xr:uid="{00000000-0005-0000-0000-0000733F0000}"/>
    <cellStyle name="Custom - Style8 2 3 14" xfId="4389" xr:uid="{00000000-0005-0000-0000-0000743F0000}"/>
    <cellStyle name="Custom - Style8 2 3 15" xfId="4390" xr:uid="{00000000-0005-0000-0000-0000753F0000}"/>
    <cellStyle name="Custom - Style8 2 3 16" xfId="4391" xr:uid="{00000000-0005-0000-0000-0000763F0000}"/>
    <cellStyle name="Custom - Style8 2 3 17" xfId="4392" xr:uid="{00000000-0005-0000-0000-0000773F0000}"/>
    <cellStyle name="Custom - Style8 2 3 18" xfId="4393" xr:uid="{00000000-0005-0000-0000-0000783F0000}"/>
    <cellStyle name="Custom - Style8 2 3 19" xfId="4394" xr:uid="{00000000-0005-0000-0000-0000793F0000}"/>
    <cellStyle name="Custom - Style8 2 3 2" xfId="4395" xr:uid="{00000000-0005-0000-0000-00007A3F0000}"/>
    <cellStyle name="Custom - Style8 2 3 3" xfId="4396" xr:uid="{00000000-0005-0000-0000-00007B3F0000}"/>
    <cellStyle name="Custom - Style8 2 3 4" xfId="4397" xr:uid="{00000000-0005-0000-0000-00007C3F0000}"/>
    <cellStyle name="Custom - Style8 2 3 5" xfId="4398" xr:uid="{00000000-0005-0000-0000-00007D3F0000}"/>
    <cellStyle name="Custom - Style8 2 3 6" xfId="4399" xr:uid="{00000000-0005-0000-0000-00007E3F0000}"/>
    <cellStyle name="Custom - Style8 2 3 7" xfId="4400" xr:uid="{00000000-0005-0000-0000-00007F3F0000}"/>
    <cellStyle name="Custom - Style8 2 3 8" xfId="4401" xr:uid="{00000000-0005-0000-0000-0000803F0000}"/>
    <cellStyle name="Custom - Style8 2 3 9" xfId="4402" xr:uid="{00000000-0005-0000-0000-0000813F0000}"/>
    <cellStyle name="Custom - Style8 2 4" xfId="4403" xr:uid="{00000000-0005-0000-0000-0000823F0000}"/>
    <cellStyle name="Custom - Style8 2 5" xfId="4404" xr:uid="{00000000-0005-0000-0000-0000833F0000}"/>
    <cellStyle name="Custom - Style8 2 6" xfId="4405" xr:uid="{00000000-0005-0000-0000-0000843F0000}"/>
    <cellStyle name="Custom - Style8 2 7" xfId="4406" xr:uid="{00000000-0005-0000-0000-0000853F0000}"/>
    <cellStyle name="Custom - Style8 2 8" xfId="4407" xr:uid="{00000000-0005-0000-0000-0000863F0000}"/>
    <cellStyle name="Custom - Style8 2 9" xfId="4408" xr:uid="{00000000-0005-0000-0000-0000873F0000}"/>
    <cellStyle name="Custom - Style8 20" xfId="4409" xr:uid="{00000000-0005-0000-0000-0000883F0000}"/>
    <cellStyle name="Custom - Style8 21" xfId="4410" xr:uid="{00000000-0005-0000-0000-0000893F0000}"/>
    <cellStyle name="Custom - Style8 22" xfId="4411" xr:uid="{00000000-0005-0000-0000-00008A3F0000}"/>
    <cellStyle name="Custom - Style8 23" xfId="4412" xr:uid="{00000000-0005-0000-0000-00008B3F0000}"/>
    <cellStyle name="Custom - Style8 24" xfId="4413" xr:uid="{00000000-0005-0000-0000-00008C3F0000}"/>
    <cellStyle name="Custom - Style8 25" xfId="4414" xr:uid="{00000000-0005-0000-0000-00008D3F0000}"/>
    <cellStyle name="Custom - Style8 26" xfId="4415" xr:uid="{00000000-0005-0000-0000-00008E3F0000}"/>
    <cellStyle name="Custom - Style8 27" xfId="4416" xr:uid="{00000000-0005-0000-0000-00008F3F0000}"/>
    <cellStyle name="Custom - Style8 3" xfId="4417" xr:uid="{00000000-0005-0000-0000-0000903F0000}"/>
    <cellStyle name="Custom - Style8 3 10" xfId="4418" xr:uid="{00000000-0005-0000-0000-0000913F0000}"/>
    <cellStyle name="Custom - Style8 3 11" xfId="4419" xr:uid="{00000000-0005-0000-0000-0000923F0000}"/>
    <cellStyle name="Custom - Style8 3 12" xfId="4420" xr:uid="{00000000-0005-0000-0000-0000933F0000}"/>
    <cellStyle name="Custom - Style8 3 13" xfId="4421" xr:uid="{00000000-0005-0000-0000-0000943F0000}"/>
    <cellStyle name="Custom - Style8 3 14" xfId="4422" xr:uid="{00000000-0005-0000-0000-0000953F0000}"/>
    <cellStyle name="Custom - Style8 3 15" xfId="4423" xr:uid="{00000000-0005-0000-0000-0000963F0000}"/>
    <cellStyle name="Custom - Style8 3 16" xfId="4424" xr:uid="{00000000-0005-0000-0000-0000973F0000}"/>
    <cellStyle name="Custom - Style8 3 17" xfId="4425" xr:uid="{00000000-0005-0000-0000-0000983F0000}"/>
    <cellStyle name="Custom - Style8 3 18" xfId="4426" xr:uid="{00000000-0005-0000-0000-0000993F0000}"/>
    <cellStyle name="Custom - Style8 3 19" xfId="4427" xr:uid="{00000000-0005-0000-0000-00009A3F0000}"/>
    <cellStyle name="Custom - Style8 3 2" xfId="4428" xr:uid="{00000000-0005-0000-0000-00009B3F0000}"/>
    <cellStyle name="Custom - Style8 3 2 10" xfId="4429" xr:uid="{00000000-0005-0000-0000-00009C3F0000}"/>
    <cellStyle name="Custom - Style8 3 2 11" xfId="4430" xr:uid="{00000000-0005-0000-0000-00009D3F0000}"/>
    <cellStyle name="Custom - Style8 3 2 12" xfId="4431" xr:uid="{00000000-0005-0000-0000-00009E3F0000}"/>
    <cellStyle name="Custom - Style8 3 2 13" xfId="4432" xr:uid="{00000000-0005-0000-0000-00009F3F0000}"/>
    <cellStyle name="Custom - Style8 3 2 14" xfId="4433" xr:uid="{00000000-0005-0000-0000-0000A03F0000}"/>
    <cellStyle name="Custom - Style8 3 2 15" xfId="4434" xr:uid="{00000000-0005-0000-0000-0000A13F0000}"/>
    <cellStyle name="Custom - Style8 3 2 16" xfId="4435" xr:uid="{00000000-0005-0000-0000-0000A23F0000}"/>
    <cellStyle name="Custom - Style8 3 2 17" xfId="4436" xr:uid="{00000000-0005-0000-0000-0000A33F0000}"/>
    <cellStyle name="Custom - Style8 3 2 18" xfId="4437" xr:uid="{00000000-0005-0000-0000-0000A43F0000}"/>
    <cellStyle name="Custom - Style8 3 2 19" xfId="4438" xr:uid="{00000000-0005-0000-0000-0000A53F0000}"/>
    <cellStyle name="Custom - Style8 3 2 2" xfId="4439" xr:uid="{00000000-0005-0000-0000-0000A63F0000}"/>
    <cellStyle name="Custom - Style8 3 2 3" xfId="4440" xr:uid="{00000000-0005-0000-0000-0000A73F0000}"/>
    <cellStyle name="Custom - Style8 3 2 4" xfId="4441" xr:uid="{00000000-0005-0000-0000-0000A83F0000}"/>
    <cellStyle name="Custom - Style8 3 2 5" xfId="4442" xr:uid="{00000000-0005-0000-0000-0000A93F0000}"/>
    <cellStyle name="Custom - Style8 3 2 6" xfId="4443" xr:uid="{00000000-0005-0000-0000-0000AA3F0000}"/>
    <cellStyle name="Custom - Style8 3 2 7" xfId="4444" xr:uid="{00000000-0005-0000-0000-0000AB3F0000}"/>
    <cellStyle name="Custom - Style8 3 2 8" xfId="4445" xr:uid="{00000000-0005-0000-0000-0000AC3F0000}"/>
    <cellStyle name="Custom - Style8 3 2 9" xfId="4446" xr:uid="{00000000-0005-0000-0000-0000AD3F0000}"/>
    <cellStyle name="Custom - Style8 3 20" xfId="4447" xr:uid="{00000000-0005-0000-0000-0000AE3F0000}"/>
    <cellStyle name="Custom - Style8 3 21" xfId="4448" xr:uid="{00000000-0005-0000-0000-0000AF3F0000}"/>
    <cellStyle name="Custom - Style8 3 3" xfId="4449" xr:uid="{00000000-0005-0000-0000-0000B03F0000}"/>
    <cellStyle name="Custom - Style8 3 3 10" xfId="4450" xr:uid="{00000000-0005-0000-0000-0000B13F0000}"/>
    <cellStyle name="Custom - Style8 3 3 11" xfId="4451" xr:uid="{00000000-0005-0000-0000-0000B23F0000}"/>
    <cellStyle name="Custom - Style8 3 3 12" xfId="4452" xr:uid="{00000000-0005-0000-0000-0000B33F0000}"/>
    <cellStyle name="Custom - Style8 3 3 13" xfId="4453" xr:uid="{00000000-0005-0000-0000-0000B43F0000}"/>
    <cellStyle name="Custom - Style8 3 3 14" xfId="4454" xr:uid="{00000000-0005-0000-0000-0000B53F0000}"/>
    <cellStyle name="Custom - Style8 3 3 15" xfId="4455" xr:uid="{00000000-0005-0000-0000-0000B63F0000}"/>
    <cellStyle name="Custom - Style8 3 3 16" xfId="4456" xr:uid="{00000000-0005-0000-0000-0000B73F0000}"/>
    <cellStyle name="Custom - Style8 3 3 17" xfId="4457" xr:uid="{00000000-0005-0000-0000-0000B83F0000}"/>
    <cellStyle name="Custom - Style8 3 3 18" xfId="4458" xr:uid="{00000000-0005-0000-0000-0000B93F0000}"/>
    <cellStyle name="Custom - Style8 3 3 19" xfId="4459" xr:uid="{00000000-0005-0000-0000-0000BA3F0000}"/>
    <cellStyle name="Custom - Style8 3 3 2" xfId="4460" xr:uid="{00000000-0005-0000-0000-0000BB3F0000}"/>
    <cellStyle name="Custom - Style8 3 3 3" xfId="4461" xr:uid="{00000000-0005-0000-0000-0000BC3F0000}"/>
    <cellStyle name="Custom - Style8 3 3 4" xfId="4462" xr:uid="{00000000-0005-0000-0000-0000BD3F0000}"/>
    <cellStyle name="Custom - Style8 3 3 5" xfId="4463" xr:uid="{00000000-0005-0000-0000-0000BE3F0000}"/>
    <cellStyle name="Custom - Style8 3 3 6" xfId="4464" xr:uid="{00000000-0005-0000-0000-0000BF3F0000}"/>
    <cellStyle name="Custom - Style8 3 3 7" xfId="4465" xr:uid="{00000000-0005-0000-0000-0000C03F0000}"/>
    <cellStyle name="Custom - Style8 3 3 8" xfId="4466" xr:uid="{00000000-0005-0000-0000-0000C13F0000}"/>
    <cellStyle name="Custom - Style8 3 3 9" xfId="4467" xr:uid="{00000000-0005-0000-0000-0000C23F0000}"/>
    <cellStyle name="Custom - Style8 3 4" xfId="4468" xr:uid="{00000000-0005-0000-0000-0000C33F0000}"/>
    <cellStyle name="Custom - Style8 3 5" xfId="4469" xr:uid="{00000000-0005-0000-0000-0000C43F0000}"/>
    <cellStyle name="Custom - Style8 3 6" xfId="4470" xr:uid="{00000000-0005-0000-0000-0000C53F0000}"/>
    <cellStyle name="Custom - Style8 3 7" xfId="4471" xr:uid="{00000000-0005-0000-0000-0000C63F0000}"/>
    <cellStyle name="Custom - Style8 3 8" xfId="4472" xr:uid="{00000000-0005-0000-0000-0000C73F0000}"/>
    <cellStyle name="Custom - Style8 3 9" xfId="4473" xr:uid="{00000000-0005-0000-0000-0000C83F0000}"/>
    <cellStyle name="Custom - Style8 4" xfId="4474" xr:uid="{00000000-0005-0000-0000-0000C93F0000}"/>
    <cellStyle name="Custom - Style8 4 2" xfId="4475" xr:uid="{00000000-0005-0000-0000-0000CA3F0000}"/>
    <cellStyle name="Custom - Style8 4 2 2" xfId="4476" xr:uid="{00000000-0005-0000-0000-0000CB3F0000}"/>
    <cellStyle name="Custom - Style8 4 2 3" xfId="4477" xr:uid="{00000000-0005-0000-0000-0000CC3F0000}"/>
    <cellStyle name="Custom - Style8 4 2 4" xfId="4478" xr:uid="{00000000-0005-0000-0000-0000CD3F0000}"/>
    <cellStyle name="Custom - Style8 4 2 5" xfId="4479" xr:uid="{00000000-0005-0000-0000-0000CE3F0000}"/>
    <cellStyle name="Custom - Style8 4 3" xfId="4480" xr:uid="{00000000-0005-0000-0000-0000CF3F0000}"/>
    <cellStyle name="Custom - Style8 4 3 10" xfId="4481" xr:uid="{00000000-0005-0000-0000-0000D03F0000}"/>
    <cellStyle name="Custom - Style8 4 3 11" xfId="4482" xr:uid="{00000000-0005-0000-0000-0000D13F0000}"/>
    <cellStyle name="Custom - Style8 4 3 12" xfId="4483" xr:uid="{00000000-0005-0000-0000-0000D23F0000}"/>
    <cellStyle name="Custom - Style8 4 3 13" xfId="4484" xr:uid="{00000000-0005-0000-0000-0000D33F0000}"/>
    <cellStyle name="Custom - Style8 4 3 14" xfId="4485" xr:uid="{00000000-0005-0000-0000-0000D43F0000}"/>
    <cellStyle name="Custom - Style8 4 3 15" xfId="4486" xr:uid="{00000000-0005-0000-0000-0000D53F0000}"/>
    <cellStyle name="Custom - Style8 4 3 16" xfId="4487" xr:uid="{00000000-0005-0000-0000-0000D63F0000}"/>
    <cellStyle name="Custom - Style8 4 3 17" xfId="4488" xr:uid="{00000000-0005-0000-0000-0000D73F0000}"/>
    <cellStyle name="Custom - Style8 4 3 18" xfId="4489" xr:uid="{00000000-0005-0000-0000-0000D83F0000}"/>
    <cellStyle name="Custom - Style8 4 3 19" xfId="4490" xr:uid="{00000000-0005-0000-0000-0000D93F0000}"/>
    <cellStyle name="Custom - Style8 4 3 2" xfId="4491" xr:uid="{00000000-0005-0000-0000-0000DA3F0000}"/>
    <cellStyle name="Custom - Style8 4 3 2 2" xfId="4492" xr:uid="{00000000-0005-0000-0000-0000DB3F0000}"/>
    <cellStyle name="Custom - Style8 4 3 20" xfId="4493" xr:uid="{00000000-0005-0000-0000-0000DC3F0000}"/>
    <cellStyle name="Custom - Style8 4 3 3" xfId="4494" xr:uid="{00000000-0005-0000-0000-0000DD3F0000}"/>
    <cellStyle name="Custom - Style8 4 3 4" xfId="4495" xr:uid="{00000000-0005-0000-0000-0000DE3F0000}"/>
    <cellStyle name="Custom - Style8 4 3 5" xfId="4496" xr:uid="{00000000-0005-0000-0000-0000DF3F0000}"/>
    <cellStyle name="Custom - Style8 4 3 6" xfId="4497" xr:uid="{00000000-0005-0000-0000-0000E03F0000}"/>
    <cellStyle name="Custom - Style8 4 3 7" xfId="4498" xr:uid="{00000000-0005-0000-0000-0000E13F0000}"/>
    <cellStyle name="Custom - Style8 4 3 8" xfId="4499" xr:uid="{00000000-0005-0000-0000-0000E23F0000}"/>
    <cellStyle name="Custom - Style8 4 3 9" xfId="4500" xr:uid="{00000000-0005-0000-0000-0000E33F0000}"/>
    <cellStyle name="Custom - Style8 4 4" xfId="4501" xr:uid="{00000000-0005-0000-0000-0000E43F0000}"/>
    <cellStyle name="Custom - Style8 4 4 2" xfId="4502" xr:uid="{00000000-0005-0000-0000-0000E53F0000}"/>
    <cellStyle name="Custom - Style8 4 5" xfId="4503" xr:uid="{00000000-0005-0000-0000-0000E63F0000}"/>
    <cellStyle name="Custom - Style8 4 5 2" xfId="4504" xr:uid="{00000000-0005-0000-0000-0000E73F0000}"/>
    <cellStyle name="Custom - Style8 5" xfId="4505" xr:uid="{00000000-0005-0000-0000-0000E83F0000}"/>
    <cellStyle name="Custom - Style8 5 2" xfId="4506" xr:uid="{00000000-0005-0000-0000-0000E93F0000}"/>
    <cellStyle name="Custom - Style8 6" xfId="4507" xr:uid="{00000000-0005-0000-0000-0000EA3F0000}"/>
    <cellStyle name="Custom - Style8 6 10" xfId="4508" xr:uid="{00000000-0005-0000-0000-0000EB3F0000}"/>
    <cellStyle name="Custom - Style8 6 11" xfId="4509" xr:uid="{00000000-0005-0000-0000-0000EC3F0000}"/>
    <cellStyle name="Custom - Style8 6 12" xfId="4510" xr:uid="{00000000-0005-0000-0000-0000ED3F0000}"/>
    <cellStyle name="Custom - Style8 6 13" xfId="4511" xr:uid="{00000000-0005-0000-0000-0000EE3F0000}"/>
    <cellStyle name="Custom - Style8 6 14" xfId="4512" xr:uid="{00000000-0005-0000-0000-0000EF3F0000}"/>
    <cellStyle name="Custom - Style8 6 15" xfId="4513" xr:uid="{00000000-0005-0000-0000-0000F03F0000}"/>
    <cellStyle name="Custom - Style8 6 16" xfId="4514" xr:uid="{00000000-0005-0000-0000-0000F13F0000}"/>
    <cellStyle name="Custom - Style8 6 17" xfId="4515" xr:uid="{00000000-0005-0000-0000-0000F23F0000}"/>
    <cellStyle name="Custom - Style8 6 18" xfId="4516" xr:uid="{00000000-0005-0000-0000-0000F33F0000}"/>
    <cellStyle name="Custom - Style8 6 19" xfId="4517" xr:uid="{00000000-0005-0000-0000-0000F43F0000}"/>
    <cellStyle name="Custom - Style8 6 2" xfId="4518" xr:uid="{00000000-0005-0000-0000-0000F53F0000}"/>
    <cellStyle name="Custom - Style8 6 2 2" xfId="4519" xr:uid="{00000000-0005-0000-0000-0000F63F0000}"/>
    <cellStyle name="Custom - Style8 6 2 3" xfId="4520" xr:uid="{00000000-0005-0000-0000-0000F73F0000}"/>
    <cellStyle name="Custom - Style8 6 2 4" xfId="4521" xr:uid="{00000000-0005-0000-0000-0000F83F0000}"/>
    <cellStyle name="Custom - Style8 6 2 5" xfId="4522" xr:uid="{00000000-0005-0000-0000-0000F93F0000}"/>
    <cellStyle name="Custom - Style8 6 20" xfId="4523" xr:uid="{00000000-0005-0000-0000-0000FA3F0000}"/>
    <cellStyle name="Custom - Style8 6 21" xfId="4524" xr:uid="{00000000-0005-0000-0000-0000FB3F0000}"/>
    <cellStyle name="Custom - Style8 6 22" xfId="4525" xr:uid="{00000000-0005-0000-0000-0000FC3F0000}"/>
    <cellStyle name="Custom - Style8 6 23" xfId="4526" xr:uid="{00000000-0005-0000-0000-0000FD3F0000}"/>
    <cellStyle name="Custom - Style8 6 24" xfId="4527" xr:uid="{00000000-0005-0000-0000-0000FE3F0000}"/>
    <cellStyle name="Custom - Style8 6 25" xfId="4528" xr:uid="{00000000-0005-0000-0000-0000FF3F0000}"/>
    <cellStyle name="Custom - Style8 6 26" xfId="4529" xr:uid="{00000000-0005-0000-0000-000000400000}"/>
    <cellStyle name="Custom - Style8 6 27" xfId="4530" xr:uid="{00000000-0005-0000-0000-000001400000}"/>
    <cellStyle name="Custom - Style8 6 3" xfId="4531" xr:uid="{00000000-0005-0000-0000-000002400000}"/>
    <cellStyle name="Custom - Style8 6 4" xfId="4532" xr:uid="{00000000-0005-0000-0000-000003400000}"/>
    <cellStyle name="Custom - Style8 6 5" xfId="4533" xr:uid="{00000000-0005-0000-0000-000004400000}"/>
    <cellStyle name="Custom - Style8 6 6" xfId="4534" xr:uid="{00000000-0005-0000-0000-000005400000}"/>
    <cellStyle name="Custom - Style8 6 7" xfId="4535" xr:uid="{00000000-0005-0000-0000-000006400000}"/>
    <cellStyle name="Custom - Style8 6 8" xfId="4536" xr:uid="{00000000-0005-0000-0000-000007400000}"/>
    <cellStyle name="Custom - Style8 6 9" xfId="4537" xr:uid="{00000000-0005-0000-0000-000008400000}"/>
    <cellStyle name="Custom - Style8 7" xfId="4538" xr:uid="{00000000-0005-0000-0000-000009400000}"/>
    <cellStyle name="Custom - Style8 8" xfId="4539" xr:uid="{00000000-0005-0000-0000-00000A400000}"/>
    <cellStyle name="Custom - Style8 8 10" xfId="4540" xr:uid="{00000000-0005-0000-0000-00000B400000}"/>
    <cellStyle name="Custom - Style8 8 11" xfId="4541" xr:uid="{00000000-0005-0000-0000-00000C400000}"/>
    <cellStyle name="Custom - Style8 8 12" xfId="4542" xr:uid="{00000000-0005-0000-0000-00000D400000}"/>
    <cellStyle name="Custom - Style8 8 13" xfId="4543" xr:uid="{00000000-0005-0000-0000-00000E400000}"/>
    <cellStyle name="Custom - Style8 8 14" xfId="4544" xr:uid="{00000000-0005-0000-0000-00000F400000}"/>
    <cellStyle name="Custom - Style8 8 15" xfId="4545" xr:uid="{00000000-0005-0000-0000-000010400000}"/>
    <cellStyle name="Custom - Style8 8 16" xfId="4546" xr:uid="{00000000-0005-0000-0000-000011400000}"/>
    <cellStyle name="Custom - Style8 8 17" xfId="4547" xr:uid="{00000000-0005-0000-0000-000012400000}"/>
    <cellStyle name="Custom - Style8 8 18" xfId="4548" xr:uid="{00000000-0005-0000-0000-000013400000}"/>
    <cellStyle name="Custom - Style8 8 19" xfId="4549" xr:uid="{00000000-0005-0000-0000-000014400000}"/>
    <cellStyle name="Custom - Style8 8 2" xfId="4550" xr:uid="{00000000-0005-0000-0000-000015400000}"/>
    <cellStyle name="Custom - Style8 8 20" xfId="4551" xr:uid="{00000000-0005-0000-0000-000016400000}"/>
    <cellStyle name="Custom - Style8 8 21" xfId="4552" xr:uid="{00000000-0005-0000-0000-000017400000}"/>
    <cellStyle name="Custom - Style8 8 3" xfId="4553" xr:uid="{00000000-0005-0000-0000-000018400000}"/>
    <cellStyle name="Custom - Style8 8 4" xfId="4554" xr:uid="{00000000-0005-0000-0000-000019400000}"/>
    <cellStyle name="Custom - Style8 8 5" xfId="4555" xr:uid="{00000000-0005-0000-0000-00001A400000}"/>
    <cellStyle name="Custom - Style8 8 6" xfId="4556" xr:uid="{00000000-0005-0000-0000-00001B400000}"/>
    <cellStyle name="Custom - Style8 8 7" xfId="4557" xr:uid="{00000000-0005-0000-0000-00001C400000}"/>
    <cellStyle name="Custom - Style8 8 8" xfId="4558" xr:uid="{00000000-0005-0000-0000-00001D400000}"/>
    <cellStyle name="Custom - Style8 8 9" xfId="4559" xr:uid="{00000000-0005-0000-0000-00001E400000}"/>
    <cellStyle name="Custom - Style8 9" xfId="4560" xr:uid="{00000000-0005-0000-0000-00001F400000}"/>
    <cellStyle name="Custom - Style8_2008Tailanformat" xfId="4561" xr:uid="{00000000-0005-0000-0000-000020400000}"/>
    <cellStyle name="d" xfId="42881" xr:uid="{00000000-0005-0000-0000-000021400000}"/>
    <cellStyle name="Data   - Draw lines around data in range" xfId="4562" xr:uid="{00000000-0005-0000-0000-000022400000}"/>
    <cellStyle name="Data   - Draw lines around data in range 2" xfId="7972" xr:uid="{00000000-0005-0000-0000-000023400000}"/>
    <cellStyle name="Data   - Draw lines around data in range 2 2" xfId="6721" xr:uid="{00000000-0005-0000-0000-000024400000}"/>
    <cellStyle name="Data   - Draw lines around data in range 2 2 2" xfId="13298" xr:uid="{00000000-0005-0000-0000-000025400000}"/>
    <cellStyle name="Data   - Draw lines around data in range 2 3" xfId="6451" xr:uid="{00000000-0005-0000-0000-000026400000}"/>
    <cellStyle name="Data   - Draw lines around data in range 3" xfId="6893" xr:uid="{00000000-0005-0000-0000-000027400000}"/>
    <cellStyle name="Data   - Draw lines around data in range 3 2" xfId="13435" xr:uid="{00000000-0005-0000-0000-000028400000}"/>
    <cellStyle name="Data   - Draw lines around data in range 4" xfId="6647" xr:uid="{00000000-0005-0000-0000-000029400000}"/>
    <cellStyle name="Data   - Draw lines around data in range 4 2" xfId="13234" xr:uid="{00000000-0005-0000-0000-00002A400000}"/>
    <cellStyle name="Data   - Draw lines around data in range 5" xfId="34507" xr:uid="{00000000-0005-0000-0000-00002B400000}"/>
    <cellStyle name="Data   - Style2" xfId="4563" xr:uid="{00000000-0005-0000-0000-00002C400000}"/>
    <cellStyle name="Data   - Style2 10" xfId="31019" xr:uid="{00000000-0005-0000-0000-00002D400000}"/>
    <cellStyle name="Data   - Style2 11" xfId="33847" xr:uid="{00000000-0005-0000-0000-00002E400000}"/>
    <cellStyle name="Data   - Style2 2" xfId="8895" xr:uid="{00000000-0005-0000-0000-00002F400000}"/>
    <cellStyle name="Data   - Style2 2 2" xfId="11655" xr:uid="{00000000-0005-0000-0000-000030400000}"/>
    <cellStyle name="Data   - Style2 2 2 2" xfId="16911" xr:uid="{00000000-0005-0000-0000-000031400000}"/>
    <cellStyle name="Data   - Style2 2 2 2 2" xfId="29444" xr:uid="{00000000-0005-0000-0000-000032400000}"/>
    <cellStyle name="Data   - Style2 2 2 3" xfId="24406" xr:uid="{00000000-0005-0000-0000-000033400000}"/>
    <cellStyle name="Data   - Style2 2 3" xfId="6622" xr:uid="{00000000-0005-0000-0000-000034400000}"/>
    <cellStyle name="Data   - Style2 2 3 2" xfId="13209" xr:uid="{00000000-0005-0000-0000-000035400000}"/>
    <cellStyle name="Data   - Style2 2 3 2 2" xfId="25953" xr:uid="{00000000-0005-0000-0000-000036400000}"/>
    <cellStyle name="Data   - Style2 2 3 3" xfId="21361" xr:uid="{00000000-0005-0000-0000-000037400000}"/>
    <cellStyle name="Data   - Style2 2 4" xfId="6889" xr:uid="{00000000-0005-0000-0000-000038400000}"/>
    <cellStyle name="Data   - Style2 2 4 2" xfId="21620" xr:uid="{00000000-0005-0000-0000-000039400000}"/>
    <cellStyle name="Data   - Style2 2 5" xfId="19235" xr:uid="{00000000-0005-0000-0000-00003A400000}"/>
    <cellStyle name="Data   - Style2 2 5 2" xfId="30121" xr:uid="{00000000-0005-0000-0000-00003B400000}"/>
    <cellStyle name="Data   - Style2 2 6" xfId="20658" xr:uid="{00000000-0005-0000-0000-00003C400000}"/>
    <cellStyle name="Data   - Style2 2 6 2" xfId="30336" xr:uid="{00000000-0005-0000-0000-00003D400000}"/>
    <cellStyle name="Data   - Style2 2 7" xfId="32352" xr:uid="{00000000-0005-0000-0000-00003E400000}"/>
    <cellStyle name="Data   - Style2 2 8" xfId="33961" xr:uid="{00000000-0005-0000-0000-00003F400000}"/>
    <cellStyle name="Data   - Style2 2 9" xfId="31129" xr:uid="{00000000-0005-0000-0000-000040400000}"/>
    <cellStyle name="Data   - Style2 3" xfId="6894" xr:uid="{00000000-0005-0000-0000-000041400000}"/>
    <cellStyle name="Data   - Style2 3 2" xfId="13436" xr:uid="{00000000-0005-0000-0000-000042400000}"/>
    <cellStyle name="Data   - Style2 3 2 2" xfId="26170" xr:uid="{00000000-0005-0000-0000-000043400000}"/>
    <cellStyle name="Data   - Style2 3 3" xfId="21624" xr:uid="{00000000-0005-0000-0000-000044400000}"/>
    <cellStyle name="Data   - Style2 4" xfId="6719" xr:uid="{00000000-0005-0000-0000-000045400000}"/>
    <cellStyle name="Data   - Style2 4 2" xfId="13296" xr:uid="{00000000-0005-0000-0000-000046400000}"/>
    <cellStyle name="Data   - Style2 4 2 2" xfId="26038" xr:uid="{00000000-0005-0000-0000-000047400000}"/>
    <cellStyle name="Data   - Style2 4 3" xfId="21457" xr:uid="{00000000-0005-0000-0000-000048400000}"/>
    <cellStyle name="Data   - Style2 5" xfId="6452" xr:uid="{00000000-0005-0000-0000-000049400000}"/>
    <cellStyle name="Data   - Style2 5 2" xfId="13059" xr:uid="{00000000-0005-0000-0000-00004A400000}"/>
    <cellStyle name="Data   - Style2 5 2 2" xfId="25805" xr:uid="{00000000-0005-0000-0000-00004B400000}"/>
    <cellStyle name="Data   - Style2 5 3" xfId="21197" xr:uid="{00000000-0005-0000-0000-00004C400000}"/>
    <cellStyle name="Data   - Style2 6" xfId="11555" xr:uid="{00000000-0005-0000-0000-00004D400000}"/>
    <cellStyle name="Data   - Style2 6 2" xfId="24307" xr:uid="{00000000-0005-0000-0000-00004E400000}"/>
    <cellStyle name="Data   - Style2 7" xfId="17795" xr:uid="{00000000-0005-0000-0000-00004F400000}"/>
    <cellStyle name="Data   - Style2 7 2" xfId="30003" xr:uid="{00000000-0005-0000-0000-000050400000}"/>
    <cellStyle name="Data   - Style2 8" xfId="17420" xr:uid="{00000000-0005-0000-0000-000051400000}"/>
    <cellStyle name="Data   - Style2 8 2" xfId="29942" xr:uid="{00000000-0005-0000-0000-000052400000}"/>
    <cellStyle name="Data   - Style2 9" xfId="31140" xr:uid="{00000000-0005-0000-0000-000053400000}"/>
    <cellStyle name="Data Labels" xfId="279" xr:uid="{00000000-0005-0000-0000-000054400000}"/>
    <cellStyle name="Data Labels 2" xfId="557" xr:uid="{00000000-0005-0000-0000-000055400000}"/>
    <cellStyle name="DATA_ENT" xfId="4564" xr:uid="{00000000-0005-0000-0000-000056400000}"/>
    <cellStyle name="Date" xfId="280" xr:uid="{00000000-0005-0000-0000-000057400000}"/>
    <cellStyle name="Date 2" xfId="6264" xr:uid="{00000000-0005-0000-0000-000058400000}"/>
    <cellStyle name="Date 2 2" xfId="18656" xr:uid="{00000000-0005-0000-0000-000059400000}"/>
    <cellStyle name="Date 2 3" xfId="42882" xr:uid="{00000000-0005-0000-0000-00005A400000}"/>
    <cellStyle name="Date 3" xfId="9724" xr:uid="{00000000-0005-0000-0000-00005B400000}"/>
    <cellStyle name="Date 3 2" xfId="17796" xr:uid="{00000000-0005-0000-0000-00005C400000}"/>
    <cellStyle name="Date 4" xfId="4565" xr:uid="{00000000-0005-0000-0000-00005D400000}"/>
    <cellStyle name="Date Short" xfId="4566" xr:uid="{00000000-0005-0000-0000-00005E400000}"/>
    <cellStyle name="Date Short 2" xfId="42883" xr:uid="{00000000-0005-0000-0000-00005F400000}"/>
    <cellStyle name="Date_~8749426" xfId="42884" xr:uid="{00000000-0005-0000-0000-000060400000}"/>
    <cellStyle name="Define your own named style" xfId="4567" xr:uid="{00000000-0005-0000-0000-000061400000}"/>
    <cellStyle name="DELTA" xfId="4568" xr:uid="{00000000-0005-0000-0000-000062400000}"/>
    <cellStyle name="DELTA 2" xfId="4569" xr:uid="{00000000-0005-0000-0000-000063400000}"/>
    <cellStyle name="DELTA 2 2" xfId="34509" xr:uid="{00000000-0005-0000-0000-000064400000}"/>
    <cellStyle name="DELTA 2 3" xfId="42886" xr:uid="{00000000-0005-0000-0000-000065400000}"/>
    <cellStyle name="DELTA 3" xfId="34508" xr:uid="{00000000-0005-0000-0000-000066400000}"/>
    <cellStyle name="DELTA 4" xfId="42885" xr:uid="{00000000-0005-0000-0000-000067400000}"/>
    <cellStyle name="DELTA_Audit Adjustments - MCSH (220409)" xfId="4570" xr:uid="{00000000-0005-0000-0000-000068400000}"/>
    <cellStyle name="Dezimal [0]_1999-2003 tools set plan 01- Nov PO präsent" xfId="4571" xr:uid="{00000000-0005-0000-0000-000069400000}"/>
    <cellStyle name="Dezimal_1999-2003 tools set plan 01- Nov PO präsent" xfId="4572" xr:uid="{00000000-0005-0000-0000-00006A400000}"/>
    <cellStyle name="Dollar (zero dec)" xfId="4573" xr:uid="{00000000-0005-0000-0000-00006B400000}"/>
    <cellStyle name="Dollar (zero dec) 2" xfId="42887" xr:uid="{00000000-0005-0000-0000-00006C400000}"/>
    <cellStyle name="DOWNFOOT" xfId="4574" xr:uid="{00000000-0005-0000-0000-00006D400000}"/>
    <cellStyle name="DOWNFOOT 2" xfId="6373" xr:uid="{00000000-0005-0000-0000-00006E400000}"/>
    <cellStyle name="DOWNFOOT 2 2" xfId="9559" xr:uid="{00000000-0005-0000-0000-00006F400000}"/>
    <cellStyle name="DOWNFOOT 2 2 2" xfId="11772" xr:uid="{00000000-0005-0000-0000-000070400000}"/>
    <cellStyle name="DOWNFOOT 2 2 2 2" xfId="17004" xr:uid="{00000000-0005-0000-0000-000071400000}"/>
    <cellStyle name="DOWNFOOT 2 2 2 2 2" xfId="29537" xr:uid="{00000000-0005-0000-0000-000072400000}"/>
    <cellStyle name="DOWNFOOT 2 2 2 3" xfId="24522" xr:uid="{00000000-0005-0000-0000-000073400000}"/>
    <cellStyle name="DOWNFOOT 2 2 3" xfId="11563" xr:uid="{00000000-0005-0000-0000-000074400000}"/>
    <cellStyle name="DOWNFOOT 2 2 3 2" xfId="16823" xr:uid="{00000000-0005-0000-0000-000075400000}"/>
    <cellStyle name="DOWNFOOT 2 2 3 2 2" xfId="29357" xr:uid="{00000000-0005-0000-0000-000076400000}"/>
    <cellStyle name="DOWNFOOT 2 2 3 3" xfId="24315" xr:uid="{00000000-0005-0000-0000-000077400000}"/>
    <cellStyle name="DOWNFOOT 2 2 4" xfId="11372" xr:uid="{00000000-0005-0000-0000-000078400000}"/>
    <cellStyle name="DOWNFOOT 2 2 4 2" xfId="24127" xr:uid="{00000000-0005-0000-0000-000079400000}"/>
    <cellStyle name="DOWNFOOT 2 2 5" xfId="23540" xr:uid="{00000000-0005-0000-0000-00007A400000}"/>
    <cellStyle name="DOWNFOOT 2 3" xfId="7724" xr:uid="{00000000-0005-0000-0000-00007B400000}"/>
    <cellStyle name="DOWNFOOT 2 3 2" xfId="14221" xr:uid="{00000000-0005-0000-0000-00007C400000}"/>
    <cellStyle name="DOWNFOOT 2 3 2 2" xfId="26947" xr:uid="{00000000-0005-0000-0000-00007D400000}"/>
    <cellStyle name="DOWNFOOT 2 3 3" xfId="22442" xr:uid="{00000000-0005-0000-0000-00007E400000}"/>
    <cellStyle name="DOWNFOOT 2 4" xfId="11498" xr:uid="{00000000-0005-0000-0000-00007F400000}"/>
    <cellStyle name="DOWNFOOT 2 4 2" xfId="16784" xr:uid="{00000000-0005-0000-0000-000080400000}"/>
    <cellStyle name="DOWNFOOT 2 4 2 2" xfId="29319" xr:uid="{00000000-0005-0000-0000-000081400000}"/>
    <cellStyle name="DOWNFOOT 2 4 3" xfId="24253" xr:uid="{00000000-0005-0000-0000-000082400000}"/>
    <cellStyle name="DOWNFOOT 2 5" xfId="6711" xr:uid="{00000000-0005-0000-0000-000083400000}"/>
    <cellStyle name="DOWNFOOT 2 5 2" xfId="13289" xr:uid="{00000000-0005-0000-0000-000084400000}"/>
    <cellStyle name="DOWNFOOT 2 5 2 2" xfId="26031" xr:uid="{00000000-0005-0000-0000-000085400000}"/>
    <cellStyle name="DOWNFOOT 2 5 3" xfId="21449" xr:uid="{00000000-0005-0000-0000-000086400000}"/>
    <cellStyle name="DOWNFOOT 2 6" xfId="11680" xr:uid="{00000000-0005-0000-0000-000087400000}"/>
    <cellStyle name="DOWNFOOT 2 6 2" xfId="24431" xr:uid="{00000000-0005-0000-0000-000088400000}"/>
    <cellStyle name="DOWNFOOT 2 7" xfId="21130" xr:uid="{00000000-0005-0000-0000-000089400000}"/>
    <cellStyle name="DOWNFOOT 3" xfId="21026" xr:uid="{00000000-0005-0000-0000-00008A400000}"/>
    <cellStyle name="Draw lines around data in range" xfId="4575" xr:uid="{00000000-0005-0000-0000-00008B400000}"/>
    <cellStyle name="Draw lines around data in range 10" xfId="31018" xr:uid="{00000000-0005-0000-0000-00008C400000}"/>
    <cellStyle name="Draw lines around data in range 11" xfId="30834" xr:uid="{00000000-0005-0000-0000-00008D400000}"/>
    <cellStyle name="Draw lines around data in range 2" xfId="8896" xr:uid="{00000000-0005-0000-0000-00008E400000}"/>
    <cellStyle name="Draw lines around data in range 2 2" xfId="11656" xr:uid="{00000000-0005-0000-0000-00008F400000}"/>
    <cellStyle name="Draw lines around data in range 2 2 2" xfId="16912" xr:uid="{00000000-0005-0000-0000-000090400000}"/>
    <cellStyle name="Draw lines around data in range 2 2 2 2" xfId="29445" xr:uid="{00000000-0005-0000-0000-000091400000}"/>
    <cellStyle name="Draw lines around data in range 2 2 3" xfId="24407" xr:uid="{00000000-0005-0000-0000-000092400000}"/>
    <cellStyle name="Draw lines around data in range 2 3" xfId="7650" xr:uid="{00000000-0005-0000-0000-000093400000}"/>
    <cellStyle name="Draw lines around data in range 2 3 2" xfId="14153" xr:uid="{00000000-0005-0000-0000-000094400000}"/>
    <cellStyle name="Draw lines around data in range 2 3 2 2" xfId="26881" xr:uid="{00000000-0005-0000-0000-000095400000}"/>
    <cellStyle name="Draw lines around data in range 2 3 3" xfId="22374" xr:uid="{00000000-0005-0000-0000-000096400000}"/>
    <cellStyle name="Draw lines around data in range 2 4" xfId="11471" xr:uid="{00000000-0005-0000-0000-000097400000}"/>
    <cellStyle name="Draw lines around data in range 2 4 2" xfId="24226" xr:uid="{00000000-0005-0000-0000-000098400000}"/>
    <cellStyle name="Draw lines around data in range 2 5" xfId="19237" xr:uid="{00000000-0005-0000-0000-000099400000}"/>
    <cellStyle name="Draw lines around data in range 2 5 2" xfId="30123" xr:uid="{00000000-0005-0000-0000-00009A400000}"/>
    <cellStyle name="Draw lines around data in range 2 6" xfId="20660" xr:uid="{00000000-0005-0000-0000-00009B400000}"/>
    <cellStyle name="Draw lines around data in range 2 6 2" xfId="30338" xr:uid="{00000000-0005-0000-0000-00009C400000}"/>
    <cellStyle name="Draw lines around data in range 2 7" xfId="32354" xr:uid="{00000000-0005-0000-0000-00009D400000}"/>
    <cellStyle name="Draw lines around data in range 2 8" xfId="33963" xr:uid="{00000000-0005-0000-0000-00009E400000}"/>
    <cellStyle name="Draw lines around data in range 2 9" xfId="31131" xr:uid="{00000000-0005-0000-0000-00009F400000}"/>
    <cellStyle name="Draw lines around data in range 3" xfId="6895" xr:uid="{00000000-0005-0000-0000-0000A0400000}"/>
    <cellStyle name="Draw lines around data in range 3 2" xfId="13437" xr:uid="{00000000-0005-0000-0000-0000A1400000}"/>
    <cellStyle name="Draw lines around data in range 3 2 2" xfId="26171" xr:uid="{00000000-0005-0000-0000-0000A2400000}"/>
    <cellStyle name="Draw lines around data in range 3 3" xfId="21625" xr:uid="{00000000-0005-0000-0000-0000A3400000}"/>
    <cellStyle name="Draw lines around data in range 4" xfId="6718" xr:uid="{00000000-0005-0000-0000-0000A4400000}"/>
    <cellStyle name="Draw lines around data in range 4 2" xfId="13295" xr:uid="{00000000-0005-0000-0000-0000A5400000}"/>
    <cellStyle name="Draw lines around data in range 4 2 2" xfId="26037" xr:uid="{00000000-0005-0000-0000-0000A6400000}"/>
    <cellStyle name="Draw lines around data in range 4 3" xfId="21456" xr:uid="{00000000-0005-0000-0000-0000A7400000}"/>
    <cellStyle name="Draw lines around data in range 5" xfId="11685" xr:uid="{00000000-0005-0000-0000-0000A8400000}"/>
    <cellStyle name="Draw lines around data in range 5 2" xfId="16932" xr:uid="{00000000-0005-0000-0000-0000A9400000}"/>
    <cellStyle name="Draw lines around data in range 5 2 2" xfId="29465" xr:uid="{00000000-0005-0000-0000-0000AA400000}"/>
    <cellStyle name="Draw lines around data in range 5 3" xfId="24435" xr:uid="{00000000-0005-0000-0000-0000AB400000}"/>
    <cellStyle name="Draw lines around data in range 6" xfId="11504" xr:uid="{00000000-0005-0000-0000-0000AC400000}"/>
    <cellStyle name="Draw lines around data in range 6 2" xfId="24259" xr:uid="{00000000-0005-0000-0000-0000AD400000}"/>
    <cellStyle name="Draw lines around data in range 7" xfId="17797" xr:uid="{00000000-0005-0000-0000-0000AE400000}"/>
    <cellStyle name="Draw lines around data in range 7 2" xfId="30004" xr:uid="{00000000-0005-0000-0000-0000AF400000}"/>
    <cellStyle name="Draw lines around data in range 8" xfId="17419" xr:uid="{00000000-0005-0000-0000-0000B0400000}"/>
    <cellStyle name="Draw lines around data in range 8 2" xfId="29941" xr:uid="{00000000-0005-0000-0000-0000B1400000}"/>
    <cellStyle name="Draw lines around data in range 9" xfId="31141" xr:uid="{00000000-0005-0000-0000-0000B2400000}"/>
    <cellStyle name="Draw shadow and lines within range" xfId="4576" xr:uid="{00000000-0005-0000-0000-0000B3400000}"/>
    <cellStyle name="Draw shadow and lines within range 10" xfId="31017" xr:uid="{00000000-0005-0000-0000-0000B4400000}"/>
    <cellStyle name="Draw shadow and lines within range 11" xfId="31926" xr:uid="{00000000-0005-0000-0000-0000B5400000}"/>
    <cellStyle name="Draw shadow and lines within range 2" xfId="8897" xr:uid="{00000000-0005-0000-0000-0000B6400000}"/>
    <cellStyle name="Draw shadow and lines within range 2 2" xfId="11657" xr:uid="{00000000-0005-0000-0000-0000B7400000}"/>
    <cellStyle name="Draw shadow and lines within range 2 2 2" xfId="16913" xr:uid="{00000000-0005-0000-0000-0000B8400000}"/>
    <cellStyle name="Draw shadow and lines within range 2 2 2 2" xfId="29446" xr:uid="{00000000-0005-0000-0000-0000B9400000}"/>
    <cellStyle name="Draw shadow and lines within range 2 2 3" xfId="24408" xr:uid="{00000000-0005-0000-0000-0000BA400000}"/>
    <cellStyle name="Draw shadow and lines within range 2 3" xfId="7707" xr:uid="{00000000-0005-0000-0000-0000BB400000}"/>
    <cellStyle name="Draw shadow and lines within range 2 3 2" xfId="14204" xr:uid="{00000000-0005-0000-0000-0000BC400000}"/>
    <cellStyle name="Draw shadow and lines within range 2 3 2 2" xfId="26930" xr:uid="{00000000-0005-0000-0000-0000BD400000}"/>
    <cellStyle name="Draw shadow and lines within range 2 3 3" xfId="22427" xr:uid="{00000000-0005-0000-0000-0000BE400000}"/>
    <cellStyle name="Draw shadow and lines within range 2 4" xfId="6433" xr:uid="{00000000-0005-0000-0000-0000BF400000}"/>
    <cellStyle name="Draw shadow and lines within range 2 4 2" xfId="21182" xr:uid="{00000000-0005-0000-0000-0000C0400000}"/>
    <cellStyle name="Draw shadow and lines within range 2 5" xfId="19238" xr:uid="{00000000-0005-0000-0000-0000C1400000}"/>
    <cellStyle name="Draw shadow and lines within range 2 5 2" xfId="30124" xr:uid="{00000000-0005-0000-0000-0000C2400000}"/>
    <cellStyle name="Draw shadow and lines within range 2 6" xfId="20661" xr:uid="{00000000-0005-0000-0000-0000C3400000}"/>
    <cellStyle name="Draw shadow and lines within range 2 6 2" xfId="30339" xr:uid="{00000000-0005-0000-0000-0000C4400000}"/>
    <cellStyle name="Draw shadow and lines within range 2 7" xfId="32355" xr:uid="{00000000-0005-0000-0000-0000C5400000}"/>
    <cellStyle name="Draw shadow and lines within range 2 8" xfId="33964" xr:uid="{00000000-0005-0000-0000-0000C6400000}"/>
    <cellStyle name="Draw shadow and lines within range 2 9" xfId="31132" xr:uid="{00000000-0005-0000-0000-0000C7400000}"/>
    <cellStyle name="Draw shadow and lines within range 3" xfId="6896" xr:uid="{00000000-0005-0000-0000-0000C8400000}"/>
    <cellStyle name="Draw shadow and lines within range 3 2" xfId="13438" xr:uid="{00000000-0005-0000-0000-0000C9400000}"/>
    <cellStyle name="Draw shadow and lines within range 3 2 2" xfId="26172" xr:uid="{00000000-0005-0000-0000-0000CA400000}"/>
    <cellStyle name="Draw shadow and lines within range 3 3" xfId="21626" xr:uid="{00000000-0005-0000-0000-0000CB400000}"/>
    <cellStyle name="Draw shadow and lines within range 4" xfId="6717" xr:uid="{00000000-0005-0000-0000-0000CC400000}"/>
    <cellStyle name="Draw shadow and lines within range 4 2" xfId="13294" xr:uid="{00000000-0005-0000-0000-0000CD400000}"/>
    <cellStyle name="Draw shadow and lines within range 4 2 2" xfId="26036" xr:uid="{00000000-0005-0000-0000-0000CE400000}"/>
    <cellStyle name="Draw shadow and lines within range 4 3" xfId="21455" xr:uid="{00000000-0005-0000-0000-0000CF400000}"/>
    <cellStyle name="Draw shadow and lines within range 5" xfId="11937" xr:uid="{00000000-0005-0000-0000-0000D0400000}"/>
    <cellStyle name="Draw shadow and lines within range 5 2" xfId="17103" xr:uid="{00000000-0005-0000-0000-0000D1400000}"/>
    <cellStyle name="Draw shadow and lines within range 5 2 2" xfId="29634" xr:uid="{00000000-0005-0000-0000-0000D2400000}"/>
    <cellStyle name="Draw shadow and lines within range 5 3" xfId="24686" xr:uid="{00000000-0005-0000-0000-0000D3400000}"/>
    <cellStyle name="Draw shadow and lines within range 6" xfId="11974" xr:uid="{00000000-0005-0000-0000-0000D4400000}"/>
    <cellStyle name="Draw shadow and lines within range 6 2" xfId="24722" xr:uid="{00000000-0005-0000-0000-0000D5400000}"/>
    <cellStyle name="Draw shadow and lines within range 7" xfId="17798" xr:uid="{00000000-0005-0000-0000-0000D6400000}"/>
    <cellStyle name="Draw shadow and lines within range 7 2" xfId="30005" xr:uid="{00000000-0005-0000-0000-0000D7400000}"/>
    <cellStyle name="Draw shadow and lines within range 8" xfId="17418" xr:uid="{00000000-0005-0000-0000-0000D8400000}"/>
    <cellStyle name="Draw shadow and lines within range 8 2" xfId="29940" xr:uid="{00000000-0005-0000-0000-0000D9400000}"/>
    <cellStyle name="Draw shadow and lines within range 9" xfId="31142" xr:uid="{00000000-0005-0000-0000-0000DA400000}"/>
    <cellStyle name="E&amp;Y House" xfId="4577" xr:uid="{00000000-0005-0000-0000-0000DB400000}"/>
    <cellStyle name="Enlarge title text, yellow on blue" xfId="4578" xr:uid="{00000000-0005-0000-0000-0000DC400000}"/>
    <cellStyle name="Enter Currency (0)" xfId="4579" xr:uid="{00000000-0005-0000-0000-0000DD400000}"/>
    <cellStyle name="Enter Currency (0) 2" xfId="4580" xr:uid="{00000000-0005-0000-0000-0000DE400000}"/>
    <cellStyle name="Enter Currency (0) 3" xfId="42888" xr:uid="{00000000-0005-0000-0000-0000DF400000}"/>
    <cellStyle name="Enter Currency (0)_13A.Recv-08" xfId="4581" xr:uid="{00000000-0005-0000-0000-0000E0400000}"/>
    <cellStyle name="Enter Currency (2)" xfId="4582" xr:uid="{00000000-0005-0000-0000-0000E1400000}"/>
    <cellStyle name="Enter Currency (2) 2" xfId="42889" xr:uid="{00000000-0005-0000-0000-0000E2400000}"/>
    <cellStyle name="Enter Units (0)" xfId="4583" xr:uid="{00000000-0005-0000-0000-0000E3400000}"/>
    <cellStyle name="Enter Units (0) 2" xfId="4584" xr:uid="{00000000-0005-0000-0000-0000E4400000}"/>
    <cellStyle name="Enter Units (0) 3" xfId="42890" xr:uid="{00000000-0005-0000-0000-0000E5400000}"/>
    <cellStyle name="Enter Units (0)_13A.Recv-08" xfId="4585" xr:uid="{00000000-0005-0000-0000-0000E6400000}"/>
    <cellStyle name="Enter Units (1)" xfId="4586" xr:uid="{00000000-0005-0000-0000-0000E7400000}"/>
    <cellStyle name="Enter Units (1) 2" xfId="4587" xr:uid="{00000000-0005-0000-0000-0000E8400000}"/>
    <cellStyle name="Enter Units (1) 3" xfId="42891" xr:uid="{00000000-0005-0000-0000-0000E9400000}"/>
    <cellStyle name="Enter Units (1)_13A.Recv-08" xfId="4588" xr:uid="{00000000-0005-0000-0000-0000EA400000}"/>
    <cellStyle name="Enter Units (2)" xfId="4589" xr:uid="{00000000-0005-0000-0000-0000EB400000}"/>
    <cellStyle name="Enter Units (2) 2" xfId="42892" xr:uid="{00000000-0005-0000-0000-0000EC400000}"/>
    <cellStyle name="Entered" xfId="4590" xr:uid="{00000000-0005-0000-0000-0000ED400000}"/>
    <cellStyle name="Entered 2" xfId="42893" xr:uid="{00000000-0005-0000-0000-0000EE400000}"/>
    <cellStyle name="Euro" xfId="4591" xr:uid="{00000000-0005-0000-0000-0000EF400000}"/>
    <cellStyle name="Euro 2" xfId="42894" xr:uid="{00000000-0005-0000-0000-0000F0400000}"/>
    <cellStyle name="Explanatory Text" xfId="665" builtinId="53" customBuiltin="1"/>
    <cellStyle name="Explanatory Text 10" xfId="2709" xr:uid="{00000000-0005-0000-0000-0000F2400000}"/>
    <cellStyle name="Explanatory Text 10 2" xfId="37035" xr:uid="{00000000-0005-0000-0000-0000F3400000}"/>
    <cellStyle name="Explanatory Text 11" xfId="2710" xr:uid="{00000000-0005-0000-0000-0000F4400000}"/>
    <cellStyle name="Explanatory Text 11 2" xfId="37036" xr:uid="{00000000-0005-0000-0000-0000F5400000}"/>
    <cellStyle name="Explanatory Text 12" xfId="2711" xr:uid="{00000000-0005-0000-0000-0000F6400000}"/>
    <cellStyle name="Explanatory Text 12 2" xfId="37037" xr:uid="{00000000-0005-0000-0000-0000F7400000}"/>
    <cellStyle name="Explanatory Text 13" xfId="37038" xr:uid="{00000000-0005-0000-0000-0000F8400000}"/>
    <cellStyle name="Explanatory Text 14" xfId="37039" xr:uid="{00000000-0005-0000-0000-0000F9400000}"/>
    <cellStyle name="Explanatory Text 15" xfId="37040" xr:uid="{00000000-0005-0000-0000-0000FA400000}"/>
    <cellStyle name="Explanatory Text 16" xfId="37041" xr:uid="{00000000-0005-0000-0000-0000FB400000}"/>
    <cellStyle name="Explanatory Text 17" xfId="37042" xr:uid="{00000000-0005-0000-0000-0000FC400000}"/>
    <cellStyle name="Explanatory Text 2" xfId="991" xr:uid="{00000000-0005-0000-0000-0000FD400000}"/>
    <cellStyle name="Explanatory Text 2 2" xfId="2713" xr:uid="{00000000-0005-0000-0000-0000FE400000}"/>
    <cellStyle name="Explanatory Text 2 2 2" xfId="42895" xr:uid="{00000000-0005-0000-0000-0000FF400000}"/>
    <cellStyle name="Explanatory Text 2 3" xfId="2714" xr:uid="{00000000-0005-0000-0000-000000410000}"/>
    <cellStyle name="Explanatory Text 2 4" xfId="10359" xr:uid="{00000000-0005-0000-0000-000001410000}"/>
    <cellStyle name="Explanatory Text 2 5" xfId="9923" xr:uid="{00000000-0005-0000-0000-000002410000}"/>
    <cellStyle name="Explanatory Text 2 6" xfId="37043" xr:uid="{00000000-0005-0000-0000-000003410000}"/>
    <cellStyle name="Explanatory Text 2 7" xfId="2712" xr:uid="{00000000-0005-0000-0000-000004410000}"/>
    <cellStyle name="Explanatory Text 3" xfId="992" xr:uid="{00000000-0005-0000-0000-000005410000}"/>
    <cellStyle name="Explanatory Text 3 2" xfId="2716" xr:uid="{00000000-0005-0000-0000-000006410000}"/>
    <cellStyle name="Explanatory Text 3 2 2" xfId="42896" xr:uid="{00000000-0005-0000-0000-000007410000}"/>
    <cellStyle name="Explanatory Text 3 3" xfId="10362" xr:uid="{00000000-0005-0000-0000-000008410000}"/>
    <cellStyle name="Explanatory Text 3 4" xfId="9924" xr:uid="{00000000-0005-0000-0000-000009410000}"/>
    <cellStyle name="Explanatory Text 3 5" xfId="37044" xr:uid="{00000000-0005-0000-0000-00000A410000}"/>
    <cellStyle name="Explanatory Text 3 6" xfId="2715" xr:uid="{00000000-0005-0000-0000-00000B410000}"/>
    <cellStyle name="Explanatory Text 4" xfId="993" xr:uid="{00000000-0005-0000-0000-00000C410000}"/>
    <cellStyle name="Explanatory Text 4 2" xfId="2718" xr:uid="{00000000-0005-0000-0000-00000D410000}"/>
    <cellStyle name="Explanatory Text 4 3" xfId="10364" xr:uid="{00000000-0005-0000-0000-00000E410000}"/>
    <cellStyle name="Explanatory Text 4 4" xfId="9925" xr:uid="{00000000-0005-0000-0000-00000F410000}"/>
    <cellStyle name="Explanatory Text 4 5" xfId="37045" xr:uid="{00000000-0005-0000-0000-000010410000}"/>
    <cellStyle name="Explanatory Text 4 6" xfId="2717" xr:uid="{00000000-0005-0000-0000-000011410000}"/>
    <cellStyle name="Explanatory Text 5" xfId="994" xr:uid="{00000000-0005-0000-0000-000012410000}"/>
    <cellStyle name="Explanatory Text 5 2" xfId="10365" xr:uid="{00000000-0005-0000-0000-000013410000}"/>
    <cellStyle name="Explanatory Text 5 3" xfId="9926" xr:uid="{00000000-0005-0000-0000-000014410000}"/>
    <cellStyle name="Explanatory Text 5 4" xfId="37046" xr:uid="{00000000-0005-0000-0000-000015410000}"/>
    <cellStyle name="Explanatory Text 5 5" xfId="2719" xr:uid="{00000000-0005-0000-0000-000016410000}"/>
    <cellStyle name="Explanatory Text 6" xfId="2720" xr:uid="{00000000-0005-0000-0000-000017410000}"/>
    <cellStyle name="Explanatory Text 6 2" xfId="37047" xr:uid="{00000000-0005-0000-0000-000018410000}"/>
    <cellStyle name="Explanatory Text 6 2 2" xfId="42898" xr:uid="{00000000-0005-0000-0000-000019410000}"/>
    <cellStyle name="Explanatory Text 6 3" xfId="42897" xr:uid="{00000000-0005-0000-0000-00001A410000}"/>
    <cellStyle name="Explanatory Text 7" xfId="2721" xr:uid="{00000000-0005-0000-0000-00001B410000}"/>
    <cellStyle name="Explanatory Text 7 2" xfId="37048" xr:uid="{00000000-0005-0000-0000-00001C410000}"/>
    <cellStyle name="Explanatory Text 8" xfId="2722" xr:uid="{00000000-0005-0000-0000-00001D410000}"/>
    <cellStyle name="Explanatory Text 8 2" xfId="37049" xr:uid="{00000000-0005-0000-0000-00001E410000}"/>
    <cellStyle name="Explanatory Text 9" xfId="2723" xr:uid="{00000000-0005-0000-0000-00001F410000}"/>
    <cellStyle name="Explanatory Text 9 2" xfId="37050" xr:uid="{00000000-0005-0000-0000-000020410000}"/>
    <cellStyle name="Fixed" xfId="281" xr:uid="{00000000-0005-0000-0000-000021410000}"/>
    <cellStyle name="Fixed 2" xfId="4593" xr:uid="{00000000-0005-0000-0000-000022410000}"/>
    <cellStyle name="Fixed 2 2" xfId="42899" xr:uid="{00000000-0005-0000-0000-000023410000}"/>
    <cellStyle name="Fixed 3" xfId="6265" xr:uid="{00000000-0005-0000-0000-000024410000}"/>
    <cellStyle name="Fixed 3 2" xfId="18657" xr:uid="{00000000-0005-0000-0000-000025410000}"/>
    <cellStyle name="Fixed 4" xfId="9725" xr:uid="{00000000-0005-0000-0000-000026410000}"/>
    <cellStyle name="Fixed 4 2" xfId="17800" xr:uid="{00000000-0005-0000-0000-000027410000}"/>
    <cellStyle name="Fixed 5" xfId="4592" xr:uid="{00000000-0005-0000-0000-000028410000}"/>
    <cellStyle name="Fixed_Audit Adjustments - MCSH (220409)" xfId="4594" xr:uid="{00000000-0005-0000-0000-000029410000}"/>
    <cellStyle name="ƒnƒCƒp[ƒŠƒ“ƒN" xfId="4595" xr:uid="{00000000-0005-0000-0000-00002A410000}"/>
    <cellStyle name="FONT" xfId="4596" xr:uid="{00000000-0005-0000-0000-00002B410000}"/>
    <cellStyle name="Format a column of totals" xfId="4597" xr:uid="{00000000-0005-0000-0000-00002C410000}"/>
    <cellStyle name="Format a row of totals" xfId="4598" xr:uid="{00000000-0005-0000-0000-00002D410000}"/>
    <cellStyle name="Format a row of totals 10" xfId="30774" xr:uid="{00000000-0005-0000-0000-00002E410000}"/>
    <cellStyle name="Format a row of totals 11" xfId="33846" xr:uid="{00000000-0005-0000-0000-00002F410000}"/>
    <cellStyle name="Format a row of totals 2" xfId="8898" xr:uid="{00000000-0005-0000-0000-000030410000}"/>
    <cellStyle name="Format a row of totals 2 2" xfId="11658" xr:uid="{00000000-0005-0000-0000-000031410000}"/>
    <cellStyle name="Format a row of totals 2 2 2" xfId="16914" xr:uid="{00000000-0005-0000-0000-000032410000}"/>
    <cellStyle name="Format a row of totals 2 2 2 2" xfId="29447" xr:uid="{00000000-0005-0000-0000-000033410000}"/>
    <cellStyle name="Format a row of totals 2 2 3" xfId="24409" xr:uid="{00000000-0005-0000-0000-000034410000}"/>
    <cellStyle name="Format a row of totals 2 3" xfId="7628" xr:uid="{00000000-0005-0000-0000-000035410000}"/>
    <cellStyle name="Format a row of totals 2 3 2" xfId="14133" xr:uid="{00000000-0005-0000-0000-000036410000}"/>
    <cellStyle name="Format a row of totals 2 3 2 2" xfId="26862" xr:uid="{00000000-0005-0000-0000-000037410000}"/>
    <cellStyle name="Format a row of totals 2 3 3" xfId="22353" xr:uid="{00000000-0005-0000-0000-000038410000}"/>
    <cellStyle name="Format a row of totals 2 4" xfId="11800" xr:uid="{00000000-0005-0000-0000-000039410000}"/>
    <cellStyle name="Format a row of totals 2 4 2" xfId="24549" xr:uid="{00000000-0005-0000-0000-00003A410000}"/>
    <cellStyle name="Format a row of totals 2 5" xfId="19239" xr:uid="{00000000-0005-0000-0000-00003B410000}"/>
    <cellStyle name="Format a row of totals 2 5 2" xfId="30125" xr:uid="{00000000-0005-0000-0000-00003C410000}"/>
    <cellStyle name="Format a row of totals 2 6" xfId="20662" xr:uid="{00000000-0005-0000-0000-00003D410000}"/>
    <cellStyle name="Format a row of totals 2 6 2" xfId="30340" xr:uid="{00000000-0005-0000-0000-00003E410000}"/>
    <cellStyle name="Format a row of totals 2 7" xfId="32356" xr:uid="{00000000-0005-0000-0000-00003F410000}"/>
    <cellStyle name="Format a row of totals 2 8" xfId="33965" xr:uid="{00000000-0005-0000-0000-000040410000}"/>
    <cellStyle name="Format a row of totals 2 9" xfId="31133" xr:uid="{00000000-0005-0000-0000-000041410000}"/>
    <cellStyle name="Format a row of totals 3" xfId="6897" xr:uid="{00000000-0005-0000-0000-000042410000}"/>
    <cellStyle name="Format a row of totals 3 2" xfId="13439" xr:uid="{00000000-0005-0000-0000-000043410000}"/>
    <cellStyle name="Format a row of totals 3 2 2" xfId="26173" xr:uid="{00000000-0005-0000-0000-000044410000}"/>
    <cellStyle name="Format a row of totals 3 3" xfId="21627" xr:uid="{00000000-0005-0000-0000-000045410000}"/>
    <cellStyle name="Format a row of totals 4" xfId="6716" xr:uid="{00000000-0005-0000-0000-000046410000}"/>
    <cellStyle name="Format a row of totals 4 2" xfId="13293" xr:uid="{00000000-0005-0000-0000-000047410000}"/>
    <cellStyle name="Format a row of totals 4 2 2" xfId="26035" xr:uid="{00000000-0005-0000-0000-000048410000}"/>
    <cellStyle name="Format a row of totals 4 3" xfId="21454" xr:uid="{00000000-0005-0000-0000-000049410000}"/>
    <cellStyle name="Format a row of totals 5" xfId="11684" xr:uid="{00000000-0005-0000-0000-00004A410000}"/>
    <cellStyle name="Format a row of totals 5 2" xfId="16931" xr:uid="{00000000-0005-0000-0000-00004B410000}"/>
    <cellStyle name="Format a row of totals 5 2 2" xfId="29464" xr:uid="{00000000-0005-0000-0000-00004C410000}"/>
    <cellStyle name="Format a row of totals 5 3" xfId="24434" xr:uid="{00000000-0005-0000-0000-00004D410000}"/>
    <cellStyle name="Format a row of totals 6" xfId="11982" xr:uid="{00000000-0005-0000-0000-00004E410000}"/>
    <cellStyle name="Format a row of totals 6 2" xfId="24730" xr:uid="{00000000-0005-0000-0000-00004F410000}"/>
    <cellStyle name="Format a row of totals 7" xfId="17801" xr:uid="{00000000-0005-0000-0000-000050410000}"/>
    <cellStyle name="Format a row of totals 7 2" xfId="30007" xr:uid="{00000000-0005-0000-0000-000051410000}"/>
    <cellStyle name="Format a row of totals 8" xfId="17584" xr:uid="{00000000-0005-0000-0000-000052410000}"/>
    <cellStyle name="Format a row of totals 8 2" xfId="30000" xr:uid="{00000000-0005-0000-0000-000053410000}"/>
    <cellStyle name="Format a row of totals 9" xfId="31150" xr:uid="{00000000-0005-0000-0000-000054410000}"/>
    <cellStyle name="Format text as bold, black on yello" xfId="4599" xr:uid="{00000000-0005-0000-0000-000055410000}"/>
    <cellStyle name="Format text as bold, black on yello 10" xfId="30654" xr:uid="{00000000-0005-0000-0000-000056410000}"/>
    <cellStyle name="Format text as bold, black on yello 11" xfId="31937" xr:uid="{00000000-0005-0000-0000-000057410000}"/>
    <cellStyle name="Format text as bold, black on yello 2" xfId="8899" xr:uid="{00000000-0005-0000-0000-000058410000}"/>
    <cellStyle name="Format text as bold, black on yello 2 2" xfId="11659" xr:uid="{00000000-0005-0000-0000-000059410000}"/>
    <cellStyle name="Format text as bold, black on yello 2 2 2" xfId="16915" xr:uid="{00000000-0005-0000-0000-00005A410000}"/>
    <cellStyle name="Format text as bold, black on yello 2 2 2 2" xfId="29448" xr:uid="{00000000-0005-0000-0000-00005B410000}"/>
    <cellStyle name="Format text as bold, black on yello 2 2 3" xfId="24410" xr:uid="{00000000-0005-0000-0000-00005C410000}"/>
    <cellStyle name="Format text as bold, black on yello 2 3" xfId="11472" xr:uid="{00000000-0005-0000-0000-00005D410000}"/>
    <cellStyle name="Format text as bold, black on yello 2 3 2" xfId="16762" xr:uid="{00000000-0005-0000-0000-00005E410000}"/>
    <cellStyle name="Format text as bold, black on yello 2 3 2 2" xfId="29297" xr:uid="{00000000-0005-0000-0000-00005F410000}"/>
    <cellStyle name="Format text as bold, black on yello 2 3 3" xfId="24227" xr:uid="{00000000-0005-0000-0000-000060410000}"/>
    <cellStyle name="Format text as bold, black on yello 2 4" xfId="11909" xr:uid="{00000000-0005-0000-0000-000061410000}"/>
    <cellStyle name="Format text as bold, black on yello 2 4 2" xfId="24658" xr:uid="{00000000-0005-0000-0000-000062410000}"/>
    <cellStyle name="Format text as bold, black on yello 2 5" xfId="19240" xr:uid="{00000000-0005-0000-0000-000063410000}"/>
    <cellStyle name="Format text as bold, black on yello 2 5 2" xfId="30126" xr:uid="{00000000-0005-0000-0000-000064410000}"/>
    <cellStyle name="Format text as bold, black on yello 2 6" xfId="20663" xr:uid="{00000000-0005-0000-0000-000065410000}"/>
    <cellStyle name="Format text as bold, black on yello 2 6 2" xfId="30341" xr:uid="{00000000-0005-0000-0000-000066410000}"/>
    <cellStyle name="Format text as bold, black on yello 2 7" xfId="32357" xr:uid="{00000000-0005-0000-0000-000067410000}"/>
    <cellStyle name="Format text as bold, black on yello 2 8" xfId="33966" xr:uid="{00000000-0005-0000-0000-000068410000}"/>
    <cellStyle name="Format text as bold, black on yello 2 9" xfId="31134" xr:uid="{00000000-0005-0000-0000-000069410000}"/>
    <cellStyle name="Format text as bold, black on yello 3" xfId="6898" xr:uid="{00000000-0005-0000-0000-00006A410000}"/>
    <cellStyle name="Format text as bold, black on yello 3 2" xfId="13440" xr:uid="{00000000-0005-0000-0000-00006B410000}"/>
    <cellStyle name="Format text as bold, black on yello 3 2 2" xfId="26174" xr:uid="{00000000-0005-0000-0000-00006C410000}"/>
    <cellStyle name="Format text as bold, black on yello 3 3" xfId="21628" xr:uid="{00000000-0005-0000-0000-00006D410000}"/>
    <cellStyle name="Format text as bold, black on yello 4" xfId="6715" xr:uid="{00000000-0005-0000-0000-00006E410000}"/>
    <cellStyle name="Format text as bold, black on yello 4 2" xfId="13292" xr:uid="{00000000-0005-0000-0000-00006F410000}"/>
    <cellStyle name="Format text as bold, black on yello 4 2 2" xfId="26034" xr:uid="{00000000-0005-0000-0000-000070410000}"/>
    <cellStyle name="Format text as bold, black on yello 4 3" xfId="21453" xr:uid="{00000000-0005-0000-0000-000071410000}"/>
    <cellStyle name="Format text as bold, black on yello 5" xfId="11907" xr:uid="{00000000-0005-0000-0000-000072410000}"/>
    <cellStyle name="Format text as bold, black on yello 5 2" xfId="17085" xr:uid="{00000000-0005-0000-0000-000073410000}"/>
    <cellStyle name="Format text as bold, black on yello 5 2 2" xfId="29616" xr:uid="{00000000-0005-0000-0000-000074410000}"/>
    <cellStyle name="Format text as bold, black on yello 5 3" xfId="24656" xr:uid="{00000000-0005-0000-0000-000075410000}"/>
    <cellStyle name="Format text as bold, black on yello 6" xfId="7582" xr:uid="{00000000-0005-0000-0000-000076410000}"/>
    <cellStyle name="Format text as bold, black on yello 6 2" xfId="22309" xr:uid="{00000000-0005-0000-0000-000077410000}"/>
    <cellStyle name="Format text as bold, black on yello 7" xfId="17802" xr:uid="{00000000-0005-0000-0000-000078410000}"/>
    <cellStyle name="Format text as bold, black on yello 7 2" xfId="30008" xr:uid="{00000000-0005-0000-0000-000079410000}"/>
    <cellStyle name="Format text as bold, black on yello 8" xfId="17583" xr:uid="{00000000-0005-0000-0000-00007A410000}"/>
    <cellStyle name="Format text as bold, black on yello 8 2" xfId="29999" xr:uid="{00000000-0005-0000-0000-00007B410000}"/>
    <cellStyle name="Format text as bold, black on yello 9" xfId="31151" xr:uid="{00000000-0005-0000-0000-00007C410000}"/>
    <cellStyle name="Format text as bold, black on yellow" xfId="4600" xr:uid="{00000000-0005-0000-0000-00007D410000}"/>
    <cellStyle name="Format text as bold, black on yellow 10" xfId="31016" xr:uid="{00000000-0005-0000-0000-00007E410000}"/>
    <cellStyle name="Format text as bold, black on yellow 11" xfId="30835" xr:uid="{00000000-0005-0000-0000-00007F410000}"/>
    <cellStyle name="Format text as bold, black on yellow 2" xfId="8900" xr:uid="{00000000-0005-0000-0000-000080410000}"/>
    <cellStyle name="Format text as bold, black on yellow 2 2" xfId="11660" xr:uid="{00000000-0005-0000-0000-000081410000}"/>
    <cellStyle name="Format text as bold, black on yellow 2 2 2" xfId="16916" xr:uid="{00000000-0005-0000-0000-000082410000}"/>
    <cellStyle name="Format text as bold, black on yellow 2 2 2 2" xfId="29449" xr:uid="{00000000-0005-0000-0000-000083410000}"/>
    <cellStyle name="Format text as bold, black on yellow 2 2 3" xfId="24411" xr:uid="{00000000-0005-0000-0000-000084410000}"/>
    <cellStyle name="Format text as bold, black on yellow 2 3" xfId="7648" xr:uid="{00000000-0005-0000-0000-000085410000}"/>
    <cellStyle name="Format text as bold, black on yellow 2 3 2" xfId="14151" xr:uid="{00000000-0005-0000-0000-000086410000}"/>
    <cellStyle name="Format text as bold, black on yellow 2 3 2 2" xfId="26879" xr:uid="{00000000-0005-0000-0000-000087410000}"/>
    <cellStyle name="Format text as bold, black on yellow 2 3 3" xfId="22372" xr:uid="{00000000-0005-0000-0000-000088410000}"/>
    <cellStyle name="Format text as bold, black on yellow 2 4" xfId="7278" xr:uid="{00000000-0005-0000-0000-000089410000}"/>
    <cellStyle name="Format text as bold, black on yellow 2 4 2" xfId="22006" xr:uid="{00000000-0005-0000-0000-00008A410000}"/>
    <cellStyle name="Format text as bold, black on yellow 2 5" xfId="19241" xr:uid="{00000000-0005-0000-0000-00008B410000}"/>
    <cellStyle name="Format text as bold, black on yellow 2 5 2" xfId="30127" xr:uid="{00000000-0005-0000-0000-00008C410000}"/>
    <cellStyle name="Format text as bold, black on yellow 2 6" xfId="20664" xr:uid="{00000000-0005-0000-0000-00008D410000}"/>
    <cellStyle name="Format text as bold, black on yellow 2 6 2" xfId="30342" xr:uid="{00000000-0005-0000-0000-00008E410000}"/>
    <cellStyle name="Format text as bold, black on yellow 2 7" xfId="32358" xr:uid="{00000000-0005-0000-0000-00008F410000}"/>
    <cellStyle name="Format text as bold, black on yellow 2 8" xfId="33967" xr:uid="{00000000-0005-0000-0000-000090410000}"/>
    <cellStyle name="Format text as bold, black on yellow 2 9" xfId="31135" xr:uid="{00000000-0005-0000-0000-000091410000}"/>
    <cellStyle name="Format text as bold, black on yellow 3" xfId="6899" xr:uid="{00000000-0005-0000-0000-000092410000}"/>
    <cellStyle name="Format text as bold, black on yellow 3 2" xfId="13441" xr:uid="{00000000-0005-0000-0000-000093410000}"/>
    <cellStyle name="Format text as bold, black on yellow 3 2 2" xfId="26175" xr:uid="{00000000-0005-0000-0000-000094410000}"/>
    <cellStyle name="Format text as bold, black on yellow 3 3" xfId="21629" xr:uid="{00000000-0005-0000-0000-000095410000}"/>
    <cellStyle name="Format text as bold, black on yellow 4" xfId="6714" xr:uid="{00000000-0005-0000-0000-000096410000}"/>
    <cellStyle name="Format text as bold, black on yellow 4 2" xfId="13291" xr:uid="{00000000-0005-0000-0000-000097410000}"/>
    <cellStyle name="Format text as bold, black on yellow 4 2 2" xfId="26033" xr:uid="{00000000-0005-0000-0000-000098410000}"/>
    <cellStyle name="Format text as bold, black on yellow 4 3" xfId="21452" xr:uid="{00000000-0005-0000-0000-000099410000}"/>
    <cellStyle name="Format text as bold, black on yellow 5" xfId="11908" xr:uid="{00000000-0005-0000-0000-00009A410000}"/>
    <cellStyle name="Format text as bold, black on yellow 5 2" xfId="17086" xr:uid="{00000000-0005-0000-0000-00009B410000}"/>
    <cellStyle name="Format text as bold, black on yellow 5 2 2" xfId="29617" xr:uid="{00000000-0005-0000-0000-00009C410000}"/>
    <cellStyle name="Format text as bold, black on yellow 5 3" xfId="24657" xr:uid="{00000000-0005-0000-0000-00009D410000}"/>
    <cellStyle name="Format text as bold, black on yellow 6" xfId="6888" xr:uid="{00000000-0005-0000-0000-00009E410000}"/>
    <cellStyle name="Format text as bold, black on yellow 6 2" xfId="21619" xr:uid="{00000000-0005-0000-0000-00009F410000}"/>
    <cellStyle name="Format text as bold, black on yellow 7" xfId="17803" xr:uid="{00000000-0005-0000-0000-0000A0410000}"/>
    <cellStyle name="Format text as bold, black on yellow 7 2" xfId="30009" xr:uid="{00000000-0005-0000-0000-0000A1410000}"/>
    <cellStyle name="Format text as bold, black on yellow 8" xfId="17582" xr:uid="{00000000-0005-0000-0000-0000A2410000}"/>
    <cellStyle name="Format text as bold, black on yellow 8 2" xfId="29998" xr:uid="{00000000-0005-0000-0000-0000A3410000}"/>
    <cellStyle name="Format text as bold, black on yellow 9" xfId="31152" xr:uid="{00000000-0005-0000-0000-0000A4410000}"/>
    <cellStyle name="GEMS_COMMENT_ROW" xfId="6120" xr:uid="{00000000-0005-0000-0000-0000A5410000}"/>
    <cellStyle name="Good" xfId="656" builtinId="26" customBuiltin="1"/>
    <cellStyle name="Good 10" xfId="2724" xr:uid="{00000000-0005-0000-0000-0000A7410000}"/>
    <cellStyle name="Good 10 2" xfId="37051" xr:uid="{00000000-0005-0000-0000-0000A8410000}"/>
    <cellStyle name="Good 11" xfId="2725" xr:uid="{00000000-0005-0000-0000-0000A9410000}"/>
    <cellStyle name="Good 11 2" xfId="37052" xr:uid="{00000000-0005-0000-0000-0000AA410000}"/>
    <cellStyle name="Good 12" xfId="2726" xr:uid="{00000000-0005-0000-0000-0000AB410000}"/>
    <cellStyle name="Good 12 2" xfId="37053" xr:uid="{00000000-0005-0000-0000-0000AC410000}"/>
    <cellStyle name="Good 13" xfId="37054" xr:uid="{00000000-0005-0000-0000-0000AD410000}"/>
    <cellStyle name="Good 14" xfId="37055" xr:uid="{00000000-0005-0000-0000-0000AE410000}"/>
    <cellStyle name="Good 15" xfId="37056" xr:uid="{00000000-0005-0000-0000-0000AF410000}"/>
    <cellStyle name="Good 16" xfId="37057" xr:uid="{00000000-0005-0000-0000-0000B0410000}"/>
    <cellStyle name="Good 17" xfId="37058" xr:uid="{00000000-0005-0000-0000-0000B1410000}"/>
    <cellStyle name="Good 2" xfId="995" xr:uid="{00000000-0005-0000-0000-0000B2410000}"/>
    <cellStyle name="Good 2 2" xfId="2728" xr:uid="{00000000-0005-0000-0000-0000B3410000}"/>
    <cellStyle name="Good 2 2 2" xfId="42900" xr:uid="{00000000-0005-0000-0000-0000B4410000}"/>
    <cellStyle name="Good 2 3" xfId="2729" xr:uid="{00000000-0005-0000-0000-0000B5410000}"/>
    <cellStyle name="Good 2 4" xfId="4601" xr:uid="{00000000-0005-0000-0000-0000B6410000}"/>
    <cellStyle name="Good 2 4 2" xfId="10368" xr:uid="{00000000-0005-0000-0000-0000B7410000}"/>
    <cellStyle name="Good 2 5" xfId="9927" xr:uid="{00000000-0005-0000-0000-0000B8410000}"/>
    <cellStyle name="Good 2 6" xfId="17804" xr:uid="{00000000-0005-0000-0000-0000B9410000}"/>
    <cellStyle name="Good 2 7" xfId="37059" xr:uid="{00000000-0005-0000-0000-0000BA410000}"/>
    <cellStyle name="Good 2 8" xfId="2727" xr:uid="{00000000-0005-0000-0000-0000BB410000}"/>
    <cellStyle name="Good 3" xfId="996" xr:uid="{00000000-0005-0000-0000-0000BC410000}"/>
    <cellStyle name="Good 3 2" xfId="2731" xr:uid="{00000000-0005-0000-0000-0000BD410000}"/>
    <cellStyle name="Good 3 2 2" xfId="42901" xr:uid="{00000000-0005-0000-0000-0000BE410000}"/>
    <cellStyle name="Good 3 3" xfId="4602" xr:uid="{00000000-0005-0000-0000-0000BF410000}"/>
    <cellStyle name="Good 3 3 2" xfId="10369" xr:uid="{00000000-0005-0000-0000-0000C0410000}"/>
    <cellStyle name="Good 3 4" xfId="9928" xr:uid="{00000000-0005-0000-0000-0000C1410000}"/>
    <cellStyle name="Good 3 5" xfId="17805" xr:uid="{00000000-0005-0000-0000-0000C2410000}"/>
    <cellStyle name="Good 3 6" xfId="37060" xr:uid="{00000000-0005-0000-0000-0000C3410000}"/>
    <cellStyle name="Good 3 7" xfId="2730" xr:uid="{00000000-0005-0000-0000-0000C4410000}"/>
    <cellStyle name="Good 4" xfId="997" xr:uid="{00000000-0005-0000-0000-0000C5410000}"/>
    <cellStyle name="Good 4 2" xfId="2733" xr:uid="{00000000-0005-0000-0000-0000C6410000}"/>
    <cellStyle name="Good 4 3" xfId="4603" xr:uid="{00000000-0005-0000-0000-0000C7410000}"/>
    <cellStyle name="Good 4 3 2" xfId="10371" xr:uid="{00000000-0005-0000-0000-0000C8410000}"/>
    <cellStyle name="Good 4 4" xfId="9929" xr:uid="{00000000-0005-0000-0000-0000C9410000}"/>
    <cellStyle name="Good 4 5" xfId="17806" xr:uid="{00000000-0005-0000-0000-0000CA410000}"/>
    <cellStyle name="Good 4 6" xfId="37061" xr:uid="{00000000-0005-0000-0000-0000CB410000}"/>
    <cellStyle name="Good 4 7" xfId="2732" xr:uid="{00000000-0005-0000-0000-0000CC410000}"/>
    <cellStyle name="Good 5" xfId="998" xr:uid="{00000000-0005-0000-0000-0000CD410000}"/>
    <cellStyle name="Good 5 2" xfId="10372" xr:uid="{00000000-0005-0000-0000-0000CE410000}"/>
    <cellStyle name="Good 5 3" xfId="9930" xr:uid="{00000000-0005-0000-0000-0000CF410000}"/>
    <cellStyle name="Good 5 4" xfId="37062" xr:uid="{00000000-0005-0000-0000-0000D0410000}"/>
    <cellStyle name="Good 5 5" xfId="2734" xr:uid="{00000000-0005-0000-0000-0000D1410000}"/>
    <cellStyle name="Good 6" xfId="2735" xr:uid="{00000000-0005-0000-0000-0000D2410000}"/>
    <cellStyle name="Good 6 2" xfId="37063" xr:uid="{00000000-0005-0000-0000-0000D3410000}"/>
    <cellStyle name="Good 6 2 2" xfId="42903" xr:uid="{00000000-0005-0000-0000-0000D4410000}"/>
    <cellStyle name="Good 6 3" xfId="42902" xr:uid="{00000000-0005-0000-0000-0000D5410000}"/>
    <cellStyle name="Good 7" xfId="2736" xr:uid="{00000000-0005-0000-0000-0000D6410000}"/>
    <cellStyle name="Good 7 2" xfId="37064" xr:uid="{00000000-0005-0000-0000-0000D7410000}"/>
    <cellStyle name="Good 7 3" xfId="42904" xr:uid="{00000000-0005-0000-0000-0000D8410000}"/>
    <cellStyle name="Good 8" xfId="2737" xr:uid="{00000000-0005-0000-0000-0000D9410000}"/>
    <cellStyle name="Good 8 2" xfId="37065" xr:uid="{00000000-0005-0000-0000-0000DA410000}"/>
    <cellStyle name="Good 9" xfId="2738" xr:uid="{00000000-0005-0000-0000-0000DB410000}"/>
    <cellStyle name="Good 9 2" xfId="37066" xr:uid="{00000000-0005-0000-0000-0000DC410000}"/>
    <cellStyle name="Grey" xfId="4604" xr:uid="{00000000-0005-0000-0000-0000DD410000}"/>
    <cellStyle name="Grey 2" xfId="42906" xr:uid="{00000000-0005-0000-0000-0000DE410000}"/>
    <cellStyle name="Grey 3" xfId="42905" xr:uid="{00000000-0005-0000-0000-0000DF410000}"/>
    <cellStyle name="HEADER" xfId="42907" xr:uid="{00000000-0005-0000-0000-0000E0410000}"/>
    <cellStyle name="Header1" xfId="4605" xr:uid="{00000000-0005-0000-0000-0000E1410000}"/>
    <cellStyle name="Header1 10" xfId="42908" xr:uid="{00000000-0005-0000-0000-0000E2410000}"/>
    <cellStyle name="Header1 11" xfId="46677" xr:uid="{00000000-0005-0000-0000-0000E3410000}"/>
    <cellStyle name="Header1 2" xfId="6050" xr:uid="{00000000-0005-0000-0000-0000E4410000}"/>
    <cellStyle name="Header1 2 2" xfId="6366" xr:uid="{00000000-0005-0000-0000-0000E5410000}"/>
    <cellStyle name="Header1 2 2 2" xfId="9556" xr:uid="{00000000-0005-0000-0000-0000E6410000}"/>
    <cellStyle name="Header1 2 2 2 10" xfId="23537" xr:uid="{00000000-0005-0000-0000-0000E7410000}"/>
    <cellStyle name="Header1 2 2 2 2" xfId="11769" xr:uid="{00000000-0005-0000-0000-0000E8410000}"/>
    <cellStyle name="Header1 2 2 2 2 10" xfId="17186" xr:uid="{00000000-0005-0000-0000-0000E9410000}"/>
    <cellStyle name="Header1 2 2 2 2 10 2" xfId="29717" xr:uid="{00000000-0005-0000-0000-0000EA410000}"/>
    <cellStyle name="Header1 2 2 2 2 11" xfId="16549" xr:uid="{00000000-0005-0000-0000-0000EB410000}"/>
    <cellStyle name="Header1 2 2 2 2 11 2" xfId="29088" xr:uid="{00000000-0005-0000-0000-0000EC410000}"/>
    <cellStyle name="Header1 2 2 2 2 12" xfId="17145" xr:uid="{00000000-0005-0000-0000-0000ED410000}"/>
    <cellStyle name="Header1 2 2 2 2 12 2" xfId="29676" xr:uid="{00000000-0005-0000-0000-0000EE410000}"/>
    <cellStyle name="Header1 2 2 2 2 13" xfId="24519" xr:uid="{00000000-0005-0000-0000-0000EF410000}"/>
    <cellStyle name="Header1 2 2 2 2 2" xfId="17001" xr:uid="{00000000-0005-0000-0000-0000F0410000}"/>
    <cellStyle name="Header1 2 2 2 2 2 2" xfId="29534" xr:uid="{00000000-0005-0000-0000-0000F1410000}"/>
    <cellStyle name="Header1 2 2 2 2 3" xfId="17363" xr:uid="{00000000-0005-0000-0000-0000F2410000}"/>
    <cellStyle name="Header1 2 2 2 2 3 2" xfId="29894" xr:uid="{00000000-0005-0000-0000-0000F3410000}"/>
    <cellStyle name="Header1 2 2 2 2 4" xfId="16455" xr:uid="{00000000-0005-0000-0000-0000F4410000}"/>
    <cellStyle name="Header1 2 2 2 2 4 2" xfId="28995" xr:uid="{00000000-0005-0000-0000-0000F5410000}"/>
    <cellStyle name="Header1 2 2 2 2 5" xfId="17315" xr:uid="{00000000-0005-0000-0000-0000F6410000}"/>
    <cellStyle name="Header1 2 2 2 2 5 2" xfId="29846" xr:uid="{00000000-0005-0000-0000-0000F7410000}"/>
    <cellStyle name="Header1 2 2 2 2 6" xfId="17276" xr:uid="{00000000-0005-0000-0000-0000F8410000}"/>
    <cellStyle name="Header1 2 2 2 2 6 2" xfId="29807" xr:uid="{00000000-0005-0000-0000-0000F9410000}"/>
    <cellStyle name="Header1 2 2 2 2 7" xfId="17158" xr:uid="{00000000-0005-0000-0000-0000FA410000}"/>
    <cellStyle name="Header1 2 2 2 2 7 2" xfId="29689" xr:uid="{00000000-0005-0000-0000-0000FB410000}"/>
    <cellStyle name="Header1 2 2 2 2 8" xfId="16168" xr:uid="{00000000-0005-0000-0000-0000FC410000}"/>
    <cellStyle name="Header1 2 2 2 2 8 2" xfId="28790" xr:uid="{00000000-0005-0000-0000-0000FD410000}"/>
    <cellStyle name="Header1 2 2 2 2 9" xfId="12935" xr:uid="{00000000-0005-0000-0000-0000FE410000}"/>
    <cellStyle name="Header1 2 2 2 2 9 2" xfId="25681" xr:uid="{00000000-0005-0000-0000-0000FF410000}"/>
    <cellStyle name="Header1 2 2 2 3" xfId="7144" xr:uid="{00000000-0005-0000-0000-000000420000}"/>
    <cellStyle name="Header1 2 2 2 3 10" xfId="17202" xr:uid="{00000000-0005-0000-0000-000001420000}"/>
    <cellStyle name="Header1 2 2 2 3 10 2" xfId="29733" xr:uid="{00000000-0005-0000-0000-000002420000}"/>
    <cellStyle name="Header1 2 2 2 3 11" xfId="12956" xr:uid="{00000000-0005-0000-0000-000003420000}"/>
    <cellStyle name="Header1 2 2 2 3 11 2" xfId="25702" xr:uid="{00000000-0005-0000-0000-000004420000}"/>
    <cellStyle name="Header1 2 2 2 3 12" xfId="12109" xr:uid="{00000000-0005-0000-0000-000005420000}"/>
    <cellStyle name="Header1 2 2 2 3 12 2" xfId="24854" xr:uid="{00000000-0005-0000-0000-000006420000}"/>
    <cellStyle name="Header1 2 2 2 3 13" xfId="21872" xr:uid="{00000000-0005-0000-0000-000007420000}"/>
    <cellStyle name="Header1 2 2 2 3 2" xfId="13679" xr:uid="{00000000-0005-0000-0000-000008420000}"/>
    <cellStyle name="Header1 2 2 2 3 2 2" xfId="26410" xr:uid="{00000000-0005-0000-0000-000009420000}"/>
    <cellStyle name="Header1 2 2 2 3 3" xfId="12049" xr:uid="{00000000-0005-0000-0000-00000A420000}"/>
    <cellStyle name="Header1 2 2 2 3 3 2" xfId="24794" xr:uid="{00000000-0005-0000-0000-00000B420000}"/>
    <cellStyle name="Header1 2 2 2 3 4" xfId="17216" xr:uid="{00000000-0005-0000-0000-00000C420000}"/>
    <cellStyle name="Header1 2 2 2 3 4 2" xfId="29747" xr:uid="{00000000-0005-0000-0000-00000D420000}"/>
    <cellStyle name="Header1 2 2 2 3 5" xfId="17329" xr:uid="{00000000-0005-0000-0000-00000E420000}"/>
    <cellStyle name="Header1 2 2 2 3 5 2" xfId="29860" xr:uid="{00000000-0005-0000-0000-00000F420000}"/>
    <cellStyle name="Header1 2 2 2 3 6" xfId="17270" xr:uid="{00000000-0005-0000-0000-000010420000}"/>
    <cellStyle name="Header1 2 2 2 3 6 2" xfId="29801" xr:uid="{00000000-0005-0000-0000-000011420000}"/>
    <cellStyle name="Header1 2 2 2 3 7" xfId="12311" xr:uid="{00000000-0005-0000-0000-000012420000}"/>
    <cellStyle name="Header1 2 2 2 3 7 2" xfId="25057" xr:uid="{00000000-0005-0000-0000-000013420000}"/>
    <cellStyle name="Header1 2 2 2 3 8" xfId="16908" xr:uid="{00000000-0005-0000-0000-000014420000}"/>
    <cellStyle name="Header1 2 2 2 3 8 2" xfId="29442" xr:uid="{00000000-0005-0000-0000-000015420000}"/>
    <cellStyle name="Header1 2 2 2 3 9" xfId="12734" xr:uid="{00000000-0005-0000-0000-000016420000}"/>
    <cellStyle name="Header1 2 2 2 3 9 2" xfId="25480" xr:uid="{00000000-0005-0000-0000-000017420000}"/>
    <cellStyle name="Header1 2 2 2 4" xfId="17239" xr:uid="{00000000-0005-0000-0000-000018420000}"/>
    <cellStyle name="Header1 2 2 2 4 2" xfId="29770" xr:uid="{00000000-0005-0000-0000-000019420000}"/>
    <cellStyle name="Header1 2 2 2 5" xfId="17331" xr:uid="{00000000-0005-0000-0000-00001A420000}"/>
    <cellStyle name="Header1 2 2 2 5 2" xfId="29862" xr:uid="{00000000-0005-0000-0000-00001B420000}"/>
    <cellStyle name="Header1 2 2 2 6" xfId="17093" xr:uid="{00000000-0005-0000-0000-00001C420000}"/>
    <cellStyle name="Header1 2 2 2 6 2" xfId="29624" xr:uid="{00000000-0005-0000-0000-00001D420000}"/>
    <cellStyle name="Header1 2 2 2 7" xfId="17250" xr:uid="{00000000-0005-0000-0000-00001E420000}"/>
    <cellStyle name="Header1 2 2 2 7 2" xfId="29781" xr:uid="{00000000-0005-0000-0000-00001F420000}"/>
    <cellStyle name="Header1 2 2 2 8" xfId="17224" xr:uid="{00000000-0005-0000-0000-000020420000}"/>
    <cellStyle name="Header1 2 2 2 8 2" xfId="29755" xr:uid="{00000000-0005-0000-0000-000021420000}"/>
    <cellStyle name="Header1 2 2 2 9" xfId="17026" xr:uid="{00000000-0005-0000-0000-000022420000}"/>
    <cellStyle name="Header1 2 2 2 9 2" xfId="29557" xr:uid="{00000000-0005-0000-0000-000023420000}"/>
    <cellStyle name="Header1 2 2 3" xfId="7721" xr:uid="{00000000-0005-0000-0000-000024420000}"/>
    <cellStyle name="Header1 2 2 3 10" xfId="12339" xr:uid="{00000000-0005-0000-0000-000025420000}"/>
    <cellStyle name="Header1 2 2 3 10 2" xfId="25085" xr:uid="{00000000-0005-0000-0000-000026420000}"/>
    <cellStyle name="Header1 2 2 3 11" xfId="12731" xr:uid="{00000000-0005-0000-0000-000027420000}"/>
    <cellStyle name="Header1 2 2 3 11 2" xfId="25477" xr:uid="{00000000-0005-0000-0000-000028420000}"/>
    <cellStyle name="Header1 2 2 3 12" xfId="17233" xr:uid="{00000000-0005-0000-0000-000029420000}"/>
    <cellStyle name="Header1 2 2 3 12 2" xfId="29764" xr:uid="{00000000-0005-0000-0000-00002A420000}"/>
    <cellStyle name="Header1 2 2 3 13" xfId="22439" xr:uid="{00000000-0005-0000-0000-00002B420000}"/>
    <cellStyle name="Header1 2 2 3 2" xfId="14218" xr:uid="{00000000-0005-0000-0000-00002C420000}"/>
    <cellStyle name="Header1 2 2 3 2 2" xfId="26944" xr:uid="{00000000-0005-0000-0000-00002D420000}"/>
    <cellStyle name="Header1 2 2 3 3" xfId="17149" xr:uid="{00000000-0005-0000-0000-00002E420000}"/>
    <cellStyle name="Header1 2 2 3 3 2" xfId="29680" xr:uid="{00000000-0005-0000-0000-00002F420000}"/>
    <cellStyle name="Header1 2 2 3 4" xfId="12227" xr:uid="{00000000-0005-0000-0000-000030420000}"/>
    <cellStyle name="Header1 2 2 3 4 2" xfId="24973" xr:uid="{00000000-0005-0000-0000-000031420000}"/>
    <cellStyle name="Header1 2 2 3 5" xfId="17317" xr:uid="{00000000-0005-0000-0000-000032420000}"/>
    <cellStyle name="Header1 2 2 3 5 2" xfId="29848" xr:uid="{00000000-0005-0000-0000-000033420000}"/>
    <cellStyle name="Header1 2 2 3 6" xfId="12933" xr:uid="{00000000-0005-0000-0000-000034420000}"/>
    <cellStyle name="Header1 2 2 3 6 2" xfId="25679" xr:uid="{00000000-0005-0000-0000-000035420000}"/>
    <cellStyle name="Header1 2 2 3 7" xfId="17131" xr:uid="{00000000-0005-0000-0000-000036420000}"/>
    <cellStyle name="Header1 2 2 3 7 2" xfId="29662" xr:uid="{00000000-0005-0000-0000-000037420000}"/>
    <cellStyle name="Header1 2 2 3 8" xfId="17146" xr:uid="{00000000-0005-0000-0000-000038420000}"/>
    <cellStyle name="Header1 2 2 3 8 2" xfId="29677" xr:uid="{00000000-0005-0000-0000-000039420000}"/>
    <cellStyle name="Header1 2 2 3 9" xfId="17284" xr:uid="{00000000-0005-0000-0000-00003A420000}"/>
    <cellStyle name="Header1 2 2 3 9 2" xfId="29815" xr:uid="{00000000-0005-0000-0000-00003B420000}"/>
    <cellStyle name="Header1 2 2 4" xfId="11495" xr:uid="{00000000-0005-0000-0000-00003C420000}"/>
    <cellStyle name="Header1 2 2 4 10" xfId="17355" xr:uid="{00000000-0005-0000-0000-00003D420000}"/>
    <cellStyle name="Header1 2 2 4 10 2" xfId="29886" xr:uid="{00000000-0005-0000-0000-00003E420000}"/>
    <cellStyle name="Header1 2 2 4 11" xfId="12140" xr:uid="{00000000-0005-0000-0000-00003F420000}"/>
    <cellStyle name="Header1 2 2 4 11 2" xfId="24885" xr:uid="{00000000-0005-0000-0000-000040420000}"/>
    <cellStyle name="Header1 2 2 4 12" xfId="17172" xr:uid="{00000000-0005-0000-0000-000041420000}"/>
    <cellStyle name="Header1 2 2 4 12 2" xfId="29703" xr:uid="{00000000-0005-0000-0000-000042420000}"/>
    <cellStyle name="Header1 2 2 4 13" xfId="24250" xr:uid="{00000000-0005-0000-0000-000043420000}"/>
    <cellStyle name="Header1 2 2 4 2" xfId="16781" xr:uid="{00000000-0005-0000-0000-000044420000}"/>
    <cellStyle name="Header1 2 2 4 2 2" xfId="29316" xr:uid="{00000000-0005-0000-0000-000045420000}"/>
    <cellStyle name="Header1 2 2 4 3" xfId="17343" xr:uid="{00000000-0005-0000-0000-000046420000}"/>
    <cellStyle name="Header1 2 2 4 3 2" xfId="29874" xr:uid="{00000000-0005-0000-0000-000047420000}"/>
    <cellStyle name="Header1 2 2 4 4" xfId="17153" xr:uid="{00000000-0005-0000-0000-000048420000}"/>
    <cellStyle name="Header1 2 2 4 4 2" xfId="29684" xr:uid="{00000000-0005-0000-0000-000049420000}"/>
    <cellStyle name="Header1 2 2 4 5" xfId="12346" xr:uid="{00000000-0005-0000-0000-00004A420000}"/>
    <cellStyle name="Header1 2 2 4 5 2" xfId="25092" xr:uid="{00000000-0005-0000-0000-00004B420000}"/>
    <cellStyle name="Header1 2 2 4 6" xfId="17283" xr:uid="{00000000-0005-0000-0000-00004C420000}"/>
    <cellStyle name="Header1 2 2 4 6 2" xfId="29814" xr:uid="{00000000-0005-0000-0000-00004D420000}"/>
    <cellStyle name="Header1 2 2 4 7" xfId="12067" xr:uid="{00000000-0005-0000-0000-00004E420000}"/>
    <cellStyle name="Header1 2 2 4 7 2" xfId="24812" xr:uid="{00000000-0005-0000-0000-00004F420000}"/>
    <cellStyle name="Header1 2 2 4 8" xfId="17245" xr:uid="{00000000-0005-0000-0000-000050420000}"/>
    <cellStyle name="Header1 2 2 4 8 2" xfId="29776" xr:uid="{00000000-0005-0000-0000-000051420000}"/>
    <cellStyle name="Header1 2 2 4 9" xfId="12198" xr:uid="{00000000-0005-0000-0000-000052420000}"/>
    <cellStyle name="Header1 2 2 4 9 2" xfId="24944" xr:uid="{00000000-0005-0000-0000-000053420000}"/>
    <cellStyle name="Header1 2 2 5" xfId="21127" xr:uid="{00000000-0005-0000-0000-000054420000}"/>
    <cellStyle name="Header1 2 3" xfId="20665" xr:uid="{00000000-0005-0000-0000-000055420000}"/>
    <cellStyle name="Header1 2 3 2" xfId="30343" xr:uid="{00000000-0005-0000-0000-000056420000}"/>
    <cellStyle name="Header1 2 4" xfId="33968" xr:uid="{00000000-0005-0000-0000-000057420000}"/>
    <cellStyle name="Header1 2 5" xfId="36573" xr:uid="{00000000-0005-0000-0000-000058420000}"/>
    <cellStyle name="Header1 2 6" xfId="34347" xr:uid="{00000000-0005-0000-0000-000059420000}"/>
    <cellStyle name="Header1 2 7" xfId="36560" xr:uid="{00000000-0005-0000-0000-00005A420000}"/>
    <cellStyle name="Header1 2 8" xfId="36565" xr:uid="{00000000-0005-0000-0000-00005B420000}"/>
    <cellStyle name="Header1 2 9" xfId="36583" xr:uid="{00000000-0005-0000-0000-00005C420000}"/>
    <cellStyle name="Header1 3" xfId="17580" xr:uid="{00000000-0005-0000-0000-00005D420000}"/>
    <cellStyle name="Header1 3 2" xfId="29997" xr:uid="{00000000-0005-0000-0000-00005E420000}"/>
    <cellStyle name="Header1 4" xfId="30597" xr:uid="{00000000-0005-0000-0000-00005F420000}"/>
    <cellStyle name="Header1 5" xfId="34432" xr:uid="{00000000-0005-0000-0000-000060420000}"/>
    <cellStyle name="Header1 6" xfId="34862" xr:uid="{00000000-0005-0000-0000-000061420000}"/>
    <cellStyle name="Header1 7" xfId="34821" xr:uid="{00000000-0005-0000-0000-000062420000}"/>
    <cellStyle name="Header1 8" xfId="36580" xr:uid="{00000000-0005-0000-0000-000063420000}"/>
    <cellStyle name="Header1 9" xfId="34299" xr:uid="{00000000-0005-0000-0000-000064420000}"/>
    <cellStyle name="Header2" xfId="4606" xr:uid="{00000000-0005-0000-0000-000065420000}"/>
    <cellStyle name="Header2 10" xfId="42909" xr:uid="{00000000-0005-0000-0000-000066420000}"/>
    <cellStyle name="Header2 2" xfId="7973" xr:uid="{00000000-0005-0000-0000-000067420000}"/>
    <cellStyle name="Header2 2 2" xfId="6722" xr:uid="{00000000-0005-0000-0000-000068420000}"/>
    <cellStyle name="Header2 2 2 2" xfId="13299" xr:uid="{00000000-0005-0000-0000-000069420000}"/>
    <cellStyle name="Header2 2 2 2 2" xfId="26040" xr:uid="{00000000-0005-0000-0000-00006A420000}"/>
    <cellStyle name="Header2 2 2 3" xfId="21459" xr:uid="{00000000-0005-0000-0000-00006B420000}"/>
    <cellStyle name="Header2 2 3" xfId="11536" xr:uid="{00000000-0005-0000-0000-00006C420000}"/>
    <cellStyle name="Header2 2 3 2" xfId="24290" xr:uid="{00000000-0005-0000-0000-00006D420000}"/>
    <cellStyle name="Header2 2 4" xfId="22545" xr:uid="{00000000-0005-0000-0000-00006E420000}"/>
    <cellStyle name="Header2 3" xfId="6900" xr:uid="{00000000-0005-0000-0000-00006F420000}"/>
    <cellStyle name="Header2 3 2" xfId="13442" xr:uid="{00000000-0005-0000-0000-000070420000}"/>
    <cellStyle name="Header2 3 2 2" xfId="26176" xr:uid="{00000000-0005-0000-0000-000071420000}"/>
    <cellStyle name="Header2 3 3" xfId="21630" xr:uid="{00000000-0005-0000-0000-000072420000}"/>
    <cellStyle name="Header2 4" xfId="7679" xr:uid="{00000000-0005-0000-0000-000073420000}"/>
    <cellStyle name="Header2 4 2" xfId="14178" xr:uid="{00000000-0005-0000-0000-000074420000}"/>
    <cellStyle name="Header2 4 2 2" xfId="26904" xr:uid="{00000000-0005-0000-0000-000075420000}"/>
    <cellStyle name="Header2 4 3" xfId="22399" xr:uid="{00000000-0005-0000-0000-000076420000}"/>
    <cellStyle name="Header2 5" xfId="17807" xr:uid="{00000000-0005-0000-0000-000077420000}"/>
    <cellStyle name="Header2 6" xfId="17579" xr:uid="{00000000-0005-0000-0000-000078420000}"/>
    <cellStyle name="Header2 6 2" xfId="29996" xr:uid="{00000000-0005-0000-0000-000079420000}"/>
    <cellStyle name="Header2 7" xfId="31153" xr:uid="{00000000-0005-0000-0000-00007A420000}"/>
    <cellStyle name="Header2 8" xfId="31015" xr:uid="{00000000-0005-0000-0000-00007B420000}"/>
    <cellStyle name="Header2 9" xfId="31009" xr:uid="{00000000-0005-0000-0000-00007C420000}"/>
    <cellStyle name="Headin" xfId="42910" xr:uid="{00000000-0005-0000-0000-00007D420000}"/>
    <cellStyle name="HEADING" xfId="6121" xr:uid="{00000000-0005-0000-0000-00007E420000}"/>
    <cellStyle name="Heading 1" xfId="652" builtinId="16" customBuiltin="1"/>
    <cellStyle name="Heading 1 10" xfId="2739" xr:uid="{00000000-0005-0000-0000-000080420000}"/>
    <cellStyle name="Heading 1 10 2" xfId="37067" xr:uid="{00000000-0005-0000-0000-000081420000}"/>
    <cellStyle name="Heading 1 11" xfId="2740" xr:uid="{00000000-0005-0000-0000-000082420000}"/>
    <cellStyle name="Heading 1 11 2" xfId="37068" xr:uid="{00000000-0005-0000-0000-000083420000}"/>
    <cellStyle name="Heading 1 12" xfId="2741" xr:uid="{00000000-0005-0000-0000-000084420000}"/>
    <cellStyle name="Heading 1 12 2" xfId="37069" xr:uid="{00000000-0005-0000-0000-000085420000}"/>
    <cellStyle name="Heading 1 13" xfId="37070" xr:uid="{00000000-0005-0000-0000-000086420000}"/>
    <cellStyle name="Heading 1 14" xfId="37071" xr:uid="{00000000-0005-0000-0000-000087420000}"/>
    <cellStyle name="Heading 1 15" xfId="37072" xr:uid="{00000000-0005-0000-0000-000088420000}"/>
    <cellStyle name="Heading 1 16" xfId="37073" xr:uid="{00000000-0005-0000-0000-000089420000}"/>
    <cellStyle name="Heading 1 17" xfId="37074" xr:uid="{00000000-0005-0000-0000-00008A420000}"/>
    <cellStyle name="Heading 1 2" xfId="999" xr:uid="{00000000-0005-0000-0000-00008B420000}"/>
    <cellStyle name="Heading 1 2 2" xfId="2743" xr:uid="{00000000-0005-0000-0000-00008C420000}"/>
    <cellStyle name="Heading 1 2 2 2" xfId="10834" xr:uid="{00000000-0005-0000-0000-00008D420000}"/>
    <cellStyle name="Heading 1 2 2 3" xfId="42912" xr:uid="{00000000-0005-0000-0000-00008E420000}"/>
    <cellStyle name="Heading 1 2 3" xfId="2744" xr:uid="{00000000-0005-0000-0000-00008F420000}"/>
    <cellStyle name="Heading 1 2 3 2" xfId="10880" xr:uid="{00000000-0005-0000-0000-000090420000}"/>
    <cellStyle name="Heading 1 2 4" xfId="10377" xr:uid="{00000000-0005-0000-0000-000091420000}"/>
    <cellStyle name="Heading 1 2 5" xfId="9932" xr:uid="{00000000-0005-0000-0000-000092420000}"/>
    <cellStyle name="Heading 1 2 6" xfId="37075" xr:uid="{00000000-0005-0000-0000-000093420000}"/>
    <cellStyle name="Heading 1 2 7" xfId="2742" xr:uid="{00000000-0005-0000-0000-000094420000}"/>
    <cellStyle name="Heading 1 3" xfId="1000" xr:uid="{00000000-0005-0000-0000-000095420000}"/>
    <cellStyle name="Heading 1 3 2" xfId="2746" xr:uid="{00000000-0005-0000-0000-000096420000}"/>
    <cellStyle name="Heading 1 3 2 2" xfId="42913" xr:uid="{00000000-0005-0000-0000-000097420000}"/>
    <cellStyle name="Heading 1 3 3" xfId="10380" xr:uid="{00000000-0005-0000-0000-000098420000}"/>
    <cellStyle name="Heading 1 3 4" xfId="9933" xr:uid="{00000000-0005-0000-0000-000099420000}"/>
    <cellStyle name="Heading 1 3 5" xfId="37076" xr:uid="{00000000-0005-0000-0000-00009A420000}"/>
    <cellStyle name="Heading 1 3 6" xfId="2745" xr:uid="{00000000-0005-0000-0000-00009B420000}"/>
    <cellStyle name="Heading 1 4" xfId="1001" xr:uid="{00000000-0005-0000-0000-00009C420000}"/>
    <cellStyle name="Heading 1 4 2" xfId="2748" xr:uid="{00000000-0005-0000-0000-00009D420000}"/>
    <cellStyle name="Heading 1 4 3" xfId="6195" xr:uid="{00000000-0005-0000-0000-00009E420000}"/>
    <cellStyle name="Heading 1 4 3 2" xfId="6371" xr:uid="{00000000-0005-0000-0000-00009F420000}"/>
    <cellStyle name="Heading 1 4 3 2 2" xfId="9558" xr:uid="{00000000-0005-0000-0000-0000A0420000}"/>
    <cellStyle name="Heading 1 4 3 2 2 10" xfId="23539" xr:uid="{00000000-0005-0000-0000-0000A1420000}"/>
    <cellStyle name="Heading 1 4 3 2 2 2" xfId="11771" xr:uid="{00000000-0005-0000-0000-0000A2420000}"/>
    <cellStyle name="Heading 1 4 3 2 2 2 10" xfId="12608" xr:uid="{00000000-0005-0000-0000-0000A3420000}"/>
    <cellStyle name="Heading 1 4 3 2 2 2 10 2" xfId="25354" xr:uid="{00000000-0005-0000-0000-0000A4420000}"/>
    <cellStyle name="Heading 1 4 3 2 2 2 11" xfId="17208" xr:uid="{00000000-0005-0000-0000-0000A5420000}"/>
    <cellStyle name="Heading 1 4 3 2 2 2 11 2" xfId="29739" xr:uid="{00000000-0005-0000-0000-0000A6420000}"/>
    <cellStyle name="Heading 1 4 3 2 2 2 12" xfId="12343" xr:uid="{00000000-0005-0000-0000-0000A7420000}"/>
    <cellStyle name="Heading 1 4 3 2 2 2 12 2" xfId="25089" xr:uid="{00000000-0005-0000-0000-0000A8420000}"/>
    <cellStyle name="Heading 1 4 3 2 2 2 13" xfId="24521" xr:uid="{00000000-0005-0000-0000-0000A9420000}"/>
    <cellStyle name="Heading 1 4 3 2 2 2 2" xfId="17003" xr:uid="{00000000-0005-0000-0000-0000AA420000}"/>
    <cellStyle name="Heading 1 4 3 2 2 2 2 2" xfId="29536" xr:uid="{00000000-0005-0000-0000-0000AB420000}"/>
    <cellStyle name="Heading 1 4 3 2 2 2 3" xfId="17365" xr:uid="{00000000-0005-0000-0000-0000AC420000}"/>
    <cellStyle name="Heading 1 4 3 2 2 2 3 2" xfId="29896" xr:uid="{00000000-0005-0000-0000-0000AD420000}"/>
    <cellStyle name="Heading 1 4 3 2 2 2 4" xfId="15126" xr:uid="{00000000-0005-0000-0000-0000AE420000}"/>
    <cellStyle name="Heading 1 4 3 2 2 2 4 2" xfId="27794" xr:uid="{00000000-0005-0000-0000-0000AF420000}"/>
    <cellStyle name="Heading 1 4 3 2 2 2 5" xfId="12050" xr:uid="{00000000-0005-0000-0000-0000B0420000}"/>
    <cellStyle name="Heading 1 4 3 2 2 2 5 2" xfId="24795" xr:uid="{00000000-0005-0000-0000-0000B1420000}"/>
    <cellStyle name="Heading 1 4 3 2 2 2 6" xfId="17304" xr:uid="{00000000-0005-0000-0000-0000B2420000}"/>
    <cellStyle name="Heading 1 4 3 2 2 2 6 2" xfId="29835" xr:uid="{00000000-0005-0000-0000-0000B3420000}"/>
    <cellStyle name="Heading 1 4 3 2 2 2 7" xfId="12243" xr:uid="{00000000-0005-0000-0000-0000B4420000}"/>
    <cellStyle name="Heading 1 4 3 2 2 2 7 2" xfId="24989" xr:uid="{00000000-0005-0000-0000-0000B5420000}"/>
    <cellStyle name="Heading 1 4 3 2 2 2 8" xfId="17297" xr:uid="{00000000-0005-0000-0000-0000B6420000}"/>
    <cellStyle name="Heading 1 4 3 2 2 2 8 2" xfId="29828" xr:uid="{00000000-0005-0000-0000-0000B7420000}"/>
    <cellStyle name="Heading 1 4 3 2 2 2 9" xfId="12164" xr:uid="{00000000-0005-0000-0000-0000B8420000}"/>
    <cellStyle name="Heading 1 4 3 2 2 2 9 2" xfId="24910" xr:uid="{00000000-0005-0000-0000-0000B9420000}"/>
    <cellStyle name="Heading 1 4 3 2 2 3" xfId="11806" xr:uid="{00000000-0005-0000-0000-0000BA420000}"/>
    <cellStyle name="Heading 1 4 3 2 2 3 10" xfId="12086" xr:uid="{00000000-0005-0000-0000-0000BB420000}"/>
    <cellStyle name="Heading 1 4 3 2 2 3 10 2" xfId="24831" xr:uid="{00000000-0005-0000-0000-0000BC420000}"/>
    <cellStyle name="Heading 1 4 3 2 2 3 11" xfId="17197" xr:uid="{00000000-0005-0000-0000-0000BD420000}"/>
    <cellStyle name="Heading 1 4 3 2 2 3 11 2" xfId="29728" xr:uid="{00000000-0005-0000-0000-0000BE420000}"/>
    <cellStyle name="Heading 1 4 3 2 2 3 12" xfId="17246" xr:uid="{00000000-0005-0000-0000-0000BF420000}"/>
    <cellStyle name="Heading 1 4 3 2 2 3 12 2" xfId="29777" xr:uid="{00000000-0005-0000-0000-0000C0420000}"/>
    <cellStyle name="Heading 1 4 3 2 2 3 13" xfId="24555" xr:uid="{00000000-0005-0000-0000-0000C1420000}"/>
    <cellStyle name="Heading 1 4 3 2 2 3 2" xfId="17025" xr:uid="{00000000-0005-0000-0000-0000C2420000}"/>
    <cellStyle name="Heading 1 4 3 2 2 3 2 2" xfId="29556" xr:uid="{00000000-0005-0000-0000-0000C3420000}"/>
    <cellStyle name="Heading 1 4 3 2 2 3 3" xfId="17368" xr:uid="{00000000-0005-0000-0000-0000C4420000}"/>
    <cellStyle name="Heading 1 4 3 2 2 3 3 2" xfId="29899" xr:uid="{00000000-0005-0000-0000-0000C5420000}"/>
    <cellStyle name="Heading 1 4 3 2 2 3 4" xfId="17266" xr:uid="{00000000-0005-0000-0000-0000C6420000}"/>
    <cellStyle name="Heading 1 4 3 2 2 3 4 2" xfId="29797" xr:uid="{00000000-0005-0000-0000-0000C7420000}"/>
    <cellStyle name="Heading 1 4 3 2 2 3 5" xfId="17308" xr:uid="{00000000-0005-0000-0000-0000C8420000}"/>
    <cellStyle name="Heading 1 4 3 2 2 3 5 2" xfId="29839" xr:uid="{00000000-0005-0000-0000-0000C9420000}"/>
    <cellStyle name="Heading 1 4 3 2 2 3 6" xfId="12966" xr:uid="{00000000-0005-0000-0000-0000CA420000}"/>
    <cellStyle name="Heading 1 4 3 2 2 3 6 2" xfId="25712" xr:uid="{00000000-0005-0000-0000-0000CB420000}"/>
    <cellStyle name="Heading 1 4 3 2 2 3 7" xfId="17300" xr:uid="{00000000-0005-0000-0000-0000CC420000}"/>
    <cellStyle name="Heading 1 4 3 2 2 3 7 2" xfId="29831" xr:uid="{00000000-0005-0000-0000-0000CD420000}"/>
    <cellStyle name="Heading 1 4 3 2 2 3 8" xfId="12251" xr:uid="{00000000-0005-0000-0000-0000CE420000}"/>
    <cellStyle name="Heading 1 4 3 2 2 3 8 2" xfId="24997" xr:uid="{00000000-0005-0000-0000-0000CF420000}"/>
    <cellStyle name="Heading 1 4 3 2 2 3 9" xfId="15937" xr:uid="{00000000-0005-0000-0000-0000D0420000}"/>
    <cellStyle name="Heading 1 4 3 2 2 3 9 2" xfId="28577" xr:uid="{00000000-0005-0000-0000-0000D1420000}"/>
    <cellStyle name="Heading 1 4 3 2 2 4" xfId="17241" xr:uid="{00000000-0005-0000-0000-0000D2420000}"/>
    <cellStyle name="Heading 1 4 3 2 2 4 2" xfId="29772" xr:uid="{00000000-0005-0000-0000-0000D3420000}"/>
    <cellStyle name="Heading 1 4 3 2 2 5" xfId="17231" xr:uid="{00000000-0005-0000-0000-0000D4420000}"/>
    <cellStyle name="Heading 1 4 3 2 2 5 2" xfId="29762" xr:uid="{00000000-0005-0000-0000-0000D5420000}"/>
    <cellStyle name="Heading 1 4 3 2 2 6" xfId="12564" xr:uid="{00000000-0005-0000-0000-0000D6420000}"/>
    <cellStyle name="Heading 1 4 3 2 2 6 2" xfId="25310" xr:uid="{00000000-0005-0000-0000-0000D7420000}"/>
    <cellStyle name="Heading 1 4 3 2 2 7" xfId="17280" xr:uid="{00000000-0005-0000-0000-0000D8420000}"/>
    <cellStyle name="Heading 1 4 3 2 2 7 2" xfId="29811" xr:uid="{00000000-0005-0000-0000-0000D9420000}"/>
    <cellStyle name="Heading 1 4 3 2 2 8" xfId="16552" xr:uid="{00000000-0005-0000-0000-0000DA420000}"/>
    <cellStyle name="Heading 1 4 3 2 2 8 2" xfId="29091" xr:uid="{00000000-0005-0000-0000-0000DB420000}"/>
    <cellStyle name="Heading 1 4 3 2 2 9" xfId="12248" xr:uid="{00000000-0005-0000-0000-0000DC420000}"/>
    <cellStyle name="Heading 1 4 3 2 2 9 2" xfId="24994" xr:uid="{00000000-0005-0000-0000-0000DD420000}"/>
    <cellStyle name="Heading 1 4 3 2 3" xfId="7723" xr:uid="{00000000-0005-0000-0000-0000DE420000}"/>
    <cellStyle name="Heading 1 4 3 2 3 10" xfId="17394" xr:uid="{00000000-0005-0000-0000-0000DF420000}"/>
    <cellStyle name="Heading 1 4 3 2 3 10 2" xfId="29925" xr:uid="{00000000-0005-0000-0000-0000E0420000}"/>
    <cellStyle name="Heading 1 4 3 2 3 11" xfId="17399" xr:uid="{00000000-0005-0000-0000-0000E1420000}"/>
    <cellStyle name="Heading 1 4 3 2 3 11 2" xfId="29930" xr:uid="{00000000-0005-0000-0000-0000E2420000}"/>
    <cellStyle name="Heading 1 4 3 2 3 12" xfId="17391" xr:uid="{00000000-0005-0000-0000-0000E3420000}"/>
    <cellStyle name="Heading 1 4 3 2 3 12 2" xfId="29922" xr:uid="{00000000-0005-0000-0000-0000E4420000}"/>
    <cellStyle name="Heading 1 4 3 2 3 13" xfId="22441" xr:uid="{00000000-0005-0000-0000-0000E5420000}"/>
    <cellStyle name="Heading 1 4 3 2 3 2" xfId="14220" xr:uid="{00000000-0005-0000-0000-0000E6420000}"/>
    <cellStyle name="Heading 1 4 3 2 3 2 2" xfId="26946" xr:uid="{00000000-0005-0000-0000-0000E7420000}"/>
    <cellStyle name="Heading 1 4 3 2 3 3" xfId="17151" xr:uid="{00000000-0005-0000-0000-0000E8420000}"/>
    <cellStyle name="Heading 1 4 3 2 3 3 2" xfId="29682" xr:uid="{00000000-0005-0000-0000-0000E9420000}"/>
    <cellStyle name="Heading 1 4 3 2 3 4" xfId="12057" xr:uid="{00000000-0005-0000-0000-0000EA420000}"/>
    <cellStyle name="Heading 1 4 3 2 3 4 2" xfId="24802" xr:uid="{00000000-0005-0000-0000-0000EB420000}"/>
    <cellStyle name="Heading 1 4 3 2 3 5" xfId="17380" xr:uid="{00000000-0005-0000-0000-0000EC420000}"/>
    <cellStyle name="Heading 1 4 3 2 3 5 2" xfId="29911" xr:uid="{00000000-0005-0000-0000-0000ED420000}"/>
    <cellStyle name="Heading 1 4 3 2 3 6" xfId="17385" xr:uid="{00000000-0005-0000-0000-0000EE420000}"/>
    <cellStyle name="Heading 1 4 3 2 3 6 2" xfId="29916" xr:uid="{00000000-0005-0000-0000-0000EF420000}"/>
    <cellStyle name="Heading 1 4 3 2 3 7" xfId="15131" xr:uid="{00000000-0005-0000-0000-0000F0420000}"/>
    <cellStyle name="Heading 1 4 3 2 3 7 2" xfId="27799" xr:uid="{00000000-0005-0000-0000-0000F1420000}"/>
    <cellStyle name="Heading 1 4 3 2 3 8" xfId="17155" xr:uid="{00000000-0005-0000-0000-0000F2420000}"/>
    <cellStyle name="Heading 1 4 3 2 3 8 2" xfId="29686" xr:uid="{00000000-0005-0000-0000-0000F3420000}"/>
    <cellStyle name="Heading 1 4 3 2 3 9" xfId="17179" xr:uid="{00000000-0005-0000-0000-0000F4420000}"/>
    <cellStyle name="Heading 1 4 3 2 3 9 2" xfId="29710" xr:uid="{00000000-0005-0000-0000-0000F5420000}"/>
    <cellStyle name="Heading 1 4 3 2 4" xfId="11497" xr:uid="{00000000-0005-0000-0000-0000F6420000}"/>
    <cellStyle name="Heading 1 4 3 2 4 10" xfId="17169" xr:uid="{00000000-0005-0000-0000-0000F7420000}"/>
    <cellStyle name="Heading 1 4 3 2 4 10 2" xfId="29700" xr:uid="{00000000-0005-0000-0000-0000F8420000}"/>
    <cellStyle name="Heading 1 4 3 2 4 11" xfId="12190" xr:uid="{00000000-0005-0000-0000-0000F9420000}"/>
    <cellStyle name="Heading 1 4 3 2 4 11 2" xfId="24936" xr:uid="{00000000-0005-0000-0000-0000FA420000}"/>
    <cellStyle name="Heading 1 4 3 2 4 12" xfId="17130" xr:uid="{00000000-0005-0000-0000-0000FB420000}"/>
    <cellStyle name="Heading 1 4 3 2 4 12 2" xfId="29661" xr:uid="{00000000-0005-0000-0000-0000FC420000}"/>
    <cellStyle name="Heading 1 4 3 2 4 13" xfId="24252" xr:uid="{00000000-0005-0000-0000-0000FD420000}"/>
    <cellStyle name="Heading 1 4 3 2 4 2" xfId="16783" xr:uid="{00000000-0005-0000-0000-0000FE420000}"/>
    <cellStyle name="Heading 1 4 3 2 4 2 2" xfId="29318" xr:uid="{00000000-0005-0000-0000-0000FF420000}"/>
    <cellStyle name="Heading 1 4 3 2 4 3" xfId="17345" xr:uid="{00000000-0005-0000-0000-000000430000}"/>
    <cellStyle name="Heading 1 4 3 2 4 3 2" xfId="29876" xr:uid="{00000000-0005-0000-0000-000001430000}"/>
    <cellStyle name="Heading 1 4 3 2 4 4" xfId="12102" xr:uid="{00000000-0005-0000-0000-000002430000}"/>
    <cellStyle name="Heading 1 4 3 2 4 4 2" xfId="24847" xr:uid="{00000000-0005-0000-0000-000003430000}"/>
    <cellStyle name="Heading 1 4 3 2 4 5" xfId="16020" xr:uid="{00000000-0005-0000-0000-000004430000}"/>
    <cellStyle name="Heading 1 4 3 2 4 5 2" xfId="28648" xr:uid="{00000000-0005-0000-0000-000005430000}"/>
    <cellStyle name="Heading 1 4 3 2 4 6" xfId="17307" xr:uid="{00000000-0005-0000-0000-000006430000}"/>
    <cellStyle name="Heading 1 4 3 2 4 6 2" xfId="29838" xr:uid="{00000000-0005-0000-0000-000007430000}"/>
    <cellStyle name="Heading 1 4 3 2 4 7" xfId="16079" xr:uid="{00000000-0005-0000-0000-000008430000}"/>
    <cellStyle name="Heading 1 4 3 2 4 7 2" xfId="28706" xr:uid="{00000000-0005-0000-0000-000009430000}"/>
    <cellStyle name="Heading 1 4 3 2 4 8" xfId="12929" xr:uid="{00000000-0005-0000-0000-00000A430000}"/>
    <cellStyle name="Heading 1 4 3 2 4 8 2" xfId="25675" xr:uid="{00000000-0005-0000-0000-00000B430000}"/>
    <cellStyle name="Heading 1 4 3 2 4 9" xfId="12713" xr:uid="{00000000-0005-0000-0000-00000C430000}"/>
    <cellStyle name="Heading 1 4 3 2 4 9 2" xfId="25459" xr:uid="{00000000-0005-0000-0000-00000D430000}"/>
    <cellStyle name="Heading 1 4 3 2 5" xfId="21129" xr:uid="{00000000-0005-0000-0000-00000E430000}"/>
    <cellStyle name="Heading 1 4 3 3" xfId="10382" xr:uid="{00000000-0005-0000-0000-00000F430000}"/>
    <cellStyle name="Heading 1 4 3 4" xfId="21093" xr:uid="{00000000-0005-0000-0000-000010430000}"/>
    <cellStyle name="Heading 1 4 4" xfId="9934" xr:uid="{00000000-0005-0000-0000-000011430000}"/>
    <cellStyle name="Heading 1 4 5" xfId="37077" xr:uid="{00000000-0005-0000-0000-000012430000}"/>
    <cellStyle name="Heading 1 4 6" xfId="2747" xr:uid="{00000000-0005-0000-0000-000013430000}"/>
    <cellStyle name="Heading 1 5" xfId="1002" xr:uid="{00000000-0005-0000-0000-000014430000}"/>
    <cellStyle name="Heading 1 5 2" xfId="6194" xr:uid="{00000000-0005-0000-0000-000015430000}"/>
    <cellStyle name="Heading 1 5 2 2" xfId="10384" xr:uid="{00000000-0005-0000-0000-000016430000}"/>
    <cellStyle name="Heading 1 5 3" xfId="9935" xr:uid="{00000000-0005-0000-0000-000017430000}"/>
    <cellStyle name="Heading 1 5 4" xfId="37078" xr:uid="{00000000-0005-0000-0000-000018430000}"/>
    <cellStyle name="Heading 1 5 5" xfId="2749" xr:uid="{00000000-0005-0000-0000-000019430000}"/>
    <cellStyle name="Heading 1 6" xfId="1339" xr:uid="{00000000-0005-0000-0000-00001A430000}"/>
    <cellStyle name="Heading 1 6 2" xfId="10385" xr:uid="{00000000-0005-0000-0000-00001B430000}"/>
    <cellStyle name="Heading 1 6 2 2" xfId="42914" xr:uid="{00000000-0005-0000-0000-00001C430000}"/>
    <cellStyle name="Heading 1 6 3" xfId="9931" xr:uid="{00000000-0005-0000-0000-00001D430000}"/>
    <cellStyle name="Heading 1 6 3 2" xfId="42915" xr:uid="{00000000-0005-0000-0000-00001E430000}"/>
    <cellStyle name="Heading 1 6 4" xfId="37079" xr:uid="{00000000-0005-0000-0000-00001F430000}"/>
    <cellStyle name="Heading 1 6 5" xfId="2750" xr:uid="{00000000-0005-0000-0000-000020430000}"/>
    <cellStyle name="Heading 1 7" xfId="2751" xr:uid="{00000000-0005-0000-0000-000021430000}"/>
    <cellStyle name="Heading 1 7 2" xfId="37080" xr:uid="{00000000-0005-0000-0000-000022430000}"/>
    <cellStyle name="Heading 1 7 3" xfId="42916" xr:uid="{00000000-0005-0000-0000-000023430000}"/>
    <cellStyle name="Heading 1 8" xfId="2752" xr:uid="{00000000-0005-0000-0000-000024430000}"/>
    <cellStyle name="Heading 1 8 2" xfId="37081" xr:uid="{00000000-0005-0000-0000-000025430000}"/>
    <cellStyle name="Heading 1 9" xfId="2753" xr:uid="{00000000-0005-0000-0000-000026430000}"/>
    <cellStyle name="Heading 1 9 2" xfId="37082" xr:uid="{00000000-0005-0000-0000-000027430000}"/>
    <cellStyle name="Heading 2" xfId="653" builtinId="17" customBuiltin="1"/>
    <cellStyle name="Heading 2 10" xfId="2754" xr:uid="{00000000-0005-0000-0000-000029430000}"/>
    <cellStyle name="Heading 2 10 2" xfId="37083" xr:uid="{00000000-0005-0000-0000-00002A430000}"/>
    <cellStyle name="Heading 2 11" xfId="2755" xr:uid="{00000000-0005-0000-0000-00002B430000}"/>
    <cellStyle name="Heading 2 11 2" xfId="37084" xr:uid="{00000000-0005-0000-0000-00002C430000}"/>
    <cellStyle name="Heading 2 12" xfId="2756" xr:uid="{00000000-0005-0000-0000-00002D430000}"/>
    <cellStyle name="Heading 2 12 2" xfId="37085" xr:uid="{00000000-0005-0000-0000-00002E430000}"/>
    <cellStyle name="Heading 2 13" xfId="37086" xr:uid="{00000000-0005-0000-0000-00002F430000}"/>
    <cellStyle name="Heading 2 14" xfId="37087" xr:uid="{00000000-0005-0000-0000-000030430000}"/>
    <cellStyle name="Heading 2 15" xfId="37088" xr:uid="{00000000-0005-0000-0000-000031430000}"/>
    <cellStyle name="Heading 2 16" xfId="37089" xr:uid="{00000000-0005-0000-0000-000032430000}"/>
    <cellStyle name="Heading 2 17" xfId="37090" xr:uid="{00000000-0005-0000-0000-000033430000}"/>
    <cellStyle name="Heading 2 2" xfId="1003" xr:uid="{00000000-0005-0000-0000-000034430000}"/>
    <cellStyle name="Heading 2 2 2" xfId="2758" xr:uid="{00000000-0005-0000-0000-000035430000}"/>
    <cellStyle name="Heading 2 2 2 2" xfId="10263" xr:uid="{00000000-0005-0000-0000-000036430000}"/>
    <cellStyle name="Heading 2 2 2 3" xfId="42917" xr:uid="{00000000-0005-0000-0000-000037430000}"/>
    <cellStyle name="Heading 2 2 3" xfId="2759" xr:uid="{00000000-0005-0000-0000-000038430000}"/>
    <cellStyle name="Heading 2 2 3 2" xfId="11028" xr:uid="{00000000-0005-0000-0000-000039430000}"/>
    <cellStyle name="Heading 2 2 4" xfId="10388" xr:uid="{00000000-0005-0000-0000-00003A430000}"/>
    <cellStyle name="Heading 2 2 5" xfId="9937" xr:uid="{00000000-0005-0000-0000-00003B430000}"/>
    <cellStyle name="Heading 2 2 6" xfId="37091" xr:uid="{00000000-0005-0000-0000-00003C430000}"/>
    <cellStyle name="Heading 2 2 7" xfId="2757" xr:uid="{00000000-0005-0000-0000-00003D430000}"/>
    <cellStyle name="Heading 2 3" xfId="1004" xr:uid="{00000000-0005-0000-0000-00003E430000}"/>
    <cellStyle name="Heading 2 3 2" xfId="2761" xr:uid="{00000000-0005-0000-0000-00003F430000}"/>
    <cellStyle name="Heading 2 3 2 2" xfId="42918" xr:uid="{00000000-0005-0000-0000-000040430000}"/>
    <cellStyle name="Heading 2 3 3" xfId="10391" xr:uid="{00000000-0005-0000-0000-000041430000}"/>
    <cellStyle name="Heading 2 3 4" xfId="9938" xr:uid="{00000000-0005-0000-0000-000042430000}"/>
    <cellStyle name="Heading 2 3 5" xfId="37092" xr:uid="{00000000-0005-0000-0000-000043430000}"/>
    <cellStyle name="Heading 2 3 6" xfId="2760" xr:uid="{00000000-0005-0000-0000-000044430000}"/>
    <cellStyle name="Heading 2 4" xfId="1005" xr:uid="{00000000-0005-0000-0000-000045430000}"/>
    <cellStyle name="Heading 2 4 2" xfId="2763" xr:uid="{00000000-0005-0000-0000-000046430000}"/>
    <cellStyle name="Heading 2 4 3" xfId="10393" xr:uid="{00000000-0005-0000-0000-000047430000}"/>
    <cellStyle name="Heading 2 4 4" xfId="9939" xr:uid="{00000000-0005-0000-0000-000048430000}"/>
    <cellStyle name="Heading 2 4 5" xfId="37093" xr:uid="{00000000-0005-0000-0000-000049430000}"/>
    <cellStyle name="Heading 2 4 6" xfId="2762" xr:uid="{00000000-0005-0000-0000-00004A430000}"/>
    <cellStyle name="Heading 2 5" xfId="1006" xr:uid="{00000000-0005-0000-0000-00004B430000}"/>
    <cellStyle name="Heading 2 5 2" xfId="10394" xr:uid="{00000000-0005-0000-0000-00004C430000}"/>
    <cellStyle name="Heading 2 5 3" xfId="9940" xr:uid="{00000000-0005-0000-0000-00004D430000}"/>
    <cellStyle name="Heading 2 5 4" xfId="37094" xr:uid="{00000000-0005-0000-0000-00004E430000}"/>
    <cellStyle name="Heading 2 5 5" xfId="2764" xr:uid="{00000000-0005-0000-0000-00004F430000}"/>
    <cellStyle name="Heading 2 6" xfId="1340" xr:uid="{00000000-0005-0000-0000-000050430000}"/>
    <cellStyle name="Heading 2 6 2" xfId="10395" xr:uid="{00000000-0005-0000-0000-000051430000}"/>
    <cellStyle name="Heading 2 6 2 2" xfId="42919" xr:uid="{00000000-0005-0000-0000-000052430000}"/>
    <cellStyle name="Heading 2 6 3" xfId="9936" xr:uid="{00000000-0005-0000-0000-000053430000}"/>
    <cellStyle name="Heading 2 6 3 2" xfId="42920" xr:uid="{00000000-0005-0000-0000-000054430000}"/>
    <cellStyle name="Heading 2 6 4" xfId="37095" xr:uid="{00000000-0005-0000-0000-000055430000}"/>
    <cellStyle name="Heading 2 6 5" xfId="2765" xr:uid="{00000000-0005-0000-0000-000056430000}"/>
    <cellStyle name="Heading 2 7" xfId="2766" xr:uid="{00000000-0005-0000-0000-000057430000}"/>
    <cellStyle name="Heading 2 7 2" xfId="37096" xr:uid="{00000000-0005-0000-0000-000058430000}"/>
    <cellStyle name="Heading 2 7 3" xfId="42921" xr:uid="{00000000-0005-0000-0000-000059430000}"/>
    <cellStyle name="Heading 2 8" xfId="2767" xr:uid="{00000000-0005-0000-0000-00005A430000}"/>
    <cellStyle name="Heading 2 8 2" xfId="37097" xr:uid="{00000000-0005-0000-0000-00005B430000}"/>
    <cellStyle name="Heading 2 9" xfId="2768" xr:uid="{00000000-0005-0000-0000-00005C430000}"/>
    <cellStyle name="Heading 2 9 2" xfId="37098" xr:uid="{00000000-0005-0000-0000-00005D430000}"/>
    <cellStyle name="Heading 3" xfId="654" builtinId="18" customBuiltin="1"/>
    <cellStyle name="Heading 3 10" xfId="2769" xr:uid="{00000000-0005-0000-0000-00005F430000}"/>
    <cellStyle name="Heading 3 10 2" xfId="30792" xr:uid="{00000000-0005-0000-0000-000060430000}"/>
    <cellStyle name="Heading 3 10 3" xfId="37099" xr:uid="{00000000-0005-0000-0000-000061430000}"/>
    <cellStyle name="Heading 3 11" xfId="2770" xr:uid="{00000000-0005-0000-0000-000062430000}"/>
    <cellStyle name="Heading 3 11 2" xfId="30793" xr:uid="{00000000-0005-0000-0000-000063430000}"/>
    <cellStyle name="Heading 3 11 3" xfId="37100" xr:uid="{00000000-0005-0000-0000-000064430000}"/>
    <cellStyle name="Heading 3 12" xfId="2771" xr:uid="{00000000-0005-0000-0000-000065430000}"/>
    <cellStyle name="Heading 3 12 2" xfId="30794" xr:uid="{00000000-0005-0000-0000-000066430000}"/>
    <cellStyle name="Heading 3 12 3" xfId="37101" xr:uid="{00000000-0005-0000-0000-000067430000}"/>
    <cellStyle name="Heading 3 13" xfId="37102" xr:uid="{00000000-0005-0000-0000-000068430000}"/>
    <cellStyle name="Heading 3 14" xfId="37103" xr:uid="{00000000-0005-0000-0000-000069430000}"/>
    <cellStyle name="Heading 3 15" xfId="37104" xr:uid="{00000000-0005-0000-0000-00006A430000}"/>
    <cellStyle name="Heading 3 16" xfId="37105" xr:uid="{00000000-0005-0000-0000-00006B430000}"/>
    <cellStyle name="Heading 3 17" xfId="37106" xr:uid="{00000000-0005-0000-0000-00006C430000}"/>
    <cellStyle name="Heading 3 2" xfId="282" xr:uid="{00000000-0005-0000-0000-00006D430000}"/>
    <cellStyle name="Heading 3 2 2" xfId="558" xr:uid="{00000000-0005-0000-0000-00006E430000}"/>
    <cellStyle name="Heading 3 2 2 2" xfId="30796" xr:uid="{00000000-0005-0000-0000-00006F430000}"/>
    <cellStyle name="Heading 3 2 2 2 2" xfId="42923" xr:uid="{00000000-0005-0000-0000-000070430000}"/>
    <cellStyle name="Heading 3 2 2 3" xfId="2773" xr:uid="{00000000-0005-0000-0000-000071430000}"/>
    <cellStyle name="Heading 3 2 2 3 2" xfId="42924" xr:uid="{00000000-0005-0000-0000-000072430000}"/>
    <cellStyle name="Heading 3 2 2 4" xfId="42922" xr:uid="{00000000-0005-0000-0000-000073430000}"/>
    <cellStyle name="Heading 3 2 3" xfId="1007" xr:uid="{00000000-0005-0000-0000-000074430000}"/>
    <cellStyle name="Heading 3 2 3 2" xfId="30797" xr:uid="{00000000-0005-0000-0000-000075430000}"/>
    <cellStyle name="Heading 3 2 3 2 2" xfId="42926" xr:uid="{00000000-0005-0000-0000-000076430000}"/>
    <cellStyle name="Heading 3 2 3 3" xfId="2774" xr:uid="{00000000-0005-0000-0000-000077430000}"/>
    <cellStyle name="Heading 3 2 3 4" xfId="42925" xr:uid="{00000000-0005-0000-0000-000078430000}"/>
    <cellStyle name="Heading 3 2 4" xfId="10398" xr:uid="{00000000-0005-0000-0000-000079430000}"/>
    <cellStyle name="Heading 3 2 4 2" xfId="30795" xr:uid="{00000000-0005-0000-0000-00007A430000}"/>
    <cellStyle name="Heading 3 2 4 3" xfId="42927" xr:uid="{00000000-0005-0000-0000-00007B430000}"/>
    <cellStyle name="Heading 3 2 5" xfId="9941" xr:uid="{00000000-0005-0000-0000-00007C430000}"/>
    <cellStyle name="Heading 3 2 5 2" xfId="31963" xr:uid="{00000000-0005-0000-0000-00007D430000}"/>
    <cellStyle name="Heading 3 2 6" xfId="30663" xr:uid="{00000000-0005-0000-0000-00007E430000}"/>
    <cellStyle name="Heading 3 2 7" xfId="37107" xr:uid="{00000000-0005-0000-0000-00007F430000}"/>
    <cellStyle name="Heading 3 2 8" xfId="2772" xr:uid="{00000000-0005-0000-0000-000080430000}"/>
    <cellStyle name="Heading 3 3" xfId="1008" xr:uid="{00000000-0005-0000-0000-000081430000}"/>
    <cellStyle name="Heading 3 3 2" xfId="2776" xr:uid="{00000000-0005-0000-0000-000082430000}"/>
    <cellStyle name="Heading 3 3 2 2" xfId="30799" xr:uid="{00000000-0005-0000-0000-000083430000}"/>
    <cellStyle name="Heading 3 3 2 2 2" xfId="42929" xr:uid="{00000000-0005-0000-0000-000084430000}"/>
    <cellStyle name="Heading 3 3 2 3" xfId="42928" xr:uid="{00000000-0005-0000-0000-000085430000}"/>
    <cellStyle name="Heading 3 3 3" xfId="10401" xr:uid="{00000000-0005-0000-0000-000086430000}"/>
    <cellStyle name="Heading 3 3 3 2" xfId="30798" xr:uid="{00000000-0005-0000-0000-000087430000}"/>
    <cellStyle name="Heading 3 3 3 3" xfId="42930" xr:uid="{00000000-0005-0000-0000-000088430000}"/>
    <cellStyle name="Heading 3 3 4" xfId="9942" xr:uid="{00000000-0005-0000-0000-000089430000}"/>
    <cellStyle name="Heading 3 3 5" xfId="30664" xr:uid="{00000000-0005-0000-0000-00008A430000}"/>
    <cellStyle name="Heading 3 3 6" xfId="37108" xr:uid="{00000000-0005-0000-0000-00008B430000}"/>
    <cellStyle name="Heading 3 3 7" xfId="2775" xr:uid="{00000000-0005-0000-0000-00008C430000}"/>
    <cellStyle name="Heading 3 4" xfId="1009" xr:uid="{00000000-0005-0000-0000-00008D430000}"/>
    <cellStyle name="Heading 3 4 2" xfId="2778" xr:uid="{00000000-0005-0000-0000-00008E430000}"/>
    <cellStyle name="Heading 3 4 2 2" xfId="30801" xr:uid="{00000000-0005-0000-0000-00008F430000}"/>
    <cellStyle name="Heading 3 4 2 3" xfId="42931" xr:uid="{00000000-0005-0000-0000-000090430000}"/>
    <cellStyle name="Heading 3 4 3" xfId="10403" xr:uid="{00000000-0005-0000-0000-000091430000}"/>
    <cellStyle name="Heading 3 4 3 2" xfId="30800" xr:uid="{00000000-0005-0000-0000-000092430000}"/>
    <cellStyle name="Heading 3 4 3 3" xfId="42932" xr:uid="{00000000-0005-0000-0000-000093430000}"/>
    <cellStyle name="Heading 3 4 4" xfId="9943" xr:uid="{00000000-0005-0000-0000-000094430000}"/>
    <cellStyle name="Heading 3 4 5" xfId="30665" xr:uid="{00000000-0005-0000-0000-000095430000}"/>
    <cellStyle name="Heading 3 4 6" xfId="37109" xr:uid="{00000000-0005-0000-0000-000096430000}"/>
    <cellStyle name="Heading 3 4 7" xfId="2777" xr:uid="{00000000-0005-0000-0000-000097430000}"/>
    <cellStyle name="Heading 3 5" xfId="1010" xr:uid="{00000000-0005-0000-0000-000098430000}"/>
    <cellStyle name="Heading 3 5 2" xfId="10405" xr:uid="{00000000-0005-0000-0000-000099430000}"/>
    <cellStyle name="Heading 3 5 2 2" xfId="30802" xr:uid="{00000000-0005-0000-0000-00009A430000}"/>
    <cellStyle name="Heading 3 5 2 3" xfId="42933" xr:uid="{00000000-0005-0000-0000-00009B430000}"/>
    <cellStyle name="Heading 3 5 3" xfId="9944" xr:uid="{00000000-0005-0000-0000-00009C430000}"/>
    <cellStyle name="Heading 3 5 4" xfId="30666" xr:uid="{00000000-0005-0000-0000-00009D430000}"/>
    <cellStyle name="Heading 3 5 5" xfId="37110" xr:uid="{00000000-0005-0000-0000-00009E430000}"/>
    <cellStyle name="Heading 3 5 6" xfId="2779" xr:uid="{00000000-0005-0000-0000-00009F430000}"/>
    <cellStyle name="Heading 3 6" xfId="2780" xr:uid="{00000000-0005-0000-0000-0000A0430000}"/>
    <cellStyle name="Heading 3 6 2" xfId="30803" xr:uid="{00000000-0005-0000-0000-0000A1430000}"/>
    <cellStyle name="Heading 3 6 2 2" xfId="42936" xr:uid="{00000000-0005-0000-0000-0000A2430000}"/>
    <cellStyle name="Heading 3 6 2 3" xfId="42937" xr:uid="{00000000-0005-0000-0000-0000A3430000}"/>
    <cellStyle name="Heading 3 6 2 4" xfId="42935" xr:uid="{00000000-0005-0000-0000-0000A4430000}"/>
    <cellStyle name="Heading 3 6 3" xfId="37111" xr:uid="{00000000-0005-0000-0000-0000A5430000}"/>
    <cellStyle name="Heading 3 6 4" xfId="42934" xr:uid="{00000000-0005-0000-0000-0000A6430000}"/>
    <cellStyle name="Heading 3 7" xfId="2781" xr:uid="{00000000-0005-0000-0000-0000A7430000}"/>
    <cellStyle name="Heading 3 7 2" xfId="30804" xr:uid="{00000000-0005-0000-0000-0000A8430000}"/>
    <cellStyle name="Heading 3 7 2 2" xfId="42939" xr:uid="{00000000-0005-0000-0000-0000A9430000}"/>
    <cellStyle name="Heading 3 7 3" xfId="37112" xr:uid="{00000000-0005-0000-0000-0000AA430000}"/>
    <cellStyle name="Heading 3 7 3 2" xfId="42940" xr:uid="{00000000-0005-0000-0000-0000AB430000}"/>
    <cellStyle name="Heading 3 7 4" xfId="42938" xr:uid="{00000000-0005-0000-0000-0000AC430000}"/>
    <cellStyle name="Heading 3 8" xfId="2782" xr:uid="{00000000-0005-0000-0000-0000AD430000}"/>
    <cellStyle name="Heading 3 8 2" xfId="30805" xr:uid="{00000000-0005-0000-0000-0000AE430000}"/>
    <cellStyle name="Heading 3 8 3" xfId="37113" xr:uid="{00000000-0005-0000-0000-0000AF430000}"/>
    <cellStyle name="Heading 3 9" xfId="2783" xr:uid="{00000000-0005-0000-0000-0000B0430000}"/>
    <cellStyle name="Heading 3 9 2" xfId="30806" xr:uid="{00000000-0005-0000-0000-0000B1430000}"/>
    <cellStyle name="Heading 3 9 3" xfId="37114" xr:uid="{00000000-0005-0000-0000-0000B2430000}"/>
    <cellStyle name="Heading 4" xfId="655" builtinId="19" customBuiltin="1"/>
    <cellStyle name="Heading 4 10" xfId="2784" xr:uid="{00000000-0005-0000-0000-0000B4430000}"/>
    <cellStyle name="Heading 4 10 2" xfId="37115" xr:uid="{00000000-0005-0000-0000-0000B5430000}"/>
    <cellStyle name="Heading 4 11" xfId="2785" xr:uid="{00000000-0005-0000-0000-0000B6430000}"/>
    <cellStyle name="Heading 4 11 2" xfId="37116" xr:uid="{00000000-0005-0000-0000-0000B7430000}"/>
    <cellStyle name="Heading 4 12" xfId="2786" xr:uid="{00000000-0005-0000-0000-0000B8430000}"/>
    <cellStyle name="Heading 4 12 2" xfId="37117" xr:uid="{00000000-0005-0000-0000-0000B9430000}"/>
    <cellStyle name="Heading 4 13" xfId="37118" xr:uid="{00000000-0005-0000-0000-0000BA430000}"/>
    <cellStyle name="Heading 4 14" xfId="37119" xr:uid="{00000000-0005-0000-0000-0000BB430000}"/>
    <cellStyle name="Heading 4 15" xfId="37120" xr:uid="{00000000-0005-0000-0000-0000BC430000}"/>
    <cellStyle name="Heading 4 16" xfId="37121" xr:uid="{00000000-0005-0000-0000-0000BD430000}"/>
    <cellStyle name="Heading 4 17" xfId="37122" xr:uid="{00000000-0005-0000-0000-0000BE430000}"/>
    <cellStyle name="Heading 4 2" xfId="1011" xr:uid="{00000000-0005-0000-0000-0000BF430000}"/>
    <cellStyle name="Heading 4 2 2" xfId="2788" xr:uid="{00000000-0005-0000-0000-0000C0430000}"/>
    <cellStyle name="Heading 4 2 2 2" xfId="42941" xr:uid="{00000000-0005-0000-0000-0000C1430000}"/>
    <cellStyle name="Heading 4 2 3" xfId="2789" xr:uid="{00000000-0005-0000-0000-0000C2430000}"/>
    <cellStyle name="Heading 4 2 4" xfId="10408" xr:uid="{00000000-0005-0000-0000-0000C3430000}"/>
    <cellStyle name="Heading 4 2 5" xfId="9945" xr:uid="{00000000-0005-0000-0000-0000C4430000}"/>
    <cellStyle name="Heading 4 2 6" xfId="37123" xr:uid="{00000000-0005-0000-0000-0000C5430000}"/>
    <cellStyle name="Heading 4 2 7" xfId="2787" xr:uid="{00000000-0005-0000-0000-0000C6430000}"/>
    <cellStyle name="Heading 4 3" xfId="1012" xr:uid="{00000000-0005-0000-0000-0000C7430000}"/>
    <cellStyle name="Heading 4 3 2" xfId="2791" xr:uid="{00000000-0005-0000-0000-0000C8430000}"/>
    <cellStyle name="Heading 4 3 2 2" xfId="42942" xr:uid="{00000000-0005-0000-0000-0000C9430000}"/>
    <cellStyle name="Heading 4 3 3" xfId="10410" xr:uid="{00000000-0005-0000-0000-0000CA430000}"/>
    <cellStyle name="Heading 4 3 4" xfId="9946" xr:uid="{00000000-0005-0000-0000-0000CB430000}"/>
    <cellStyle name="Heading 4 3 5" xfId="37124" xr:uid="{00000000-0005-0000-0000-0000CC430000}"/>
    <cellStyle name="Heading 4 3 6" xfId="2790" xr:uid="{00000000-0005-0000-0000-0000CD430000}"/>
    <cellStyle name="Heading 4 4" xfId="1013" xr:uid="{00000000-0005-0000-0000-0000CE430000}"/>
    <cellStyle name="Heading 4 4 2" xfId="2793" xr:uid="{00000000-0005-0000-0000-0000CF430000}"/>
    <cellStyle name="Heading 4 4 3" xfId="10411" xr:uid="{00000000-0005-0000-0000-0000D0430000}"/>
    <cellStyle name="Heading 4 4 4" xfId="9947" xr:uid="{00000000-0005-0000-0000-0000D1430000}"/>
    <cellStyle name="Heading 4 4 5" xfId="37125" xr:uid="{00000000-0005-0000-0000-0000D2430000}"/>
    <cellStyle name="Heading 4 4 6" xfId="2792" xr:uid="{00000000-0005-0000-0000-0000D3430000}"/>
    <cellStyle name="Heading 4 5" xfId="1014" xr:uid="{00000000-0005-0000-0000-0000D4430000}"/>
    <cellStyle name="Heading 4 5 2" xfId="10413" xr:uid="{00000000-0005-0000-0000-0000D5430000}"/>
    <cellStyle name="Heading 4 5 3" xfId="9948" xr:uid="{00000000-0005-0000-0000-0000D6430000}"/>
    <cellStyle name="Heading 4 5 4" xfId="37126" xr:uid="{00000000-0005-0000-0000-0000D7430000}"/>
    <cellStyle name="Heading 4 5 5" xfId="2794" xr:uid="{00000000-0005-0000-0000-0000D8430000}"/>
    <cellStyle name="Heading 4 6" xfId="2795" xr:uid="{00000000-0005-0000-0000-0000D9430000}"/>
    <cellStyle name="Heading 4 6 2" xfId="37127" xr:uid="{00000000-0005-0000-0000-0000DA430000}"/>
    <cellStyle name="Heading 4 6 2 2" xfId="42944" xr:uid="{00000000-0005-0000-0000-0000DB430000}"/>
    <cellStyle name="Heading 4 6 3" xfId="42943" xr:uid="{00000000-0005-0000-0000-0000DC430000}"/>
    <cellStyle name="Heading 4 7" xfId="2796" xr:uid="{00000000-0005-0000-0000-0000DD430000}"/>
    <cellStyle name="Heading 4 7 2" xfId="37128" xr:uid="{00000000-0005-0000-0000-0000DE430000}"/>
    <cellStyle name="Heading 4 7 3" xfId="42945" xr:uid="{00000000-0005-0000-0000-0000DF430000}"/>
    <cellStyle name="Heading 4 8" xfId="2797" xr:uid="{00000000-0005-0000-0000-0000E0430000}"/>
    <cellStyle name="Heading 4 8 2" xfId="37129" xr:uid="{00000000-0005-0000-0000-0000E1430000}"/>
    <cellStyle name="Heading 4 9" xfId="2798" xr:uid="{00000000-0005-0000-0000-0000E2430000}"/>
    <cellStyle name="Heading 4 9 2" xfId="37130" xr:uid="{00000000-0005-0000-0000-0000E3430000}"/>
    <cellStyle name="Heading 5" xfId="42911" xr:uid="{00000000-0005-0000-0000-0000E4430000}"/>
    <cellStyle name="Heading No Underline" xfId="42946" xr:uid="{00000000-0005-0000-0000-0000E5430000}"/>
    <cellStyle name="Heading With Underline" xfId="42947" xr:uid="{00000000-0005-0000-0000-0000E6430000}"/>
    <cellStyle name="Heading With Underline 2" xfId="42948" xr:uid="{00000000-0005-0000-0000-0000E7430000}"/>
    <cellStyle name="heading, 1,A MAJOR/BOLD" xfId="42949" xr:uid="{00000000-0005-0000-0000-0000E8430000}"/>
    <cellStyle name="Heading1" xfId="4607" xr:uid="{00000000-0005-0000-0000-0000E9430000}"/>
    <cellStyle name="HEADING1 10" xfId="46674" xr:uid="{00000000-0005-0000-0000-0000EA430000}"/>
    <cellStyle name="Heading1 2" xfId="4608" xr:uid="{00000000-0005-0000-0000-0000EB430000}"/>
    <cellStyle name="Heading1 3" xfId="6266" xr:uid="{00000000-0005-0000-0000-0000EC430000}"/>
    <cellStyle name="HEADING1 4" xfId="42950" xr:uid="{00000000-0005-0000-0000-0000ED430000}"/>
    <cellStyle name="HEADING1 5" xfId="46681" xr:uid="{00000000-0005-0000-0000-0000EE430000}"/>
    <cellStyle name="HEADING1 6" xfId="46676" xr:uid="{00000000-0005-0000-0000-0000EF430000}"/>
    <cellStyle name="HEADING1 7" xfId="46679" xr:uid="{00000000-0005-0000-0000-0000F0430000}"/>
    <cellStyle name="HEADING1 8" xfId="46702" xr:uid="{00000000-0005-0000-0000-0000F1430000}"/>
    <cellStyle name="HEADING1 9" xfId="46678" xr:uid="{00000000-0005-0000-0000-0000F2430000}"/>
    <cellStyle name="Heading1_Audit Adjustments - MCSH (220409)" xfId="4609" xr:uid="{00000000-0005-0000-0000-0000F3430000}"/>
    <cellStyle name="Heading2" xfId="4610" xr:uid="{00000000-0005-0000-0000-0000F4430000}"/>
    <cellStyle name="HEADING2 10" xfId="46673" xr:uid="{00000000-0005-0000-0000-0000F5430000}"/>
    <cellStyle name="Heading2 2" xfId="4611" xr:uid="{00000000-0005-0000-0000-0000F6430000}"/>
    <cellStyle name="Heading2 3" xfId="6267" xr:uid="{00000000-0005-0000-0000-0000F7430000}"/>
    <cellStyle name="HEADING2 4" xfId="42951" xr:uid="{00000000-0005-0000-0000-0000F8430000}"/>
    <cellStyle name="HEADING2 5" xfId="46682" xr:uid="{00000000-0005-0000-0000-0000F9430000}"/>
    <cellStyle name="HEADING2 6" xfId="46675" xr:uid="{00000000-0005-0000-0000-0000FA430000}"/>
    <cellStyle name="HEADING2 7" xfId="46680" xr:uid="{00000000-0005-0000-0000-0000FB430000}"/>
    <cellStyle name="HEADING2 8" xfId="46701" xr:uid="{00000000-0005-0000-0000-0000FC430000}"/>
    <cellStyle name="HEADING2 9" xfId="46703" xr:uid="{00000000-0005-0000-0000-0000FD430000}"/>
    <cellStyle name="Heading2_Audit Adjustments - MCSH (220409)" xfId="4612" xr:uid="{00000000-0005-0000-0000-0000FE430000}"/>
    <cellStyle name="Historical" xfId="4613" xr:uid="{00000000-0005-0000-0000-0000FF430000}"/>
    <cellStyle name="Hohe Zelle" xfId="4614" xr:uid="{00000000-0005-0000-0000-000000440000}"/>
    <cellStyle name="Hohe Zelle 10" xfId="34510" xr:uid="{00000000-0005-0000-0000-000001440000}"/>
    <cellStyle name="Hohe Zelle 2" xfId="7974" xr:uid="{00000000-0005-0000-0000-000002440000}"/>
    <cellStyle name="Hohe Zelle 2 2" xfId="11517" xr:uid="{00000000-0005-0000-0000-000003440000}"/>
    <cellStyle name="Hohe Zelle 2 2 2" xfId="16794" xr:uid="{00000000-0005-0000-0000-000004440000}"/>
    <cellStyle name="Hohe Zelle 2 2 2 2" xfId="29329" xr:uid="{00000000-0005-0000-0000-000005440000}"/>
    <cellStyle name="Hohe Zelle 2 2 3" xfId="24272" xr:uid="{00000000-0005-0000-0000-000006440000}"/>
    <cellStyle name="Hohe Zelle 2 3" xfId="6720" xr:uid="{00000000-0005-0000-0000-000007440000}"/>
    <cellStyle name="Hohe Zelle 2 3 2" xfId="13297" xr:uid="{00000000-0005-0000-0000-000008440000}"/>
    <cellStyle name="Hohe Zelle 2 3 2 2" xfId="26039" xr:uid="{00000000-0005-0000-0000-000009440000}"/>
    <cellStyle name="Hohe Zelle 2 3 3" xfId="21458" xr:uid="{00000000-0005-0000-0000-00000A440000}"/>
    <cellStyle name="Hohe Zelle 2 4" xfId="11686" xr:uid="{00000000-0005-0000-0000-00000B440000}"/>
    <cellStyle name="Hohe Zelle 2 4 2" xfId="24436" xr:uid="{00000000-0005-0000-0000-00000C440000}"/>
    <cellStyle name="Hohe Zelle 2 5" xfId="22546" xr:uid="{00000000-0005-0000-0000-00000D440000}"/>
    <cellStyle name="Hohe Zelle 3" xfId="6902" xr:uid="{00000000-0005-0000-0000-00000E440000}"/>
    <cellStyle name="Hohe Zelle 3 2" xfId="13444" xr:uid="{00000000-0005-0000-0000-00000F440000}"/>
    <cellStyle name="Hohe Zelle 3 2 2" xfId="26178" xr:uid="{00000000-0005-0000-0000-000010440000}"/>
    <cellStyle name="Hohe Zelle 3 3" xfId="21632" xr:uid="{00000000-0005-0000-0000-000011440000}"/>
    <cellStyle name="Hohe Zelle 4" xfId="11682" xr:uid="{00000000-0005-0000-0000-000012440000}"/>
    <cellStyle name="Hohe Zelle 4 2" xfId="16930" xr:uid="{00000000-0005-0000-0000-000013440000}"/>
    <cellStyle name="Hohe Zelle 4 2 2" xfId="29463" xr:uid="{00000000-0005-0000-0000-000014440000}"/>
    <cellStyle name="Hohe Zelle 4 3" xfId="24433" xr:uid="{00000000-0005-0000-0000-000015440000}"/>
    <cellStyle name="Hohe Zelle 5" xfId="17814" xr:uid="{00000000-0005-0000-0000-000016440000}"/>
    <cellStyle name="Hohe Zelle 6" xfId="17417" xr:uid="{00000000-0005-0000-0000-000017440000}"/>
    <cellStyle name="Hohe Zelle 6 2" xfId="29939" xr:uid="{00000000-0005-0000-0000-000018440000}"/>
    <cellStyle name="Hohe Zelle 7" xfId="31161" xr:uid="{00000000-0005-0000-0000-000019440000}"/>
    <cellStyle name="Hohe Zelle 8" xfId="31014" xr:uid="{00000000-0005-0000-0000-00001A440000}"/>
    <cellStyle name="Hohe Zelle 9" xfId="31010" xr:uid="{00000000-0005-0000-0000-00001B440000}"/>
    <cellStyle name="Horizontal" xfId="42952" xr:uid="{00000000-0005-0000-0000-00001C440000}"/>
    <cellStyle name="Hyperlink 2" xfId="4615" xr:uid="{00000000-0005-0000-0000-00001D440000}"/>
    <cellStyle name="Hyperlink 2 2" xfId="6303" xr:uid="{00000000-0005-0000-0000-00001E440000}"/>
    <cellStyle name="Hyperlink 2 2 2" xfId="10030" xr:uid="{00000000-0005-0000-0000-00001F440000}"/>
    <cellStyle name="Hyperlink 2 2 3" xfId="42954" xr:uid="{00000000-0005-0000-0000-000020440000}"/>
    <cellStyle name="Hyperlink 2 3" xfId="6268" xr:uid="{00000000-0005-0000-0000-000021440000}"/>
    <cellStyle name="Hyperlink 2 3 2" xfId="18697" xr:uid="{00000000-0005-0000-0000-000022440000}"/>
    <cellStyle name="Hyperlink 2 4" xfId="17815" xr:uid="{00000000-0005-0000-0000-000023440000}"/>
    <cellStyle name="Hyperlink 2 5" xfId="42953" xr:uid="{00000000-0005-0000-0000-000024440000}"/>
    <cellStyle name="Hyperlink 3" xfId="4616" xr:uid="{00000000-0005-0000-0000-000025440000}"/>
    <cellStyle name="Hyperlink 3 2" xfId="10023" xr:uid="{00000000-0005-0000-0000-000026440000}"/>
    <cellStyle name="Hyperlink 3 3" xfId="17816" xr:uid="{00000000-0005-0000-0000-000027440000}"/>
    <cellStyle name="iles|_x0005_h" xfId="42955" xr:uid="{00000000-0005-0000-0000-000028440000}"/>
    <cellStyle name="Input" xfId="659" builtinId="20" customBuiltin="1"/>
    <cellStyle name="Input [yellow]" xfId="4617" xr:uid="{00000000-0005-0000-0000-00002A440000}"/>
    <cellStyle name="Input [yellow] 2" xfId="7975" xr:uid="{00000000-0005-0000-0000-00002B440000}"/>
    <cellStyle name="Input [yellow] 2 2" xfId="7671" xr:uid="{00000000-0005-0000-0000-00002C440000}"/>
    <cellStyle name="Input [yellow] 2 2 2" xfId="14170" xr:uid="{00000000-0005-0000-0000-00002D440000}"/>
    <cellStyle name="Input [yellow] 2 3" xfId="6450" xr:uid="{00000000-0005-0000-0000-00002E440000}"/>
    <cellStyle name="Input [yellow] 3" xfId="6903" xr:uid="{00000000-0005-0000-0000-00002F440000}"/>
    <cellStyle name="Input [yellow] 3 2" xfId="13445" xr:uid="{00000000-0005-0000-0000-000030440000}"/>
    <cellStyle name="Input [yellow] 4" xfId="11788" xr:uid="{00000000-0005-0000-0000-000031440000}"/>
    <cellStyle name="Input [yellow] 4 2" xfId="17016" xr:uid="{00000000-0005-0000-0000-000032440000}"/>
    <cellStyle name="Input [yellow] 5" xfId="34511" xr:uid="{00000000-0005-0000-0000-000033440000}"/>
    <cellStyle name="Input [yellow] 6" xfId="42956" xr:uid="{00000000-0005-0000-0000-000034440000}"/>
    <cellStyle name="Input 10" xfId="2799" xr:uid="{00000000-0005-0000-0000-000035440000}"/>
    <cellStyle name="Input 10 10" xfId="31345" xr:uid="{00000000-0005-0000-0000-000036440000}"/>
    <cellStyle name="Input 10 11" xfId="30724" xr:uid="{00000000-0005-0000-0000-000037440000}"/>
    <cellStyle name="Input 10 12" xfId="37131" xr:uid="{00000000-0005-0000-0000-000038440000}"/>
    <cellStyle name="Input 10 2" xfId="8659" xr:uid="{00000000-0005-0000-0000-000039440000}"/>
    <cellStyle name="Input 10 2 2" xfId="11582" xr:uid="{00000000-0005-0000-0000-00003A440000}"/>
    <cellStyle name="Input 10 2 2 2" xfId="16841" xr:uid="{00000000-0005-0000-0000-00003B440000}"/>
    <cellStyle name="Input 10 2 2 2 2" xfId="29375" xr:uid="{00000000-0005-0000-0000-00003C440000}"/>
    <cellStyle name="Input 10 2 2 3" xfId="20742" xr:uid="{00000000-0005-0000-0000-00003D440000}"/>
    <cellStyle name="Input 10 2 2 3 2" xfId="30420" xr:uid="{00000000-0005-0000-0000-00003E440000}"/>
    <cellStyle name="Input 10 2 2 4" xfId="24334" xr:uid="{00000000-0005-0000-0000-00003F440000}"/>
    <cellStyle name="Input 10 2 2 5" xfId="33010" xr:uid="{00000000-0005-0000-0000-000040440000}"/>
    <cellStyle name="Input 10 2 2 6" xfId="34063" xr:uid="{00000000-0005-0000-0000-000041440000}"/>
    <cellStyle name="Input 10 2 2 7" xfId="30850" xr:uid="{00000000-0005-0000-0000-000042440000}"/>
    <cellStyle name="Input 10 2 3" xfId="6752" xr:uid="{00000000-0005-0000-0000-000043440000}"/>
    <cellStyle name="Input 10 2 3 2" xfId="13316" xr:uid="{00000000-0005-0000-0000-000044440000}"/>
    <cellStyle name="Input 10 2 3 2 2" xfId="26051" xr:uid="{00000000-0005-0000-0000-000045440000}"/>
    <cellStyle name="Input 10 2 3 3" xfId="21483" xr:uid="{00000000-0005-0000-0000-000046440000}"/>
    <cellStyle name="Input 10 2 4" xfId="11560" xr:uid="{00000000-0005-0000-0000-000047440000}"/>
    <cellStyle name="Input 10 2 4 2" xfId="24312" xr:uid="{00000000-0005-0000-0000-000048440000}"/>
    <cellStyle name="Input 10 2 5" xfId="20591" xr:uid="{00000000-0005-0000-0000-000049440000}"/>
    <cellStyle name="Input 10 2 5 2" xfId="30269" xr:uid="{00000000-0005-0000-0000-00004A440000}"/>
    <cellStyle name="Input 10 2 6" xfId="22725" xr:uid="{00000000-0005-0000-0000-00004B440000}"/>
    <cellStyle name="Input 10 2 7" xfId="32017" xr:uid="{00000000-0005-0000-0000-00004C440000}"/>
    <cellStyle name="Input 10 2 8" xfId="33878" xr:uid="{00000000-0005-0000-0000-00004D440000}"/>
    <cellStyle name="Input 10 2 9" xfId="33876" xr:uid="{00000000-0005-0000-0000-00004E440000}"/>
    <cellStyle name="Input 10 3" xfId="6491" xr:uid="{00000000-0005-0000-0000-00004F440000}"/>
    <cellStyle name="Input 10 3 2" xfId="13086" xr:uid="{00000000-0005-0000-0000-000050440000}"/>
    <cellStyle name="Input 10 3 2 2" xfId="25831" xr:uid="{00000000-0005-0000-0000-000051440000}"/>
    <cellStyle name="Input 10 3 3" xfId="20835" xr:uid="{00000000-0005-0000-0000-000052440000}"/>
    <cellStyle name="Input 10 3 3 2" xfId="30513" xr:uid="{00000000-0005-0000-0000-000053440000}"/>
    <cellStyle name="Input 10 3 4" xfId="21235" xr:uid="{00000000-0005-0000-0000-000054440000}"/>
    <cellStyle name="Input 10 3 5" xfId="33150" xr:uid="{00000000-0005-0000-0000-000055440000}"/>
    <cellStyle name="Input 10 3 6" xfId="34158" xr:uid="{00000000-0005-0000-0000-000056440000}"/>
    <cellStyle name="Input 10 3 7" xfId="33950" xr:uid="{00000000-0005-0000-0000-000057440000}"/>
    <cellStyle name="Input 10 4" xfId="7341" xr:uid="{00000000-0005-0000-0000-000058440000}"/>
    <cellStyle name="Input 10 4 2" xfId="13864" xr:uid="{00000000-0005-0000-0000-000059440000}"/>
    <cellStyle name="Input 10 4 2 2" xfId="26595" xr:uid="{00000000-0005-0000-0000-00005A440000}"/>
    <cellStyle name="Input 10 4 3" xfId="22069" xr:uid="{00000000-0005-0000-0000-00005B440000}"/>
    <cellStyle name="Input 10 5" xfId="11401" xr:uid="{00000000-0005-0000-0000-00005C440000}"/>
    <cellStyle name="Input 10 5 2" xfId="16703" xr:uid="{00000000-0005-0000-0000-00005D440000}"/>
    <cellStyle name="Input 10 5 2 2" xfId="29238" xr:uid="{00000000-0005-0000-0000-00005E440000}"/>
    <cellStyle name="Input 10 5 3" xfId="24156" xr:uid="{00000000-0005-0000-0000-00005F440000}"/>
    <cellStyle name="Input 10 6" xfId="11862" xr:uid="{00000000-0005-0000-0000-000060440000}"/>
    <cellStyle name="Input 10 6 2" xfId="24611" xr:uid="{00000000-0005-0000-0000-000061440000}"/>
    <cellStyle name="Input 10 7" xfId="17994" xr:uid="{00000000-0005-0000-0000-000062440000}"/>
    <cellStyle name="Input 10 7 2" xfId="30032" xr:uid="{00000000-0005-0000-0000-000063440000}"/>
    <cellStyle name="Input 10 8" xfId="20927" xr:uid="{00000000-0005-0000-0000-000064440000}"/>
    <cellStyle name="Input 10 9" xfId="30814" xr:uid="{00000000-0005-0000-0000-000065440000}"/>
    <cellStyle name="Input 11" xfId="2800" xr:uid="{00000000-0005-0000-0000-000066440000}"/>
    <cellStyle name="Input 11 10" xfId="31344" xr:uid="{00000000-0005-0000-0000-000067440000}"/>
    <cellStyle name="Input 11 11" xfId="30831" xr:uid="{00000000-0005-0000-0000-000068440000}"/>
    <cellStyle name="Input 11 12" xfId="37132" xr:uid="{00000000-0005-0000-0000-000069440000}"/>
    <cellStyle name="Input 11 2" xfId="8660" xr:uid="{00000000-0005-0000-0000-00006A440000}"/>
    <cellStyle name="Input 11 2 2" xfId="11583" xr:uid="{00000000-0005-0000-0000-00006B440000}"/>
    <cellStyle name="Input 11 2 2 2" xfId="16842" xr:uid="{00000000-0005-0000-0000-00006C440000}"/>
    <cellStyle name="Input 11 2 2 2 2" xfId="29376" xr:uid="{00000000-0005-0000-0000-00006D440000}"/>
    <cellStyle name="Input 11 2 2 3" xfId="20743" xr:uid="{00000000-0005-0000-0000-00006E440000}"/>
    <cellStyle name="Input 11 2 2 3 2" xfId="30421" xr:uid="{00000000-0005-0000-0000-00006F440000}"/>
    <cellStyle name="Input 11 2 2 4" xfId="24335" xr:uid="{00000000-0005-0000-0000-000070440000}"/>
    <cellStyle name="Input 11 2 2 5" xfId="33011" xr:uid="{00000000-0005-0000-0000-000071440000}"/>
    <cellStyle name="Input 11 2 2 6" xfId="34064" xr:uid="{00000000-0005-0000-0000-000072440000}"/>
    <cellStyle name="Input 11 2 2 7" xfId="31945" xr:uid="{00000000-0005-0000-0000-000073440000}"/>
    <cellStyle name="Input 11 2 3" xfId="6753" xr:uid="{00000000-0005-0000-0000-000074440000}"/>
    <cellStyle name="Input 11 2 3 2" xfId="13317" xr:uid="{00000000-0005-0000-0000-000075440000}"/>
    <cellStyle name="Input 11 2 3 2 2" xfId="26052" xr:uid="{00000000-0005-0000-0000-000076440000}"/>
    <cellStyle name="Input 11 2 3 3" xfId="21484" xr:uid="{00000000-0005-0000-0000-000077440000}"/>
    <cellStyle name="Input 11 2 4" xfId="11753" xr:uid="{00000000-0005-0000-0000-000078440000}"/>
    <cellStyle name="Input 11 2 4 2" xfId="24503" xr:uid="{00000000-0005-0000-0000-000079440000}"/>
    <cellStyle name="Input 11 2 5" xfId="20592" xr:uid="{00000000-0005-0000-0000-00007A440000}"/>
    <cellStyle name="Input 11 2 5 2" xfId="30270" xr:uid="{00000000-0005-0000-0000-00007B440000}"/>
    <cellStyle name="Input 11 2 6" xfId="22726" xr:uid="{00000000-0005-0000-0000-00007C440000}"/>
    <cellStyle name="Input 11 2 7" xfId="32018" xr:uid="{00000000-0005-0000-0000-00007D440000}"/>
    <cellStyle name="Input 11 2 8" xfId="33879" xr:uid="{00000000-0005-0000-0000-00007E440000}"/>
    <cellStyle name="Input 11 2 9" xfId="32038" xr:uid="{00000000-0005-0000-0000-00007F440000}"/>
    <cellStyle name="Input 11 3" xfId="6492" xr:uid="{00000000-0005-0000-0000-000080440000}"/>
    <cellStyle name="Input 11 3 2" xfId="13087" xr:uid="{00000000-0005-0000-0000-000081440000}"/>
    <cellStyle name="Input 11 3 2 2" xfId="25832" xr:uid="{00000000-0005-0000-0000-000082440000}"/>
    <cellStyle name="Input 11 3 3" xfId="20836" xr:uid="{00000000-0005-0000-0000-000083440000}"/>
    <cellStyle name="Input 11 3 3 2" xfId="30514" xr:uid="{00000000-0005-0000-0000-000084440000}"/>
    <cellStyle name="Input 11 3 4" xfId="21236" xr:uid="{00000000-0005-0000-0000-000085440000}"/>
    <cellStyle name="Input 11 3 5" xfId="33151" xr:uid="{00000000-0005-0000-0000-000086440000}"/>
    <cellStyle name="Input 11 3 6" xfId="34159" xr:uid="{00000000-0005-0000-0000-000087440000}"/>
    <cellStyle name="Input 11 3 7" xfId="30779" xr:uid="{00000000-0005-0000-0000-000088440000}"/>
    <cellStyle name="Input 11 4" xfId="7340" xr:uid="{00000000-0005-0000-0000-000089440000}"/>
    <cellStyle name="Input 11 4 2" xfId="13863" xr:uid="{00000000-0005-0000-0000-00008A440000}"/>
    <cellStyle name="Input 11 4 2 2" xfId="26594" xr:uid="{00000000-0005-0000-0000-00008B440000}"/>
    <cellStyle name="Input 11 4 3" xfId="22068" xr:uid="{00000000-0005-0000-0000-00008C440000}"/>
    <cellStyle name="Input 11 5" xfId="11400" xr:uid="{00000000-0005-0000-0000-00008D440000}"/>
    <cellStyle name="Input 11 5 2" xfId="16702" xr:uid="{00000000-0005-0000-0000-00008E440000}"/>
    <cellStyle name="Input 11 5 2 2" xfId="29237" xr:uid="{00000000-0005-0000-0000-00008F440000}"/>
    <cellStyle name="Input 11 5 3" xfId="24155" xr:uid="{00000000-0005-0000-0000-000090440000}"/>
    <cellStyle name="Input 11 6" xfId="11839" xr:uid="{00000000-0005-0000-0000-000091440000}"/>
    <cellStyle name="Input 11 6 2" xfId="24588" xr:uid="{00000000-0005-0000-0000-000092440000}"/>
    <cellStyle name="Input 11 7" xfId="17993" xr:uid="{00000000-0005-0000-0000-000093440000}"/>
    <cellStyle name="Input 11 7 2" xfId="30031" xr:uid="{00000000-0005-0000-0000-000094440000}"/>
    <cellStyle name="Input 11 8" xfId="20928" xr:uid="{00000000-0005-0000-0000-000095440000}"/>
    <cellStyle name="Input 11 9" xfId="30815" xr:uid="{00000000-0005-0000-0000-000096440000}"/>
    <cellStyle name="Input 12" xfId="2801" xr:uid="{00000000-0005-0000-0000-000097440000}"/>
    <cellStyle name="Input 12 10" xfId="31343" xr:uid="{00000000-0005-0000-0000-000098440000}"/>
    <cellStyle name="Input 12 11" xfId="30642" xr:uid="{00000000-0005-0000-0000-000099440000}"/>
    <cellStyle name="Input 12 12" xfId="37133" xr:uid="{00000000-0005-0000-0000-00009A440000}"/>
    <cellStyle name="Input 12 2" xfId="8661" xr:uid="{00000000-0005-0000-0000-00009B440000}"/>
    <cellStyle name="Input 12 2 2" xfId="11584" xr:uid="{00000000-0005-0000-0000-00009C440000}"/>
    <cellStyle name="Input 12 2 2 2" xfId="16843" xr:uid="{00000000-0005-0000-0000-00009D440000}"/>
    <cellStyle name="Input 12 2 2 2 2" xfId="29377" xr:uid="{00000000-0005-0000-0000-00009E440000}"/>
    <cellStyle name="Input 12 2 2 3" xfId="20744" xr:uid="{00000000-0005-0000-0000-00009F440000}"/>
    <cellStyle name="Input 12 2 2 3 2" xfId="30422" xr:uid="{00000000-0005-0000-0000-0000A0440000}"/>
    <cellStyle name="Input 12 2 2 4" xfId="24336" xr:uid="{00000000-0005-0000-0000-0000A1440000}"/>
    <cellStyle name="Input 12 2 2 5" xfId="33012" xr:uid="{00000000-0005-0000-0000-0000A2440000}"/>
    <cellStyle name="Input 12 2 2 6" xfId="34065" xr:uid="{00000000-0005-0000-0000-0000A3440000}"/>
    <cellStyle name="Input 12 2 2 7" xfId="31663" xr:uid="{00000000-0005-0000-0000-0000A4440000}"/>
    <cellStyle name="Input 12 2 3" xfId="6754" xr:uid="{00000000-0005-0000-0000-0000A5440000}"/>
    <cellStyle name="Input 12 2 3 2" xfId="13318" xr:uid="{00000000-0005-0000-0000-0000A6440000}"/>
    <cellStyle name="Input 12 2 3 2 2" xfId="26053" xr:uid="{00000000-0005-0000-0000-0000A7440000}"/>
    <cellStyle name="Input 12 2 3 3" xfId="21485" xr:uid="{00000000-0005-0000-0000-0000A8440000}"/>
    <cellStyle name="Input 12 2 4" xfId="11510" xr:uid="{00000000-0005-0000-0000-0000A9440000}"/>
    <cellStyle name="Input 12 2 4 2" xfId="24265" xr:uid="{00000000-0005-0000-0000-0000AA440000}"/>
    <cellStyle name="Input 12 2 5" xfId="20593" xr:uid="{00000000-0005-0000-0000-0000AB440000}"/>
    <cellStyle name="Input 12 2 5 2" xfId="30271" xr:uid="{00000000-0005-0000-0000-0000AC440000}"/>
    <cellStyle name="Input 12 2 6" xfId="22727" xr:uid="{00000000-0005-0000-0000-0000AD440000}"/>
    <cellStyle name="Input 12 2 7" xfId="32019" xr:uid="{00000000-0005-0000-0000-0000AE440000}"/>
    <cellStyle name="Input 12 2 8" xfId="33880" xr:uid="{00000000-0005-0000-0000-0000AF440000}"/>
    <cellStyle name="Input 12 2 9" xfId="31065" xr:uid="{00000000-0005-0000-0000-0000B0440000}"/>
    <cellStyle name="Input 12 3" xfId="6493" xr:uid="{00000000-0005-0000-0000-0000B1440000}"/>
    <cellStyle name="Input 12 3 2" xfId="13088" xr:uid="{00000000-0005-0000-0000-0000B2440000}"/>
    <cellStyle name="Input 12 3 2 2" xfId="25833" xr:uid="{00000000-0005-0000-0000-0000B3440000}"/>
    <cellStyle name="Input 12 3 3" xfId="20837" xr:uid="{00000000-0005-0000-0000-0000B4440000}"/>
    <cellStyle name="Input 12 3 3 2" xfId="30515" xr:uid="{00000000-0005-0000-0000-0000B5440000}"/>
    <cellStyle name="Input 12 3 4" xfId="21237" xr:uid="{00000000-0005-0000-0000-0000B6440000}"/>
    <cellStyle name="Input 12 3 5" xfId="33152" xr:uid="{00000000-0005-0000-0000-0000B7440000}"/>
    <cellStyle name="Input 12 3 6" xfId="34160" xr:uid="{00000000-0005-0000-0000-0000B8440000}"/>
    <cellStyle name="Input 12 3 7" xfId="33819" xr:uid="{00000000-0005-0000-0000-0000B9440000}"/>
    <cellStyle name="Input 12 4" xfId="7684" xr:uid="{00000000-0005-0000-0000-0000BA440000}"/>
    <cellStyle name="Input 12 4 2" xfId="14183" xr:uid="{00000000-0005-0000-0000-0000BB440000}"/>
    <cellStyle name="Input 12 4 2 2" xfId="26909" xr:uid="{00000000-0005-0000-0000-0000BC440000}"/>
    <cellStyle name="Input 12 4 3" xfId="22404" xr:uid="{00000000-0005-0000-0000-0000BD440000}"/>
    <cellStyle name="Input 12 5" xfId="11951" xr:uid="{00000000-0005-0000-0000-0000BE440000}"/>
    <cellStyle name="Input 12 5 2" xfId="17111" xr:uid="{00000000-0005-0000-0000-0000BF440000}"/>
    <cellStyle name="Input 12 5 2 2" xfId="29642" xr:uid="{00000000-0005-0000-0000-0000C0440000}"/>
    <cellStyle name="Input 12 5 3" xfId="24700" xr:uid="{00000000-0005-0000-0000-0000C1440000}"/>
    <cellStyle name="Input 12 6" xfId="11952" xr:uid="{00000000-0005-0000-0000-0000C2440000}"/>
    <cellStyle name="Input 12 6 2" xfId="24701" xr:uid="{00000000-0005-0000-0000-0000C3440000}"/>
    <cellStyle name="Input 12 7" xfId="17992" xr:uid="{00000000-0005-0000-0000-0000C4440000}"/>
    <cellStyle name="Input 12 7 2" xfId="30030" xr:uid="{00000000-0005-0000-0000-0000C5440000}"/>
    <cellStyle name="Input 12 8" xfId="20929" xr:uid="{00000000-0005-0000-0000-0000C6440000}"/>
    <cellStyle name="Input 12 9" xfId="30816" xr:uid="{00000000-0005-0000-0000-0000C7440000}"/>
    <cellStyle name="Input 13" xfId="37134" xr:uid="{00000000-0005-0000-0000-0000C8440000}"/>
    <cellStyle name="Input 14" xfId="37135" xr:uid="{00000000-0005-0000-0000-0000C9440000}"/>
    <cellStyle name="Input 15" xfId="37136" xr:uid="{00000000-0005-0000-0000-0000CA440000}"/>
    <cellStyle name="Input 16" xfId="37137" xr:uid="{00000000-0005-0000-0000-0000CB440000}"/>
    <cellStyle name="Input 17" xfId="37138" xr:uid="{00000000-0005-0000-0000-0000CC440000}"/>
    <cellStyle name="Input 2" xfId="1015" xr:uid="{00000000-0005-0000-0000-0000CD440000}"/>
    <cellStyle name="Input 2 10" xfId="11395" xr:uid="{00000000-0005-0000-0000-0000CE440000}"/>
    <cellStyle name="Input 2 10 2" xfId="24150" xr:uid="{00000000-0005-0000-0000-0000CF440000}"/>
    <cellStyle name="Input 2 11" xfId="18320" xr:uid="{00000000-0005-0000-0000-0000D0440000}"/>
    <cellStyle name="Input 2 11 2" xfId="30055" xr:uid="{00000000-0005-0000-0000-0000D1440000}"/>
    <cellStyle name="Input 2 12" xfId="20930" xr:uid="{00000000-0005-0000-0000-0000D2440000}"/>
    <cellStyle name="Input 2 13" xfId="30669" xr:uid="{00000000-0005-0000-0000-0000D3440000}"/>
    <cellStyle name="Input 2 14" xfId="31927" xr:uid="{00000000-0005-0000-0000-0000D4440000}"/>
    <cellStyle name="Input 2 15" xfId="34142" xr:uid="{00000000-0005-0000-0000-0000D5440000}"/>
    <cellStyle name="Input 2 16" xfId="37139" xr:uid="{00000000-0005-0000-0000-0000D6440000}"/>
    <cellStyle name="Input 2 17" xfId="2802" xr:uid="{00000000-0005-0000-0000-0000D7440000}"/>
    <cellStyle name="Input 2 2" xfId="2803" xr:uid="{00000000-0005-0000-0000-0000D8440000}"/>
    <cellStyle name="Input 2 2 10" xfId="31341" xr:uid="{00000000-0005-0000-0000-0000D9440000}"/>
    <cellStyle name="Input 2 2 11" xfId="30726" xr:uid="{00000000-0005-0000-0000-0000DA440000}"/>
    <cellStyle name="Input 2 2 12" xfId="42957" xr:uid="{00000000-0005-0000-0000-0000DB440000}"/>
    <cellStyle name="Input 2 2 2" xfId="8663" xr:uid="{00000000-0005-0000-0000-0000DC440000}"/>
    <cellStyle name="Input 2 2 2 10" xfId="42958" xr:uid="{00000000-0005-0000-0000-0000DD440000}"/>
    <cellStyle name="Input 2 2 2 2" xfId="11586" xr:uid="{00000000-0005-0000-0000-0000DE440000}"/>
    <cellStyle name="Input 2 2 2 2 2" xfId="16845" xr:uid="{00000000-0005-0000-0000-0000DF440000}"/>
    <cellStyle name="Input 2 2 2 2 2 2" xfId="29379" xr:uid="{00000000-0005-0000-0000-0000E0440000}"/>
    <cellStyle name="Input 2 2 2 2 3" xfId="20746" xr:uid="{00000000-0005-0000-0000-0000E1440000}"/>
    <cellStyle name="Input 2 2 2 2 3 2" xfId="30424" xr:uid="{00000000-0005-0000-0000-0000E2440000}"/>
    <cellStyle name="Input 2 2 2 2 4" xfId="24338" xr:uid="{00000000-0005-0000-0000-0000E3440000}"/>
    <cellStyle name="Input 2 2 2 2 5" xfId="33014" xr:uid="{00000000-0005-0000-0000-0000E4440000}"/>
    <cellStyle name="Input 2 2 2 2 6" xfId="34067" xr:uid="{00000000-0005-0000-0000-0000E5440000}"/>
    <cellStyle name="Input 2 2 2 2 7" xfId="31530" xr:uid="{00000000-0005-0000-0000-0000E6440000}"/>
    <cellStyle name="Input 2 2 2 2 8" xfId="42959" xr:uid="{00000000-0005-0000-0000-0000E7440000}"/>
    <cellStyle name="Input 2 2 2 3" xfId="6482" xr:uid="{00000000-0005-0000-0000-0000E8440000}"/>
    <cellStyle name="Input 2 2 2 3 2" xfId="13080" xr:uid="{00000000-0005-0000-0000-0000E9440000}"/>
    <cellStyle name="Input 2 2 2 3 2 2" xfId="25825" xr:uid="{00000000-0005-0000-0000-0000EA440000}"/>
    <cellStyle name="Input 2 2 2 3 3" xfId="21226" xr:uid="{00000000-0005-0000-0000-0000EB440000}"/>
    <cellStyle name="Input 2 2 2 4" xfId="7358" xr:uid="{00000000-0005-0000-0000-0000EC440000}"/>
    <cellStyle name="Input 2 2 2 4 2" xfId="22085" xr:uid="{00000000-0005-0000-0000-0000ED440000}"/>
    <cellStyle name="Input 2 2 2 5" xfId="20595" xr:uid="{00000000-0005-0000-0000-0000EE440000}"/>
    <cellStyle name="Input 2 2 2 5 2" xfId="30273" xr:uid="{00000000-0005-0000-0000-0000EF440000}"/>
    <cellStyle name="Input 2 2 2 6" xfId="22729" xr:uid="{00000000-0005-0000-0000-0000F0440000}"/>
    <cellStyle name="Input 2 2 2 7" xfId="32021" xr:uid="{00000000-0005-0000-0000-0000F1440000}"/>
    <cellStyle name="Input 2 2 2 8" xfId="33882" xr:uid="{00000000-0005-0000-0000-0000F2440000}"/>
    <cellStyle name="Input 2 2 2 9" xfId="31431" xr:uid="{00000000-0005-0000-0000-0000F3440000}"/>
    <cellStyle name="Input 2 2 3" xfId="6495" xr:uid="{00000000-0005-0000-0000-0000F4440000}"/>
    <cellStyle name="Input 2 2 3 2" xfId="13090" xr:uid="{00000000-0005-0000-0000-0000F5440000}"/>
    <cellStyle name="Input 2 2 3 2 2" xfId="25835" xr:uid="{00000000-0005-0000-0000-0000F6440000}"/>
    <cellStyle name="Input 2 2 3 3" xfId="20839" xr:uid="{00000000-0005-0000-0000-0000F7440000}"/>
    <cellStyle name="Input 2 2 3 3 2" xfId="30517" xr:uid="{00000000-0005-0000-0000-0000F8440000}"/>
    <cellStyle name="Input 2 2 3 4" xfId="21239" xr:uid="{00000000-0005-0000-0000-0000F9440000}"/>
    <cellStyle name="Input 2 2 3 5" xfId="33154" xr:uid="{00000000-0005-0000-0000-0000FA440000}"/>
    <cellStyle name="Input 2 2 3 6" xfId="34162" xr:uid="{00000000-0005-0000-0000-0000FB440000}"/>
    <cellStyle name="Input 2 2 3 7" xfId="31616" xr:uid="{00000000-0005-0000-0000-0000FC440000}"/>
    <cellStyle name="Input 2 2 3 8" xfId="42960" xr:uid="{00000000-0005-0000-0000-0000FD440000}"/>
    <cellStyle name="Input 2 2 4" xfId="7338" xr:uid="{00000000-0005-0000-0000-0000FE440000}"/>
    <cellStyle name="Input 2 2 4 2" xfId="13861" xr:uid="{00000000-0005-0000-0000-0000FF440000}"/>
    <cellStyle name="Input 2 2 4 2 2" xfId="26592" xr:uid="{00000000-0005-0000-0000-000000450000}"/>
    <cellStyle name="Input 2 2 4 3" xfId="22066" xr:uid="{00000000-0005-0000-0000-000001450000}"/>
    <cellStyle name="Input 2 2 5" xfId="11915" xr:uid="{00000000-0005-0000-0000-000002450000}"/>
    <cellStyle name="Input 2 2 5 2" xfId="17090" xr:uid="{00000000-0005-0000-0000-000003450000}"/>
    <cellStyle name="Input 2 2 5 2 2" xfId="29621" xr:uid="{00000000-0005-0000-0000-000004450000}"/>
    <cellStyle name="Input 2 2 5 3" xfId="24664" xr:uid="{00000000-0005-0000-0000-000005450000}"/>
    <cellStyle name="Input 2 2 6" xfId="11922" xr:uid="{00000000-0005-0000-0000-000006450000}"/>
    <cellStyle name="Input 2 2 6 2" xfId="24671" xr:uid="{00000000-0005-0000-0000-000007450000}"/>
    <cellStyle name="Input 2 2 7" xfId="17990" xr:uid="{00000000-0005-0000-0000-000008450000}"/>
    <cellStyle name="Input 2 2 7 2" xfId="30028" xr:uid="{00000000-0005-0000-0000-000009450000}"/>
    <cellStyle name="Input 2 2 8" xfId="20931" xr:uid="{00000000-0005-0000-0000-00000A450000}"/>
    <cellStyle name="Input 2 2 9" xfId="30818" xr:uid="{00000000-0005-0000-0000-00000B450000}"/>
    <cellStyle name="Input 2 3" xfId="2804" xr:uid="{00000000-0005-0000-0000-00000C450000}"/>
    <cellStyle name="Input 2 3 10" xfId="31340" xr:uid="{00000000-0005-0000-0000-00000D450000}"/>
    <cellStyle name="Input 2 3 11" xfId="30727" xr:uid="{00000000-0005-0000-0000-00000E450000}"/>
    <cellStyle name="Input 2 3 12" xfId="42961" xr:uid="{00000000-0005-0000-0000-00000F450000}"/>
    <cellStyle name="Input 2 3 2" xfId="8664" xr:uid="{00000000-0005-0000-0000-000010450000}"/>
    <cellStyle name="Input 2 3 2 10" xfId="42962" xr:uid="{00000000-0005-0000-0000-000011450000}"/>
    <cellStyle name="Input 2 3 2 2" xfId="11587" xr:uid="{00000000-0005-0000-0000-000012450000}"/>
    <cellStyle name="Input 2 3 2 2 2" xfId="16846" xr:uid="{00000000-0005-0000-0000-000013450000}"/>
    <cellStyle name="Input 2 3 2 2 2 2" xfId="29380" xr:uid="{00000000-0005-0000-0000-000014450000}"/>
    <cellStyle name="Input 2 3 2 2 3" xfId="20747" xr:uid="{00000000-0005-0000-0000-000015450000}"/>
    <cellStyle name="Input 2 3 2 2 3 2" xfId="30425" xr:uid="{00000000-0005-0000-0000-000016450000}"/>
    <cellStyle name="Input 2 3 2 2 4" xfId="24339" xr:uid="{00000000-0005-0000-0000-000017450000}"/>
    <cellStyle name="Input 2 3 2 2 5" xfId="33015" xr:uid="{00000000-0005-0000-0000-000018450000}"/>
    <cellStyle name="Input 2 3 2 2 6" xfId="34068" xr:uid="{00000000-0005-0000-0000-000019450000}"/>
    <cellStyle name="Input 2 3 2 2 7" xfId="31664" xr:uid="{00000000-0005-0000-0000-00001A450000}"/>
    <cellStyle name="Input 2 3 2 3" xfId="6587" xr:uid="{00000000-0005-0000-0000-00001B450000}"/>
    <cellStyle name="Input 2 3 2 3 2" xfId="13176" xr:uid="{00000000-0005-0000-0000-00001C450000}"/>
    <cellStyle name="Input 2 3 2 3 2 2" xfId="25921" xr:uid="{00000000-0005-0000-0000-00001D450000}"/>
    <cellStyle name="Input 2 3 2 3 3" xfId="21330" xr:uid="{00000000-0005-0000-0000-00001E450000}"/>
    <cellStyle name="Input 2 3 2 4" xfId="7355" xr:uid="{00000000-0005-0000-0000-00001F450000}"/>
    <cellStyle name="Input 2 3 2 4 2" xfId="22082" xr:uid="{00000000-0005-0000-0000-000020450000}"/>
    <cellStyle name="Input 2 3 2 5" xfId="20596" xr:uid="{00000000-0005-0000-0000-000021450000}"/>
    <cellStyle name="Input 2 3 2 5 2" xfId="30274" xr:uid="{00000000-0005-0000-0000-000022450000}"/>
    <cellStyle name="Input 2 3 2 6" xfId="22730" xr:uid="{00000000-0005-0000-0000-000023450000}"/>
    <cellStyle name="Input 2 3 2 7" xfId="32022" xr:uid="{00000000-0005-0000-0000-000024450000}"/>
    <cellStyle name="Input 2 3 2 8" xfId="33883" xr:uid="{00000000-0005-0000-0000-000025450000}"/>
    <cellStyle name="Input 2 3 2 9" xfId="31066" xr:uid="{00000000-0005-0000-0000-000026450000}"/>
    <cellStyle name="Input 2 3 3" xfId="6496" xr:uid="{00000000-0005-0000-0000-000027450000}"/>
    <cellStyle name="Input 2 3 3 2" xfId="13091" xr:uid="{00000000-0005-0000-0000-000028450000}"/>
    <cellStyle name="Input 2 3 3 2 2" xfId="25836" xr:uid="{00000000-0005-0000-0000-000029450000}"/>
    <cellStyle name="Input 2 3 3 3" xfId="20840" xr:uid="{00000000-0005-0000-0000-00002A450000}"/>
    <cellStyle name="Input 2 3 3 3 2" xfId="30518" xr:uid="{00000000-0005-0000-0000-00002B450000}"/>
    <cellStyle name="Input 2 3 3 4" xfId="21240" xr:uid="{00000000-0005-0000-0000-00002C450000}"/>
    <cellStyle name="Input 2 3 3 5" xfId="33155" xr:uid="{00000000-0005-0000-0000-00002D450000}"/>
    <cellStyle name="Input 2 3 3 6" xfId="34163" xr:uid="{00000000-0005-0000-0000-00002E450000}"/>
    <cellStyle name="Input 2 3 3 7" xfId="33299" xr:uid="{00000000-0005-0000-0000-00002F450000}"/>
    <cellStyle name="Input 2 3 4" xfId="7337" xr:uid="{00000000-0005-0000-0000-000030450000}"/>
    <cellStyle name="Input 2 3 4 2" xfId="13860" xr:uid="{00000000-0005-0000-0000-000031450000}"/>
    <cellStyle name="Input 2 3 4 2 2" xfId="26591" xr:uid="{00000000-0005-0000-0000-000032450000}"/>
    <cellStyle name="Input 2 3 4 3" xfId="22065" xr:uid="{00000000-0005-0000-0000-000033450000}"/>
    <cellStyle name="Input 2 3 5" xfId="11398" xr:uid="{00000000-0005-0000-0000-000034450000}"/>
    <cellStyle name="Input 2 3 5 2" xfId="16700" xr:uid="{00000000-0005-0000-0000-000035450000}"/>
    <cellStyle name="Input 2 3 5 2 2" xfId="29235" xr:uid="{00000000-0005-0000-0000-000036450000}"/>
    <cellStyle name="Input 2 3 5 3" xfId="24153" xr:uid="{00000000-0005-0000-0000-000037450000}"/>
    <cellStyle name="Input 2 3 6" xfId="11650" xr:uid="{00000000-0005-0000-0000-000038450000}"/>
    <cellStyle name="Input 2 3 6 2" xfId="24402" xr:uid="{00000000-0005-0000-0000-000039450000}"/>
    <cellStyle name="Input 2 3 7" xfId="17989" xr:uid="{00000000-0005-0000-0000-00003A450000}"/>
    <cellStyle name="Input 2 3 7 2" xfId="30027" xr:uid="{00000000-0005-0000-0000-00003B450000}"/>
    <cellStyle name="Input 2 3 8" xfId="20932" xr:uid="{00000000-0005-0000-0000-00003C450000}"/>
    <cellStyle name="Input 2 3 9" xfId="30819" xr:uid="{00000000-0005-0000-0000-00003D450000}"/>
    <cellStyle name="Input 2 4" xfId="8662" xr:uid="{00000000-0005-0000-0000-00003E450000}"/>
    <cellStyle name="Input 2 4 10" xfId="42963" xr:uid="{00000000-0005-0000-0000-00003F450000}"/>
    <cellStyle name="Input 2 4 2" xfId="11585" xr:uid="{00000000-0005-0000-0000-000040450000}"/>
    <cellStyle name="Input 2 4 2 2" xfId="16844" xr:uid="{00000000-0005-0000-0000-000041450000}"/>
    <cellStyle name="Input 2 4 2 2 2" xfId="20745" xr:uid="{00000000-0005-0000-0000-000042450000}"/>
    <cellStyle name="Input 2 4 2 2 2 2" xfId="30423" xr:uid="{00000000-0005-0000-0000-000043450000}"/>
    <cellStyle name="Input 2 4 2 2 3" xfId="29378" xr:uid="{00000000-0005-0000-0000-000044450000}"/>
    <cellStyle name="Input 2 4 2 2 4" xfId="33013" xr:uid="{00000000-0005-0000-0000-000045450000}"/>
    <cellStyle name="Input 2 4 2 2 5" xfId="34066" xr:uid="{00000000-0005-0000-0000-000046450000}"/>
    <cellStyle name="Input 2 4 2 2 6" xfId="30588" xr:uid="{00000000-0005-0000-0000-000047450000}"/>
    <cellStyle name="Input 2 4 2 3" xfId="20594" xr:uid="{00000000-0005-0000-0000-000048450000}"/>
    <cellStyle name="Input 2 4 2 3 2" xfId="30272" xr:uid="{00000000-0005-0000-0000-000049450000}"/>
    <cellStyle name="Input 2 4 2 4" xfId="24337" xr:uid="{00000000-0005-0000-0000-00004A450000}"/>
    <cellStyle name="Input 2 4 2 5" xfId="32020" xr:uid="{00000000-0005-0000-0000-00004B450000}"/>
    <cellStyle name="Input 2 4 2 6" xfId="33881" xr:uid="{00000000-0005-0000-0000-00004C450000}"/>
    <cellStyle name="Input 2 4 2 7" xfId="33875" xr:uid="{00000000-0005-0000-0000-00004D450000}"/>
    <cellStyle name="Input 2 4 2 8" xfId="42964" xr:uid="{00000000-0005-0000-0000-00004E450000}"/>
    <cellStyle name="Input 2 4 3" xfId="6755" xr:uid="{00000000-0005-0000-0000-00004F450000}"/>
    <cellStyle name="Input 2 4 3 2" xfId="13319" xr:uid="{00000000-0005-0000-0000-000050450000}"/>
    <cellStyle name="Input 2 4 3 2 2" xfId="26054" xr:uid="{00000000-0005-0000-0000-000051450000}"/>
    <cellStyle name="Input 2 4 3 3" xfId="20838" xr:uid="{00000000-0005-0000-0000-000052450000}"/>
    <cellStyle name="Input 2 4 3 3 2" xfId="30516" xr:uid="{00000000-0005-0000-0000-000053450000}"/>
    <cellStyle name="Input 2 4 3 4" xfId="21486" xr:uid="{00000000-0005-0000-0000-000054450000}"/>
    <cellStyle name="Input 2 4 3 5" xfId="33153" xr:uid="{00000000-0005-0000-0000-000055450000}"/>
    <cellStyle name="Input 2 4 3 6" xfId="34161" xr:uid="{00000000-0005-0000-0000-000056450000}"/>
    <cellStyle name="Input 2 4 3 7" xfId="30675" xr:uid="{00000000-0005-0000-0000-000057450000}"/>
    <cellStyle name="Input 2 4 4" xfId="11645" xr:uid="{00000000-0005-0000-0000-000058450000}"/>
    <cellStyle name="Input 2 4 4 2" xfId="24397" xr:uid="{00000000-0005-0000-0000-000059450000}"/>
    <cellStyle name="Input 2 4 5" xfId="17991" xr:uid="{00000000-0005-0000-0000-00005A450000}"/>
    <cellStyle name="Input 2 4 5 2" xfId="30029" xr:uid="{00000000-0005-0000-0000-00005B450000}"/>
    <cellStyle name="Input 2 4 6" xfId="22728" xr:uid="{00000000-0005-0000-0000-00005C450000}"/>
    <cellStyle name="Input 2 4 7" xfId="30817" xr:uid="{00000000-0005-0000-0000-00005D450000}"/>
    <cellStyle name="Input 2 4 8" xfId="31342" xr:uid="{00000000-0005-0000-0000-00005E450000}"/>
    <cellStyle name="Input 2 4 9" xfId="30725" xr:uid="{00000000-0005-0000-0000-00005F450000}"/>
    <cellStyle name="Input 2 5" xfId="9950" xr:uid="{00000000-0005-0000-0000-000060450000}"/>
    <cellStyle name="Input 2 5 10" xfId="42965" xr:uid="{00000000-0005-0000-0000-000061450000}"/>
    <cellStyle name="Input 2 5 2" xfId="11819" xr:uid="{00000000-0005-0000-0000-000062450000}"/>
    <cellStyle name="Input 2 5 2 2" xfId="17032" xr:uid="{00000000-0005-0000-0000-000063450000}"/>
    <cellStyle name="Input 2 5 2 2 2" xfId="29563" xr:uid="{00000000-0005-0000-0000-000064450000}"/>
    <cellStyle name="Input 2 5 2 3" xfId="20712" xr:uid="{00000000-0005-0000-0000-000065450000}"/>
    <cellStyle name="Input 2 5 2 3 2" xfId="30390" xr:uid="{00000000-0005-0000-0000-000066450000}"/>
    <cellStyle name="Input 2 5 2 4" xfId="24568" xr:uid="{00000000-0005-0000-0000-000067450000}"/>
    <cellStyle name="Input 2 5 2 5" xfId="32966" xr:uid="{00000000-0005-0000-0000-000068450000}"/>
    <cellStyle name="Input 2 5 2 6" xfId="34033" xr:uid="{00000000-0005-0000-0000-000069450000}"/>
    <cellStyle name="Input 2 5 2 7" xfId="31518" xr:uid="{00000000-0005-0000-0000-00006A450000}"/>
    <cellStyle name="Input 2 5 2 8" xfId="42966" xr:uid="{00000000-0005-0000-0000-00006B450000}"/>
    <cellStyle name="Input 2 5 3" xfId="11787" xr:uid="{00000000-0005-0000-0000-00006C450000}"/>
    <cellStyle name="Input 2 5 3 2" xfId="17015" xr:uid="{00000000-0005-0000-0000-00006D450000}"/>
    <cellStyle name="Input 2 5 3 2 2" xfId="29548" xr:uid="{00000000-0005-0000-0000-00006E450000}"/>
    <cellStyle name="Input 2 5 3 3" xfId="24538" xr:uid="{00000000-0005-0000-0000-00006F450000}"/>
    <cellStyle name="Input 2 5 4" xfId="7380" xr:uid="{00000000-0005-0000-0000-000070450000}"/>
    <cellStyle name="Input 2 5 4 2" xfId="22107" xr:uid="{00000000-0005-0000-0000-000071450000}"/>
    <cellStyle name="Input 2 5 5" xfId="20562" xr:uid="{00000000-0005-0000-0000-000072450000}"/>
    <cellStyle name="Input 2 5 5 2" xfId="30240" xr:uid="{00000000-0005-0000-0000-000073450000}"/>
    <cellStyle name="Input 2 5 6" xfId="23565" xr:uid="{00000000-0005-0000-0000-000074450000}"/>
    <cellStyle name="Input 2 5 7" xfId="31965" xr:uid="{00000000-0005-0000-0000-000075450000}"/>
    <cellStyle name="Input 2 5 8" xfId="33842" xr:uid="{00000000-0005-0000-0000-000076450000}"/>
    <cellStyle name="Input 2 5 9" xfId="34224" xr:uid="{00000000-0005-0000-0000-000077450000}"/>
    <cellStyle name="Input 2 6" xfId="10412" xr:uid="{00000000-0005-0000-0000-000078450000}"/>
    <cellStyle name="Input 2 6 10" xfId="31011" xr:uid="{00000000-0005-0000-0000-000079450000}"/>
    <cellStyle name="Input 2 6 2" xfId="11864" xr:uid="{00000000-0005-0000-0000-00007A450000}"/>
    <cellStyle name="Input 2 6 2 2" xfId="17063" xr:uid="{00000000-0005-0000-0000-00007B450000}"/>
    <cellStyle name="Input 2 6 2 2 2" xfId="29594" xr:uid="{00000000-0005-0000-0000-00007C450000}"/>
    <cellStyle name="Input 2 6 2 3" xfId="19242" xr:uid="{00000000-0005-0000-0000-00007D450000}"/>
    <cellStyle name="Input 2 6 2 3 2" xfId="30128" xr:uid="{00000000-0005-0000-0000-00007E450000}"/>
    <cellStyle name="Input 2 6 2 4" xfId="20666" xr:uid="{00000000-0005-0000-0000-00007F450000}"/>
    <cellStyle name="Input 2 6 2 4 2" xfId="30344" xr:uid="{00000000-0005-0000-0000-000080450000}"/>
    <cellStyle name="Input 2 6 2 5" xfId="24613" xr:uid="{00000000-0005-0000-0000-000081450000}"/>
    <cellStyle name="Input 2 6 2 6" xfId="32359" xr:uid="{00000000-0005-0000-0000-000082450000}"/>
    <cellStyle name="Input 2 6 2 7" xfId="33969" xr:uid="{00000000-0005-0000-0000-000083450000}"/>
    <cellStyle name="Input 2 6 2 8" xfId="31136" xr:uid="{00000000-0005-0000-0000-000084450000}"/>
    <cellStyle name="Input 2 6 3" xfId="6529" xr:uid="{00000000-0005-0000-0000-000085450000}"/>
    <cellStyle name="Input 2 6 3 2" xfId="13119" xr:uid="{00000000-0005-0000-0000-000086450000}"/>
    <cellStyle name="Input 2 6 3 2 2" xfId="25864" xr:uid="{00000000-0005-0000-0000-000087450000}"/>
    <cellStyle name="Input 2 6 3 3" xfId="21272" xr:uid="{00000000-0005-0000-0000-000088450000}"/>
    <cellStyle name="Input 2 6 4" xfId="11411" xr:uid="{00000000-0005-0000-0000-000089450000}"/>
    <cellStyle name="Input 2 6 4 2" xfId="24166" xr:uid="{00000000-0005-0000-0000-00008A450000}"/>
    <cellStyle name="Input 2 6 5" xfId="17817" xr:uid="{00000000-0005-0000-0000-00008B450000}"/>
    <cellStyle name="Input 2 6 5 2" xfId="30016" xr:uid="{00000000-0005-0000-0000-00008C450000}"/>
    <cellStyle name="Input 2 6 6" xfId="17416" xr:uid="{00000000-0005-0000-0000-00008D450000}"/>
    <cellStyle name="Input 2 6 6 2" xfId="29938" xr:uid="{00000000-0005-0000-0000-00008E450000}"/>
    <cellStyle name="Input 2 6 7" xfId="23691" xr:uid="{00000000-0005-0000-0000-00008F450000}"/>
    <cellStyle name="Input 2 6 8" xfId="31165" xr:uid="{00000000-0005-0000-0000-000090450000}"/>
    <cellStyle name="Input 2 6 9" xfId="31013" xr:uid="{00000000-0005-0000-0000-000091450000}"/>
    <cellStyle name="Input 2 7" xfId="6494" xr:uid="{00000000-0005-0000-0000-000092450000}"/>
    <cellStyle name="Input 2 7 2" xfId="13089" xr:uid="{00000000-0005-0000-0000-000093450000}"/>
    <cellStyle name="Input 2 7 2 2" xfId="25834" xr:uid="{00000000-0005-0000-0000-000094450000}"/>
    <cellStyle name="Input 2 7 2 3" xfId="42968" xr:uid="{00000000-0005-0000-0000-000095450000}"/>
    <cellStyle name="Input 2 7 3" xfId="19918" xr:uid="{00000000-0005-0000-0000-000096450000}"/>
    <cellStyle name="Input 2 7 3 2" xfId="30188" xr:uid="{00000000-0005-0000-0000-000097450000}"/>
    <cellStyle name="Input 2 7 4" xfId="20806" xr:uid="{00000000-0005-0000-0000-000098450000}"/>
    <cellStyle name="Input 2 7 4 2" xfId="30484" xr:uid="{00000000-0005-0000-0000-000099450000}"/>
    <cellStyle name="Input 2 7 5" xfId="21238" xr:uid="{00000000-0005-0000-0000-00009A450000}"/>
    <cellStyle name="Input 2 7 6" xfId="33102" xr:uid="{00000000-0005-0000-0000-00009B450000}"/>
    <cellStyle name="Input 2 7 7" xfId="34128" xr:uid="{00000000-0005-0000-0000-00009C450000}"/>
    <cellStyle name="Input 2 7 8" xfId="33952" xr:uid="{00000000-0005-0000-0000-00009D450000}"/>
    <cellStyle name="Input 2 7 9" xfId="42967" xr:uid="{00000000-0005-0000-0000-00009E450000}"/>
    <cellStyle name="Input 2 8" xfId="7339" xr:uid="{00000000-0005-0000-0000-00009F450000}"/>
    <cellStyle name="Input 2 8 2" xfId="13862" xr:uid="{00000000-0005-0000-0000-0000A0450000}"/>
    <cellStyle name="Input 2 8 2 2" xfId="26593" xr:uid="{00000000-0005-0000-0000-0000A1450000}"/>
    <cellStyle name="Input 2 8 2 3" xfId="42970" xr:uid="{00000000-0005-0000-0000-0000A2450000}"/>
    <cellStyle name="Input 2 8 3" xfId="22067" xr:uid="{00000000-0005-0000-0000-0000A3450000}"/>
    <cellStyle name="Input 2 8 4" xfId="42969" xr:uid="{00000000-0005-0000-0000-0000A4450000}"/>
    <cellStyle name="Input 2 9" xfId="11399" xr:uid="{00000000-0005-0000-0000-0000A5450000}"/>
    <cellStyle name="Input 2 9 2" xfId="16701" xr:uid="{00000000-0005-0000-0000-0000A6450000}"/>
    <cellStyle name="Input 2 9 2 2" xfId="29236" xr:uid="{00000000-0005-0000-0000-0000A7450000}"/>
    <cellStyle name="Input 2 9 3" xfId="24154" xr:uid="{00000000-0005-0000-0000-0000A8450000}"/>
    <cellStyle name="Input 3" xfId="1016" xr:uid="{00000000-0005-0000-0000-0000A9450000}"/>
    <cellStyle name="Input 3 10" xfId="18319" xr:uid="{00000000-0005-0000-0000-0000AA450000}"/>
    <cellStyle name="Input 3 10 2" xfId="30054" xr:uid="{00000000-0005-0000-0000-0000AB450000}"/>
    <cellStyle name="Input 3 11" xfId="20933" xr:uid="{00000000-0005-0000-0000-0000AC450000}"/>
    <cellStyle name="Input 3 12" xfId="30670" xr:uid="{00000000-0005-0000-0000-0000AD450000}"/>
    <cellStyle name="Input 3 13" xfId="31951" xr:uid="{00000000-0005-0000-0000-0000AE450000}"/>
    <cellStyle name="Input 3 14" xfId="33942" xr:uid="{00000000-0005-0000-0000-0000AF450000}"/>
    <cellStyle name="Input 3 15" xfId="37140" xr:uid="{00000000-0005-0000-0000-0000B0450000}"/>
    <cellStyle name="Input 3 16" xfId="2805" xr:uid="{00000000-0005-0000-0000-0000B1450000}"/>
    <cellStyle name="Input 3 2" xfId="2806" xr:uid="{00000000-0005-0000-0000-0000B2450000}"/>
    <cellStyle name="Input 3 2 10" xfId="31338" xr:uid="{00000000-0005-0000-0000-0000B3450000}"/>
    <cellStyle name="Input 3 2 11" xfId="30729" xr:uid="{00000000-0005-0000-0000-0000B4450000}"/>
    <cellStyle name="Input 3 2 12" xfId="42971" xr:uid="{00000000-0005-0000-0000-0000B5450000}"/>
    <cellStyle name="Input 3 2 2" xfId="8666" xr:uid="{00000000-0005-0000-0000-0000B6450000}"/>
    <cellStyle name="Input 3 2 2 10" xfId="42972" xr:uid="{00000000-0005-0000-0000-0000B7450000}"/>
    <cellStyle name="Input 3 2 2 2" xfId="11589" xr:uid="{00000000-0005-0000-0000-0000B8450000}"/>
    <cellStyle name="Input 3 2 2 2 2" xfId="16848" xr:uid="{00000000-0005-0000-0000-0000B9450000}"/>
    <cellStyle name="Input 3 2 2 2 2 2" xfId="29382" xr:uid="{00000000-0005-0000-0000-0000BA450000}"/>
    <cellStyle name="Input 3 2 2 2 3" xfId="20749" xr:uid="{00000000-0005-0000-0000-0000BB450000}"/>
    <cellStyle name="Input 3 2 2 2 3 2" xfId="30427" xr:uid="{00000000-0005-0000-0000-0000BC450000}"/>
    <cellStyle name="Input 3 2 2 2 4" xfId="24341" xr:uid="{00000000-0005-0000-0000-0000BD450000}"/>
    <cellStyle name="Input 3 2 2 2 5" xfId="33017" xr:uid="{00000000-0005-0000-0000-0000BE450000}"/>
    <cellStyle name="Input 3 2 2 2 6" xfId="34070" xr:uid="{00000000-0005-0000-0000-0000BF450000}"/>
    <cellStyle name="Input 3 2 2 2 7" xfId="31145" xr:uid="{00000000-0005-0000-0000-0000C0450000}"/>
    <cellStyle name="Input 3 2 2 2 8" xfId="42973" xr:uid="{00000000-0005-0000-0000-0000C1450000}"/>
    <cellStyle name="Input 3 2 2 3" xfId="11851" xr:uid="{00000000-0005-0000-0000-0000C2450000}"/>
    <cellStyle name="Input 3 2 2 3 2" xfId="17053" xr:uid="{00000000-0005-0000-0000-0000C3450000}"/>
    <cellStyle name="Input 3 2 2 3 2 2" xfId="29584" xr:uid="{00000000-0005-0000-0000-0000C4450000}"/>
    <cellStyle name="Input 3 2 2 3 3" xfId="24600" xr:uid="{00000000-0005-0000-0000-0000C5450000}"/>
    <cellStyle name="Input 3 2 2 4" xfId="11539" xr:uid="{00000000-0005-0000-0000-0000C6450000}"/>
    <cellStyle name="Input 3 2 2 4 2" xfId="24291" xr:uid="{00000000-0005-0000-0000-0000C7450000}"/>
    <cellStyle name="Input 3 2 2 5" xfId="20598" xr:uid="{00000000-0005-0000-0000-0000C8450000}"/>
    <cellStyle name="Input 3 2 2 5 2" xfId="30276" xr:uid="{00000000-0005-0000-0000-0000C9450000}"/>
    <cellStyle name="Input 3 2 2 6" xfId="22732" xr:uid="{00000000-0005-0000-0000-0000CA450000}"/>
    <cellStyle name="Input 3 2 2 7" xfId="32024" xr:uid="{00000000-0005-0000-0000-0000CB450000}"/>
    <cellStyle name="Input 3 2 2 8" xfId="33885" xr:uid="{00000000-0005-0000-0000-0000CC450000}"/>
    <cellStyle name="Input 3 2 2 9" xfId="30838" xr:uid="{00000000-0005-0000-0000-0000CD450000}"/>
    <cellStyle name="Input 3 2 3" xfId="6498" xr:uid="{00000000-0005-0000-0000-0000CE450000}"/>
    <cellStyle name="Input 3 2 3 2" xfId="13093" xr:uid="{00000000-0005-0000-0000-0000CF450000}"/>
    <cellStyle name="Input 3 2 3 2 2" xfId="25838" xr:uid="{00000000-0005-0000-0000-0000D0450000}"/>
    <cellStyle name="Input 3 2 3 3" xfId="20842" xr:uid="{00000000-0005-0000-0000-0000D1450000}"/>
    <cellStyle name="Input 3 2 3 3 2" xfId="30520" xr:uid="{00000000-0005-0000-0000-0000D2450000}"/>
    <cellStyle name="Input 3 2 3 4" xfId="21242" xr:uid="{00000000-0005-0000-0000-0000D3450000}"/>
    <cellStyle name="Input 3 2 3 5" xfId="33157" xr:uid="{00000000-0005-0000-0000-0000D4450000}"/>
    <cellStyle name="Input 3 2 3 6" xfId="34165" xr:uid="{00000000-0005-0000-0000-0000D5450000}"/>
    <cellStyle name="Input 3 2 3 7" xfId="31620" xr:uid="{00000000-0005-0000-0000-0000D6450000}"/>
    <cellStyle name="Input 3 2 3 8" xfId="42974" xr:uid="{00000000-0005-0000-0000-0000D7450000}"/>
    <cellStyle name="Input 3 2 4" xfId="7335" xr:uid="{00000000-0005-0000-0000-0000D8450000}"/>
    <cellStyle name="Input 3 2 4 2" xfId="13858" xr:uid="{00000000-0005-0000-0000-0000D9450000}"/>
    <cellStyle name="Input 3 2 4 2 2" xfId="26589" xr:uid="{00000000-0005-0000-0000-0000DA450000}"/>
    <cellStyle name="Input 3 2 4 3" xfId="22063" xr:uid="{00000000-0005-0000-0000-0000DB450000}"/>
    <cellStyle name="Input 3 2 5" xfId="11899" xr:uid="{00000000-0005-0000-0000-0000DC450000}"/>
    <cellStyle name="Input 3 2 5 2" xfId="17081" xr:uid="{00000000-0005-0000-0000-0000DD450000}"/>
    <cellStyle name="Input 3 2 5 2 2" xfId="29612" xr:uid="{00000000-0005-0000-0000-0000DE450000}"/>
    <cellStyle name="Input 3 2 5 3" xfId="24648" xr:uid="{00000000-0005-0000-0000-0000DF450000}"/>
    <cellStyle name="Input 3 2 6" xfId="11872" xr:uid="{00000000-0005-0000-0000-0000E0450000}"/>
    <cellStyle name="Input 3 2 6 2" xfId="24621" xr:uid="{00000000-0005-0000-0000-0000E1450000}"/>
    <cellStyle name="Input 3 2 7" xfId="17987" xr:uid="{00000000-0005-0000-0000-0000E2450000}"/>
    <cellStyle name="Input 3 2 7 2" xfId="30025" xr:uid="{00000000-0005-0000-0000-0000E3450000}"/>
    <cellStyle name="Input 3 2 8" xfId="20934" xr:uid="{00000000-0005-0000-0000-0000E4450000}"/>
    <cellStyle name="Input 3 2 9" xfId="30821" xr:uid="{00000000-0005-0000-0000-0000E5450000}"/>
    <cellStyle name="Input 3 3" xfId="8665" xr:uid="{00000000-0005-0000-0000-0000E6450000}"/>
    <cellStyle name="Input 3 3 10" xfId="42975" xr:uid="{00000000-0005-0000-0000-0000E7450000}"/>
    <cellStyle name="Input 3 3 2" xfId="11588" xr:uid="{00000000-0005-0000-0000-0000E8450000}"/>
    <cellStyle name="Input 3 3 2 2" xfId="16847" xr:uid="{00000000-0005-0000-0000-0000E9450000}"/>
    <cellStyle name="Input 3 3 2 2 2" xfId="20748" xr:uid="{00000000-0005-0000-0000-0000EA450000}"/>
    <cellStyle name="Input 3 3 2 2 2 2" xfId="30426" xr:uid="{00000000-0005-0000-0000-0000EB450000}"/>
    <cellStyle name="Input 3 3 2 2 3" xfId="29381" xr:uid="{00000000-0005-0000-0000-0000EC450000}"/>
    <cellStyle name="Input 3 3 2 2 4" xfId="33016" xr:uid="{00000000-0005-0000-0000-0000ED450000}"/>
    <cellStyle name="Input 3 3 2 2 5" xfId="34069" xr:uid="{00000000-0005-0000-0000-0000EE450000}"/>
    <cellStyle name="Input 3 3 2 2 6" xfId="33955" xr:uid="{00000000-0005-0000-0000-0000EF450000}"/>
    <cellStyle name="Input 3 3 2 3" xfId="20597" xr:uid="{00000000-0005-0000-0000-0000F0450000}"/>
    <cellStyle name="Input 3 3 2 3 2" xfId="30275" xr:uid="{00000000-0005-0000-0000-0000F1450000}"/>
    <cellStyle name="Input 3 3 2 4" xfId="24340" xr:uid="{00000000-0005-0000-0000-0000F2450000}"/>
    <cellStyle name="Input 3 3 2 5" xfId="32023" xr:uid="{00000000-0005-0000-0000-0000F3450000}"/>
    <cellStyle name="Input 3 3 2 6" xfId="33884" xr:uid="{00000000-0005-0000-0000-0000F4450000}"/>
    <cellStyle name="Input 3 3 2 7" xfId="33874" xr:uid="{00000000-0005-0000-0000-0000F5450000}"/>
    <cellStyle name="Input 3 3 2 8" xfId="42976" xr:uid="{00000000-0005-0000-0000-0000F6450000}"/>
    <cellStyle name="Input 3 3 3" xfId="7357" xr:uid="{00000000-0005-0000-0000-0000F7450000}"/>
    <cellStyle name="Input 3 3 3 2" xfId="13876" xr:uid="{00000000-0005-0000-0000-0000F8450000}"/>
    <cellStyle name="Input 3 3 3 2 2" xfId="26606" xr:uid="{00000000-0005-0000-0000-0000F9450000}"/>
    <cellStyle name="Input 3 3 3 3" xfId="20841" xr:uid="{00000000-0005-0000-0000-0000FA450000}"/>
    <cellStyle name="Input 3 3 3 3 2" xfId="30519" xr:uid="{00000000-0005-0000-0000-0000FB450000}"/>
    <cellStyle name="Input 3 3 3 4" xfId="22084" xr:uid="{00000000-0005-0000-0000-0000FC450000}"/>
    <cellStyle name="Input 3 3 3 5" xfId="33156" xr:uid="{00000000-0005-0000-0000-0000FD450000}"/>
    <cellStyle name="Input 3 3 3 6" xfId="34164" xr:uid="{00000000-0005-0000-0000-0000FE450000}"/>
    <cellStyle name="Input 3 3 3 7" xfId="33818" xr:uid="{00000000-0005-0000-0000-0000FF450000}"/>
    <cellStyle name="Input 3 3 4" xfId="6448" xr:uid="{00000000-0005-0000-0000-000000460000}"/>
    <cellStyle name="Input 3 3 4 2" xfId="21196" xr:uid="{00000000-0005-0000-0000-000001460000}"/>
    <cellStyle name="Input 3 3 5" xfId="17988" xr:uid="{00000000-0005-0000-0000-000002460000}"/>
    <cellStyle name="Input 3 3 5 2" xfId="30026" xr:uid="{00000000-0005-0000-0000-000003460000}"/>
    <cellStyle name="Input 3 3 6" xfId="22731" xr:uid="{00000000-0005-0000-0000-000004460000}"/>
    <cellStyle name="Input 3 3 7" xfId="30820" xr:uid="{00000000-0005-0000-0000-000005460000}"/>
    <cellStyle name="Input 3 3 8" xfId="31339" xr:uid="{00000000-0005-0000-0000-000006460000}"/>
    <cellStyle name="Input 3 3 9" xfId="30728" xr:uid="{00000000-0005-0000-0000-000007460000}"/>
    <cellStyle name="Input 3 4" xfId="9951" xr:uid="{00000000-0005-0000-0000-000008460000}"/>
    <cellStyle name="Input 3 4 2" xfId="11820" xr:uid="{00000000-0005-0000-0000-000009460000}"/>
    <cellStyle name="Input 3 4 2 2" xfId="17033" xr:uid="{00000000-0005-0000-0000-00000A460000}"/>
    <cellStyle name="Input 3 4 2 2 2" xfId="29564" xr:uid="{00000000-0005-0000-0000-00000B460000}"/>
    <cellStyle name="Input 3 4 2 3" xfId="20713" xr:uid="{00000000-0005-0000-0000-00000C460000}"/>
    <cellStyle name="Input 3 4 2 3 2" xfId="30391" xr:uid="{00000000-0005-0000-0000-00000D460000}"/>
    <cellStyle name="Input 3 4 2 4" xfId="24569" xr:uid="{00000000-0005-0000-0000-00000E460000}"/>
    <cellStyle name="Input 3 4 2 5" xfId="32967" xr:uid="{00000000-0005-0000-0000-00000F460000}"/>
    <cellStyle name="Input 3 4 2 6" xfId="34034" xr:uid="{00000000-0005-0000-0000-000010460000}"/>
    <cellStyle name="Input 3 4 2 7" xfId="30625" xr:uid="{00000000-0005-0000-0000-000011460000}"/>
    <cellStyle name="Input 3 4 3" xfId="11786" xr:uid="{00000000-0005-0000-0000-000012460000}"/>
    <cellStyle name="Input 3 4 3 2" xfId="17014" xr:uid="{00000000-0005-0000-0000-000013460000}"/>
    <cellStyle name="Input 3 4 3 2 2" xfId="29547" xr:uid="{00000000-0005-0000-0000-000014460000}"/>
    <cellStyle name="Input 3 4 3 3" xfId="24537" xr:uid="{00000000-0005-0000-0000-000015460000}"/>
    <cellStyle name="Input 3 4 4" xfId="6511" xr:uid="{00000000-0005-0000-0000-000016460000}"/>
    <cellStyle name="Input 3 4 4 2" xfId="21255" xr:uid="{00000000-0005-0000-0000-000017460000}"/>
    <cellStyle name="Input 3 4 5" xfId="20563" xr:uid="{00000000-0005-0000-0000-000018460000}"/>
    <cellStyle name="Input 3 4 5 2" xfId="30241" xr:uid="{00000000-0005-0000-0000-000019460000}"/>
    <cellStyle name="Input 3 4 6" xfId="23566" xr:uid="{00000000-0005-0000-0000-00001A460000}"/>
    <cellStyle name="Input 3 4 7" xfId="31966" xr:uid="{00000000-0005-0000-0000-00001B460000}"/>
    <cellStyle name="Input 3 4 8" xfId="33843" xr:uid="{00000000-0005-0000-0000-00001C460000}"/>
    <cellStyle name="Input 3 4 9" xfId="31037" xr:uid="{00000000-0005-0000-0000-00001D460000}"/>
    <cellStyle name="Input 3 5" xfId="10133" xr:uid="{00000000-0005-0000-0000-00001E460000}"/>
    <cellStyle name="Input 3 5 2" xfId="11844" xr:uid="{00000000-0005-0000-0000-00001F460000}"/>
    <cellStyle name="Input 3 5 2 2" xfId="17052" xr:uid="{00000000-0005-0000-0000-000020460000}"/>
    <cellStyle name="Input 3 5 2 2 2" xfId="29583" xr:uid="{00000000-0005-0000-0000-000021460000}"/>
    <cellStyle name="Input 3 5 2 3" xfId="24593" xr:uid="{00000000-0005-0000-0000-000022460000}"/>
    <cellStyle name="Input 3 5 3" xfId="11649" xr:uid="{00000000-0005-0000-0000-000023460000}"/>
    <cellStyle name="Input 3 5 3 2" xfId="16907" xr:uid="{00000000-0005-0000-0000-000024460000}"/>
    <cellStyle name="Input 3 5 3 2 2" xfId="29441" xr:uid="{00000000-0005-0000-0000-000025460000}"/>
    <cellStyle name="Input 3 5 3 3" xfId="24401" xr:uid="{00000000-0005-0000-0000-000026460000}"/>
    <cellStyle name="Input 3 5 4" xfId="11792" xr:uid="{00000000-0005-0000-0000-000027460000}"/>
    <cellStyle name="Input 3 5 4 2" xfId="24541" xr:uid="{00000000-0005-0000-0000-000028460000}"/>
    <cellStyle name="Input 3 5 5" xfId="20807" xr:uid="{00000000-0005-0000-0000-000029460000}"/>
    <cellStyle name="Input 3 5 5 2" xfId="30485" xr:uid="{00000000-0005-0000-0000-00002A460000}"/>
    <cellStyle name="Input 3 5 6" xfId="23618" xr:uid="{00000000-0005-0000-0000-00002B460000}"/>
    <cellStyle name="Input 3 5 7" xfId="33103" xr:uid="{00000000-0005-0000-0000-00002C460000}"/>
    <cellStyle name="Input 3 5 8" xfId="34129" xr:uid="{00000000-0005-0000-0000-00002D460000}"/>
    <cellStyle name="Input 3 5 9" xfId="31148" xr:uid="{00000000-0005-0000-0000-00002E460000}"/>
    <cellStyle name="Input 3 6" xfId="6497" xr:uid="{00000000-0005-0000-0000-00002F460000}"/>
    <cellStyle name="Input 3 6 2" xfId="13092" xr:uid="{00000000-0005-0000-0000-000030460000}"/>
    <cellStyle name="Input 3 6 2 2" xfId="25837" xr:uid="{00000000-0005-0000-0000-000031460000}"/>
    <cellStyle name="Input 3 6 2 3" xfId="42978" xr:uid="{00000000-0005-0000-0000-000032460000}"/>
    <cellStyle name="Input 3 6 3" xfId="21241" xr:uid="{00000000-0005-0000-0000-000033460000}"/>
    <cellStyle name="Input 3 6 4" xfId="42977" xr:uid="{00000000-0005-0000-0000-000034460000}"/>
    <cellStyle name="Input 3 7" xfId="7336" xr:uid="{00000000-0005-0000-0000-000035460000}"/>
    <cellStyle name="Input 3 7 2" xfId="13859" xr:uid="{00000000-0005-0000-0000-000036460000}"/>
    <cellStyle name="Input 3 7 2 2" xfId="26590" xr:uid="{00000000-0005-0000-0000-000037460000}"/>
    <cellStyle name="Input 3 7 2 3" xfId="42980" xr:uid="{00000000-0005-0000-0000-000038460000}"/>
    <cellStyle name="Input 3 7 3" xfId="22064" xr:uid="{00000000-0005-0000-0000-000039460000}"/>
    <cellStyle name="Input 3 7 4" xfId="42979" xr:uid="{00000000-0005-0000-0000-00003A460000}"/>
    <cellStyle name="Input 3 8" xfId="6392" xr:uid="{00000000-0005-0000-0000-00003B460000}"/>
    <cellStyle name="Input 3 8 2" xfId="13015" xr:uid="{00000000-0005-0000-0000-00003C460000}"/>
    <cellStyle name="Input 3 8 2 2" xfId="25761" xr:uid="{00000000-0005-0000-0000-00003D460000}"/>
    <cellStyle name="Input 3 8 3" xfId="21141" xr:uid="{00000000-0005-0000-0000-00003E460000}"/>
    <cellStyle name="Input 3 9" xfId="11933" xr:uid="{00000000-0005-0000-0000-00003F460000}"/>
    <cellStyle name="Input 3 9 2" xfId="24682" xr:uid="{00000000-0005-0000-0000-000040460000}"/>
    <cellStyle name="Input 4" xfId="1017" xr:uid="{00000000-0005-0000-0000-000041460000}"/>
    <cellStyle name="Input 4 10" xfId="17496" xr:uid="{00000000-0005-0000-0000-000042460000}"/>
    <cellStyle name="Input 4 10 2" xfId="29987" xr:uid="{00000000-0005-0000-0000-000043460000}"/>
    <cellStyle name="Input 4 11" xfId="20935" xr:uid="{00000000-0005-0000-0000-000044460000}"/>
    <cellStyle name="Input 4 12" xfId="30671" xr:uid="{00000000-0005-0000-0000-000045460000}"/>
    <cellStyle name="Input 4 13" xfId="30860" xr:uid="{00000000-0005-0000-0000-000046460000}"/>
    <cellStyle name="Input 4 14" xfId="34232" xr:uid="{00000000-0005-0000-0000-000047460000}"/>
    <cellStyle name="Input 4 15" xfId="37141" xr:uid="{00000000-0005-0000-0000-000048460000}"/>
    <cellStyle name="Input 4 16" xfId="2807" xr:uid="{00000000-0005-0000-0000-000049460000}"/>
    <cellStyle name="Input 4 2" xfId="2808" xr:uid="{00000000-0005-0000-0000-00004A460000}"/>
    <cellStyle name="Input 4 2 10" xfId="30837" xr:uid="{00000000-0005-0000-0000-00004B460000}"/>
    <cellStyle name="Input 4 2 11" xfId="30731" xr:uid="{00000000-0005-0000-0000-00004C460000}"/>
    <cellStyle name="Input 4 2 12" xfId="42981" xr:uid="{00000000-0005-0000-0000-00004D460000}"/>
    <cellStyle name="Input 4 2 2" xfId="8668" xr:uid="{00000000-0005-0000-0000-00004E460000}"/>
    <cellStyle name="Input 4 2 2 10" xfId="42982" xr:uid="{00000000-0005-0000-0000-00004F460000}"/>
    <cellStyle name="Input 4 2 2 2" xfId="11591" xr:uid="{00000000-0005-0000-0000-000050460000}"/>
    <cellStyle name="Input 4 2 2 2 2" xfId="16850" xr:uid="{00000000-0005-0000-0000-000051460000}"/>
    <cellStyle name="Input 4 2 2 2 2 2" xfId="29384" xr:uid="{00000000-0005-0000-0000-000052460000}"/>
    <cellStyle name="Input 4 2 2 2 3" xfId="20751" xr:uid="{00000000-0005-0000-0000-000053460000}"/>
    <cellStyle name="Input 4 2 2 2 3 2" xfId="30429" xr:uid="{00000000-0005-0000-0000-000054460000}"/>
    <cellStyle name="Input 4 2 2 2 4" xfId="24343" xr:uid="{00000000-0005-0000-0000-000055460000}"/>
    <cellStyle name="Input 4 2 2 2 5" xfId="33019" xr:uid="{00000000-0005-0000-0000-000056460000}"/>
    <cellStyle name="Input 4 2 2 2 6" xfId="34072" xr:uid="{00000000-0005-0000-0000-000057460000}"/>
    <cellStyle name="Input 4 2 2 2 7" xfId="31541" xr:uid="{00000000-0005-0000-0000-000058460000}"/>
    <cellStyle name="Input 4 2 2 3" xfId="11902" xr:uid="{00000000-0005-0000-0000-000059460000}"/>
    <cellStyle name="Input 4 2 2 3 2" xfId="17084" xr:uid="{00000000-0005-0000-0000-00005A460000}"/>
    <cellStyle name="Input 4 2 2 3 2 2" xfId="29615" xr:uid="{00000000-0005-0000-0000-00005B460000}"/>
    <cellStyle name="Input 4 2 2 3 3" xfId="24651" xr:uid="{00000000-0005-0000-0000-00005C460000}"/>
    <cellStyle name="Input 4 2 2 4" xfId="6447" xr:uid="{00000000-0005-0000-0000-00005D460000}"/>
    <cellStyle name="Input 4 2 2 4 2" xfId="21195" xr:uid="{00000000-0005-0000-0000-00005E460000}"/>
    <cellStyle name="Input 4 2 2 5" xfId="20600" xr:uid="{00000000-0005-0000-0000-00005F460000}"/>
    <cellStyle name="Input 4 2 2 5 2" xfId="30278" xr:uid="{00000000-0005-0000-0000-000060460000}"/>
    <cellStyle name="Input 4 2 2 6" xfId="22734" xr:uid="{00000000-0005-0000-0000-000061460000}"/>
    <cellStyle name="Input 4 2 2 7" xfId="32026" xr:uid="{00000000-0005-0000-0000-000062460000}"/>
    <cellStyle name="Input 4 2 2 8" xfId="33887" xr:uid="{00000000-0005-0000-0000-000063460000}"/>
    <cellStyle name="Input 4 2 2 9" xfId="33840" xr:uid="{00000000-0005-0000-0000-000064460000}"/>
    <cellStyle name="Input 4 2 3" xfId="6500" xr:uid="{00000000-0005-0000-0000-000065460000}"/>
    <cellStyle name="Input 4 2 3 2" xfId="13095" xr:uid="{00000000-0005-0000-0000-000066460000}"/>
    <cellStyle name="Input 4 2 3 2 2" xfId="25840" xr:uid="{00000000-0005-0000-0000-000067460000}"/>
    <cellStyle name="Input 4 2 3 3" xfId="20844" xr:uid="{00000000-0005-0000-0000-000068460000}"/>
    <cellStyle name="Input 4 2 3 3 2" xfId="30522" xr:uid="{00000000-0005-0000-0000-000069460000}"/>
    <cellStyle name="Input 4 2 3 4" xfId="21244" xr:uid="{00000000-0005-0000-0000-00006A460000}"/>
    <cellStyle name="Input 4 2 3 5" xfId="33159" xr:uid="{00000000-0005-0000-0000-00006B460000}"/>
    <cellStyle name="Input 4 2 3 6" xfId="34167" xr:uid="{00000000-0005-0000-0000-00006C460000}"/>
    <cellStyle name="Input 4 2 3 7" xfId="31619" xr:uid="{00000000-0005-0000-0000-00006D460000}"/>
    <cellStyle name="Input 4 2 4" xfId="7333" xr:uid="{00000000-0005-0000-0000-00006E460000}"/>
    <cellStyle name="Input 4 2 4 2" xfId="13856" xr:uid="{00000000-0005-0000-0000-00006F460000}"/>
    <cellStyle name="Input 4 2 4 2 2" xfId="26587" xr:uid="{00000000-0005-0000-0000-000070460000}"/>
    <cellStyle name="Input 4 2 4 3" xfId="22061" xr:uid="{00000000-0005-0000-0000-000071460000}"/>
    <cellStyle name="Input 4 2 5" xfId="11397" xr:uid="{00000000-0005-0000-0000-000072460000}"/>
    <cellStyle name="Input 4 2 5 2" xfId="16699" xr:uid="{00000000-0005-0000-0000-000073460000}"/>
    <cellStyle name="Input 4 2 5 2 2" xfId="29234" xr:uid="{00000000-0005-0000-0000-000074460000}"/>
    <cellStyle name="Input 4 2 5 3" xfId="24152" xr:uid="{00000000-0005-0000-0000-000075460000}"/>
    <cellStyle name="Input 4 2 6" xfId="11678" xr:uid="{00000000-0005-0000-0000-000076460000}"/>
    <cellStyle name="Input 4 2 6 2" xfId="24429" xr:uid="{00000000-0005-0000-0000-000077460000}"/>
    <cellStyle name="Input 4 2 7" xfId="17985" xr:uid="{00000000-0005-0000-0000-000078460000}"/>
    <cellStyle name="Input 4 2 7 2" xfId="30023" xr:uid="{00000000-0005-0000-0000-000079460000}"/>
    <cellStyle name="Input 4 2 8" xfId="20936" xr:uid="{00000000-0005-0000-0000-00007A460000}"/>
    <cellStyle name="Input 4 2 9" xfId="30823" xr:uid="{00000000-0005-0000-0000-00007B460000}"/>
    <cellStyle name="Input 4 3" xfId="8667" xr:uid="{00000000-0005-0000-0000-00007C460000}"/>
    <cellStyle name="Input 4 3 10" xfId="42983" xr:uid="{00000000-0005-0000-0000-00007D460000}"/>
    <cellStyle name="Input 4 3 2" xfId="11590" xr:uid="{00000000-0005-0000-0000-00007E460000}"/>
    <cellStyle name="Input 4 3 2 2" xfId="16849" xr:uid="{00000000-0005-0000-0000-00007F460000}"/>
    <cellStyle name="Input 4 3 2 2 2" xfId="20750" xr:uid="{00000000-0005-0000-0000-000080460000}"/>
    <cellStyle name="Input 4 3 2 2 2 2" xfId="30428" xr:uid="{00000000-0005-0000-0000-000081460000}"/>
    <cellStyle name="Input 4 3 2 2 3" xfId="29383" xr:uid="{00000000-0005-0000-0000-000082460000}"/>
    <cellStyle name="Input 4 3 2 2 4" xfId="33018" xr:uid="{00000000-0005-0000-0000-000083460000}"/>
    <cellStyle name="Input 4 3 2 2 5" xfId="34071" xr:uid="{00000000-0005-0000-0000-000084460000}"/>
    <cellStyle name="Input 4 3 2 2 6" xfId="33829" xr:uid="{00000000-0005-0000-0000-000085460000}"/>
    <cellStyle name="Input 4 3 2 3" xfId="20599" xr:uid="{00000000-0005-0000-0000-000086460000}"/>
    <cellStyle name="Input 4 3 2 3 2" xfId="30277" xr:uid="{00000000-0005-0000-0000-000087460000}"/>
    <cellStyle name="Input 4 3 2 4" xfId="24342" xr:uid="{00000000-0005-0000-0000-000088460000}"/>
    <cellStyle name="Input 4 3 2 5" xfId="32025" xr:uid="{00000000-0005-0000-0000-000089460000}"/>
    <cellStyle name="Input 4 3 2 6" xfId="33886" xr:uid="{00000000-0005-0000-0000-00008A460000}"/>
    <cellStyle name="Input 4 3 2 7" xfId="31067" xr:uid="{00000000-0005-0000-0000-00008B460000}"/>
    <cellStyle name="Input 4 3 2 8" xfId="42984" xr:uid="{00000000-0005-0000-0000-00008C460000}"/>
    <cellStyle name="Input 4 3 3" xfId="11799" xr:uid="{00000000-0005-0000-0000-00008D460000}"/>
    <cellStyle name="Input 4 3 3 2" xfId="17024" xr:uid="{00000000-0005-0000-0000-00008E460000}"/>
    <cellStyle name="Input 4 3 3 2 2" xfId="29555" xr:uid="{00000000-0005-0000-0000-00008F460000}"/>
    <cellStyle name="Input 4 3 3 3" xfId="20843" xr:uid="{00000000-0005-0000-0000-000090460000}"/>
    <cellStyle name="Input 4 3 3 3 2" xfId="30521" xr:uid="{00000000-0005-0000-0000-000091460000}"/>
    <cellStyle name="Input 4 3 3 4" xfId="24548" xr:uid="{00000000-0005-0000-0000-000092460000}"/>
    <cellStyle name="Input 4 3 3 5" xfId="33158" xr:uid="{00000000-0005-0000-0000-000093460000}"/>
    <cellStyle name="Input 4 3 3 6" xfId="34166" xr:uid="{00000000-0005-0000-0000-000094460000}"/>
    <cellStyle name="Input 4 3 3 7" xfId="31618" xr:uid="{00000000-0005-0000-0000-000095460000}"/>
    <cellStyle name="Input 4 3 4" xfId="11688" xr:uid="{00000000-0005-0000-0000-000096460000}"/>
    <cellStyle name="Input 4 3 4 2" xfId="24437" xr:uid="{00000000-0005-0000-0000-000097460000}"/>
    <cellStyle name="Input 4 3 5" xfId="17986" xr:uid="{00000000-0005-0000-0000-000098460000}"/>
    <cellStyle name="Input 4 3 5 2" xfId="30024" xr:uid="{00000000-0005-0000-0000-000099460000}"/>
    <cellStyle name="Input 4 3 6" xfId="22733" xr:uid="{00000000-0005-0000-0000-00009A460000}"/>
    <cellStyle name="Input 4 3 7" xfId="30822" xr:uid="{00000000-0005-0000-0000-00009B460000}"/>
    <cellStyle name="Input 4 3 8" xfId="31337" xr:uid="{00000000-0005-0000-0000-00009C460000}"/>
    <cellStyle name="Input 4 3 9" xfId="30730" xr:uid="{00000000-0005-0000-0000-00009D460000}"/>
    <cellStyle name="Input 4 4" xfId="9952" xr:uid="{00000000-0005-0000-0000-00009E460000}"/>
    <cellStyle name="Input 4 4 2" xfId="11821" xr:uid="{00000000-0005-0000-0000-00009F460000}"/>
    <cellStyle name="Input 4 4 2 2" xfId="17034" xr:uid="{00000000-0005-0000-0000-0000A0460000}"/>
    <cellStyle name="Input 4 4 2 2 2" xfId="29565" xr:uid="{00000000-0005-0000-0000-0000A1460000}"/>
    <cellStyle name="Input 4 4 2 3" xfId="20714" xr:uid="{00000000-0005-0000-0000-0000A2460000}"/>
    <cellStyle name="Input 4 4 2 3 2" xfId="30392" xr:uid="{00000000-0005-0000-0000-0000A3460000}"/>
    <cellStyle name="Input 4 4 2 4" xfId="24570" xr:uid="{00000000-0005-0000-0000-0000A4460000}"/>
    <cellStyle name="Input 4 4 2 5" xfId="32968" xr:uid="{00000000-0005-0000-0000-0000A5460000}"/>
    <cellStyle name="Input 4 4 2 6" xfId="34035" xr:uid="{00000000-0005-0000-0000-0000A6460000}"/>
    <cellStyle name="Input 4 4 2 7" xfId="30848" xr:uid="{00000000-0005-0000-0000-0000A7460000}"/>
    <cellStyle name="Input 4 4 3" xfId="11785" xr:uid="{00000000-0005-0000-0000-0000A8460000}"/>
    <cellStyle name="Input 4 4 3 2" xfId="17013" xr:uid="{00000000-0005-0000-0000-0000A9460000}"/>
    <cellStyle name="Input 4 4 3 2 2" xfId="29546" xr:uid="{00000000-0005-0000-0000-0000AA460000}"/>
    <cellStyle name="Input 4 4 3 3" xfId="24536" xr:uid="{00000000-0005-0000-0000-0000AB460000}"/>
    <cellStyle name="Input 4 4 4" xfId="6689" xr:uid="{00000000-0005-0000-0000-0000AC460000}"/>
    <cellStyle name="Input 4 4 4 2" xfId="21427" xr:uid="{00000000-0005-0000-0000-0000AD460000}"/>
    <cellStyle name="Input 4 4 5" xfId="20564" xr:uid="{00000000-0005-0000-0000-0000AE460000}"/>
    <cellStyle name="Input 4 4 5 2" xfId="30242" xr:uid="{00000000-0005-0000-0000-0000AF460000}"/>
    <cellStyle name="Input 4 4 6" xfId="23567" xr:uid="{00000000-0005-0000-0000-0000B0460000}"/>
    <cellStyle name="Input 4 4 7" xfId="31967" xr:uid="{00000000-0005-0000-0000-0000B1460000}"/>
    <cellStyle name="Input 4 4 8" xfId="33844" xr:uid="{00000000-0005-0000-0000-0000B2460000}"/>
    <cellStyle name="Input 4 4 9" xfId="31038" xr:uid="{00000000-0005-0000-0000-0000B3460000}"/>
    <cellStyle name="Input 4 5" xfId="11147" xr:uid="{00000000-0005-0000-0000-0000B4460000}"/>
    <cellStyle name="Input 4 5 2" xfId="11938" xr:uid="{00000000-0005-0000-0000-0000B5460000}"/>
    <cellStyle name="Input 4 5 2 2" xfId="17104" xr:uid="{00000000-0005-0000-0000-0000B6460000}"/>
    <cellStyle name="Input 4 5 2 2 2" xfId="29635" xr:uid="{00000000-0005-0000-0000-0000B7460000}"/>
    <cellStyle name="Input 4 5 2 3" xfId="24687" xr:uid="{00000000-0005-0000-0000-0000B8460000}"/>
    <cellStyle name="Input 4 5 3" xfId="11963" xr:uid="{00000000-0005-0000-0000-0000B9460000}"/>
    <cellStyle name="Input 4 5 3 2" xfId="17116" xr:uid="{00000000-0005-0000-0000-0000BA460000}"/>
    <cellStyle name="Input 4 5 3 2 2" xfId="29647" xr:uid="{00000000-0005-0000-0000-0000BB460000}"/>
    <cellStyle name="Input 4 5 3 3" xfId="24712" xr:uid="{00000000-0005-0000-0000-0000BC460000}"/>
    <cellStyle name="Input 4 5 4" xfId="11984" xr:uid="{00000000-0005-0000-0000-0000BD460000}"/>
    <cellStyle name="Input 4 5 4 2" xfId="24732" xr:uid="{00000000-0005-0000-0000-0000BE460000}"/>
    <cellStyle name="Input 4 5 5" xfId="20808" xr:uid="{00000000-0005-0000-0000-0000BF460000}"/>
    <cellStyle name="Input 4 5 5 2" xfId="30486" xr:uid="{00000000-0005-0000-0000-0000C0460000}"/>
    <cellStyle name="Input 4 5 6" xfId="23989" xr:uid="{00000000-0005-0000-0000-0000C1460000}"/>
    <cellStyle name="Input 4 5 7" xfId="33104" xr:uid="{00000000-0005-0000-0000-0000C2460000}"/>
    <cellStyle name="Input 4 5 8" xfId="34130" xr:uid="{00000000-0005-0000-0000-0000C3460000}"/>
    <cellStyle name="Input 4 5 9" xfId="33822" xr:uid="{00000000-0005-0000-0000-0000C4460000}"/>
    <cellStyle name="Input 4 6" xfId="6499" xr:uid="{00000000-0005-0000-0000-0000C5460000}"/>
    <cellStyle name="Input 4 6 2" xfId="13094" xr:uid="{00000000-0005-0000-0000-0000C6460000}"/>
    <cellStyle name="Input 4 6 2 2" xfId="25839" xr:uid="{00000000-0005-0000-0000-0000C7460000}"/>
    <cellStyle name="Input 4 6 2 3" xfId="42986" xr:uid="{00000000-0005-0000-0000-0000C8460000}"/>
    <cellStyle name="Input 4 6 3" xfId="21243" xr:uid="{00000000-0005-0000-0000-0000C9460000}"/>
    <cellStyle name="Input 4 6 4" xfId="42985" xr:uid="{00000000-0005-0000-0000-0000CA460000}"/>
    <cellStyle name="Input 4 7" xfId="7334" xr:uid="{00000000-0005-0000-0000-0000CB460000}"/>
    <cellStyle name="Input 4 7 2" xfId="13857" xr:uid="{00000000-0005-0000-0000-0000CC460000}"/>
    <cellStyle name="Input 4 7 2 2" xfId="26588" xr:uid="{00000000-0005-0000-0000-0000CD460000}"/>
    <cellStyle name="Input 4 7 2 3" xfId="42988" xr:uid="{00000000-0005-0000-0000-0000CE460000}"/>
    <cellStyle name="Input 4 7 3" xfId="22062" xr:uid="{00000000-0005-0000-0000-0000CF460000}"/>
    <cellStyle name="Input 4 7 4" xfId="42987" xr:uid="{00000000-0005-0000-0000-0000D0460000}"/>
    <cellStyle name="Input 4 8" xfId="11923" xr:uid="{00000000-0005-0000-0000-0000D1460000}"/>
    <cellStyle name="Input 4 8 2" xfId="17094" xr:uid="{00000000-0005-0000-0000-0000D2460000}"/>
    <cellStyle name="Input 4 8 2 2" xfId="29625" xr:uid="{00000000-0005-0000-0000-0000D3460000}"/>
    <cellStyle name="Input 4 8 3" xfId="24672" xr:uid="{00000000-0005-0000-0000-0000D4460000}"/>
    <cellStyle name="Input 4 9" xfId="11975" xr:uid="{00000000-0005-0000-0000-0000D5460000}"/>
    <cellStyle name="Input 4 9 2" xfId="24723" xr:uid="{00000000-0005-0000-0000-0000D6460000}"/>
    <cellStyle name="Input 5" xfId="1018" xr:uid="{00000000-0005-0000-0000-0000D7460000}"/>
    <cellStyle name="Input 5 10" xfId="20937" xr:uid="{00000000-0005-0000-0000-0000D8460000}"/>
    <cellStyle name="Input 5 11" xfId="30672" xr:uid="{00000000-0005-0000-0000-0000D9460000}"/>
    <cellStyle name="Input 5 12" xfId="30633" xr:uid="{00000000-0005-0000-0000-0000DA460000}"/>
    <cellStyle name="Input 5 13" xfId="33945" xr:uid="{00000000-0005-0000-0000-0000DB460000}"/>
    <cellStyle name="Input 5 14" xfId="37142" xr:uid="{00000000-0005-0000-0000-0000DC460000}"/>
    <cellStyle name="Input 5 15" xfId="2809" xr:uid="{00000000-0005-0000-0000-0000DD460000}"/>
    <cellStyle name="Input 5 2" xfId="8669" xr:uid="{00000000-0005-0000-0000-0000DE460000}"/>
    <cellStyle name="Input 5 2 10" xfId="42989" xr:uid="{00000000-0005-0000-0000-0000DF460000}"/>
    <cellStyle name="Input 5 2 2" xfId="11592" xr:uid="{00000000-0005-0000-0000-0000E0460000}"/>
    <cellStyle name="Input 5 2 2 2" xfId="16851" xr:uid="{00000000-0005-0000-0000-0000E1460000}"/>
    <cellStyle name="Input 5 2 2 2 2" xfId="20752" xr:uid="{00000000-0005-0000-0000-0000E2460000}"/>
    <cellStyle name="Input 5 2 2 2 2 2" xfId="30430" xr:uid="{00000000-0005-0000-0000-0000E3460000}"/>
    <cellStyle name="Input 5 2 2 2 3" xfId="29385" xr:uid="{00000000-0005-0000-0000-0000E4460000}"/>
    <cellStyle name="Input 5 2 2 2 4" xfId="33020" xr:uid="{00000000-0005-0000-0000-0000E5460000}"/>
    <cellStyle name="Input 5 2 2 2 5" xfId="34073" xr:uid="{00000000-0005-0000-0000-0000E6460000}"/>
    <cellStyle name="Input 5 2 2 2 6" xfId="30590" xr:uid="{00000000-0005-0000-0000-0000E7460000}"/>
    <cellStyle name="Input 5 2 2 3" xfId="20601" xr:uid="{00000000-0005-0000-0000-0000E8460000}"/>
    <cellStyle name="Input 5 2 2 3 2" xfId="30279" xr:uid="{00000000-0005-0000-0000-0000E9460000}"/>
    <cellStyle name="Input 5 2 2 4" xfId="24344" xr:uid="{00000000-0005-0000-0000-0000EA460000}"/>
    <cellStyle name="Input 5 2 2 5" xfId="32027" xr:uid="{00000000-0005-0000-0000-0000EB460000}"/>
    <cellStyle name="Input 5 2 2 6" xfId="33888" xr:uid="{00000000-0005-0000-0000-0000EC460000}"/>
    <cellStyle name="Input 5 2 2 7" xfId="32034" xr:uid="{00000000-0005-0000-0000-0000ED460000}"/>
    <cellStyle name="Input 5 2 2 8" xfId="42990" xr:uid="{00000000-0005-0000-0000-0000EE460000}"/>
    <cellStyle name="Input 5 2 3" xfId="11798" xr:uid="{00000000-0005-0000-0000-0000EF460000}"/>
    <cellStyle name="Input 5 2 3 2" xfId="17023" xr:uid="{00000000-0005-0000-0000-0000F0460000}"/>
    <cellStyle name="Input 5 2 3 2 2" xfId="29554" xr:uid="{00000000-0005-0000-0000-0000F1460000}"/>
    <cellStyle name="Input 5 2 3 3" xfId="20845" xr:uid="{00000000-0005-0000-0000-0000F2460000}"/>
    <cellStyle name="Input 5 2 3 3 2" xfId="30523" xr:uid="{00000000-0005-0000-0000-0000F3460000}"/>
    <cellStyle name="Input 5 2 3 4" xfId="24547" xr:uid="{00000000-0005-0000-0000-0000F4460000}"/>
    <cellStyle name="Input 5 2 3 5" xfId="33160" xr:uid="{00000000-0005-0000-0000-0000F5460000}"/>
    <cellStyle name="Input 5 2 3 6" xfId="34168" xr:uid="{00000000-0005-0000-0000-0000F6460000}"/>
    <cellStyle name="Input 5 2 3 7" xfId="31748" xr:uid="{00000000-0005-0000-0000-0000F7460000}"/>
    <cellStyle name="Input 5 2 4" xfId="6446" xr:uid="{00000000-0005-0000-0000-0000F8460000}"/>
    <cellStyle name="Input 5 2 4 2" xfId="21194" xr:uid="{00000000-0005-0000-0000-0000F9460000}"/>
    <cellStyle name="Input 5 2 5" xfId="17984" xr:uid="{00000000-0005-0000-0000-0000FA460000}"/>
    <cellStyle name="Input 5 2 5 2" xfId="30022" xr:uid="{00000000-0005-0000-0000-0000FB460000}"/>
    <cellStyle name="Input 5 2 6" xfId="22735" xr:uid="{00000000-0005-0000-0000-0000FC460000}"/>
    <cellStyle name="Input 5 2 7" xfId="30824" xr:uid="{00000000-0005-0000-0000-0000FD460000}"/>
    <cellStyle name="Input 5 2 8" xfId="30619" xr:uid="{00000000-0005-0000-0000-0000FE460000}"/>
    <cellStyle name="Input 5 2 9" xfId="30732" xr:uid="{00000000-0005-0000-0000-0000FF460000}"/>
    <cellStyle name="Input 5 3" xfId="9953" xr:uid="{00000000-0005-0000-0000-000000470000}"/>
    <cellStyle name="Input 5 3 2" xfId="11822" xr:uid="{00000000-0005-0000-0000-000001470000}"/>
    <cellStyle name="Input 5 3 2 2" xfId="17035" xr:uid="{00000000-0005-0000-0000-000002470000}"/>
    <cellStyle name="Input 5 3 2 2 2" xfId="29566" xr:uid="{00000000-0005-0000-0000-000003470000}"/>
    <cellStyle name="Input 5 3 2 3" xfId="20715" xr:uid="{00000000-0005-0000-0000-000004470000}"/>
    <cellStyle name="Input 5 3 2 3 2" xfId="30393" xr:uid="{00000000-0005-0000-0000-000005470000}"/>
    <cellStyle name="Input 5 3 2 4" xfId="24571" xr:uid="{00000000-0005-0000-0000-000006470000}"/>
    <cellStyle name="Input 5 3 2 5" xfId="32969" xr:uid="{00000000-0005-0000-0000-000007470000}"/>
    <cellStyle name="Input 5 3 2 6" xfId="34036" xr:uid="{00000000-0005-0000-0000-000008470000}"/>
    <cellStyle name="Input 5 3 2 7" xfId="32178" xr:uid="{00000000-0005-0000-0000-000009470000}"/>
    <cellStyle name="Input 5 3 3" xfId="11784" xr:uid="{00000000-0005-0000-0000-00000A470000}"/>
    <cellStyle name="Input 5 3 3 2" xfId="17012" xr:uid="{00000000-0005-0000-0000-00000B470000}"/>
    <cellStyle name="Input 5 3 3 2 2" xfId="29545" xr:uid="{00000000-0005-0000-0000-00000C470000}"/>
    <cellStyle name="Input 5 3 3 3" xfId="24535" xr:uid="{00000000-0005-0000-0000-00000D470000}"/>
    <cellStyle name="Input 5 3 4" xfId="11692" xr:uid="{00000000-0005-0000-0000-00000E470000}"/>
    <cellStyle name="Input 5 3 4 2" xfId="24441" xr:uid="{00000000-0005-0000-0000-00000F470000}"/>
    <cellStyle name="Input 5 3 5" xfId="20565" xr:uid="{00000000-0005-0000-0000-000010470000}"/>
    <cellStyle name="Input 5 3 5 2" xfId="30243" xr:uid="{00000000-0005-0000-0000-000011470000}"/>
    <cellStyle name="Input 5 3 6" xfId="23568" xr:uid="{00000000-0005-0000-0000-000012470000}"/>
    <cellStyle name="Input 5 3 7" xfId="31968" xr:uid="{00000000-0005-0000-0000-000013470000}"/>
    <cellStyle name="Input 5 3 8" xfId="33845" xr:uid="{00000000-0005-0000-0000-000014470000}"/>
    <cellStyle name="Input 5 3 9" xfId="33877" xr:uid="{00000000-0005-0000-0000-000015470000}"/>
    <cellStyle name="Input 5 4" xfId="10204" xr:uid="{00000000-0005-0000-0000-000016470000}"/>
    <cellStyle name="Input 5 4 2" xfId="11852" xr:uid="{00000000-0005-0000-0000-000017470000}"/>
    <cellStyle name="Input 5 4 2 2" xfId="17054" xr:uid="{00000000-0005-0000-0000-000018470000}"/>
    <cellStyle name="Input 5 4 2 2 2" xfId="29585" xr:uid="{00000000-0005-0000-0000-000019470000}"/>
    <cellStyle name="Input 5 4 2 3" xfId="24601" xr:uid="{00000000-0005-0000-0000-00001A470000}"/>
    <cellStyle name="Input 5 4 3" xfId="7143" xr:uid="{00000000-0005-0000-0000-00001B470000}"/>
    <cellStyle name="Input 5 4 3 2" xfId="13678" xr:uid="{00000000-0005-0000-0000-00001C470000}"/>
    <cellStyle name="Input 5 4 3 2 2" xfId="26409" xr:uid="{00000000-0005-0000-0000-00001D470000}"/>
    <cellStyle name="Input 5 4 3 3" xfId="21871" xr:uid="{00000000-0005-0000-0000-00001E470000}"/>
    <cellStyle name="Input 5 4 4" xfId="11374" xr:uid="{00000000-0005-0000-0000-00001F470000}"/>
    <cellStyle name="Input 5 4 4 2" xfId="24129" xr:uid="{00000000-0005-0000-0000-000020470000}"/>
    <cellStyle name="Input 5 4 5" xfId="20809" xr:uid="{00000000-0005-0000-0000-000021470000}"/>
    <cellStyle name="Input 5 4 5 2" xfId="30487" xr:uid="{00000000-0005-0000-0000-000022470000}"/>
    <cellStyle name="Input 5 4 6" xfId="23643" xr:uid="{00000000-0005-0000-0000-000023470000}"/>
    <cellStyle name="Input 5 4 7" xfId="33105" xr:uid="{00000000-0005-0000-0000-000024470000}"/>
    <cellStyle name="Input 5 4 8" xfId="34131" xr:uid="{00000000-0005-0000-0000-000025470000}"/>
    <cellStyle name="Input 5 4 9" xfId="31970" xr:uid="{00000000-0005-0000-0000-000026470000}"/>
    <cellStyle name="Input 5 5" xfId="6501" xr:uid="{00000000-0005-0000-0000-000027470000}"/>
    <cellStyle name="Input 5 5 2" xfId="13096" xr:uid="{00000000-0005-0000-0000-000028470000}"/>
    <cellStyle name="Input 5 5 2 2" xfId="25841" xr:uid="{00000000-0005-0000-0000-000029470000}"/>
    <cellStyle name="Input 5 5 2 3" xfId="42992" xr:uid="{00000000-0005-0000-0000-00002A470000}"/>
    <cellStyle name="Input 5 5 3" xfId="21245" xr:uid="{00000000-0005-0000-0000-00002B470000}"/>
    <cellStyle name="Input 5 5 4" xfId="42991" xr:uid="{00000000-0005-0000-0000-00002C470000}"/>
    <cellStyle name="Input 5 6" xfId="7332" xr:uid="{00000000-0005-0000-0000-00002D470000}"/>
    <cellStyle name="Input 5 6 2" xfId="13855" xr:uid="{00000000-0005-0000-0000-00002E470000}"/>
    <cellStyle name="Input 5 6 2 2" xfId="26586" xr:uid="{00000000-0005-0000-0000-00002F470000}"/>
    <cellStyle name="Input 5 6 2 3" xfId="42994" xr:uid="{00000000-0005-0000-0000-000030470000}"/>
    <cellStyle name="Input 5 6 3" xfId="22060" xr:uid="{00000000-0005-0000-0000-000031470000}"/>
    <cellStyle name="Input 5 6 4" xfId="42993" xr:uid="{00000000-0005-0000-0000-000032470000}"/>
    <cellStyle name="Input 5 7" xfId="6424" xr:uid="{00000000-0005-0000-0000-000033470000}"/>
    <cellStyle name="Input 5 7 2" xfId="13047" xr:uid="{00000000-0005-0000-0000-000034470000}"/>
    <cellStyle name="Input 5 7 2 2" xfId="25793" xr:uid="{00000000-0005-0000-0000-000035470000}"/>
    <cellStyle name="Input 5 7 2 3" xfId="42996" xr:uid="{00000000-0005-0000-0000-000036470000}"/>
    <cellStyle name="Input 5 7 3" xfId="21173" xr:uid="{00000000-0005-0000-0000-000037470000}"/>
    <cellStyle name="Input 5 7 4" xfId="42995" xr:uid="{00000000-0005-0000-0000-000038470000}"/>
    <cellStyle name="Input 5 8" xfId="7589" xr:uid="{00000000-0005-0000-0000-000039470000}"/>
    <cellStyle name="Input 5 8 2" xfId="22315" xr:uid="{00000000-0005-0000-0000-00003A470000}"/>
    <cellStyle name="Input 5 9" xfId="17425" xr:uid="{00000000-0005-0000-0000-00003B470000}"/>
    <cellStyle name="Input 5 9 2" xfId="29943" xr:uid="{00000000-0005-0000-0000-00003C470000}"/>
    <cellStyle name="Input 6" xfId="2810" xr:uid="{00000000-0005-0000-0000-00003D470000}"/>
    <cellStyle name="Input 6 10" xfId="31325" xr:uid="{00000000-0005-0000-0000-00003E470000}"/>
    <cellStyle name="Input 6 11" xfId="30643" xr:uid="{00000000-0005-0000-0000-00003F470000}"/>
    <cellStyle name="Input 6 12" xfId="37143" xr:uid="{00000000-0005-0000-0000-000040470000}"/>
    <cellStyle name="Input 6 13" xfId="42997" xr:uid="{00000000-0005-0000-0000-000041470000}"/>
    <cellStyle name="Input 6 2" xfId="8670" xr:uid="{00000000-0005-0000-0000-000042470000}"/>
    <cellStyle name="Input 6 2 10" xfId="42998" xr:uid="{00000000-0005-0000-0000-000043470000}"/>
    <cellStyle name="Input 6 2 2" xfId="11593" xr:uid="{00000000-0005-0000-0000-000044470000}"/>
    <cellStyle name="Input 6 2 2 2" xfId="16852" xr:uid="{00000000-0005-0000-0000-000045470000}"/>
    <cellStyle name="Input 6 2 2 2 2" xfId="29386" xr:uid="{00000000-0005-0000-0000-000046470000}"/>
    <cellStyle name="Input 6 2 2 3" xfId="20753" xr:uid="{00000000-0005-0000-0000-000047470000}"/>
    <cellStyle name="Input 6 2 2 3 2" xfId="30431" xr:uid="{00000000-0005-0000-0000-000048470000}"/>
    <cellStyle name="Input 6 2 2 4" xfId="24345" xr:uid="{00000000-0005-0000-0000-000049470000}"/>
    <cellStyle name="Input 6 2 2 5" xfId="33021" xr:uid="{00000000-0005-0000-0000-00004A470000}"/>
    <cellStyle name="Input 6 2 2 6" xfId="34074" xr:uid="{00000000-0005-0000-0000-00004B470000}"/>
    <cellStyle name="Input 6 2 2 7" xfId="31665" xr:uid="{00000000-0005-0000-0000-00004C470000}"/>
    <cellStyle name="Input 6 2 2 8" xfId="42999" xr:uid="{00000000-0005-0000-0000-00004D470000}"/>
    <cellStyle name="Input 6 2 3" xfId="11931" xr:uid="{00000000-0005-0000-0000-00004E470000}"/>
    <cellStyle name="Input 6 2 3 2" xfId="17099" xr:uid="{00000000-0005-0000-0000-00004F470000}"/>
    <cellStyle name="Input 6 2 3 2 2" xfId="29630" xr:uid="{00000000-0005-0000-0000-000050470000}"/>
    <cellStyle name="Input 6 2 3 3" xfId="24680" xr:uid="{00000000-0005-0000-0000-000051470000}"/>
    <cellStyle name="Input 6 2 4" xfId="6445" xr:uid="{00000000-0005-0000-0000-000052470000}"/>
    <cellStyle name="Input 6 2 4 2" xfId="21193" xr:uid="{00000000-0005-0000-0000-000053470000}"/>
    <cellStyle name="Input 6 2 5" xfId="20602" xr:uid="{00000000-0005-0000-0000-000054470000}"/>
    <cellStyle name="Input 6 2 5 2" xfId="30280" xr:uid="{00000000-0005-0000-0000-000055470000}"/>
    <cellStyle name="Input 6 2 6" xfId="22736" xr:uid="{00000000-0005-0000-0000-000056470000}"/>
    <cellStyle name="Input 6 2 7" xfId="32028" xr:uid="{00000000-0005-0000-0000-000057470000}"/>
    <cellStyle name="Input 6 2 8" xfId="33889" xr:uid="{00000000-0005-0000-0000-000058470000}"/>
    <cellStyle name="Input 6 2 9" xfId="31654" xr:uid="{00000000-0005-0000-0000-000059470000}"/>
    <cellStyle name="Input 6 3" xfId="6502" xr:uid="{00000000-0005-0000-0000-00005A470000}"/>
    <cellStyle name="Input 6 3 2" xfId="13097" xr:uid="{00000000-0005-0000-0000-00005B470000}"/>
    <cellStyle name="Input 6 3 2 2" xfId="25842" xr:uid="{00000000-0005-0000-0000-00005C470000}"/>
    <cellStyle name="Input 6 3 3" xfId="20846" xr:uid="{00000000-0005-0000-0000-00005D470000}"/>
    <cellStyle name="Input 6 3 3 2" xfId="30524" xr:uid="{00000000-0005-0000-0000-00005E470000}"/>
    <cellStyle name="Input 6 3 4" xfId="21246" xr:uid="{00000000-0005-0000-0000-00005F470000}"/>
    <cellStyle name="Input 6 3 5" xfId="33161" xr:uid="{00000000-0005-0000-0000-000060470000}"/>
    <cellStyle name="Input 6 3 6" xfId="34169" xr:uid="{00000000-0005-0000-0000-000061470000}"/>
    <cellStyle name="Input 6 3 7" xfId="31621" xr:uid="{00000000-0005-0000-0000-000062470000}"/>
    <cellStyle name="Input 6 4" xfId="7331" xr:uid="{00000000-0005-0000-0000-000063470000}"/>
    <cellStyle name="Input 6 4 2" xfId="13854" xr:uid="{00000000-0005-0000-0000-000064470000}"/>
    <cellStyle name="Input 6 4 2 2" xfId="26585" xr:uid="{00000000-0005-0000-0000-000065470000}"/>
    <cellStyle name="Input 6 4 3" xfId="22059" xr:uid="{00000000-0005-0000-0000-000066470000}"/>
    <cellStyle name="Input 6 5" xfId="11708" xr:uid="{00000000-0005-0000-0000-000067470000}"/>
    <cellStyle name="Input 6 5 2" xfId="16947" xr:uid="{00000000-0005-0000-0000-000068470000}"/>
    <cellStyle name="Input 6 5 2 2" xfId="29480" xr:uid="{00000000-0005-0000-0000-000069470000}"/>
    <cellStyle name="Input 6 5 3" xfId="24458" xr:uid="{00000000-0005-0000-0000-00006A470000}"/>
    <cellStyle name="Input 6 6" xfId="11904" xr:uid="{00000000-0005-0000-0000-00006B470000}"/>
    <cellStyle name="Input 6 6 2" xfId="24653" xr:uid="{00000000-0005-0000-0000-00006C470000}"/>
    <cellStyle name="Input 6 7" xfId="17983" xr:uid="{00000000-0005-0000-0000-00006D470000}"/>
    <cellStyle name="Input 6 7 2" xfId="30021" xr:uid="{00000000-0005-0000-0000-00006E470000}"/>
    <cellStyle name="Input 6 8" xfId="20938" xr:uid="{00000000-0005-0000-0000-00006F470000}"/>
    <cellStyle name="Input 6 9" xfId="30825" xr:uid="{00000000-0005-0000-0000-000070470000}"/>
    <cellStyle name="Input 7" xfId="2811" xr:uid="{00000000-0005-0000-0000-000071470000}"/>
    <cellStyle name="Input 7 10" xfId="32103" xr:uid="{00000000-0005-0000-0000-000072470000}"/>
    <cellStyle name="Input 7 11" xfId="30678" xr:uid="{00000000-0005-0000-0000-000073470000}"/>
    <cellStyle name="Input 7 12" xfId="37144" xr:uid="{00000000-0005-0000-0000-000074470000}"/>
    <cellStyle name="Input 7 13" xfId="43000" xr:uid="{00000000-0005-0000-0000-000075470000}"/>
    <cellStyle name="Input 7 2" xfId="8671" xr:uid="{00000000-0005-0000-0000-000076470000}"/>
    <cellStyle name="Input 7 2 10" xfId="43001" xr:uid="{00000000-0005-0000-0000-000077470000}"/>
    <cellStyle name="Input 7 2 2" xfId="11594" xr:uid="{00000000-0005-0000-0000-000078470000}"/>
    <cellStyle name="Input 7 2 2 2" xfId="16853" xr:uid="{00000000-0005-0000-0000-000079470000}"/>
    <cellStyle name="Input 7 2 2 2 2" xfId="29387" xr:uid="{00000000-0005-0000-0000-00007A470000}"/>
    <cellStyle name="Input 7 2 2 3" xfId="20754" xr:uid="{00000000-0005-0000-0000-00007B470000}"/>
    <cellStyle name="Input 7 2 2 3 2" xfId="30432" xr:uid="{00000000-0005-0000-0000-00007C470000}"/>
    <cellStyle name="Input 7 2 2 4" xfId="24346" xr:uid="{00000000-0005-0000-0000-00007D470000}"/>
    <cellStyle name="Input 7 2 2 5" xfId="33022" xr:uid="{00000000-0005-0000-0000-00007E470000}"/>
    <cellStyle name="Input 7 2 2 6" xfId="34075" xr:uid="{00000000-0005-0000-0000-00007F470000}"/>
    <cellStyle name="Input 7 2 2 7" xfId="33828" xr:uid="{00000000-0005-0000-0000-000080470000}"/>
    <cellStyle name="Input 7 2 3" xfId="11797" xr:uid="{00000000-0005-0000-0000-000081470000}"/>
    <cellStyle name="Input 7 2 3 2" xfId="17022" xr:uid="{00000000-0005-0000-0000-000082470000}"/>
    <cellStyle name="Input 7 2 3 2 2" xfId="29553" xr:uid="{00000000-0005-0000-0000-000083470000}"/>
    <cellStyle name="Input 7 2 3 3" xfId="24546" xr:uid="{00000000-0005-0000-0000-000084470000}"/>
    <cellStyle name="Input 7 2 4" xfId="11849" xr:uid="{00000000-0005-0000-0000-000085470000}"/>
    <cellStyle name="Input 7 2 4 2" xfId="24598" xr:uid="{00000000-0005-0000-0000-000086470000}"/>
    <cellStyle name="Input 7 2 5" xfId="20603" xr:uid="{00000000-0005-0000-0000-000087470000}"/>
    <cellStyle name="Input 7 2 5 2" xfId="30281" xr:uid="{00000000-0005-0000-0000-000088470000}"/>
    <cellStyle name="Input 7 2 6" xfId="22737" xr:uid="{00000000-0005-0000-0000-000089470000}"/>
    <cellStyle name="Input 7 2 7" xfId="32029" xr:uid="{00000000-0005-0000-0000-00008A470000}"/>
    <cellStyle name="Input 7 2 8" xfId="33890" xr:uid="{00000000-0005-0000-0000-00008B470000}"/>
    <cellStyle name="Input 7 2 9" xfId="34123" xr:uid="{00000000-0005-0000-0000-00008C470000}"/>
    <cellStyle name="Input 7 3" xfId="6503" xr:uid="{00000000-0005-0000-0000-00008D470000}"/>
    <cellStyle name="Input 7 3 2" xfId="13098" xr:uid="{00000000-0005-0000-0000-00008E470000}"/>
    <cellStyle name="Input 7 3 2 2" xfId="25843" xr:uid="{00000000-0005-0000-0000-00008F470000}"/>
    <cellStyle name="Input 7 3 3" xfId="20847" xr:uid="{00000000-0005-0000-0000-000090470000}"/>
    <cellStyle name="Input 7 3 3 2" xfId="30525" xr:uid="{00000000-0005-0000-0000-000091470000}"/>
    <cellStyle name="Input 7 3 4" xfId="21247" xr:uid="{00000000-0005-0000-0000-000092470000}"/>
    <cellStyle name="Input 7 3 5" xfId="33162" xr:uid="{00000000-0005-0000-0000-000093470000}"/>
    <cellStyle name="Input 7 3 6" xfId="34170" xr:uid="{00000000-0005-0000-0000-000094470000}"/>
    <cellStyle name="Input 7 3 7" xfId="31622" xr:uid="{00000000-0005-0000-0000-000095470000}"/>
    <cellStyle name="Input 7 4" xfId="7330" xr:uid="{00000000-0005-0000-0000-000096470000}"/>
    <cellStyle name="Input 7 4 2" xfId="13853" xr:uid="{00000000-0005-0000-0000-000097470000}"/>
    <cellStyle name="Input 7 4 2 2" xfId="26584" xr:uid="{00000000-0005-0000-0000-000098470000}"/>
    <cellStyle name="Input 7 4 3" xfId="22058" xr:uid="{00000000-0005-0000-0000-000099470000}"/>
    <cellStyle name="Input 7 5" xfId="11556" xr:uid="{00000000-0005-0000-0000-00009A470000}"/>
    <cellStyle name="Input 7 5 2" xfId="16820" xr:uid="{00000000-0005-0000-0000-00009B470000}"/>
    <cellStyle name="Input 7 5 2 2" xfId="29354" xr:uid="{00000000-0005-0000-0000-00009C470000}"/>
    <cellStyle name="Input 7 5 3" xfId="24308" xr:uid="{00000000-0005-0000-0000-00009D470000}"/>
    <cellStyle name="Input 7 6" xfId="11693" xr:uid="{00000000-0005-0000-0000-00009E470000}"/>
    <cellStyle name="Input 7 6 2" xfId="24443" xr:uid="{00000000-0005-0000-0000-00009F470000}"/>
    <cellStyle name="Input 7 7" xfId="17982" xr:uid="{00000000-0005-0000-0000-0000A0470000}"/>
    <cellStyle name="Input 7 7 2" xfId="30020" xr:uid="{00000000-0005-0000-0000-0000A1470000}"/>
    <cellStyle name="Input 7 8" xfId="20939" xr:uid="{00000000-0005-0000-0000-0000A2470000}"/>
    <cellStyle name="Input 7 9" xfId="30826" xr:uid="{00000000-0005-0000-0000-0000A3470000}"/>
    <cellStyle name="Input 8" xfId="2812" xr:uid="{00000000-0005-0000-0000-0000A4470000}"/>
    <cellStyle name="Input 8 10" xfId="31938" xr:uid="{00000000-0005-0000-0000-0000A5470000}"/>
    <cellStyle name="Input 8 11" xfId="33813" xr:uid="{00000000-0005-0000-0000-0000A6470000}"/>
    <cellStyle name="Input 8 12" xfId="37145" xr:uid="{00000000-0005-0000-0000-0000A7470000}"/>
    <cellStyle name="Input 8 13" xfId="43002" xr:uid="{00000000-0005-0000-0000-0000A8470000}"/>
    <cellStyle name="Input 8 2" xfId="8672" xr:uid="{00000000-0005-0000-0000-0000A9470000}"/>
    <cellStyle name="Input 8 2 10" xfId="43003" xr:uid="{00000000-0005-0000-0000-0000AA470000}"/>
    <cellStyle name="Input 8 2 2" xfId="11595" xr:uid="{00000000-0005-0000-0000-0000AB470000}"/>
    <cellStyle name="Input 8 2 2 2" xfId="16854" xr:uid="{00000000-0005-0000-0000-0000AC470000}"/>
    <cellStyle name="Input 8 2 2 2 2" xfId="29388" xr:uid="{00000000-0005-0000-0000-0000AD470000}"/>
    <cellStyle name="Input 8 2 2 3" xfId="20755" xr:uid="{00000000-0005-0000-0000-0000AE470000}"/>
    <cellStyle name="Input 8 2 2 3 2" xfId="30433" xr:uid="{00000000-0005-0000-0000-0000AF470000}"/>
    <cellStyle name="Input 8 2 2 4" xfId="24347" xr:uid="{00000000-0005-0000-0000-0000B0470000}"/>
    <cellStyle name="Input 8 2 2 5" xfId="33023" xr:uid="{00000000-0005-0000-0000-0000B1470000}"/>
    <cellStyle name="Input 8 2 2 6" xfId="34076" xr:uid="{00000000-0005-0000-0000-0000B2470000}"/>
    <cellStyle name="Input 8 2 2 7" xfId="31543" xr:uid="{00000000-0005-0000-0000-0000B3470000}"/>
    <cellStyle name="Input 8 2 3" xfId="11881" xr:uid="{00000000-0005-0000-0000-0000B4470000}"/>
    <cellStyle name="Input 8 2 3 2" xfId="17071" xr:uid="{00000000-0005-0000-0000-0000B5470000}"/>
    <cellStyle name="Input 8 2 3 2 2" xfId="29602" xr:uid="{00000000-0005-0000-0000-0000B6470000}"/>
    <cellStyle name="Input 8 2 3 3" xfId="24630" xr:uid="{00000000-0005-0000-0000-0000B7470000}"/>
    <cellStyle name="Input 8 2 4" xfId="11776" xr:uid="{00000000-0005-0000-0000-0000B8470000}"/>
    <cellStyle name="Input 8 2 4 2" xfId="24527" xr:uid="{00000000-0005-0000-0000-0000B9470000}"/>
    <cellStyle name="Input 8 2 5" xfId="20604" xr:uid="{00000000-0005-0000-0000-0000BA470000}"/>
    <cellStyle name="Input 8 2 5 2" xfId="30282" xr:uid="{00000000-0005-0000-0000-0000BB470000}"/>
    <cellStyle name="Input 8 2 6" xfId="22738" xr:uid="{00000000-0005-0000-0000-0000BC470000}"/>
    <cellStyle name="Input 8 2 7" xfId="32030" xr:uid="{00000000-0005-0000-0000-0000BD470000}"/>
    <cellStyle name="Input 8 2 8" xfId="33891" xr:uid="{00000000-0005-0000-0000-0000BE470000}"/>
    <cellStyle name="Input 8 2 9" xfId="33940" xr:uid="{00000000-0005-0000-0000-0000BF470000}"/>
    <cellStyle name="Input 8 3" xfId="6504" xr:uid="{00000000-0005-0000-0000-0000C0470000}"/>
    <cellStyle name="Input 8 3 2" xfId="13099" xr:uid="{00000000-0005-0000-0000-0000C1470000}"/>
    <cellStyle name="Input 8 3 2 2" xfId="25844" xr:uid="{00000000-0005-0000-0000-0000C2470000}"/>
    <cellStyle name="Input 8 3 3" xfId="20848" xr:uid="{00000000-0005-0000-0000-0000C3470000}"/>
    <cellStyle name="Input 8 3 3 2" xfId="30526" xr:uid="{00000000-0005-0000-0000-0000C4470000}"/>
    <cellStyle name="Input 8 3 4" xfId="21248" xr:uid="{00000000-0005-0000-0000-0000C5470000}"/>
    <cellStyle name="Input 8 3 5" xfId="33163" xr:uid="{00000000-0005-0000-0000-0000C6470000}"/>
    <cellStyle name="Input 8 3 6" xfId="34171" xr:uid="{00000000-0005-0000-0000-0000C7470000}"/>
    <cellStyle name="Input 8 3 7" xfId="31623" xr:uid="{00000000-0005-0000-0000-0000C8470000}"/>
    <cellStyle name="Input 8 4" xfId="7329" xr:uid="{00000000-0005-0000-0000-0000C9470000}"/>
    <cellStyle name="Input 8 4 2" xfId="13852" xr:uid="{00000000-0005-0000-0000-0000CA470000}"/>
    <cellStyle name="Input 8 4 2 2" xfId="26583" xr:uid="{00000000-0005-0000-0000-0000CB470000}"/>
    <cellStyle name="Input 8 4 3" xfId="22057" xr:uid="{00000000-0005-0000-0000-0000CC470000}"/>
    <cellStyle name="Input 8 5" xfId="11396" xr:uid="{00000000-0005-0000-0000-0000CD470000}"/>
    <cellStyle name="Input 8 5 2" xfId="16698" xr:uid="{00000000-0005-0000-0000-0000CE470000}"/>
    <cellStyle name="Input 8 5 2 2" xfId="29233" xr:uid="{00000000-0005-0000-0000-0000CF470000}"/>
    <cellStyle name="Input 8 5 3" xfId="24151" xr:uid="{00000000-0005-0000-0000-0000D0470000}"/>
    <cellStyle name="Input 8 6" xfId="11502" xr:uid="{00000000-0005-0000-0000-0000D1470000}"/>
    <cellStyle name="Input 8 6 2" xfId="24257" xr:uid="{00000000-0005-0000-0000-0000D2470000}"/>
    <cellStyle name="Input 8 7" xfId="17981" xr:uid="{00000000-0005-0000-0000-0000D3470000}"/>
    <cellStyle name="Input 8 7 2" xfId="30019" xr:uid="{00000000-0005-0000-0000-0000D4470000}"/>
    <cellStyle name="Input 8 8" xfId="20940" xr:uid="{00000000-0005-0000-0000-0000D5470000}"/>
    <cellStyle name="Input 8 9" xfId="30827" xr:uid="{00000000-0005-0000-0000-0000D6470000}"/>
    <cellStyle name="Input 9" xfId="2813" xr:uid="{00000000-0005-0000-0000-0000D7470000}"/>
    <cellStyle name="Input 9 10" xfId="30836" xr:uid="{00000000-0005-0000-0000-0000D8470000}"/>
    <cellStyle name="Input 9 11" xfId="30856" xr:uid="{00000000-0005-0000-0000-0000D9470000}"/>
    <cellStyle name="Input 9 12" xfId="37146" xr:uid="{00000000-0005-0000-0000-0000DA470000}"/>
    <cellStyle name="Input 9 2" xfId="8673" xr:uid="{00000000-0005-0000-0000-0000DB470000}"/>
    <cellStyle name="Input 9 2 2" xfId="11596" xr:uid="{00000000-0005-0000-0000-0000DC470000}"/>
    <cellStyle name="Input 9 2 2 2" xfId="16855" xr:uid="{00000000-0005-0000-0000-0000DD470000}"/>
    <cellStyle name="Input 9 2 2 2 2" xfId="29389" xr:uid="{00000000-0005-0000-0000-0000DE470000}"/>
    <cellStyle name="Input 9 2 2 3" xfId="20756" xr:uid="{00000000-0005-0000-0000-0000DF470000}"/>
    <cellStyle name="Input 9 2 2 3 2" xfId="30434" xr:uid="{00000000-0005-0000-0000-0000E0470000}"/>
    <cellStyle name="Input 9 2 2 4" xfId="24348" xr:uid="{00000000-0005-0000-0000-0000E1470000}"/>
    <cellStyle name="Input 9 2 2 5" xfId="33024" xr:uid="{00000000-0005-0000-0000-0000E2470000}"/>
    <cellStyle name="Input 9 2 2 6" xfId="34077" xr:uid="{00000000-0005-0000-0000-0000E3470000}"/>
    <cellStyle name="Input 9 2 2 7" xfId="31542" xr:uid="{00000000-0005-0000-0000-0000E4470000}"/>
    <cellStyle name="Input 9 2 3" xfId="11796" xr:uid="{00000000-0005-0000-0000-0000E5470000}"/>
    <cellStyle name="Input 9 2 3 2" xfId="17021" xr:uid="{00000000-0005-0000-0000-0000E6470000}"/>
    <cellStyle name="Input 9 2 3 2 2" xfId="29552" xr:uid="{00000000-0005-0000-0000-0000E7470000}"/>
    <cellStyle name="Input 9 2 3 3" xfId="24545" xr:uid="{00000000-0005-0000-0000-0000E8470000}"/>
    <cellStyle name="Input 9 2 4" xfId="6892" xr:uid="{00000000-0005-0000-0000-0000E9470000}"/>
    <cellStyle name="Input 9 2 4 2" xfId="21623" xr:uid="{00000000-0005-0000-0000-0000EA470000}"/>
    <cellStyle name="Input 9 2 5" xfId="20605" xr:uid="{00000000-0005-0000-0000-0000EB470000}"/>
    <cellStyle name="Input 9 2 5 2" xfId="30283" xr:uid="{00000000-0005-0000-0000-0000EC470000}"/>
    <cellStyle name="Input 9 2 6" xfId="22739" xr:uid="{00000000-0005-0000-0000-0000ED470000}"/>
    <cellStyle name="Input 9 2 7" xfId="32031" xr:uid="{00000000-0005-0000-0000-0000EE470000}"/>
    <cellStyle name="Input 9 2 8" xfId="33892" xr:uid="{00000000-0005-0000-0000-0000EF470000}"/>
    <cellStyle name="Input 9 2 9" xfId="33944" xr:uid="{00000000-0005-0000-0000-0000F0470000}"/>
    <cellStyle name="Input 9 3" xfId="6505" xr:uid="{00000000-0005-0000-0000-0000F1470000}"/>
    <cellStyle name="Input 9 3 2" xfId="13100" xr:uid="{00000000-0005-0000-0000-0000F2470000}"/>
    <cellStyle name="Input 9 3 2 2" xfId="25845" xr:uid="{00000000-0005-0000-0000-0000F3470000}"/>
    <cellStyle name="Input 9 3 3" xfId="20849" xr:uid="{00000000-0005-0000-0000-0000F4470000}"/>
    <cellStyle name="Input 9 3 3 2" xfId="30527" xr:uid="{00000000-0005-0000-0000-0000F5470000}"/>
    <cellStyle name="Input 9 3 4" xfId="21249" xr:uid="{00000000-0005-0000-0000-0000F6470000}"/>
    <cellStyle name="Input 9 3 5" xfId="33164" xr:uid="{00000000-0005-0000-0000-0000F7470000}"/>
    <cellStyle name="Input 9 3 6" xfId="34172" xr:uid="{00000000-0005-0000-0000-0000F8470000}"/>
    <cellStyle name="Input 9 3 7" xfId="31624" xr:uid="{00000000-0005-0000-0000-0000F9470000}"/>
    <cellStyle name="Input 9 4" xfId="6519" xr:uid="{00000000-0005-0000-0000-0000FA470000}"/>
    <cellStyle name="Input 9 4 2" xfId="13111" xr:uid="{00000000-0005-0000-0000-0000FB470000}"/>
    <cellStyle name="Input 9 4 2 2" xfId="25856" xr:uid="{00000000-0005-0000-0000-0000FC470000}"/>
    <cellStyle name="Input 9 4 3" xfId="21263" xr:uid="{00000000-0005-0000-0000-0000FD470000}"/>
    <cellStyle name="Input 9 5" xfId="11707" xr:uid="{00000000-0005-0000-0000-0000FE470000}"/>
    <cellStyle name="Input 9 5 2" xfId="16946" xr:uid="{00000000-0005-0000-0000-0000FF470000}"/>
    <cellStyle name="Input 9 5 2 2" xfId="29479" xr:uid="{00000000-0005-0000-0000-000000480000}"/>
    <cellStyle name="Input 9 5 3" xfId="24457" xr:uid="{00000000-0005-0000-0000-000001480000}"/>
    <cellStyle name="Input 9 6" xfId="11487" xr:uid="{00000000-0005-0000-0000-000002480000}"/>
    <cellStyle name="Input 9 6 2" xfId="24242" xr:uid="{00000000-0005-0000-0000-000003480000}"/>
    <cellStyle name="Input 9 7" xfId="17980" xr:uid="{00000000-0005-0000-0000-000004480000}"/>
    <cellStyle name="Input 9 7 2" xfId="30018" xr:uid="{00000000-0005-0000-0000-000005480000}"/>
    <cellStyle name="Input 9 8" xfId="20941" xr:uid="{00000000-0005-0000-0000-000006480000}"/>
    <cellStyle name="Input 9 9" xfId="30828" xr:uid="{00000000-0005-0000-0000-000007480000}"/>
    <cellStyle name="Input Cells" xfId="4618" xr:uid="{00000000-0005-0000-0000-000008480000}"/>
    <cellStyle name="Labels - Format text as bold, black on yellow" xfId="4619" xr:uid="{00000000-0005-0000-0000-000009480000}"/>
    <cellStyle name="Labels - Format text as bold, black on yellow 2" xfId="7976" xr:uid="{00000000-0005-0000-0000-00000A480000}"/>
    <cellStyle name="Labels - Format text as bold, black on yellow 2 2" xfId="6723" xr:uid="{00000000-0005-0000-0000-00000B480000}"/>
    <cellStyle name="Labels - Format text as bold, black on yellow 2 2 2" xfId="13300" xr:uid="{00000000-0005-0000-0000-00000C480000}"/>
    <cellStyle name="Labels - Format text as bold, black on yellow 2 3" xfId="11537" xr:uid="{00000000-0005-0000-0000-00000D480000}"/>
    <cellStyle name="Labels - Format text as bold, black on yellow 3" xfId="6904" xr:uid="{00000000-0005-0000-0000-00000E480000}"/>
    <cellStyle name="Labels - Format text as bold, black on yellow 3 2" xfId="13446" xr:uid="{00000000-0005-0000-0000-00000F480000}"/>
    <cellStyle name="Labels - Format text as bold, black on yellow 4" xfId="11535" xr:uid="{00000000-0005-0000-0000-000010480000}"/>
    <cellStyle name="Labels - Format text as bold, black on yellow 4 2" xfId="16806" xr:uid="{00000000-0005-0000-0000-000011480000}"/>
    <cellStyle name="Labels - Format text as bold, black on yellow 5" xfId="34512" xr:uid="{00000000-0005-0000-0000-000012480000}"/>
    <cellStyle name="Labels - Style3" xfId="4620" xr:uid="{00000000-0005-0000-0000-000013480000}"/>
    <cellStyle name="Labels - Style3 10" xfId="31012" xr:uid="{00000000-0005-0000-0000-000014480000}"/>
    <cellStyle name="Labels - Style3 11" xfId="32012" xr:uid="{00000000-0005-0000-0000-000015480000}"/>
    <cellStyle name="Labels - Style3 2" xfId="8901" xr:uid="{00000000-0005-0000-0000-000016480000}"/>
    <cellStyle name="Labels - Style3 2 2" xfId="11661" xr:uid="{00000000-0005-0000-0000-000017480000}"/>
    <cellStyle name="Labels - Style3 2 2 2" xfId="16917" xr:uid="{00000000-0005-0000-0000-000018480000}"/>
    <cellStyle name="Labels - Style3 2 2 2 2" xfId="29450" xr:uid="{00000000-0005-0000-0000-000019480000}"/>
    <cellStyle name="Labels - Style3 2 2 3" xfId="24412" xr:uid="{00000000-0005-0000-0000-00001A480000}"/>
    <cellStyle name="Labels - Style3 2 3" xfId="11837" xr:uid="{00000000-0005-0000-0000-00001B480000}"/>
    <cellStyle name="Labels - Style3 2 3 2" xfId="17049" xr:uid="{00000000-0005-0000-0000-00001C480000}"/>
    <cellStyle name="Labels - Style3 2 3 2 2" xfId="29580" xr:uid="{00000000-0005-0000-0000-00001D480000}"/>
    <cellStyle name="Labels - Style3 2 3 3" xfId="24586" xr:uid="{00000000-0005-0000-0000-00001E480000}"/>
    <cellStyle name="Labels - Style3 2 4" xfId="6629" xr:uid="{00000000-0005-0000-0000-00001F480000}"/>
    <cellStyle name="Labels - Style3 2 4 2" xfId="21369" xr:uid="{00000000-0005-0000-0000-000020480000}"/>
    <cellStyle name="Labels - Style3 2 5" xfId="19243" xr:uid="{00000000-0005-0000-0000-000021480000}"/>
    <cellStyle name="Labels - Style3 2 5 2" xfId="30129" xr:uid="{00000000-0005-0000-0000-000022480000}"/>
    <cellStyle name="Labels - Style3 2 6" xfId="20667" xr:uid="{00000000-0005-0000-0000-000023480000}"/>
    <cellStyle name="Labels - Style3 2 6 2" xfId="30345" xr:uid="{00000000-0005-0000-0000-000024480000}"/>
    <cellStyle name="Labels - Style3 2 7" xfId="32360" xr:uid="{00000000-0005-0000-0000-000025480000}"/>
    <cellStyle name="Labels - Style3 2 8" xfId="33970" xr:uid="{00000000-0005-0000-0000-000026480000}"/>
    <cellStyle name="Labels - Style3 2 9" xfId="31137" xr:uid="{00000000-0005-0000-0000-000027480000}"/>
    <cellStyle name="Labels - Style3 3" xfId="6905" xr:uid="{00000000-0005-0000-0000-000028480000}"/>
    <cellStyle name="Labels - Style3 3 2" xfId="13447" xr:uid="{00000000-0005-0000-0000-000029480000}"/>
    <cellStyle name="Labels - Style3 3 2 2" xfId="26179" xr:uid="{00000000-0005-0000-0000-00002A480000}"/>
    <cellStyle name="Labels - Style3 3 3" xfId="21633" xr:uid="{00000000-0005-0000-0000-00002B480000}"/>
    <cellStyle name="Labels - Style3 4" xfId="6713" xr:uid="{00000000-0005-0000-0000-00002C480000}"/>
    <cellStyle name="Labels - Style3 4 2" xfId="13290" xr:uid="{00000000-0005-0000-0000-00002D480000}"/>
    <cellStyle name="Labels - Style3 4 2 2" xfId="26032" xr:uid="{00000000-0005-0000-0000-00002E480000}"/>
    <cellStyle name="Labels - Style3 4 3" xfId="21451" xr:uid="{00000000-0005-0000-0000-00002F480000}"/>
    <cellStyle name="Labels - Style3 5" xfId="11681" xr:uid="{00000000-0005-0000-0000-000030480000}"/>
    <cellStyle name="Labels - Style3 5 2" xfId="16929" xr:uid="{00000000-0005-0000-0000-000031480000}"/>
    <cellStyle name="Labels - Style3 5 2 2" xfId="29462" xr:uid="{00000000-0005-0000-0000-000032480000}"/>
    <cellStyle name="Labels - Style3 5 3" xfId="24432" xr:uid="{00000000-0005-0000-0000-000033480000}"/>
    <cellStyle name="Labels - Style3 6" xfId="11789" xr:uid="{00000000-0005-0000-0000-000034480000}"/>
    <cellStyle name="Labels - Style3 6 2" xfId="24539" xr:uid="{00000000-0005-0000-0000-000035480000}"/>
    <cellStyle name="Labels - Style3 7" xfId="17818" xr:uid="{00000000-0005-0000-0000-000036480000}"/>
    <cellStyle name="Labels - Style3 7 2" xfId="30017" xr:uid="{00000000-0005-0000-0000-000037480000}"/>
    <cellStyle name="Labels - Style3 8" xfId="17415" xr:uid="{00000000-0005-0000-0000-000038480000}"/>
    <cellStyle name="Labels - Style3 8 2" xfId="29937" xr:uid="{00000000-0005-0000-0000-000039480000}"/>
    <cellStyle name="Labels - Style3 9" xfId="31168" xr:uid="{00000000-0005-0000-0000-00003A480000}"/>
    <cellStyle name="Legal 8? x 14 in" xfId="4621" xr:uid="{00000000-0005-0000-0000-00003B480000}"/>
    <cellStyle name="Legal 8½ x 14 in" xfId="4622" xr:uid="{00000000-0005-0000-0000-00003C480000}"/>
    <cellStyle name="Legal 8½ x 14 in 10" xfId="4623" xr:uid="{00000000-0005-0000-0000-00003D480000}"/>
    <cellStyle name="Legal 8½ x 14 in 11" xfId="4624" xr:uid="{00000000-0005-0000-0000-00003E480000}"/>
    <cellStyle name="Legal 8½ x 14 in 12" xfId="4625" xr:uid="{00000000-0005-0000-0000-00003F480000}"/>
    <cellStyle name="Legal 8½ x 14 in 13" xfId="4626" xr:uid="{00000000-0005-0000-0000-000040480000}"/>
    <cellStyle name="Legal 8½ x 14 in 14" xfId="4627" xr:uid="{00000000-0005-0000-0000-000041480000}"/>
    <cellStyle name="Legal 8½ x 14 in 15" xfId="4628" xr:uid="{00000000-0005-0000-0000-000042480000}"/>
    <cellStyle name="Legal 8½ x 14 in 16" xfId="4629" xr:uid="{00000000-0005-0000-0000-000043480000}"/>
    <cellStyle name="Legal 8½ x 14 in 17" xfId="4630" xr:uid="{00000000-0005-0000-0000-000044480000}"/>
    <cellStyle name="Legal 8½ x 14 in 18" xfId="4631" xr:uid="{00000000-0005-0000-0000-000045480000}"/>
    <cellStyle name="Legal 8½ x 14 in 19" xfId="4632" xr:uid="{00000000-0005-0000-0000-000046480000}"/>
    <cellStyle name="Legal 8½ x 14 in 2" xfId="4633" xr:uid="{00000000-0005-0000-0000-000047480000}"/>
    <cellStyle name="Legal 8½ x 14 in 3" xfId="4634" xr:uid="{00000000-0005-0000-0000-000048480000}"/>
    <cellStyle name="Legal 8½ x 14 in 4" xfId="4635" xr:uid="{00000000-0005-0000-0000-000049480000}"/>
    <cellStyle name="Legal 8½ x 14 in 5" xfId="4636" xr:uid="{00000000-0005-0000-0000-00004A480000}"/>
    <cellStyle name="Legal 8½ x 14 in 6" xfId="4637" xr:uid="{00000000-0005-0000-0000-00004B480000}"/>
    <cellStyle name="Legal 8½ x 14 in 7" xfId="4638" xr:uid="{00000000-0005-0000-0000-00004C480000}"/>
    <cellStyle name="Legal 8½ x 14 in 8" xfId="4639" xr:uid="{00000000-0005-0000-0000-00004D480000}"/>
    <cellStyle name="Legal 8½ x 14 in 9" xfId="4640" xr:uid="{00000000-0005-0000-0000-00004E480000}"/>
    <cellStyle name="les" xfId="43004" xr:uid="{00000000-0005-0000-0000-00004F480000}"/>
    <cellStyle name="Link Currency (0)" xfId="4641" xr:uid="{00000000-0005-0000-0000-000050480000}"/>
    <cellStyle name="Link Currency (0) 2" xfId="4642" xr:uid="{00000000-0005-0000-0000-000051480000}"/>
    <cellStyle name="Link Currency (0) 3" xfId="43005" xr:uid="{00000000-0005-0000-0000-000052480000}"/>
    <cellStyle name="Link Currency (0)_13A.Recv-08" xfId="4643" xr:uid="{00000000-0005-0000-0000-000053480000}"/>
    <cellStyle name="Link Currency (2)" xfId="4644" xr:uid="{00000000-0005-0000-0000-000054480000}"/>
    <cellStyle name="Link Currency (2) 2" xfId="43006" xr:uid="{00000000-0005-0000-0000-000055480000}"/>
    <cellStyle name="Link Units (0)" xfId="4645" xr:uid="{00000000-0005-0000-0000-000056480000}"/>
    <cellStyle name="Link Units (0) 2" xfId="4646" xr:uid="{00000000-0005-0000-0000-000057480000}"/>
    <cellStyle name="Link Units (0) 3" xfId="43007" xr:uid="{00000000-0005-0000-0000-000058480000}"/>
    <cellStyle name="Link Units (0)_13A.Recv-08" xfId="4647" xr:uid="{00000000-0005-0000-0000-000059480000}"/>
    <cellStyle name="Link Units (1)" xfId="4648" xr:uid="{00000000-0005-0000-0000-00005A480000}"/>
    <cellStyle name="Link Units (1) 2" xfId="4649" xr:uid="{00000000-0005-0000-0000-00005B480000}"/>
    <cellStyle name="Link Units (1) 3" xfId="43008" xr:uid="{00000000-0005-0000-0000-00005C480000}"/>
    <cellStyle name="Link Units (1)_13A.Recv-08" xfId="4650" xr:uid="{00000000-0005-0000-0000-00005D480000}"/>
    <cellStyle name="Link Units (2)" xfId="4651" xr:uid="{00000000-0005-0000-0000-00005E480000}"/>
    <cellStyle name="Link Units (2) 2" xfId="43009" xr:uid="{00000000-0005-0000-0000-00005F480000}"/>
    <cellStyle name="Linked Cell" xfId="662" builtinId="24" customBuiltin="1"/>
    <cellStyle name="Linked Cell 10" xfId="2814" xr:uid="{00000000-0005-0000-0000-000061480000}"/>
    <cellStyle name="Linked Cell 10 2" xfId="37147" xr:uid="{00000000-0005-0000-0000-000062480000}"/>
    <cellStyle name="Linked Cell 11" xfId="2815" xr:uid="{00000000-0005-0000-0000-000063480000}"/>
    <cellStyle name="Linked Cell 11 2" xfId="37148" xr:uid="{00000000-0005-0000-0000-000064480000}"/>
    <cellStyle name="Linked Cell 12" xfId="2816" xr:uid="{00000000-0005-0000-0000-000065480000}"/>
    <cellStyle name="Linked Cell 12 2" xfId="37149" xr:uid="{00000000-0005-0000-0000-000066480000}"/>
    <cellStyle name="Linked Cell 13" xfId="37150" xr:uid="{00000000-0005-0000-0000-000067480000}"/>
    <cellStyle name="Linked Cell 14" xfId="37151" xr:uid="{00000000-0005-0000-0000-000068480000}"/>
    <cellStyle name="Linked Cell 15" xfId="37152" xr:uid="{00000000-0005-0000-0000-000069480000}"/>
    <cellStyle name="Linked Cell 16" xfId="37153" xr:uid="{00000000-0005-0000-0000-00006A480000}"/>
    <cellStyle name="Linked Cell 17" xfId="37154" xr:uid="{00000000-0005-0000-0000-00006B480000}"/>
    <cellStyle name="Linked Cell 2" xfId="1019" xr:uid="{00000000-0005-0000-0000-00006C480000}"/>
    <cellStyle name="Linked Cell 2 2" xfId="2818" xr:uid="{00000000-0005-0000-0000-00006D480000}"/>
    <cellStyle name="Linked Cell 2 2 2" xfId="43010" xr:uid="{00000000-0005-0000-0000-00006E480000}"/>
    <cellStyle name="Linked Cell 2 3" xfId="2819" xr:uid="{00000000-0005-0000-0000-00006F480000}"/>
    <cellStyle name="Linked Cell 2 4" xfId="10426" xr:uid="{00000000-0005-0000-0000-000070480000}"/>
    <cellStyle name="Linked Cell 2 5" xfId="9954" xr:uid="{00000000-0005-0000-0000-000071480000}"/>
    <cellStyle name="Linked Cell 2 6" xfId="37155" xr:uid="{00000000-0005-0000-0000-000072480000}"/>
    <cellStyle name="Linked Cell 2 7" xfId="2817" xr:uid="{00000000-0005-0000-0000-000073480000}"/>
    <cellStyle name="Linked Cell 3" xfId="1020" xr:uid="{00000000-0005-0000-0000-000074480000}"/>
    <cellStyle name="Linked Cell 3 2" xfId="2821" xr:uid="{00000000-0005-0000-0000-000075480000}"/>
    <cellStyle name="Linked Cell 3 2 2" xfId="43011" xr:uid="{00000000-0005-0000-0000-000076480000}"/>
    <cellStyle name="Linked Cell 3 3" xfId="10429" xr:uid="{00000000-0005-0000-0000-000077480000}"/>
    <cellStyle name="Linked Cell 3 4" xfId="9955" xr:uid="{00000000-0005-0000-0000-000078480000}"/>
    <cellStyle name="Linked Cell 3 5" xfId="37156" xr:uid="{00000000-0005-0000-0000-000079480000}"/>
    <cellStyle name="Linked Cell 3 6" xfId="2820" xr:uid="{00000000-0005-0000-0000-00007A480000}"/>
    <cellStyle name="Linked Cell 4" xfId="1021" xr:uid="{00000000-0005-0000-0000-00007B480000}"/>
    <cellStyle name="Linked Cell 4 2" xfId="2823" xr:uid="{00000000-0005-0000-0000-00007C480000}"/>
    <cellStyle name="Linked Cell 4 3" xfId="10431" xr:uid="{00000000-0005-0000-0000-00007D480000}"/>
    <cellStyle name="Linked Cell 4 4" xfId="9956" xr:uid="{00000000-0005-0000-0000-00007E480000}"/>
    <cellStyle name="Linked Cell 4 5" xfId="37157" xr:uid="{00000000-0005-0000-0000-00007F480000}"/>
    <cellStyle name="Linked Cell 4 6" xfId="2822" xr:uid="{00000000-0005-0000-0000-000080480000}"/>
    <cellStyle name="Linked Cell 5" xfId="1022" xr:uid="{00000000-0005-0000-0000-000081480000}"/>
    <cellStyle name="Linked Cell 5 2" xfId="10433" xr:uid="{00000000-0005-0000-0000-000082480000}"/>
    <cellStyle name="Linked Cell 5 3" xfId="9957" xr:uid="{00000000-0005-0000-0000-000083480000}"/>
    <cellStyle name="Linked Cell 5 4" xfId="37158" xr:uid="{00000000-0005-0000-0000-000084480000}"/>
    <cellStyle name="Linked Cell 5 5" xfId="2824" xr:uid="{00000000-0005-0000-0000-000085480000}"/>
    <cellStyle name="Linked Cell 6" xfId="2825" xr:uid="{00000000-0005-0000-0000-000086480000}"/>
    <cellStyle name="Linked Cell 6 2" xfId="37159" xr:uid="{00000000-0005-0000-0000-000087480000}"/>
    <cellStyle name="Linked Cell 6 2 2" xfId="43013" xr:uid="{00000000-0005-0000-0000-000088480000}"/>
    <cellStyle name="Linked Cell 6 3" xfId="43012" xr:uid="{00000000-0005-0000-0000-000089480000}"/>
    <cellStyle name="Linked Cell 7" xfId="2826" xr:uid="{00000000-0005-0000-0000-00008A480000}"/>
    <cellStyle name="Linked Cell 7 2" xfId="37160" xr:uid="{00000000-0005-0000-0000-00008B480000}"/>
    <cellStyle name="Linked Cell 7 3" xfId="43014" xr:uid="{00000000-0005-0000-0000-00008C480000}"/>
    <cellStyle name="Linked Cell 8" xfId="2827" xr:uid="{00000000-0005-0000-0000-00008D480000}"/>
    <cellStyle name="Linked Cell 8 2" xfId="37161" xr:uid="{00000000-0005-0000-0000-00008E480000}"/>
    <cellStyle name="Linked Cell 9" xfId="2828" xr:uid="{00000000-0005-0000-0000-00008F480000}"/>
    <cellStyle name="Linked Cell 9 2" xfId="37162" xr:uid="{00000000-0005-0000-0000-000090480000}"/>
    <cellStyle name="Linked Cells" xfId="4652" xr:uid="{00000000-0005-0000-0000-000091480000}"/>
    <cellStyle name="ŀ䅀᠀ŀŀ䅀᠀ŀŀ䅀᠀ŀŀ䅀᠀ŀŀ䅀᠀ŀŀ䅀᠀ŀ" xfId="43015" xr:uid="{00000000-0005-0000-0000-000092480000}"/>
    <cellStyle name="ŀ䅀਀ŀŀ䅀᠀ŀŀ䅀਀ŀŀ䅀᠀ŀŀ䅀᠀ŀŀ䅀᠀ŀŀ䅀᠀ŀŀ䅀᠀ŀŀ䅀᠀ŀŀ䅀᠀ŀŀ䅀᠀ŀ" xfId="43016" xr:uid="{00000000-0005-0000-0000-000093480000}"/>
    <cellStyle name="M" xfId="4653" xr:uid="{00000000-0005-0000-0000-000094480000}"/>
    <cellStyle name="M 2" xfId="7977" xr:uid="{00000000-0005-0000-0000-000095480000}"/>
    <cellStyle name="M 2 2" xfId="6724" xr:uid="{00000000-0005-0000-0000-000096480000}"/>
    <cellStyle name="M 2 2 2" xfId="13301" xr:uid="{00000000-0005-0000-0000-000097480000}"/>
    <cellStyle name="M 2 3" xfId="11687" xr:uid="{00000000-0005-0000-0000-000098480000}"/>
    <cellStyle name="M 3" xfId="6912" xr:uid="{00000000-0005-0000-0000-000099480000}"/>
    <cellStyle name="M 3 2" xfId="13451" xr:uid="{00000000-0005-0000-0000-00009A480000}"/>
    <cellStyle name="M 4" xfId="6589" xr:uid="{00000000-0005-0000-0000-00009B480000}"/>
    <cellStyle name="M 4 2" xfId="13177" xr:uid="{00000000-0005-0000-0000-00009C480000}"/>
    <cellStyle name="M 5" xfId="34514" xr:uid="{00000000-0005-0000-0000-00009D480000}"/>
    <cellStyle name="Matrix" xfId="43017" xr:uid="{00000000-0005-0000-0000-00009E480000}"/>
    <cellStyle name="Milliers [0]_!!!GO" xfId="4654" xr:uid="{00000000-0005-0000-0000-00009F480000}"/>
    <cellStyle name="Milliers_!!!GO" xfId="4655" xr:uid="{00000000-0005-0000-0000-0000A0480000}"/>
    <cellStyle name="Model" xfId="43018" xr:uid="{00000000-0005-0000-0000-0000A1480000}"/>
    <cellStyle name="Model 2" xfId="43019" xr:uid="{00000000-0005-0000-0000-0000A2480000}"/>
    <cellStyle name="Model 3" xfId="43020" xr:uid="{00000000-0005-0000-0000-0000A3480000}"/>
    <cellStyle name="Model 4" xfId="43021" xr:uid="{00000000-0005-0000-0000-0000A4480000}"/>
    <cellStyle name="Model 5" xfId="43022" xr:uid="{00000000-0005-0000-0000-0000A5480000}"/>
    <cellStyle name="Model 6" xfId="43023" xr:uid="{00000000-0005-0000-0000-0000A6480000}"/>
    <cellStyle name="Model 7" xfId="43024" xr:uid="{00000000-0005-0000-0000-0000A7480000}"/>
    <cellStyle name="Model 8" xfId="43025" xr:uid="{00000000-0005-0000-0000-0000A8480000}"/>
    <cellStyle name="Monétaire [0]_!!!GO" xfId="4656" xr:uid="{00000000-0005-0000-0000-0000A9480000}"/>
    <cellStyle name="Monétaire_!!!GO" xfId="4657" xr:uid="{00000000-0005-0000-0000-0000AA480000}"/>
    <cellStyle name="month" xfId="6122" xr:uid="{00000000-0005-0000-0000-0000AB480000}"/>
    <cellStyle name="month 10" xfId="12352" xr:uid="{00000000-0005-0000-0000-0000AC480000}"/>
    <cellStyle name="month 10 2" xfId="25098" xr:uid="{00000000-0005-0000-0000-0000AD480000}"/>
    <cellStyle name="month 11" xfId="17390" xr:uid="{00000000-0005-0000-0000-0000AE480000}"/>
    <cellStyle name="month 11 2" xfId="29921" xr:uid="{00000000-0005-0000-0000-0000AF480000}"/>
    <cellStyle name="month 12" xfId="17306" xr:uid="{00000000-0005-0000-0000-0000B0480000}"/>
    <cellStyle name="month 12 2" xfId="29837" xr:uid="{00000000-0005-0000-0000-0000B1480000}"/>
    <cellStyle name="month 13" xfId="12576" xr:uid="{00000000-0005-0000-0000-0000B2480000}"/>
    <cellStyle name="month 13 2" xfId="25322" xr:uid="{00000000-0005-0000-0000-0000B3480000}"/>
    <cellStyle name="month 2" xfId="6365" xr:uid="{00000000-0005-0000-0000-0000B4480000}"/>
    <cellStyle name="month 2 10" xfId="17154" xr:uid="{00000000-0005-0000-0000-0000B5480000}"/>
    <cellStyle name="month 2 10 2" xfId="29685" xr:uid="{00000000-0005-0000-0000-0000B6480000}"/>
    <cellStyle name="month 2 11" xfId="17353" xr:uid="{00000000-0005-0000-0000-0000B7480000}"/>
    <cellStyle name="month 2 11 2" xfId="29884" xr:uid="{00000000-0005-0000-0000-0000B8480000}"/>
    <cellStyle name="month 2 12" xfId="17322" xr:uid="{00000000-0005-0000-0000-0000B9480000}"/>
    <cellStyle name="month 2 12 2" xfId="29853" xr:uid="{00000000-0005-0000-0000-0000BA480000}"/>
    <cellStyle name="month 2 2" xfId="9555" xr:uid="{00000000-0005-0000-0000-0000BB480000}"/>
    <cellStyle name="month 2 2 10" xfId="12246" xr:uid="{00000000-0005-0000-0000-0000BC480000}"/>
    <cellStyle name="month 2 2 10 2" xfId="24992" xr:uid="{00000000-0005-0000-0000-0000BD480000}"/>
    <cellStyle name="month 2 2 2" xfId="11768" xr:uid="{00000000-0005-0000-0000-0000BE480000}"/>
    <cellStyle name="month 2 2 2 10" xfId="12162" xr:uid="{00000000-0005-0000-0000-0000BF480000}"/>
    <cellStyle name="month 2 2 2 10 2" xfId="24908" xr:uid="{00000000-0005-0000-0000-0000C0480000}"/>
    <cellStyle name="month 2 2 2 11" xfId="17293" xr:uid="{00000000-0005-0000-0000-0000C1480000}"/>
    <cellStyle name="month 2 2 2 11 2" xfId="29824" xr:uid="{00000000-0005-0000-0000-0000C2480000}"/>
    <cellStyle name="month 2 2 2 12" xfId="16396" xr:uid="{00000000-0005-0000-0000-0000C3480000}"/>
    <cellStyle name="month 2 2 2 12 2" xfId="28938" xr:uid="{00000000-0005-0000-0000-0000C4480000}"/>
    <cellStyle name="month 2 2 2 13" xfId="24518" xr:uid="{00000000-0005-0000-0000-0000C5480000}"/>
    <cellStyle name="month 2 2 2 2" xfId="17000" xr:uid="{00000000-0005-0000-0000-0000C6480000}"/>
    <cellStyle name="month 2 2 2 2 2" xfId="29533" xr:uid="{00000000-0005-0000-0000-0000C7480000}"/>
    <cellStyle name="month 2 2 2 3" xfId="17362" xr:uid="{00000000-0005-0000-0000-0000C8480000}"/>
    <cellStyle name="month 2 2 2 3 2" xfId="29893" xr:uid="{00000000-0005-0000-0000-0000C9480000}"/>
    <cellStyle name="month 2 2 2 4" xfId="16173" xr:uid="{00000000-0005-0000-0000-0000CA480000}"/>
    <cellStyle name="month 2 2 2 4 2" xfId="28795" xr:uid="{00000000-0005-0000-0000-0000CB480000}"/>
    <cellStyle name="month 2 2 2 5" xfId="17273" xr:uid="{00000000-0005-0000-0000-0000CC480000}"/>
    <cellStyle name="month 2 2 2 5 2" xfId="29804" xr:uid="{00000000-0005-0000-0000-0000CD480000}"/>
    <cellStyle name="month 2 2 2 6" xfId="12708" xr:uid="{00000000-0005-0000-0000-0000CE480000}"/>
    <cellStyle name="month 2 2 2 6 2" xfId="25454" xr:uid="{00000000-0005-0000-0000-0000CF480000}"/>
    <cellStyle name="month 2 2 2 7" xfId="16142" xr:uid="{00000000-0005-0000-0000-0000D0480000}"/>
    <cellStyle name="month 2 2 2 7 2" xfId="28764" xr:uid="{00000000-0005-0000-0000-0000D1480000}"/>
    <cellStyle name="month 2 2 2 8" xfId="17176" xr:uid="{00000000-0005-0000-0000-0000D2480000}"/>
    <cellStyle name="month 2 2 2 8 2" xfId="29707" xr:uid="{00000000-0005-0000-0000-0000D3480000}"/>
    <cellStyle name="month 2 2 2 9" xfId="17314" xr:uid="{00000000-0005-0000-0000-0000D4480000}"/>
    <cellStyle name="month 2 2 2 9 2" xfId="29845" xr:uid="{00000000-0005-0000-0000-0000D5480000}"/>
    <cellStyle name="month 2 2 3" xfId="6882" xr:uid="{00000000-0005-0000-0000-0000D6480000}"/>
    <cellStyle name="month 2 2 3 10" xfId="17340" xr:uid="{00000000-0005-0000-0000-0000D7480000}"/>
    <cellStyle name="month 2 2 3 10 2" xfId="29871" xr:uid="{00000000-0005-0000-0000-0000D8480000}"/>
    <cellStyle name="month 2 2 3 11" xfId="12239" xr:uid="{00000000-0005-0000-0000-0000D9480000}"/>
    <cellStyle name="month 2 2 3 11 2" xfId="24985" xr:uid="{00000000-0005-0000-0000-0000DA480000}"/>
    <cellStyle name="month 2 2 3 12" xfId="12968" xr:uid="{00000000-0005-0000-0000-0000DB480000}"/>
    <cellStyle name="month 2 2 3 12 2" xfId="25714" xr:uid="{00000000-0005-0000-0000-0000DC480000}"/>
    <cellStyle name="month 2 2 3 13" xfId="21613" xr:uid="{00000000-0005-0000-0000-0000DD480000}"/>
    <cellStyle name="month 2 2 3 2" xfId="13434" xr:uid="{00000000-0005-0000-0000-0000DE480000}"/>
    <cellStyle name="month 2 2 3 2 2" xfId="26169" xr:uid="{00000000-0005-0000-0000-0000DF480000}"/>
    <cellStyle name="month 2 2 3 3" xfId="15955" xr:uid="{00000000-0005-0000-0000-0000E0480000}"/>
    <cellStyle name="month 2 2 3 3 2" xfId="28591" xr:uid="{00000000-0005-0000-0000-0000E1480000}"/>
    <cellStyle name="month 2 2 3 4" xfId="15954" xr:uid="{00000000-0005-0000-0000-0000E2480000}"/>
    <cellStyle name="month 2 2 3 4 2" xfId="28590" xr:uid="{00000000-0005-0000-0000-0000E3480000}"/>
    <cellStyle name="month 2 2 3 5" xfId="17174" xr:uid="{00000000-0005-0000-0000-0000E4480000}"/>
    <cellStyle name="month 2 2 3 5 2" xfId="29705" xr:uid="{00000000-0005-0000-0000-0000E5480000}"/>
    <cellStyle name="month 2 2 3 6" xfId="15142" xr:uid="{00000000-0005-0000-0000-0000E6480000}"/>
    <cellStyle name="month 2 2 3 6 2" xfId="27806" xr:uid="{00000000-0005-0000-0000-0000E7480000}"/>
    <cellStyle name="month 2 2 3 7" xfId="12267" xr:uid="{00000000-0005-0000-0000-0000E8480000}"/>
    <cellStyle name="month 2 2 3 7 2" xfId="25013" xr:uid="{00000000-0005-0000-0000-0000E9480000}"/>
    <cellStyle name="month 2 2 3 8" xfId="17303" xr:uid="{00000000-0005-0000-0000-0000EA480000}"/>
    <cellStyle name="month 2 2 3 8 2" xfId="29834" xr:uid="{00000000-0005-0000-0000-0000EB480000}"/>
    <cellStyle name="month 2 2 3 9" xfId="15941" xr:uid="{00000000-0005-0000-0000-0000EC480000}"/>
    <cellStyle name="month 2 2 3 9 2" xfId="28581" xr:uid="{00000000-0005-0000-0000-0000ED480000}"/>
    <cellStyle name="month 2 2 4" xfId="17238" xr:uid="{00000000-0005-0000-0000-0000EE480000}"/>
    <cellStyle name="month 2 2 4 2" xfId="29769" xr:uid="{00000000-0005-0000-0000-0000EF480000}"/>
    <cellStyle name="month 2 2 5" xfId="17139" xr:uid="{00000000-0005-0000-0000-0000F0480000}"/>
    <cellStyle name="month 2 2 5 2" xfId="29670" xr:uid="{00000000-0005-0000-0000-0000F1480000}"/>
    <cellStyle name="month 2 2 6" xfId="17210" xr:uid="{00000000-0005-0000-0000-0000F2480000}"/>
    <cellStyle name="month 2 2 6 2" xfId="29741" xr:uid="{00000000-0005-0000-0000-0000F3480000}"/>
    <cellStyle name="month 2 2 7" xfId="12607" xr:uid="{00000000-0005-0000-0000-0000F4480000}"/>
    <cellStyle name="month 2 2 7 2" xfId="25353" xr:uid="{00000000-0005-0000-0000-0000F5480000}"/>
    <cellStyle name="month 2 2 8" xfId="12077" xr:uid="{00000000-0005-0000-0000-0000F6480000}"/>
    <cellStyle name="month 2 2 8 2" xfId="24822" xr:uid="{00000000-0005-0000-0000-0000F7480000}"/>
    <cellStyle name="month 2 2 9" xfId="12059" xr:uid="{00000000-0005-0000-0000-0000F8480000}"/>
    <cellStyle name="month 2 2 9 2" xfId="24804" xr:uid="{00000000-0005-0000-0000-0000F9480000}"/>
    <cellStyle name="month 2 3" xfId="7720" xr:uid="{00000000-0005-0000-0000-0000FA480000}"/>
    <cellStyle name="month 2 3 10" xfId="17350" xr:uid="{00000000-0005-0000-0000-0000FB480000}"/>
    <cellStyle name="month 2 3 10 2" xfId="29881" xr:uid="{00000000-0005-0000-0000-0000FC480000}"/>
    <cellStyle name="month 2 3 11" xfId="17166" xr:uid="{00000000-0005-0000-0000-0000FD480000}"/>
    <cellStyle name="month 2 3 11 2" xfId="29697" xr:uid="{00000000-0005-0000-0000-0000FE480000}"/>
    <cellStyle name="month 2 3 12" xfId="17159" xr:uid="{00000000-0005-0000-0000-0000FF480000}"/>
    <cellStyle name="month 2 3 12 2" xfId="29690" xr:uid="{00000000-0005-0000-0000-000000490000}"/>
    <cellStyle name="month 2 3 2" xfId="14217" xr:uid="{00000000-0005-0000-0000-000001490000}"/>
    <cellStyle name="month 2 3 2 2" xfId="26943" xr:uid="{00000000-0005-0000-0000-000002490000}"/>
    <cellStyle name="month 2 3 3" xfId="17148" xr:uid="{00000000-0005-0000-0000-000003490000}"/>
    <cellStyle name="month 2 3 3 2" xfId="29679" xr:uid="{00000000-0005-0000-0000-000004490000}"/>
    <cellStyle name="month 2 3 4" xfId="15935" xr:uid="{00000000-0005-0000-0000-000005490000}"/>
    <cellStyle name="month 2 3 4 2" xfId="28575" xr:uid="{00000000-0005-0000-0000-000006490000}"/>
    <cellStyle name="month 2 3 5" xfId="12048" xr:uid="{00000000-0005-0000-0000-000007490000}"/>
    <cellStyle name="month 2 3 5 2" xfId="24793" xr:uid="{00000000-0005-0000-0000-000008490000}"/>
    <cellStyle name="month 2 3 6" xfId="17173" xr:uid="{00000000-0005-0000-0000-000009490000}"/>
    <cellStyle name="month 2 3 6 2" xfId="29704" xr:uid="{00000000-0005-0000-0000-00000A490000}"/>
    <cellStyle name="month 2 3 7" xfId="17134" xr:uid="{00000000-0005-0000-0000-00000B490000}"/>
    <cellStyle name="month 2 3 7 2" xfId="29665" xr:uid="{00000000-0005-0000-0000-00000C490000}"/>
    <cellStyle name="month 2 3 8" xfId="15960" xr:uid="{00000000-0005-0000-0000-00000D490000}"/>
    <cellStyle name="month 2 3 8 2" xfId="28596" xr:uid="{00000000-0005-0000-0000-00000E490000}"/>
    <cellStyle name="month 2 3 9" xfId="17260" xr:uid="{00000000-0005-0000-0000-00000F490000}"/>
    <cellStyle name="month 2 3 9 2" xfId="29791" xr:uid="{00000000-0005-0000-0000-000010490000}"/>
    <cellStyle name="month 2 4" xfId="11494" xr:uid="{00000000-0005-0000-0000-000011490000}"/>
    <cellStyle name="month 2 4 10" xfId="17389" xr:uid="{00000000-0005-0000-0000-000012490000}"/>
    <cellStyle name="month 2 4 10 2" xfId="29920" xr:uid="{00000000-0005-0000-0000-000013490000}"/>
    <cellStyle name="month 2 4 11" xfId="12046" xr:uid="{00000000-0005-0000-0000-000014490000}"/>
    <cellStyle name="month 2 4 11 2" xfId="24791" xr:uid="{00000000-0005-0000-0000-000015490000}"/>
    <cellStyle name="month 2 4 12" xfId="17132" xr:uid="{00000000-0005-0000-0000-000016490000}"/>
    <cellStyle name="month 2 4 12 2" xfId="29663" xr:uid="{00000000-0005-0000-0000-000017490000}"/>
    <cellStyle name="month 2 4 13" xfId="24249" xr:uid="{00000000-0005-0000-0000-000018490000}"/>
    <cellStyle name="month 2 4 2" xfId="16780" xr:uid="{00000000-0005-0000-0000-000019490000}"/>
    <cellStyle name="month 2 4 2 2" xfId="29315" xr:uid="{00000000-0005-0000-0000-00001A490000}"/>
    <cellStyle name="month 2 4 3" xfId="17342" xr:uid="{00000000-0005-0000-0000-00001B490000}"/>
    <cellStyle name="month 2 4 3 2" xfId="29873" xr:uid="{00000000-0005-0000-0000-00001C490000}"/>
    <cellStyle name="month 2 4 4" xfId="17192" xr:uid="{00000000-0005-0000-0000-00001D490000}"/>
    <cellStyle name="month 2 4 4 2" xfId="29723" xr:uid="{00000000-0005-0000-0000-00001E490000}"/>
    <cellStyle name="month 2 4 5" xfId="16807" xr:uid="{00000000-0005-0000-0000-00001F490000}"/>
    <cellStyle name="month 2 4 5 2" xfId="29341" xr:uid="{00000000-0005-0000-0000-000020490000}"/>
    <cellStyle name="month 2 4 6" xfId="17183" xr:uid="{00000000-0005-0000-0000-000021490000}"/>
    <cellStyle name="month 2 4 6 2" xfId="29714" xr:uid="{00000000-0005-0000-0000-000022490000}"/>
    <cellStyle name="month 2 4 7" xfId="15969" xr:uid="{00000000-0005-0000-0000-000023490000}"/>
    <cellStyle name="month 2 4 7 2" xfId="28605" xr:uid="{00000000-0005-0000-0000-000024490000}"/>
    <cellStyle name="month 2 4 8" xfId="16088" xr:uid="{00000000-0005-0000-0000-000025490000}"/>
    <cellStyle name="month 2 4 8 2" xfId="28714" xr:uid="{00000000-0005-0000-0000-000026490000}"/>
    <cellStyle name="month 2 4 9" xfId="12079" xr:uid="{00000000-0005-0000-0000-000027490000}"/>
    <cellStyle name="month 2 4 9 2" xfId="24824" xr:uid="{00000000-0005-0000-0000-000028490000}"/>
    <cellStyle name="month 2 5" xfId="16550" xr:uid="{00000000-0005-0000-0000-000029490000}"/>
    <cellStyle name="month 2 5 2" xfId="29089" xr:uid="{00000000-0005-0000-0000-00002A490000}"/>
    <cellStyle name="month 2 6" xfId="17219" xr:uid="{00000000-0005-0000-0000-00002B490000}"/>
    <cellStyle name="month 2 6 2" xfId="29750" xr:uid="{00000000-0005-0000-0000-00002C490000}"/>
    <cellStyle name="month 2 7" xfId="12062" xr:uid="{00000000-0005-0000-0000-00002D490000}"/>
    <cellStyle name="month 2 7 2" xfId="24807" xr:uid="{00000000-0005-0000-0000-00002E490000}"/>
    <cellStyle name="month 2 8" xfId="17235" xr:uid="{00000000-0005-0000-0000-00002F490000}"/>
    <cellStyle name="month 2 8 2" xfId="29766" xr:uid="{00000000-0005-0000-0000-000030490000}"/>
    <cellStyle name="month 2 9" xfId="12337" xr:uid="{00000000-0005-0000-0000-000031490000}"/>
    <cellStyle name="month 2 9 2" xfId="25083" xr:uid="{00000000-0005-0000-0000-000032490000}"/>
    <cellStyle name="month 3" xfId="9508" xr:uid="{00000000-0005-0000-0000-000033490000}"/>
    <cellStyle name="month 3 10" xfId="12107" xr:uid="{00000000-0005-0000-0000-000034490000}"/>
    <cellStyle name="month 3 10 2" xfId="24852" xr:uid="{00000000-0005-0000-0000-000035490000}"/>
    <cellStyle name="month 3 2" xfId="11751" xr:uid="{00000000-0005-0000-0000-000036490000}"/>
    <cellStyle name="month 3 2 10" xfId="17248" xr:uid="{00000000-0005-0000-0000-000037490000}"/>
    <cellStyle name="month 3 2 10 2" xfId="29779" xr:uid="{00000000-0005-0000-0000-000038490000}"/>
    <cellStyle name="month 3 2 11" xfId="15949" xr:uid="{00000000-0005-0000-0000-000039490000}"/>
    <cellStyle name="month 3 2 11 2" xfId="28587" xr:uid="{00000000-0005-0000-0000-00003A490000}"/>
    <cellStyle name="month 3 2 12" xfId="17212" xr:uid="{00000000-0005-0000-0000-00003B490000}"/>
    <cellStyle name="month 3 2 12 2" xfId="29743" xr:uid="{00000000-0005-0000-0000-00003C490000}"/>
    <cellStyle name="month 3 2 13" xfId="24501" xr:uid="{00000000-0005-0000-0000-00003D490000}"/>
    <cellStyle name="month 3 2 2" xfId="16986" xr:uid="{00000000-0005-0000-0000-00003E490000}"/>
    <cellStyle name="month 3 2 2 2" xfId="29519" xr:uid="{00000000-0005-0000-0000-00003F490000}"/>
    <cellStyle name="month 3 2 3" xfId="17359" xr:uid="{00000000-0005-0000-0000-000040490000}"/>
    <cellStyle name="month 3 2 3 2" xfId="29890" xr:uid="{00000000-0005-0000-0000-000041490000}"/>
    <cellStyle name="month 3 2 4" xfId="16096" xr:uid="{00000000-0005-0000-0000-000042490000}"/>
    <cellStyle name="month 3 2 4 2" xfId="28719" xr:uid="{00000000-0005-0000-0000-000043490000}"/>
    <cellStyle name="month 3 2 5" xfId="17313" xr:uid="{00000000-0005-0000-0000-000044490000}"/>
    <cellStyle name="month 3 2 5 2" xfId="29844" xr:uid="{00000000-0005-0000-0000-000045490000}"/>
    <cellStyle name="month 3 2 6" xfId="12732" xr:uid="{00000000-0005-0000-0000-000046490000}"/>
    <cellStyle name="month 3 2 6 2" xfId="25478" xr:uid="{00000000-0005-0000-0000-000047490000}"/>
    <cellStyle name="month 3 2 7" xfId="12252" xr:uid="{00000000-0005-0000-0000-000048490000}"/>
    <cellStyle name="month 3 2 7 2" xfId="24998" xr:uid="{00000000-0005-0000-0000-000049490000}"/>
    <cellStyle name="month 3 2 8" xfId="17017" xr:uid="{00000000-0005-0000-0000-00004A490000}"/>
    <cellStyle name="month 3 2 8 2" xfId="29549" xr:uid="{00000000-0005-0000-0000-00004B490000}"/>
    <cellStyle name="month 3 2 9" xfId="17333" xr:uid="{00000000-0005-0000-0000-00004C490000}"/>
    <cellStyle name="month 3 2 9 2" xfId="29864" xr:uid="{00000000-0005-0000-0000-00004D490000}"/>
    <cellStyle name="month 3 3" xfId="6869" xr:uid="{00000000-0005-0000-0000-00004E490000}"/>
    <cellStyle name="month 3 3 10" xfId="17302" xr:uid="{00000000-0005-0000-0000-00004F490000}"/>
    <cellStyle name="month 3 3 10 2" xfId="29833" xr:uid="{00000000-0005-0000-0000-000050490000}"/>
    <cellStyle name="month 3 3 11" xfId="12668" xr:uid="{00000000-0005-0000-0000-000051490000}"/>
    <cellStyle name="month 3 3 11 2" xfId="25414" xr:uid="{00000000-0005-0000-0000-000052490000}"/>
    <cellStyle name="month 3 3 12" xfId="17230" xr:uid="{00000000-0005-0000-0000-000053490000}"/>
    <cellStyle name="month 3 3 12 2" xfId="29761" xr:uid="{00000000-0005-0000-0000-000054490000}"/>
    <cellStyle name="month 3 3 13" xfId="21600" xr:uid="{00000000-0005-0000-0000-000055490000}"/>
    <cellStyle name="month 3 3 2" xfId="13421" xr:uid="{00000000-0005-0000-0000-000056490000}"/>
    <cellStyle name="month 3 3 2 2" xfId="26156" xr:uid="{00000000-0005-0000-0000-000057490000}"/>
    <cellStyle name="month 3 3 3" xfId="12061" xr:uid="{00000000-0005-0000-0000-000058490000}"/>
    <cellStyle name="month 3 3 3 2" xfId="24806" xr:uid="{00000000-0005-0000-0000-000059490000}"/>
    <cellStyle name="month 3 3 4" xfId="12336" xr:uid="{00000000-0005-0000-0000-00005A490000}"/>
    <cellStyle name="month 3 3 4 2" xfId="25082" xr:uid="{00000000-0005-0000-0000-00005B490000}"/>
    <cellStyle name="month 3 3 5" xfId="12958" xr:uid="{00000000-0005-0000-0000-00005C490000}"/>
    <cellStyle name="month 3 3 5 2" xfId="25704" xr:uid="{00000000-0005-0000-0000-00005D490000}"/>
    <cellStyle name="month 3 3 6" xfId="12266" xr:uid="{00000000-0005-0000-0000-00005E490000}"/>
    <cellStyle name="month 3 3 6 2" xfId="25012" xr:uid="{00000000-0005-0000-0000-00005F490000}"/>
    <cellStyle name="month 3 3 7" xfId="12240" xr:uid="{00000000-0005-0000-0000-000060490000}"/>
    <cellStyle name="month 3 3 7 2" xfId="24986" xr:uid="{00000000-0005-0000-0000-000061490000}"/>
    <cellStyle name="month 3 3 8" xfId="17214" xr:uid="{00000000-0005-0000-0000-000062490000}"/>
    <cellStyle name="month 3 3 8 2" xfId="29745" xr:uid="{00000000-0005-0000-0000-000063490000}"/>
    <cellStyle name="month 3 3 9" xfId="17310" xr:uid="{00000000-0005-0000-0000-000064490000}"/>
    <cellStyle name="month 3 3 9 2" xfId="29841" xr:uid="{00000000-0005-0000-0000-000065490000}"/>
    <cellStyle name="month 3 4" xfId="17232" xr:uid="{00000000-0005-0000-0000-000066490000}"/>
    <cellStyle name="month 3 4 2" xfId="29763" xr:uid="{00000000-0005-0000-0000-000067490000}"/>
    <cellStyle name="month 3 5" xfId="17252" xr:uid="{00000000-0005-0000-0000-000068490000}"/>
    <cellStyle name="month 3 5 2" xfId="29783" xr:uid="{00000000-0005-0000-0000-000069490000}"/>
    <cellStyle name="month 3 6" xfId="12586" xr:uid="{00000000-0005-0000-0000-00006A490000}"/>
    <cellStyle name="month 3 6 2" xfId="25332" xr:uid="{00000000-0005-0000-0000-00006B490000}"/>
    <cellStyle name="month 3 7" xfId="12080" xr:uid="{00000000-0005-0000-0000-00006C490000}"/>
    <cellStyle name="month 3 7 2" xfId="24825" xr:uid="{00000000-0005-0000-0000-00006D490000}"/>
    <cellStyle name="month 3 8" xfId="16095" xr:uid="{00000000-0005-0000-0000-00006E490000}"/>
    <cellStyle name="month 3 8 2" xfId="28718" xr:uid="{00000000-0005-0000-0000-00006F490000}"/>
    <cellStyle name="month 3 9" xfId="12970" xr:uid="{00000000-0005-0000-0000-000070490000}"/>
    <cellStyle name="month 3 9 2" xfId="25716" xr:uid="{00000000-0005-0000-0000-000071490000}"/>
    <cellStyle name="month 4" xfId="7656" xr:uid="{00000000-0005-0000-0000-000072490000}"/>
    <cellStyle name="month 4 10" xfId="17393" xr:uid="{00000000-0005-0000-0000-000073490000}"/>
    <cellStyle name="month 4 10 2" xfId="29924" xr:uid="{00000000-0005-0000-0000-000074490000}"/>
    <cellStyle name="month 4 11" xfId="17398" xr:uid="{00000000-0005-0000-0000-000075490000}"/>
    <cellStyle name="month 4 11 2" xfId="29929" xr:uid="{00000000-0005-0000-0000-000076490000}"/>
    <cellStyle name="month 4 12" xfId="12226" xr:uid="{00000000-0005-0000-0000-000077490000}"/>
    <cellStyle name="month 4 12 2" xfId="24972" xr:uid="{00000000-0005-0000-0000-000078490000}"/>
    <cellStyle name="month 4 2" xfId="14158" xr:uid="{00000000-0005-0000-0000-000079490000}"/>
    <cellStyle name="month 4 2 2" xfId="26886" xr:uid="{00000000-0005-0000-0000-00007A490000}"/>
    <cellStyle name="month 4 3" xfId="17140" xr:uid="{00000000-0005-0000-0000-00007B490000}"/>
    <cellStyle name="month 4 3 2" xfId="29671" xr:uid="{00000000-0005-0000-0000-00007C490000}"/>
    <cellStyle name="month 4 4" xfId="12056" xr:uid="{00000000-0005-0000-0000-00007D490000}"/>
    <cellStyle name="month 4 4 2" xfId="24801" xr:uid="{00000000-0005-0000-0000-00007E490000}"/>
    <cellStyle name="month 4 5" xfId="17379" xr:uid="{00000000-0005-0000-0000-00007F490000}"/>
    <cellStyle name="month 4 5 2" xfId="29910" xr:uid="{00000000-0005-0000-0000-000080490000}"/>
    <cellStyle name="month 4 6" xfId="17384" xr:uid="{00000000-0005-0000-0000-000081490000}"/>
    <cellStyle name="month 4 6 2" xfId="29915" xr:uid="{00000000-0005-0000-0000-000082490000}"/>
    <cellStyle name="month 4 7" xfId="17282" xr:uid="{00000000-0005-0000-0000-000083490000}"/>
    <cellStyle name="month 4 7 2" xfId="29813" xr:uid="{00000000-0005-0000-0000-000084490000}"/>
    <cellStyle name="month 4 8" xfId="17326" xr:uid="{00000000-0005-0000-0000-000085490000}"/>
    <cellStyle name="month 4 8 2" xfId="29857" xr:uid="{00000000-0005-0000-0000-000086490000}"/>
    <cellStyle name="month 4 9" xfId="17337" xr:uid="{00000000-0005-0000-0000-000087490000}"/>
    <cellStyle name="month 4 9 2" xfId="29868" xr:uid="{00000000-0005-0000-0000-000088490000}"/>
    <cellStyle name="month 5" xfId="11460" xr:uid="{00000000-0005-0000-0000-000089490000}"/>
    <cellStyle name="month 5 10" xfId="15943" xr:uid="{00000000-0005-0000-0000-00008A490000}"/>
    <cellStyle name="month 5 10 2" xfId="28583" xr:uid="{00000000-0005-0000-0000-00008B490000}"/>
    <cellStyle name="month 5 11" xfId="17255" xr:uid="{00000000-0005-0000-0000-00008C490000}"/>
    <cellStyle name="month 5 11 2" xfId="29786" xr:uid="{00000000-0005-0000-0000-00008D490000}"/>
    <cellStyle name="month 5 12" xfId="17268" xr:uid="{00000000-0005-0000-0000-00008E490000}"/>
    <cellStyle name="month 5 12 2" xfId="29799" xr:uid="{00000000-0005-0000-0000-00008F490000}"/>
    <cellStyle name="month 5 13" xfId="24215" xr:uid="{00000000-0005-0000-0000-000090490000}"/>
    <cellStyle name="month 5 2" xfId="16754" xr:uid="{00000000-0005-0000-0000-000091490000}"/>
    <cellStyle name="month 5 2 2" xfId="29289" xr:uid="{00000000-0005-0000-0000-000092490000}"/>
    <cellStyle name="month 5 3" xfId="17338" xr:uid="{00000000-0005-0000-0000-000093490000}"/>
    <cellStyle name="month 5 3 2" xfId="29869" xr:uid="{00000000-0005-0000-0000-000094490000}"/>
    <cellStyle name="month 5 4" xfId="17193" xr:uid="{00000000-0005-0000-0000-000095490000}"/>
    <cellStyle name="month 5 4 2" xfId="29724" xr:uid="{00000000-0005-0000-0000-000096490000}"/>
    <cellStyle name="month 5 5" xfId="15130" xr:uid="{00000000-0005-0000-0000-000097490000}"/>
    <cellStyle name="month 5 5 2" xfId="27798" xr:uid="{00000000-0005-0000-0000-000098490000}"/>
    <cellStyle name="month 5 6" xfId="17133" xr:uid="{00000000-0005-0000-0000-000099490000}"/>
    <cellStyle name="month 5 6 2" xfId="29664" xr:uid="{00000000-0005-0000-0000-00009A490000}"/>
    <cellStyle name="month 5 7" xfId="12973" xr:uid="{00000000-0005-0000-0000-00009B490000}"/>
    <cellStyle name="month 5 7 2" xfId="25719" xr:uid="{00000000-0005-0000-0000-00009C490000}"/>
    <cellStyle name="month 5 8" xfId="12723" xr:uid="{00000000-0005-0000-0000-00009D490000}"/>
    <cellStyle name="month 5 8 2" xfId="25469" xr:uid="{00000000-0005-0000-0000-00009E490000}"/>
    <cellStyle name="month 5 9" xfId="15947" xr:uid="{00000000-0005-0000-0000-00009F490000}"/>
    <cellStyle name="month 5 9 2" xfId="28586" xr:uid="{00000000-0005-0000-0000-0000A0490000}"/>
    <cellStyle name="month 6" xfId="12228" xr:uid="{00000000-0005-0000-0000-0000A1490000}"/>
    <cellStyle name="month 6 2" xfId="24974" xr:uid="{00000000-0005-0000-0000-0000A2490000}"/>
    <cellStyle name="month 7" xfId="17243" xr:uid="{00000000-0005-0000-0000-0000A3490000}"/>
    <cellStyle name="month 7 2" xfId="29774" xr:uid="{00000000-0005-0000-0000-0000A4490000}"/>
    <cellStyle name="month 8" xfId="17187" xr:uid="{00000000-0005-0000-0000-0000A5490000}"/>
    <cellStyle name="month 8 2" xfId="29718" xr:uid="{00000000-0005-0000-0000-0000A6490000}"/>
    <cellStyle name="month 9" xfId="17170" xr:uid="{00000000-0005-0000-0000-0000A7490000}"/>
    <cellStyle name="month 9 2" xfId="29701" xr:uid="{00000000-0005-0000-0000-0000A8490000}"/>
    <cellStyle name="Multiple" xfId="6123" xr:uid="{00000000-0005-0000-0000-0000A9490000}"/>
    <cellStyle name="MultipleBelow" xfId="6124" xr:uid="{00000000-0005-0000-0000-0000AA490000}"/>
    <cellStyle name="Neutral" xfId="658" builtinId="28" customBuiltin="1"/>
    <cellStyle name="Neutral 10" xfId="2829" xr:uid="{00000000-0005-0000-0000-0000AC490000}"/>
    <cellStyle name="Neutral 10 2" xfId="37163" xr:uid="{00000000-0005-0000-0000-0000AD490000}"/>
    <cellStyle name="Neutral 11" xfId="2830" xr:uid="{00000000-0005-0000-0000-0000AE490000}"/>
    <cellStyle name="Neutral 11 2" xfId="37164" xr:uid="{00000000-0005-0000-0000-0000AF490000}"/>
    <cellStyle name="Neutral 12" xfId="2831" xr:uid="{00000000-0005-0000-0000-0000B0490000}"/>
    <cellStyle name="Neutral 12 2" xfId="37165" xr:uid="{00000000-0005-0000-0000-0000B1490000}"/>
    <cellStyle name="Neutral 13" xfId="37166" xr:uid="{00000000-0005-0000-0000-0000B2490000}"/>
    <cellStyle name="Neutral 14" xfId="37167" xr:uid="{00000000-0005-0000-0000-0000B3490000}"/>
    <cellStyle name="Neutral 15" xfId="37168" xr:uid="{00000000-0005-0000-0000-0000B4490000}"/>
    <cellStyle name="Neutral 16" xfId="37169" xr:uid="{00000000-0005-0000-0000-0000B5490000}"/>
    <cellStyle name="Neutral 17" xfId="37170" xr:uid="{00000000-0005-0000-0000-0000B6490000}"/>
    <cellStyle name="Neutral 2" xfId="1023" xr:uid="{00000000-0005-0000-0000-0000B7490000}"/>
    <cellStyle name="Neutral 2 2" xfId="1267" xr:uid="{00000000-0005-0000-0000-0000B8490000}"/>
    <cellStyle name="Neutral 2 2 2" xfId="2833" xr:uid="{00000000-0005-0000-0000-0000B9490000}"/>
    <cellStyle name="Neutral 2 2 3" xfId="43026" xr:uid="{00000000-0005-0000-0000-0000BA490000}"/>
    <cellStyle name="Neutral 2 3" xfId="2834" xr:uid="{00000000-0005-0000-0000-0000BB490000}"/>
    <cellStyle name="Neutral 2 4" xfId="4658" xr:uid="{00000000-0005-0000-0000-0000BC490000}"/>
    <cellStyle name="Neutral 2 4 2" xfId="10441" xr:uid="{00000000-0005-0000-0000-0000BD490000}"/>
    <cellStyle name="Neutral 2 5" xfId="9958" xr:uid="{00000000-0005-0000-0000-0000BE490000}"/>
    <cellStyle name="Neutral 2 6" xfId="17819" xr:uid="{00000000-0005-0000-0000-0000BF490000}"/>
    <cellStyle name="Neutral 2 7" xfId="37171" xr:uid="{00000000-0005-0000-0000-0000C0490000}"/>
    <cellStyle name="Neutral 2 8" xfId="2832" xr:uid="{00000000-0005-0000-0000-0000C1490000}"/>
    <cellStyle name="Neutral 3" xfId="1024" xr:uid="{00000000-0005-0000-0000-0000C2490000}"/>
    <cellStyle name="Neutral 3 2" xfId="2836" xr:uid="{00000000-0005-0000-0000-0000C3490000}"/>
    <cellStyle name="Neutral 3 2 2" xfId="43027" xr:uid="{00000000-0005-0000-0000-0000C4490000}"/>
    <cellStyle name="Neutral 3 3" xfId="4659" xr:uid="{00000000-0005-0000-0000-0000C5490000}"/>
    <cellStyle name="Neutral 3 3 2" xfId="10443" xr:uid="{00000000-0005-0000-0000-0000C6490000}"/>
    <cellStyle name="Neutral 3 4" xfId="9959" xr:uid="{00000000-0005-0000-0000-0000C7490000}"/>
    <cellStyle name="Neutral 3 5" xfId="17820" xr:uid="{00000000-0005-0000-0000-0000C8490000}"/>
    <cellStyle name="Neutral 3 6" xfId="37172" xr:uid="{00000000-0005-0000-0000-0000C9490000}"/>
    <cellStyle name="Neutral 3 7" xfId="2835" xr:uid="{00000000-0005-0000-0000-0000CA490000}"/>
    <cellStyle name="Neutral 4" xfId="1025" xr:uid="{00000000-0005-0000-0000-0000CB490000}"/>
    <cellStyle name="Neutral 4 2" xfId="2838" xr:uid="{00000000-0005-0000-0000-0000CC490000}"/>
    <cellStyle name="Neutral 4 3" xfId="4660" xr:uid="{00000000-0005-0000-0000-0000CD490000}"/>
    <cellStyle name="Neutral 4 3 2" xfId="10444" xr:uid="{00000000-0005-0000-0000-0000CE490000}"/>
    <cellStyle name="Neutral 4 4" xfId="9960" xr:uid="{00000000-0005-0000-0000-0000CF490000}"/>
    <cellStyle name="Neutral 4 5" xfId="17821" xr:uid="{00000000-0005-0000-0000-0000D0490000}"/>
    <cellStyle name="Neutral 4 6" xfId="37173" xr:uid="{00000000-0005-0000-0000-0000D1490000}"/>
    <cellStyle name="Neutral 4 7" xfId="2837" xr:uid="{00000000-0005-0000-0000-0000D2490000}"/>
    <cellStyle name="Neutral 5" xfId="1026" xr:uid="{00000000-0005-0000-0000-0000D3490000}"/>
    <cellStyle name="Neutral 5 2" xfId="4661" xr:uid="{00000000-0005-0000-0000-0000D4490000}"/>
    <cellStyle name="Neutral 5 2 2" xfId="10446" xr:uid="{00000000-0005-0000-0000-0000D5490000}"/>
    <cellStyle name="Neutral 5 3" xfId="9961" xr:uid="{00000000-0005-0000-0000-0000D6490000}"/>
    <cellStyle name="Neutral 5 4" xfId="17822" xr:uid="{00000000-0005-0000-0000-0000D7490000}"/>
    <cellStyle name="Neutral 5 5" xfId="37174" xr:uid="{00000000-0005-0000-0000-0000D8490000}"/>
    <cellStyle name="Neutral 5 6" xfId="2839" xr:uid="{00000000-0005-0000-0000-0000D9490000}"/>
    <cellStyle name="Neutral 6" xfId="2840" xr:uid="{00000000-0005-0000-0000-0000DA490000}"/>
    <cellStyle name="Neutral 6 2" xfId="37175" xr:uid="{00000000-0005-0000-0000-0000DB490000}"/>
    <cellStyle name="Neutral 6 2 2" xfId="43029" xr:uid="{00000000-0005-0000-0000-0000DC490000}"/>
    <cellStyle name="Neutral 6 3" xfId="43028" xr:uid="{00000000-0005-0000-0000-0000DD490000}"/>
    <cellStyle name="Neutral 6 4" xfId="47399" xr:uid="{5B703953-0ECF-4811-889F-7DE96B490323}"/>
    <cellStyle name="Neutral 7" xfId="2841" xr:uid="{00000000-0005-0000-0000-0000DE490000}"/>
    <cellStyle name="Neutral 7 2" xfId="37176" xr:uid="{00000000-0005-0000-0000-0000DF490000}"/>
    <cellStyle name="Neutral 7 3" xfId="43030" xr:uid="{00000000-0005-0000-0000-0000E0490000}"/>
    <cellStyle name="Neutral 8" xfId="2842" xr:uid="{00000000-0005-0000-0000-0000E1490000}"/>
    <cellStyle name="Neutral 8 2" xfId="37177" xr:uid="{00000000-0005-0000-0000-0000E2490000}"/>
    <cellStyle name="Neutral 8 3" xfId="43031" xr:uid="{00000000-0005-0000-0000-0000E3490000}"/>
    <cellStyle name="Neutral 9" xfId="2843" xr:uid="{00000000-0005-0000-0000-0000E4490000}"/>
    <cellStyle name="Neutral 9 2" xfId="37178" xr:uid="{00000000-0005-0000-0000-0000E5490000}"/>
    <cellStyle name="New Times Roman" xfId="4662" xr:uid="{00000000-0005-0000-0000-0000E6490000}"/>
    <cellStyle name="Nɯrmal_Consulting" xfId="4663" xr:uid="{00000000-0005-0000-0000-0000E7490000}"/>
    <cellStyle name="no dec" xfId="4664" xr:uid="{00000000-0005-0000-0000-0000E8490000}"/>
    <cellStyle name="no dec 2" xfId="43032" xr:uid="{00000000-0005-0000-0000-0000E9490000}"/>
    <cellStyle name="Normal" xfId="0" builtinId="0"/>
    <cellStyle name="Normal - Style1" xfId="4665" xr:uid="{00000000-0005-0000-0000-0000EB490000}"/>
    <cellStyle name="Normal - Style1 2" xfId="6269" xr:uid="{00000000-0005-0000-0000-0000EC490000}"/>
    <cellStyle name="Normal - Style1 3" xfId="43033" xr:uid="{00000000-0005-0000-0000-0000ED490000}"/>
    <cellStyle name="Normal - Style2" xfId="4666" xr:uid="{00000000-0005-0000-0000-0000EE490000}"/>
    <cellStyle name="Normal - Style2 2" xfId="43034" xr:uid="{00000000-0005-0000-0000-0000EF490000}"/>
    <cellStyle name="Normal - Style3" xfId="4667" xr:uid="{00000000-0005-0000-0000-0000F0490000}"/>
    <cellStyle name="Normal - Style3 2" xfId="43035" xr:uid="{00000000-0005-0000-0000-0000F1490000}"/>
    <cellStyle name="Normal - Style4" xfId="4668" xr:uid="{00000000-0005-0000-0000-0000F2490000}"/>
    <cellStyle name="Normal - Style4 2" xfId="43036" xr:uid="{00000000-0005-0000-0000-0000F3490000}"/>
    <cellStyle name="Normal - Style5" xfId="4669" xr:uid="{00000000-0005-0000-0000-0000F4490000}"/>
    <cellStyle name="Normal - Style5 2" xfId="43037" xr:uid="{00000000-0005-0000-0000-0000F5490000}"/>
    <cellStyle name="Normal - Style6" xfId="4670" xr:uid="{00000000-0005-0000-0000-0000F6490000}"/>
    <cellStyle name="Normal - Style6 2" xfId="43038" xr:uid="{00000000-0005-0000-0000-0000F7490000}"/>
    <cellStyle name="Normal - Style7" xfId="4671" xr:uid="{00000000-0005-0000-0000-0000F8490000}"/>
    <cellStyle name="Normal - Style7 2" xfId="43039" xr:uid="{00000000-0005-0000-0000-0000F9490000}"/>
    <cellStyle name="Normal - Style8" xfId="4672" xr:uid="{00000000-0005-0000-0000-0000FA490000}"/>
    <cellStyle name="Normal - Style8 2" xfId="43040" xr:uid="{00000000-0005-0000-0000-0000FB490000}"/>
    <cellStyle name="Normal 10" xfId="283" xr:uid="{00000000-0005-0000-0000-0000FC490000}"/>
    <cellStyle name="Normal 10 10" xfId="4674" xr:uid="{00000000-0005-0000-0000-0000FD490000}"/>
    <cellStyle name="Normal 10 10 2" xfId="7978" xr:uid="{00000000-0005-0000-0000-0000FE490000}"/>
    <cellStyle name="Normal 10 10 2 2" xfId="14467" xr:uid="{00000000-0005-0000-0000-0000FF490000}"/>
    <cellStyle name="Normal 10 10 2 2 2" xfId="27152" xr:uid="{00000000-0005-0000-0000-0000004A0000}"/>
    <cellStyle name="Normal 10 10 2 3" xfId="19244" xr:uid="{00000000-0005-0000-0000-0000014A0000}"/>
    <cellStyle name="Normal 10 10 2 4" xfId="32361" xr:uid="{00000000-0005-0000-0000-0000024A0000}"/>
    <cellStyle name="Normal 10 10 2 5" xfId="35372" xr:uid="{00000000-0005-0000-0000-0000034A0000}"/>
    <cellStyle name="Normal 10 10 3" xfId="8902" xr:uid="{00000000-0005-0000-0000-0000044A0000}"/>
    <cellStyle name="Normal 10 10 3 2" xfId="15309" xr:uid="{00000000-0005-0000-0000-0000054A0000}"/>
    <cellStyle name="Normal 10 10 3 2 2" xfId="27961" xr:uid="{00000000-0005-0000-0000-0000064A0000}"/>
    <cellStyle name="Normal 10 10 3 3" xfId="22926" xr:uid="{00000000-0005-0000-0000-0000074A0000}"/>
    <cellStyle name="Normal 10 10 4" xfId="6913" xr:uid="{00000000-0005-0000-0000-0000084A0000}"/>
    <cellStyle name="Normal 10 10 4 2" xfId="13452" xr:uid="{00000000-0005-0000-0000-0000094A0000}"/>
    <cellStyle name="Normal 10 10 4 2 2" xfId="26183" xr:uid="{00000000-0005-0000-0000-00000A4A0000}"/>
    <cellStyle name="Normal 10 10 4 3" xfId="21640" xr:uid="{00000000-0005-0000-0000-00000B4A0000}"/>
    <cellStyle name="Normal 10 10 5" xfId="12353" xr:uid="{00000000-0005-0000-0000-00000C4A0000}"/>
    <cellStyle name="Normal 10 10 5 2" xfId="25099" xr:uid="{00000000-0005-0000-0000-00000D4A0000}"/>
    <cellStyle name="Normal 10 10 6" xfId="17823" xr:uid="{00000000-0005-0000-0000-00000E4A0000}"/>
    <cellStyle name="Normal 10 10 7" xfId="31174" xr:uid="{00000000-0005-0000-0000-00000F4A0000}"/>
    <cellStyle name="Normal 10 10 8" xfId="34515" xr:uid="{00000000-0005-0000-0000-0000104A0000}"/>
    <cellStyle name="Normal 10 10 9" xfId="43041" xr:uid="{00000000-0005-0000-0000-0000114A0000}"/>
    <cellStyle name="Normal 10 11" xfId="4675" xr:uid="{00000000-0005-0000-0000-0000124A0000}"/>
    <cellStyle name="Normal 10 11 2" xfId="7979" xr:uid="{00000000-0005-0000-0000-0000134A0000}"/>
    <cellStyle name="Normal 10 11 2 2" xfId="14468" xr:uid="{00000000-0005-0000-0000-0000144A0000}"/>
    <cellStyle name="Normal 10 11 2 2 2" xfId="27153" xr:uid="{00000000-0005-0000-0000-0000154A0000}"/>
    <cellStyle name="Normal 10 11 2 3" xfId="19245" xr:uid="{00000000-0005-0000-0000-0000164A0000}"/>
    <cellStyle name="Normal 10 11 2 4" xfId="32362" xr:uid="{00000000-0005-0000-0000-0000174A0000}"/>
    <cellStyle name="Normal 10 11 2 5" xfId="35373" xr:uid="{00000000-0005-0000-0000-0000184A0000}"/>
    <cellStyle name="Normal 10 11 2 6" xfId="43043" xr:uid="{00000000-0005-0000-0000-0000194A0000}"/>
    <cellStyle name="Normal 10 11 3" xfId="8903" xr:uid="{00000000-0005-0000-0000-00001A4A0000}"/>
    <cellStyle name="Normal 10 11 3 2" xfId="15310" xr:uid="{00000000-0005-0000-0000-00001B4A0000}"/>
    <cellStyle name="Normal 10 11 3 2 2" xfId="27962" xr:uid="{00000000-0005-0000-0000-00001C4A0000}"/>
    <cellStyle name="Normal 10 11 3 3" xfId="22927" xr:uid="{00000000-0005-0000-0000-00001D4A0000}"/>
    <cellStyle name="Normal 10 11 4" xfId="6914" xr:uid="{00000000-0005-0000-0000-00001E4A0000}"/>
    <cellStyle name="Normal 10 11 4 2" xfId="13453" xr:uid="{00000000-0005-0000-0000-00001F4A0000}"/>
    <cellStyle name="Normal 10 11 4 2 2" xfId="26184" xr:uid="{00000000-0005-0000-0000-0000204A0000}"/>
    <cellStyle name="Normal 10 11 4 3" xfId="21641" xr:uid="{00000000-0005-0000-0000-0000214A0000}"/>
    <cellStyle name="Normal 10 11 5" xfId="12354" xr:uid="{00000000-0005-0000-0000-0000224A0000}"/>
    <cellStyle name="Normal 10 11 5 2" xfId="25100" xr:uid="{00000000-0005-0000-0000-0000234A0000}"/>
    <cellStyle name="Normal 10 11 6" xfId="17824" xr:uid="{00000000-0005-0000-0000-0000244A0000}"/>
    <cellStyle name="Normal 10 11 7" xfId="31175" xr:uid="{00000000-0005-0000-0000-0000254A0000}"/>
    <cellStyle name="Normal 10 11 8" xfId="34516" xr:uid="{00000000-0005-0000-0000-0000264A0000}"/>
    <cellStyle name="Normal 10 11 9" xfId="43042" xr:uid="{00000000-0005-0000-0000-0000274A0000}"/>
    <cellStyle name="Normal 10 12" xfId="4676" xr:uid="{00000000-0005-0000-0000-0000284A0000}"/>
    <cellStyle name="Normal 10 12 2" xfId="7980" xr:uid="{00000000-0005-0000-0000-0000294A0000}"/>
    <cellStyle name="Normal 10 12 2 2" xfId="14469" xr:uid="{00000000-0005-0000-0000-00002A4A0000}"/>
    <cellStyle name="Normal 10 12 2 2 2" xfId="27154" xr:uid="{00000000-0005-0000-0000-00002B4A0000}"/>
    <cellStyle name="Normal 10 12 2 3" xfId="19246" xr:uid="{00000000-0005-0000-0000-00002C4A0000}"/>
    <cellStyle name="Normal 10 12 2 4" xfId="32363" xr:uid="{00000000-0005-0000-0000-00002D4A0000}"/>
    <cellStyle name="Normal 10 12 2 5" xfId="35374" xr:uid="{00000000-0005-0000-0000-00002E4A0000}"/>
    <cellStyle name="Normal 10 12 3" xfId="8904" xr:uid="{00000000-0005-0000-0000-00002F4A0000}"/>
    <cellStyle name="Normal 10 12 3 2" xfId="15311" xr:uid="{00000000-0005-0000-0000-0000304A0000}"/>
    <cellStyle name="Normal 10 12 3 2 2" xfId="27963" xr:uid="{00000000-0005-0000-0000-0000314A0000}"/>
    <cellStyle name="Normal 10 12 3 3" xfId="22928" xr:uid="{00000000-0005-0000-0000-0000324A0000}"/>
    <cellStyle name="Normal 10 12 4" xfId="6915" xr:uid="{00000000-0005-0000-0000-0000334A0000}"/>
    <cellStyle name="Normal 10 12 4 2" xfId="13454" xr:uid="{00000000-0005-0000-0000-0000344A0000}"/>
    <cellStyle name="Normal 10 12 4 2 2" xfId="26185" xr:uid="{00000000-0005-0000-0000-0000354A0000}"/>
    <cellStyle name="Normal 10 12 4 3" xfId="21642" xr:uid="{00000000-0005-0000-0000-0000364A0000}"/>
    <cellStyle name="Normal 10 12 5" xfId="12355" xr:uid="{00000000-0005-0000-0000-0000374A0000}"/>
    <cellStyle name="Normal 10 12 5 2" xfId="25101" xr:uid="{00000000-0005-0000-0000-0000384A0000}"/>
    <cellStyle name="Normal 10 12 6" xfId="17825" xr:uid="{00000000-0005-0000-0000-0000394A0000}"/>
    <cellStyle name="Normal 10 12 7" xfId="31176" xr:uid="{00000000-0005-0000-0000-00003A4A0000}"/>
    <cellStyle name="Normal 10 12 8" xfId="34517" xr:uid="{00000000-0005-0000-0000-00003B4A0000}"/>
    <cellStyle name="Normal 10 13" xfId="4677" xr:uid="{00000000-0005-0000-0000-00003C4A0000}"/>
    <cellStyle name="Normal 10 13 2" xfId="7981" xr:uid="{00000000-0005-0000-0000-00003D4A0000}"/>
    <cellStyle name="Normal 10 13 2 2" xfId="14470" xr:uid="{00000000-0005-0000-0000-00003E4A0000}"/>
    <cellStyle name="Normal 10 13 2 2 2" xfId="27155" xr:uid="{00000000-0005-0000-0000-00003F4A0000}"/>
    <cellStyle name="Normal 10 13 2 3" xfId="19247" xr:uid="{00000000-0005-0000-0000-0000404A0000}"/>
    <cellStyle name="Normal 10 13 2 4" xfId="32364" xr:uid="{00000000-0005-0000-0000-0000414A0000}"/>
    <cellStyle name="Normal 10 13 2 5" xfId="35375" xr:uid="{00000000-0005-0000-0000-0000424A0000}"/>
    <cellStyle name="Normal 10 13 3" xfId="8905" xr:uid="{00000000-0005-0000-0000-0000434A0000}"/>
    <cellStyle name="Normal 10 13 3 2" xfId="15312" xr:uid="{00000000-0005-0000-0000-0000444A0000}"/>
    <cellStyle name="Normal 10 13 3 2 2" xfId="27964" xr:uid="{00000000-0005-0000-0000-0000454A0000}"/>
    <cellStyle name="Normal 10 13 3 3" xfId="22929" xr:uid="{00000000-0005-0000-0000-0000464A0000}"/>
    <cellStyle name="Normal 10 13 4" xfId="6916" xr:uid="{00000000-0005-0000-0000-0000474A0000}"/>
    <cellStyle name="Normal 10 13 4 2" xfId="13455" xr:uid="{00000000-0005-0000-0000-0000484A0000}"/>
    <cellStyle name="Normal 10 13 4 2 2" xfId="26186" xr:uid="{00000000-0005-0000-0000-0000494A0000}"/>
    <cellStyle name="Normal 10 13 4 3" xfId="21643" xr:uid="{00000000-0005-0000-0000-00004A4A0000}"/>
    <cellStyle name="Normal 10 13 5" xfId="12356" xr:uid="{00000000-0005-0000-0000-00004B4A0000}"/>
    <cellStyle name="Normal 10 13 5 2" xfId="25102" xr:uid="{00000000-0005-0000-0000-00004C4A0000}"/>
    <cellStyle name="Normal 10 13 6" xfId="17826" xr:uid="{00000000-0005-0000-0000-00004D4A0000}"/>
    <cellStyle name="Normal 10 13 7" xfId="31177" xr:uid="{00000000-0005-0000-0000-00004E4A0000}"/>
    <cellStyle name="Normal 10 13 8" xfId="34518" xr:uid="{00000000-0005-0000-0000-00004F4A0000}"/>
    <cellStyle name="Normal 10 14" xfId="4678" xr:uid="{00000000-0005-0000-0000-0000504A0000}"/>
    <cellStyle name="Normal 10 14 2" xfId="7982" xr:uid="{00000000-0005-0000-0000-0000514A0000}"/>
    <cellStyle name="Normal 10 14 2 2" xfId="14471" xr:uid="{00000000-0005-0000-0000-0000524A0000}"/>
    <cellStyle name="Normal 10 14 2 2 2" xfId="27156" xr:uid="{00000000-0005-0000-0000-0000534A0000}"/>
    <cellStyle name="Normal 10 14 2 3" xfId="19248" xr:uid="{00000000-0005-0000-0000-0000544A0000}"/>
    <cellStyle name="Normal 10 14 2 4" xfId="32365" xr:uid="{00000000-0005-0000-0000-0000554A0000}"/>
    <cellStyle name="Normal 10 14 2 5" xfId="35376" xr:uid="{00000000-0005-0000-0000-0000564A0000}"/>
    <cellStyle name="Normal 10 14 3" xfId="8906" xr:uid="{00000000-0005-0000-0000-0000574A0000}"/>
    <cellStyle name="Normal 10 14 3 2" xfId="15313" xr:uid="{00000000-0005-0000-0000-0000584A0000}"/>
    <cellStyle name="Normal 10 14 3 2 2" xfId="27965" xr:uid="{00000000-0005-0000-0000-0000594A0000}"/>
    <cellStyle name="Normal 10 14 3 3" xfId="22930" xr:uid="{00000000-0005-0000-0000-00005A4A0000}"/>
    <cellStyle name="Normal 10 14 4" xfId="6917" xr:uid="{00000000-0005-0000-0000-00005B4A0000}"/>
    <cellStyle name="Normal 10 14 4 2" xfId="13456" xr:uid="{00000000-0005-0000-0000-00005C4A0000}"/>
    <cellStyle name="Normal 10 14 4 2 2" xfId="26187" xr:uid="{00000000-0005-0000-0000-00005D4A0000}"/>
    <cellStyle name="Normal 10 14 4 3" xfId="21644" xr:uid="{00000000-0005-0000-0000-00005E4A0000}"/>
    <cellStyle name="Normal 10 14 5" xfId="12357" xr:uid="{00000000-0005-0000-0000-00005F4A0000}"/>
    <cellStyle name="Normal 10 14 5 2" xfId="25103" xr:uid="{00000000-0005-0000-0000-0000604A0000}"/>
    <cellStyle name="Normal 10 14 6" xfId="17827" xr:uid="{00000000-0005-0000-0000-0000614A0000}"/>
    <cellStyle name="Normal 10 14 7" xfId="31178" xr:uid="{00000000-0005-0000-0000-0000624A0000}"/>
    <cellStyle name="Normal 10 14 8" xfId="34519" xr:uid="{00000000-0005-0000-0000-0000634A0000}"/>
    <cellStyle name="Normal 10 15" xfId="4679" xr:uid="{00000000-0005-0000-0000-0000644A0000}"/>
    <cellStyle name="Normal 10 15 2" xfId="7983" xr:uid="{00000000-0005-0000-0000-0000654A0000}"/>
    <cellStyle name="Normal 10 15 2 2" xfId="14472" xr:uid="{00000000-0005-0000-0000-0000664A0000}"/>
    <cellStyle name="Normal 10 15 2 2 2" xfId="27157" xr:uid="{00000000-0005-0000-0000-0000674A0000}"/>
    <cellStyle name="Normal 10 15 2 3" xfId="19249" xr:uid="{00000000-0005-0000-0000-0000684A0000}"/>
    <cellStyle name="Normal 10 15 2 4" xfId="32366" xr:uid="{00000000-0005-0000-0000-0000694A0000}"/>
    <cellStyle name="Normal 10 15 2 5" xfId="35377" xr:uid="{00000000-0005-0000-0000-00006A4A0000}"/>
    <cellStyle name="Normal 10 15 3" xfId="8907" xr:uid="{00000000-0005-0000-0000-00006B4A0000}"/>
    <cellStyle name="Normal 10 15 3 2" xfId="15314" xr:uid="{00000000-0005-0000-0000-00006C4A0000}"/>
    <cellStyle name="Normal 10 15 3 2 2" xfId="27966" xr:uid="{00000000-0005-0000-0000-00006D4A0000}"/>
    <cellStyle name="Normal 10 15 3 3" xfId="22931" xr:uid="{00000000-0005-0000-0000-00006E4A0000}"/>
    <cellStyle name="Normal 10 15 4" xfId="6918" xr:uid="{00000000-0005-0000-0000-00006F4A0000}"/>
    <cellStyle name="Normal 10 15 4 2" xfId="13457" xr:uid="{00000000-0005-0000-0000-0000704A0000}"/>
    <cellStyle name="Normal 10 15 4 2 2" xfId="26188" xr:uid="{00000000-0005-0000-0000-0000714A0000}"/>
    <cellStyle name="Normal 10 15 4 3" xfId="21645" xr:uid="{00000000-0005-0000-0000-0000724A0000}"/>
    <cellStyle name="Normal 10 15 5" xfId="12358" xr:uid="{00000000-0005-0000-0000-0000734A0000}"/>
    <cellStyle name="Normal 10 15 5 2" xfId="25104" xr:uid="{00000000-0005-0000-0000-0000744A0000}"/>
    <cellStyle name="Normal 10 15 6" xfId="17828" xr:uid="{00000000-0005-0000-0000-0000754A0000}"/>
    <cellStyle name="Normal 10 15 7" xfId="31179" xr:uid="{00000000-0005-0000-0000-0000764A0000}"/>
    <cellStyle name="Normal 10 15 8" xfId="34520" xr:uid="{00000000-0005-0000-0000-0000774A0000}"/>
    <cellStyle name="Normal 10 16" xfId="4680" xr:uid="{00000000-0005-0000-0000-0000784A0000}"/>
    <cellStyle name="Normal 10 16 2" xfId="7984" xr:uid="{00000000-0005-0000-0000-0000794A0000}"/>
    <cellStyle name="Normal 10 16 2 2" xfId="14473" xr:uid="{00000000-0005-0000-0000-00007A4A0000}"/>
    <cellStyle name="Normal 10 16 2 2 2" xfId="27158" xr:uid="{00000000-0005-0000-0000-00007B4A0000}"/>
    <cellStyle name="Normal 10 16 2 3" xfId="19250" xr:uid="{00000000-0005-0000-0000-00007C4A0000}"/>
    <cellStyle name="Normal 10 16 2 4" xfId="32367" xr:uid="{00000000-0005-0000-0000-00007D4A0000}"/>
    <cellStyle name="Normal 10 16 2 5" xfId="35378" xr:uid="{00000000-0005-0000-0000-00007E4A0000}"/>
    <cellStyle name="Normal 10 16 3" xfId="8908" xr:uid="{00000000-0005-0000-0000-00007F4A0000}"/>
    <cellStyle name="Normal 10 16 3 2" xfId="15315" xr:uid="{00000000-0005-0000-0000-0000804A0000}"/>
    <cellStyle name="Normal 10 16 3 2 2" xfId="27967" xr:uid="{00000000-0005-0000-0000-0000814A0000}"/>
    <cellStyle name="Normal 10 16 3 3" xfId="22932" xr:uid="{00000000-0005-0000-0000-0000824A0000}"/>
    <cellStyle name="Normal 10 16 4" xfId="6919" xr:uid="{00000000-0005-0000-0000-0000834A0000}"/>
    <cellStyle name="Normal 10 16 4 2" xfId="13458" xr:uid="{00000000-0005-0000-0000-0000844A0000}"/>
    <cellStyle name="Normal 10 16 4 2 2" xfId="26189" xr:uid="{00000000-0005-0000-0000-0000854A0000}"/>
    <cellStyle name="Normal 10 16 4 3" xfId="21646" xr:uid="{00000000-0005-0000-0000-0000864A0000}"/>
    <cellStyle name="Normal 10 16 5" xfId="12359" xr:uid="{00000000-0005-0000-0000-0000874A0000}"/>
    <cellStyle name="Normal 10 16 5 2" xfId="25105" xr:uid="{00000000-0005-0000-0000-0000884A0000}"/>
    <cellStyle name="Normal 10 16 6" xfId="17829" xr:uid="{00000000-0005-0000-0000-0000894A0000}"/>
    <cellStyle name="Normal 10 16 7" xfId="31180" xr:uid="{00000000-0005-0000-0000-00008A4A0000}"/>
    <cellStyle name="Normal 10 16 8" xfId="34521" xr:uid="{00000000-0005-0000-0000-00008B4A0000}"/>
    <cellStyle name="Normal 10 17" xfId="4681" xr:uid="{00000000-0005-0000-0000-00008C4A0000}"/>
    <cellStyle name="Normal 10 17 2" xfId="7985" xr:uid="{00000000-0005-0000-0000-00008D4A0000}"/>
    <cellStyle name="Normal 10 17 2 2" xfId="14474" xr:uid="{00000000-0005-0000-0000-00008E4A0000}"/>
    <cellStyle name="Normal 10 17 2 2 2" xfId="27159" xr:uid="{00000000-0005-0000-0000-00008F4A0000}"/>
    <cellStyle name="Normal 10 17 2 3" xfId="19251" xr:uid="{00000000-0005-0000-0000-0000904A0000}"/>
    <cellStyle name="Normal 10 17 2 4" xfId="32368" xr:uid="{00000000-0005-0000-0000-0000914A0000}"/>
    <cellStyle name="Normal 10 17 2 5" xfId="35379" xr:uid="{00000000-0005-0000-0000-0000924A0000}"/>
    <cellStyle name="Normal 10 17 3" xfId="8909" xr:uid="{00000000-0005-0000-0000-0000934A0000}"/>
    <cellStyle name="Normal 10 17 3 2" xfId="15316" xr:uid="{00000000-0005-0000-0000-0000944A0000}"/>
    <cellStyle name="Normal 10 17 3 2 2" xfId="27968" xr:uid="{00000000-0005-0000-0000-0000954A0000}"/>
    <cellStyle name="Normal 10 17 3 3" xfId="22933" xr:uid="{00000000-0005-0000-0000-0000964A0000}"/>
    <cellStyle name="Normal 10 17 4" xfId="6920" xr:uid="{00000000-0005-0000-0000-0000974A0000}"/>
    <cellStyle name="Normal 10 17 4 2" xfId="13459" xr:uid="{00000000-0005-0000-0000-0000984A0000}"/>
    <cellStyle name="Normal 10 17 4 2 2" xfId="26190" xr:uid="{00000000-0005-0000-0000-0000994A0000}"/>
    <cellStyle name="Normal 10 17 4 3" xfId="21647" xr:uid="{00000000-0005-0000-0000-00009A4A0000}"/>
    <cellStyle name="Normal 10 17 5" xfId="12360" xr:uid="{00000000-0005-0000-0000-00009B4A0000}"/>
    <cellStyle name="Normal 10 17 5 2" xfId="25106" xr:uid="{00000000-0005-0000-0000-00009C4A0000}"/>
    <cellStyle name="Normal 10 17 6" xfId="17830" xr:uid="{00000000-0005-0000-0000-00009D4A0000}"/>
    <cellStyle name="Normal 10 17 7" xfId="31181" xr:uid="{00000000-0005-0000-0000-00009E4A0000}"/>
    <cellStyle name="Normal 10 17 8" xfId="34522" xr:uid="{00000000-0005-0000-0000-00009F4A0000}"/>
    <cellStyle name="Normal 10 18" xfId="4682" xr:uid="{00000000-0005-0000-0000-0000A04A0000}"/>
    <cellStyle name="Normal 10 18 2" xfId="7986" xr:uid="{00000000-0005-0000-0000-0000A14A0000}"/>
    <cellStyle name="Normal 10 18 2 2" xfId="14475" xr:uid="{00000000-0005-0000-0000-0000A24A0000}"/>
    <cellStyle name="Normal 10 18 2 2 2" xfId="27160" xr:uid="{00000000-0005-0000-0000-0000A34A0000}"/>
    <cellStyle name="Normal 10 18 2 3" xfId="19252" xr:uid="{00000000-0005-0000-0000-0000A44A0000}"/>
    <cellStyle name="Normal 10 18 2 4" xfId="32369" xr:uid="{00000000-0005-0000-0000-0000A54A0000}"/>
    <cellStyle name="Normal 10 18 2 5" xfId="35380" xr:uid="{00000000-0005-0000-0000-0000A64A0000}"/>
    <cellStyle name="Normal 10 18 3" xfId="8910" xr:uid="{00000000-0005-0000-0000-0000A74A0000}"/>
    <cellStyle name="Normal 10 18 3 2" xfId="15317" xr:uid="{00000000-0005-0000-0000-0000A84A0000}"/>
    <cellStyle name="Normal 10 18 3 2 2" xfId="27969" xr:uid="{00000000-0005-0000-0000-0000A94A0000}"/>
    <cellStyle name="Normal 10 18 3 3" xfId="22934" xr:uid="{00000000-0005-0000-0000-0000AA4A0000}"/>
    <cellStyle name="Normal 10 18 4" xfId="6921" xr:uid="{00000000-0005-0000-0000-0000AB4A0000}"/>
    <cellStyle name="Normal 10 18 4 2" xfId="13460" xr:uid="{00000000-0005-0000-0000-0000AC4A0000}"/>
    <cellStyle name="Normal 10 18 4 2 2" xfId="26191" xr:uid="{00000000-0005-0000-0000-0000AD4A0000}"/>
    <cellStyle name="Normal 10 18 4 3" xfId="21648" xr:uid="{00000000-0005-0000-0000-0000AE4A0000}"/>
    <cellStyle name="Normal 10 18 5" xfId="12361" xr:uid="{00000000-0005-0000-0000-0000AF4A0000}"/>
    <cellStyle name="Normal 10 18 5 2" xfId="25107" xr:uid="{00000000-0005-0000-0000-0000B04A0000}"/>
    <cellStyle name="Normal 10 18 6" xfId="17831" xr:uid="{00000000-0005-0000-0000-0000B14A0000}"/>
    <cellStyle name="Normal 10 18 7" xfId="31182" xr:uid="{00000000-0005-0000-0000-0000B24A0000}"/>
    <cellStyle name="Normal 10 18 8" xfId="34523" xr:uid="{00000000-0005-0000-0000-0000B34A0000}"/>
    <cellStyle name="Normal 10 19" xfId="4683" xr:uid="{00000000-0005-0000-0000-0000B44A0000}"/>
    <cellStyle name="Normal 10 19 2" xfId="7987" xr:uid="{00000000-0005-0000-0000-0000B54A0000}"/>
    <cellStyle name="Normal 10 19 2 2" xfId="14476" xr:uid="{00000000-0005-0000-0000-0000B64A0000}"/>
    <cellStyle name="Normal 10 19 2 2 2" xfId="27161" xr:uid="{00000000-0005-0000-0000-0000B74A0000}"/>
    <cellStyle name="Normal 10 19 2 3" xfId="19253" xr:uid="{00000000-0005-0000-0000-0000B84A0000}"/>
    <cellStyle name="Normal 10 19 2 4" xfId="32370" xr:uid="{00000000-0005-0000-0000-0000B94A0000}"/>
    <cellStyle name="Normal 10 19 2 5" xfId="35381" xr:uid="{00000000-0005-0000-0000-0000BA4A0000}"/>
    <cellStyle name="Normal 10 19 3" xfId="8911" xr:uid="{00000000-0005-0000-0000-0000BB4A0000}"/>
    <cellStyle name="Normal 10 19 3 2" xfId="15318" xr:uid="{00000000-0005-0000-0000-0000BC4A0000}"/>
    <cellStyle name="Normal 10 19 3 2 2" xfId="27970" xr:uid="{00000000-0005-0000-0000-0000BD4A0000}"/>
    <cellStyle name="Normal 10 19 3 3" xfId="22935" xr:uid="{00000000-0005-0000-0000-0000BE4A0000}"/>
    <cellStyle name="Normal 10 19 4" xfId="6922" xr:uid="{00000000-0005-0000-0000-0000BF4A0000}"/>
    <cellStyle name="Normal 10 19 4 2" xfId="13461" xr:uid="{00000000-0005-0000-0000-0000C04A0000}"/>
    <cellStyle name="Normal 10 19 4 2 2" xfId="26192" xr:uid="{00000000-0005-0000-0000-0000C14A0000}"/>
    <cellStyle name="Normal 10 19 4 3" xfId="21649" xr:uid="{00000000-0005-0000-0000-0000C24A0000}"/>
    <cellStyle name="Normal 10 19 5" xfId="12362" xr:uid="{00000000-0005-0000-0000-0000C34A0000}"/>
    <cellStyle name="Normal 10 19 5 2" xfId="25108" xr:uid="{00000000-0005-0000-0000-0000C44A0000}"/>
    <cellStyle name="Normal 10 19 6" xfId="17832" xr:uid="{00000000-0005-0000-0000-0000C54A0000}"/>
    <cellStyle name="Normal 10 19 7" xfId="31183" xr:uid="{00000000-0005-0000-0000-0000C64A0000}"/>
    <cellStyle name="Normal 10 19 8" xfId="34524" xr:uid="{00000000-0005-0000-0000-0000C74A0000}"/>
    <cellStyle name="Normal 10 2" xfId="622" xr:uid="{00000000-0005-0000-0000-0000C84A0000}"/>
    <cellStyle name="Normal 10 2 10" xfId="4685" xr:uid="{00000000-0005-0000-0000-0000C94A0000}"/>
    <cellStyle name="Normal 10 2 10 2" xfId="7989" xr:uid="{00000000-0005-0000-0000-0000CA4A0000}"/>
    <cellStyle name="Normal 10 2 10 2 2" xfId="14478" xr:uid="{00000000-0005-0000-0000-0000CB4A0000}"/>
    <cellStyle name="Normal 10 2 10 2 2 2" xfId="27163" xr:uid="{00000000-0005-0000-0000-0000CC4A0000}"/>
    <cellStyle name="Normal 10 2 10 2 3" xfId="19255" xr:uid="{00000000-0005-0000-0000-0000CD4A0000}"/>
    <cellStyle name="Normal 10 2 10 2 4" xfId="32372" xr:uid="{00000000-0005-0000-0000-0000CE4A0000}"/>
    <cellStyle name="Normal 10 2 10 2 5" xfId="35383" xr:uid="{00000000-0005-0000-0000-0000CF4A0000}"/>
    <cellStyle name="Normal 10 2 10 3" xfId="8913" xr:uid="{00000000-0005-0000-0000-0000D04A0000}"/>
    <cellStyle name="Normal 10 2 10 3 2" xfId="15320" xr:uid="{00000000-0005-0000-0000-0000D14A0000}"/>
    <cellStyle name="Normal 10 2 10 3 2 2" xfId="27972" xr:uid="{00000000-0005-0000-0000-0000D24A0000}"/>
    <cellStyle name="Normal 10 2 10 3 3" xfId="22937" xr:uid="{00000000-0005-0000-0000-0000D34A0000}"/>
    <cellStyle name="Normal 10 2 10 4" xfId="6924" xr:uid="{00000000-0005-0000-0000-0000D44A0000}"/>
    <cellStyle name="Normal 10 2 10 4 2" xfId="13463" xr:uid="{00000000-0005-0000-0000-0000D54A0000}"/>
    <cellStyle name="Normal 10 2 10 4 2 2" xfId="26194" xr:uid="{00000000-0005-0000-0000-0000D64A0000}"/>
    <cellStyle name="Normal 10 2 10 4 3" xfId="21651" xr:uid="{00000000-0005-0000-0000-0000D74A0000}"/>
    <cellStyle name="Normal 10 2 10 5" xfId="12364" xr:uid="{00000000-0005-0000-0000-0000D84A0000}"/>
    <cellStyle name="Normal 10 2 10 5 2" xfId="25110" xr:uid="{00000000-0005-0000-0000-0000D94A0000}"/>
    <cellStyle name="Normal 10 2 10 6" xfId="17834" xr:uid="{00000000-0005-0000-0000-0000DA4A0000}"/>
    <cellStyle name="Normal 10 2 10 7" xfId="31185" xr:uid="{00000000-0005-0000-0000-0000DB4A0000}"/>
    <cellStyle name="Normal 10 2 10 8" xfId="34526" xr:uid="{00000000-0005-0000-0000-0000DC4A0000}"/>
    <cellStyle name="Normal 10 2 11" xfId="4686" xr:uid="{00000000-0005-0000-0000-0000DD4A0000}"/>
    <cellStyle name="Normal 10 2 11 2" xfId="7990" xr:uid="{00000000-0005-0000-0000-0000DE4A0000}"/>
    <cellStyle name="Normal 10 2 11 2 2" xfId="14479" xr:uid="{00000000-0005-0000-0000-0000DF4A0000}"/>
    <cellStyle name="Normal 10 2 11 2 2 2" xfId="27164" xr:uid="{00000000-0005-0000-0000-0000E04A0000}"/>
    <cellStyle name="Normal 10 2 11 2 3" xfId="19256" xr:uid="{00000000-0005-0000-0000-0000E14A0000}"/>
    <cellStyle name="Normal 10 2 11 2 4" xfId="32373" xr:uid="{00000000-0005-0000-0000-0000E24A0000}"/>
    <cellStyle name="Normal 10 2 11 2 5" xfId="35384" xr:uid="{00000000-0005-0000-0000-0000E34A0000}"/>
    <cellStyle name="Normal 10 2 11 3" xfId="8914" xr:uid="{00000000-0005-0000-0000-0000E44A0000}"/>
    <cellStyle name="Normal 10 2 11 3 2" xfId="15321" xr:uid="{00000000-0005-0000-0000-0000E54A0000}"/>
    <cellStyle name="Normal 10 2 11 3 2 2" xfId="27973" xr:uid="{00000000-0005-0000-0000-0000E64A0000}"/>
    <cellStyle name="Normal 10 2 11 3 3" xfId="22938" xr:uid="{00000000-0005-0000-0000-0000E74A0000}"/>
    <cellStyle name="Normal 10 2 11 4" xfId="6925" xr:uid="{00000000-0005-0000-0000-0000E84A0000}"/>
    <cellStyle name="Normal 10 2 11 4 2" xfId="13464" xr:uid="{00000000-0005-0000-0000-0000E94A0000}"/>
    <cellStyle name="Normal 10 2 11 4 2 2" xfId="26195" xr:uid="{00000000-0005-0000-0000-0000EA4A0000}"/>
    <cellStyle name="Normal 10 2 11 4 3" xfId="21652" xr:uid="{00000000-0005-0000-0000-0000EB4A0000}"/>
    <cellStyle name="Normal 10 2 11 5" xfId="12365" xr:uid="{00000000-0005-0000-0000-0000EC4A0000}"/>
    <cellStyle name="Normal 10 2 11 5 2" xfId="25111" xr:uid="{00000000-0005-0000-0000-0000ED4A0000}"/>
    <cellStyle name="Normal 10 2 11 6" xfId="17835" xr:uid="{00000000-0005-0000-0000-0000EE4A0000}"/>
    <cellStyle name="Normal 10 2 11 7" xfId="31186" xr:uid="{00000000-0005-0000-0000-0000EF4A0000}"/>
    <cellStyle name="Normal 10 2 11 8" xfId="34527" xr:uid="{00000000-0005-0000-0000-0000F04A0000}"/>
    <cellStyle name="Normal 10 2 12" xfId="4687" xr:uid="{00000000-0005-0000-0000-0000F14A0000}"/>
    <cellStyle name="Normal 10 2 12 2" xfId="7991" xr:uid="{00000000-0005-0000-0000-0000F24A0000}"/>
    <cellStyle name="Normal 10 2 12 2 2" xfId="14480" xr:uid="{00000000-0005-0000-0000-0000F34A0000}"/>
    <cellStyle name="Normal 10 2 12 2 2 2" xfId="27165" xr:uid="{00000000-0005-0000-0000-0000F44A0000}"/>
    <cellStyle name="Normal 10 2 12 2 3" xfId="19257" xr:uid="{00000000-0005-0000-0000-0000F54A0000}"/>
    <cellStyle name="Normal 10 2 12 2 4" xfId="32374" xr:uid="{00000000-0005-0000-0000-0000F64A0000}"/>
    <cellStyle name="Normal 10 2 12 2 5" xfId="35385" xr:uid="{00000000-0005-0000-0000-0000F74A0000}"/>
    <cellStyle name="Normal 10 2 12 3" xfId="8915" xr:uid="{00000000-0005-0000-0000-0000F84A0000}"/>
    <cellStyle name="Normal 10 2 12 3 2" xfId="15322" xr:uid="{00000000-0005-0000-0000-0000F94A0000}"/>
    <cellStyle name="Normal 10 2 12 3 2 2" xfId="27974" xr:uid="{00000000-0005-0000-0000-0000FA4A0000}"/>
    <cellStyle name="Normal 10 2 12 3 3" xfId="22939" xr:uid="{00000000-0005-0000-0000-0000FB4A0000}"/>
    <cellStyle name="Normal 10 2 12 4" xfId="6926" xr:uid="{00000000-0005-0000-0000-0000FC4A0000}"/>
    <cellStyle name="Normal 10 2 12 4 2" xfId="13465" xr:uid="{00000000-0005-0000-0000-0000FD4A0000}"/>
    <cellStyle name="Normal 10 2 12 4 2 2" xfId="26196" xr:uid="{00000000-0005-0000-0000-0000FE4A0000}"/>
    <cellStyle name="Normal 10 2 12 4 3" xfId="21653" xr:uid="{00000000-0005-0000-0000-0000FF4A0000}"/>
    <cellStyle name="Normal 10 2 12 5" xfId="12366" xr:uid="{00000000-0005-0000-0000-0000004B0000}"/>
    <cellStyle name="Normal 10 2 12 5 2" xfId="25112" xr:uid="{00000000-0005-0000-0000-0000014B0000}"/>
    <cellStyle name="Normal 10 2 12 6" xfId="17836" xr:uid="{00000000-0005-0000-0000-0000024B0000}"/>
    <cellStyle name="Normal 10 2 12 7" xfId="31187" xr:uid="{00000000-0005-0000-0000-0000034B0000}"/>
    <cellStyle name="Normal 10 2 12 8" xfId="34528" xr:uid="{00000000-0005-0000-0000-0000044B0000}"/>
    <cellStyle name="Normal 10 2 13" xfId="4688" xr:uid="{00000000-0005-0000-0000-0000054B0000}"/>
    <cellStyle name="Normal 10 2 13 2" xfId="7992" xr:uid="{00000000-0005-0000-0000-0000064B0000}"/>
    <cellStyle name="Normal 10 2 13 2 2" xfId="14481" xr:uid="{00000000-0005-0000-0000-0000074B0000}"/>
    <cellStyle name="Normal 10 2 13 2 2 2" xfId="27166" xr:uid="{00000000-0005-0000-0000-0000084B0000}"/>
    <cellStyle name="Normal 10 2 13 2 3" xfId="19258" xr:uid="{00000000-0005-0000-0000-0000094B0000}"/>
    <cellStyle name="Normal 10 2 13 2 4" xfId="32375" xr:uid="{00000000-0005-0000-0000-00000A4B0000}"/>
    <cellStyle name="Normal 10 2 13 2 5" xfId="35386" xr:uid="{00000000-0005-0000-0000-00000B4B0000}"/>
    <cellStyle name="Normal 10 2 13 3" xfId="8916" xr:uid="{00000000-0005-0000-0000-00000C4B0000}"/>
    <cellStyle name="Normal 10 2 13 3 2" xfId="15323" xr:uid="{00000000-0005-0000-0000-00000D4B0000}"/>
    <cellStyle name="Normal 10 2 13 3 2 2" xfId="27975" xr:uid="{00000000-0005-0000-0000-00000E4B0000}"/>
    <cellStyle name="Normal 10 2 13 3 3" xfId="22940" xr:uid="{00000000-0005-0000-0000-00000F4B0000}"/>
    <cellStyle name="Normal 10 2 13 4" xfId="6927" xr:uid="{00000000-0005-0000-0000-0000104B0000}"/>
    <cellStyle name="Normal 10 2 13 4 2" xfId="13466" xr:uid="{00000000-0005-0000-0000-0000114B0000}"/>
    <cellStyle name="Normal 10 2 13 4 2 2" xfId="26197" xr:uid="{00000000-0005-0000-0000-0000124B0000}"/>
    <cellStyle name="Normal 10 2 13 4 3" xfId="21654" xr:uid="{00000000-0005-0000-0000-0000134B0000}"/>
    <cellStyle name="Normal 10 2 13 5" xfId="12367" xr:uid="{00000000-0005-0000-0000-0000144B0000}"/>
    <cellStyle name="Normal 10 2 13 5 2" xfId="25113" xr:uid="{00000000-0005-0000-0000-0000154B0000}"/>
    <cellStyle name="Normal 10 2 13 6" xfId="17837" xr:uid="{00000000-0005-0000-0000-0000164B0000}"/>
    <cellStyle name="Normal 10 2 13 7" xfId="31188" xr:uid="{00000000-0005-0000-0000-0000174B0000}"/>
    <cellStyle name="Normal 10 2 13 8" xfId="34529" xr:uid="{00000000-0005-0000-0000-0000184B0000}"/>
    <cellStyle name="Normal 10 2 14" xfId="4689" xr:uid="{00000000-0005-0000-0000-0000194B0000}"/>
    <cellStyle name="Normal 10 2 14 2" xfId="7993" xr:uid="{00000000-0005-0000-0000-00001A4B0000}"/>
    <cellStyle name="Normal 10 2 14 2 2" xfId="14482" xr:uid="{00000000-0005-0000-0000-00001B4B0000}"/>
    <cellStyle name="Normal 10 2 14 2 2 2" xfId="27167" xr:uid="{00000000-0005-0000-0000-00001C4B0000}"/>
    <cellStyle name="Normal 10 2 14 2 3" xfId="19259" xr:uid="{00000000-0005-0000-0000-00001D4B0000}"/>
    <cellStyle name="Normal 10 2 14 2 4" xfId="32376" xr:uid="{00000000-0005-0000-0000-00001E4B0000}"/>
    <cellStyle name="Normal 10 2 14 2 5" xfId="35387" xr:uid="{00000000-0005-0000-0000-00001F4B0000}"/>
    <cellStyle name="Normal 10 2 14 3" xfId="8917" xr:uid="{00000000-0005-0000-0000-0000204B0000}"/>
    <cellStyle name="Normal 10 2 14 3 2" xfId="15324" xr:uid="{00000000-0005-0000-0000-0000214B0000}"/>
    <cellStyle name="Normal 10 2 14 3 2 2" xfId="27976" xr:uid="{00000000-0005-0000-0000-0000224B0000}"/>
    <cellStyle name="Normal 10 2 14 3 3" xfId="22941" xr:uid="{00000000-0005-0000-0000-0000234B0000}"/>
    <cellStyle name="Normal 10 2 14 4" xfId="6928" xr:uid="{00000000-0005-0000-0000-0000244B0000}"/>
    <cellStyle name="Normal 10 2 14 4 2" xfId="13467" xr:uid="{00000000-0005-0000-0000-0000254B0000}"/>
    <cellStyle name="Normal 10 2 14 4 2 2" xfId="26198" xr:uid="{00000000-0005-0000-0000-0000264B0000}"/>
    <cellStyle name="Normal 10 2 14 4 3" xfId="21655" xr:uid="{00000000-0005-0000-0000-0000274B0000}"/>
    <cellStyle name="Normal 10 2 14 5" xfId="12368" xr:uid="{00000000-0005-0000-0000-0000284B0000}"/>
    <cellStyle name="Normal 10 2 14 5 2" xfId="25114" xr:uid="{00000000-0005-0000-0000-0000294B0000}"/>
    <cellStyle name="Normal 10 2 14 6" xfId="17838" xr:uid="{00000000-0005-0000-0000-00002A4B0000}"/>
    <cellStyle name="Normal 10 2 14 7" xfId="31189" xr:uid="{00000000-0005-0000-0000-00002B4B0000}"/>
    <cellStyle name="Normal 10 2 14 8" xfId="34530" xr:uid="{00000000-0005-0000-0000-00002C4B0000}"/>
    <cellStyle name="Normal 10 2 15" xfId="4690" xr:uid="{00000000-0005-0000-0000-00002D4B0000}"/>
    <cellStyle name="Normal 10 2 15 2" xfId="7994" xr:uid="{00000000-0005-0000-0000-00002E4B0000}"/>
    <cellStyle name="Normal 10 2 15 2 2" xfId="14483" xr:uid="{00000000-0005-0000-0000-00002F4B0000}"/>
    <cellStyle name="Normal 10 2 15 2 2 2" xfId="27168" xr:uid="{00000000-0005-0000-0000-0000304B0000}"/>
    <cellStyle name="Normal 10 2 15 2 3" xfId="19260" xr:uid="{00000000-0005-0000-0000-0000314B0000}"/>
    <cellStyle name="Normal 10 2 15 2 4" xfId="32377" xr:uid="{00000000-0005-0000-0000-0000324B0000}"/>
    <cellStyle name="Normal 10 2 15 2 5" xfId="35388" xr:uid="{00000000-0005-0000-0000-0000334B0000}"/>
    <cellStyle name="Normal 10 2 15 3" xfId="8918" xr:uid="{00000000-0005-0000-0000-0000344B0000}"/>
    <cellStyle name="Normal 10 2 15 3 2" xfId="15325" xr:uid="{00000000-0005-0000-0000-0000354B0000}"/>
    <cellStyle name="Normal 10 2 15 3 2 2" xfId="27977" xr:uid="{00000000-0005-0000-0000-0000364B0000}"/>
    <cellStyle name="Normal 10 2 15 3 3" xfId="22942" xr:uid="{00000000-0005-0000-0000-0000374B0000}"/>
    <cellStyle name="Normal 10 2 15 4" xfId="6929" xr:uid="{00000000-0005-0000-0000-0000384B0000}"/>
    <cellStyle name="Normal 10 2 15 4 2" xfId="13468" xr:uid="{00000000-0005-0000-0000-0000394B0000}"/>
    <cellStyle name="Normal 10 2 15 4 2 2" xfId="26199" xr:uid="{00000000-0005-0000-0000-00003A4B0000}"/>
    <cellStyle name="Normal 10 2 15 4 3" xfId="21656" xr:uid="{00000000-0005-0000-0000-00003B4B0000}"/>
    <cellStyle name="Normal 10 2 15 5" xfId="12369" xr:uid="{00000000-0005-0000-0000-00003C4B0000}"/>
    <cellStyle name="Normal 10 2 15 5 2" xfId="25115" xr:uid="{00000000-0005-0000-0000-00003D4B0000}"/>
    <cellStyle name="Normal 10 2 15 6" xfId="17839" xr:uid="{00000000-0005-0000-0000-00003E4B0000}"/>
    <cellStyle name="Normal 10 2 15 7" xfId="31190" xr:uid="{00000000-0005-0000-0000-00003F4B0000}"/>
    <cellStyle name="Normal 10 2 15 8" xfId="34531" xr:uid="{00000000-0005-0000-0000-0000404B0000}"/>
    <cellStyle name="Normal 10 2 16" xfId="4691" xr:uid="{00000000-0005-0000-0000-0000414B0000}"/>
    <cellStyle name="Normal 10 2 16 2" xfId="7995" xr:uid="{00000000-0005-0000-0000-0000424B0000}"/>
    <cellStyle name="Normal 10 2 16 2 2" xfId="14484" xr:uid="{00000000-0005-0000-0000-0000434B0000}"/>
    <cellStyle name="Normal 10 2 16 2 2 2" xfId="27169" xr:uid="{00000000-0005-0000-0000-0000444B0000}"/>
    <cellStyle name="Normal 10 2 16 2 3" xfId="19261" xr:uid="{00000000-0005-0000-0000-0000454B0000}"/>
    <cellStyle name="Normal 10 2 16 2 4" xfId="32378" xr:uid="{00000000-0005-0000-0000-0000464B0000}"/>
    <cellStyle name="Normal 10 2 16 2 5" xfId="35389" xr:uid="{00000000-0005-0000-0000-0000474B0000}"/>
    <cellStyle name="Normal 10 2 16 3" xfId="8919" xr:uid="{00000000-0005-0000-0000-0000484B0000}"/>
    <cellStyle name="Normal 10 2 16 3 2" xfId="15326" xr:uid="{00000000-0005-0000-0000-0000494B0000}"/>
    <cellStyle name="Normal 10 2 16 3 2 2" xfId="27978" xr:uid="{00000000-0005-0000-0000-00004A4B0000}"/>
    <cellStyle name="Normal 10 2 16 3 3" xfId="22943" xr:uid="{00000000-0005-0000-0000-00004B4B0000}"/>
    <cellStyle name="Normal 10 2 16 4" xfId="6930" xr:uid="{00000000-0005-0000-0000-00004C4B0000}"/>
    <cellStyle name="Normal 10 2 16 4 2" xfId="13469" xr:uid="{00000000-0005-0000-0000-00004D4B0000}"/>
    <cellStyle name="Normal 10 2 16 4 2 2" xfId="26200" xr:uid="{00000000-0005-0000-0000-00004E4B0000}"/>
    <cellStyle name="Normal 10 2 16 4 3" xfId="21657" xr:uid="{00000000-0005-0000-0000-00004F4B0000}"/>
    <cellStyle name="Normal 10 2 16 5" xfId="12370" xr:uid="{00000000-0005-0000-0000-0000504B0000}"/>
    <cellStyle name="Normal 10 2 16 5 2" xfId="25116" xr:uid="{00000000-0005-0000-0000-0000514B0000}"/>
    <cellStyle name="Normal 10 2 16 6" xfId="17840" xr:uid="{00000000-0005-0000-0000-0000524B0000}"/>
    <cellStyle name="Normal 10 2 16 7" xfId="31191" xr:uid="{00000000-0005-0000-0000-0000534B0000}"/>
    <cellStyle name="Normal 10 2 16 8" xfId="34532" xr:uid="{00000000-0005-0000-0000-0000544B0000}"/>
    <cellStyle name="Normal 10 2 17" xfId="4692" xr:uid="{00000000-0005-0000-0000-0000554B0000}"/>
    <cellStyle name="Normal 10 2 17 2" xfId="7996" xr:uid="{00000000-0005-0000-0000-0000564B0000}"/>
    <cellStyle name="Normal 10 2 17 2 2" xfId="14485" xr:uid="{00000000-0005-0000-0000-0000574B0000}"/>
    <cellStyle name="Normal 10 2 17 2 2 2" xfId="27170" xr:uid="{00000000-0005-0000-0000-0000584B0000}"/>
    <cellStyle name="Normal 10 2 17 2 3" xfId="19262" xr:uid="{00000000-0005-0000-0000-0000594B0000}"/>
    <cellStyle name="Normal 10 2 17 2 4" xfId="32379" xr:uid="{00000000-0005-0000-0000-00005A4B0000}"/>
    <cellStyle name="Normal 10 2 17 2 5" xfId="35390" xr:uid="{00000000-0005-0000-0000-00005B4B0000}"/>
    <cellStyle name="Normal 10 2 17 3" xfId="8920" xr:uid="{00000000-0005-0000-0000-00005C4B0000}"/>
    <cellStyle name="Normal 10 2 17 3 2" xfId="15327" xr:uid="{00000000-0005-0000-0000-00005D4B0000}"/>
    <cellStyle name="Normal 10 2 17 3 2 2" xfId="27979" xr:uid="{00000000-0005-0000-0000-00005E4B0000}"/>
    <cellStyle name="Normal 10 2 17 3 3" xfId="22944" xr:uid="{00000000-0005-0000-0000-00005F4B0000}"/>
    <cellStyle name="Normal 10 2 17 4" xfId="6931" xr:uid="{00000000-0005-0000-0000-0000604B0000}"/>
    <cellStyle name="Normal 10 2 17 4 2" xfId="13470" xr:uid="{00000000-0005-0000-0000-0000614B0000}"/>
    <cellStyle name="Normal 10 2 17 4 2 2" xfId="26201" xr:uid="{00000000-0005-0000-0000-0000624B0000}"/>
    <cellStyle name="Normal 10 2 17 4 3" xfId="21658" xr:uid="{00000000-0005-0000-0000-0000634B0000}"/>
    <cellStyle name="Normal 10 2 17 5" xfId="12371" xr:uid="{00000000-0005-0000-0000-0000644B0000}"/>
    <cellStyle name="Normal 10 2 17 5 2" xfId="25117" xr:uid="{00000000-0005-0000-0000-0000654B0000}"/>
    <cellStyle name="Normal 10 2 17 6" xfId="17841" xr:uid="{00000000-0005-0000-0000-0000664B0000}"/>
    <cellStyle name="Normal 10 2 17 7" xfId="31192" xr:uid="{00000000-0005-0000-0000-0000674B0000}"/>
    <cellStyle name="Normal 10 2 17 8" xfId="34533" xr:uid="{00000000-0005-0000-0000-0000684B0000}"/>
    <cellStyle name="Normal 10 2 18" xfId="4693" xr:uid="{00000000-0005-0000-0000-0000694B0000}"/>
    <cellStyle name="Normal 10 2 18 2" xfId="7997" xr:uid="{00000000-0005-0000-0000-00006A4B0000}"/>
    <cellStyle name="Normal 10 2 18 2 2" xfId="14486" xr:uid="{00000000-0005-0000-0000-00006B4B0000}"/>
    <cellStyle name="Normal 10 2 18 2 2 2" xfId="27171" xr:uid="{00000000-0005-0000-0000-00006C4B0000}"/>
    <cellStyle name="Normal 10 2 18 2 3" xfId="19263" xr:uid="{00000000-0005-0000-0000-00006D4B0000}"/>
    <cellStyle name="Normal 10 2 18 2 4" xfId="32380" xr:uid="{00000000-0005-0000-0000-00006E4B0000}"/>
    <cellStyle name="Normal 10 2 18 2 5" xfId="35391" xr:uid="{00000000-0005-0000-0000-00006F4B0000}"/>
    <cellStyle name="Normal 10 2 18 3" xfId="8921" xr:uid="{00000000-0005-0000-0000-0000704B0000}"/>
    <cellStyle name="Normal 10 2 18 3 2" xfId="15328" xr:uid="{00000000-0005-0000-0000-0000714B0000}"/>
    <cellStyle name="Normal 10 2 18 3 2 2" xfId="27980" xr:uid="{00000000-0005-0000-0000-0000724B0000}"/>
    <cellStyle name="Normal 10 2 18 3 3" xfId="22945" xr:uid="{00000000-0005-0000-0000-0000734B0000}"/>
    <cellStyle name="Normal 10 2 18 4" xfId="6932" xr:uid="{00000000-0005-0000-0000-0000744B0000}"/>
    <cellStyle name="Normal 10 2 18 4 2" xfId="13471" xr:uid="{00000000-0005-0000-0000-0000754B0000}"/>
    <cellStyle name="Normal 10 2 18 4 2 2" xfId="26202" xr:uid="{00000000-0005-0000-0000-0000764B0000}"/>
    <cellStyle name="Normal 10 2 18 4 3" xfId="21659" xr:uid="{00000000-0005-0000-0000-0000774B0000}"/>
    <cellStyle name="Normal 10 2 18 5" xfId="12372" xr:uid="{00000000-0005-0000-0000-0000784B0000}"/>
    <cellStyle name="Normal 10 2 18 5 2" xfId="25118" xr:uid="{00000000-0005-0000-0000-0000794B0000}"/>
    <cellStyle name="Normal 10 2 18 6" xfId="17842" xr:uid="{00000000-0005-0000-0000-00007A4B0000}"/>
    <cellStyle name="Normal 10 2 18 7" xfId="31193" xr:uid="{00000000-0005-0000-0000-00007B4B0000}"/>
    <cellStyle name="Normal 10 2 18 8" xfId="34534" xr:uid="{00000000-0005-0000-0000-00007C4B0000}"/>
    <cellStyle name="Normal 10 2 19" xfId="4694" xr:uid="{00000000-0005-0000-0000-00007D4B0000}"/>
    <cellStyle name="Normal 10 2 19 2" xfId="7998" xr:uid="{00000000-0005-0000-0000-00007E4B0000}"/>
    <cellStyle name="Normal 10 2 19 2 2" xfId="14487" xr:uid="{00000000-0005-0000-0000-00007F4B0000}"/>
    <cellStyle name="Normal 10 2 19 2 2 2" xfId="27172" xr:uid="{00000000-0005-0000-0000-0000804B0000}"/>
    <cellStyle name="Normal 10 2 19 2 3" xfId="19264" xr:uid="{00000000-0005-0000-0000-0000814B0000}"/>
    <cellStyle name="Normal 10 2 19 2 4" xfId="32381" xr:uid="{00000000-0005-0000-0000-0000824B0000}"/>
    <cellStyle name="Normal 10 2 19 2 5" xfId="35392" xr:uid="{00000000-0005-0000-0000-0000834B0000}"/>
    <cellStyle name="Normal 10 2 19 3" xfId="8922" xr:uid="{00000000-0005-0000-0000-0000844B0000}"/>
    <cellStyle name="Normal 10 2 19 3 2" xfId="15329" xr:uid="{00000000-0005-0000-0000-0000854B0000}"/>
    <cellStyle name="Normal 10 2 19 3 2 2" xfId="27981" xr:uid="{00000000-0005-0000-0000-0000864B0000}"/>
    <cellStyle name="Normal 10 2 19 3 3" xfId="22946" xr:uid="{00000000-0005-0000-0000-0000874B0000}"/>
    <cellStyle name="Normal 10 2 19 4" xfId="6933" xr:uid="{00000000-0005-0000-0000-0000884B0000}"/>
    <cellStyle name="Normal 10 2 19 4 2" xfId="13472" xr:uid="{00000000-0005-0000-0000-0000894B0000}"/>
    <cellStyle name="Normal 10 2 19 4 2 2" xfId="26203" xr:uid="{00000000-0005-0000-0000-00008A4B0000}"/>
    <cellStyle name="Normal 10 2 19 4 3" xfId="21660" xr:uid="{00000000-0005-0000-0000-00008B4B0000}"/>
    <cellStyle name="Normal 10 2 19 5" xfId="12373" xr:uid="{00000000-0005-0000-0000-00008C4B0000}"/>
    <cellStyle name="Normal 10 2 19 5 2" xfId="25119" xr:uid="{00000000-0005-0000-0000-00008D4B0000}"/>
    <cellStyle name="Normal 10 2 19 6" xfId="17843" xr:uid="{00000000-0005-0000-0000-00008E4B0000}"/>
    <cellStyle name="Normal 10 2 19 7" xfId="31194" xr:uid="{00000000-0005-0000-0000-00008F4B0000}"/>
    <cellStyle name="Normal 10 2 19 8" xfId="34535" xr:uid="{00000000-0005-0000-0000-0000904B0000}"/>
    <cellStyle name="Normal 10 2 2" xfId="778" xr:uid="{00000000-0005-0000-0000-0000914B0000}"/>
    <cellStyle name="Normal 10 2 2 2" xfId="7999" xr:uid="{00000000-0005-0000-0000-0000924B0000}"/>
    <cellStyle name="Normal 10 2 2 2 2" xfId="14488" xr:uid="{00000000-0005-0000-0000-0000934B0000}"/>
    <cellStyle name="Normal 10 2 2 2 2 2" xfId="27173" xr:uid="{00000000-0005-0000-0000-0000944B0000}"/>
    <cellStyle name="Normal 10 2 2 2 2 2 2" xfId="43047" xr:uid="{00000000-0005-0000-0000-0000954B0000}"/>
    <cellStyle name="Normal 10 2 2 2 2 3" xfId="43046" xr:uid="{00000000-0005-0000-0000-0000964B0000}"/>
    <cellStyle name="Normal 10 2 2 2 3" xfId="18774" xr:uid="{00000000-0005-0000-0000-0000974B0000}"/>
    <cellStyle name="Normal 10 2 2 2 3 2" xfId="43048" xr:uid="{00000000-0005-0000-0000-0000984B0000}"/>
    <cellStyle name="Normal 10 2 2 2 4" xfId="22548" xr:uid="{00000000-0005-0000-0000-0000994B0000}"/>
    <cellStyle name="Normal 10 2 2 2 5" xfId="43045" xr:uid="{00000000-0005-0000-0000-00009A4B0000}"/>
    <cellStyle name="Normal 10 2 2 3" xfId="8923" xr:uid="{00000000-0005-0000-0000-00009B4B0000}"/>
    <cellStyle name="Normal 10 2 2 3 2" xfId="15330" xr:uid="{00000000-0005-0000-0000-00009C4B0000}"/>
    <cellStyle name="Normal 10 2 2 3 2 2" xfId="19265" xr:uid="{00000000-0005-0000-0000-00009D4B0000}"/>
    <cellStyle name="Normal 10 2 2 3 2 3" xfId="32382" xr:uid="{00000000-0005-0000-0000-00009E4B0000}"/>
    <cellStyle name="Normal 10 2 2 3 2 4" xfId="35393" xr:uid="{00000000-0005-0000-0000-00009F4B0000}"/>
    <cellStyle name="Normal 10 2 2 3 2 5" xfId="43050" xr:uid="{00000000-0005-0000-0000-0000A04B0000}"/>
    <cellStyle name="Normal 10 2 2 3 3" xfId="17844" xr:uid="{00000000-0005-0000-0000-0000A14B0000}"/>
    <cellStyle name="Normal 10 2 2 3 4" xfId="31195" xr:uid="{00000000-0005-0000-0000-0000A24B0000}"/>
    <cellStyle name="Normal 10 2 2 3 5" xfId="34536" xr:uid="{00000000-0005-0000-0000-0000A34B0000}"/>
    <cellStyle name="Normal 10 2 2 3 6" xfId="43049" xr:uid="{00000000-0005-0000-0000-0000A44B0000}"/>
    <cellStyle name="Normal 10 2 2 4" xfId="10448" xr:uid="{00000000-0005-0000-0000-0000A54B0000}"/>
    <cellStyle name="Normal 10 2 2 4 2" xfId="43051" xr:uid="{00000000-0005-0000-0000-0000A64B0000}"/>
    <cellStyle name="Normal 10 2 2 5" xfId="6934" xr:uid="{00000000-0005-0000-0000-0000A74B0000}"/>
    <cellStyle name="Normal 10 2 2 5 2" xfId="13473" xr:uid="{00000000-0005-0000-0000-0000A84B0000}"/>
    <cellStyle name="Normal 10 2 2 5 2 2" xfId="26204" xr:uid="{00000000-0005-0000-0000-0000A94B0000}"/>
    <cellStyle name="Normal 10 2 2 5 3" xfId="21661" xr:uid="{00000000-0005-0000-0000-0000AA4B0000}"/>
    <cellStyle name="Normal 10 2 2 5 4" xfId="43052" xr:uid="{00000000-0005-0000-0000-0000AB4B0000}"/>
    <cellStyle name="Normal 10 2 2 6" xfId="12374" xr:uid="{00000000-0005-0000-0000-0000AC4B0000}"/>
    <cellStyle name="Normal 10 2 2 6 2" xfId="25120" xr:uid="{00000000-0005-0000-0000-0000AD4B0000}"/>
    <cellStyle name="Normal 10 2 2 7" xfId="4695" xr:uid="{00000000-0005-0000-0000-0000AE4B0000}"/>
    <cellStyle name="Normal 10 2 2 8" xfId="43044" xr:uid="{00000000-0005-0000-0000-0000AF4B0000}"/>
    <cellStyle name="Normal 10 2 20" xfId="4684" xr:uid="{00000000-0005-0000-0000-0000B04B0000}"/>
    <cellStyle name="Normal 10 2 20 2" xfId="6270" xr:uid="{00000000-0005-0000-0000-0000B14B0000}"/>
    <cellStyle name="Normal 10 2 20 3" xfId="7988" xr:uid="{00000000-0005-0000-0000-0000B24B0000}"/>
    <cellStyle name="Normal 10 2 20 3 2" xfId="14477" xr:uid="{00000000-0005-0000-0000-0000B34B0000}"/>
    <cellStyle name="Normal 10 2 20 3 2 2" xfId="27162" xr:uid="{00000000-0005-0000-0000-0000B44B0000}"/>
    <cellStyle name="Normal 10 2 20 3 3" xfId="22547" xr:uid="{00000000-0005-0000-0000-0000B54B0000}"/>
    <cellStyle name="Normal 10 2 20 4" xfId="8912" xr:uid="{00000000-0005-0000-0000-0000B64B0000}"/>
    <cellStyle name="Normal 10 2 20 4 2" xfId="15319" xr:uid="{00000000-0005-0000-0000-0000B74B0000}"/>
    <cellStyle name="Normal 10 2 20 4 2 2" xfId="27971" xr:uid="{00000000-0005-0000-0000-0000B84B0000}"/>
    <cellStyle name="Normal 10 2 20 4 3" xfId="22936" xr:uid="{00000000-0005-0000-0000-0000B94B0000}"/>
    <cellStyle name="Normal 10 2 20 5" xfId="6923" xr:uid="{00000000-0005-0000-0000-0000BA4B0000}"/>
    <cellStyle name="Normal 10 2 20 5 2" xfId="13462" xr:uid="{00000000-0005-0000-0000-0000BB4B0000}"/>
    <cellStyle name="Normal 10 2 20 5 2 2" xfId="26193" xr:uid="{00000000-0005-0000-0000-0000BC4B0000}"/>
    <cellStyle name="Normal 10 2 20 5 3" xfId="21650" xr:uid="{00000000-0005-0000-0000-0000BD4B0000}"/>
    <cellStyle name="Normal 10 2 20 6" xfId="12363" xr:uid="{00000000-0005-0000-0000-0000BE4B0000}"/>
    <cellStyle name="Normal 10 2 20 6 2" xfId="25109" xr:uid="{00000000-0005-0000-0000-0000BF4B0000}"/>
    <cellStyle name="Normal 10 2 20 7" xfId="18658" xr:uid="{00000000-0005-0000-0000-0000C04B0000}"/>
    <cellStyle name="Normal 10 2 20 8" xfId="21027" xr:uid="{00000000-0005-0000-0000-0000C14B0000}"/>
    <cellStyle name="Normal 10 2 21" xfId="9726" xr:uid="{00000000-0005-0000-0000-0000C24B0000}"/>
    <cellStyle name="Normal 10 2 21 2" xfId="19254" xr:uid="{00000000-0005-0000-0000-0000C34B0000}"/>
    <cellStyle name="Normal 10 2 21 2 2" xfId="32371" xr:uid="{00000000-0005-0000-0000-0000C44B0000}"/>
    <cellStyle name="Normal 10 2 21 2 3" xfId="35382" xr:uid="{00000000-0005-0000-0000-0000C54B0000}"/>
    <cellStyle name="Normal 10 2 21 3" xfId="17833" xr:uid="{00000000-0005-0000-0000-0000C64B0000}"/>
    <cellStyle name="Normal 10 2 21 4" xfId="31184" xr:uid="{00000000-0005-0000-0000-0000C74B0000}"/>
    <cellStyle name="Normal 10 2 21 5" xfId="34525" xr:uid="{00000000-0005-0000-0000-0000C84B0000}"/>
    <cellStyle name="Normal 10 2 22" xfId="10356" xr:uid="{00000000-0005-0000-0000-0000C94B0000}"/>
    <cellStyle name="Normal 10 2 23" xfId="2845" xr:uid="{00000000-0005-0000-0000-0000CA4B0000}"/>
    <cellStyle name="Normal 10 2 24" xfId="37330" xr:uid="{00000000-0005-0000-0000-0000CB4B0000}"/>
    <cellStyle name="Normal 10 2 3" xfId="1512" xr:uid="{00000000-0005-0000-0000-0000CC4B0000}"/>
    <cellStyle name="Normal 10 2 3 10" xfId="37697" xr:uid="{00000000-0005-0000-0000-0000CD4B0000}"/>
    <cellStyle name="Normal 10 2 3 11" xfId="43053" xr:uid="{00000000-0005-0000-0000-0000CE4B0000}"/>
    <cellStyle name="Normal 10 2 3 2" xfId="8000" xr:uid="{00000000-0005-0000-0000-0000CF4B0000}"/>
    <cellStyle name="Normal 10 2 3 2 2" xfId="14489" xr:uid="{00000000-0005-0000-0000-0000D04B0000}"/>
    <cellStyle name="Normal 10 2 3 2 2 2" xfId="27174" xr:uid="{00000000-0005-0000-0000-0000D14B0000}"/>
    <cellStyle name="Normal 10 2 3 2 2 3" xfId="43055" xr:uid="{00000000-0005-0000-0000-0000D24B0000}"/>
    <cellStyle name="Normal 10 2 3 2 3" xfId="19266" xr:uid="{00000000-0005-0000-0000-0000D34B0000}"/>
    <cellStyle name="Normal 10 2 3 2 4" xfId="32383" xr:uid="{00000000-0005-0000-0000-0000D44B0000}"/>
    <cellStyle name="Normal 10 2 3 2 5" xfId="35394" xr:uid="{00000000-0005-0000-0000-0000D54B0000}"/>
    <cellStyle name="Normal 10 2 3 2 6" xfId="43054" xr:uid="{00000000-0005-0000-0000-0000D64B0000}"/>
    <cellStyle name="Normal 10 2 3 3" xfId="8924" xr:uid="{00000000-0005-0000-0000-0000D74B0000}"/>
    <cellStyle name="Normal 10 2 3 3 2" xfId="15331" xr:uid="{00000000-0005-0000-0000-0000D84B0000}"/>
    <cellStyle name="Normal 10 2 3 3 2 2" xfId="27982" xr:uid="{00000000-0005-0000-0000-0000D94B0000}"/>
    <cellStyle name="Normal 10 2 3 3 3" xfId="22947" xr:uid="{00000000-0005-0000-0000-0000DA4B0000}"/>
    <cellStyle name="Normal 10 2 3 3 4" xfId="43056" xr:uid="{00000000-0005-0000-0000-0000DB4B0000}"/>
    <cellStyle name="Normal 10 2 3 4" xfId="6935" xr:uid="{00000000-0005-0000-0000-0000DC4B0000}"/>
    <cellStyle name="Normal 10 2 3 4 2" xfId="13474" xr:uid="{00000000-0005-0000-0000-0000DD4B0000}"/>
    <cellStyle name="Normal 10 2 3 4 2 2" xfId="26205" xr:uid="{00000000-0005-0000-0000-0000DE4B0000}"/>
    <cellStyle name="Normal 10 2 3 4 3" xfId="21662" xr:uid="{00000000-0005-0000-0000-0000DF4B0000}"/>
    <cellStyle name="Normal 10 2 3 5" xfId="12375" xr:uid="{00000000-0005-0000-0000-0000E04B0000}"/>
    <cellStyle name="Normal 10 2 3 5 2" xfId="25121" xr:uid="{00000000-0005-0000-0000-0000E14B0000}"/>
    <cellStyle name="Normal 10 2 3 6" xfId="17845" xr:uid="{00000000-0005-0000-0000-0000E24B0000}"/>
    <cellStyle name="Normal 10 2 3 7" xfId="31196" xr:uid="{00000000-0005-0000-0000-0000E34B0000}"/>
    <cellStyle name="Normal 10 2 3 8" xfId="34537" xr:uid="{00000000-0005-0000-0000-0000E44B0000}"/>
    <cellStyle name="Normal 10 2 3 9" xfId="4696" xr:uid="{00000000-0005-0000-0000-0000E54B0000}"/>
    <cellStyle name="Normal 10 2 4" xfId="4697" xr:uid="{00000000-0005-0000-0000-0000E64B0000}"/>
    <cellStyle name="Normal 10 2 4 2" xfId="8001" xr:uid="{00000000-0005-0000-0000-0000E74B0000}"/>
    <cellStyle name="Normal 10 2 4 2 2" xfId="14490" xr:uid="{00000000-0005-0000-0000-0000E84B0000}"/>
    <cellStyle name="Normal 10 2 4 2 2 2" xfId="27175" xr:uid="{00000000-0005-0000-0000-0000E94B0000}"/>
    <cellStyle name="Normal 10 2 4 2 3" xfId="19267" xr:uid="{00000000-0005-0000-0000-0000EA4B0000}"/>
    <cellStyle name="Normal 10 2 4 2 4" xfId="32384" xr:uid="{00000000-0005-0000-0000-0000EB4B0000}"/>
    <cellStyle name="Normal 10 2 4 2 5" xfId="35395" xr:uid="{00000000-0005-0000-0000-0000EC4B0000}"/>
    <cellStyle name="Normal 10 2 4 2 6" xfId="43058" xr:uid="{00000000-0005-0000-0000-0000ED4B0000}"/>
    <cellStyle name="Normal 10 2 4 3" xfId="8925" xr:uid="{00000000-0005-0000-0000-0000EE4B0000}"/>
    <cellStyle name="Normal 10 2 4 3 2" xfId="15332" xr:uid="{00000000-0005-0000-0000-0000EF4B0000}"/>
    <cellStyle name="Normal 10 2 4 3 2 2" xfId="27983" xr:uid="{00000000-0005-0000-0000-0000F04B0000}"/>
    <cellStyle name="Normal 10 2 4 3 3" xfId="22948" xr:uid="{00000000-0005-0000-0000-0000F14B0000}"/>
    <cellStyle name="Normal 10 2 4 4" xfId="6936" xr:uid="{00000000-0005-0000-0000-0000F24B0000}"/>
    <cellStyle name="Normal 10 2 4 4 2" xfId="13475" xr:uid="{00000000-0005-0000-0000-0000F34B0000}"/>
    <cellStyle name="Normal 10 2 4 4 2 2" xfId="26206" xr:uid="{00000000-0005-0000-0000-0000F44B0000}"/>
    <cellStyle name="Normal 10 2 4 4 3" xfId="21663" xr:uid="{00000000-0005-0000-0000-0000F54B0000}"/>
    <cellStyle name="Normal 10 2 4 5" xfId="12376" xr:uid="{00000000-0005-0000-0000-0000F64B0000}"/>
    <cellStyle name="Normal 10 2 4 5 2" xfId="25122" xr:uid="{00000000-0005-0000-0000-0000F74B0000}"/>
    <cellStyle name="Normal 10 2 4 6" xfId="17846" xr:uid="{00000000-0005-0000-0000-0000F84B0000}"/>
    <cellStyle name="Normal 10 2 4 7" xfId="31197" xr:uid="{00000000-0005-0000-0000-0000F94B0000}"/>
    <cellStyle name="Normal 10 2 4 8" xfId="34538" xr:uid="{00000000-0005-0000-0000-0000FA4B0000}"/>
    <cellStyle name="Normal 10 2 4 9" xfId="43057" xr:uid="{00000000-0005-0000-0000-0000FB4B0000}"/>
    <cellStyle name="Normal 10 2 5" xfId="4698" xr:uid="{00000000-0005-0000-0000-0000FC4B0000}"/>
    <cellStyle name="Normal 10 2 5 2" xfId="8002" xr:uid="{00000000-0005-0000-0000-0000FD4B0000}"/>
    <cellStyle name="Normal 10 2 5 2 2" xfId="14491" xr:uid="{00000000-0005-0000-0000-0000FE4B0000}"/>
    <cellStyle name="Normal 10 2 5 2 2 2" xfId="27176" xr:uid="{00000000-0005-0000-0000-0000FF4B0000}"/>
    <cellStyle name="Normal 10 2 5 2 3" xfId="19268" xr:uid="{00000000-0005-0000-0000-0000004C0000}"/>
    <cellStyle name="Normal 10 2 5 2 4" xfId="32385" xr:uid="{00000000-0005-0000-0000-0000014C0000}"/>
    <cellStyle name="Normal 10 2 5 2 5" xfId="35396" xr:uid="{00000000-0005-0000-0000-0000024C0000}"/>
    <cellStyle name="Normal 10 2 5 3" xfId="8926" xr:uid="{00000000-0005-0000-0000-0000034C0000}"/>
    <cellStyle name="Normal 10 2 5 3 2" xfId="15333" xr:uid="{00000000-0005-0000-0000-0000044C0000}"/>
    <cellStyle name="Normal 10 2 5 3 2 2" xfId="27984" xr:uid="{00000000-0005-0000-0000-0000054C0000}"/>
    <cellStyle name="Normal 10 2 5 3 3" xfId="22949" xr:uid="{00000000-0005-0000-0000-0000064C0000}"/>
    <cellStyle name="Normal 10 2 5 4" xfId="6937" xr:uid="{00000000-0005-0000-0000-0000074C0000}"/>
    <cellStyle name="Normal 10 2 5 4 2" xfId="13476" xr:uid="{00000000-0005-0000-0000-0000084C0000}"/>
    <cellStyle name="Normal 10 2 5 4 2 2" xfId="26207" xr:uid="{00000000-0005-0000-0000-0000094C0000}"/>
    <cellStyle name="Normal 10 2 5 4 3" xfId="21664" xr:uid="{00000000-0005-0000-0000-00000A4C0000}"/>
    <cellStyle name="Normal 10 2 5 5" xfId="12377" xr:uid="{00000000-0005-0000-0000-00000B4C0000}"/>
    <cellStyle name="Normal 10 2 5 5 2" xfId="25123" xr:uid="{00000000-0005-0000-0000-00000C4C0000}"/>
    <cellStyle name="Normal 10 2 5 6" xfId="17847" xr:uid="{00000000-0005-0000-0000-00000D4C0000}"/>
    <cellStyle name="Normal 10 2 5 7" xfId="31198" xr:uid="{00000000-0005-0000-0000-00000E4C0000}"/>
    <cellStyle name="Normal 10 2 5 8" xfId="34539" xr:uid="{00000000-0005-0000-0000-00000F4C0000}"/>
    <cellStyle name="Normal 10 2 5 9" xfId="43059" xr:uid="{00000000-0005-0000-0000-0000104C0000}"/>
    <cellStyle name="Normal 10 2 6" xfId="4699" xr:uid="{00000000-0005-0000-0000-0000114C0000}"/>
    <cellStyle name="Normal 10 2 6 2" xfId="8003" xr:uid="{00000000-0005-0000-0000-0000124C0000}"/>
    <cellStyle name="Normal 10 2 6 2 2" xfId="14492" xr:uid="{00000000-0005-0000-0000-0000134C0000}"/>
    <cellStyle name="Normal 10 2 6 2 2 2" xfId="27177" xr:uid="{00000000-0005-0000-0000-0000144C0000}"/>
    <cellStyle name="Normal 10 2 6 2 3" xfId="19269" xr:uid="{00000000-0005-0000-0000-0000154C0000}"/>
    <cellStyle name="Normal 10 2 6 2 4" xfId="32386" xr:uid="{00000000-0005-0000-0000-0000164C0000}"/>
    <cellStyle name="Normal 10 2 6 2 5" xfId="35397" xr:uid="{00000000-0005-0000-0000-0000174C0000}"/>
    <cellStyle name="Normal 10 2 6 3" xfId="8927" xr:uid="{00000000-0005-0000-0000-0000184C0000}"/>
    <cellStyle name="Normal 10 2 6 3 2" xfId="15334" xr:uid="{00000000-0005-0000-0000-0000194C0000}"/>
    <cellStyle name="Normal 10 2 6 3 2 2" xfId="27985" xr:uid="{00000000-0005-0000-0000-00001A4C0000}"/>
    <cellStyle name="Normal 10 2 6 3 3" xfId="22950" xr:uid="{00000000-0005-0000-0000-00001B4C0000}"/>
    <cellStyle name="Normal 10 2 6 4" xfId="6938" xr:uid="{00000000-0005-0000-0000-00001C4C0000}"/>
    <cellStyle name="Normal 10 2 6 4 2" xfId="13477" xr:uid="{00000000-0005-0000-0000-00001D4C0000}"/>
    <cellStyle name="Normal 10 2 6 4 2 2" xfId="26208" xr:uid="{00000000-0005-0000-0000-00001E4C0000}"/>
    <cellStyle name="Normal 10 2 6 4 3" xfId="21665" xr:uid="{00000000-0005-0000-0000-00001F4C0000}"/>
    <cellStyle name="Normal 10 2 6 5" xfId="12378" xr:uid="{00000000-0005-0000-0000-0000204C0000}"/>
    <cellStyle name="Normal 10 2 6 5 2" xfId="25124" xr:uid="{00000000-0005-0000-0000-0000214C0000}"/>
    <cellStyle name="Normal 10 2 6 6" xfId="17848" xr:uid="{00000000-0005-0000-0000-0000224C0000}"/>
    <cellStyle name="Normal 10 2 6 7" xfId="31199" xr:uid="{00000000-0005-0000-0000-0000234C0000}"/>
    <cellStyle name="Normal 10 2 6 8" xfId="34540" xr:uid="{00000000-0005-0000-0000-0000244C0000}"/>
    <cellStyle name="Normal 10 2 6 9" xfId="43060" xr:uid="{00000000-0005-0000-0000-0000254C0000}"/>
    <cellStyle name="Normal 10 2 7" xfId="4700" xr:uid="{00000000-0005-0000-0000-0000264C0000}"/>
    <cellStyle name="Normal 10 2 7 2" xfId="8004" xr:uid="{00000000-0005-0000-0000-0000274C0000}"/>
    <cellStyle name="Normal 10 2 7 2 2" xfId="14493" xr:uid="{00000000-0005-0000-0000-0000284C0000}"/>
    <cellStyle name="Normal 10 2 7 2 2 2" xfId="27178" xr:uid="{00000000-0005-0000-0000-0000294C0000}"/>
    <cellStyle name="Normal 10 2 7 2 3" xfId="19270" xr:uid="{00000000-0005-0000-0000-00002A4C0000}"/>
    <cellStyle name="Normal 10 2 7 2 4" xfId="32387" xr:uid="{00000000-0005-0000-0000-00002B4C0000}"/>
    <cellStyle name="Normal 10 2 7 2 5" xfId="35398" xr:uid="{00000000-0005-0000-0000-00002C4C0000}"/>
    <cellStyle name="Normal 10 2 7 3" xfId="8928" xr:uid="{00000000-0005-0000-0000-00002D4C0000}"/>
    <cellStyle name="Normal 10 2 7 3 2" xfId="15335" xr:uid="{00000000-0005-0000-0000-00002E4C0000}"/>
    <cellStyle name="Normal 10 2 7 3 2 2" xfId="27986" xr:uid="{00000000-0005-0000-0000-00002F4C0000}"/>
    <cellStyle name="Normal 10 2 7 3 3" xfId="22951" xr:uid="{00000000-0005-0000-0000-0000304C0000}"/>
    <cellStyle name="Normal 10 2 7 4" xfId="6939" xr:uid="{00000000-0005-0000-0000-0000314C0000}"/>
    <cellStyle name="Normal 10 2 7 4 2" xfId="13478" xr:uid="{00000000-0005-0000-0000-0000324C0000}"/>
    <cellStyle name="Normal 10 2 7 4 2 2" xfId="26209" xr:uid="{00000000-0005-0000-0000-0000334C0000}"/>
    <cellStyle name="Normal 10 2 7 4 3" xfId="21666" xr:uid="{00000000-0005-0000-0000-0000344C0000}"/>
    <cellStyle name="Normal 10 2 7 5" xfId="12379" xr:uid="{00000000-0005-0000-0000-0000354C0000}"/>
    <cellStyle name="Normal 10 2 7 5 2" xfId="25125" xr:uid="{00000000-0005-0000-0000-0000364C0000}"/>
    <cellStyle name="Normal 10 2 7 6" xfId="17849" xr:uid="{00000000-0005-0000-0000-0000374C0000}"/>
    <cellStyle name="Normal 10 2 7 7" xfId="31200" xr:uid="{00000000-0005-0000-0000-0000384C0000}"/>
    <cellStyle name="Normal 10 2 7 8" xfId="34541" xr:uid="{00000000-0005-0000-0000-0000394C0000}"/>
    <cellStyle name="Normal 10 2 7 9" xfId="43061" xr:uid="{00000000-0005-0000-0000-00003A4C0000}"/>
    <cellStyle name="Normal 10 2 8" xfId="4701" xr:uid="{00000000-0005-0000-0000-00003B4C0000}"/>
    <cellStyle name="Normal 10 2 8 2" xfId="8005" xr:uid="{00000000-0005-0000-0000-00003C4C0000}"/>
    <cellStyle name="Normal 10 2 8 2 2" xfId="14494" xr:uid="{00000000-0005-0000-0000-00003D4C0000}"/>
    <cellStyle name="Normal 10 2 8 2 2 2" xfId="27179" xr:uid="{00000000-0005-0000-0000-00003E4C0000}"/>
    <cellStyle name="Normal 10 2 8 2 3" xfId="19271" xr:uid="{00000000-0005-0000-0000-00003F4C0000}"/>
    <cellStyle name="Normal 10 2 8 2 4" xfId="32388" xr:uid="{00000000-0005-0000-0000-0000404C0000}"/>
    <cellStyle name="Normal 10 2 8 2 5" xfId="35399" xr:uid="{00000000-0005-0000-0000-0000414C0000}"/>
    <cellStyle name="Normal 10 2 8 3" xfId="8929" xr:uid="{00000000-0005-0000-0000-0000424C0000}"/>
    <cellStyle name="Normal 10 2 8 3 2" xfId="15336" xr:uid="{00000000-0005-0000-0000-0000434C0000}"/>
    <cellStyle name="Normal 10 2 8 3 2 2" xfId="27987" xr:uid="{00000000-0005-0000-0000-0000444C0000}"/>
    <cellStyle name="Normal 10 2 8 3 3" xfId="22952" xr:uid="{00000000-0005-0000-0000-0000454C0000}"/>
    <cellStyle name="Normal 10 2 8 4" xfId="6940" xr:uid="{00000000-0005-0000-0000-0000464C0000}"/>
    <cellStyle name="Normal 10 2 8 4 2" xfId="13479" xr:uid="{00000000-0005-0000-0000-0000474C0000}"/>
    <cellStyle name="Normal 10 2 8 4 2 2" xfId="26210" xr:uid="{00000000-0005-0000-0000-0000484C0000}"/>
    <cellStyle name="Normal 10 2 8 4 3" xfId="21667" xr:uid="{00000000-0005-0000-0000-0000494C0000}"/>
    <cellStyle name="Normal 10 2 8 5" xfId="12380" xr:uid="{00000000-0005-0000-0000-00004A4C0000}"/>
    <cellStyle name="Normal 10 2 8 5 2" xfId="25126" xr:uid="{00000000-0005-0000-0000-00004B4C0000}"/>
    <cellStyle name="Normal 10 2 8 6" xfId="17850" xr:uid="{00000000-0005-0000-0000-00004C4C0000}"/>
    <cellStyle name="Normal 10 2 8 7" xfId="31201" xr:uid="{00000000-0005-0000-0000-00004D4C0000}"/>
    <cellStyle name="Normal 10 2 8 8" xfId="34542" xr:uid="{00000000-0005-0000-0000-00004E4C0000}"/>
    <cellStyle name="Normal 10 2 9" xfId="4702" xr:uid="{00000000-0005-0000-0000-00004F4C0000}"/>
    <cellStyle name="Normal 10 2 9 2" xfId="8006" xr:uid="{00000000-0005-0000-0000-0000504C0000}"/>
    <cellStyle name="Normal 10 2 9 2 2" xfId="14495" xr:uid="{00000000-0005-0000-0000-0000514C0000}"/>
    <cellStyle name="Normal 10 2 9 2 2 2" xfId="27180" xr:uid="{00000000-0005-0000-0000-0000524C0000}"/>
    <cellStyle name="Normal 10 2 9 2 3" xfId="19272" xr:uid="{00000000-0005-0000-0000-0000534C0000}"/>
    <cellStyle name="Normal 10 2 9 2 4" xfId="32389" xr:uid="{00000000-0005-0000-0000-0000544C0000}"/>
    <cellStyle name="Normal 10 2 9 2 5" xfId="35400" xr:uid="{00000000-0005-0000-0000-0000554C0000}"/>
    <cellStyle name="Normal 10 2 9 3" xfId="8930" xr:uid="{00000000-0005-0000-0000-0000564C0000}"/>
    <cellStyle name="Normal 10 2 9 3 2" xfId="15337" xr:uid="{00000000-0005-0000-0000-0000574C0000}"/>
    <cellStyle name="Normal 10 2 9 3 2 2" xfId="27988" xr:uid="{00000000-0005-0000-0000-0000584C0000}"/>
    <cellStyle name="Normal 10 2 9 3 3" xfId="22953" xr:uid="{00000000-0005-0000-0000-0000594C0000}"/>
    <cellStyle name="Normal 10 2 9 4" xfId="6941" xr:uid="{00000000-0005-0000-0000-00005A4C0000}"/>
    <cellStyle name="Normal 10 2 9 4 2" xfId="13480" xr:uid="{00000000-0005-0000-0000-00005B4C0000}"/>
    <cellStyle name="Normal 10 2 9 4 2 2" xfId="26211" xr:uid="{00000000-0005-0000-0000-00005C4C0000}"/>
    <cellStyle name="Normal 10 2 9 4 3" xfId="21668" xr:uid="{00000000-0005-0000-0000-00005D4C0000}"/>
    <cellStyle name="Normal 10 2 9 5" xfId="12381" xr:uid="{00000000-0005-0000-0000-00005E4C0000}"/>
    <cellStyle name="Normal 10 2 9 5 2" xfId="25127" xr:uid="{00000000-0005-0000-0000-00005F4C0000}"/>
    <cellStyle name="Normal 10 2 9 6" xfId="17851" xr:uid="{00000000-0005-0000-0000-0000604C0000}"/>
    <cellStyle name="Normal 10 2 9 7" xfId="31202" xr:uid="{00000000-0005-0000-0000-0000614C0000}"/>
    <cellStyle name="Normal 10 2 9 8" xfId="34543" xr:uid="{00000000-0005-0000-0000-0000624C0000}"/>
    <cellStyle name="Normal 10 20" xfId="4703" xr:uid="{00000000-0005-0000-0000-0000634C0000}"/>
    <cellStyle name="Normal 10 20 2" xfId="8007" xr:uid="{00000000-0005-0000-0000-0000644C0000}"/>
    <cellStyle name="Normal 10 20 2 2" xfId="14496" xr:uid="{00000000-0005-0000-0000-0000654C0000}"/>
    <cellStyle name="Normal 10 20 2 2 2" xfId="27181" xr:uid="{00000000-0005-0000-0000-0000664C0000}"/>
    <cellStyle name="Normal 10 20 2 3" xfId="19273" xr:uid="{00000000-0005-0000-0000-0000674C0000}"/>
    <cellStyle name="Normal 10 20 2 4" xfId="32390" xr:uid="{00000000-0005-0000-0000-0000684C0000}"/>
    <cellStyle name="Normal 10 20 2 5" xfId="35401" xr:uid="{00000000-0005-0000-0000-0000694C0000}"/>
    <cellStyle name="Normal 10 20 3" xfId="8931" xr:uid="{00000000-0005-0000-0000-00006A4C0000}"/>
    <cellStyle name="Normal 10 20 3 2" xfId="15338" xr:uid="{00000000-0005-0000-0000-00006B4C0000}"/>
    <cellStyle name="Normal 10 20 3 2 2" xfId="27989" xr:uid="{00000000-0005-0000-0000-00006C4C0000}"/>
    <cellStyle name="Normal 10 20 3 3" xfId="22954" xr:uid="{00000000-0005-0000-0000-00006D4C0000}"/>
    <cellStyle name="Normal 10 20 4" xfId="6942" xr:uid="{00000000-0005-0000-0000-00006E4C0000}"/>
    <cellStyle name="Normal 10 20 4 2" xfId="13481" xr:uid="{00000000-0005-0000-0000-00006F4C0000}"/>
    <cellStyle name="Normal 10 20 4 2 2" xfId="26212" xr:uid="{00000000-0005-0000-0000-0000704C0000}"/>
    <cellStyle name="Normal 10 20 4 3" xfId="21669" xr:uid="{00000000-0005-0000-0000-0000714C0000}"/>
    <cellStyle name="Normal 10 20 5" xfId="12382" xr:uid="{00000000-0005-0000-0000-0000724C0000}"/>
    <cellStyle name="Normal 10 20 5 2" xfId="25128" xr:uid="{00000000-0005-0000-0000-0000734C0000}"/>
    <cellStyle name="Normal 10 20 6" xfId="17852" xr:uid="{00000000-0005-0000-0000-0000744C0000}"/>
    <cellStyle name="Normal 10 20 7" xfId="31203" xr:uid="{00000000-0005-0000-0000-0000754C0000}"/>
    <cellStyle name="Normal 10 20 8" xfId="34544" xr:uid="{00000000-0005-0000-0000-0000764C0000}"/>
    <cellStyle name="Normal 10 21" xfId="4704" xr:uid="{00000000-0005-0000-0000-0000774C0000}"/>
    <cellStyle name="Normal 10 21 2" xfId="8008" xr:uid="{00000000-0005-0000-0000-0000784C0000}"/>
    <cellStyle name="Normal 10 21 2 2" xfId="14497" xr:uid="{00000000-0005-0000-0000-0000794C0000}"/>
    <cellStyle name="Normal 10 21 2 2 2" xfId="27182" xr:uid="{00000000-0005-0000-0000-00007A4C0000}"/>
    <cellStyle name="Normal 10 21 2 3" xfId="19274" xr:uid="{00000000-0005-0000-0000-00007B4C0000}"/>
    <cellStyle name="Normal 10 21 2 4" xfId="32391" xr:uid="{00000000-0005-0000-0000-00007C4C0000}"/>
    <cellStyle name="Normal 10 21 2 5" xfId="35402" xr:uid="{00000000-0005-0000-0000-00007D4C0000}"/>
    <cellStyle name="Normal 10 21 3" xfId="8932" xr:uid="{00000000-0005-0000-0000-00007E4C0000}"/>
    <cellStyle name="Normal 10 21 3 2" xfId="15339" xr:uid="{00000000-0005-0000-0000-00007F4C0000}"/>
    <cellStyle name="Normal 10 21 3 2 2" xfId="27990" xr:uid="{00000000-0005-0000-0000-0000804C0000}"/>
    <cellStyle name="Normal 10 21 3 3" xfId="22955" xr:uid="{00000000-0005-0000-0000-0000814C0000}"/>
    <cellStyle name="Normal 10 21 4" xfId="6943" xr:uid="{00000000-0005-0000-0000-0000824C0000}"/>
    <cellStyle name="Normal 10 21 4 2" xfId="13482" xr:uid="{00000000-0005-0000-0000-0000834C0000}"/>
    <cellStyle name="Normal 10 21 4 2 2" xfId="26213" xr:uid="{00000000-0005-0000-0000-0000844C0000}"/>
    <cellStyle name="Normal 10 21 4 3" xfId="21670" xr:uid="{00000000-0005-0000-0000-0000854C0000}"/>
    <cellStyle name="Normal 10 21 5" xfId="12383" xr:uid="{00000000-0005-0000-0000-0000864C0000}"/>
    <cellStyle name="Normal 10 21 5 2" xfId="25129" xr:uid="{00000000-0005-0000-0000-0000874C0000}"/>
    <cellStyle name="Normal 10 21 6" xfId="17853" xr:uid="{00000000-0005-0000-0000-0000884C0000}"/>
    <cellStyle name="Normal 10 21 7" xfId="31204" xr:uid="{00000000-0005-0000-0000-0000894C0000}"/>
    <cellStyle name="Normal 10 21 8" xfId="34545" xr:uid="{00000000-0005-0000-0000-00008A4C0000}"/>
    <cellStyle name="Normal 10 22" xfId="4673" xr:uid="{00000000-0005-0000-0000-00008B4C0000}"/>
    <cellStyle name="Normal 10 22 2" xfId="6125" xr:uid="{00000000-0005-0000-0000-00008C4C0000}"/>
    <cellStyle name="Normal 10 22 3" xfId="18998" xr:uid="{00000000-0005-0000-0000-00008D4C0000}"/>
    <cellStyle name="Normal 10 22 4" xfId="32170" xr:uid="{00000000-0005-0000-0000-00008E4C0000}"/>
    <cellStyle name="Normal 10 22 5" xfId="35189" xr:uid="{00000000-0005-0000-0000-00008F4C0000}"/>
    <cellStyle name="Normal 10 23" xfId="6344" xr:uid="{00000000-0005-0000-0000-0000904C0000}"/>
    <cellStyle name="Normal 10 23 2" xfId="18928" xr:uid="{00000000-0005-0000-0000-0000914C0000}"/>
    <cellStyle name="Normal 10 23 3" xfId="32109" xr:uid="{00000000-0005-0000-0000-0000924C0000}"/>
    <cellStyle name="Normal 10 23 4" xfId="35128" xr:uid="{00000000-0005-0000-0000-0000934C0000}"/>
    <cellStyle name="Normal 10 24" xfId="9585" xr:uid="{00000000-0005-0000-0000-0000944C0000}"/>
    <cellStyle name="Normal 10 24 2" xfId="15931" xr:uid="{00000000-0005-0000-0000-0000954C0000}"/>
    <cellStyle name="Normal 10 24 2 2" xfId="28571" xr:uid="{00000000-0005-0000-0000-0000964C0000}"/>
    <cellStyle name="Normal 10 24 3" xfId="19909" xr:uid="{00000000-0005-0000-0000-0000974C0000}"/>
    <cellStyle name="Normal 10 24 4" xfId="33090" xr:uid="{00000000-0005-0000-0000-0000984C0000}"/>
    <cellStyle name="Normal 10 24 5" xfId="35975" xr:uid="{00000000-0005-0000-0000-0000994C0000}"/>
    <cellStyle name="Normal 10 25" xfId="17413" xr:uid="{00000000-0005-0000-0000-00009A4C0000}"/>
    <cellStyle name="Normal 10 26" xfId="30594" xr:uid="{00000000-0005-0000-0000-00009B4C0000}"/>
    <cellStyle name="Normal 10 27" xfId="34291" xr:uid="{00000000-0005-0000-0000-00009C4C0000}"/>
    <cellStyle name="Normal 10 28" xfId="2844" xr:uid="{00000000-0005-0000-0000-00009D4C0000}"/>
    <cellStyle name="Normal 10 29" xfId="37358" xr:uid="{00000000-0005-0000-0000-00009E4C0000}"/>
    <cellStyle name="Normal 10 3" xfId="777" xr:uid="{00000000-0005-0000-0000-00009F4C0000}"/>
    <cellStyle name="Normal 10 3 10" xfId="4706" xr:uid="{00000000-0005-0000-0000-0000A04C0000}"/>
    <cellStyle name="Normal 10 3 10 2" xfId="8010" xr:uid="{00000000-0005-0000-0000-0000A14C0000}"/>
    <cellStyle name="Normal 10 3 10 2 2" xfId="14499" xr:uid="{00000000-0005-0000-0000-0000A24C0000}"/>
    <cellStyle name="Normal 10 3 10 2 2 2" xfId="27184" xr:uid="{00000000-0005-0000-0000-0000A34C0000}"/>
    <cellStyle name="Normal 10 3 10 2 3" xfId="19276" xr:uid="{00000000-0005-0000-0000-0000A44C0000}"/>
    <cellStyle name="Normal 10 3 10 2 4" xfId="32393" xr:uid="{00000000-0005-0000-0000-0000A54C0000}"/>
    <cellStyle name="Normal 10 3 10 2 5" xfId="35404" xr:uid="{00000000-0005-0000-0000-0000A64C0000}"/>
    <cellStyle name="Normal 10 3 10 3" xfId="8934" xr:uid="{00000000-0005-0000-0000-0000A74C0000}"/>
    <cellStyle name="Normal 10 3 10 3 2" xfId="15341" xr:uid="{00000000-0005-0000-0000-0000A84C0000}"/>
    <cellStyle name="Normal 10 3 10 3 2 2" xfId="27992" xr:uid="{00000000-0005-0000-0000-0000A94C0000}"/>
    <cellStyle name="Normal 10 3 10 3 3" xfId="22957" xr:uid="{00000000-0005-0000-0000-0000AA4C0000}"/>
    <cellStyle name="Normal 10 3 10 4" xfId="6945" xr:uid="{00000000-0005-0000-0000-0000AB4C0000}"/>
    <cellStyle name="Normal 10 3 10 4 2" xfId="13484" xr:uid="{00000000-0005-0000-0000-0000AC4C0000}"/>
    <cellStyle name="Normal 10 3 10 4 2 2" xfId="26215" xr:uid="{00000000-0005-0000-0000-0000AD4C0000}"/>
    <cellStyle name="Normal 10 3 10 4 3" xfId="21672" xr:uid="{00000000-0005-0000-0000-0000AE4C0000}"/>
    <cellStyle name="Normal 10 3 10 5" xfId="12385" xr:uid="{00000000-0005-0000-0000-0000AF4C0000}"/>
    <cellStyle name="Normal 10 3 10 5 2" xfId="25131" xr:uid="{00000000-0005-0000-0000-0000B04C0000}"/>
    <cellStyle name="Normal 10 3 10 6" xfId="17855" xr:uid="{00000000-0005-0000-0000-0000B14C0000}"/>
    <cellStyle name="Normal 10 3 10 7" xfId="31206" xr:uid="{00000000-0005-0000-0000-0000B24C0000}"/>
    <cellStyle name="Normal 10 3 10 8" xfId="34547" xr:uid="{00000000-0005-0000-0000-0000B34C0000}"/>
    <cellStyle name="Normal 10 3 11" xfId="4707" xr:uid="{00000000-0005-0000-0000-0000B44C0000}"/>
    <cellStyle name="Normal 10 3 11 2" xfId="8011" xr:uid="{00000000-0005-0000-0000-0000B54C0000}"/>
    <cellStyle name="Normal 10 3 11 2 2" xfId="14500" xr:uid="{00000000-0005-0000-0000-0000B64C0000}"/>
    <cellStyle name="Normal 10 3 11 2 2 2" xfId="27185" xr:uid="{00000000-0005-0000-0000-0000B74C0000}"/>
    <cellStyle name="Normal 10 3 11 2 3" xfId="19277" xr:uid="{00000000-0005-0000-0000-0000B84C0000}"/>
    <cellStyle name="Normal 10 3 11 2 4" xfId="32394" xr:uid="{00000000-0005-0000-0000-0000B94C0000}"/>
    <cellStyle name="Normal 10 3 11 2 5" xfId="35405" xr:uid="{00000000-0005-0000-0000-0000BA4C0000}"/>
    <cellStyle name="Normal 10 3 11 3" xfId="8935" xr:uid="{00000000-0005-0000-0000-0000BB4C0000}"/>
    <cellStyle name="Normal 10 3 11 3 2" xfId="15342" xr:uid="{00000000-0005-0000-0000-0000BC4C0000}"/>
    <cellStyle name="Normal 10 3 11 3 2 2" xfId="27993" xr:uid="{00000000-0005-0000-0000-0000BD4C0000}"/>
    <cellStyle name="Normal 10 3 11 3 3" xfId="22958" xr:uid="{00000000-0005-0000-0000-0000BE4C0000}"/>
    <cellStyle name="Normal 10 3 11 4" xfId="6946" xr:uid="{00000000-0005-0000-0000-0000BF4C0000}"/>
    <cellStyle name="Normal 10 3 11 4 2" xfId="13485" xr:uid="{00000000-0005-0000-0000-0000C04C0000}"/>
    <cellStyle name="Normal 10 3 11 4 2 2" xfId="26216" xr:uid="{00000000-0005-0000-0000-0000C14C0000}"/>
    <cellStyle name="Normal 10 3 11 4 3" xfId="21673" xr:uid="{00000000-0005-0000-0000-0000C24C0000}"/>
    <cellStyle name="Normal 10 3 11 5" xfId="12386" xr:uid="{00000000-0005-0000-0000-0000C34C0000}"/>
    <cellStyle name="Normal 10 3 11 5 2" xfId="25132" xr:uid="{00000000-0005-0000-0000-0000C44C0000}"/>
    <cellStyle name="Normal 10 3 11 6" xfId="17856" xr:uid="{00000000-0005-0000-0000-0000C54C0000}"/>
    <cellStyle name="Normal 10 3 11 7" xfId="31207" xr:uid="{00000000-0005-0000-0000-0000C64C0000}"/>
    <cellStyle name="Normal 10 3 11 8" xfId="34548" xr:uid="{00000000-0005-0000-0000-0000C74C0000}"/>
    <cellStyle name="Normal 10 3 12" xfId="4708" xr:uid="{00000000-0005-0000-0000-0000C84C0000}"/>
    <cellStyle name="Normal 10 3 12 2" xfId="8012" xr:uid="{00000000-0005-0000-0000-0000C94C0000}"/>
    <cellStyle name="Normal 10 3 12 2 2" xfId="14501" xr:uid="{00000000-0005-0000-0000-0000CA4C0000}"/>
    <cellStyle name="Normal 10 3 12 2 2 2" xfId="27186" xr:uid="{00000000-0005-0000-0000-0000CB4C0000}"/>
    <cellStyle name="Normal 10 3 12 2 3" xfId="19278" xr:uid="{00000000-0005-0000-0000-0000CC4C0000}"/>
    <cellStyle name="Normal 10 3 12 2 4" xfId="32395" xr:uid="{00000000-0005-0000-0000-0000CD4C0000}"/>
    <cellStyle name="Normal 10 3 12 2 5" xfId="35406" xr:uid="{00000000-0005-0000-0000-0000CE4C0000}"/>
    <cellStyle name="Normal 10 3 12 3" xfId="8936" xr:uid="{00000000-0005-0000-0000-0000CF4C0000}"/>
    <cellStyle name="Normal 10 3 12 3 2" xfId="15343" xr:uid="{00000000-0005-0000-0000-0000D04C0000}"/>
    <cellStyle name="Normal 10 3 12 3 2 2" xfId="27994" xr:uid="{00000000-0005-0000-0000-0000D14C0000}"/>
    <cellStyle name="Normal 10 3 12 3 3" xfId="22959" xr:uid="{00000000-0005-0000-0000-0000D24C0000}"/>
    <cellStyle name="Normal 10 3 12 4" xfId="6947" xr:uid="{00000000-0005-0000-0000-0000D34C0000}"/>
    <cellStyle name="Normal 10 3 12 4 2" xfId="13486" xr:uid="{00000000-0005-0000-0000-0000D44C0000}"/>
    <cellStyle name="Normal 10 3 12 4 2 2" xfId="26217" xr:uid="{00000000-0005-0000-0000-0000D54C0000}"/>
    <cellStyle name="Normal 10 3 12 4 3" xfId="21674" xr:uid="{00000000-0005-0000-0000-0000D64C0000}"/>
    <cellStyle name="Normal 10 3 12 5" xfId="12387" xr:uid="{00000000-0005-0000-0000-0000D74C0000}"/>
    <cellStyle name="Normal 10 3 12 5 2" xfId="25133" xr:uid="{00000000-0005-0000-0000-0000D84C0000}"/>
    <cellStyle name="Normal 10 3 12 6" xfId="17857" xr:uid="{00000000-0005-0000-0000-0000D94C0000}"/>
    <cellStyle name="Normal 10 3 12 7" xfId="31208" xr:uid="{00000000-0005-0000-0000-0000DA4C0000}"/>
    <cellStyle name="Normal 10 3 12 8" xfId="34549" xr:uid="{00000000-0005-0000-0000-0000DB4C0000}"/>
    <cellStyle name="Normal 10 3 13" xfId="4709" xr:uid="{00000000-0005-0000-0000-0000DC4C0000}"/>
    <cellStyle name="Normal 10 3 13 2" xfId="8013" xr:uid="{00000000-0005-0000-0000-0000DD4C0000}"/>
    <cellStyle name="Normal 10 3 13 2 2" xfId="14502" xr:uid="{00000000-0005-0000-0000-0000DE4C0000}"/>
    <cellStyle name="Normal 10 3 13 2 2 2" xfId="27187" xr:uid="{00000000-0005-0000-0000-0000DF4C0000}"/>
    <cellStyle name="Normal 10 3 13 2 3" xfId="19279" xr:uid="{00000000-0005-0000-0000-0000E04C0000}"/>
    <cellStyle name="Normal 10 3 13 2 4" xfId="32396" xr:uid="{00000000-0005-0000-0000-0000E14C0000}"/>
    <cellStyle name="Normal 10 3 13 2 5" xfId="35407" xr:uid="{00000000-0005-0000-0000-0000E24C0000}"/>
    <cellStyle name="Normal 10 3 13 3" xfId="8937" xr:uid="{00000000-0005-0000-0000-0000E34C0000}"/>
    <cellStyle name="Normal 10 3 13 3 2" xfId="15344" xr:uid="{00000000-0005-0000-0000-0000E44C0000}"/>
    <cellStyle name="Normal 10 3 13 3 2 2" xfId="27995" xr:uid="{00000000-0005-0000-0000-0000E54C0000}"/>
    <cellStyle name="Normal 10 3 13 3 3" xfId="22960" xr:uid="{00000000-0005-0000-0000-0000E64C0000}"/>
    <cellStyle name="Normal 10 3 13 4" xfId="6948" xr:uid="{00000000-0005-0000-0000-0000E74C0000}"/>
    <cellStyle name="Normal 10 3 13 4 2" xfId="13487" xr:uid="{00000000-0005-0000-0000-0000E84C0000}"/>
    <cellStyle name="Normal 10 3 13 4 2 2" xfId="26218" xr:uid="{00000000-0005-0000-0000-0000E94C0000}"/>
    <cellStyle name="Normal 10 3 13 4 3" xfId="21675" xr:uid="{00000000-0005-0000-0000-0000EA4C0000}"/>
    <cellStyle name="Normal 10 3 13 5" xfId="12388" xr:uid="{00000000-0005-0000-0000-0000EB4C0000}"/>
    <cellStyle name="Normal 10 3 13 5 2" xfId="25134" xr:uid="{00000000-0005-0000-0000-0000EC4C0000}"/>
    <cellStyle name="Normal 10 3 13 6" xfId="17858" xr:uid="{00000000-0005-0000-0000-0000ED4C0000}"/>
    <cellStyle name="Normal 10 3 13 7" xfId="31209" xr:uid="{00000000-0005-0000-0000-0000EE4C0000}"/>
    <cellStyle name="Normal 10 3 13 8" xfId="34550" xr:uid="{00000000-0005-0000-0000-0000EF4C0000}"/>
    <cellStyle name="Normal 10 3 14" xfId="4710" xr:uid="{00000000-0005-0000-0000-0000F04C0000}"/>
    <cellStyle name="Normal 10 3 14 2" xfId="8014" xr:uid="{00000000-0005-0000-0000-0000F14C0000}"/>
    <cellStyle name="Normal 10 3 14 2 2" xfId="14503" xr:uid="{00000000-0005-0000-0000-0000F24C0000}"/>
    <cellStyle name="Normal 10 3 14 2 2 2" xfId="27188" xr:uid="{00000000-0005-0000-0000-0000F34C0000}"/>
    <cellStyle name="Normal 10 3 14 2 3" xfId="19280" xr:uid="{00000000-0005-0000-0000-0000F44C0000}"/>
    <cellStyle name="Normal 10 3 14 2 4" xfId="32397" xr:uid="{00000000-0005-0000-0000-0000F54C0000}"/>
    <cellStyle name="Normal 10 3 14 2 5" xfId="35408" xr:uid="{00000000-0005-0000-0000-0000F64C0000}"/>
    <cellStyle name="Normal 10 3 14 3" xfId="8938" xr:uid="{00000000-0005-0000-0000-0000F74C0000}"/>
    <cellStyle name="Normal 10 3 14 3 2" xfId="15345" xr:uid="{00000000-0005-0000-0000-0000F84C0000}"/>
    <cellStyle name="Normal 10 3 14 3 2 2" xfId="27996" xr:uid="{00000000-0005-0000-0000-0000F94C0000}"/>
    <cellStyle name="Normal 10 3 14 3 3" xfId="22961" xr:uid="{00000000-0005-0000-0000-0000FA4C0000}"/>
    <cellStyle name="Normal 10 3 14 4" xfId="6949" xr:uid="{00000000-0005-0000-0000-0000FB4C0000}"/>
    <cellStyle name="Normal 10 3 14 4 2" xfId="13488" xr:uid="{00000000-0005-0000-0000-0000FC4C0000}"/>
    <cellStyle name="Normal 10 3 14 4 2 2" xfId="26219" xr:uid="{00000000-0005-0000-0000-0000FD4C0000}"/>
    <cellStyle name="Normal 10 3 14 4 3" xfId="21676" xr:uid="{00000000-0005-0000-0000-0000FE4C0000}"/>
    <cellStyle name="Normal 10 3 14 5" xfId="12389" xr:uid="{00000000-0005-0000-0000-0000FF4C0000}"/>
    <cellStyle name="Normal 10 3 14 5 2" xfId="25135" xr:uid="{00000000-0005-0000-0000-0000004D0000}"/>
    <cellStyle name="Normal 10 3 14 6" xfId="17859" xr:uid="{00000000-0005-0000-0000-0000014D0000}"/>
    <cellStyle name="Normal 10 3 14 7" xfId="31210" xr:uid="{00000000-0005-0000-0000-0000024D0000}"/>
    <cellStyle name="Normal 10 3 14 8" xfId="34551" xr:uid="{00000000-0005-0000-0000-0000034D0000}"/>
    <cellStyle name="Normal 10 3 15" xfId="4711" xr:uid="{00000000-0005-0000-0000-0000044D0000}"/>
    <cellStyle name="Normal 10 3 15 2" xfId="8015" xr:uid="{00000000-0005-0000-0000-0000054D0000}"/>
    <cellStyle name="Normal 10 3 15 2 2" xfId="14504" xr:uid="{00000000-0005-0000-0000-0000064D0000}"/>
    <cellStyle name="Normal 10 3 15 2 2 2" xfId="27189" xr:uid="{00000000-0005-0000-0000-0000074D0000}"/>
    <cellStyle name="Normal 10 3 15 2 3" xfId="19281" xr:uid="{00000000-0005-0000-0000-0000084D0000}"/>
    <cellStyle name="Normal 10 3 15 2 4" xfId="32398" xr:uid="{00000000-0005-0000-0000-0000094D0000}"/>
    <cellStyle name="Normal 10 3 15 2 5" xfId="35409" xr:uid="{00000000-0005-0000-0000-00000A4D0000}"/>
    <cellStyle name="Normal 10 3 15 3" xfId="8939" xr:uid="{00000000-0005-0000-0000-00000B4D0000}"/>
    <cellStyle name="Normal 10 3 15 3 2" xfId="15346" xr:uid="{00000000-0005-0000-0000-00000C4D0000}"/>
    <cellStyle name="Normal 10 3 15 3 2 2" xfId="27997" xr:uid="{00000000-0005-0000-0000-00000D4D0000}"/>
    <cellStyle name="Normal 10 3 15 3 3" xfId="22962" xr:uid="{00000000-0005-0000-0000-00000E4D0000}"/>
    <cellStyle name="Normal 10 3 15 4" xfId="6950" xr:uid="{00000000-0005-0000-0000-00000F4D0000}"/>
    <cellStyle name="Normal 10 3 15 4 2" xfId="13489" xr:uid="{00000000-0005-0000-0000-0000104D0000}"/>
    <cellStyle name="Normal 10 3 15 4 2 2" xfId="26220" xr:uid="{00000000-0005-0000-0000-0000114D0000}"/>
    <cellStyle name="Normal 10 3 15 4 3" xfId="21677" xr:uid="{00000000-0005-0000-0000-0000124D0000}"/>
    <cellStyle name="Normal 10 3 15 5" xfId="12390" xr:uid="{00000000-0005-0000-0000-0000134D0000}"/>
    <cellStyle name="Normal 10 3 15 5 2" xfId="25136" xr:uid="{00000000-0005-0000-0000-0000144D0000}"/>
    <cellStyle name="Normal 10 3 15 6" xfId="17860" xr:uid="{00000000-0005-0000-0000-0000154D0000}"/>
    <cellStyle name="Normal 10 3 15 7" xfId="31211" xr:uid="{00000000-0005-0000-0000-0000164D0000}"/>
    <cellStyle name="Normal 10 3 15 8" xfId="34552" xr:uid="{00000000-0005-0000-0000-0000174D0000}"/>
    <cellStyle name="Normal 10 3 16" xfId="4712" xr:uid="{00000000-0005-0000-0000-0000184D0000}"/>
    <cellStyle name="Normal 10 3 16 2" xfId="8016" xr:uid="{00000000-0005-0000-0000-0000194D0000}"/>
    <cellStyle name="Normal 10 3 16 2 2" xfId="14505" xr:uid="{00000000-0005-0000-0000-00001A4D0000}"/>
    <cellStyle name="Normal 10 3 16 2 2 2" xfId="27190" xr:uid="{00000000-0005-0000-0000-00001B4D0000}"/>
    <cellStyle name="Normal 10 3 16 2 3" xfId="19282" xr:uid="{00000000-0005-0000-0000-00001C4D0000}"/>
    <cellStyle name="Normal 10 3 16 2 4" xfId="32399" xr:uid="{00000000-0005-0000-0000-00001D4D0000}"/>
    <cellStyle name="Normal 10 3 16 2 5" xfId="35410" xr:uid="{00000000-0005-0000-0000-00001E4D0000}"/>
    <cellStyle name="Normal 10 3 16 3" xfId="8940" xr:uid="{00000000-0005-0000-0000-00001F4D0000}"/>
    <cellStyle name="Normal 10 3 16 3 2" xfId="15347" xr:uid="{00000000-0005-0000-0000-0000204D0000}"/>
    <cellStyle name="Normal 10 3 16 3 2 2" xfId="27998" xr:uid="{00000000-0005-0000-0000-0000214D0000}"/>
    <cellStyle name="Normal 10 3 16 3 3" xfId="22963" xr:uid="{00000000-0005-0000-0000-0000224D0000}"/>
    <cellStyle name="Normal 10 3 16 4" xfId="6951" xr:uid="{00000000-0005-0000-0000-0000234D0000}"/>
    <cellStyle name="Normal 10 3 16 4 2" xfId="13490" xr:uid="{00000000-0005-0000-0000-0000244D0000}"/>
    <cellStyle name="Normal 10 3 16 4 2 2" xfId="26221" xr:uid="{00000000-0005-0000-0000-0000254D0000}"/>
    <cellStyle name="Normal 10 3 16 4 3" xfId="21678" xr:uid="{00000000-0005-0000-0000-0000264D0000}"/>
    <cellStyle name="Normal 10 3 16 5" xfId="12391" xr:uid="{00000000-0005-0000-0000-0000274D0000}"/>
    <cellStyle name="Normal 10 3 16 5 2" xfId="25137" xr:uid="{00000000-0005-0000-0000-0000284D0000}"/>
    <cellStyle name="Normal 10 3 16 6" xfId="17861" xr:uid="{00000000-0005-0000-0000-0000294D0000}"/>
    <cellStyle name="Normal 10 3 16 7" xfId="31212" xr:uid="{00000000-0005-0000-0000-00002A4D0000}"/>
    <cellStyle name="Normal 10 3 16 8" xfId="34553" xr:uid="{00000000-0005-0000-0000-00002B4D0000}"/>
    <cellStyle name="Normal 10 3 17" xfId="4713" xr:uid="{00000000-0005-0000-0000-00002C4D0000}"/>
    <cellStyle name="Normal 10 3 17 2" xfId="8017" xr:uid="{00000000-0005-0000-0000-00002D4D0000}"/>
    <cellStyle name="Normal 10 3 17 2 2" xfId="14506" xr:uid="{00000000-0005-0000-0000-00002E4D0000}"/>
    <cellStyle name="Normal 10 3 17 2 2 2" xfId="27191" xr:uid="{00000000-0005-0000-0000-00002F4D0000}"/>
    <cellStyle name="Normal 10 3 17 2 3" xfId="19283" xr:uid="{00000000-0005-0000-0000-0000304D0000}"/>
    <cellStyle name="Normal 10 3 17 2 4" xfId="32400" xr:uid="{00000000-0005-0000-0000-0000314D0000}"/>
    <cellStyle name="Normal 10 3 17 2 5" xfId="35411" xr:uid="{00000000-0005-0000-0000-0000324D0000}"/>
    <cellStyle name="Normal 10 3 17 3" xfId="8941" xr:uid="{00000000-0005-0000-0000-0000334D0000}"/>
    <cellStyle name="Normal 10 3 17 3 2" xfId="15348" xr:uid="{00000000-0005-0000-0000-0000344D0000}"/>
    <cellStyle name="Normal 10 3 17 3 2 2" xfId="27999" xr:uid="{00000000-0005-0000-0000-0000354D0000}"/>
    <cellStyle name="Normal 10 3 17 3 3" xfId="22964" xr:uid="{00000000-0005-0000-0000-0000364D0000}"/>
    <cellStyle name="Normal 10 3 17 4" xfId="6952" xr:uid="{00000000-0005-0000-0000-0000374D0000}"/>
    <cellStyle name="Normal 10 3 17 4 2" xfId="13491" xr:uid="{00000000-0005-0000-0000-0000384D0000}"/>
    <cellStyle name="Normal 10 3 17 4 2 2" xfId="26222" xr:uid="{00000000-0005-0000-0000-0000394D0000}"/>
    <cellStyle name="Normal 10 3 17 4 3" xfId="21679" xr:uid="{00000000-0005-0000-0000-00003A4D0000}"/>
    <cellStyle name="Normal 10 3 17 5" xfId="12392" xr:uid="{00000000-0005-0000-0000-00003B4D0000}"/>
    <cellStyle name="Normal 10 3 17 5 2" xfId="25138" xr:uid="{00000000-0005-0000-0000-00003C4D0000}"/>
    <cellStyle name="Normal 10 3 17 6" xfId="17862" xr:uid="{00000000-0005-0000-0000-00003D4D0000}"/>
    <cellStyle name="Normal 10 3 17 7" xfId="31213" xr:uid="{00000000-0005-0000-0000-00003E4D0000}"/>
    <cellStyle name="Normal 10 3 17 8" xfId="34554" xr:uid="{00000000-0005-0000-0000-00003F4D0000}"/>
    <cellStyle name="Normal 10 3 18" xfId="4714" xr:uid="{00000000-0005-0000-0000-0000404D0000}"/>
    <cellStyle name="Normal 10 3 18 2" xfId="8018" xr:uid="{00000000-0005-0000-0000-0000414D0000}"/>
    <cellStyle name="Normal 10 3 18 2 2" xfId="14507" xr:uid="{00000000-0005-0000-0000-0000424D0000}"/>
    <cellStyle name="Normal 10 3 18 2 2 2" xfId="27192" xr:uid="{00000000-0005-0000-0000-0000434D0000}"/>
    <cellStyle name="Normal 10 3 18 2 3" xfId="19284" xr:uid="{00000000-0005-0000-0000-0000444D0000}"/>
    <cellStyle name="Normal 10 3 18 2 4" xfId="32401" xr:uid="{00000000-0005-0000-0000-0000454D0000}"/>
    <cellStyle name="Normal 10 3 18 2 5" xfId="35412" xr:uid="{00000000-0005-0000-0000-0000464D0000}"/>
    <cellStyle name="Normal 10 3 18 3" xfId="8942" xr:uid="{00000000-0005-0000-0000-0000474D0000}"/>
    <cellStyle name="Normal 10 3 18 3 2" xfId="15349" xr:uid="{00000000-0005-0000-0000-0000484D0000}"/>
    <cellStyle name="Normal 10 3 18 3 2 2" xfId="28000" xr:uid="{00000000-0005-0000-0000-0000494D0000}"/>
    <cellStyle name="Normal 10 3 18 3 3" xfId="22965" xr:uid="{00000000-0005-0000-0000-00004A4D0000}"/>
    <cellStyle name="Normal 10 3 18 4" xfId="6953" xr:uid="{00000000-0005-0000-0000-00004B4D0000}"/>
    <cellStyle name="Normal 10 3 18 4 2" xfId="13492" xr:uid="{00000000-0005-0000-0000-00004C4D0000}"/>
    <cellStyle name="Normal 10 3 18 4 2 2" xfId="26223" xr:uid="{00000000-0005-0000-0000-00004D4D0000}"/>
    <cellStyle name="Normal 10 3 18 4 3" xfId="21680" xr:uid="{00000000-0005-0000-0000-00004E4D0000}"/>
    <cellStyle name="Normal 10 3 18 5" xfId="12393" xr:uid="{00000000-0005-0000-0000-00004F4D0000}"/>
    <cellStyle name="Normal 10 3 18 5 2" xfId="25139" xr:uid="{00000000-0005-0000-0000-0000504D0000}"/>
    <cellStyle name="Normal 10 3 18 6" xfId="17863" xr:uid="{00000000-0005-0000-0000-0000514D0000}"/>
    <cellStyle name="Normal 10 3 18 7" xfId="31214" xr:uid="{00000000-0005-0000-0000-0000524D0000}"/>
    <cellStyle name="Normal 10 3 18 8" xfId="34555" xr:uid="{00000000-0005-0000-0000-0000534D0000}"/>
    <cellStyle name="Normal 10 3 19" xfId="4715" xr:uid="{00000000-0005-0000-0000-0000544D0000}"/>
    <cellStyle name="Normal 10 3 19 2" xfId="8019" xr:uid="{00000000-0005-0000-0000-0000554D0000}"/>
    <cellStyle name="Normal 10 3 19 2 2" xfId="14508" xr:uid="{00000000-0005-0000-0000-0000564D0000}"/>
    <cellStyle name="Normal 10 3 19 2 2 2" xfId="27193" xr:uid="{00000000-0005-0000-0000-0000574D0000}"/>
    <cellStyle name="Normal 10 3 19 2 3" xfId="19285" xr:uid="{00000000-0005-0000-0000-0000584D0000}"/>
    <cellStyle name="Normal 10 3 19 2 4" xfId="32402" xr:uid="{00000000-0005-0000-0000-0000594D0000}"/>
    <cellStyle name="Normal 10 3 19 2 5" xfId="35413" xr:uid="{00000000-0005-0000-0000-00005A4D0000}"/>
    <cellStyle name="Normal 10 3 19 3" xfId="8943" xr:uid="{00000000-0005-0000-0000-00005B4D0000}"/>
    <cellStyle name="Normal 10 3 19 3 2" xfId="15350" xr:uid="{00000000-0005-0000-0000-00005C4D0000}"/>
    <cellStyle name="Normal 10 3 19 3 2 2" xfId="28001" xr:uid="{00000000-0005-0000-0000-00005D4D0000}"/>
    <cellStyle name="Normal 10 3 19 3 3" xfId="22966" xr:uid="{00000000-0005-0000-0000-00005E4D0000}"/>
    <cellStyle name="Normal 10 3 19 4" xfId="6954" xr:uid="{00000000-0005-0000-0000-00005F4D0000}"/>
    <cellStyle name="Normal 10 3 19 4 2" xfId="13493" xr:uid="{00000000-0005-0000-0000-0000604D0000}"/>
    <cellStyle name="Normal 10 3 19 4 2 2" xfId="26224" xr:uid="{00000000-0005-0000-0000-0000614D0000}"/>
    <cellStyle name="Normal 10 3 19 4 3" xfId="21681" xr:uid="{00000000-0005-0000-0000-0000624D0000}"/>
    <cellStyle name="Normal 10 3 19 5" xfId="12394" xr:uid="{00000000-0005-0000-0000-0000634D0000}"/>
    <cellStyle name="Normal 10 3 19 5 2" xfId="25140" xr:uid="{00000000-0005-0000-0000-0000644D0000}"/>
    <cellStyle name="Normal 10 3 19 6" xfId="17864" xr:uid="{00000000-0005-0000-0000-0000654D0000}"/>
    <cellStyle name="Normal 10 3 19 7" xfId="31215" xr:uid="{00000000-0005-0000-0000-0000664D0000}"/>
    <cellStyle name="Normal 10 3 19 8" xfId="34556" xr:uid="{00000000-0005-0000-0000-0000674D0000}"/>
    <cellStyle name="Normal 10 3 2" xfId="1514" xr:uid="{00000000-0005-0000-0000-0000684D0000}"/>
    <cellStyle name="Normal 10 3 2 10" xfId="43063" xr:uid="{00000000-0005-0000-0000-0000694D0000}"/>
    <cellStyle name="Normal 10 3 2 11" xfId="46876" xr:uid="{E1D94729-5FD1-4ECF-A9DE-0382F0369C79}"/>
    <cellStyle name="Normal 10 3 2 2" xfId="1515" xr:uid="{00000000-0005-0000-0000-00006A4D0000}"/>
    <cellStyle name="Normal 10 3 2 2 10" xfId="4717" xr:uid="{00000000-0005-0000-0000-00006B4D0000}"/>
    <cellStyle name="Normal 10 3 2 2 11" xfId="43064" xr:uid="{00000000-0005-0000-0000-00006C4D0000}"/>
    <cellStyle name="Normal 10 3 2 2 12" xfId="46877" xr:uid="{8F5A342F-62E4-4915-8C5F-40098CB233D5}"/>
    <cellStyle name="Normal 10 3 2 2 2" xfId="1516" xr:uid="{00000000-0005-0000-0000-00006D4D0000}"/>
    <cellStyle name="Normal 10 3 2 2 2 2" xfId="10432" xr:uid="{00000000-0005-0000-0000-00006E4D0000}"/>
    <cellStyle name="Normal 10 3 2 2 2 2 2" xfId="16122" xr:uid="{00000000-0005-0000-0000-00006F4D0000}"/>
    <cellStyle name="Normal 10 3 2 2 2 2 2 2" xfId="28744" xr:uid="{00000000-0005-0000-0000-0000704D0000}"/>
    <cellStyle name="Normal 10 3 2 2 2 2 3" xfId="23702" xr:uid="{00000000-0005-0000-0000-0000714D0000}"/>
    <cellStyle name="Normal 10 3 2 2 2 2 4" xfId="43066" xr:uid="{00000000-0005-0000-0000-0000724D0000}"/>
    <cellStyle name="Normal 10 3 2 2 2 3" xfId="14510" xr:uid="{00000000-0005-0000-0000-0000734D0000}"/>
    <cellStyle name="Normal 10 3 2 2 2 3 2" xfId="27195" xr:uid="{00000000-0005-0000-0000-0000744D0000}"/>
    <cellStyle name="Normal 10 3 2 2 2 3 3" xfId="43067" xr:uid="{00000000-0005-0000-0000-0000754D0000}"/>
    <cellStyle name="Normal 10 3 2 2 2 4" xfId="19287" xr:uid="{00000000-0005-0000-0000-0000764D0000}"/>
    <cellStyle name="Normal 10 3 2 2 2 4 2" xfId="43068" xr:uid="{00000000-0005-0000-0000-0000774D0000}"/>
    <cellStyle name="Normal 10 3 2 2 2 5" xfId="32404" xr:uid="{00000000-0005-0000-0000-0000784D0000}"/>
    <cellStyle name="Normal 10 3 2 2 2 5 2" xfId="43069" xr:uid="{00000000-0005-0000-0000-0000794D0000}"/>
    <cellStyle name="Normal 10 3 2 2 2 6" xfId="35415" xr:uid="{00000000-0005-0000-0000-00007A4D0000}"/>
    <cellStyle name="Normal 10 3 2 2 2 7" xfId="8021" xr:uid="{00000000-0005-0000-0000-00007B4D0000}"/>
    <cellStyle name="Normal 10 3 2 2 2 8" xfId="43065" xr:uid="{00000000-0005-0000-0000-00007C4D0000}"/>
    <cellStyle name="Normal 10 3 2 2 2 9" xfId="46878" xr:uid="{D30A6A15-BE86-4CAD-9116-A07030A7A89D}"/>
    <cellStyle name="Normal 10 3 2 2 3" xfId="8945" xr:uid="{00000000-0005-0000-0000-00007D4D0000}"/>
    <cellStyle name="Normal 10 3 2 2 3 2" xfId="15352" xr:uid="{00000000-0005-0000-0000-00007E4D0000}"/>
    <cellStyle name="Normal 10 3 2 2 3 2 2" xfId="28002" xr:uid="{00000000-0005-0000-0000-00007F4D0000}"/>
    <cellStyle name="Normal 10 3 2 2 3 3" xfId="22967" xr:uid="{00000000-0005-0000-0000-0000804D0000}"/>
    <cellStyle name="Normal 10 3 2 2 3 4" xfId="43070" xr:uid="{00000000-0005-0000-0000-0000814D0000}"/>
    <cellStyle name="Normal 10 3 2 2 4" xfId="10249" xr:uid="{00000000-0005-0000-0000-0000824D0000}"/>
    <cellStyle name="Normal 10 3 2 2 4 2" xfId="16064" xr:uid="{00000000-0005-0000-0000-0000834D0000}"/>
    <cellStyle name="Normal 10 3 2 2 4 2 2" xfId="28691" xr:uid="{00000000-0005-0000-0000-0000844D0000}"/>
    <cellStyle name="Normal 10 3 2 2 4 3" xfId="23655" xr:uid="{00000000-0005-0000-0000-0000854D0000}"/>
    <cellStyle name="Normal 10 3 2 2 4 4" xfId="43071" xr:uid="{00000000-0005-0000-0000-0000864D0000}"/>
    <cellStyle name="Normal 10 3 2 2 5" xfId="6956" xr:uid="{00000000-0005-0000-0000-0000874D0000}"/>
    <cellStyle name="Normal 10 3 2 2 5 2" xfId="13495" xr:uid="{00000000-0005-0000-0000-0000884D0000}"/>
    <cellStyle name="Normal 10 3 2 2 5 2 2" xfId="26226" xr:uid="{00000000-0005-0000-0000-0000894D0000}"/>
    <cellStyle name="Normal 10 3 2 2 5 3" xfId="21683" xr:uid="{00000000-0005-0000-0000-00008A4D0000}"/>
    <cellStyle name="Normal 10 3 2 2 5 4" xfId="43072" xr:uid="{00000000-0005-0000-0000-00008B4D0000}"/>
    <cellStyle name="Normal 10 3 2 2 6" xfId="12396" xr:uid="{00000000-0005-0000-0000-00008C4D0000}"/>
    <cellStyle name="Normal 10 3 2 2 6 2" xfId="25142" xr:uid="{00000000-0005-0000-0000-00008D4D0000}"/>
    <cellStyle name="Normal 10 3 2 2 6 3" xfId="43073" xr:uid="{00000000-0005-0000-0000-00008E4D0000}"/>
    <cellStyle name="Normal 10 3 2 2 7" xfId="17866" xr:uid="{00000000-0005-0000-0000-00008F4D0000}"/>
    <cellStyle name="Normal 10 3 2 2 8" xfId="31217" xr:uid="{00000000-0005-0000-0000-0000904D0000}"/>
    <cellStyle name="Normal 10 3 2 2 9" xfId="34558" xr:uid="{00000000-0005-0000-0000-0000914D0000}"/>
    <cellStyle name="Normal 10 3 2 3" xfId="1517" xr:uid="{00000000-0005-0000-0000-0000924D0000}"/>
    <cellStyle name="Normal 10 3 2 3 2" xfId="11115" xr:uid="{00000000-0005-0000-0000-0000934D0000}"/>
    <cellStyle name="Normal 10 3 2 3 2 2" xfId="16518" xr:uid="{00000000-0005-0000-0000-0000944D0000}"/>
    <cellStyle name="Normal 10 3 2 3 2 2 2" xfId="29057" xr:uid="{00000000-0005-0000-0000-0000954D0000}"/>
    <cellStyle name="Normal 10 3 2 3 2 3" xfId="23965" xr:uid="{00000000-0005-0000-0000-0000964D0000}"/>
    <cellStyle name="Normal 10 3 2 3 2 4" xfId="43075" xr:uid="{00000000-0005-0000-0000-0000974D0000}"/>
    <cellStyle name="Normal 10 3 2 3 3" xfId="14509" xr:uid="{00000000-0005-0000-0000-0000984D0000}"/>
    <cellStyle name="Normal 10 3 2 3 3 2" xfId="27194" xr:uid="{00000000-0005-0000-0000-0000994D0000}"/>
    <cellStyle name="Normal 10 3 2 3 3 3" xfId="43076" xr:uid="{00000000-0005-0000-0000-00009A4D0000}"/>
    <cellStyle name="Normal 10 3 2 3 4" xfId="18773" xr:uid="{00000000-0005-0000-0000-00009B4D0000}"/>
    <cellStyle name="Normal 10 3 2 3 4 2" xfId="43077" xr:uid="{00000000-0005-0000-0000-00009C4D0000}"/>
    <cellStyle name="Normal 10 3 2 3 5" xfId="22550" xr:uid="{00000000-0005-0000-0000-00009D4D0000}"/>
    <cellStyle name="Normal 10 3 2 3 5 2" xfId="43078" xr:uid="{00000000-0005-0000-0000-00009E4D0000}"/>
    <cellStyle name="Normal 10 3 2 3 6" xfId="8020" xr:uid="{00000000-0005-0000-0000-00009F4D0000}"/>
    <cellStyle name="Normal 10 3 2 3 7" xfId="43074" xr:uid="{00000000-0005-0000-0000-0000A04D0000}"/>
    <cellStyle name="Normal 10 3 2 3 8" xfId="46879" xr:uid="{0D2A63FC-DB1F-40BA-BA17-5C778D677813}"/>
    <cellStyle name="Normal 10 3 2 4" xfId="8944" xr:uid="{00000000-0005-0000-0000-0000A14D0000}"/>
    <cellStyle name="Normal 10 3 2 4 2" xfId="15351" xr:uid="{00000000-0005-0000-0000-0000A24D0000}"/>
    <cellStyle name="Normal 10 3 2 4 2 2" xfId="19286" xr:uid="{00000000-0005-0000-0000-0000A34D0000}"/>
    <cellStyle name="Normal 10 3 2 4 2 3" xfId="32403" xr:uid="{00000000-0005-0000-0000-0000A44D0000}"/>
    <cellStyle name="Normal 10 3 2 4 2 4" xfId="35414" xr:uid="{00000000-0005-0000-0000-0000A54D0000}"/>
    <cellStyle name="Normal 10 3 2 4 3" xfId="17865" xr:uid="{00000000-0005-0000-0000-0000A64D0000}"/>
    <cellStyle name="Normal 10 3 2 4 4" xfId="31216" xr:uid="{00000000-0005-0000-0000-0000A74D0000}"/>
    <cellStyle name="Normal 10 3 2 4 5" xfId="34557" xr:uid="{00000000-0005-0000-0000-0000A84D0000}"/>
    <cellStyle name="Normal 10 3 2 4 6" xfId="43079" xr:uid="{00000000-0005-0000-0000-0000A94D0000}"/>
    <cellStyle name="Normal 10 3 2 5" xfId="10447" xr:uid="{00000000-0005-0000-0000-0000AA4D0000}"/>
    <cellStyle name="Normal 10 3 2 5 2" xfId="43080" xr:uid="{00000000-0005-0000-0000-0000AB4D0000}"/>
    <cellStyle name="Normal 10 3 2 6" xfId="10400" xr:uid="{00000000-0005-0000-0000-0000AC4D0000}"/>
    <cellStyle name="Normal 10 3 2 6 2" xfId="16107" xr:uid="{00000000-0005-0000-0000-0000AD4D0000}"/>
    <cellStyle name="Normal 10 3 2 6 2 2" xfId="28729" xr:uid="{00000000-0005-0000-0000-0000AE4D0000}"/>
    <cellStyle name="Normal 10 3 2 6 3" xfId="23687" xr:uid="{00000000-0005-0000-0000-0000AF4D0000}"/>
    <cellStyle name="Normal 10 3 2 6 4" xfId="43081" xr:uid="{00000000-0005-0000-0000-0000B04D0000}"/>
    <cellStyle name="Normal 10 3 2 7" xfId="6955" xr:uid="{00000000-0005-0000-0000-0000B14D0000}"/>
    <cellStyle name="Normal 10 3 2 7 2" xfId="13494" xr:uid="{00000000-0005-0000-0000-0000B24D0000}"/>
    <cellStyle name="Normal 10 3 2 7 2 2" xfId="26225" xr:uid="{00000000-0005-0000-0000-0000B34D0000}"/>
    <cellStyle name="Normal 10 3 2 7 3" xfId="21682" xr:uid="{00000000-0005-0000-0000-0000B44D0000}"/>
    <cellStyle name="Normal 10 3 2 7 4" xfId="43082" xr:uid="{00000000-0005-0000-0000-0000B54D0000}"/>
    <cellStyle name="Normal 10 3 2 8" xfId="12395" xr:uid="{00000000-0005-0000-0000-0000B64D0000}"/>
    <cellStyle name="Normal 10 3 2 8 2" xfId="25141" xr:uid="{00000000-0005-0000-0000-0000B74D0000}"/>
    <cellStyle name="Normal 10 3 2 9" xfId="4716" xr:uid="{00000000-0005-0000-0000-0000B84D0000}"/>
    <cellStyle name="Normal 10 3 20" xfId="4718" xr:uid="{00000000-0005-0000-0000-0000B94D0000}"/>
    <cellStyle name="Normal 10 3 20 2" xfId="8022" xr:uid="{00000000-0005-0000-0000-0000BA4D0000}"/>
    <cellStyle name="Normal 10 3 20 2 2" xfId="14511" xr:uid="{00000000-0005-0000-0000-0000BB4D0000}"/>
    <cellStyle name="Normal 10 3 20 2 2 2" xfId="27196" xr:uid="{00000000-0005-0000-0000-0000BC4D0000}"/>
    <cellStyle name="Normal 10 3 20 2 3" xfId="19288" xr:uid="{00000000-0005-0000-0000-0000BD4D0000}"/>
    <cellStyle name="Normal 10 3 20 2 4" xfId="32405" xr:uid="{00000000-0005-0000-0000-0000BE4D0000}"/>
    <cellStyle name="Normal 10 3 20 2 5" xfId="35416" xr:uid="{00000000-0005-0000-0000-0000BF4D0000}"/>
    <cellStyle name="Normal 10 3 20 3" xfId="8946" xr:uid="{00000000-0005-0000-0000-0000C04D0000}"/>
    <cellStyle name="Normal 10 3 20 3 2" xfId="15353" xr:uid="{00000000-0005-0000-0000-0000C14D0000}"/>
    <cellStyle name="Normal 10 3 20 3 2 2" xfId="28003" xr:uid="{00000000-0005-0000-0000-0000C24D0000}"/>
    <cellStyle name="Normal 10 3 20 3 3" xfId="22968" xr:uid="{00000000-0005-0000-0000-0000C34D0000}"/>
    <cellStyle name="Normal 10 3 20 4" xfId="6957" xr:uid="{00000000-0005-0000-0000-0000C44D0000}"/>
    <cellStyle name="Normal 10 3 20 4 2" xfId="13496" xr:uid="{00000000-0005-0000-0000-0000C54D0000}"/>
    <cellStyle name="Normal 10 3 20 4 2 2" xfId="26227" xr:uid="{00000000-0005-0000-0000-0000C64D0000}"/>
    <cellStyle name="Normal 10 3 20 4 3" xfId="21684" xr:uid="{00000000-0005-0000-0000-0000C74D0000}"/>
    <cellStyle name="Normal 10 3 20 5" xfId="12397" xr:uid="{00000000-0005-0000-0000-0000C84D0000}"/>
    <cellStyle name="Normal 10 3 20 5 2" xfId="25143" xr:uid="{00000000-0005-0000-0000-0000C94D0000}"/>
    <cellStyle name="Normal 10 3 20 6" xfId="17867" xr:uid="{00000000-0005-0000-0000-0000CA4D0000}"/>
    <cellStyle name="Normal 10 3 20 7" xfId="31218" xr:uid="{00000000-0005-0000-0000-0000CB4D0000}"/>
    <cellStyle name="Normal 10 3 20 8" xfId="34559" xr:uid="{00000000-0005-0000-0000-0000CC4D0000}"/>
    <cellStyle name="Normal 10 3 21" xfId="4705" xr:uid="{00000000-0005-0000-0000-0000CD4D0000}"/>
    <cellStyle name="Normal 10 3 21 2" xfId="6304" xr:uid="{00000000-0005-0000-0000-0000CE4D0000}"/>
    <cellStyle name="Normal 10 3 21 3" xfId="8009" xr:uid="{00000000-0005-0000-0000-0000CF4D0000}"/>
    <cellStyle name="Normal 10 3 21 3 2" xfId="14498" xr:uid="{00000000-0005-0000-0000-0000D04D0000}"/>
    <cellStyle name="Normal 10 3 21 3 2 2" xfId="27183" xr:uid="{00000000-0005-0000-0000-0000D14D0000}"/>
    <cellStyle name="Normal 10 3 21 3 3" xfId="22549" xr:uid="{00000000-0005-0000-0000-0000D24D0000}"/>
    <cellStyle name="Normal 10 3 21 4" xfId="8933" xr:uid="{00000000-0005-0000-0000-0000D34D0000}"/>
    <cellStyle name="Normal 10 3 21 4 2" xfId="15340" xr:uid="{00000000-0005-0000-0000-0000D44D0000}"/>
    <cellStyle name="Normal 10 3 21 4 2 2" xfId="27991" xr:uid="{00000000-0005-0000-0000-0000D54D0000}"/>
    <cellStyle name="Normal 10 3 21 4 3" xfId="22956" xr:uid="{00000000-0005-0000-0000-0000D64D0000}"/>
    <cellStyle name="Normal 10 3 21 5" xfId="6944" xr:uid="{00000000-0005-0000-0000-0000D74D0000}"/>
    <cellStyle name="Normal 10 3 21 5 2" xfId="13483" xr:uid="{00000000-0005-0000-0000-0000D84D0000}"/>
    <cellStyle name="Normal 10 3 21 5 2 2" xfId="26214" xr:uid="{00000000-0005-0000-0000-0000D94D0000}"/>
    <cellStyle name="Normal 10 3 21 5 3" xfId="21671" xr:uid="{00000000-0005-0000-0000-0000DA4D0000}"/>
    <cellStyle name="Normal 10 3 21 6" xfId="12384" xr:uid="{00000000-0005-0000-0000-0000DB4D0000}"/>
    <cellStyle name="Normal 10 3 21 6 2" xfId="25130" xr:uid="{00000000-0005-0000-0000-0000DC4D0000}"/>
    <cellStyle name="Normal 10 3 21 7" xfId="18698" xr:uid="{00000000-0005-0000-0000-0000DD4D0000}"/>
    <cellStyle name="Normal 10 3 21 8" xfId="21028" xr:uid="{00000000-0005-0000-0000-0000DE4D0000}"/>
    <cellStyle name="Normal 10 3 22" xfId="7833" xr:uid="{00000000-0005-0000-0000-0000DF4D0000}"/>
    <cellStyle name="Normal 10 3 22 2" xfId="14328" xr:uid="{00000000-0005-0000-0000-0000E04D0000}"/>
    <cellStyle name="Normal 10 3 22 2 2" xfId="19275" xr:uid="{00000000-0005-0000-0000-0000E14D0000}"/>
    <cellStyle name="Normal 10 3 22 2 3" xfId="32392" xr:uid="{00000000-0005-0000-0000-0000E24D0000}"/>
    <cellStyle name="Normal 10 3 22 2 4" xfId="35403" xr:uid="{00000000-0005-0000-0000-0000E34D0000}"/>
    <cellStyle name="Normal 10 3 22 3" xfId="17854" xr:uid="{00000000-0005-0000-0000-0000E44D0000}"/>
    <cellStyle name="Normal 10 3 22 4" xfId="31205" xr:uid="{00000000-0005-0000-0000-0000E54D0000}"/>
    <cellStyle name="Normal 10 3 22 5" xfId="34546" xr:uid="{00000000-0005-0000-0000-0000E64D0000}"/>
    <cellStyle name="Normal 10 3 23" xfId="8755" xr:uid="{00000000-0005-0000-0000-0000E74D0000}"/>
    <cellStyle name="Normal 10 3 23 2" xfId="15170" xr:uid="{00000000-0005-0000-0000-0000E84D0000}"/>
    <cellStyle name="Normal 10 3 23 2 2" xfId="27830" xr:uid="{00000000-0005-0000-0000-0000E94D0000}"/>
    <cellStyle name="Normal 10 3 23 3" xfId="22798" xr:uid="{00000000-0005-0000-0000-0000EA4D0000}"/>
    <cellStyle name="Normal 10 3 24" xfId="9962" xr:uid="{00000000-0005-0000-0000-0000EB4D0000}"/>
    <cellStyle name="Normal 10 3 25" xfId="11040" xr:uid="{00000000-0005-0000-0000-0000EC4D0000}"/>
    <cellStyle name="Normal 10 3 25 2" xfId="16475" xr:uid="{00000000-0005-0000-0000-0000ED4D0000}"/>
    <cellStyle name="Normal 10 3 25 2 2" xfId="29015" xr:uid="{00000000-0005-0000-0000-0000EE4D0000}"/>
    <cellStyle name="Normal 10 3 25 3" xfId="23924" xr:uid="{00000000-0005-0000-0000-0000EF4D0000}"/>
    <cellStyle name="Normal 10 3 26" xfId="6613" xr:uid="{00000000-0005-0000-0000-0000F04D0000}"/>
    <cellStyle name="Normal 10 3 26 2" xfId="13201" xr:uid="{00000000-0005-0000-0000-0000F14D0000}"/>
    <cellStyle name="Normal 10 3 26 2 2" xfId="25945" xr:uid="{00000000-0005-0000-0000-0000F24D0000}"/>
    <cellStyle name="Normal 10 3 26 3" xfId="21353" xr:uid="{00000000-0005-0000-0000-0000F34D0000}"/>
    <cellStyle name="Normal 10 3 27" xfId="12132" xr:uid="{00000000-0005-0000-0000-0000F44D0000}"/>
    <cellStyle name="Normal 10 3 27 2" xfId="24877" xr:uid="{00000000-0005-0000-0000-0000F54D0000}"/>
    <cellStyle name="Normal 10 3 28" xfId="3163" xr:uid="{00000000-0005-0000-0000-0000F64D0000}"/>
    <cellStyle name="Normal 10 3 29" xfId="37752" xr:uid="{00000000-0005-0000-0000-0000F74D0000}"/>
    <cellStyle name="Normal 10 3 3" xfId="1518" xr:uid="{00000000-0005-0000-0000-0000F84D0000}"/>
    <cellStyle name="Normal 10 3 3 10" xfId="4719" xr:uid="{00000000-0005-0000-0000-0000F94D0000}"/>
    <cellStyle name="Normal 10 3 3 11" xfId="43083" xr:uid="{00000000-0005-0000-0000-0000FA4D0000}"/>
    <cellStyle name="Normal 10 3 3 12" xfId="46880" xr:uid="{29AC89E6-1D1D-4DA9-97E9-37AC64176182}"/>
    <cellStyle name="Normal 10 3 3 2" xfId="1519" xr:uid="{00000000-0005-0000-0000-0000FB4D0000}"/>
    <cellStyle name="Normal 10 3 3 2 2" xfId="10827" xr:uid="{00000000-0005-0000-0000-0000FC4D0000}"/>
    <cellStyle name="Normal 10 3 3 2 2 2" xfId="16338" xr:uid="{00000000-0005-0000-0000-0000FD4D0000}"/>
    <cellStyle name="Normal 10 3 3 2 2 2 2" xfId="28880" xr:uid="{00000000-0005-0000-0000-0000FE4D0000}"/>
    <cellStyle name="Normal 10 3 3 2 2 3" xfId="23798" xr:uid="{00000000-0005-0000-0000-0000FF4D0000}"/>
    <cellStyle name="Normal 10 3 3 2 2 4" xfId="43085" xr:uid="{00000000-0005-0000-0000-0000004E0000}"/>
    <cellStyle name="Normal 10 3 3 2 3" xfId="14512" xr:uid="{00000000-0005-0000-0000-0000014E0000}"/>
    <cellStyle name="Normal 10 3 3 2 3 2" xfId="27197" xr:uid="{00000000-0005-0000-0000-0000024E0000}"/>
    <cellStyle name="Normal 10 3 3 2 3 3" xfId="43086" xr:uid="{00000000-0005-0000-0000-0000034E0000}"/>
    <cellStyle name="Normal 10 3 3 2 4" xfId="19289" xr:uid="{00000000-0005-0000-0000-0000044E0000}"/>
    <cellStyle name="Normal 10 3 3 2 4 2" xfId="43087" xr:uid="{00000000-0005-0000-0000-0000054E0000}"/>
    <cellStyle name="Normal 10 3 3 2 5" xfId="32406" xr:uid="{00000000-0005-0000-0000-0000064E0000}"/>
    <cellStyle name="Normal 10 3 3 2 5 2" xfId="43088" xr:uid="{00000000-0005-0000-0000-0000074E0000}"/>
    <cellStyle name="Normal 10 3 3 2 6" xfId="35417" xr:uid="{00000000-0005-0000-0000-0000084E0000}"/>
    <cellStyle name="Normal 10 3 3 2 7" xfId="8023" xr:uid="{00000000-0005-0000-0000-0000094E0000}"/>
    <cellStyle name="Normal 10 3 3 2 8" xfId="43084" xr:uid="{00000000-0005-0000-0000-00000A4E0000}"/>
    <cellStyle name="Normal 10 3 3 2 9" xfId="46881" xr:uid="{7E5CBA91-B19F-453E-8076-FFC854855E30}"/>
    <cellStyle name="Normal 10 3 3 3" xfId="8947" xr:uid="{00000000-0005-0000-0000-00000B4E0000}"/>
    <cellStyle name="Normal 10 3 3 3 2" xfId="15354" xr:uid="{00000000-0005-0000-0000-00000C4E0000}"/>
    <cellStyle name="Normal 10 3 3 3 2 2" xfId="28004" xr:uid="{00000000-0005-0000-0000-00000D4E0000}"/>
    <cellStyle name="Normal 10 3 3 3 3" xfId="22969" xr:uid="{00000000-0005-0000-0000-00000E4E0000}"/>
    <cellStyle name="Normal 10 3 3 3 4" xfId="43089" xr:uid="{00000000-0005-0000-0000-00000F4E0000}"/>
    <cellStyle name="Normal 10 3 3 4" xfId="10935" xr:uid="{00000000-0005-0000-0000-0000104E0000}"/>
    <cellStyle name="Normal 10 3 3 4 2" xfId="16408" xr:uid="{00000000-0005-0000-0000-0000114E0000}"/>
    <cellStyle name="Normal 10 3 3 4 2 2" xfId="28950" xr:uid="{00000000-0005-0000-0000-0000124E0000}"/>
    <cellStyle name="Normal 10 3 3 4 3" xfId="23861" xr:uid="{00000000-0005-0000-0000-0000134E0000}"/>
    <cellStyle name="Normal 10 3 3 4 4" xfId="43090" xr:uid="{00000000-0005-0000-0000-0000144E0000}"/>
    <cellStyle name="Normal 10 3 3 5" xfId="6958" xr:uid="{00000000-0005-0000-0000-0000154E0000}"/>
    <cellStyle name="Normal 10 3 3 5 2" xfId="13497" xr:uid="{00000000-0005-0000-0000-0000164E0000}"/>
    <cellStyle name="Normal 10 3 3 5 2 2" xfId="26228" xr:uid="{00000000-0005-0000-0000-0000174E0000}"/>
    <cellStyle name="Normal 10 3 3 5 3" xfId="21685" xr:uid="{00000000-0005-0000-0000-0000184E0000}"/>
    <cellStyle name="Normal 10 3 3 5 4" xfId="43091" xr:uid="{00000000-0005-0000-0000-0000194E0000}"/>
    <cellStyle name="Normal 10 3 3 6" xfId="12398" xr:uid="{00000000-0005-0000-0000-00001A4E0000}"/>
    <cellStyle name="Normal 10 3 3 6 2" xfId="25144" xr:uid="{00000000-0005-0000-0000-00001B4E0000}"/>
    <cellStyle name="Normal 10 3 3 6 3" xfId="43092" xr:uid="{00000000-0005-0000-0000-00001C4E0000}"/>
    <cellStyle name="Normal 10 3 3 7" xfId="17868" xr:uid="{00000000-0005-0000-0000-00001D4E0000}"/>
    <cellStyle name="Normal 10 3 3 8" xfId="31219" xr:uid="{00000000-0005-0000-0000-00001E4E0000}"/>
    <cellStyle name="Normal 10 3 3 9" xfId="34560" xr:uid="{00000000-0005-0000-0000-00001F4E0000}"/>
    <cellStyle name="Normal 10 3 30" xfId="38030" xr:uid="{00000000-0005-0000-0000-0000204E0000}"/>
    <cellStyle name="Normal 10 3 31" xfId="43062" xr:uid="{00000000-0005-0000-0000-0000214E0000}"/>
    <cellStyle name="Normal 10 3 32" xfId="46875" xr:uid="{A4A7ACF9-BCF4-49FF-8C08-D9DD99E08942}"/>
    <cellStyle name="Normal 10 3 4" xfId="1520" xr:uid="{00000000-0005-0000-0000-0000224E0000}"/>
    <cellStyle name="Normal 10 3 4 10" xfId="4720" xr:uid="{00000000-0005-0000-0000-0000234E0000}"/>
    <cellStyle name="Normal 10 3 4 11" xfId="43093" xr:uid="{00000000-0005-0000-0000-0000244E0000}"/>
    <cellStyle name="Normal 10 3 4 12" xfId="46882" xr:uid="{37C8980C-C9B3-40FF-B744-4BD5ABB0950A}"/>
    <cellStyle name="Normal 10 3 4 2" xfId="8024" xr:uid="{00000000-0005-0000-0000-0000254E0000}"/>
    <cellStyle name="Normal 10 3 4 2 2" xfId="14513" xr:uid="{00000000-0005-0000-0000-0000264E0000}"/>
    <cellStyle name="Normal 10 3 4 2 2 2" xfId="27198" xr:uid="{00000000-0005-0000-0000-0000274E0000}"/>
    <cellStyle name="Normal 10 3 4 2 3" xfId="19290" xr:uid="{00000000-0005-0000-0000-0000284E0000}"/>
    <cellStyle name="Normal 10 3 4 2 4" xfId="32407" xr:uid="{00000000-0005-0000-0000-0000294E0000}"/>
    <cellStyle name="Normal 10 3 4 2 5" xfId="35418" xr:uid="{00000000-0005-0000-0000-00002A4E0000}"/>
    <cellStyle name="Normal 10 3 4 2 6" xfId="43094" xr:uid="{00000000-0005-0000-0000-00002B4E0000}"/>
    <cellStyle name="Normal 10 3 4 3" xfId="8948" xr:uid="{00000000-0005-0000-0000-00002C4E0000}"/>
    <cellStyle name="Normal 10 3 4 3 2" xfId="15355" xr:uid="{00000000-0005-0000-0000-00002D4E0000}"/>
    <cellStyle name="Normal 10 3 4 3 2 2" xfId="28005" xr:uid="{00000000-0005-0000-0000-00002E4E0000}"/>
    <cellStyle name="Normal 10 3 4 3 3" xfId="22970" xr:uid="{00000000-0005-0000-0000-00002F4E0000}"/>
    <cellStyle name="Normal 10 3 4 3 4" xfId="43095" xr:uid="{00000000-0005-0000-0000-0000304E0000}"/>
    <cellStyle name="Normal 10 3 4 4" xfId="10906" xr:uid="{00000000-0005-0000-0000-0000314E0000}"/>
    <cellStyle name="Normal 10 3 4 4 2" xfId="16388" xr:uid="{00000000-0005-0000-0000-0000324E0000}"/>
    <cellStyle name="Normal 10 3 4 4 2 2" xfId="28930" xr:uid="{00000000-0005-0000-0000-0000334E0000}"/>
    <cellStyle name="Normal 10 3 4 4 3" xfId="23840" xr:uid="{00000000-0005-0000-0000-0000344E0000}"/>
    <cellStyle name="Normal 10 3 4 4 4" xfId="43096" xr:uid="{00000000-0005-0000-0000-0000354E0000}"/>
    <cellStyle name="Normal 10 3 4 5" xfId="6959" xr:uid="{00000000-0005-0000-0000-0000364E0000}"/>
    <cellStyle name="Normal 10 3 4 5 2" xfId="13498" xr:uid="{00000000-0005-0000-0000-0000374E0000}"/>
    <cellStyle name="Normal 10 3 4 5 2 2" xfId="26229" xr:uid="{00000000-0005-0000-0000-0000384E0000}"/>
    <cellStyle name="Normal 10 3 4 5 3" xfId="21686" xr:uid="{00000000-0005-0000-0000-0000394E0000}"/>
    <cellStyle name="Normal 10 3 4 5 4" xfId="43097" xr:uid="{00000000-0005-0000-0000-00003A4E0000}"/>
    <cellStyle name="Normal 10 3 4 6" xfId="12399" xr:uid="{00000000-0005-0000-0000-00003B4E0000}"/>
    <cellStyle name="Normal 10 3 4 6 2" xfId="25145" xr:uid="{00000000-0005-0000-0000-00003C4E0000}"/>
    <cellStyle name="Normal 10 3 4 7" xfId="17869" xr:uid="{00000000-0005-0000-0000-00003D4E0000}"/>
    <cellStyle name="Normal 10 3 4 8" xfId="31220" xr:uid="{00000000-0005-0000-0000-00003E4E0000}"/>
    <cellStyle name="Normal 10 3 4 9" xfId="34561" xr:uid="{00000000-0005-0000-0000-00003F4E0000}"/>
    <cellStyle name="Normal 10 3 5" xfId="1513" xr:uid="{00000000-0005-0000-0000-0000404E0000}"/>
    <cellStyle name="Normal 10 3 5 10" xfId="43098" xr:uid="{00000000-0005-0000-0000-0000414E0000}"/>
    <cellStyle name="Normal 10 3 5 2" xfId="8025" xr:uid="{00000000-0005-0000-0000-0000424E0000}"/>
    <cellStyle name="Normal 10 3 5 2 2" xfId="14514" xr:uid="{00000000-0005-0000-0000-0000434E0000}"/>
    <cellStyle name="Normal 10 3 5 2 2 2" xfId="27199" xr:uid="{00000000-0005-0000-0000-0000444E0000}"/>
    <cellStyle name="Normal 10 3 5 2 3" xfId="19291" xr:uid="{00000000-0005-0000-0000-0000454E0000}"/>
    <cellStyle name="Normal 10 3 5 2 4" xfId="32408" xr:uid="{00000000-0005-0000-0000-0000464E0000}"/>
    <cellStyle name="Normal 10 3 5 2 5" xfId="35419" xr:uid="{00000000-0005-0000-0000-0000474E0000}"/>
    <cellStyle name="Normal 10 3 5 3" xfId="8949" xr:uid="{00000000-0005-0000-0000-0000484E0000}"/>
    <cellStyle name="Normal 10 3 5 3 2" xfId="15356" xr:uid="{00000000-0005-0000-0000-0000494E0000}"/>
    <cellStyle name="Normal 10 3 5 3 2 2" xfId="28006" xr:uid="{00000000-0005-0000-0000-00004A4E0000}"/>
    <cellStyle name="Normal 10 3 5 3 3" xfId="22971" xr:uid="{00000000-0005-0000-0000-00004B4E0000}"/>
    <cellStyle name="Normal 10 3 5 4" xfId="6960" xr:uid="{00000000-0005-0000-0000-00004C4E0000}"/>
    <cellStyle name="Normal 10 3 5 4 2" xfId="13499" xr:uid="{00000000-0005-0000-0000-00004D4E0000}"/>
    <cellStyle name="Normal 10 3 5 4 2 2" xfId="26230" xr:uid="{00000000-0005-0000-0000-00004E4E0000}"/>
    <cellStyle name="Normal 10 3 5 4 3" xfId="21687" xr:uid="{00000000-0005-0000-0000-00004F4E0000}"/>
    <cellStyle name="Normal 10 3 5 5" xfId="12400" xr:uid="{00000000-0005-0000-0000-0000504E0000}"/>
    <cellStyle name="Normal 10 3 5 5 2" xfId="25146" xr:uid="{00000000-0005-0000-0000-0000514E0000}"/>
    <cellStyle name="Normal 10 3 5 6" xfId="17870" xr:uid="{00000000-0005-0000-0000-0000524E0000}"/>
    <cellStyle name="Normal 10 3 5 7" xfId="31221" xr:uid="{00000000-0005-0000-0000-0000534E0000}"/>
    <cellStyle name="Normal 10 3 5 8" xfId="34562" xr:uid="{00000000-0005-0000-0000-0000544E0000}"/>
    <cellStyle name="Normal 10 3 5 9" xfId="4721" xr:uid="{00000000-0005-0000-0000-0000554E0000}"/>
    <cellStyle name="Normal 10 3 6" xfId="4722" xr:uid="{00000000-0005-0000-0000-0000564E0000}"/>
    <cellStyle name="Normal 10 3 6 2" xfId="8026" xr:uid="{00000000-0005-0000-0000-0000574E0000}"/>
    <cellStyle name="Normal 10 3 6 2 2" xfId="14515" xr:uid="{00000000-0005-0000-0000-0000584E0000}"/>
    <cellStyle name="Normal 10 3 6 2 2 2" xfId="27200" xr:uid="{00000000-0005-0000-0000-0000594E0000}"/>
    <cellStyle name="Normal 10 3 6 2 3" xfId="19292" xr:uid="{00000000-0005-0000-0000-00005A4E0000}"/>
    <cellStyle name="Normal 10 3 6 2 4" xfId="32409" xr:uid="{00000000-0005-0000-0000-00005B4E0000}"/>
    <cellStyle name="Normal 10 3 6 2 5" xfId="35420" xr:uid="{00000000-0005-0000-0000-00005C4E0000}"/>
    <cellStyle name="Normal 10 3 6 3" xfId="8950" xr:uid="{00000000-0005-0000-0000-00005D4E0000}"/>
    <cellStyle name="Normal 10 3 6 3 2" xfId="15357" xr:uid="{00000000-0005-0000-0000-00005E4E0000}"/>
    <cellStyle name="Normal 10 3 6 3 2 2" xfId="28007" xr:uid="{00000000-0005-0000-0000-00005F4E0000}"/>
    <cellStyle name="Normal 10 3 6 3 3" xfId="22972" xr:uid="{00000000-0005-0000-0000-0000604E0000}"/>
    <cellStyle name="Normal 10 3 6 4" xfId="6961" xr:uid="{00000000-0005-0000-0000-0000614E0000}"/>
    <cellStyle name="Normal 10 3 6 4 2" xfId="13500" xr:uid="{00000000-0005-0000-0000-0000624E0000}"/>
    <cellStyle name="Normal 10 3 6 4 2 2" xfId="26231" xr:uid="{00000000-0005-0000-0000-0000634E0000}"/>
    <cellStyle name="Normal 10 3 6 4 3" xfId="21688" xr:uid="{00000000-0005-0000-0000-0000644E0000}"/>
    <cellStyle name="Normal 10 3 6 5" xfId="12401" xr:uid="{00000000-0005-0000-0000-0000654E0000}"/>
    <cellStyle name="Normal 10 3 6 5 2" xfId="25147" xr:uid="{00000000-0005-0000-0000-0000664E0000}"/>
    <cellStyle name="Normal 10 3 6 6" xfId="17871" xr:uid="{00000000-0005-0000-0000-0000674E0000}"/>
    <cellStyle name="Normal 10 3 6 7" xfId="31222" xr:uid="{00000000-0005-0000-0000-0000684E0000}"/>
    <cellStyle name="Normal 10 3 6 8" xfId="34563" xr:uid="{00000000-0005-0000-0000-0000694E0000}"/>
    <cellStyle name="Normal 10 3 6 9" xfId="43099" xr:uid="{00000000-0005-0000-0000-00006A4E0000}"/>
    <cellStyle name="Normal 10 3 7" xfId="4723" xr:uid="{00000000-0005-0000-0000-00006B4E0000}"/>
    <cellStyle name="Normal 10 3 7 2" xfId="8027" xr:uid="{00000000-0005-0000-0000-00006C4E0000}"/>
    <cellStyle name="Normal 10 3 7 2 2" xfId="14516" xr:uid="{00000000-0005-0000-0000-00006D4E0000}"/>
    <cellStyle name="Normal 10 3 7 2 2 2" xfId="27201" xr:uid="{00000000-0005-0000-0000-00006E4E0000}"/>
    <cellStyle name="Normal 10 3 7 2 3" xfId="19293" xr:uid="{00000000-0005-0000-0000-00006F4E0000}"/>
    <cellStyle name="Normal 10 3 7 2 4" xfId="32410" xr:uid="{00000000-0005-0000-0000-0000704E0000}"/>
    <cellStyle name="Normal 10 3 7 2 5" xfId="35421" xr:uid="{00000000-0005-0000-0000-0000714E0000}"/>
    <cellStyle name="Normal 10 3 7 3" xfId="8951" xr:uid="{00000000-0005-0000-0000-0000724E0000}"/>
    <cellStyle name="Normal 10 3 7 3 2" xfId="15358" xr:uid="{00000000-0005-0000-0000-0000734E0000}"/>
    <cellStyle name="Normal 10 3 7 3 2 2" xfId="28008" xr:uid="{00000000-0005-0000-0000-0000744E0000}"/>
    <cellStyle name="Normal 10 3 7 3 3" xfId="22973" xr:uid="{00000000-0005-0000-0000-0000754E0000}"/>
    <cellStyle name="Normal 10 3 7 4" xfId="6962" xr:uid="{00000000-0005-0000-0000-0000764E0000}"/>
    <cellStyle name="Normal 10 3 7 4 2" xfId="13501" xr:uid="{00000000-0005-0000-0000-0000774E0000}"/>
    <cellStyle name="Normal 10 3 7 4 2 2" xfId="26232" xr:uid="{00000000-0005-0000-0000-0000784E0000}"/>
    <cellStyle name="Normal 10 3 7 4 3" xfId="21689" xr:uid="{00000000-0005-0000-0000-0000794E0000}"/>
    <cellStyle name="Normal 10 3 7 5" xfId="12402" xr:uid="{00000000-0005-0000-0000-00007A4E0000}"/>
    <cellStyle name="Normal 10 3 7 5 2" xfId="25148" xr:uid="{00000000-0005-0000-0000-00007B4E0000}"/>
    <cellStyle name="Normal 10 3 7 6" xfId="17872" xr:uid="{00000000-0005-0000-0000-00007C4E0000}"/>
    <cellStyle name="Normal 10 3 7 7" xfId="31223" xr:uid="{00000000-0005-0000-0000-00007D4E0000}"/>
    <cellStyle name="Normal 10 3 7 8" xfId="34564" xr:uid="{00000000-0005-0000-0000-00007E4E0000}"/>
    <cellStyle name="Normal 10 3 7 9" xfId="43100" xr:uid="{00000000-0005-0000-0000-00007F4E0000}"/>
    <cellStyle name="Normal 10 3 8" xfId="4724" xr:uid="{00000000-0005-0000-0000-0000804E0000}"/>
    <cellStyle name="Normal 10 3 8 2" xfId="8028" xr:uid="{00000000-0005-0000-0000-0000814E0000}"/>
    <cellStyle name="Normal 10 3 8 2 2" xfId="14517" xr:uid="{00000000-0005-0000-0000-0000824E0000}"/>
    <cellStyle name="Normal 10 3 8 2 2 2" xfId="27202" xr:uid="{00000000-0005-0000-0000-0000834E0000}"/>
    <cellStyle name="Normal 10 3 8 2 3" xfId="19294" xr:uid="{00000000-0005-0000-0000-0000844E0000}"/>
    <cellStyle name="Normal 10 3 8 2 4" xfId="32411" xr:uid="{00000000-0005-0000-0000-0000854E0000}"/>
    <cellStyle name="Normal 10 3 8 2 5" xfId="35422" xr:uid="{00000000-0005-0000-0000-0000864E0000}"/>
    <cellStyle name="Normal 10 3 8 3" xfId="8952" xr:uid="{00000000-0005-0000-0000-0000874E0000}"/>
    <cellStyle name="Normal 10 3 8 3 2" xfId="15359" xr:uid="{00000000-0005-0000-0000-0000884E0000}"/>
    <cellStyle name="Normal 10 3 8 3 2 2" xfId="28009" xr:uid="{00000000-0005-0000-0000-0000894E0000}"/>
    <cellStyle name="Normal 10 3 8 3 3" xfId="22974" xr:uid="{00000000-0005-0000-0000-00008A4E0000}"/>
    <cellStyle name="Normal 10 3 8 4" xfId="6963" xr:uid="{00000000-0005-0000-0000-00008B4E0000}"/>
    <cellStyle name="Normal 10 3 8 4 2" xfId="13502" xr:uid="{00000000-0005-0000-0000-00008C4E0000}"/>
    <cellStyle name="Normal 10 3 8 4 2 2" xfId="26233" xr:uid="{00000000-0005-0000-0000-00008D4E0000}"/>
    <cellStyle name="Normal 10 3 8 4 3" xfId="21690" xr:uid="{00000000-0005-0000-0000-00008E4E0000}"/>
    <cellStyle name="Normal 10 3 8 5" xfId="12403" xr:uid="{00000000-0005-0000-0000-00008F4E0000}"/>
    <cellStyle name="Normal 10 3 8 5 2" xfId="25149" xr:uid="{00000000-0005-0000-0000-0000904E0000}"/>
    <cellStyle name="Normal 10 3 8 6" xfId="17873" xr:uid="{00000000-0005-0000-0000-0000914E0000}"/>
    <cellStyle name="Normal 10 3 8 7" xfId="31224" xr:uid="{00000000-0005-0000-0000-0000924E0000}"/>
    <cellStyle name="Normal 10 3 8 8" xfId="34565" xr:uid="{00000000-0005-0000-0000-0000934E0000}"/>
    <cellStyle name="Normal 10 3 8 9" xfId="43101" xr:uid="{00000000-0005-0000-0000-0000944E0000}"/>
    <cellStyle name="Normal 10 3 9" xfId="4725" xr:uid="{00000000-0005-0000-0000-0000954E0000}"/>
    <cellStyle name="Normal 10 3 9 2" xfId="8029" xr:uid="{00000000-0005-0000-0000-0000964E0000}"/>
    <cellStyle name="Normal 10 3 9 2 2" xfId="14518" xr:uid="{00000000-0005-0000-0000-0000974E0000}"/>
    <cellStyle name="Normal 10 3 9 2 2 2" xfId="27203" xr:uid="{00000000-0005-0000-0000-0000984E0000}"/>
    <cellStyle name="Normal 10 3 9 2 3" xfId="19295" xr:uid="{00000000-0005-0000-0000-0000994E0000}"/>
    <cellStyle name="Normal 10 3 9 2 4" xfId="32412" xr:uid="{00000000-0005-0000-0000-00009A4E0000}"/>
    <cellStyle name="Normal 10 3 9 2 5" xfId="35423" xr:uid="{00000000-0005-0000-0000-00009B4E0000}"/>
    <cellStyle name="Normal 10 3 9 3" xfId="8953" xr:uid="{00000000-0005-0000-0000-00009C4E0000}"/>
    <cellStyle name="Normal 10 3 9 3 2" xfId="15360" xr:uid="{00000000-0005-0000-0000-00009D4E0000}"/>
    <cellStyle name="Normal 10 3 9 3 2 2" xfId="28010" xr:uid="{00000000-0005-0000-0000-00009E4E0000}"/>
    <cellStyle name="Normal 10 3 9 3 3" xfId="22975" xr:uid="{00000000-0005-0000-0000-00009F4E0000}"/>
    <cellStyle name="Normal 10 3 9 4" xfId="6964" xr:uid="{00000000-0005-0000-0000-0000A04E0000}"/>
    <cellStyle name="Normal 10 3 9 4 2" xfId="13503" xr:uid="{00000000-0005-0000-0000-0000A14E0000}"/>
    <cellStyle name="Normal 10 3 9 4 2 2" xfId="26234" xr:uid="{00000000-0005-0000-0000-0000A24E0000}"/>
    <cellStyle name="Normal 10 3 9 4 3" xfId="21691" xr:uid="{00000000-0005-0000-0000-0000A34E0000}"/>
    <cellStyle name="Normal 10 3 9 5" xfId="12404" xr:uid="{00000000-0005-0000-0000-0000A44E0000}"/>
    <cellStyle name="Normal 10 3 9 5 2" xfId="25150" xr:uid="{00000000-0005-0000-0000-0000A54E0000}"/>
    <cellStyle name="Normal 10 3 9 6" xfId="17874" xr:uid="{00000000-0005-0000-0000-0000A64E0000}"/>
    <cellStyle name="Normal 10 3 9 7" xfId="31225" xr:uid="{00000000-0005-0000-0000-0000A74E0000}"/>
    <cellStyle name="Normal 10 3 9 8" xfId="34566" xr:uid="{00000000-0005-0000-0000-0000A84E0000}"/>
    <cellStyle name="Normal 10 30" xfId="37842" xr:uid="{00000000-0005-0000-0000-0000A94E0000}"/>
    <cellStyle name="Normal 10 4" xfId="1297" xr:uid="{00000000-0005-0000-0000-0000AA4E0000}"/>
    <cellStyle name="Normal 10 4 10" xfId="4727" xr:uid="{00000000-0005-0000-0000-0000AB4E0000}"/>
    <cellStyle name="Normal 10 4 11" xfId="4728" xr:uid="{00000000-0005-0000-0000-0000AC4E0000}"/>
    <cellStyle name="Normal 10 4 12" xfId="4729" xr:uid="{00000000-0005-0000-0000-0000AD4E0000}"/>
    <cellStyle name="Normal 10 4 13" xfId="4730" xr:uid="{00000000-0005-0000-0000-0000AE4E0000}"/>
    <cellStyle name="Normal 10 4 14" xfId="4731" xr:uid="{00000000-0005-0000-0000-0000AF4E0000}"/>
    <cellStyle name="Normal 10 4 15" xfId="4732" xr:uid="{00000000-0005-0000-0000-0000B04E0000}"/>
    <cellStyle name="Normal 10 4 16" xfId="4733" xr:uid="{00000000-0005-0000-0000-0000B14E0000}"/>
    <cellStyle name="Normal 10 4 17" xfId="4734" xr:uid="{00000000-0005-0000-0000-0000B24E0000}"/>
    <cellStyle name="Normal 10 4 18" xfId="4735" xr:uid="{00000000-0005-0000-0000-0000B34E0000}"/>
    <cellStyle name="Normal 10 4 19" xfId="4736" xr:uid="{00000000-0005-0000-0000-0000B44E0000}"/>
    <cellStyle name="Normal 10 4 2" xfId="364" xr:uid="{00000000-0005-0000-0000-0000B54E0000}"/>
    <cellStyle name="Normal 10 4 2 2" xfId="590" xr:uid="{00000000-0005-0000-0000-0000B64E0000}"/>
    <cellStyle name="Normal 10 4 2 2 10" xfId="46885" xr:uid="{C6970BDF-C33C-4831-B409-F952AE67F2C0}"/>
    <cellStyle name="Normal 10 4 2 2 2" xfId="1523" xr:uid="{00000000-0005-0000-0000-0000B74E0000}"/>
    <cellStyle name="Normal 10 4 2 2 2 2" xfId="20448" xr:uid="{00000000-0005-0000-0000-0000B84E0000}"/>
    <cellStyle name="Normal 10 4 2 2 2 3" xfId="33701" xr:uid="{00000000-0005-0000-0000-0000B94E0000}"/>
    <cellStyle name="Normal 10 4 2 2 2 4" xfId="36488" xr:uid="{00000000-0005-0000-0000-0000BA4E0000}"/>
    <cellStyle name="Normal 10 4 2 2 2 5" xfId="16237" xr:uid="{00000000-0005-0000-0000-0000BB4E0000}"/>
    <cellStyle name="Normal 10 4 2 2 2 6" xfId="43105" xr:uid="{00000000-0005-0000-0000-0000BC4E0000}"/>
    <cellStyle name="Normal 10 4 2 2 3" xfId="20149" xr:uid="{00000000-0005-0000-0000-0000BD4E0000}"/>
    <cellStyle name="Normal 10 4 2 2 3 2" xfId="43106" xr:uid="{00000000-0005-0000-0000-0000BE4E0000}"/>
    <cellStyle name="Normal 10 4 2 2 4" xfId="33406" xr:uid="{00000000-0005-0000-0000-0000BF4E0000}"/>
    <cellStyle name="Normal 10 4 2 2 4 2" xfId="43107" xr:uid="{00000000-0005-0000-0000-0000C04E0000}"/>
    <cellStyle name="Normal 10 4 2 2 5" xfId="36194" xr:uid="{00000000-0005-0000-0000-0000C14E0000}"/>
    <cellStyle name="Normal 10 4 2 2 5 2" xfId="43108" xr:uid="{00000000-0005-0000-0000-0000C24E0000}"/>
    <cellStyle name="Normal 10 4 2 2 6" xfId="10692" xr:uid="{00000000-0005-0000-0000-0000C34E0000}"/>
    <cellStyle name="Normal 10 4 2 2 7" xfId="37668" xr:uid="{00000000-0005-0000-0000-0000C44E0000}"/>
    <cellStyle name="Normal 10 4 2 2 8" xfId="37961" xr:uid="{00000000-0005-0000-0000-0000C54E0000}"/>
    <cellStyle name="Normal 10 4 2 2 9" xfId="43104" xr:uid="{00000000-0005-0000-0000-0000C64E0000}"/>
    <cellStyle name="Normal 10 4 2 3" xfId="1522" xr:uid="{00000000-0005-0000-0000-0000C74E0000}"/>
    <cellStyle name="Normal 10 4 2 3 2" xfId="33555" xr:uid="{00000000-0005-0000-0000-0000C84E0000}"/>
    <cellStyle name="Normal 10 4 2 3 3" xfId="36342" xr:uid="{00000000-0005-0000-0000-0000C94E0000}"/>
    <cellStyle name="Normal 10 4 2 3 4" xfId="20301" xr:uid="{00000000-0005-0000-0000-0000CA4E0000}"/>
    <cellStyle name="Normal 10 4 2 3 5" xfId="43109" xr:uid="{00000000-0005-0000-0000-0000CB4E0000}"/>
    <cellStyle name="Normal 10 4 2 4" xfId="19993" xr:uid="{00000000-0005-0000-0000-0000CC4E0000}"/>
    <cellStyle name="Normal 10 4 2 4 2" xfId="33257" xr:uid="{00000000-0005-0000-0000-0000CD4E0000}"/>
    <cellStyle name="Normal 10 4 2 4 3" xfId="36049" xr:uid="{00000000-0005-0000-0000-0000CE4E0000}"/>
    <cellStyle name="Normal 10 4 2 4 4" xfId="43110" xr:uid="{00000000-0005-0000-0000-0000CF4E0000}"/>
    <cellStyle name="Normal 10 4 2 5" xfId="4737" xr:uid="{00000000-0005-0000-0000-0000D04E0000}"/>
    <cellStyle name="Normal 10 4 2 5 2" xfId="43111" xr:uid="{00000000-0005-0000-0000-0000D14E0000}"/>
    <cellStyle name="Normal 10 4 2 6" xfId="37620" xr:uid="{00000000-0005-0000-0000-0000D24E0000}"/>
    <cellStyle name="Normal 10 4 2 6 2" xfId="43112" xr:uid="{00000000-0005-0000-0000-0000D34E0000}"/>
    <cellStyle name="Normal 10 4 2 7" xfId="37915" xr:uid="{00000000-0005-0000-0000-0000D44E0000}"/>
    <cellStyle name="Normal 10 4 2 8" xfId="43103" xr:uid="{00000000-0005-0000-0000-0000D54E0000}"/>
    <cellStyle name="Normal 10 4 2 9" xfId="46884" xr:uid="{F75CA81C-19F1-47DE-83D2-950AF4D2E676}"/>
    <cellStyle name="Normal 10 4 20" xfId="10037" xr:uid="{00000000-0005-0000-0000-0000D64E0000}"/>
    <cellStyle name="Normal 10 4 20 2" xfId="15986" xr:uid="{00000000-0005-0000-0000-0000D74E0000}"/>
    <cellStyle name="Normal 10 4 20 2 2" xfId="19861" xr:uid="{00000000-0005-0000-0000-0000D84E0000}"/>
    <cellStyle name="Normal 10 4 20 2 3" xfId="32986" xr:uid="{00000000-0005-0000-0000-0000D94E0000}"/>
    <cellStyle name="Normal 10 4 20 2 4" xfId="35944" xr:uid="{00000000-0005-0000-0000-0000DA4E0000}"/>
    <cellStyle name="Normal 10 4 20 3" xfId="18734" xr:uid="{00000000-0005-0000-0000-0000DB4E0000}"/>
    <cellStyle name="Normal 10 4 20 4" xfId="31992" xr:uid="{00000000-0005-0000-0000-0000DC4E0000}"/>
    <cellStyle name="Normal 10 4 20 5" xfId="35098" xr:uid="{00000000-0005-0000-0000-0000DD4E0000}"/>
    <cellStyle name="Normal 10 4 21" xfId="17875" xr:uid="{00000000-0005-0000-0000-0000DE4E0000}"/>
    <cellStyle name="Normal 10 4 22" xfId="19067" xr:uid="{00000000-0005-0000-0000-0000DF4E0000}"/>
    <cellStyle name="Normal 10 4 22 2" xfId="32189" xr:uid="{00000000-0005-0000-0000-0000E04E0000}"/>
    <cellStyle name="Normal 10 4 22 3" xfId="35208" xr:uid="{00000000-0005-0000-0000-0000E14E0000}"/>
    <cellStyle name="Normal 10 4 23" xfId="18947" xr:uid="{00000000-0005-0000-0000-0000E24E0000}"/>
    <cellStyle name="Normal 10 4 23 2" xfId="32128" xr:uid="{00000000-0005-0000-0000-0000E34E0000}"/>
    <cellStyle name="Normal 10 4 23 3" xfId="35148" xr:uid="{00000000-0005-0000-0000-0000E44E0000}"/>
    <cellStyle name="Normal 10 4 24" xfId="19931" xr:uid="{00000000-0005-0000-0000-0000E54E0000}"/>
    <cellStyle name="Normal 10 4 24 2" xfId="33127" xr:uid="{00000000-0005-0000-0000-0000E64E0000}"/>
    <cellStyle name="Normal 10 4 24 3" xfId="35994" xr:uid="{00000000-0005-0000-0000-0000E74E0000}"/>
    <cellStyle name="Normal 10 4 25" xfId="17450" xr:uid="{00000000-0005-0000-0000-0000E84E0000}"/>
    <cellStyle name="Normal 10 4 26" xfId="30704" xr:uid="{00000000-0005-0000-0000-0000E94E0000}"/>
    <cellStyle name="Normal 10 4 27" xfId="34316" xr:uid="{00000000-0005-0000-0000-0000EA4E0000}"/>
    <cellStyle name="Normal 10 4 28" xfId="4726" xr:uid="{00000000-0005-0000-0000-0000EB4E0000}"/>
    <cellStyle name="Normal 10 4 29" xfId="43102" xr:uid="{00000000-0005-0000-0000-0000EC4E0000}"/>
    <cellStyle name="Normal 10 4 3" xfId="1524" xr:uid="{00000000-0005-0000-0000-0000ED4E0000}"/>
    <cellStyle name="Normal 10 4 3 2" xfId="10888" xr:uid="{00000000-0005-0000-0000-0000EE4E0000}"/>
    <cellStyle name="Normal 10 4 3 2 2" xfId="16373" xr:uid="{00000000-0005-0000-0000-0000EF4E0000}"/>
    <cellStyle name="Normal 10 4 3 2 2 2" xfId="28915" xr:uid="{00000000-0005-0000-0000-0000F04E0000}"/>
    <cellStyle name="Normal 10 4 3 2 3" xfId="20394" xr:uid="{00000000-0005-0000-0000-0000F14E0000}"/>
    <cellStyle name="Normal 10 4 3 2 4" xfId="33647" xr:uid="{00000000-0005-0000-0000-0000F24E0000}"/>
    <cellStyle name="Normal 10 4 3 2 5" xfId="36434" xr:uid="{00000000-0005-0000-0000-0000F34E0000}"/>
    <cellStyle name="Normal 10 4 3 2 6" xfId="43114" xr:uid="{00000000-0005-0000-0000-0000F44E0000}"/>
    <cellStyle name="Normal 10 4 3 3" xfId="20095" xr:uid="{00000000-0005-0000-0000-0000F54E0000}"/>
    <cellStyle name="Normal 10 4 3 3 2" xfId="33352" xr:uid="{00000000-0005-0000-0000-0000F64E0000}"/>
    <cellStyle name="Normal 10 4 3 3 3" xfId="36140" xr:uid="{00000000-0005-0000-0000-0000F74E0000}"/>
    <cellStyle name="Normal 10 4 3 3 4" xfId="43115" xr:uid="{00000000-0005-0000-0000-0000F84E0000}"/>
    <cellStyle name="Normal 10 4 3 4" xfId="4738" xr:uid="{00000000-0005-0000-0000-0000F94E0000}"/>
    <cellStyle name="Normal 10 4 3 4 2" xfId="43116" xr:uid="{00000000-0005-0000-0000-0000FA4E0000}"/>
    <cellStyle name="Normal 10 4 3 5" xfId="43117" xr:uid="{00000000-0005-0000-0000-0000FB4E0000}"/>
    <cellStyle name="Normal 10 4 3 6" xfId="43113" xr:uid="{00000000-0005-0000-0000-0000FC4E0000}"/>
    <cellStyle name="Normal 10 4 3 7" xfId="46886" xr:uid="{18E41396-828D-4838-A9F9-B078041829AE}"/>
    <cellStyle name="Normal 10 4 30" xfId="46883" xr:uid="{0B1C278E-EAFA-4D0F-AD85-A816E694CF2E}"/>
    <cellStyle name="Normal 10 4 4" xfId="1521" xr:uid="{00000000-0005-0000-0000-0000FD4E0000}"/>
    <cellStyle name="Normal 10 4 4 2" xfId="20247" xr:uid="{00000000-0005-0000-0000-0000FE4E0000}"/>
    <cellStyle name="Normal 10 4 4 2 2" xfId="33501" xr:uid="{00000000-0005-0000-0000-0000FF4E0000}"/>
    <cellStyle name="Normal 10 4 4 2 3" xfId="36288" xr:uid="{00000000-0005-0000-0000-0000004F0000}"/>
    <cellStyle name="Normal 10 4 4 3" xfId="4739" xr:uid="{00000000-0005-0000-0000-0000014F0000}"/>
    <cellStyle name="Normal 10 4 4 4" xfId="43118" xr:uid="{00000000-0005-0000-0000-0000024F0000}"/>
    <cellStyle name="Normal 10 4 5" xfId="4740" xr:uid="{00000000-0005-0000-0000-0000034F0000}"/>
    <cellStyle name="Normal 10 4 5 2" xfId="43119" xr:uid="{00000000-0005-0000-0000-0000044F0000}"/>
    <cellStyle name="Normal 10 4 6" xfId="4741" xr:uid="{00000000-0005-0000-0000-0000054F0000}"/>
    <cellStyle name="Normal 10 4 6 2" xfId="43120" xr:uid="{00000000-0005-0000-0000-0000064F0000}"/>
    <cellStyle name="Normal 10 4 7" xfId="4742" xr:uid="{00000000-0005-0000-0000-0000074F0000}"/>
    <cellStyle name="Normal 10 4 7 2" xfId="43121" xr:uid="{00000000-0005-0000-0000-0000084F0000}"/>
    <cellStyle name="Normal 10 4 8" xfId="4743" xr:uid="{00000000-0005-0000-0000-0000094F0000}"/>
    <cellStyle name="Normal 10 4 9" xfId="4744" xr:uid="{00000000-0005-0000-0000-00000A4F0000}"/>
    <cellStyle name="Normal 10 5" xfId="1525" xr:uid="{00000000-0005-0000-0000-00000B4F0000}"/>
    <cellStyle name="Normal 10 5 10" xfId="4745" xr:uid="{00000000-0005-0000-0000-00000C4F0000}"/>
    <cellStyle name="Normal 10 5 11" xfId="43122" xr:uid="{00000000-0005-0000-0000-00000D4F0000}"/>
    <cellStyle name="Normal 10 5 12" xfId="46887" xr:uid="{227D3ECF-E329-426C-B051-3EC4F0038090}"/>
    <cellStyle name="Normal 10 5 2" xfId="1526" xr:uid="{00000000-0005-0000-0000-00000E4F0000}"/>
    <cellStyle name="Normal 10 5 2 2" xfId="11114" xr:uid="{00000000-0005-0000-0000-00000F4F0000}"/>
    <cellStyle name="Normal 10 5 2 2 2" xfId="16517" xr:uid="{00000000-0005-0000-0000-0000104F0000}"/>
    <cellStyle name="Normal 10 5 2 2 2 2" xfId="29056" xr:uid="{00000000-0005-0000-0000-0000114F0000}"/>
    <cellStyle name="Normal 10 5 2 2 3" xfId="20430" xr:uid="{00000000-0005-0000-0000-0000124F0000}"/>
    <cellStyle name="Normal 10 5 2 2 4" xfId="33683" xr:uid="{00000000-0005-0000-0000-0000134F0000}"/>
    <cellStyle name="Normal 10 5 2 2 5" xfId="36470" xr:uid="{00000000-0005-0000-0000-0000144F0000}"/>
    <cellStyle name="Normal 10 5 2 2 6" xfId="43124" xr:uid="{00000000-0005-0000-0000-0000154F0000}"/>
    <cellStyle name="Normal 10 5 2 3" xfId="14519" xr:uid="{00000000-0005-0000-0000-0000164F0000}"/>
    <cellStyle name="Normal 10 5 2 3 2" xfId="20131" xr:uid="{00000000-0005-0000-0000-0000174F0000}"/>
    <cellStyle name="Normal 10 5 2 3 3" xfId="33388" xr:uid="{00000000-0005-0000-0000-0000184F0000}"/>
    <cellStyle name="Normal 10 5 2 3 4" xfId="36176" xr:uid="{00000000-0005-0000-0000-0000194F0000}"/>
    <cellStyle name="Normal 10 5 2 3 5" xfId="43125" xr:uid="{00000000-0005-0000-0000-00001A4F0000}"/>
    <cellStyle name="Normal 10 5 2 4" xfId="19296" xr:uid="{00000000-0005-0000-0000-00001B4F0000}"/>
    <cellStyle name="Normal 10 5 2 4 2" xfId="43126" xr:uid="{00000000-0005-0000-0000-00001C4F0000}"/>
    <cellStyle name="Normal 10 5 2 5" xfId="32413" xr:uid="{00000000-0005-0000-0000-00001D4F0000}"/>
    <cellStyle name="Normal 10 5 2 5 2" xfId="43127" xr:uid="{00000000-0005-0000-0000-00001E4F0000}"/>
    <cellStyle name="Normal 10 5 2 6" xfId="35424" xr:uid="{00000000-0005-0000-0000-00001F4F0000}"/>
    <cellStyle name="Normal 10 5 2 7" xfId="8030" xr:uid="{00000000-0005-0000-0000-0000204F0000}"/>
    <cellStyle name="Normal 10 5 2 8" xfId="43123" xr:uid="{00000000-0005-0000-0000-0000214F0000}"/>
    <cellStyle name="Normal 10 5 2 9" xfId="46888" xr:uid="{499522C2-1C57-4825-B72D-5589C8B046DC}"/>
    <cellStyle name="Normal 10 5 3" xfId="8954" xr:uid="{00000000-0005-0000-0000-0000224F0000}"/>
    <cellStyle name="Normal 10 5 3 2" xfId="15361" xr:uid="{00000000-0005-0000-0000-0000234F0000}"/>
    <cellStyle name="Normal 10 5 3 2 2" xfId="28011" xr:uid="{00000000-0005-0000-0000-0000244F0000}"/>
    <cellStyle name="Normal 10 5 3 3" xfId="20283" xr:uid="{00000000-0005-0000-0000-0000254F0000}"/>
    <cellStyle name="Normal 10 5 3 4" xfId="33537" xr:uid="{00000000-0005-0000-0000-0000264F0000}"/>
    <cellStyle name="Normal 10 5 3 5" xfId="36324" xr:uid="{00000000-0005-0000-0000-0000274F0000}"/>
    <cellStyle name="Normal 10 5 3 6" xfId="43128" xr:uid="{00000000-0005-0000-0000-0000284F0000}"/>
    <cellStyle name="Normal 10 5 4" xfId="10673" xr:uid="{00000000-0005-0000-0000-0000294F0000}"/>
    <cellStyle name="Normal 10 5 4 2" xfId="16219" xr:uid="{00000000-0005-0000-0000-00002A4F0000}"/>
    <cellStyle name="Normal 10 5 4 2 2" xfId="28827" xr:uid="{00000000-0005-0000-0000-00002B4F0000}"/>
    <cellStyle name="Normal 10 5 4 3" xfId="19975" xr:uid="{00000000-0005-0000-0000-00002C4F0000}"/>
    <cellStyle name="Normal 10 5 4 4" xfId="33239" xr:uid="{00000000-0005-0000-0000-00002D4F0000}"/>
    <cellStyle name="Normal 10 5 4 5" xfId="36031" xr:uid="{00000000-0005-0000-0000-00002E4F0000}"/>
    <cellStyle name="Normal 10 5 4 6" xfId="43129" xr:uid="{00000000-0005-0000-0000-00002F4F0000}"/>
    <cellStyle name="Normal 10 5 5" xfId="6967" xr:uid="{00000000-0005-0000-0000-0000304F0000}"/>
    <cellStyle name="Normal 10 5 5 2" xfId="13504" xr:uid="{00000000-0005-0000-0000-0000314F0000}"/>
    <cellStyle name="Normal 10 5 5 2 2" xfId="26235" xr:uid="{00000000-0005-0000-0000-0000324F0000}"/>
    <cellStyle name="Normal 10 5 5 3" xfId="21694" xr:uid="{00000000-0005-0000-0000-0000334F0000}"/>
    <cellStyle name="Normal 10 5 5 4" xfId="43130" xr:uid="{00000000-0005-0000-0000-0000344F0000}"/>
    <cellStyle name="Normal 10 5 6" xfId="12406" xr:uid="{00000000-0005-0000-0000-0000354F0000}"/>
    <cellStyle name="Normal 10 5 6 2" xfId="25152" xr:uid="{00000000-0005-0000-0000-0000364F0000}"/>
    <cellStyle name="Normal 10 5 6 3" xfId="43131" xr:uid="{00000000-0005-0000-0000-0000374F0000}"/>
    <cellStyle name="Normal 10 5 7" xfId="17876" xr:uid="{00000000-0005-0000-0000-0000384F0000}"/>
    <cellStyle name="Normal 10 5 8" xfId="31227" xr:uid="{00000000-0005-0000-0000-0000394F0000}"/>
    <cellStyle name="Normal 10 5 9" xfId="34567" xr:uid="{00000000-0005-0000-0000-00003A4F0000}"/>
    <cellStyle name="Normal 10 6" xfId="1527" xr:uid="{00000000-0005-0000-0000-00003B4F0000}"/>
    <cellStyle name="Normal 10 6 10" xfId="4746" xr:uid="{00000000-0005-0000-0000-00003C4F0000}"/>
    <cellStyle name="Normal 10 6 11" xfId="43132" xr:uid="{00000000-0005-0000-0000-00003D4F0000}"/>
    <cellStyle name="Normal 10 6 12" xfId="46889" xr:uid="{4A255F9B-712F-41DF-A646-39499254774F}"/>
    <cellStyle name="Normal 10 6 2" xfId="8031" xr:uid="{00000000-0005-0000-0000-00003E4F0000}"/>
    <cellStyle name="Normal 10 6 2 2" xfId="14520" xr:uid="{00000000-0005-0000-0000-00003F4F0000}"/>
    <cellStyle name="Normal 10 6 2 2 2" xfId="20376" xr:uid="{00000000-0005-0000-0000-0000404F0000}"/>
    <cellStyle name="Normal 10 6 2 2 3" xfId="33629" xr:uid="{00000000-0005-0000-0000-0000414F0000}"/>
    <cellStyle name="Normal 10 6 2 2 4" xfId="36416" xr:uid="{00000000-0005-0000-0000-0000424F0000}"/>
    <cellStyle name="Normal 10 6 2 3" xfId="19297" xr:uid="{00000000-0005-0000-0000-0000434F0000}"/>
    <cellStyle name="Normal 10 6 2 4" xfId="32414" xr:uid="{00000000-0005-0000-0000-0000444F0000}"/>
    <cellStyle name="Normal 10 6 2 5" xfId="35425" xr:uid="{00000000-0005-0000-0000-0000454F0000}"/>
    <cellStyle name="Normal 10 6 2 6" xfId="43133" xr:uid="{00000000-0005-0000-0000-0000464F0000}"/>
    <cellStyle name="Normal 10 6 3" xfId="8955" xr:uid="{00000000-0005-0000-0000-0000474F0000}"/>
    <cellStyle name="Normal 10 6 3 2" xfId="15362" xr:uid="{00000000-0005-0000-0000-0000484F0000}"/>
    <cellStyle name="Normal 10 6 3 2 2" xfId="28012" xr:uid="{00000000-0005-0000-0000-0000494F0000}"/>
    <cellStyle name="Normal 10 6 3 3" xfId="20077" xr:uid="{00000000-0005-0000-0000-00004A4F0000}"/>
    <cellStyle name="Normal 10 6 3 4" xfId="33334" xr:uid="{00000000-0005-0000-0000-00004B4F0000}"/>
    <cellStyle name="Normal 10 6 3 5" xfId="36122" xr:uid="{00000000-0005-0000-0000-00004C4F0000}"/>
    <cellStyle name="Normal 10 6 3 6" xfId="43134" xr:uid="{00000000-0005-0000-0000-00004D4F0000}"/>
    <cellStyle name="Normal 10 6 4" xfId="11338" xr:uid="{00000000-0005-0000-0000-00004E4F0000}"/>
    <cellStyle name="Normal 10 6 4 2" xfId="16660" xr:uid="{00000000-0005-0000-0000-00004F4F0000}"/>
    <cellStyle name="Normal 10 6 4 2 2" xfId="29195" xr:uid="{00000000-0005-0000-0000-0000504F0000}"/>
    <cellStyle name="Normal 10 6 4 3" xfId="24103" xr:uid="{00000000-0005-0000-0000-0000514F0000}"/>
    <cellStyle name="Normal 10 6 4 4" xfId="43135" xr:uid="{00000000-0005-0000-0000-0000524F0000}"/>
    <cellStyle name="Normal 10 6 5" xfId="6968" xr:uid="{00000000-0005-0000-0000-0000534F0000}"/>
    <cellStyle name="Normal 10 6 5 2" xfId="13505" xr:uid="{00000000-0005-0000-0000-0000544F0000}"/>
    <cellStyle name="Normal 10 6 5 2 2" xfId="26236" xr:uid="{00000000-0005-0000-0000-0000554F0000}"/>
    <cellStyle name="Normal 10 6 5 3" xfId="21695" xr:uid="{00000000-0005-0000-0000-0000564F0000}"/>
    <cellStyle name="Normal 10 6 5 4" xfId="43136" xr:uid="{00000000-0005-0000-0000-0000574F0000}"/>
    <cellStyle name="Normal 10 6 6" xfId="12407" xr:uid="{00000000-0005-0000-0000-0000584F0000}"/>
    <cellStyle name="Normal 10 6 6 2" xfId="25153" xr:uid="{00000000-0005-0000-0000-0000594F0000}"/>
    <cellStyle name="Normal 10 6 6 3" xfId="43137" xr:uid="{00000000-0005-0000-0000-00005A4F0000}"/>
    <cellStyle name="Normal 10 6 7" xfId="17877" xr:uid="{00000000-0005-0000-0000-00005B4F0000}"/>
    <cellStyle name="Normal 10 6 8" xfId="31228" xr:uid="{00000000-0005-0000-0000-00005C4F0000}"/>
    <cellStyle name="Normal 10 6 9" xfId="34568" xr:uid="{00000000-0005-0000-0000-00005D4F0000}"/>
    <cellStyle name="Normal 10 7" xfId="4747" xr:uid="{00000000-0005-0000-0000-00005E4F0000}"/>
    <cellStyle name="Normal 10 7 2" xfId="8032" xr:uid="{00000000-0005-0000-0000-00005F4F0000}"/>
    <cellStyle name="Normal 10 7 2 2" xfId="14521" xr:uid="{00000000-0005-0000-0000-0000604F0000}"/>
    <cellStyle name="Normal 10 7 2 2 2" xfId="27204" xr:uid="{00000000-0005-0000-0000-0000614F0000}"/>
    <cellStyle name="Normal 10 7 2 3" xfId="19298" xr:uid="{00000000-0005-0000-0000-0000624F0000}"/>
    <cellStyle name="Normal 10 7 2 4" xfId="32415" xr:uid="{00000000-0005-0000-0000-0000634F0000}"/>
    <cellStyle name="Normal 10 7 2 5" xfId="35426" xr:uid="{00000000-0005-0000-0000-0000644F0000}"/>
    <cellStyle name="Normal 10 7 2 6" xfId="43139" xr:uid="{00000000-0005-0000-0000-0000654F0000}"/>
    <cellStyle name="Normal 10 7 3" xfId="8956" xr:uid="{00000000-0005-0000-0000-0000664F0000}"/>
    <cellStyle name="Normal 10 7 3 2" xfId="15363" xr:uid="{00000000-0005-0000-0000-0000674F0000}"/>
    <cellStyle name="Normal 10 7 3 2 2" xfId="28013" xr:uid="{00000000-0005-0000-0000-0000684F0000}"/>
    <cellStyle name="Normal 10 7 3 3" xfId="20229" xr:uid="{00000000-0005-0000-0000-0000694F0000}"/>
    <cellStyle name="Normal 10 7 3 4" xfId="33483" xr:uid="{00000000-0005-0000-0000-00006A4F0000}"/>
    <cellStyle name="Normal 10 7 3 5" xfId="36270" xr:uid="{00000000-0005-0000-0000-00006B4F0000}"/>
    <cellStyle name="Normal 10 7 4" xfId="6969" xr:uid="{00000000-0005-0000-0000-00006C4F0000}"/>
    <cellStyle name="Normal 10 7 4 2" xfId="13506" xr:uid="{00000000-0005-0000-0000-00006D4F0000}"/>
    <cellStyle name="Normal 10 7 4 2 2" xfId="26237" xr:uid="{00000000-0005-0000-0000-00006E4F0000}"/>
    <cellStyle name="Normal 10 7 4 3" xfId="21696" xr:uid="{00000000-0005-0000-0000-00006F4F0000}"/>
    <cellStyle name="Normal 10 7 5" xfId="12408" xr:uid="{00000000-0005-0000-0000-0000704F0000}"/>
    <cellStyle name="Normal 10 7 5 2" xfId="25154" xr:uid="{00000000-0005-0000-0000-0000714F0000}"/>
    <cellStyle name="Normal 10 7 6" xfId="17878" xr:uid="{00000000-0005-0000-0000-0000724F0000}"/>
    <cellStyle name="Normal 10 7 7" xfId="31229" xr:uid="{00000000-0005-0000-0000-0000734F0000}"/>
    <cellStyle name="Normal 10 7 8" xfId="34569" xr:uid="{00000000-0005-0000-0000-0000744F0000}"/>
    <cellStyle name="Normal 10 7 9" xfId="43138" xr:uid="{00000000-0005-0000-0000-0000754F0000}"/>
    <cellStyle name="Normal 10 8" xfId="4748" xr:uid="{00000000-0005-0000-0000-0000764F0000}"/>
    <cellStyle name="Normal 10 8 2" xfId="8033" xr:uid="{00000000-0005-0000-0000-0000774F0000}"/>
    <cellStyle name="Normal 10 8 2 2" xfId="14522" xr:uid="{00000000-0005-0000-0000-0000784F0000}"/>
    <cellStyle name="Normal 10 8 2 2 2" xfId="27205" xr:uid="{00000000-0005-0000-0000-0000794F0000}"/>
    <cellStyle name="Normal 10 8 2 3" xfId="19299" xr:uid="{00000000-0005-0000-0000-00007A4F0000}"/>
    <cellStyle name="Normal 10 8 2 4" xfId="32416" xr:uid="{00000000-0005-0000-0000-00007B4F0000}"/>
    <cellStyle name="Normal 10 8 2 5" xfId="35427" xr:uid="{00000000-0005-0000-0000-00007C4F0000}"/>
    <cellStyle name="Normal 10 8 3" xfId="8957" xr:uid="{00000000-0005-0000-0000-00007D4F0000}"/>
    <cellStyle name="Normal 10 8 3 2" xfId="15364" xr:uid="{00000000-0005-0000-0000-00007E4F0000}"/>
    <cellStyle name="Normal 10 8 3 2 2" xfId="28014" xr:uid="{00000000-0005-0000-0000-00007F4F0000}"/>
    <cellStyle name="Normal 10 8 3 3" xfId="22976" xr:uid="{00000000-0005-0000-0000-0000804F0000}"/>
    <cellStyle name="Normal 10 8 4" xfId="6970" xr:uid="{00000000-0005-0000-0000-0000814F0000}"/>
    <cellStyle name="Normal 10 8 4 2" xfId="13507" xr:uid="{00000000-0005-0000-0000-0000824F0000}"/>
    <cellStyle name="Normal 10 8 4 2 2" xfId="26238" xr:uid="{00000000-0005-0000-0000-0000834F0000}"/>
    <cellStyle name="Normal 10 8 4 3" xfId="21697" xr:uid="{00000000-0005-0000-0000-0000844F0000}"/>
    <cellStyle name="Normal 10 8 5" xfId="12409" xr:uid="{00000000-0005-0000-0000-0000854F0000}"/>
    <cellStyle name="Normal 10 8 5 2" xfId="25155" xr:uid="{00000000-0005-0000-0000-0000864F0000}"/>
    <cellStyle name="Normal 10 8 6" xfId="17879" xr:uid="{00000000-0005-0000-0000-0000874F0000}"/>
    <cellStyle name="Normal 10 8 7" xfId="31230" xr:uid="{00000000-0005-0000-0000-0000884F0000}"/>
    <cellStyle name="Normal 10 8 8" xfId="34570" xr:uid="{00000000-0005-0000-0000-0000894F0000}"/>
    <cellStyle name="Normal 10 8 9" xfId="43140" xr:uid="{00000000-0005-0000-0000-00008A4F0000}"/>
    <cellStyle name="Normal 10 9" xfId="4749" xr:uid="{00000000-0005-0000-0000-00008B4F0000}"/>
    <cellStyle name="Normal 10 9 2" xfId="8034" xr:uid="{00000000-0005-0000-0000-00008C4F0000}"/>
    <cellStyle name="Normal 10 9 2 2" xfId="14523" xr:uid="{00000000-0005-0000-0000-00008D4F0000}"/>
    <cellStyle name="Normal 10 9 2 2 2" xfId="27206" xr:uid="{00000000-0005-0000-0000-00008E4F0000}"/>
    <cellStyle name="Normal 10 9 2 3" xfId="19300" xr:uid="{00000000-0005-0000-0000-00008F4F0000}"/>
    <cellStyle name="Normal 10 9 2 4" xfId="32417" xr:uid="{00000000-0005-0000-0000-0000904F0000}"/>
    <cellStyle name="Normal 10 9 2 5" xfId="35428" xr:uid="{00000000-0005-0000-0000-0000914F0000}"/>
    <cellStyle name="Normal 10 9 3" xfId="8958" xr:uid="{00000000-0005-0000-0000-0000924F0000}"/>
    <cellStyle name="Normal 10 9 3 2" xfId="15365" xr:uid="{00000000-0005-0000-0000-0000934F0000}"/>
    <cellStyle name="Normal 10 9 3 2 2" xfId="28015" xr:uid="{00000000-0005-0000-0000-0000944F0000}"/>
    <cellStyle name="Normal 10 9 3 3" xfId="22977" xr:uid="{00000000-0005-0000-0000-0000954F0000}"/>
    <cellStyle name="Normal 10 9 4" xfId="6971" xr:uid="{00000000-0005-0000-0000-0000964F0000}"/>
    <cellStyle name="Normal 10 9 4 2" xfId="13508" xr:uid="{00000000-0005-0000-0000-0000974F0000}"/>
    <cellStyle name="Normal 10 9 4 2 2" xfId="26239" xr:uid="{00000000-0005-0000-0000-0000984F0000}"/>
    <cellStyle name="Normal 10 9 4 3" xfId="21698" xr:uid="{00000000-0005-0000-0000-0000994F0000}"/>
    <cellStyle name="Normal 10 9 5" xfId="12410" xr:uid="{00000000-0005-0000-0000-00009A4F0000}"/>
    <cellStyle name="Normal 10 9 5 2" xfId="25156" xr:uid="{00000000-0005-0000-0000-00009B4F0000}"/>
    <cellStyle name="Normal 10 9 6" xfId="17880" xr:uid="{00000000-0005-0000-0000-00009C4F0000}"/>
    <cellStyle name="Normal 10 9 7" xfId="31231" xr:uid="{00000000-0005-0000-0000-00009D4F0000}"/>
    <cellStyle name="Normal 10 9 8" xfId="34571" xr:uid="{00000000-0005-0000-0000-00009E4F0000}"/>
    <cellStyle name="Normal 10 9 9" xfId="43141" xr:uid="{00000000-0005-0000-0000-00009F4F0000}"/>
    <cellStyle name="Normal 100" xfId="2846" xr:uid="{00000000-0005-0000-0000-0000A04F0000}"/>
    <cellStyle name="Normal 100 10" xfId="34333" xr:uid="{00000000-0005-0000-0000-0000A14F0000}"/>
    <cellStyle name="Normal 100 11" xfId="43142" xr:uid="{00000000-0005-0000-0000-0000A24F0000}"/>
    <cellStyle name="Normal 100 2" xfId="3142" xr:uid="{00000000-0005-0000-0000-0000A34F0000}"/>
    <cellStyle name="Normal 100 2 2" xfId="7819" xr:uid="{00000000-0005-0000-0000-0000A44F0000}"/>
    <cellStyle name="Normal 100 2 2 2" xfId="14314" xr:uid="{00000000-0005-0000-0000-0000A54F0000}"/>
    <cellStyle name="Normal 100 2 2 2 2" xfId="20456" xr:uid="{00000000-0005-0000-0000-0000A64F0000}"/>
    <cellStyle name="Normal 100 2 2 2 3" xfId="33709" xr:uid="{00000000-0005-0000-0000-0000A74F0000}"/>
    <cellStyle name="Normal 100 2 2 2 4" xfId="36496" xr:uid="{00000000-0005-0000-0000-0000A84F0000}"/>
    <cellStyle name="Normal 100 2 2 3" xfId="20157" xr:uid="{00000000-0005-0000-0000-0000A94F0000}"/>
    <cellStyle name="Normal 100 2 2 3 2" xfId="33414" xr:uid="{00000000-0005-0000-0000-0000AA4F0000}"/>
    <cellStyle name="Normal 100 2 2 3 3" xfId="36202" xr:uid="{00000000-0005-0000-0000-0000AB4F0000}"/>
    <cellStyle name="Normal 100 2 2 4" xfId="19871" xr:uid="{00000000-0005-0000-0000-0000AC4F0000}"/>
    <cellStyle name="Normal 100 2 2 5" xfId="33025" xr:uid="{00000000-0005-0000-0000-0000AD4F0000}"/>
    <cellStyle name="Normal 100 2 2 6" xfId="35953" xr:uid="{00000000-0005-0000-0000-0000AE4F0000}"/>
    <cellStyle name="Normal 100 2 3" xfId="8741" xr:uid="{00000000-0005-0000-0000-0000AF4F0000}"/>
    <cellStyle name="Normal 100 2 3 2" xfId="15156" xr:uid="{00000000-0005-0000-0000-0000B04F0000}"/>
    <cellStyle name="Normal 100 2 3 2 2" xfId="27818" xr:uid="{00000000-0005-0000-0000-0000B14F0000}"/>
    <cellStyle name="Normal 100 2 3 3" xfId="20309" xr:uid="{00000000-0005-0000-0000-0000B24F0000}"/>
    <cellStyle name="Normal 100 2 3 4" xfId="33563" xr:uid="{00000000-0005-0000-0000-0000B34F0000}"/>
    <cellStyle name="Normal 100 2 3 5" xfId="36350" xr:uid="{00000000-0005-0000-0000-0000B44F0000}"/>
    <cellStyle name="Normal 100 2 4" xfId="10700" xr:uid="{00000000-0005-0000-0000-0000B54F0000}"/>
    <cellStyle name="Normal 100 2 4 2" xfId="16245" xr:uid="{00000000-0005-0000-0000-0000B64F0000}"/>
    <cellStyle name="Normal 100 2 4 2 2" xfId="28833" xr:uid="{00000000-0005-0000-0000-0000B74F0000}"/>
    <cellStyle name="Normal 100 2 4 3" xfId="20001" xr:uid="{00000000-0005-0000-0000-0000B84F0000}"/>
    <cellStyle name="Normal 100 2 4 4" xfId="33265" xr:uid="{00000000-0005-0000-0000-0000B94F0000}"/>
    <cellStyle name="Normal 100 2 4 5" xfId="36057" xr:uid="{00000000-0005-0000-0000-0000BA4F0000}"/>
    <cellStyle name="Normal 100 2 5" xfId="6598" xr:uid="{00000000-0005-0000-0000-0000BB4F0000}"/>
    <cellStyle name="Normal 100 2 5 2" xfId="13186" xr:uid="{00000000-0005-0000-0000-0000BC4F0000}"/>
    <cellStyle name="Normal 100 2 5 2 2" xfId="25930" xr:uid="{00000000-0005-0000-0000-0000BD4F0000}"/>
    <cellStyle name="Normal 100 2 5 3" xfId="21339" xr:uid="{00000000-0005-0000-0000-0000BE4F0000}"/>
    <cellStyle name="Normal 100 2 6" xfId="12118" xr:uid="{00000000-0005-0000-0000-0000BF4F0000}"/>
    <cellStyle name="Normal 100 2 6 2" xfId="24863" xr:uid="{00000000-0005-0000-0000-0000C04F0000}"/>
    <cellStyle name="Normal 100 2 7" xfId="18775" xr:uid="{00000000-0005-0000-0000-0000C14F0000}"/>
    <cellStyle name="Normal 100 2 8" xfId="32032" xr:uid="{00000000-0005-0000-0000-0000C24F0000}"/>
    <cellStyle name="Normal 100 2 9" xfId="35107" xr:uid="{00000000-0005-0000-0000-0000C34F0000}"/>
    <cellStyle name="Normal 100 3" xfId="7797" xr:uid="{00000000-0005-0000-0000-0000C44F0000}"/>
    <cellStyle name="Normal 100 3 2" xfId="14292" xr:uid="{00000000-0005-0000-0000-0000C54F0000}"/>
    <cellStyle name="Normal 100 3 2 2" xfId="20402" xr:uid="{00000000-0005-0000-0000-0000C64F0000}"/>
    <cellStyle name="Normal 100 3 2 3" xfId="33655" xr:uid="{00000000-0005-0000-0000-0000C74F0000}"/>
    <cellStyle name="Normal 100 3 2 4" xfId="36442" xr:uid="{00000000-0005-0000-0000-0000C84F0000}"/>
    <cellStyle name="Normal 100 3 3" xfId="20103" xr:uid="{00000000-0005-0000-0000-0000C94F0000}"/>
    <cellStyle name="Normal 100 3 3 2" xfId="33360" xr:uid="{00000000-0005-0000-0000-0000CA4F0000}"/>
    <cellStyle name="Normal 100 3 3 3" xfId="36148" xr:uid="{00000000-0005-0000-0000-0000CB4F0000}"/>
    <cellStyle name="Normal 100 3 4" xfId="19075" xr:uid="{00000000-0005-0000-0000-0000CC4F0000}"/>
    <cellStyle name="Normal 100 3 5" xfId="32197" xr:uid="{00000000-0005-0000-0000-0000CD4F0000}"/>
    <cellStyle name="Normal 100 3 6" xfId="35216" xr:uid="{00000000-0005-0000-0000-0000CE4F0000}"/>
    <cellStyle name="Normal 100 4" xfId="8674" xr:uid="{00000000-0005-0000-0000-0000CF4F0000}"/>
    <cellStyle name="Normal 100 4 2" xfId="15132" xr:uid="{00000000-0005-0000-0000-0000D04F0000}"/>
    <cellStyle name="Normal 100 4 2 2" xfId="20255" xr:uid="{00000000-0005-0000-0000-0000D14F0000}"/>
    <cellStyle name="Normal 100 4 2 3" xfId="33509" xr:uid="{00000000-0005-0000-0000-0000D24F0000}"/>
    <cellStyle name="Normal 100 4 2 4" xfId="36296" xr:uid="{00000000-0005-0000-0000-0000D34F0000}"/>
    <cellStyle name="Normal 100 4 3" xfId="18955" xr:uid="{00000000-0005-0000-0000-0000D44F0000}"/>
    <cellStyle name="Normal 100 4 4" xfId="32136" xr:uid="{00000000-0005-0000-0000-0000D54F0000}"/>
    <cellStyle name="Normal 100 4 5" xfId="35156" xr:uid="{00000000-0005-0000-0000-0000D64F0000}"/>
    <cellStyle name="Normal 100 5" xfId="10449" xr:uid="{00000000-0005-0000-0000-0000D74F0000}"/>
    <cellStyle name="Normal 100 5 2" xfId="16130" xr:uid="{00000000-0005-0000-0000-0000D84F0000}"/>
    <cellStyle name="Normal 100 5 2 2" xfId="28752" xr:uid="{00000000-0005-0000-0000-0000D94F0000}"/>
    <cellStyle name="Normal 100 5 3" xfId="19940" xr:uid="{00000000-0005-0000-0000-0000DA4F0000}"/>
    <cellStyle name="Normal 100 5 4" xfId="33165" xr:uid="{00000000-0005-0000-0000-0000DB4F0000}"/>
    <cellStyle name="Normal 100 5 5" xfId="36002" xr:uid="{00000000-0005-0000-0000-0000DC4F0000}"/>
    <cellStyle name="Normal 100 6" xfId="6508" xr:uid="{00000000-0005-0000-0000-0000DD4F0000}"/>
    <cellStyle name="Normal 100 6 2" xfId="13103" xr:uid="{00000000-0005-0000-0000-0000DE4F0000}"/>
    <cellStyle name="Normal 100 6 2 2" xfId="25848" xr:uid="{00000000-0005-0000-0000-0000DF4F0000}"/>
    <cellStyle name="Normal 100 6 3" xfId="21252" xr:uid="{00000000-0005-0000-0000-0000E04F0000}"/>
    <cellStyle name="Normal 100 7" xfId="12082" xr:uid="{00000000-0005-0000-0000-0000E14F0000}"/>
    <cellStyle name="Normal 100 7 2" xfId="24827" xr:uid="{00000000-0005-0000-0000-0000E24F0000}"/>
    <cellStyle name="Normal 100 8" xfId="17486" xr:uid="{00000000-0005-0000-0000-0000E34F0000}"/>
    <cellStyle name="Normal 100 9" xfId="30832" xr:uid="{00000000-0005-0000-0000-0000E44F0000}"/>
    <cellStyle name="Normal 101" xfId="2847" xr:uid="{00000000-0005-0000-0000-0000E54F0000}"/>
    <cellStyle name="Normal 101 2" xfId="43143" xr:uid="{00000000-0005-0000-0000-0000E64F0000}"/>
    <cellStyle name="Normal 102" xfId="3115" xr:uid="{00000000-0005-0000-0000-0000E74F0000}"/>
    <cellStyle name="Normal 102 10" xfId="34318" xr:uid="{00000000-0005-0000-0000-0000E84F0000}"/>
    <cellStyle name="Normal 102 11" xfId="43144" xr:uid="{00000000-0005-0000-0000-0000E94F0000}"/>
    <cellStyle name="Normal 102 2" xfId="3185" xr:uid="{00000000-0005-0000-0000-0000EA4F0000}"/>
    <cellStyle name="Normal 102 2 2" xfId="7839" xr:uid="{00000000-0005-0000-0000-0000EB4F0000}"/>
    <cellStyle name="Normal 102 2 2 2" xfId="14334" xr:uid="{00000000-0005-0000-0000-0000EC4F0000}"/>
    <cellStyle name="Normal 102 2 2 2 2" xfId="20450" xr:uid="{00000000-0005-0000-0000-0000ED4F0000}"/>
    <cellStyle name="Normal 102 2 2 2 3" xfId="33703" xr:uid="{00000000-0005-0000-0000-0000EE4F0000}"/>
    <cellStyle name="Normal 102 2 2 2 4" xfId="36490" xr:uid="{00000000-0005-0000-0000-0000EF4F0000}"/>
    <cellStyle name="Normal 102 2 2 3" xfId="20151" xr:uid="{00000000-0005-0000-0000-0000F04F0000}"/>
    <cellStyle name="Normal 102 2 2 3 2" xfId="33408" xr:uid="{00000000-0005-0000-0000-0000F14F0000}"/>
    <cellStyle name="Normal 102 2 2 3 3" xfId="36196" xr:uid="{00000000-0005-0000-0000-0000F24F0000}"/>
    <cellStyle name="Normal 102 2 2 4" xfId="19863" xr:uid="{00000000-0005-0000-0000-0000F34F0000}"/>
    <cellStyle name="Normal 102 2 2 5" xfId="32988" xr:uid="{00000000-0005-0000-0000-0000F44F0000}"/>
    <cellStyle name="Normal 102 2 2 6" xfId="35946" xr:uid="{00000000-0005-0000-0000-0000F54F0000}"/>
    <cellStyle name="Normal 102 2 3" xfId="8761" xr:uid="{00000000-0005-0000-0000-0000F64F0000}"/>
    <cellStyle name="Normal 102 2 3 2" xfId="15176" xr:uid="{00000000-0005-0000-0000-0000F74F0000}"/>
    <cellStyle name="Normal 102 2 3 2 2" xfId="27834" xr:uid="{00000000-0005-0000-0000-0000F84F0000}"/>
    <cellStyle name="Normal 102 2 3 3" xfId="20303" xr:uid="{00000000-0005-0000-0000-0000F94F0000}"/>
    <cellStyle name="Normal 102 2 3 4" xfId="33557" xr:uid="{00000000-0005-0000-0000-0000FA4F0000}"/>
    <cellStyle name="Normal 102 2 3 5" xfId="36344" xr:uid="{00000000-0005-0000-0000-0000FB4F0000}"/>
    <cellStyle name="Normal 102 2 4" xfId="10694" xr:uid="{00000000-0005-0000-0000-0000FC4F0000}"/>
    <cellStyle name="Normal 102 2 4 2" xfId="16239" xr:uid="{00000000-0005-0000-0000-0000FD4F0000}"/>
    <cellStyle name="Normal 102 2 4 2 2" xfId="28832" xr:uid="{00000000-0005-0000-0000-0000FE4F0000}"/>
    <cellStyle name="Normal 102 2 4 3" xfId="19995" xr:uid="{00000000-0005-0000-0000-0000FF4F0000}"/>
    <cellStyle name="Normal 102 2 4 4" xfId="33259" xr:uid="{00000000-0005-0000-0000-000000500000}"/>
    <cellStyle name="Normal 102 2 4 5" xfId="36051" xr:uid="{00000000-0005-0000-0000-000001500000}"/>
    <cellStyle name="Normal 102 2 5" xfId="6621" xr:uid="{00000000-0005-0000-0000-000002500000}"/>
    <cellStyle name="Normal 102 2 5 2" xfId="13208" xr:uid="{00000000-0005-0000-0000-000003500000}"/>
    <cellStyle name="Normal 102 2 5 2 2" xfId="25952" xr:uid="{00000000-0005-0000-0000-000004500000}"/>
    <cellStyle name="Normal 102 2 5 3" xfId="21360" xr:uid="{00000000-0005-0000-0000-000005500000}"/>
    <cellStyle name="Normal 102 2 6" xfId="12139" xr:uid="{00000000-0005-0000-0000-000006500000}"/>
    <cellStyle name="Normal 102 2 6 2" xfId="24884" xr:uid="{00000000-0005-0000-0000-000007500000}"/>
    <cellStyle name="Normal 102 2 7" xfId="18739" xr:uid="{00000000-0005-0000-0000-000008500000}"/>
    <cellStyle name="Normal 102 2 8" xfId="31994" xr:uid="{00000000-0005-0000-0000-000009500000}"/>
    <cellStyle name="Normal 102 2 9" xfId="35101" xr:uid="{00000000-0005-0000-0000-00000A500000}"/>
    <cellStyle name="Normal 102 3" xfId="7809" xr:uid="{00000000-0005-0000-0000-00000B500000}"/>
    <cellStyle name="Normal 102 3 2" xfId="14304" xr:uid="{00000000-0005-0000-0000-00000C500000}"/>
    <cellStyle name="Normal 102 3 2 2" xfId="20396" xr:uid="{00000000-0005-0000-0000-00000D500000}"/>
    <cellStyle name="Normal 102 3 2 3" xfId="33649" xr:uid="{00000000-0005-0000-0000-00000E500000}"/>
    <cellStyle name="Normal 102 3 2 4" xfId="36436" xr:uid="{00000000-0005-0000-0000-00000F500000}"/>
    <cellStyle name="Normal 102 3 3" xfId="20097" xr:uid="{00000000-0005-0000-0000-000010500000}"/>
    <cellStyle name="Normal 102 3 3 2" xfId="33354" xr:uid="{00000000-0005-0000-0000-000011500000}"/>
    <cellStyle name="Normal 102 3 3 3" xfId="36142" xr:uid="{00000000-0005-0000-0000-000012500000}"/>
    <cellStyle name="Normal 102 3 4" xfId="19069" xr:uid="{00000000-0005-0000-0000-000013500000}"/>
    <cellStyle name="Normal 102 3 5" xfId="32191" xr:uid="{00000000-0005-0000-0000-000014500000}"/>
    <cellStyle name="Normal 102 3 6" xfId="35210" xr:uid="{00000000-0005-0000-0000-000015500000}"/>
    <cellStyle name="Normal 102 4" xfId="8731" xr:uid="{00000000-0005-0000-0000-000016500000}"/>
    <cellStyle name="Normal 102 4 2" xfId="15146" xr:uid="{00000000-0005-0000-0000-000017500000}"/>
    <cellStyle name="Normal 102 4 2 2" xfId="20249" xr:uid="{00000000-0005-0000-0000-000018500000}"/>
    <cellStyle name="Normal 102 4 2 3" xfId="33503" xr:uid="{00000000-0005-0000-0000-000019500000}"/>
    <cellStyle name="Normal 102 4 2 4" xfId="36290" xr:uid="{00000000-0005-0000-0000-00001A500000}"/>
    <cellStyle name="Normal 102 4 3" xfId="18949" xr:uid="{00000000-0005-0000-0000-00001B500000}"/>
    <cellStyle name="Normal 102 4 4" xfId="32130" xr:uid="{00000000-0005-0000-0000-00001C500000}"/>
    <cellStyle name="Normal 102 4 5" xfId="35150" xr:uid="{00000000-0005-0000-0000-00001D500000}"/>
    <cellStyle name="Normal 102 5" xfId="10047" xr:uid="{00000000-0005-0000-0000-00001E500000}"/>
    <cellStyle name="Normal 102 5 2" xfId="15988" xr:uid="{00000000-0005-0000-0000-00001F500000}"/>
    <cellStyle name="Normal 102 5 2 2" xfId="28617" xr:uid="{00000000-0005-0000-0000-000020500000}"/>
    <cellStyle name="Normal 102 5 3" xfId="19933" xr:uid="{00000000-0005-0000-0000-000021500000}"/>
    <cellStyle name="Normal 102 5 4" xfId="33129" xr:uid="{00000000-0005-0000-0000-000022500000}"/>
    <cellStyle name="Normal 102 5 5" xfId="35996" xr:uid="{00000000-0005-0000-0000-000023500000}"/>
    <cellStyle name="Normal 102 6" xfId="6584" xr:uid="{00000000-0005-0000-0000-000024500000}"/>
    <cellStyle name="Normal 102 6 2" xfId="13173" xr:uid="{00000000-0005-0000-0000-000025500000}"/>
    <cellStyle name="Normal 102 6 2 2" xfId="25918" xr:uid="{00000000-0005-0000-0000-000026500000}"/>
    <cellStyle name="Normal 102 6 3" xfId="21327" xr:uid="{00000000-0005-0000-0000-000027500000}"/>
    <cellStyle name="Normal 102 7" xfId="12106" xr:uid="{00000000-0005-0000-0000-000028500000}"/>
    <cellStyle name="Normal 102 7 2" xfId="24851" xr:uid="{00000000-0005-0000-0000-000029500000}"/>
    <cellStyle name="Normal 102 8" xfId="17452" xr:uid="{00000000-0005-0000-0000-00002A500000}"/>
    <cellStyle name="Normal 102 9" xfId="30708" xr:uid="{00000000-0005-0000-0000-00002B500000}"/>
    <cellStyle name="Normal 103" xfId="2248" xr:uid="{00000000-0005-0000-0000-00002C500000}"/>
    <cellStyle name="Normal 103 2" xfId="7791" xr:uid="{00000000-0005-0000-0000-00002D500000}"/>
    <cellStyle name="Normal 103 2 2" xfId="14286" xr:uid="{00000000-0005-0000-0000-00002E500000}"/>
    <cellStyle name="Normal 103 2 2 2" xfId="27000" xr:uid="{00000000-0005-0000-0000-00002F500000}"/>
    <cellStyle name="Normal 103 2 3" xfId="22492" xr:uid="{00000000-0005-0000-0000-000030500000}"/>
    <cellStyle name="Normal 103 3" xfId="8638" xr:uid="{00000000-0005-0000-0000-000031500000}"/>
    <cellStyle name="Normal 103 3 2" xfId="15123" xr:uid="{00000000-0005-0000-0000-000032500000}"/>
    <cellStyle name="Normal 103 3 2 2" xfId="27792" xr:uid="{00000000-0005-0000-0000-000033500000}"/>
    <cellStyle name="Normal 103 3 3" xfId="22705" xr:uid="{00000000-0005-0000-0000-000034500000}"/>
    <cellStyle name="Normal 103 4" xfId="10021" xr:uid="{00000000-0005-0000-0000-000035500000}"/>
    <cellStyle name="Normal 103 5" xfId="6436" xr:uid="{00000000-0005-0000-0000-000036500000}"/>
    <cellStyle name="Normal 103 5 2" xfId="13056" xr:uid="{00000000-0005-0000-0000-000037500000}"/>
    <cellStyle name="Normal 103 5 2 2" xfId="25802" xr:uid="{00000000-0005-0000-0000-000038500000}"/>
    <cellStyle name="Normal 103 5 3" xfId="21185" xr:uid="{00000000-0005-0000-0000-000039500000}"/>
    <cellStyle name="Normal 103 6" xfId="12042" xr:uid="{00000000-0005-0000-0000-00003A500000}"/>
    <cellStyle name="Normal 103 6 2" xfId="24787" xr:uid="{00000000-0005-0000-0000-00003B500000}"/>
    <cellStyle name="Normal 103 7" xfId="20910" xr:uid="{00000000-0005-0000-0000-00003C500000}"/>
    <cellStyle name="Normal 103 8" xfId="43145" xr:uid="{00000000-0005-0000-0000-00003D500000}"/>
    <cellStyle name="Normal 104" xfId="376" xr:uid="{00000000-0005-0000-0000-00003E500000}"/>
    <cellStyle name="Normal 104 10" xfId="3136" xr:uid="{00000000-0005-0000-0000-00003F500000}"/>
    <cellStyle name="Normal 104 11" xfId="37628" xr:uid="{00000000-0005-0000-0000-000040500000}"/>
    <cellStyle name="Normal 104 12" xfId="37923" xr:uid="{00000000-0005-0000-0000-000041500000}"/>
    <cellStyle name="Normal 104 13" xfId="43146" xr:uid="{00000000-0005-0000-0000-000042500000}"/>
    <cellStyle name="Normal 104 2" xfId="601" xr:uid="{00000000-0005-0000-0000-000043500000}"/>
    <cellStyle name="Normal 104 2 2" xfId="10711" xr:uid="{00000000-0005-0000-0000-000044500000}"/>
    <cellStyle name="Normal 104 2 2 2" xfId="16256" xr:uid="{00000000-0005-0000-0000-000045500000}"/>
    <cellStyle name="Normal 104 2 2 2 2" xfId="20467" xr:uid="{00000000-0005-0000-0000-000046500000}"/>
    <cellStyle name="Normal 104 2 2 2 3" xfId="33720" xr:uid="{00000000-0005-0000-0000-000047500000}"/>
    <cellStyle name="Normal 104 2 2 2 4" xfId="36507" xr:uid="{00000000-0005-0000-0000-000048500000}"/>
    <cellStyle name="Normal 104 2 2 3" xfId="20168" xr:uid="{00000000-0005-0000-0000-000049500000}"/>
    <cellStyle name="Normal 104 2 2 4" xfId="33425" xr:uid="{00000000-0005-0000-0000-00004A500000}"/>
    <cellStyle name="Normal 104 2 2 5" xfId="36213" xr:uid="{00000000-0005-0000-0000-00004B500000}"/>
    <cellStyle name="Normal 104 2 3" xfId="14308" xr:uid="{00000000-0005-0000-0000-00004C500000}"/>
    <cellStyle name="Normal 104 2 3 2" xfId="20320" xr:uid="{00000000-0005-0000-0000-00004D500000}"/>
    <cellStyle name="Normal 104 2 3 3" xfId="33574" xr:uid="{00000000-0005-0000-0000-00004E500000}"/>
    <cellStyle name="Normal 104 2 3 4" xfId="36361" xr:uid="{00000000-0005-0000-0000-00004F500000}"/>
    <cellStyle name="Normal 104 2 4" xfId="20012" xr:uid="{00000000-0005-0000-0000-000050500000}"/>
    <cellStyle name="Normal 104 2 4 2" xfId="33276" xr:uid="{00000000-0005-0000-0000-000051500000}"/>
    <cellStyle name="Normal 104 2 4 3" xfId="36068" xr:uid="{00000000-0005-0000-0000-000052500000}"/>
    <cellStyle name="Normal 104 2 5" xfId="18561" xr:uid="{00000000-0005-0000-0000-000053500000}"/>
    <cellStyle name="Normal 104 2 6" xfId="7813" xr:uid="{00000000-0005-0000-0000-000054500000}"/>
    <cellStyle name="Normal 104 2 7" xfId="37676" xr:uid="{00000000-0005-0000-0000-000055500000}"/>
    <cellStyle name="Normal 104 2 8" xfId="37969" xr:uid="{00000000-0005-0000-0000-000056500000}"/>
    <cellStyle name="Normal 104 3" xfId="8735" xr:uid="{00000000-0005-0000-0000-000057500000}"/>
    <cellStyle name="Normal 104 3 2" xfId="15150" xr:uid="{00000000-0005-0000-0000-000058500000}"/>
    <cellStyle name="Normal 104 3 2 2" xfId="20413" xr:uid="{00000000-0005-0000-0000-000059500000}"/>
    <cellStyle name="Normal 104 3 2 3" xfId="33666" xr:uid="{00000000-0005-0000-0000-00005A500000}"/>
    <cellStyle name="Normal 104 3 2 4" xfId="36453" xr:uid="{00000000-0005-0000-0000-00005B500000}"/>
    <cellStyle name="Normal 104 3 3" xfId="20114" xr:uid="{00000000-0005-0000-0000-00005C500000}"/>
    <cellStyle name="Normal 104 3 3 2" xfId="33371" xr:uid="{00000000-0005-0000-0000-00005D500000}"/>
    <cellStyle name="Normal 104 3 3 3" xfId="36159" xr:uid="{00000000-0005-0000-0000-00005E500000}"/>
    <cellStyle name="Normal 104 3 4" xfId="19086" xr:uid="{00000000-0005-0000-0000-00005F500000}"/>
    <cellStyle name="Normal 104 3 5" xfId="32208" xr:uid="{00000000-0005-0000-0000-000060500000}"/>
    <cellStyle name="Normal 104 3 6" xfId="35227" xr:uid="{00000000-0005-0000-0000-000061500000}"/>
    <cellStyle name="Normal 104 4" xfId="10641" xr:uid="{00000000-0005-0000-0000-000062500000}"/>
    <cellStyle name="Normal 104 4 2" xfId="16201" xr:uid="{00000000-0005-0000-0000-000063500000}"/>
    <cellStyle name="Normal 104 4 2 2" xfId="20266" xr:uid="{00000000-0005-0000-0000-000064500000}"/>
    <cellStyle name="Normal 104 4 2 3" xfId="33520" xr:uid="{00000000-0005-0000-0000-000065500000}"/>
    <cellStyle name="Normal 104 4 2 4" xfId="36307" xr:uid="{00000000-0005-0000-0000-000066500000}"/>
    <cellStyle name="Normal 104 4 3" xfId="18968" xr:uid="{00000000-0005-0000-0000-000067500000}"/>
    <cellStyle name="Normal 104 4 4" xfId="32148" xr:uid="{00000000-0005-0000-0000-000068500000}"/>
    <cellStyle name="Normal 104 4 5" xfId="35168" xr:uid="{00000000-0005-0000-0000-000069500000}"/>
    <cellStyle name="Normal 104 5" xfId="6592" xr:uid="{00000000-0005-0000-0000-00006A500000}"/>
    <cellStyle name="Normal 104 5 2" xfId="13180" xr:uid="{00000000-0005-0000-0000-00006B500000}"/>
    <cellStyle name="Normal 104 5 2 2" xfId="25924" xr:uid="{00000000-0005-0000-0000-00006C500000}"/>
    <cellStyle name="Normal 104 5 3" xfId="19958" xr:uid="{00000000-0005-0000-0000-00006D500000}"/>
    <cellStyle name="Normal 104 5 4" xfId="33222" xr:uid="{00000000-0005-0000-0000-00006E500000}"/>
    <cellStyle name="Normal 104 5 5" xfId="36014" xr:uid="{00000000-0005-0000-0000-00006F500000}"/>
    <cellStyle name="Normal 104 6" xfId="12112" xr:uid="{00000000-0005-0000-0000-000070500000}"/>
    <cellStyle name="Normal 104 6 2" xfId="24857" xr:uid="{00000000-0005-0000-0000-000071500000}"/>
    <cellStyle name="Normal 104 7" xfId="17504" xr:uid="{00000000-0005-0000-0000-000072500000}"/>
    <cellStyle name="Normal 104 8" xfId="30928" xr:uid="{00000000-0005-0000-0000-000073500000}"/>
    <cellStyle name="Normal 104 9" xfId="34349" xr:uid="{00000000-0005-0000-0000-000074500000}"/>
    <cellStyle name="Normal 105" xfId="6008" xr:uid="{00000000-0005-0000-0000-000075500000}"/>
    <cellStyle name="Normal 105 2" xfId="10717" xr:uid="{00000000-0005-0000-0000-000076500000}"/>
    <cellStyle name="Normal 105 2 2" xfId="16262" xr:uid="{00000000-0005-0000-0000-000077500000}"/>
    <cellStyle name="Normal 105 2 2 2" xfId="20473" xr:uid="{00000000-0005-0000-0000-000078500000}"/>
    <cellStyle name="Normal 105 2 2 2 2" xfId="33726" xr:uid="{00000000-0005-0000-0000-000079500000}"/>
    <cellStyle name="Normal 105 2 2 2 3" xfId="36513" xr:uid="{00000000-0005-0000-0000-00007A500000}"/>
    <cellStyle name="Normal 105 2 2 3" xfId="20174" xr:uid="{00000000-0005-0000-0000-00007B500000}"/>
    <cellStyle name="Normal 105 2 2 4" xfId="33431" xr:uid="{00000000-0005-0000-0000-00007C500000}"/>
    <cellStyle name="Normal 105 2 2 5" xfId="36219" xr:uid="{00000000-0005-0000-0000-00007D500000}"/>
    <cellStyle name="Normal 105 2 3" xfId="20326" xr:uid="{00000000-0005-0000-0000-00007E500000}"/>
    <cellStyle name="Normal 105 2 3 2" xfId="33580" xr:uid="{00000000-0005-0000-0000-00007F500000}"/>
    <cellStyle name="Normal 105 2 3 3" xfId="36367" xr:uid="{00000000-0005-0000-0000-000080500000}"/>
    <cellStyle name="Normal 105 2 4" xfId="20018" xr:uid="{00000000-0005-0000-0000-000081500000}"/>
    <cellStyle name="Normal 105 2 4 2" xfId="33282" xr:uid="{00000000-0005-0000-0000-000082500000}"/>
    <cellStyle name="Normal 105 2 4 3" xfId="36074" xr:uid="{00000000-0005-0000-0000-000083500000}"/>
    <cellStyle name="Normal 105 2 5" xfId="19891" xr:uid="{00000000-0005-0000-0000-000084500000}"/>
    <cellStyle name="Normal 105 3" xfId="10653" xr:uid="{00000000-0005-0000-0000-000085500000}"/>
    <cellStyle name="Normal 105 3 2" xfId="16208" xr:uid="{00000000-0005-0000-0000-000086500000}"/>
    <cellStyle name="Normal 105 3 2 2" xfId="20419" xr:uid="{00000000-0005-0000-0000-000087500000}"/>
    <cellStyle name="Normal 105 3 2 3" xfId="33672" xr:uid="{00000000-0005-0000-0000-000088500000}"/>
    <cellStyle name="Normal 105 3 2 4" xfId="36459" xr:uid="{00000000-0005-0000-0000-000089500000}"/>
    <cellStyle name="Normal 105 3 3" xfId="20120" xr:uid="{00000000-0005-0000-0000-00008A500000}"/>
    <cellStyle name="Normal 105 3 3 2" xfId="33377" xr:uid="{00000000-0005-0000-0000-00008B500000}"/>
    <cellStyle name="Normal 105 3 3 3" xfId="36165" xr:uid="{00000000-0005-0000-0000-00008C500000}"/>
    <cellStyle name="Normal 105 3 4" xfId="18974" xr:uid="{00000000-0005-0000-0000-00008D500000}"/>
    <cellStyle name="Normal 105 3 5" xfId="32154" xr:uid="{00000000-0005-0000-0000-00008E500000}"/>
    <cellStyle name="Normal 105 3 6" xfId="35174" xr:uid="{00000000-0005-0000-0000-00008F500000}"/>
    <cellStyle name="Normal 105 4" xfId="20272" xr:uid="{00000000-0005-0000-0000-000090500000}"/>
    <cellStyle name="Normal 105 4 2" xfId="33526" xr:uid="{00000000-0005-0000-0000-000091500000}"/>
    <cellStyle name="Normal 105 4 3" xfId="36313" xr:uid="{00000000-0005-0000-0000-000092500000}"/>
    <cellStyle name="Normal 105 5" xfId="19964" xr:uid="{00000000-0005-0000-0000-000093500000}"/>
    <cellStyle name="Normal 105 5 2" xfId="33228" xr:uid="{00000000-0005-0000-0000-000094500000}"/>
    <cellStyle name="Normal 105 5 3" xfId="36020" xr:uid="{00000000-0005-0000-0000-000095500000}"/>
    <cellStyle name="Normal 105 6" xfId="18857" xr:uid="{00000000-0005-0000-0000-000096500000}"/>
    <cellStyle name="Normal 106" xfId="6053" xr:uid="{00000000-0005-0000-0000-000097500000}"/>
    <cellStyle name="Normal 106 2" xfId="10721" xr:uid="{00000000-0005-0000-0000-000098500000}"/>
    <cellStyle name="Normal 106 2 2" xfId="16266" xr:uid="{00000000-0005-0000-0000-000099500000}"/>
    <cellStyle name="Normal 106 2 2 2" xfId="20477" xr:uid="{00000000-0005-0000-0000-00009A500000}"/>
    <cellStyle name="Normal 106 2 2 2 2" xfId="33730" xr:uid="{00000000-0005-0000-0000-00009B500000}"/>
    <cellStyle name="Normal 106 2 2 2 3" xfId="36517" xr:uid="{00000000-0005-0000-0000-00009C500000}"/>
    <cellStyle name="Normal 106 2 2 3" xfId="20178" xr:uid="{00000000-0005-0000-0000-00009D500000}"/>
    <cellStyle name="Normal 106 2 2 4" xfId="33435" xr:uid="{00000000-0005-0000-0000-00009E500000}"/>
    <cellStyle name="Normal 106 2 2 5" xfId="36223" xr:uid="{00000000-0005-0000-0000-00009F500000}"/>
    <cellStyle name="Normal 106 2 3" xfId="20330" xr:uid="{00000000-0005-0000-0000-0000A0500000}"/>
    <cellStyle name="Normal 106 2 3 2" xfId="33584" xr:uid="{00000000-0005-0000-0000-0000A1500000}"/>
    <cellStyle name="Normal 106 2 3 3" xfId="36371" xr:uid="{00000000-0005-0000-0000-0000A2500000}"/>
    <cellStyle name="Normal 106 2 4" xfId="20022" xr:uid="{00000000-0005-0000-0000-0000A3500000}"/>
    <cellStyle name="Normal 106 2 4 2" xfId="33286" xr:uid="{00000000-0005-0000-0000-0000A4500000}"/>
    <cellStyle name="Normal 106 2 4 3" xfId="36078" xr:uid="{00000000-0005-0000-0000-0000A5500000}"/>
    <cellStyle name="Normal 106 2 5" xfId="19892" xr:uid="{00000000-0005-0000-0000-0000A6500000}"/>
    <cellStyle name="Normal 106 3" xfId="10662" xr:uid="{00000000-0005-0000-0000-0000A7500000}"/>
    <cellStyle name="Normal 106 3 2" xfId="16212" xr:uid="{00000000-0005-0000-0000-0000A8500000}"/>
    <cellStyle name="Normal 106 3 2 2" xfId="20423" xr:uid="{00000000-0005-0000-0000-0000A9500000}"/>
    <cellStyle name="Normal 106 3 2 3" xfId="33676" xr:uid="{00000000-0005-0000-0000-0000AA500000}"/>
    <cellStyle name="Normal 106 3 2 4" xfId="36463" xr:uid="{00000000-0005-0000-0000-0000AB500000}"/>
    <cellStyle name="Normal 106 3 3" xfId="20124" xr:uid="{00000000-0005-0000-0000-0000AC500000}"/>
    <cellStyle name="Normal 106 3 3 2" xfId="33381" xr:uid="{00000000-0005-0000-0000-0000AD500000}"/>
    <cellStyle name="Normal 106 3 3 3" xfId="36169" xr:uid="{00000000-0005-0000-0000-0000AE500000}"/>
    <cellStyle name="Normal 106 3 4" xfId="18982" xr:uid="{00000000-0005-0000-0000-0000AF500000}"/>
    <cellStyle name="Normal 106 3 5" xfId="32159" xr:uid="{00000000-0005-0000-0000-0000B0500000}"/>
    <cellStyle name="Normal 106 3 6" xfId="35178" xr:uid="{00000000-0005-0000-0000-0000B1500000}"/>
    <cellStyle name="Normal 106 4" xfId="20276" xr:uid="{00000000-0005-0000-0000-0000B2500000}"/>
    <cellStyle name="Normal 106 4 2" xfId="33530" xr:uid="{00000000-0005-0000-0000-0000B3500000}"/>
    <cellStyle name="Normal 106 4 3" xfId="36317" xr:uid="{00000000-0005-0000-0000-0000B4500000}"/>
    <cellStyle name="Normal 106 5" xfId="19968" xr:uid="{00000000-0005-0000-0000-0000B5500000}"/>
    <cellStyle name="Normal 106 5 2" xfId="33232" xr:uid="{00000000-0005-0000-0000-0000B6500000}"/>
    <cellStyle name="Normal 106 5 3" xfId="36024" xr:uid="{00000000-0005-0000-0000-0000B7500000}"/>
    <cellStyle name="Normal 106 6" xfId="18858" xr:uid="{00000000-0005-0000-0000-0000B8500000}"/>
    <cellStyle name="Normal 107" xfId="6359" xr:uid="{00000000-0005-0000-0000-0000B9500000}"/>
    <cellStyle name="Normal 107 2" xfId="8585" xr:uid="{00000000-0005-0000-0000-0000BA500000}"/>
    <cellStyle name="Normal 107 2 2" xfId="15070" xr:uid="{00000000-0005-0000-0000-0000BB500000}"/>
    <cellStyle name="Normal 107 2 2 2" xfId="20481" xr:uid="{00000000-0005-0000-0000-0000BC500000}"/>
    <cellStyle name="Normal 107 2 2 3" xfId="33734" xr:uid="{00000000-0005-0000-0000-0000BD500000}"/>
    <cellStyle name="Normal 107 2 2 4" xfId="36521" xr:uid="{00000000-0005-0000-0000-0000BE500000}"/>
    <cellStyle name="Normal 107 2 3" xfId="20182" xr:uid="{00000000-0005-0000-0000-0000BF500000}"/>
    <cellStyle name="Normal 107 2 3 2" xfId="33439" xr:uid="{00000000-0005-0000-0000-0000C0500000}"/>
    <cellStyle name="Normal 107 2 3 3" xfId="36227" xr:uid="{00000000-0005-0000-0000-0000C1500000}"/>
    <cellStyle name="Normal 107 2 4" xfId="19893" xr:uid="{00000000-0005-0000-0000-0000C2500000}"/>
    <cellStyle name="Normal 107 3" xfId="9552" xr:uid="{00000000-0005-0000-0000-0000C3500000}"/>
    <cellStyle name="Normal 107 3 2" xfId="15911" xr:uid="{00000000-0005-0000-0000-0000C4500000}"/>
    <cellStyle name="Normal 107 3 2 2" xfId="20334" xr:uid="{00000000-0005-0000-0000-0000C5500000}"/>
    <cellStyle name="Normal 107 3 2 3" xfId="33588" xr:uid="{00000000-0005-0000-0000-0000C6500000}"/>
    <cellStyle name="Normal 107 3 2 4" xfId="36375" xr:uid="{00000000-0005-0000-0000-0000C7500000}"/>
    <cellStyle name="Normal 107 3 3" xfId="18988" xr:uid="{00000000-0005-0000-0000-0000C8500000}"/>
    <cellStyle name="Normal 107 4" xfId="10725" xr:uid="{00000000-0005-0000-0000-0000C9500000}"/>
    <cellStyle name="Normal 107 4 2" xfId="16270" xr:uid="{00000000-0005-0000-0000-0000CA500000}"/>
    <cellStyle name="Normal 107 4 2 2" xfId="28844" xr:uid="{00000000-0005-0000-0000-0000CB500000}"/>
    <cellStyle name="Normal 107 4 3" xfId="20026" xr:uid="{00000000-0005-0000-0000-0000CC500000}"/>
    <cellStyle name="Normal 107 4 4" xfId="33290" xr:uid="{00000000-0005-0000-0000-0000CD500000}"/>
    <cellStyle name="Normal 107 4 5" xfId="36082" xr:uid="{00000000-0005-0000-0000-0000CE500000}"/>
    <cellStyle name="Normal 107 5" xfId="7717" xr:uid="{00000000-0005-0000-0000-0000CF500000}"/>
    <cellStyle name="Normal 107 5 2" xfId="14214" xr:uid="{00000000-0005-0000-0000-0000D0500000}"/>
    <cellStyle name="Normal 107 5 2 2" xfId="26940" xr:uid="{00000000-0005-0000-0000-0000D1500000}"/>
    <cellStyle name="Normal 107 5 3" xfId="22437" xr:uid="{00000000-0005-0000-0000-0000D2500000}"/>
    <cellStyle name="Normal 107 6" xfId="13001" xr:uid="{00000000-0005-0000-0000-0000D3500000}"/>
    <cellStyle name="Normal 107 6 2" xfId="25747" xr:uid="{00000000-0005-0000-0000-0000D4500000}"/>
    <cellStyle name="Normal 107 7" xfId="18869" xr:uid="{00000000-0005-0000-0000-0000D5500000}"/>
    <cellStyle name="Normal 107 8" xfId="43147" xr:uid="{00000000-0005-0000-0000-0000D6500000}"/>
    <cellStyle name="Normal 108" xfId="2206" xr:uid="{00000000-0005-0000-0000-0000D7500000}"/>
    <cellStyle name="Normal 108 2" xfId="10766" xr:uid="{00000000-0005-0000-0000-0000D8500000}"/>
    <cellStyle name="Normal 108 2 2" xfId="16295" xr:uid="{00000000-0005-0000-0000-0000D9500000}"/>
    <cellStyle name="Normal 108 2 2 2" xfId="20505" xr:uid="{00000000-0005-0000-0000-0000DA500000}"/>
    <cellStyle name="Normal 108 2 2 3" xfId="33758" xr:uid="{00000000-0005-0000-0000-0000DB500000}"/>
    <cellStyle name="Normal 108 2 2 4" xfId="36545" xr:uid="{00000000-0005-0000-0000-0000DC500000}"/>
    <cellStyle name="Normal 108 2 3" xfId="20208" xr:uid="{00000000-0005-0000-0000-0000DD500000}"/>
    <cellStyle name="Normal 108 2 3 2" xfId="33464" xr:uid="{00000000-0005-0000-0000-0000DE500000}"/>
    <cellStyle name="Normal 108 2 3 3" xfId="36251" xr:uid="{00000000-0005-0000-0000-0000DF500000}"/>
    <cellStyle name="Normal 108 2 4" xfId="19894" xr:uid="{00000000-0005-0000-0000-0000E0500000}"/>
    <cellStyle name="Normal 108 3" xfId="18991" xr:uid="{00000000-0005-0000-0000-0000E1500000}"/>
    <cellStyle name="Normal 108 3 2" xfId="20358" xr:uid="{00000000-0005-0000-0000-0000E2500000}"/>
    <cellStyle name="Normal 108 3 2 2" xfId="33612" xr:uid="{00000000-0005-0000-0000-0000E3500000}"/>
    <cellStyle name="Normal 108 3 2 3" xfId="36399" xr:uid="{00000000-0005-0000-0000-0000E4500000}"/>
    <cellStyle name="Normal 108 3 3" xfId="32163" xr:uid="{00000000-0005-0000-0000-0000E5500000}"/>
    <cellStyle name="Normal 108 3 4" xfId="35182" xr:uid="{00000000-0005-0000-0000-0000E6500000}"/>
    <cellStyle name="Normal 108 4" xfId="20059" xr:uid="{00000000-0005-0000-0000-0000E7500000}"/>
    <cellStyle name="Normal 108 4 2" xfId="33317" xr:uid="{00000000-0005-0000-0000-0000E8500000}"/>
    <cellStyle name="Normal 108 4 3" xfId="36105" xr:uid="{00000000-0005-0000-0000-0000E9500000}"/>
    <cellStyle name="Normal 108 5" xfId="18870" xr:uid="{00000000-0005-0000-0000-0000EA500000}"/>
    <cellStyle name="Normal 108 6" xfId="43148" xr:uid="{00000000-0005-0000-0000-0000EB500000}"/>
    <cellStyle name="Normal 109" xfId="365" xr:uid="{00000000-0005-0000-0000-0000EC500000}"/>
    <cellStyle name="Normal 109 2" xfId="591" xr:uid="{00000000-0005-0000-0000-0000ED500000}"/>
    <cellStyle name="Normal 109 2 2" xfId="18871" xr:uid="{00000000-0005-0000-0000-0000EE500000}"/>
    <cellStyle name="Normal 109 2 3" xfId="37669" xr:uid="{00000000-0005-0000-0000-0000EF500000}"/>
    <cellStyle name="Normal 109 2 4" xfId="37962" xr:uid="{00000000-0005-0000-0000-0000F0500000}"/>
    <cellStyle name="Normal 109 3" xfId="6362" xr:uid="{00000000-0005-0000-0000-0000F1500000}"/>
    <cellStyle name="Normal 109 4" xfId="37621" xr:uid="{00000000-0005-0000-0000-0000F2500000}"/>
    <cellStyle name="Normal 109 5" xfId="37916" xr:uid="{00000000-0005-0000-0000-0000F3500000}"/>
    <cellStyle name="Normal 109 6" xfId="43149" xr:uid="{00000000-0005-0000-0000-0000F4500000}"/>
    <cellStyle name="Normal 11" xfId="284" xr:uid="{00000000-0005-0000-0000-0000F5500000}"/>
    <cellStyle name="Normal 11 10" xfId="4751" xr:uid="{00000000-0005-0000-0000-0000F6500000}"/>
    <cellStyle name="Normal 11 10 2" xfId="8036" xr:uid="{00000000-0005-0000-0000-0000F7500000}"/>
    <cellStyle name="Normal 11 10 2 2" xfId="14525" xr:uid="{00000000-0005-0000-0000-0000F8500000}"/>
    <cellStyle name="Normal 11 10 2 2 2" xfId="27208" xr:uid="{00000000-0005-0000-0000-0000F9500000}"/>
    <cellStyle name="Normal 11 10 2 3" xfId="19302" xr:uid="{00000000-0005-0000-0000-0000FA500000}"/>
    <cellStyle name="Normal 11 10 2 4" xfId="32419" xr:uid="{00000000-0005-0000-0000-0000FB500000}"/>
    <cellStyle name="Normal 11 10 2 5" xfId="35430" xr:uid="{00000000-0005-0000-0000-0000FC500000}"/>
    <cellStyle name="Normal 11 10 3" xfId="8960" xr:uid="{00000000-0005-0000-0000-0000FD500000}"/>
    <cellStyle name="Normal 11 10 3 2" xfId="15367" xr:uid="{00000000-0005-0000-0000-0000FE500000}"/>
    <cellStyle name="Normal 11 10 3 2 2" xfId="28017" xr:uid="{00000000-0005-0000-0000-0000FF500000}"/>
    <cellStyle name="Normal 11 10 3 3" xfId="20232" xr:uid="{00000000-0005-0000-0000-000000510000}"/>
    <cellStyle name="Normal 11 10 3 4" xfId="33486" xr:uid="{00000000-0005-0000-0000-000001510000}"/>
    <cellStyle name="Normal 11 10 3 5" xfId="36273" xr:uid="{00000000-0005-0000-0000-000002510000}"/>
    <cellStyle name="Normal 11 10 4" xfId="6973" xr:uid="{00000000-0005-0000-0000-000003510000}"/>
    <cellStyle name="Normal 11 10 4 2" xfId="13510" xr:uid="{00000000-0005-0000-0000-000004510000}"/>
    <cellStyle name="Normal 11 10 4 2 2" xfId="26241" xr:uid="{00000000-0005-0000-0000-000005510000}"/>
    <cellStyle name="Normal 11 10 4 3" xfId="21700" xr:uid="{00000000-0005-0000-0000-000006510000}"/>
    <cellStyle name="Normal 11 10 5" xfId="12412" xr:uid="{00000000-0005-0000-0000-000007510000}"/>
    <cellStyle name="Normal 11 10 5 2" xfId="25158" xr:uid="{00000000-0005-0000-0000-000008510000}"/>
    <cellStyle name="Normal 11 10 6" xfId="17882" xr:uid="{00000000-0005-0000-0000-000009510000}"/>
    <cellStyle name="Normal 11 10 7" xfId="31233" xr:uid="{00000000-0005-0000-0000-00000A510000}"/>
    <cellStyle name="Normal 11 10 8" xfId="34573" xr:uid="{00000000-0005-0000-0000-00000B510000}"/>
    <cellStyle name="Normal 11 10 9" xfId="43151" xr:uid="{00000000-0005-0000-0000-00000C510000}"/>
    <cellStyle name="Normal 11 11" xfId="4752" xr:uid="{00000000-0005-0000-0000-00000D510000}"/>
    <cellStyle name="Normal 11 11 2" xfId="8037" xr:uid="{00000000-0005-0000-0000-00000E510000}"/>
    <cellStyle name="Normal 11 11 2 2" xfId="14526" xr:uid="{00000000-0005-0000-0000-00000F510000}"/>
    <cellStyle name="Normal 11 11 2 2 2" xfId="27209" xr:uid="{00000000-0005-0000-0000-000010510000}"/>
    <cellStyle name="Normal 11 11 2 3" xfId="19303" xr:uid="{00000000-0005-0000-0000-000011510000}"/>
    <cellStyle name="Normal 11 11 2 4" xfId="32420" xr:uid="{00000000-0005-0000-0000-000012510000}"/>
    <cellStyle name="Normal 11 11 2 5" xfId="35431" xr:uid="{00000000-0005-0000-0000-000013510000}"/>
    <cellStyle name="Normal 11 11 3" xfId="8961" xr:uid="{00000000-0005-0000-0000-000014510000}"/>
    <cellStyle name="Normal 11 11 3 2" xfId="15368" xr:uid="{00000000-0005-0000-0000-000015510000}"/>
    <cellStyle name="Normal 11 11 3 2 2" xfId="28018" xr:uid="{00000000-0005-0000-0000-000016510000}"/>
    <cellStyle name="Normal 11 11 3 3" xfId="22979" xr:uid="{00000000-0005-0000-0000-000017510000}"/>
    <cellStyle name="Normal 11 11 4" xfId="6974" xr:uid="{00000000-0005-0000-0000-000018510000}"/>
    <cellStyle name="Normal 11 11 4 2" xfId="13511" xr:uid="{00000000-0005-0000-0000-000019510000}"/>
    <cellStyle name="Normal 11 11 4 2 2" xfId="26242" xr:uid="{00000000-0005-0000-0000-00001A510000}"/>
    <cellStyle name="Normal 11 11 4 3" xfId="21701" xr:uid="{00000000-0005-0000-0000-00001B510000}"/>
    <cellStyle name="Normal 11 11 5" xfId="12413" xr:uid="{00000000-0005-0000-0000-00001C510000}"/>
    <cellStyle name="Normal 11 11 5 2" xfId="25159" xr:uid="{00000000-0005-0000-0000-00001D510000}"/>
    <cellStyle name="Normal 11 11 6" xfId="17883" xr:uid="{00000000-0005-0000-0000-00001E510000}"/>
    <cellStyle name="Normal 11 11 7" xfId="31234" xr:uid="{00000000-0005-0000-0000-00001F510000}"/>
    <cellStyle name="Normal 11 11 8" xfId="34574" xr:uid="{00000000-0005-0000-0000-000020510000}"/>
    <cellStyle name="Normal 11 11 9" xfId="43152" xr:uid="{00000000-0005-0000-0000-000021510000}"/>
    <cellStyle name="Normal 11 12" xfId="4753" xr:uid="{00000000-0005-0000-0000-000022510000}"/>
    <cellStyle name="Normal 11 12 2" xfId="8038" xr:uid="{00000000-0005-0000-0000-000023510000}"/>
    <cellStyle name="Normal 11 12 2 2" xfId="14527" xr:uid="{00000000-0005-0000-0000-000024510000}"/>
    <cellStyle name="Normal 11 12 2 2 2" xfId="27210" xr:uid="{00000000-0005-0000-0000-000025510000}"/>
    <cellStyle name="Normal 11 12 2 3" xfId="19304" xr:uid="{00000000-0005-0000-0000-000026510000}"/>
    <cellStyle name="Normal 11 12 2 4" xfId="32421" xr:uid="{00000000-0005-0000-0000-000027510000}"/>
    <cellStyle name="Normal 11 12 2 5" xfId="35432" xr:uid="{00000000-0005-0000-0000-000028510000}"/>
    <cellStyle name="Normal 11 12 3" xfId="8962" xr:uid="{00000000-0005-0000-0000-000029510000}"/>
    <cellStyle name="Normal 11 12 3 2" xfId="15369" xr:uid="{00000000-0005-0000-0000-00002A510000}"/>
    <cellStyle name="Normal 11 12 3 2 2" xfId="28019" xr:uid="{00000000-0005-0000-0000-00002B510000}"/>
    <cellStyle name="Normal 11 12 3 3" xfId="22980" xr:uid="{00000000-0005-0000-0000-00002C510000}"/>
    <cellStyle name="Normal 11 12 4" xfId="6975" xr:uid="{00000000-0005-0000-0000-00002D510000}"/>
    <cellStyle name="Normal 11 12 4 2" xfId="13512" xr:uid="{00000000-0005-0000-0000-00002E510000}"/>
    <cellStyle name="Normal 11 12 4 2 2" xfId="26243" xr:uid="{00000000-0005-0000-0000-00002F510000}"/>
    <cellStyle name="Normal 11 12 4 3" xfId="21702" xr:uid="{00000000-0005-0000-0000-000030510000}"/>
    <cellStyle name="Normal 11 12 5" xfId="12414" xr:uid="{00000000-0005-0000-0000-000031510000}"/>
    <cellStyle name="Normal 11 12 5 2" xfId="25160" xr:uid="{00000000-0005-0000-0000-000032510000}"/>
    <cellStyle name="Normal 11 12 6" xfId="17884" xr:uid="{00000000-0005-0000-0000-000033510000}"/>
    <cellStyle name="Normal 11 12 7" xfId="31235" xr:uid="{00000000-0005-0000-0000-000034510000}"/>
    <cellStyle name="Normal 11 12 8" xfId="34575" xr:uid="{00000000-0005-0000-0000-000035510000}"/>
    <cellStyle name="Normal 11 13" xfId="4754" xr:uid="{00000000-0005-0000-0000-000036510000}"/>
    <cellStyle name="Normal 11 13 2" xfId="8039" xr:uid="{00000000-0005-0000-0000-000037510000}"/>
    <cellStyle name="Normal 11 13 2 2" xfId="14528" xr:uid="{00000000-0005-0000-0000-000038510000}"/>
    <cellStyle name="Normal 11 13 2 2 2" xfId="27211" xr:uid="{00000000-0005-0000-0000-000039510000}"/>
    <cellStyle name="Normal 11 13 2 3" xfId="19305" xr:uid="{00000000-0005-0000-0000-00003A510000}"/>
    <cellStyle name="Normal 11 13 2 4" xfId="32422" xr:uid="{00000000-0005-0000-0000-00003B510000}"/>
    <cellStyle name="Normal 11 13 2 5" xfId="35433" xr:uid="{00000000-0005-0000-0000-00003C510000}"/>
    <cellStyle name="Normal 11 13 3" xfId="8963" xr:uid="{00000000-0005-0000-0000-00003D510000}"/>
    <cellStyle name="Normal 11 13 3 2" xfId="15370" xr:uid="{00000000-0005-0000-0000-00003E510000}"/>
    <cellStyle name="Normal 11 13 3 2 2" xfId="28020" xr:uid="{00000000-0005-0000-0000-00003F510000}"/>
    <cellStyle name="Normal 11 13 3 3" xfId="22981" xr:uid="{00000000-0005-0000-0000-000040510000}"/>
    <cellStyle name="Normal 11 13 4" xfId="6976" xr:uid="{00000000-0005-0000-0000-000041510000}"/>
    <cellStyle name="Normal 11 13 4 2" xfId="13513" xr:uid="{00000000-0005-0000-0000-000042510000}"/>
    <cellStyle name="Normal 11 13 4 2 2" xfId="26244" xr:uid="{00000000-0005-0000-0000-000043510000}"/>
    <cellStyle name="Normal 11 13 4 3" xfId="21703" xr:uid="{00000000-0005-0000-0000-000044510000}"/>
    <cellStyle name="Normal 11 13 5" xfId="12415" xr:uid="{00000000-0005-0000-0000-000045510000}"/>
    <cellStyle name="Normal 11 13 5 2" xfId="25161" xr:uid="{00000000-0005-0000-0000-000046510000}"/>
    <cellStyle name="Normal 11 13 6" xfId="17885" xr:uid="{00000000-0005-0000-0000-000047510000}"/>
    <cellStyle name="Normal 11 13 7" xfId="31236" xr:uid="{00000000-0005-0000-0000-000048510000}"/>
    <cellStyle name="Normal 11 13 8" xfId="34576" xr:uid="{00000000-0005-0000-0000-000049510000}"/>
    <cellStyle name="Normal 11 14" xfId="4755" xr:uid="{00000000-0005-0000-0000-00004A510000}"/>
    <cellStyle name="Normal 11 14 2" xfId="8040" xr:uid="{00000000-0005-0000-0000-00004B510000}"/>
    <cellStyle name="Normal 11 14 2 2" xfId="14529" xr:uid="{00000000-0005-0000-0000-00004C510000}"/>
    <cellStyle name="Normal 11 14 2 2 2" xfId="27212" xr:uid="{00000000-0005-0000-0000-00004D510000}"/>
    <cellStyle name="Normal 11 14 2 3" xfId="19306" xr:uid="{00000000-0005-0000-0000-00004E510000}"/>
    <cellStyle name="Normal 11 14 2 4" xfId="32423" xr:uid="{00000000-0005-0000-0000-00004F510000}"/>
    <cellStyle name="Normal 11 14 2 5" xfId="35434" xr:uid="{00000000-0005-0000-0000-000050510000}"/>
    <cellStyle name="Normal 11 14 3" xfId="8964" xr:uid="{00000000-0005-0000-0000-000051510000}"/>
    <cellStyle name="Normal 11 14 3 2" xfId="15371" xr:uid="{00000000-0005-0000-0000-000052510000}"/>
    <cellStyle name="Normal 11 14 3 2 2" xfId="28021" xr:uid="{00000000-0005-0000-0000-000053510000}"/>
    <cellStyle name="Normal 11 14 3 3" xfId="22982" xr:uid="{00000000-0005-0000-0000-000054510000}"/>
    <cellStyle name="Normal 11 14 4" xfId="6977" xr:uid="{00000000-0005-0000-0000-000055510000}"/>
    <cellStyle name="Normal 11 14 4 2" xfId="13514" xr:uid="{00000000-0005-0000-0000-000056510000}"/>
    <cellStyle name="Normal 11 14 4 2 2" xfId="26245" xr:uid="{00000000-0005-0000-0000-000057510000}"/>
    <cellStyle name="Normal 11 14 4 3" xfId="21704" xr:uid="{00000000-0005-0000-0000-000058510000}"/>
    <cellStyle name="Normal 11 14 5" xfId="12416" xr:uid="{00000000-0005-0000-0000-000059510000}"/>
    <cellStyle name="Normal 11 14 5 2" xfId="25162" xr:uid="{00000000-0005-0000-0000-00005A510000}"/>
    <cellStyle name="Normal 11 14 6" xfId="17886" xr:uid="{00000000-0005-0000-0000-00005B510000}"/>
    <cellStyle name="Normal 11 14 7" xfId="31237" xr:uid="{00000000-0005-0000-0000-00005C510000}"/>
    <cellStyle name="Normal 11 14 8" xfId="34577" xr:uid="{00000000-0005-0000-0000-00005D510000}"/>
    <cellStyle name="Normal 11 15" xfId="4756" xr:uid="{00000000-0005-0000-0000-00005E510000}"/>
    <cellStyle name="Normal 11 15 2" xfId="8041" xr:uid="{00000000-0005-0000-0000-00005F510000}"/>
    <cellStyle name="Normal 11 15 2 2" xfId="14530" xr:uid="{00000000-0005-0000-0000-000060510000}"/>
    <cellStyle name="Normal 11 15 2 2 2" xfId="27213" xr:uid="{00000000-0005-0000-0000-000061510000}"/>
    <cellStyle name="Normal 11 15 2 3" xfId="19307" xr:uid="{00000000-0005-0000-0000-000062510000}"/>
    <cellStyle name="Normal 11 15 2 4" xfId="32424" xr:uid="{00000000-0005-0000-0000-000063510000}"/>
    <cellStyle name="Normal 11 15 2 5" xfId="35435" xr:uid="{00000000-0005-0000-0000-000064510000}"/>
    <cellStyle name="Normal 11 15 3" xfId="8965" xr:uid="{00000000-0005-0000-0000-000065510000}"/>
    <cellStyle name="Normal 11 15 3 2" xfId="15372" xr:uid="{00000000-0005-0000-0000-000066510000}"/>
    <cellStyle name="Normal 11 15 3 2 2" xfId="28022" xr:uid="{00000000-0005-0000-0000-000067510000}"/>
    <cellStyle name="Normal 11 15 3 3" xfId="22983" xr:uid="{00000000-0005-0000-0000-000068510000}"/>
    <cellStyle name="Normal 11 15 4" xfId="6978" xr:uid="{00000000-0005-0000-0000-000069510000}"/>
    <cellStyle name="Normal 11 15 4 2" xfId="13515" xr:uid="{00000000-0005-0000-0000-00006A510000}"/>
    <cellStyle name="Normal 11 15 4 2 2" xfId="26246" xr:uid="{00000000-0005-0000-0000-00006B510000}"/>
    <cellStyle name="Normal 11 15 4 3" xfId="21705" xr:uid="{00000000-0005-0000-0000-00006C510000}"/>
    <cellStyle name="Normal 11 15 5" xfId="12417" xr:uid="{00000000-0005-0000-0000-00006D510000}"/>
    <cellStyle name="Normal 11 15 5 2" xfId="25163" xr:uid="{00000000-0005-0000-0000-00006E510000}"/>
    <cellStyle name="Normal 11 15 6" xfId="17887" xr:uid="{00000000-0005-0000-0000-00006F510000}"/>
    <cellStyle name="Normal 11 15 7" xfId="31238" xr:uid="{00000000-0005-0000-0000-000070510000}"/>
    <cellStyle name="Normal 11 15 8" xfId="34578" xr:uid="{00000000-0005-0000-0000-000071510000}"/>
    <cellStyle name="Normal 11 16" xfId="4757" xr:uid="{00000000-0005-0000-0000-000072510000}"/>
    <cellStyle name="Normal 11 16 2" xfId="8042" xr:uid="{00000000-0005-0000-0000-000073510000}"/>
    <cellStyle name="Normal 11 16 2 2" xfId="14531" xr:uid="{00000000-0005-0000-0000-000074510000}"/>
    <cellStyle name="Normal 11 16 2 2 2" xfId="27214" xr:uid="{00000000-0005-0000-0000-000075510000}"/>
    <cellStyle name="Normal 11 16 2 3" xfId="19308" xr:uid="{00000000-0005-0000-0000-000076510000}"/>
    <cellStyle name="Normal 11 16 2 4" xfId="32425" xr:uid="{00000000-0005-0000-0000-000077510000}"/>
    <cellStyle name="Normal 11 16 2 5" xfId="35436" xr:uid="{00000000-0005-0000-0000-000078510000}"/>
    <cellStyle name="Normal 11 16 3" xfId="8966" xr:uid="{00000000-0005-0000-0000-000079510000}"/>
    <cellStyle name="Normal 11 16 3 2" xfId="15373" xr:uid="{00000000-0005-0000-0000-00007A510000}"/>
    <cellStyle name="Normal 11 16 3 2 2" xfId="28023" xr:uid="{00000000-0005-0000-0000-00007B510000}"/>
    <cellStyle name="Normal 11 16 3 3" xfId="22984" xr:uid="{00000000-0005-0000-0000-00007C510000}"/>
    <cellStyle name="Normal 11 16 4" xfId="6979" xr:uid="{00000000-0005-0000-0000-00007D510000}"/>
    <cellStyle name="Normal 11 16 4 2" xfId="13516" xr:uid="{00000000-0005-0000-0000-00007E510000}"/>
    <cellStyle name="Normal 11 16 4 2 2" xfId="26247" xr:uid="{00000000-0005-0000-0000-00007F510000}"/>
    <cellStyle name="Normal 11 16 4 3" xfId="21706" xr:uid="{00000000-0005-0000-0000-000080510000}"/>
    <cellStyle name="Normal 11 16 5" xfId="12418" xr:uid="{00000000-0005-0000-0000-000081510000}"/>
    <cellStyle name="Normal 11 16 5 2" xfId="25164" xr:uid="{00000000-0005-0000-0000-000082510000}"/>
    <cellStyle name="Normal 11 16 6" xfId="17888" xr:uid="{00000000-0005-0000-0000-000083510000}"/>
    <cellStyle name="Normal 11 16 7" xfId="31239" xr:uid="{00000000-0005-0000-0000-000084510000}"/>
    <cellStyle name="Normal 11 16 8" xfId="34579" xr:uid="{00000000-0005-0000-0000-000085510000}"/>
    <cellStyle name="Normal 11 17" xfId="4758" xr:uid="{00000000-0005-0000-0000-000086510000}"/>
    <cellStyle name="Normal 11 17 2" xfId="8043" xr:uid="{00000000-0005-0000-0000-000087510000}"/>
    <cellStyle name="Normal 11 17 2 2" xfId="14532" xr:uid="{00000000-0005-0000-0000-000088510000}"/>
    <cellStyle name="Normal 11 17 2 2 2" xfId="27215" xr:uid="{00000000-0005-0000-0000-000089510000}"/>
    <cellStyle name="Normal 11 17 2 3" xfId="19309" xr:uid="{00000000-0005-0000-0000-00008A510000}"/>
    <cellStyle name="Normal 11 17 2 4" xfId="32426" xr:uid="{00000000-0005-0000-0000-00008B510000}"/>
    <cellStyle name="Normal 11 17 2 5" xfId="35437" xr:uid="{00000000-0005-0000-0000-00008C510000}"/>
    <cellStyle name="Normal 11 17 3" xfId="8967" xr:uid="{00000000-0005-0000-0000-00008D510000}"/>
    <cellStyle name="Normal 11 17 3 2" xfId="15374" xr:uid="{00000000-0005-0000-0000-00008E510000}"/>
    <cellStyle name="Normal 11 17 3 2 2" xfId="28024" xr:uid="{00000000-0005-0000-0000-00008F510000}"/>
    <cellStyle name="Normal 11 17 3 3" xfId="22985" xr:uid="{00000000-0005-0000-0000-000090510000}"/>
    <cellStyle name="Normal 11 17 4" xfId="6980" xr:uid="{00000000-0005-0000-0000-000091510000}"/>
    <cellStyle name="Normal 11 17 4 2" xfId="13517" xr:uid="{00000000-0005-0000-0000-000092510000}"/>
    <cellStyle name="Normal 11 17 4 2 2" xfId="26248" xr:uid="{00000000-0005-0000-0000-000093510000}"/>
    <cellStyle name="Normal 11 17 4 3" xfId="21707" xr:uid="{00000000-0005-0000-0000-000094510000}"/>
    <cellStyle name="Normal 11 17 5" xfId="12419" xr:uid="{00000000-0005-0000-0000-000095510000}"/>
    <cellStyle name="Normal 11 17 5 2" xfId="25165" xr:uid="{00000000-0005-0000-0000-000096510000}"/>
    <cellStyle name="Normal 11 17 6" xfId="17889" xr:uid="{00000000-0005-0000-0000-000097510000}"/>
    <cellStyle name="Normal 11 17 7" xfId="31240" xr:uid="{00000000-0005-0000-0000-000098510000}"/>
    <cellStyle name="Normal 11 17 8" xfId="34580" xr:uid="{00000000-0005-0000-0000-000099510000}"/>
    <cellStyle name="Normal 11 18" xfId="4759" xr:uid="{00000000-0005-0000-0000-00009A510000}"/>
    <cellStyle name="Normal 11 18 2" xfId="8044" xr:uid="{00000000-0005-0000-0000-00009B510000}"/>
    <cellStyle name="Normal 11 18 2 2" xfId="14533" xr:uid="{00000000-0005-0000-0000-00009C510000}"/>
    <cellStyle name="Normal 11 18 2 2 2" xfId="27216" xr:uid="{00000000-0005-0000-0000-00009D510000}"/>
    <cellStyle name="Normal 11 18 2 3" xfId="19310" xr:uid="{00000000-0005-0000-0000-00009E510000}"/>
    <cellStyle name="Normal 11 18 2 4" xfId="32427" xr:uid="{00000000-0005-0000-0000-00009F510000}"/>
    <cellStyle name="Normal 11 18 2 5" xfId="35438" xr:uid="{00000000-0005-0000-0000-0000A0510000}"/>
    <cellStyle name="Normal 11 18 3" xfId="8968" xr:uid="{00000000-0005-0000-0000-0000A1510000}"/>
    <cellStyle name="Normal 11 18 3 2" xfId="15375" xr:uid="{00000000-0005-0000-0000-0000A2510000}"/>
    <cellStyle name="Normal 11 18 3 2 2" xfId="28025" xr:uid="{00000000-0005-0000-0000-0000A3510000}"/>
    <cellStyle name="Normal 11 18 3 3" xfId="22986" xr:uid="{00000000-0005-0000-0000-0000A4510000}"/>
    <cellStyle name="Normal 11 18 4" xfId="6981" xr:uid="{00000000-0005-0000-0000-0000A5510000}"/>
    <cellStyle name="Normal 11 18 4 2" xfId="13518" xr:uid="{00000000-0005-0000-0000-0000A6510000}"/>
    <cellStyle name="Normal 11 18 4 2 2" xfId="26249" xr:uid="{00000000-0005-0000-0000-0000A7510000}"/>
    <cellStyle name="Normal 11 18 4 3" xfId="21708" xr:uid="{00000000-0005-0000-0000-0000A8510000}"/>
    <cellStyle name="Normal 11 18 5" xfId="12420" xr:uid="{00000000-0005-0000-0000-0000A9510000}"/>
    <cellStyle name="Normal 11 18 5 2" xfId="25166" xr:uid="{00000000-0005-0000-0000-0000AA510000}"/>
    <cellStyle name="Normal 11 18 6" xfId="17890" xr:uid="{00000000-0005-0000-0000-0000AB510000}"/>
    <cellStyle name="Normal 11 18 7" xfId="31241" xr:uid="{00000000-0005-0000-0000-0000AC510000}"/>
    <cellStyle name="Normal 11 18 8" xfId="34581" xr:uid="{00000000-0005-0000-0000-0000AD510000}"/>
    <cellStyle name="Normal 11 19" xfId="4760" xr:uid="{00000000-0005-0000-0000-0000AE510000}"/>
    <cellStyle name="Normal 11 19 2" xfId="8045" xr:uid="{00000000-0005-0000-0000-0000AF510000}"/>
    <cellStyle name="Normal 11 19 2 2" xfId="14534" xr:uid="{00000000-0005-0000-0000-0000B0510000}"/>
    <cellStyle name="Normal 11 19 2 2 2" xfId="27217" xr:uid="{00000000-0005-0000-0000-0000B1510000}"/>
    <cellStyle name="Normal 11 19 2 3" xfId="19311" xr:uid="{00000000-0005-0000-0000-0000B2510000}"/>
    <cellStyle name="Normal 11 19 2 4" xfId="32428" xr:uid="{00000000-0005-0000-0000-0000B3510000}"/>
    <cellStyle name="Normal 11 19 2 5" xfId="35439" xr:uid="{00000000-0005-0000-0000-0000B4510000}"/>
    <cellStyle name="Normal 11 19 3" xfId="8969" xr:uid="{00000000-0005-0000-0000-0000B5510000}"/>
    <cellStyle name="Normal 11 19 3 2" xfId="15376" xr:uid="{00000000-0005-0000-0000-0000B6510000}"/>
    <cellStyle name="Normal 11 19 3 2 2" xfId="28026" xr:uid="{00000000-0005-0000-0000-0000B7510000}"/>
    <cellStyle name="Normal 11 19 3 3" xfId="22987" xr:uid="{00000000-0005-0000-0000-0000B8510000}"/>
    <cellStyle name="Normal 11 19 4" xfId="6982" xr:uid="{00000000-0005-0000-0000-0000B9510000}"/>
    <cellStyle name="Normal 11 19 4 2" xfId="13519" xr:uid="{00000000-0005-0000-0000-0000BA510000}"/>
    <cellStyle name="Normal 11 19 4 2 2" xfId="26250" xr:uid="{00000000-0005-0000-0000-0000BB510000}"/>
    <cellStyle name="Normal 11 19 4 3" xfId="21709" xr:uid="{00000000-0005-0000-0000-0000BC510000}"/>
    <cellStyle name="Normal 11 19 5" xfId="12421" xr:uid="{00000000-0005-0000-0000-0000BD510000}"/>
    <cellStyle name="Normal 11 19 5 2" xfId="25167" xr:uid="{00000000-0005-0000-0000-0000BE510000}"/>
    <cellStyle name="Normal 11 19 6" xfId="17891" xr:uid="{00000000-0005-0000-0000-0000BF510000}"/>
    <cellStyle name="Normal 11 19 7" xfId="31242" xr:uid="{00000000-0005-0000-0000-0000C0510000}"/>
    <cellStyle name="Normal 11 19 8" xfId="34582" xr:uid="{00000000-0005-0000-0000-0000C1510000}"/>
    <cellStyle name="Normal 11 2" xfId="559" xr:uid="{00000000-0005-0000-0000-0000C2510000}"/>
    <cellStyle name="Normal 11 2 10" xfId="4762" xr:uid="{00000000-0005-0000-0000-0000C3510000}"/>
    <cellStyle name="Normal 11 2 10 2" xfId="8047" xr:uid="{00000000-0005-0000-0000-0000C4510000}"/>
    <cellStyle name="Normal 11 2 10 2 2" xfId="14536" xr:uid="{00000000-0005-0000-0000-0000C5510000}"/>
    <cellStyle name="Normal 11 2 10 2 2 2" xfId="27219" xr:uid="{00000000-0005-0000-0000-0000C6510000}"/>
    <cellStyle name="Normal 11 2 10 2 3" xfId="19313" xr:uid="{00000000-0005-0000-0000-0000C7510000}"/>
    <cellStyle name="Normal 11 2 10 2 4" xfId="32430" xr:uid="{00000000-0005-0000-0000-0000C8510000}"/>
    <cellStyle name="Normal 11 2 10 2 5" xfId="35441" xr:uid="{00000000-0005-0000-0000-0000C9510000}"/>
    <cellStyle name="Normal 11 2 10 3" xfId="8971" xr:uid="{00000000-0005-0000-0000-0000CA510000}"/>
    <cellStyle name="Normal 11 2 10 3 2" xfId="15378" xr:uid="{00000000-0005-0000-0000-0000CB510000}"/>
    <cellStyle name="Normal 11 2 10 3 2 2" xfId="28028" xr:uid="{00000000-0005-0000-0000-0000CC510000}"/>
    <cellStyle name="Normal 11 2 10 3 3" xfId="22989" xr:uid="{00000000-0005-0000-0000-0000CD510000}"/>
    <cellStyle name="Normal 11 2 10 4" xfId="6984" xr:uid="{00000000-0005-0000-0000-0000CE510000}"/>
    <cellStyle name="Normal 11 2 10 4 2" xfId="13521" xr:uid="{00000000-0005-0000-0000-0000CF510000}"/>
    <cellStyle name="Normal 11 2 10 4 2 2" xfId="26252" xr:uid="{00000000-0005-0000-0000-0000D0510000}"/>
    <cellStyle name="Normal 11 2 10 4 3" xfId="21711" xr:uid="{00000000-0005-0000-0000-0000D1510000}"/>
    <cellStyle name="Normal 11 2 10 5" xfId="12423" xr:uid="{00000000-0005-0000-0000-0000D2510000}"/>
    <cellStyle name="Normal 11 2 10 5 2" xfId="25169" xr:uid="{00000000-0005-0000-0000-0000D3510000}"/>
    <cellStyle name="Normal 11 2 10 6" xfId="17893" xr:uid="{00000000-0005-0000-0000-0000D4510000}"/>
    <cellStyle name="Normal 11 2 10 7" xfId="31244" xr:uid="{00000000-0005-0000-0000-0000D5510000}"/>
    <cellStyle name="Normal 11 2 10 8" xfId="34584" xr:uid="{00000000-0005-0000-0000-0000D6510000}"/>
    <cellStyle name="Normal 11 2 10 9" xfId="43154" xr:uid="{00000000-0005-0000-0000-0000D7510000}"/>
    <cellStyle name="Normal 11 2 11" xfId="4763" xr:uid="{00000000-0005-0000-0000-0000D8510000}"/>
    <cellStyle name="Normal 11 2 11 2" xfId="8048" xr:uid="{00000000-0005-0000-0000-0000D9510000}"/>
    <cellStyle name="Normal 11 2 11 2 2" xfId="14537" xr:uid="{00000000-0005-0000-0000-0000DA510000}"/>
    <cellStyle name="Normal 11 2 11 2 2 2" xfId="27220" xr:uid="{00000000-0005-0000-0000-0000DB510000}"/>
    <cellStyle name="Normal 11 2 11 2 3" xfId="19314" xr:uid="{00000000-0005-0000-0000-0000DC510000}"/>
    <cellStyle name="Normal 11 2 11 2 4" xfId="32431" xr:uid="{00000000-0005-0000-0000-0000DD510000}"/>
    <cellStyle name="Normal 11 2 11 2 5" xfId="35442" xr:uid="{00000000-0005-0000-0000-0000DE510000}"/>
    <cellStyle name="Normal 11 2 11 3" xfId="8972" xr:uid="{00000000-0005-0000-0000-0000DF510000}"/>
    <cellStyle name="Normal 11 2 11 3 2" xfId="15379" xr:uid="{00000000-0005-0000-0000-0000E0510000}"/>
    <cellStyle name="Normal 11 2 11 3 2 2" xfId="28029" xr:uid="{00000000-0005-0000-0000-0000E1510000}"/>
    <cellStyle name="Normal 11 2 11 3 3" xfId="22990" xr:uid="{00000000-0005-0000-0000-0000E2510000}"/>
    <cellStyle name="Normal 11 2 11 4" xfId="6985" xr:uid="{00000000-0005-0000-0000-0000E3510000}"/>
    <cellStyle name="Normal 11 2 11 4 2" xfId="13522" xr:uid="{00000000-0005-0000-0000-0000E4510000}"/>
    <cellStyle name="Normal 11 2 11 4 2 2" xfId="26253" xr:uid="{00000000-0005-0000-0000-0000E5510000}"/>
    <cellStyle name="Normal 11 2 11 4 3" xfId="21712" xr:uid="{00000000-0005-0000-0000-0000E6510000}"/>
    <cellStyle name="Normal 11 2 11 5" xfId="12424" xr:uid="{00000000-0005-0000-0000-0000E7510000}"/>
    <cellStyle name="Normal 11 2 11 5 2" xfId="25170" xr:uid="{00000000-0005-0000-0000-0000E8510000}"/>
    <cellStyle name="Normal 11 2 11 6" xfId="17894" xr:uid="{00000000-0005-0000-0000-0000E9510000}"/>
    <cellStyle name="Normal 11 2 11 7" xfId="31245" xr:uid="{00000000-0005-0000-0000-0000EA510000}"/>
    <cellStyle name="Normal 11 2 11 8" xfId="34585" xr:uid="{00000000-0005-0000-0000-0000EB510000}"/>
    <cellStyle name="Normal 11 2 12" xfId="4764" xr:uid="{00000000-0005-0000-0000-0000EC510000}"/>
    <cellStyle name="Normal 11 2 12 2" xfId="8049" xr:uid="{00000000-0005-0000-0000-0000ED510000}"/>
    <cellStyle name="Normal 11 2 12 2 2" xfId="14538" xr:uid="{00000000-0005-0000-0000-0000EE510000}"/>
    <cellStyle name="Normal 11 2 12 2 2 2" xfId="27221" xr:uid="{00000000-0005-0000-0000-0000EF510000}"/>
    <cellStyle name="Normal 11 2 12 2 3" xfId="19315" xr:uid="{00000000-0005-0000-0000-0000F0510000}"/>
    <cellStyle name="Normal 11 2 12 2 4" xfId="32432" xr:uid="{00000000-0005-0000-0000-0000F1510000}"/>
    <cellStyle name="Normal 11 2 12 2 5" xfId="35443" xr:uid="{00000000-0005-0000-0000-0000F2510000}"/>
    <cellStyle name="Normal 11 2 12 3" xfId="8973" xr:uid="{00000000-0005-0000-0000-0000F3510000}"/>
    <cellStyle name="Normal 11 2 12 3 2" xfId="15380" xr:uid="{00000000-0005-0000-0000-0000F4510000}"/>
    <cellStyle name="Normal 11 2 12 3 2 2" xfId="28030" xr:uid="{00000000-0005-0000-0000-0000F5510000}"/>
    <cellStyle name="Normal 11 2 12 3 3" xfId="22991" xr:uid="{00000000-0005-0000-0000-0000F6510000}"/>
    <cellStyle name="Normal 11 2 12 4" xfId="6986" xr:uid="{00000000-0005-0000-0000-0000F7510000}"/>
    <cellStyle name="Normal 11 2 12 4 2" xfId="13523" xr:uid="{00000000-0005-0000-0000-0000F8510000}"/>
    <cellStyle name="Normal 11 2 12 4 2 2" xfId="26254" xr:uid="{00000000-0005-0000-0000-0000F9510000}"/>
    <cellStyle name="Normal 11 2 12 4 3" xfId="21713" xr:uid="{00000000-0005-0000-0000-0000FA510000}"/>
    <cellStyle name="Normal 11 2 12 5" xfId="12425" xr:uid="{00000000-0005-0000-0000-0000FB510000}"/>
    <cellStyle name="Normal 11 2 12 5 2" xfId="25171" xr:uid="{00000000-0005-0000-0000-0000FC510000}"/>
    <cellStyle name="Normal 11 2 12 6" xfId="17895" xr:uid="{00000000-0005-0000-0000-0000FD510000}"/>
    <cellStyle name="Normal 11 2 12 7" xfId="31246" xr:uid="{00000000-0005-0000-0000-0000FE510000}"/>
    <cellStyle name="Normal 11 2 12 8" xfId="34586" xr:uid="{00000000-0005-0000-0000-0000FF510000}"/>
    <cellStyle name="Normal 11 2 13" xfId="4765" xr:uid="{00000000-0005-0000-0000-000000520000}"/>
    <cellStyle name="Normal 11 2 13 2" xfId="8050" xr:uid="{00000000-0005-0000-0000-000001520000}"/>
    <cellStyle name="Normal 11 2 13 2 2" xfId="14539" xr:uid="{00000000-0005-0000-0000-000002520000}"/>
    <cellStyle name="Normal 11 2 13 2 2 2" xfId="27222" xr:uid="{00000000-0005-0000-0000-000003520000}"/>
    <cellStyle name="Normal 11 2 13 2 3" xfId="19316" xr:uid="{00000000-0005-0000-0000-000004520000}"/>
    <cellStyle name="Normal 11 2 13 2 4" xfId="32433" xr:uid="{00000000-0005-0000-0000-000005520000}"/>
    <cellStyle name="Normal 11 2 13 2 5" xfId="35444" xr:uid="{00000000-0005-0000-0000-000006520000}"/>
    <cellStyle name="Normal 11 2 13 3" xfId="8974" xr:uid="{00000000-0005-0000-0000-000007520000}"/>
    <cellStyle name="Normal 11 2 13 3 2" xfId="15381" xr:uid="{00000000-0005-0000-0000-000008520000}"/>
    <cellStyle name="Normal 11 2 13 3 2 2" xfId="28031" xr:uid="{00000000-0005-0000-0000-000009520000}"/>
    <cellStyle name="Normal 11 2 13 3 3" xfId="22992" xr:uid="{00000000-0005-0000-0000-00000A520000}"/>
    <cellStyle name="Normal 11 2 13 4" xfId="6987" xr:uid="{00000000-0005-0000-0000-00000B520000}"/>
    <cellStyle name="Normal 11 2 13 4 2" xfId="13524" xr:uid="{00000000-0005-0000-0000-00000C520000}"/>
    <cellStyle name="Normal 11 2 13 4 2 2" xfId="26255" xr:uid="{00000000-0005-0000-0000-00000D520000}"/>
    <cellStyle name="Normal 11 2 13 4 3" xfId="21714" xr:uid="{00000000-0005-0000-0000-00000E520000}"/>
    <cellStyle name="Normal 11 2 13 5" xfId="12426" xr:uid="{00000000-0005-0000-0000-00000F520000}"/>
    <cellStyle name="Normal 11 2 13 5 2" xfId="25172" xr:uid="{00000000-0005-0000-0000-000010520000}"/>
    <cellStyle name="Normal 11 2 13 6" xfId="17896" xr:uid="{00000000-0005-0000-0000-000011520000}"/>
    <cellStyle name="Normal 11 2 13 7" xfId="31247" xr:uid="{00000000-0005-0000-0000-000012520000}"/>
    <cellStyle name="Normal 11 2 13 8" xfId="34587" xr:uid="{00000000-0005-0000-0000-000013520000}"/>
    <cellStyle name="Normal 11 2 14" xfId="4766" xr:uid="{00000000-0005-0000-0000-000014520000}"/>
    <cellStyle name="Normal 11 2 14 2" xfId="8051" xr:uid="{00000000-0005-0000-0000-000015520000}"/>
    <cellStyle name="Normal 11 2 14 2 2" xfId="14540" xr:uid="{00000000-0005-0000-0000-000016520000}"/>
    <cellStyle name="Normal 11 2 14 2 2 2" xfId="27223" xr:uid="{00000000-0005-0000-0000-000017520000}"/>
    <cellStyle name="Normal 11 2 14 2 3" xfId="19317" xr:uid="{00000000-0005-0000-0000-000018520000}"/>
    <cellStyle name="Normal 11 2 14 2 4" xfId="32434" xr:uid="{00000000-0005-0000-0000-000019520000}"/>
    <cellStyle name="Normal 11 2 14 2 5" xfId="35445" xr:uid="{00000000-0005-0000-0000-00001A520000}"/>
    <cellStyle name="Normal 11 2 14 3" xfId="8975" xr:uid="{00000000-0005-0000-0000-00001B520000}"/>
    <cellStyle name="Normal 11 2 14 3 2" xfId="15382" xr:uid="{00000000-0005-0000-0000-00001C520000}"/>
    <cellStyle name="Normal 11 2 14 3 2 2" xfId="28032" xr:uid="{00000000-0005-0000-0000-00001D520000}"/>
    <cellStyle name="Normal 11 2 14 3 3" xfId="22993" xr:uid="{00000000-0005-0000-0000-00001E520000}"/>
    <cellStyle name="Normal 11 2 14 4" xfId="6988" xr:uid="{00000000-0005-0000-0000-00001F520000}"/>
    <cellStyle name="Normal 11 2 14 4 2" xfId="13525" xr:uid="{00000000-0005-0000-0000-000020520000}"/>
    <cellStyle name="Normal 11 2 14 4 2 2" xfId="26256" xr:uid="{00000000-0005-0000-0000-000021520000}"/>
    <cellStyle name="Normal 11 2 14 4 3" xfId="21715" xr:uid="{00000000-0005-0000-0000-000022520000}"/>
    <cellStyle name="Normal 11 2 14 5" xfId="12427" xr:uid="{00000000-0005-0000-0000-000023520000}"/>
    <cellStyle name="Normal 11 2 14 5 2" xfId="25173" xr:uid="{00000000-0005-0000-0000-000024520000}"/>
    <cellStyle name="Normal 11 2 14 6" xfId="17897" xr:uid="{00000000-0005-0000-0000-000025520000}"/>
    <cellStyle name="Normal 11 2 14 7" xfId="31248" xr:uid="{00000000-0005-0000-0000-000026520000}"/>
    <cellStyle name="Normal 11 2 14 8" xfId="34588" xr:uid="{00000000-0005-0000-0000-000027520000}"/>
    <cellStyle name="Normal 11 2 15" xfId="4767" xr:uid="{00000000-0005-0000-0000-000028520000}"/>
    <cellStyle name="Normal 11 2 15 2" xfId="8052" xr:uid="{00000000-0005-0000-0000-000029520000}"/>
    <cellStyle name="Normal 11 2 15 2 2" xfId="14541" xr:uid="{00000000-0005-0000-0000-00002A520000}"/>
    <cellStyle name="Normal 11 2 15 2 2 2" xfId="27224" xr:uid="{00000000-0005-0000-0000-00002B520000}"/>
    <cellStyle name="Normal 11 2 15 2 3" xfId="19318" xr:uid="{00000000-0005-0000-0000-00002C520000}"/>
    <cellStyle name="Normal 11 2 15 2 4" xfId="32435" xr:uid="{00000000-0005-0000-0000-00002D520000}"/>
    <cellStyle name="Normal 11 2 15 2 5" xfId="35446" xr:uid="{00000000-0005-0000-0000-00002E520000}"/>
    <cellStyle name="Normal 11 2 15 3" xfId="8976" xr:uid="{00000000-0005-0000-0000-00002F520000}"/>
    <cellStyle name="Normal 11 2 15 3 2" xfId="15383" xr:uid="{00000000-0005-0000-0000-000030520000}"/>
    <cellStyle name="Normal 11 2 15 3 2 2" xfId="28033" xr:uid="{00000000-0005-0000-0000-000031520000}"/>
    <cellStyle name="Normal 11 2 15 3 3" xfId="22994" xr:uid="{00000000-0005-0000-0000-000032520000}"/>
    <cellStyle name="Normal 11 2 15 4" xfId="6989" xr:uid="{00000000-0005-0000-0000-000033520000}"/>
    <cellStyle name="Normal 11 2 15 4 2" xfId="13526" xr:uid="{00000000-0005-0000-0000-000034520000}"/>
    <cellStyle name="Normal 11 2 15 4 2 2" xfId="26257" xr:uid="{00000000-0005-0000-0000-000035520000}"/>
    <cellStyle name="Normal 11 2 15 4 3" xfId="21716" xr:uid="{00000000-0005-0000-0000-000036520000}"/>
    <cellStyle name="Normal 11 2 15 5" xfId="12428" xr:uid="{00000000-0005-0000-0000-000037520000}"/>
    <cellStyle name="Normal 11 2 15 5 2" xfId="25174" xr:uid="{00000000-0005-0000-0000-000038520000}"/>
    <cellStyle name="Normal 11 2 15 6" xfId="17898" xr:uid="{00000000-0005-0000-0000-000039520000}"/>
    <cellStyle name="Normal 11 2 15 7" xfId="31249" xr:uid="{00000000-0005-0000-0000-00003A520000}"/>
    <cellStyle name="Normal 11 2 15 8" xfId="34589" xr:uid="{00000000-0005-0000-0000-00003B520000}"/>
    <cellStyle name="Normal 11 2 16" xfId="4768" xr:uid="{00000000-0005-0000-0000-00003C520000}"/>
    <cellStyle name="Normal 11 2 16 2" xfId="8053" xr:uid="{00000000-0005-0000-0000-00003D520000}"/>
    <cellStyle name="Normal 11 2 16 2 2" xfId="14542" xr:uid="{00000000-0005-0000-0000-00003E520000}"/>
    <cellStyle name="Normal 11 2 16 2 2 2" xfId="27225" xr:uid="{00000000-0005-0000-0000-00003F520000}"/>
    <cellStyle name="Normal 11 2 16 2 3" xfId="19319" xr:uid="{00000000-0005-0000-0000-000040520000}"/>
    <cellStyle name="Normal 11 2 16 2 4" xfId="32436" xr:uid="{00000000-0005-0000-0000-000041520000}"/>
    <cellStyle name="Normal 11 2 16 2 5" xfId="35447" xr:uid="{00000000-0005-0000-0000-000042520000}"/>
    <cellStyle name="Normal 11 2 16 3" xfId="8977" xr:uid="{00000000-0005-0000-0000-000043520000}"/>
    <cellStyle name="Normal 11 2 16 3 2" xfId="15384" xr:uid="{00000000-0005-0000-0000-000044520000}"/>
    <cellStyle name="Normal 11 2 16 3 2 2" xfId="28034" xr:uid="{00000000-0005-0000-0000-000045520000}"/>
    <cellStyle name="Normal 11 2 16 3 3" xfId="22995" xr:uid="{00000000-0005-0000-0000-000046520000}"/>
    <cellStyle name="Normal 11 2 16 4" xfId="6990" xr:uid="{00000000-0005-0000-0000-000047520000}"/>
    <cellStyle name="Normal 11 2 16 4 2" xfId="13527" xr:uid="{00000000-0005-0000-0000-000048520000}"/>
    <cellStyle name="Normal 11 2 16 4 2 2" xfId="26258" xr:uid="{00000000-0005-0000-0000-000049520000}"/>
    <cellStyle name="Normal 11 2 16 4 3" xfId="21717" xr:uid="{00000000-0005-0000-0000-00004A520000}"/>
    <cellStyle name="Normal 11 2 16 5" xfId="12429" xr:uid="{00000000-0005-0000-0000-00004B520000}"/>
    <cellStyle name="Normal 11 2 16 5 2" xfId="25175" xr:uid="{00000000-0005-0000-0000-00004C520000}"/>
    <cellStyle name="Normal 11 2 16 6" xfId="17899" xr:uid="{00000000-0005-0000-0000-00004D520000}"/>
    <cellStyle name="Normal 11 2 16 7" xfId="31250" xr:uid="{00000000-0005-0000-0000-00004E520000}"/>
    <cellStyle name="Normal 11 2 16 8" xfId="34590" xr:uid="{00000000-0005-0000-0000-00004F520000}"/>
    <cellStyle name="Normal 11 2 17" xfId="4769" xr:uid="{00000000-0005-0000-0000-000050520000}"/>
    <cellStyle name="Normal 11 2 17 2" xfId="8054" xr:uid="{00000000-0005-0000-0000-000051520000}"/>
    <cellStyle name="Normal 11 2 17 2 2" xfId="14543" xr:uid="{00000000-0005-0000-0000-000052520000}"/>
    <cellStyle name="Normal 11 2 17 2 2 2" xfId="27226" xr:uid="{00000000-0005-0000-0000-000053520000}"/>
    <cellStyle name="Normal 11 2 17 2 3" xfId="19320" xr:uid="{00000000-0005-0000-0000-000054520000}"/>
    <cellStyle name="Normal 11 2 17 2 4" xfId="32437" xr:uid="{00000000-0005-0000-0000-000055520000}"/>
    <cellStyle name="Normal 11 2 17 2 5" xfId="35448" xr:uid="{00000000-0005-0000-0000-000056520000}"/>
    <cellStyle name="Normal 11 2 17 3" xfId="8978" xr:uid="{00000000-0005-0000-0000-000057520000}"/>
    <cellStyle name="Normal 11 2 17 3 2" xfId="15385" xr:uid="{00000000-0005-0000-0000-000058520000}"/>
    <cellStyle name="Normal 11 2 17 3 2 2" xfId="28035" xr:uid="{00000000-0005-0000-0000-000059520000}"/>
    <cellStyle name="Normal 11 2 17 3 3" xfId="22996" xr:uid="{00000000-0005-0000-0000-00005A520000}"/>
    <cellStyle name="Normal 11 2 17 4" xfId="6991" xr:uid="{00000000-0005-0000-0000-00005B520000}"/>
    <cellStyle name="Normal 11 2 17 4 2" xfId="13528" xr:uid="{00000000-0005-0000-0000-00005C520000}"/>
    <cellStyle name="Normal 11 2 17 4 2 2" xfId="26259" xr:uid="{00000000-0005-0000-0000-00005D520000}"/>
    <cellStyle name="Normal 11 2 17 4 3" xfId="21718" xr:uid="{00000000-0005-0000-0000-00005E520000}"/>
    <cellStyle name="Normal 11 2 17 5" xfId="12430" xr:uid="{00000000-0005-0000-0000-00005F520000}"/>
    <cellStyle name="Normal 11 2 17 5 2" xfId="25176" xr:uid="{00000000-0005-0000-0000-000060520000}"/>
    <cellStyle name="Normal 11 2 17 6" xfId="17900" xr:uid="{00000000-0005-0000-0000-000061520000}"/>
    <cellStyle name="Normal 11 2 17 7" xfId="31251" xr:uid="{00000000-0005-0000-0000-000062520000}"/>
    <cellStyle name="Normal 11 2 17 8" xfId="34591" xr:uid="{00000000-0005-0000-0000-000063520000}"/>
    <cellStyle name="Normal 11 2 18" xfId="4770" xr:uid="{00000000-0005-0000-0000-000064520000}"/>
    <cellStyle name="Normal 11 2 18 2" xfId="8055" xr:uid="{00000000-0005-0000-0000-000065520000}"/>
    <cellStyle name="Normal 11 2 18 2 2" xfId="14544" xr:uid="{00000000-0005-0000-0000-000066520000}"/>
    <cellStyle name="Normal 11 2 18 2 2 2" xfId="27227" xr:uid="{00000000-0005-0000-0000-000067520000}"/>
    <cellStyle name="Normal 11 2 18 2 3" xfId="19321" xr:uid="{00000000-0005-0000-0000-000068520000}"/>
    <cellStyle name="Normal 11 2 18 2 4" xfId="32438" xr:uid="{00000000-0005-0000-0000-000069520000}"/>
    <cellStyle name="Normal 11 2 18 2 5" xfId="35449" xr:uid="{00000000-0005-0000-0000-00006A520000}"/>
    <cellStyle name="Normal 11 2 18 3" xfId="8979" xr:uid="{00000000-0005-0000-0000-00006B520000}"/>
    <cellStyle name="Normal 11 2 18 3 2" xfId="15386" xr:uid="{00000000-0005-0000-0000-00006C520000}"/>
    <cellStyle name="Normal 11 2 18 3 2 2" xfId="28036" xr:uid="{00000000-0005-0000-0000-00006D520000}"/>
    <cellStyle name="Normal 11 2 18 3 3" xfId="22997" xr:uid="{00000000-0005-0000-0000-00006E520000}"/>
    <cellStyle name="Normal 11 2 18 4" xfId="6992" xr:uid="{00000000-0005-0000-0000-00006F520000}"/>
    <cellStyle name="Normal 11 2 18 4 2" xfId="13529" xr:uid="{00000000-0005-0000-0000-000070520000}"/>
    <cellStyle name="Normal 11 2 18 4 2 2" xfId="26260" xr:uid="{00000000-0005-0000-0000-000071520000}"/>
    <cellStyle name="Normal 11 2 18 4 3" xfId="21719" xr:uid="{00000000-0005-0000-0000-000072520000}"/>
    <cellStyle name="Normal 11 2 18 5" xfId="12431" xr:uid="{00000000-0005-0000-0000-000073520000}"/>
    <cellStyle name="Normal 11 2 18 5 2" xfId="25177" xr:uid="{00000000-0005-0000-0000-000074520000}"/>
    <cellStyle name="Normal 11 2 18 6" xfId="17901" xr:uid="{00000000-0005-0000-0000-000075520000}"/>
    <cellStyle name="Normal 11 2 18 7" xfId="31252" xr:uid="{00000000-0005-0000-0000-000076520000}"/>
    <cellStyle name="Normal 11 2 18 8" xfId="34592" xr:uid="{00000000-0005-0000-0000-000077520000}"/>
    <cellStyle name="Normal 11 2 19" xfId="4771" xr:uid="{00000000-0005-0000-0000-000078520000}"/>
    <cellStyle name="Normal 11 2 19 2" xfId="8056" xr:uid="{00000000-0005-0000-0000-000079520000}"/>
    <cellStyle name="Normal 11 2 19 2 2" xfId="14545" xr:uid="{00000000-0005-0000-0000-00007A520000}"/>
    <cellStyle name="Normal 11 2 19 2 2 2" xfId="27228" xr:uid="{00000000-0005-0000-0000-00007B520000}"/>
    <cellStyle name="Normal 11 2 19 2 3" xfId="19322" xr:uid="{00000000-0005-0000-0000-00007C520000}"/>
    <cellStyle name="Normal 11 2 19 2 4" xfId="32439" xr:uid="{00000000-0005-0000-0000-00007D520000}"/>
    <cellStyle name="Normal 11 2 19 2 5" xfId="35450" xr:uid="{00000000-0005-0000-0000-00007E520000}"/>
    <cellStyle name="Normal 11 2 19 3" xfId="8980" xr:uid="{00000000-0005-0000-0000-00007F520000}"/>
    <cellStyle name="Normal 11 2 19 3 2" xfId="15387" xr:uid="{00000000-0005-0000-0000-000080520000}"/>
    <cellStyle name="Normal 11 2 19 3 2 2" xfId="28037" xr:uid="{00000000-0005-0000-0000-000081520000}"/>
    <cellStyle name="Normal 11 2 19 3 3" xfId="22998" xr:uid="{00000000-0005-0000-0000-000082520000}"/>
    <cellStyle name="Normal 11 2 19 4" xfId="6993" xr:uid="{00000000-0005-0000-0000-000083520000}"/>
    <cellStyle name="Normal 11 2 19 4 2" xfId="13530" xr:uid="{00000000-0005-0000-0000-000084520000}"/>
    <cellStyle name="Normal 11 2 19 4 2 2" xfId="26261" xr:uid="{00000000-0005-0000-0000-000085520000}"/>
    <cellStyle name="Normal 11 2 19 4 3" xfId="21720" xr:uid="{00000000-0005-0000-0000-000086520000}"/>
    <cellStyle name="Normal 11 2 19 5" xfId="12432" xr:uid="{00000000-0005-0000-0000-000087520000}"/>
    <cellStyle name="Normal 11 2 19 5 2" xfId="25178" xr:uid="{00000000-0005-0000-0000-000088520000}"/>
    <cellStyle name="Normal 11 2 19 6" xfId="17902" xr:uid="{00000000-0005-0000-0000-000089520000}"/>
    <cellStyle name="Normal 11 2 19 7" xfId="31253" xr:uid="{00000000-0005-0000-0000-00008A520000}"/>
    <cellStyle name="Normal 11 2 19 8" xfId="34593" xr:uid="{00000000-0005-0000-0000-00008B520000}"/>
    <cellStyle name="Normal 11 2 2" xfId="1115" xr:uid="{00000000-0005-0000-0000-00008C520000}"/>
    <cellStyle name="Normal 11 2 2 10" xfId="34334" xr:uid="{00000000-0005-0000-0000-00008D520000}"/>
    <cellStyle name="Normal 11 2 2 11" xfId="3143" xr:uid="{00000000-0005-0000-0000-00008E520000}"/>
    <cellStyle name="Normal 11 2 2 12" xfId="43155" xr:uid="{00000000-0005-0000-0000-00008F520000}"/>
    <cellStyle name="Normal 11 2 2 13" xfId="46891" xr:uid="{B1EF2AAE-BCD6-4C0F-8217-FD959ABFE135}"/>
    <cellStyle name="Normal 11 2 2 2" xfId="1530" xr:uid="{00000000-0005-0000-0000-000090520000}"/>
    <cellStyle name="Normal 11 2 2 2 10" xfId="35108" xr:uid="{00000000-0005-0000-0000-000091520000}"/>
    <cellStyle name="Normal 11 2 2 2 11" xfId="4772" xr:uid="{00000000-0005-0000-0000-000092520000}"/>
    <cellStyle name="Normal 11 2 2 2 12" xfId="43156" xr:uid="{00000000-0005-0000-0000-000093520000}"/>
    <cellStyle name="Normal 11 2 2 2 13" xfId="46892" xr:uid="{E9E6E15B-C2BC-4EFD-AA71-CA4E5CD4F185}"/>
    <cellStyle name="Normal 11 2 2 2 2" xfId="1531" xr:uid="{00000000-0005-0000-0000-000094520000}"/>
    <cellStyle name="Normal 11 2 2 2 2 10" xfId="46893" xr:uid="{2A4D7DD6-5916-40E8-8857-4A2C4F8FD508}"/>
    <cellStyle name="Normal 11 2 2 2 2 2" xfId="11105" xr:uid="{00000000-0005-0000-0000-000095520000}"/>
    <cellStyle name="Normal 11 2 2 2 2 2 2" xfId="16512" xr:uid="{00000000-0005-0000-0000-000096520000}"/>
    <cellStyle name="Normal 11 2 2 2 2 2 2 2" xfId="29051" xr:uid="{00000000-0005-0000-0000-000097520000}"/>
    <cellStyle name="Normal 11 2 2 2 2 2 3" xfId="20457" xr:uid="{00000000-0005-0000-0000-000098520000}"/>
    <cellStyle name="Normal 11 2 2 2 2 2 4" xfId="33710" xr:uid="{00000000-0005-0000-0000-000099520000}"/>
    <cellStyle name="Normal 11 2 2 2 2 2 5" xfId="36497" xr:uid="{00000000-0005-0000-0000-00009A520000}"/>
    <cellStyle name="Normal 11 2 2 2 2 2 6" xfId="43158" xr:uid="{00000000-0005-0000-0000-00009B520000}"/>
    <cellStyle name="Normal 11 2 2 2 2 3" xfId="14546" xr:uid="{00000000-0005-0000-0000-00009C520000}"/>
    <cellStyle name="Normal 11 2 2 2 2 3 2" xfId="20158" xr:uid="{00000000-0005-0000-0000-00009D520000}"/>
    <cellStyle name="Normal 11 2 2 2 2 3 3" xfId="27229" xr:uid="{00000000-0005-0000-0000-00009E520000}"/>
    <cellStyle name="Normal 11 2 2 2 2 3 4" xfId="33415" xr:uid="{00000000-0005-0000-0000-00009F520000}"/>
    <cellStyle name="Normal 11 2 2 2 2 3 5" xfId="36203" xr:uid="{00000000-0005-0000-0000-0000A0520000}"/>
    <cellStyle name="Normal 11 2 2 2 2 3 6" xfId="43159" xr:uid="{00000000-0005-0000-0000-0000A1520000}"/>
    <cellStyle name="Normal 11 2 2 2 2 4" xfId="19872" xr:uid="{00000000-0005-0000-0000-0000A2520000}"/>
    <cellStyle name="Normal 11 2 2 2 2 4 2" xfId="43160" xr:uid="{00000000-0005-0000-0000-0000A3520000}"/>
    <cellStyle name="Normal 11 2 2 2 2 5" xfId="22553" xr:uid="{00000000-0005-0000-0000-0000A4520000}"/>
    <cellStyle name="Normal 11 2 2 2 2 5 2" xfId="43161" xr:uid="{00000000-0005-0000-0000-0000A5520000}"/>
    <cellStyle name="Normal 11 2 2 2 2 6" xfId="33026" xr:uid="{00000000-0005-0000-0000-0000A6520000}"/>
    <cellStyle name="Normal 11 2 2 2 2 6 2" xfId="43162" xr:uid="{00000000-0005-0000-0000-0000A7520000}"/>
    <cellStyle name="Normal 11 2 2 2 2 7" xfId="35954" xr:uid="{00000000-0005-0000-0000-0000A8520000}"/>
    <cellStyle name="Normal 11 2 2 2 2 8" xfId="8057" xr:uid="{00000000-0005-0000-0000-0000A9520000}"/>
    <cellStyle name="Normal 11 2 2 2 2 9" xfId="43157" xr:uid="{00000000-0005-0000-0000-0000AA520000}"/>
    <cellStyle name="Normal 11 2 2 2 3" xfId="8981" xr:uid="{00000000-0005-0000-0000-0000AB520000}"/>
    <cellStyle name="Normal 11 2 2 2 3 2" xfId="15388" xr:uid="{00000000-0005-0000-0000-0000AC520000}"/>
    <cellStyle name="Normal 11 2 2 2 3 2 2" xfId="28038" xr:uid="{00000000-0005-0000-0000-0000AD520000}"/>
    <cellStyle name="Normal 11 2 2 2 3 3" xfId="20310" xr:uid="{00000000-0005-0000-0000-0000AE520000}"/>
    <cellStyle name="Normal 11 2 2 2 3 4" xfId="22999" xr:uid="{00000000-0005-0000-0000-0000AF520000}"/>
    <cellStyle name="Normal 11 2 2 2 3 5" xfId="33564" xr:uid="{00000000-0005-0000-0000-0000B0520000}"/>
    <cellStyle name="Normal 11 2 2 2 3 6" xfId="36351" xr:uid="{00000000-0005-0000-0000-0000B1520000}"/>
    <cellStyle name="Normal 11 2 2 2 3 7" xfId="43163" xr:uid="{00000000-0005-0000-0000-0000B2520000}"/>
    <cellStyle name="Normal 11 2 2 2 4" xfId="10701" xr:uid="{00000000-0005-0000-0000-0000B3520000}"/>
    <cellStyle name="Normal 11 2 2 2 4 2" xfId="16246" xr:uid="{00000000-0005-0000-0000-0000B4520000}"/>
    <cellStyle name="Normal 11 2 2 2 4 2 2" xfId="28834" xr:uid="{00000000-0005-0000-0000-0000B5520000}"/>
    <cellStyle name="Normal 11 2 2 2 4 3" xfId="20002" xr:uid="{00000000-0005-0000-0000-0000B6520000}"/>
    <cellStyle name="Normal 11 2 2 2 4 4" xfId="33266" xr:uid="{00000000-0005-0000-0000-0000B7520000}"/>
    <cellStyle name="Normal 11 2 2 2 4 5" xfId="36058" xr:uid="{00000000-0005-0000-0000-0000B8520000}"/>
    <cellStyle name="Normal 11 2 2 2 4 6" xfId="43164" xr:uid="{00000000-0005-0000-0000-0000B9520000}"/>
    <cellStyle name="Normal 11 2 2 2 5" xfId="6994" xr:uid="{00000000-0005-0000-0000-0000BA520000}"/>
    <cellStyle name="Normal 11 2 2 2 5 2" xfId="13531" xr:uid="{00000000-0005-0000-0000-0000BB520000}"/>
    <cellStyle name="Normal 11 2 2 2 5 2 2" xfId="26262" xr:uid="{00000000-0005-0000-0000-0000BC520000}"/>
    <cellStyle name="Normal 11 2 2 2 5 3" xfId="21721" xr:uid="{00000000-0005-0000-0000-0000BD520000}"/>
    <cellStyle name="Normal 11 2 2 2 5 4" xfId="43165" xr:uid="{00000000-0005-0000-0000-0000BE520000}"/>
    <cellStyle name="Normal 11 2 2 2 6" xfId="12433" xr:uid="{00000000-0005-0000-0000-0000BF520000}"/>
    <cellStyle name="Normal 11 2 2 2 6 2" xfId="25179" xr:uid="{00000000-0005-0000-0000-0000C0520000}"/>
    <cellStyle name="Normal 11 2 2 2 6 3" xfId="43166" xr:uid="{00000000-0005-0000-0000-0000C1520000}"/>
    <cellStyle name="Normal 11 2 2 2 7" xfId="18777" xr:uid="{00000000-0005-0000-0000-0000C2520000}"/>
    <cellStyle name="Normal 11 2 2 2 7 2" xfId="43167" xr:uid="{00000000-0005-0000-0000-0000C3520000}"/>
    <cellStyle name="Normal 11 2 2 2 8" xfId="21030" xr:uid="{00000000-0005-0000-0000-0000C4520000}"/>
    <cellStyle name="Normal 11 2 2 2 9" xfId="32033" xr:uid="{00000000-0005-0000-0000-0000C5520000}"/>
    <cellStyle name="Normal 11 2 2 3" xfId="1532" xr:uid="{00000000-0005-0000-0000-0000C6520000}"/>
    <cellStyle name="Normal 11 2 2 3 2" xfId="11251" xr:uid="{00000000-0005-0000-0000-0000C7520000}"/>
    <cellStyle name="Normal 11 2 2 3 2 2" xfId="16599" xr:uid="{00000000-0005-0000-0000-0000C8520000}"/>
    <cellStyle name="Normal 11 2 2 3 2 2 2" xfId="20403" xr:uid="{00000000-0005-0000-0000-0000C9520000}"/>
    <cellStyle name="Normal 11 2 2 3 2 2 3" xfId="33656" xr:uid="{00000000-0005-0000-0000-0000CA520000}"/>
    <cellStyle name="Normal 11 2 2 3 2 2 4" xfId="36443" xr:uid="{00000000-0005-0000-0000-0000CB520000}"/>
    <cellStyle name="Normal 11 2 2 3 2 3" xfId="19323" xr:uid="{00000000-0005-0000-0000-0000CC520000}"/>
    <cellStyle name="Normal 11 2 2 3 2 4" xfId="32440" xr:uid="{00000000-0005-0000-0000-0000CD520000}"/>
    <cellStyle name="Normal 11 2 2 3 2 5" xfId="35451" xr:uid="{00000000-0005-0000-0000-0000CE520000}"/>
    <cellStyle name="Normal 11 2 2 3 2 6" xfId="43169" xr:uid="{00000000-0005-0000-0000-0000CF520000}"/>
    <cellStyle name="Normal 11 2 2 3 3" xfId="14315" xr:uid="{00000000-0005-0000-0000-0000D0520000}"/>
    <cellStyle name="Normal 11 2 2 3 3 2" xfId="20104" xr:uid="{00000000-0005-0000-0000-0000D1520000}"/>
    <cellStyle name="Normal 11 2 2 3 3 3" xfId="33361" xr:uid="{00000000-0005-0000-0000-0000D2520000}"/>
    <cellStyle name="Normal 11 2 2 3 3 4" xfId="36149" xr:uid="{00000000-0005-0000-0000-0000D3520000}"/>
    <cellStyle name="Normal 11 2 2 3 3 5" xfId="43170" xr:uid="{00000000-0005-0000-0000-0000D4520000}"/>
    <cellStyle name="Normal 11 2 2 3 4" xfId="17903" xr:uid="{00000000-0005-0000-0000-0000D5520000}"/>
    <cellStyle name="Normal 11 2 2 3 4 2" xfId="43171" xr:uid="{00000000-0005-0000-0000-0000D6520000}"/>
    <cellStyle name="Normal 11 2 2 3 5" xfId="31254" xr:uid="{00000000-0005-0000-0000-0000D7520000}"/>
    <cellStyle name="Normal 11 2 2 3 5 2" xfId="43172" xr:uid="{00000000-0005-0000-0000-0000D8520000}"/>
    <cellStyle name="Normal 11 2 2 3 6" xfId="34594" xr:uid="{00000000-0005-0000-0000-0000D9520000}"/>
    <cellStyle name="Normal 11 2 2 3 6 2" xfId="43173" xr:uid="{00000000-0005-0000-0000-0000DA520000}"/>
    <cellStyle name="Normal 11 2 2 3 7" xfId="7820" xr:uid="{00000000-0005-0000-0000-0000DB520000}"/>
    <cellStyle name="Normal 11 2 2 3 8" xfId="43168" xr:uid="{00000000-0005-0000-0000-0000DC520000}"/>
    <cellStyle name="Normal 11 2 2 3 9" xfId="46894" xr:uid="{B96D0E14-1086-458A-8B3A-11E76AF4334F}"/>
    <cellStyle name="Normal 11 2 2 4" xfId="1529" xr:uid="{00000000-0005-0000-0000-0000DD520000}"/>
    <cellStyle name="Normal 11 2 2 4 2" xfId="15157" xr:uid="{00000000-0005-0000-0000-0000DE520000}"/>
    <cellStyle name="Normal 11 2 2 4 2 2" xfId="20256" xr:uid="{00000000-0005-0000-0000-0000DF520000}"/>
    <cellStyle name="Normal 11 2 2 4 2 3" xfId="33510" xr:uid="{00000000-0005-0000-0000-0000E0520000}"/>
    <cellStyle name="Normal 11 2 2 4 2 4" xfId="36297" xr:uid="{00000000-0005-0000-0000-0000E1520000}"/>
    <cellStyle name="Normal 11 2 2 4 3" xfId="19076" xr:uid="{00000000-0005-0000-0000-0000E2520000}"/>
    <cellStyle name="Normal 11 2 2 4 4" xfId="32198" xr:uid="{00000000-0005-0000-0000-0000E3520000}"/>
    <cellStyle name="Normal 11 2 2 4 5" xfId="35217" xr:uid="{00000000-0005-0000-0000-0000E4520000}"/>
    <cellStyle name="Normal 11 2 2 4 6" xfId="8742" xr:uid="{00000000-0005-0000-0000-0000E5520000}"/>
    <cellStyle name="Normal 11 2 2 4 7" xfId="43174" xr:uid="{00000000-0005-0000-0000-0000E6520000}"/>
    <cellStyle name="Normal 11 2 2 5" xfId="10451" xr:uid="{00000000-0005-0000-0000-0000E7520000}"/>
    <cellStyle name="Normal 11 2 2 5 2" xfId="16131" xr:uid="{00000000-0005-0000-0000-0000E8520000}"/>
    <cellStyle name="Normal 11 2 2 5 2 2" xfId="28753" xr:uid="{00000000-0005-0000-0000-0000E9520000}"/>
    <cellStyle name="Normal 11 2 2 5 3" xfId="18957" xr:uid="{00000000-0005-0000-0000-0000EA520000}"/>
    <cellStyle name="Normal 11 2 2 5 4" xfId="32137" xr:uid="{00000000-0005-0000-0000-0000EB520000}"/>
    <cellStyle name="Normal 11 2 2 5 5" xfId="35157" xr:uid="{00000000-0005-0000-0000-0000EC520000}"/>
    <cellStyle name="Normal 11 2 2 5 6" xfId="43175" xr:uid="{00000000-0005-0000-0000-0000ED520000}"/>
    <cellStyle name="Normal 11 2 2 6" xfId="6599" xr:uid="{00000000-0005-0000-0000-0000EE520000}"/>
    <cellStyle name="Normal 11 2 2 6 2" xfId="13187" xr:uid="{00000000-0005-0000-0000-0000EF520000}"/>
    <cellStyle name="Normal 11 2 2 6 2 2" xfId="25931" xr:uid="{00000000-0005-0000-0000-0000F0520000}"/>
    <cellStyle name="Normal 11 2 2 6 3" xfId="19941" xr:uid="{00000000-0005-0000-0000-0000F1520000}"/>
    <cellStyle name="Normal 11 2 2 6 4" xfId="33166" xr:uid="{00000000-0005-0000-0000-0000F2520000}"/>
    <cellStyle name="Normal 11 2 2 6 5" xfId="36003" xr:uid="{00000000-0005-0000-0000-0000F3520000}"/>
    <cellStyle name="Normal 11 2 2 6 6" xfId="43176" xr:uid="{00000000-0005-0000-0000-0000F4520000}"/>
    <cellStyle name="Normal 11 2 2 7" xfId="12119" xr:uid="{00000000-0005-0000-0000-0000F5520000}"/>
    <cellStyle name="Normal 11 2 2 7 2" xfId="24864" xr:uid="{00000000-0005-0000-0000-0000F6520000}"/>
    <cellStyle name="Normal 11 2 2 7 3" xfId="43177" xr:uid="{00000000-0005-0000-0000-0000F7520000}"/>
    <cellStyle name="Normal 11 2 2 8" xfId="17487" xr:uid="{00000000-0005-0000-0000-0000F8520000}"/>
    <cellStyle name="Normal 11 2 2 8 2" xfId="43178" xr:uid="{00000000-0005-0000-0000-0000F9520000}"/>
    <cellStyle name="Normal 11 2 2 9" xfId="30833" xr:uid="{00000000-0005-0000-0000-0000FA520000}"/>
    <cellStyle name="Normal 11 2 20" xfId="4761" xr:uid="{00000000-0005-0000-0000-0000FB520000}"/>
    <cellStyle name="Normal 11 2 20 2" xfId="6271" xr:uid="{00000000-0005-0000-0000-0000FC520000}"/>
    <cellStyle name="Normal 11 2 20 3" xfId="8046" xr:uid="{00000000-0005-0000-0000-0000FD520000}"/>
    <cellStyle name="Normal 11 2 20 3 2" xfId="14535" xr:uid="{00000000-0005-0000-0000-0000FE520000}"/>
    <cellStyle name="Normal 11 2 20 3 2 2" xfId="27218" xr:uid="{00000000-0005-0000-0000-0000FF520000}"/>
    <cellStyle name="Normal 11 2 20 3 3" xfId="22552" xr:uid="{00000000-0005-0000-0000-000000530000}"/>
    <cellStyle name="Normal 11 2 20 4" xfId="8970" xr:uid="{00000000-0005-0000-0000-000001530000}"/>
    <cellStyle name="Normal 11 2 20 4 2" xfId="15377" xr:uid="{00000000-0005-0000-0000-000002530000}"/>
    <cellStyle name="Normal 11 2 20 4 2 2" xfId="28027" xr:uid="{00000000-0005-0000-0000-000003530000}"/>
    <cellStyle name="Normal 11 2 20 4 3" xfId="22988" xr:uid="{00000000-0005-0000-0000-000004530000}"/>
    <cellStyle name="Normal 11 2 20 5" xfId="6983" xr:uid="{00000000-0005-0000-0000-000005530000}"/>
    <cellStyle name="Normal 11 2 20 5 2" xfId="13520" xr:uid="{00000000-0005-0000-0000-000006530000}"/>
    <cellStyle name="Normal 11 2 20 5 2 2" xfId="26251" xr:uid="{00000000-0005-0000-0000-000007530000}"/>
    <cellStyle name="Normal 11 2 20 5 3" xfId="21710" xr:uid="{00000000-0005-0000-0000-000008530000}"/>
    <cellStyle name="Normal 11 2 20 6" xfId="12422" xr:uid="{00000000-0005-0000-0000-000009530000}"/>
    <cellStyle name="Normal 11 2 20 6 2" xfId="25168" xr:uid="{00000000-0005-0000-0000-00000A530000}"/>
    <cellStyle name="Normal 11 2 20 7" xfId="18699" xr:uid="{00000000-0005-0000-0000-00000B530000}"/>
    <cellStyle name="Normal 11 2 20 8" xfId="21029" xr:uid="{00000000-0005-0000-0000-00000C530000}"/>
    <cellStyle name="Normal 11 2 21" xfId="7798" xr:uid="{00000000-0005-0000-0000-00000D530000}"/>
    <cellStyle name="Normal 11 2 21 2" xfId="14293" xr:uid="{00000000-0005-0000-0000-00000E530000}"/>
    <cellStyle name="Normal 11 2 21 2 2" xfId="19312" xr:uid="{00000000-0005-0000-0000-00000F530000}"/>
    <cellStyle name="Normal 11 2 21 2 3" xfId="27005" xr:uid="{00000000-0005-0000-0000-000010530000}"/>
    <cellStyle name="Normal 11 2 21 2 4" xfId="32429" xr:uid="{00000000-0005-0000-0000-000011530000}"/>
    <cellStyle name="Normal 11 2 21 2 5" xfId="35440" xr:uid="{00000000-0005-0000-0000-000012530000}"/>
    <cellStyle name="Normal 11 2 21 3" xfId="17892" xr:uid="{00000000-0005-0000-0000-000013530000}"/>
    <cellStyle name="Normal 11 2 21 4" xfId="22497" xr:uid="{00000000-0005-0000-0000-000014530000}"/>
    <cellStyle name="Normal 11 2 21 5" xfId="31243" xr:uid="{00000000-0005-0000-0000-000015530000}"/>
    <cellStyle name="Normal 11 2 21 6" xfId="34583" xr:uid="{00000000-0005-0000-0000-000016530000}"/>
    <cellStyle name="Normal 11 2 22" xfId="8675" xr:uid="{00000000-0005-0000-0000-000017530000}"/>
    <cellStyle name="Normal 11 2 22 2" xfId="15133" xr:uid="{00000000-0005-0000-0000-000018530000}"/>
    <cellStyle name="Normal 11 2 22 2 2" xfId="27800" xr:uid="{00000000-0005-0000-0000-000019530000}"/>
    <cellStyle name="Normal 11 2 22 3" xfId="22740" xr:uid="{00000000-0005-0000-0000-00001A530000}"/>
    <cellStyle name="Normal 11 2 23" xfId="9963" xr:uid="{00000000-0005-0000-0000-00001B530000}"/>
    <cellStyle name="Normal 11 2 24" xfId="6509" xr:uid="{00000000-0005-0000-0000-00001C530000}"/>
    <cellStyle name="Normal 11 2 24 2" xfId="13104" xr:uid="{00000000-0005-0000-0000-00001D530000}"/>
    <cellStyle name="Normal 11 2 24 2 2" xfId="25849" xr:uid="{00000000-0005-0000-0000-00001E530000}"/>
    <cellStyle name="Normal 11 2 24 3" xfId="21253" xr:uid="{00000000-0005-0000-0000-00001F530000}"/>
    <cellStyle name="Normal 11 2 25" xfId="12083" xr:uid="{00000000-0005-0000-0000-000020530000}"/>
    <cellStyle name="Normal 11 2 25 2" xfId="24828" xr:uid="{00000000-0005-0000-0000-000021530000}"/>
    <cellStyle name="Normal 11 2 26" xfId="2849" xr:uid="{00000000-0005-0000-0000-000022530000}"/>
    <cellStyle name="Normal 11 2 27" xfId="37646" xr:uid="{00000000-0005-0000-0000-000023530000}"/>
    <cellStyle name="Normal 11 2 28" xfId="37940" xr:uid="{00000000-0005-0000-0000-000024530000}"/>
    <cellStyle name="Normal 11 2 29" xfId="43153" xr:uid="{00000000-0005-0000-0000-000025530000}"/>
    <cellStyle name="Normal 11 2 3" xfId="1533" xr:uid="{00000000-0005-0000-0000-000026530000}"/>
    <cellStyle name="Normal 11 2 3 10" xfId="4773" xr:uid="{00000000-0005-0000-0000-000027530000}"/>
    <cellStyle name="Normal 11 2 3 11" xfId="43179" xr:uid="{00000000-0005-0000-0000-000028530000}"/>
    <cellStyle name="Normal 11 2 3 12" xfId="46895" xr:uid="{8C853091-388F-4920-9E91-6C41BE68E01F}"/>
    <cellStyle name="Normal 11 2 3 2" xfId="1534" xr:uid="{00000000-0005-0000-0000-000029530000}"/>
    <cellStyle name="Normal 11 2 3 2 2" xfId="11048" xr:uid="{00000000-0005-0000-0000-00002A530000}"/>
    <cellStyle name="Normal 11 2 3 2 2 2" xfId="16482" xr:uid="{00000000-0005-0000-0000-00002B530000}"/>
    <cellStyle name="Normal 11 2 3 2 2 2 2" xfId="29022" xr:uid="{00000000-0005-0000-0000-00002C530000}"/>
    <cellStyle name="Normal 11 2 3 2 2 3" xfId="23932" xr:uid="{00000000-0005-0000-0000-00002D530000}"/>
    <cellStyle name="Normal 11 2 3 2 2 4" xfId="43181" xr:uid="{00000000-0005-0000-0000-00002E530000}"/>
    <cellStyle name="Normal 11 2 3 2 3" xfId="14547" xr:uid="{00000000-0005-0000-0000-00002F530000}"/>
    <cellStyle name="Normal 11 2 3 2 3 2" xfId="27230" xr:uid="{00000000-0005-0000-0000-000030530000}"/>
    <cellStyle name="Normal 11 2 3 2 3 3" xfId="43182" xr:uid="{00000000-0005-0000-0000-000031530000}"/>
    <cellStyle name="Normal 11 2 3 2 4" xfId="19324" xr:uid="{00000000-0005-0000-0000-000032530000}"/>
    <cellStyle name="Normal 11 2 3 2 4 2" xfId="43183" xr:uid="{00000000-0005-0000-0000-000033530000}"/>
    <cellStyle name="Normal 11 2 3 2 5" xfId="32441" xr:uid="{00000000-0005-0000-0000-000034530000}"/>
    <cellStyle name="Normal 11 2 3 2 5 2" xfId="43184" xr:uid="{00000000-0005-0000-0000-000035530000}"/>
    <cellStyle name="Normal 11 2 3 2 6" xfId="35452" xr:uid="{00000000-0005-0000-0000-000036530000}"/>
    <cellStyle name="Normal 11 2 3 2 6 2" xfId="43185" xr:uid="{00000000-0005-0000-0000-000037530000}"/>
    <cellStyle name="Normal 11 2 3 2 7" xfId="8058" xr:uid="{00000000-0005-0000-0000-000038530000}"/>
    <cellStyle name="Normal 11 2 3 2 8" xfId="43180" xr:uid="{00000000-0005-0000-0000-000039530000}"/>
    <cellStyle name="Normal 11 2 3 2 9" xfId="46896" xr:uid="{4EACCB2F-6F83-4F53-A05D-20D5922EBD4D}"/>
    <cellStyle name="Normal 11 2 3 3" xfId="8982" xr:uid="{00000000-0005-0000-0000-00003A530000}"/>
    <cellStyle name="Normal 11 2 3 3 2" xfId="15389" xr:uid="{00000000-0005-0000-0000-00003B530000}"/>
    <cellStyle name="Normal 11 2 3 3 2 2" xfId="28039" xr:uid="{00000000-0005-0000-0000-00003C530000}"/>
    <cellStyle name="Normal 11 2 3 3 3" xfId="23000" xr:uid="{00000000-0005-0000-0000-00003D530000}"/>
    <cellStyle name="Normal 11 2 3 3 4" xfId="43186" xr:uid="{00000000-0005-0000-0000-00003E530000}"/>
    <cellStyle name="Normal 11 2 3 4" xfId="10808" xr:uid="{00000000-0005-0000-0000-00003F530000}"/>
    <cellStyle name="Normal 11 2 3 4 2" xfId="16327" xr:uid="{00000000-0005-0000-0000-000040530000}"/>
    <cellStyle name="Normal 11 2 3 4 2 2" xfId="28869" xr:uid="{00000000-0005-0000-0000-000041530000}"/>
    <cellStyle name="Normal 11 2 3 4 3" xfId="23788" xr:uid="{00000000-0005-0000-0000-000042530000}"/>
    <cellStyle name="Normal 11 2 3 4 4" xfId="43187" xr:uid="{00000000-0005-0000-0000-000043530000}"/>
    <cellStyle name="Normal 11 2 3 5" xfId="6995" xr:uid="{00000000-0005-0000-0000-000044530000}"/>
    <cellStyle name="Normal 11 2 3 5 2" xfId="13532" xr:uid="{00000000-0005-0000-0000-000045530000}"/>
    <cellStyle name="Normal 11 2 3 5 2 2" xfId="26263" xr:uid="{00000000-0005-0000-0000-000046530000}"/>
    <cellStyle name="Normal 11 2 3 5 3" xfId="21722" xr:uid="{00000000-0005-0000-0000-000047530000}"/>
    <cellStyle name="Normal 11 2 3 5 4" xfId="43188" xr:uid="{00000000-0005-0000-0000-000048530000}"/>
    <cellStyle name="Normal 11 2 3 6" xfId="12434" xr:uid="{00000000-0005-0000-0000-000049530000}"/>
    <cellStyle name="Normal 11 2 3 6 2" xfId="25180" xr:uid="{00000000-0005-0000-0000-00004A530000}"/>
    <cellStyle name="Normal 11 2 3 6 3" xfId="43189" xr:uid="{00000000-0005-0000-0000-00004B530000}"/>
    <cellStyle name="Normal 11 2 3 7" xfId="17904" xr:uid="{00000000-0005-0000-0000-00004C530000}"/>
    <cellStyle name="Normal 11 2 3 7 2" xfId="43190" xr:uid="{00000000-0005-0000-0000-00004D530000}"/>
    <cellStyle name="Normal 11 2 3 8" xfId="31255" xr:uid="{00000000-0005-0000-0000-00004E530000}"/>
    <cellStyle name="Normal 11 2 3 9" xfId="34595" xr:uid="{00000000-0005-0000-0000-00004F530000}"/>
    <cellStyle name="Normal 11 2 30" xfId="46890" xr:uid="{68F21C90-76C6-411C-AD76-ECADCD11DBA2}"/>
    <cellStyle name="Normal 11 2 4" xfId="1535" xr:uid="{00000000-0005-0000-0000-000050530000}"/>
    <cellStyle name="Normal 11 2 4 10" xfId="4774" xr:uid="{00000000-0005-0000-0000-000051530000}"/>
    <cellStyle name="Normal 11 2 4 11" xfId="43191" xr:uid="{00000000-0005-0000-0000-000052530000}"/>
    <cellStyle name="Normal 11 2 4 12" xfId="46897" xr:uid="{D404DD82-F323-4429-AF2F-830F03F1B11E}"/>
    <cellStyle name="Normal 11 2 4 2" xfId="8059" xr:uid="{00000000-0005-0000-0000-000053530000}"/>
    <cellStyle name="Normal 11 2 4 2 2" xfId="14548" xr:uid="{00000000-0005-0000-0000-000054530000}"/>
    <cellStyle name="Normal 11 2 4 2 2 2" xfId="27231" xr:uid="{00000000-0005-0000-0000-000055530000}"/>
    <cellStyle name="Normal 11 2 4 2 3" xfId="19325" xr:uid="{00000000-0005-0000-0000-000056530000}"/>
    <cellStyle name="Normal 11 2 4 2 4" xfId="32442" xr:uid="{00000000-0005-0000-0000-000057530000}"/>
    <cellStyle name="Normal 11 2 4 2 5" xfId="35453" xr:uid="{00000000-0005-0000-0000-000058530000}"/>
    <cellStyle name="Normal 11 2 4 2 6" xfId="43192" xr:uid="{00000000-0005-0000-0000-000059530000}"/>
    <cellStyle name="Normal 11 2 4 3" xfId="8983" xr:uid="{00000000-0005-0000-0000-00005A530000}"/>
    <cellStyle name="Normal 11 2 4 3 2" xfId="15390" xr:uid="{00000000-0005-0000-0000-00005B530000}"/>
    <cellStyle name="Normal 11 2 4 3 2 2" xfId="28040" xr:uid="{00000000-0005-0000-0000-00005C530000}"/>
    <cellStyle name="Normal 11 2 4 3 3" xfId="23001" xr:uid="{00000000-0005-0000-0000-00005D530000}"/>
    <cellStyle name="Normal 11 2 4 3 4" xfId="43193" xr:uid="{00000000-0005-0000-0000-00005E530000}"/>
    <cellStyle name="Normal 11 2 4 4" xfId="11245" xr:uid="{00000000-0005-0000-0000-00005F530000}"/>
    <cellStyle name="Normal 11 2 4 4 2" xfId="16595" xr:uid="{00000000-0005-0000-0000-000060530000}"/>
    <cellStyle name="Normal 11 2 4 4 2 2" xfId="29134" xr:uid="{00000000-0005-0000-0000-000061530000}"/>
    <cellStyle name="Normal 11 2 4 4 3" xfId="24042" xr:uid="{00000000-0005-0000-0000-000062530000}"/>
    <cellStyle name="Normal 11 2 4 4 4" xfId="43194" xr:uid="{00000000-0005-0000-0000-000063530000}"/>
    <cellStyle name="Normal 11 2 4 5" xfId="6996" xr:uid="{00000000-0005-0000-0000-000064530000}"/>
    <cellStyle name="Normal 11 2 4 5 2" xfId="13533" xr:uid="{00000000-0005-0000-0000-000065530000}"/>
    <cellStyle name="Normal 11 2 4 5 2 2" xfId="26264" xr:uid="{00000000-0005-0000-0000-000066530000}"/>
    <cellStyle name="Normal 11 2 4 5 3" xfId="21723" xr:uid="{00000000-0005-0000-0000-000067530000}"/>
    <cellStyle name="Normal 11 2 4 5 4" xfId="43195" xr:uid="{00000000-0005-0000-0000-000068530000}"/>
    <cellStyle name="Normal 11 2 4 6" xfId="12435" xr:uid="{00000000-0005-0000-0000-000069530000}"/>
    <cellStyle name="Normal 11 2 4 6 2" xfId="25181" xr:uid="{00000000-0005-0000-0000-00006A530000}"/>
    <cellStyle name="Normal 11 2 4 6 3" xfId="43196" xr:uid="{00000000-0005-0000-0000-00006B530000}"/>
    <cellStyle name="Normal 11 2 4 7" xfId="17905" xr:uid="{00000000-0005-0000-0000-00006C530000}"/>
    <cellStyle name="Normal 11 2 4 8" xfId="31256" xr:uid="{00000000-0005-0000-0000-00006D530000}"/>
    <cellStyle name="Normal 11 2 4 9" xfId="34596" xr:uid="{00000000-0005-0000-0000-00006E530000}"/>
    <cellStyle name="Normal 11 2 5" xfId="1528" xr:uid="{00000000-0005-0000-0000-00006F530000}"/>
    <cellStyle name="Normal 11 2 5 10" xfId="43197" xr:uid="{00000000-0005-0000-0000-000070530000}"/>
    <cellStyle name="Normal 11 2 5 2" xfId="8060" xr:uid="{00000000-0005-0000-0000-000071530000}"/>
    <cellStyle name="Normal 11 2 5 2 2" xfId="14549" xr:uid="{00000000-0005-0000-0000-000072530000}"/>
    <cellStyle name="Normal 11 2 5 2 2 2" xfId="27232" xr:uid="{00000000-0005-0000-0000-000073530000}"/>
    <cellStyle name="Normal 11 2 5 2 3" xfId="19326" xr:uid="{00000000-0005-0000-0000-000074530000}"/>
    <cellStyle name="Normal 11 2 5 2 4" xfId="32443" xr:uid="{00000000-0005-0000-0000-000075530000}"/>
    <cellStyle name="Normal 11 2 5 2 5" xfId="35454" xr:uid="{00000000-0005-0000-0000-000076530000}"/>
    <cellStyle name="Normal 11 2 5 2 6" xfId="43198" xr:uid="{00000000-0005-0000-0000-000077530000}"/>
    <cellStyle name="Normal 11 2 5 3" xfId="8984" xr:uid="{00000000-0005-0000-0000-000078530000}"/>
    <cellStyle name="Normal 11 2 5 3 2" xfId="15391" xr:uid="{00000000-0005-0000-0000-000079530000}"/>
    <cellStyle name="Normal 11 2 5 3 2 2" xfId="28041" xr:uid="{00000000-0005-0000-0000-00007A530000}"/>
    <cellStyle name="Normal 11 2 5 3 3" xfId="23002" xr:uid="{00000000-0005-0000-0000-00007B530000}"/>
    <cellStyle name="Normal 11 2 5 4" xfId="6997" xr:uid="{00000000-0005-0000-0000-00007C530000}"/>
    <cellStyle name="Normal 11 2 5 4 2" xfId="13534" xr:uid="{00000000-0005-0000-0000-00007D530000}"/>
    <cellStyle name="Normal 11 2 5 4 2 2" xfId="26265" xr:uid="{00000000-0005-0000-0000-00007E530000}"/>
    <cellStyle name="Normal 11 2 5 4 3" xfId="21724" xr:uid="{00000000-0005-0000-0000-00007F530000}"/>
    <cellStyle name="Normal 11 2 5 5" xfId="12436" xr:uid="{00000000-0005-0000-0000-000080530000}"/>
    <cellStyle name="Normal 11 2 5 5 2" xfId="25182" xr:uid="{00000000-0005-0000-0000-000081530000}"/>
    <cellStyle name="Normal 11 2 5 6" xfId="17906" xr:uid="{00000000-0005-0000-0000-000082530000}"/>
    <cellStyle name="Normal 11 2 5 7" xfId="31257" xr:uid="{00000000-0005-0000-0000-000083530000}"/>
    <cellStyle name="Normal 11 2 5 8" xfId="34597" xr:uid="{00000000-0005-0000-0000-000084530000}"/>
    <cellStyle name="Normal 11 2 5 9" xfId="4775" xr:uid="{00000000-0005-0000-0000-000085530000}"/>
    <cellStyle name="Normal 11 2 6" xfId="4776" xr:uid="{00000000-0005-0000-0000-000086530000}"/>
    <cellStyle name="Normal 11 2 6 2" xfId="8061" xr:uid="{00000000-0005-0000-0000-000087530000}"/>
    <cellStyle name="Normal 11 2 6 2 2" xfId="14550" xr:uid="{00000000-0005-0000-0000-000088530000}"/>
    <cellStyle name="Normal 11 2 6 2 2 2" xfId="27233" xr:uid="{00000000-0005-0000-0000-000089530000}"/>
    <cellStyle name="Normal 11 2 6 2 3" xfId="19327" xr:uid="{00000000-0005-0000-0000-00008A530000}"/>
    <cellStyle name="Normal 11 2 6 2 4" xfId="32444" xr:uid="{00000000-0005-0000-0000-00008B530000}"/>
    <cellStyle name="Normal 11 2 6 2 5" xfId="35455" xr:uid="{00000000-0005-0000-0000-00008C530000}"/>
    <cellStyle name="Normal 11 2 6 3" xfId="8985" xr:uid="{00000000-0005-0000-0000-00008D530000}"/>
    <cellStyle name="Normal 11 2 6 3 2" xfId="15392" xr:uid="{00000000-0005-0000-0000-00008E530000}"/>
    <cellStyle name="Normal 11 2 6 3 2 2" xfId="28042" xr:uid="{00000000-0005-0000-0000-00008F530000}"/>
    <cellStyle name="Normal 11 2 6 3 3" xfId="23003" xr:uid="{00000000-0005-0000-0000-000090530000}"/>
    <cellStyle name="Normal 11 2 6 4" xfId="6998" xr:uid="{00000000-0005-0000-0000-000091530000}"/>
    <cellStyle name="Normal 11 2 6 4 2" xfId="13535" xr:uid="{00000000-0005-0000-0000-000092530000}"/>
    <cellStyle name="Normal 11 2 6 4 2 2" xfId="26266" xr:uid="{00000000-0005-0000-0000-000093530000}"/>
    <cellStyle name="Normal 11 2 6 4 3" xfId="21725" xr:uid="{00000000-0005-0000-0000-000094530000}"/>
    <cellStyle name="Normal 11 2 6 5" xfId="12437" xr:uid="{00000000-0005-0000-0000-000095530000}"/>
    <cellStyle name="Normal 11 2 6 5 2" xfId="25183" xr:uid="{00000000-0005-0000-0000-000096530000}"/>
    <cellStyle name="Normal 11 2 6 6" xfId="17907" xr:uid="{00000000-0005-0000-0000-000097530000}"/>
    <cellStyle name="Normal 11 2 6 7" xfId="31258" xr:uid="{00000000-0005-0000-0000-000098530000}"/>
    <cellStyle name="Normal 11 2 6 8" xfId="34598" xr:uid="{00000000-0005-0000-0000-000099530000}"/>
    <cellStyle name="Normal 11 2 6 9" xfId="43199" xr:uid="{00000000-0005-0000-0000-00009A530000}"/>
    <cellStyle name="Normal 11 2 7" xfId="4777" xr:uid="{00000000-0005-0000-0000-00009B530000}"/>
    <cellStyle name="Normal 11 2 7 2" xfId="8062" xr:uid="{00000000-0005-0000-0000-00009C530000}"/>
    <cellStyle name="Normal 11 2 7 2 2" xfId="14551" xr:uid="{00000000-0005-0000-0000-00009D530000}"/>
    <cellStyle name="Normal 11 2 7 2 2 2" xfId="27234" xr:uid="{00000000-0005-0000-0000-00009E530000}"/>
    <cellStyle name="Normal 11 2 7 2 3" xfId="19328" xr:uid="{00000000-0005-0000-0000-00009F530000}"/>
    <cellStyle name="Normal 11 2 7 2 4" xfId="32445" xr:uid="{00000000-0005-0000-0000-0000A0530000}"/>
    <cellStyle name="Normal 11 2 7 2 5" xfId="35456" xr:uid="{00000000-0005-0000-0000-0000A1530000}"/>
    <cellStyle name="Normal 11 2 7 3" xfId="8986" xr:uid="{00000000-0005-0000-0000-0000A2530000}"/>
    <cellStyle name="Normal 11 2 7 3 2" xfId="15393" xr:uid="{00000000-0005-0000-0000-0000A3530000}"/>
    <cellStyle name="Normal 11 2 7 3 2 2" xfId="28043" xr:uid="{00000000-0005-0000-0000-0000A4530000}"/>
    <cellStyle name="Normal 11 2 7 3 3" xfId="23004" xr:uid="{00000000-0005-0000-0000-0000A5530000}"/>
    <cellStyle name="Normal 11 2 7 4" xfId="6999" xr:uid="{00000000-0005-0000-0000-0000A6530000}"/>
    <cellStyle name="Normal 11 2 7 4 2" xfId="13536" xr:uid="{00000000-0005-0000-0000-0000A7530000}"/>
    <cellStyle name="Normal 11 2 7 4 2 2" xfId="26267" xr:uid="{00000000-0005-0000-0000-0000A8530000}"/>
    <cellStyle name="Normal 11 2 7 4 3" xfId="21726" xr:uid="{00000000-0005-0000-0000-0000A9530000}"/>
    <cellStyle name="Normal 11 2 7 5" xfId="12438" xr:uid="{00000000-0005-0000-0000-0000AA530000}"/>
    <cellStyle name="Normal 11 2 7 5 2" xfId="25184" xr:uid="{00000000-0005-0000-0000-0000AB530000}"/>
    <cellStyle name="Normal 11 2 7 6" xfId="17908" xr:uid="{00000000-0005-0000-0000-0000AC530000}"/>
    <cellStyle name="Normal 11 2 7 7" xfId="31259" xr:uid="{00000000-0005-0000-0000-0000AD530000}"/>
    <cellStyle name="Normal 11 2 7 8" xfId="34599" xr:uid="{00000000-0005-0000-0000-0000AE530000}"/>
    <cellStyle name="Normal 11 2 7 9" xfId="43200" xr:uid="{00000000-0005-0000-0000-0000AF530000}"/>
    <cellStyle name="Normal 11 2 8" xfId="4778" xr:uid="{00000000-0005-0000-0000-0000B0530000}"/>
    <cellStyle name="Normal 11 2 8 2" xfId="8063" xr:uid="{00000000-0005-0000-0000-0000B1530000}"/>
    <cellStyle name="Normal 11 2 8 2 2" xfId="14552" xr:uid="{00000000-0005-0000-0000-0000B2530000}"/>
    <cellStyle name="Normal 11 2 8 2 2 2" xfId="27235" xr:uid="{00000000-0005-0000-0000-0000B3530000}"/>
    <cellStyle name="Normal 11 2 8 2 3" xfId="19329" xr:uid="{00000000-0005-0000-0000-0000B4530000}"/>
    <cellStyle name="Normal 11 2 8 2 4" xfId="32446" xr:uid="{00000000-0005-0000-0000-0000B5530000}"/>
    <cellStyle name="Normal 11 2 8 2 5" xfId="35457" xr:uid="{00000000-0005-0000-0000-0000B6530000}"/>
    <cellStyle name="Normal 11 2 8 3" xfId="8987" xr:uid="{00000000-0005-0000-0000-0000B7530000}"/>
    <cellStyle name="Normal 11 2 8 3 2" xfId="15394" xr:uid="{00000000-0005-0000-0000-0000B8530000}"/>
    <cellStyle name="Normal 11 2 8 3 2 2" xfId="28044" xr:uid="{00000000-0005-0000-0000-0000B9530000}"/>
    <cellStyle name="Normal 11 2 8 3 3" xfId="23005" xr:uid="{00000000-0005-0000-0000-0000BA530000}"/>
    <cellStyle name="Normal 11 2 8 4" xfId="7000" xr:uid="{00000000-0005-0000-0000-0000BB530000}"/>
    <cellStyle name="Normal 11 2 8 4 2" xfId="13537" xr:uid="{00000000-0005-0000-0000-0000BC530000}"/>
    <cellStyle name="Normal 11 2 8 4 2 2" xfId="26268" xr:uid="{00000000-0005-0000-0000-0000BD530000}"/>
    <cellStyle name="Normal 11 2 8 4 3" xfId="21727" xr:uid="{00000000-0005-0000-0000-0000BE530000}"/>
    <cellStyle name="Normal 11 2 8 5" xfId="12439" xr:uid="{00000000-0005-0000-0000-0000BF530000}"/>
    <cellStyle name="Normal 11 2 8 5 2" xfId="25185" xr:uid="{00000000-0005-0000-0000-0000C0530000}"/>
    <cellStyle name="Normal 11 2 8 6" xfId="17909" xr:uid="{00000000-0005-0000-0000-0000C1530000}"/>
    <cellStyle name="Normal 11 2 8 7" xfId="31260" xr:uid="{00000000-0005-0000-0000-0000C2530000}"/>
    <cellStyle name="Normal 11 2 8 8" xfId="34600" xr:uid="{00000000-0005-0000-0000-0000C3530000}"/>
    <cellStyle name="Normal 11 2 8 9" xfId="43201" xr:uid="{00000000-0005-0000-0000-0000C4530000}"/>
    <cellStyle name="Normal 11 2 9" xfId="4779" xr:uid="{00000000-0005-0000-0000-0000C5530000}"/>
    <cellStyle name="Normal 11 2 9 2" xfId="8064" xr:uid="{00000000-0005-0000-0000-0000C6530000}"/>
    <cellStyle name="Normal 11 2 9 2 2" xfId="14553" xr:uid="{00000000-0005-0000-0000-0000C7530000}"/>
    <cellStyle name="Normal 11 2 9 2 2 2" xfId="27236" xr:uid="{00000000-0005-0000-0000-0000C8530000}"/>
    <cellStyle name="Normal 11 2 9 2 3" xfId="19330" xr:uid="{00000000-0005-0000-0000-0000C9530000}"/>
    <cellStyle name="Normal 11 2 9 2 4" xfId="32447" xr:uid="{00000000-0005-0000-0000-0000CA530000}"/>
    <cellStyle name="Normal 11 2 9 2 5" xfId="35458" xr:uid="{00000000-0005-0000-0000-0000CB530000}"/>
    <cellStyle name="Normal 11 2 9 3" xfId="8988" xr:uid="{00000000-0005-0000-0000-0000CC530000}"/>
    <cellStyle name="Normal 11 2 9 3 2" xfId="15395" xr:uid="{00000000-0005-0000-0000-0000CD530000}"/>
    <cellStyle name="Normal 11 2 9 3 2 2" xfId="28045" xr:uid="{00000000-0005-0000-0000-0000CE530000}"/>
    <cellStyle name="Normal 11 2 9 3 3" xfId="23006" xr:uid="{00000000-0005-0000-0000-0000CF530000}"/>
    <cellStyle name="Normal 11 2 9 4" xfId="7001" xr:uid="{00000000-0005-0000-0000-0000D0530000}"/>
    <cellStyle name="Normal 11 2 9 4 2" xfId="13538" xr:uid="{00000000-0005-0000-0000-0000D1530000}"/>
    <cellStyle name="Normal 11 2 9 4 2 2" xfId="26269" xr:uid="{00000000-0005-0000-0000-0000D2530000}"/>
    <cellStyle name="Normal 11 2 9 4 3" xfId="21728" xr:uid="{00000000-0005-0000-0000-0000D3530000}"/>
    <cellStyle name="Normal 11 2 9 5" xfId="12440" xr:uid="{00000000-0005-0000-0000-0000D4530000}"/>
    <cellStyle name="Normal 11 2 9 5 2" xfId="25186" xr:uid="{00000000-0005-0000-0000-0000D5530000}"/>
    <cellStyle name="Normal 11 2 9 6" xfId="17910" xr:uid="{00000000-0005-0000-0000-0000D6530000}"/>
    <cellStyle name="Normal 11 2 9 7" xfId="31261" xr:uid="{00000000-0005-0000-0000-0000D7530000}"/>
    <cellStyle name="Normal 11 2 9 8" xfId="34601" xr:uid="{00000000-0005-0000-0000-0000D8530000}"/>
    <cellStyle name="Normal 11 2 9 9" xfId="43202" xr:uid="{00000000-0005-0000-0000-0000D9530000}"/>
    <cellStyle name="Normal 11 20" xfId="4750" xr:uid="{00000000-0005-0000-0000-0000DA530000}"/>
    <cellStyle name="Normal 11 20 2" xfId="6182" xr:uid="{00000000-0005-0000-0000-0000DB530000}"/>
    <cellStyle name="Normal 11 20 2 2" xfId="19301" xr:uid="{00000000-0005-0000-0000-0000DC530000}"/>
    <cellStyle name="Normal 11 20 2 3" xfId="32418" xr:uid="{00000000-0005-0000-0000-0000DD530000}"/>
    <cellStyle name="Normal 11 20 2 4" xfId="35429" xr:uid="{00000000-0005-0000-0000-0000DE530000}"/>
    <cellStyle name="Normal 11 20 3" xfId="8035" xr:uid="{00000000-0005-0000-0000-0000DF530000}"/>
    <cellStyle name="Normal 11 20 3 2" xfId="14524" xr:uid="{00000000-0005-0000-0000-0000E0530000}"/>
    <cellStyle name="Normal 11 20 3 2 2" xfId="27207" xr:uid="{00000000-0005-0000-0000-0000E1530000}"/>
    <cellStyle name="Normal 11 20 3 3" xfId="22551" xr:uid="{00000000-0005-0000-0000-0000E2530000}"/>
    <cellStyle name="Normal 11 20 4" xfId="8959" xr:uid="{00000000-0005-0000-0000-0000E3530000}"/>
    <cellStyle name="Normal 11 20 4 2" xfId="15366" xr:uid="{00000000-0005-0000-0000-0000E4530000}"/>
    <cellStyle name="Normal 11 20 4 2 2" xfId="28016" xr:uid="{00000000-0005-0000-0000-0000E5530000}"/>
    <cellStyle name="Normal 11 20 4 3" xfId="22978" xr:uid="{00000000-0005-0000-0000-0000E6530000}"/>
    <cellStyle name="Normal 11 20 5" xfId="6972" xr:uid="{00000000-0005-0000-0000-0000E7530000}"/>
    <cellStyle name="Normal 11 20 5 2" xfId="13509" xr:uid="{00000000-0005-0000-0000-0000E8530000}"/>
    <cellStyle name="Normal 11 20 5 2 2" xfId="26240" xr:uid="{00000000-0005-0000-0000-0000E9530000}"/>
    <cellStyle name="Normal 11 20 5 3" xfId="21699" xr:uid="{00000000-0005-0000-0000-0000EA530000}"/>
    <cellStyle name="Normal 11 20 6" xfId="12411" xr:uid="{00000000-0005-0000-0000-0000EB530000}"/>
    <cellStyle name="Normal 11 20 6 2" xfId="25157" xr:uid="{00000000-0005-0000-0000-0000EC530000}"/>
    <cellStyle name="Normal 11 20 7" xfId="17881" xr:uid="{00000000-0005-0000-0000-0000ED530000}"/>
    <cellStyle name="Normal 11 20 8" xfId="31232" xr:uid="{00000000-0005-0000-0000-0000EE530000}"/>
    <cellStyle name="Normal 11 20 9" xfId="34572" xr:uid="{00000000-0005-0000-0000-0000EF530000}"/>
    <cellStyle name="Normal 11 21" xfId="6345" xr:uid="{00000000-0005-0000-0000-0000F0530000}"/>
    <cellStyle name="Normal 11 21 2" xfId="19052" xr:uid="{00000000-0005-0000-0000-0000F1530000}"/>
    <cellStyle name="Normal 11 21 3" xfId="32173" xr:uid="{00000000-0005-0000-0000-0000F2530000}"/>
    <cellStyle name="Normal 11 21 4" xfId="35193" xr:uid="{00000000-0005-0000-0000-0000F3530000}"/>
    <cellStyle name="Normal 11 22" xfId="9727" xr:uid="{00000000-0005-0000-0000-0000F4530000}"/>
    <cellStyle name="Normal 11 22 2" xfId="15946" xr:uid="{00000000-0005-0000-0000-0000F5530000}"/>
    <cellStyle name="Normal 11 22 2 2" xfId="28585" xr:uid="{00000000-0005-0000-0000-0000F6530000}"/>
    <cellStyle name="Normal 11 22 3" xfId="18931" xr:uid="{00000000-0005-0000-0000-0000F7530000}"/>
    <cellStyle name="Normal 11 22 4" xfId="32112" xr:uid="{00000000-0005-0000-0000-0000F8530000}"/>
    <cellStyle name="Normal 11 22 5" xfId="35132" xr:uid="{00000000-0005-0000-0000-0000F9530000}"/>
    <cellStyle name="Normal 11 23" xfId="19912" xr:uid="{00000000-0005-0000-0000-0000FA530000}"/>
    <cellStyle name="Normal 11 23 2" xfId="33093" xr:uid="{00000000-0005-0000-0000-0000FB530000}"/>
    <cellStyle name="Normal 11 23 3" xfId="35978" xr:uid="{00000000-0005-0000-0000-0000FC530000}"/>
    <cellStyle name="Normal 11 24" xfId="17422" xr:uid="{00000000-0005-0000-0000-0000FD530000}"/>
    <cellStyle name="Normal 11 25" xfId="30618" xr:uid="{00000000-0005-0000-0000-0000FE530000}"/>
    <cellStyle name="Normal 11 26" xfId="34297" xr:uid="{00000000-0005-0000-0000-0000FF530000}"/>
    <cellStyle name="Normal 11 27" xfId="2848" xr:uid="{00000000-0005-0000-0000-000000540000}"/>
    <cellStyle name="Normal 11 28" xfId="37359" xr:uid="{00000000-0005-0000-0000-000001540000}"/>
    <cellStyle name="Normal 11 29" xfId="37843" xr:uid="{00000000-0005-0000-0000-000002540000}"/>
    <cellStyle name="Normal 11 3" xfId="285" xr:uid="{00000000-0005-0000-0000-000003540000}"/>
    <cellStyle name="Normal 11 3 10" xfId="46898" xr:uid="{C8163B5D-1813-4F4C-92E9-408F188DFCC5}"/>
    <cellStyle name="Normal 11 3 2" xfId="560" xr:uid="{00000000-0005-0000-0000-000004540000}"/>
    <cellStyle name="Normal 11 3 2 10" xfId="4780" xr:uid="{00000000-0005-0000-0000-000005540000}"/>
    <cellStyle name="Normal 11 3 2 11" xfId="37647" xr:uid="{00000000-0005-0000-0000-000006540000}"/>
    <cellStyle name="Normal 11 3 2 12" xfId="37941" xr:uid="{00000000-0005-0000-0000-000007540000}"/>
    <cellStyle name="Normal 11 3 2 13" xfId="43204" xr:uid="{00000000-0005-0000-0000-000008540000}"/>
    <cellStyle name="Normal 11 3 2 14" xfId="46899" xr:uid="{D40C8D33-0055-442E-98A0-9A1917829040}"/>
    <cellStyle name="Normal 11 3 2 2" xfId="1538" xr:uid="{00000000-0005-0000-0000-000009540000}"/>
    <cellStyle name="Normal 11 3 2 2 2" xfId="11083" xr:uid="{00000000-0005-0000-0000-00000A540000}"/>
    <cellStyle name="Normal 11 3 2 2 2 2" xfId="16497" xr:uid="{00000000-0005-0000-0000-00000B540000}"/>
    <cellStyle name="Normal 11 3 2 2 2 2 2" xfId="29037" xr:uid="{00000000-0005-0000-0000-00000C540000}"/>
    <cellStyle name="Normal 11 3 2 2 2 3" xfId="23947" xr:uid="{00000000-0005-0000-0000-00000D540000}"/>
    <cellStyle name="Normal 11 3 2 2 2 4" xfId="43206" xr:uid="{00000000-0005-0000-0000-00000E540000}"/>
    <cellStyle name="Normal 11 3 2 2 3" xfId="6305" xr:uid="{00000000-0005-0000-0000-00000F540000}"/>
    <cellStyle name="Normal 11 3 2 2 3 2" xfId="43207" xr:uid="{00000000-0005-0000-0000-000010540000}"/>
    <cellStyle name="Normal 11 3 2 2 4" xfId="43208" xr:uid="{00000000-0005-0000-0000-000011540000}"/>
    <cellStyle name="Normal 11 3 2 2 5" xfId="43209" xr:uid="{00000000-0005-0000-0000-000012540000}"/>
    <cellStyle name="Normal 11 3 2 2 6" xfId="43210" xr:uid="{00000000-0005-0000-0000-000013540000}"/>
    <cellStyle name="Normal 11 3 2 2 7" xfId="43205" xr:uid="{00000000-0005-0000-0000-000014540000}"/>
    <cellStyle name="Normal 11 3 2 2 8" xfId="46900" xr:uid="{DAC900A3-BE0D-4687-802E-47D9B34B2C27}"/>
    <cellStyle name="Normal 11 3 2 3" xfId="1537" xr:uid="{00000000-0005-0000-0000-000015540000}"/>
    <cellStyle name="Normal 11 3 2 3 2" xfId="14554" xr:uid="{00000000-0005-0000-0000-000016540000}"/>
    <cellStyle name="Normal 11 3 2 3 2 2" xfId="27237" xr:uid="{00000000-0005-0000-0000-000017540000}"/>
    <cellStyle name="Normal 11 3 2 3 3" xfId="22554" xr:uid="{00000000-0005-0000-0000-000018540000}"/>
    <cellStyle name="Normal 11 3 2 3 4" xfId="8065" xr:uid="{00000000-0005-0000-0000-000019540000}"/>
    <cellStyle name="Normal 11 3 2 3 5" xfId="43211" xr:uid="{00000000-0005-0000-0000-00001A540000}"/>
    <cellStyle name="Normal 11 3 2 4" xfId="8989" xr:uid="{00000000-0005-0000-0000-00001B540000}"/>
    <cellStyle name="Normal 11 3 2 4 2" xfId="15396" xr:uid="{00000000-0005-0000-0000-00001C540000}"/>
    <cellStyle name="Normal 11 3 2 4 2 2" xfId="28046" xr:uid="{00000000-0005-0000-0000-00001D540000}"/>
    <cellStyle name="Normal 11 3 2 4 3" xfId="23007" xr:uid="{00000000-0005-0000-0000-00001E540000}"/>
    <cellStyle name="Normal 11 3 2 4 4" xfId="43212" xr:uid="{00000000-0005-0000-0000-00001F540000}"/>
    <cellStyle name="Normal 11 3 2 5" xfId="10078" xr:uid="{00000000-0005-0000-0000-000020540000}"/>
    <cellStyle name="Normal 11 3 2 5 2" xfId="16005" xr:uid="{00000000-0005-0000-0000-000021540000}"/>
    <cellStyle name="Normal 11 3 2 5 2 2" xfId="28633" xr:uid="{00000000-0005-0000-0000-000022540000}"/>
    <cellStyle name="Normal 11 3 2 5 3" xfId="23602" xr:uid="{00000000-0005-0000-0000-000023540000}"/>
    <cellStyle name="Normal 11 3 2 5 4" xfId="43213" xr:uid="{00000000-0005-0000-0000-000024540000}"/>
    <cellStyle name="Normal 11 3 2 6" xfId="7002" xr:uid="{00000000-0005-0000-0000-000025540000}"/>
    <cellStyle name="Normal 11 3 2 6 2" xfId="13539" xr:uid="{00000000-0005-0000-0000-000026540000}"/>
    <cellStyle name="Normal 11 3 2 6 2 2" xfId="26270" xr:uid="{00000000-0005-0000-0000-000027540000}"/>
    <cellStyle name="Normal 11 3 2 6 3" xfId="21729" xr:uid="{00000000-0005-0000-0000-000028540000}"/>
    <cellStyle name="Normal 11 3 2 6 4" xfId="43214" xr:uid="{00000000-0005-0000-0000-000029540000}"/>
    <cellStyle name="Normal 11 3 2 7" xfId="12441" xr:uid="{00000000-0005-0000-0000-00002A540000}"/>
    <cellStyle name="Normal 11 3 2 7 2" xfId="25187" xr:uid="{00000000-0005-0000-0000-00002B540000}"/>
    <cellStyle name="Normal 11 3 2 7 3" xfId="43215" xr:uid="{00000000-0005-0000-0000-00002C540000}"/>
    <cellStyle name="Normal 11 3 2 8" xfId="18778" xr:uid="{00000000-0005-0000-0000-00002D540000}"/>
    <cellStyle name="Normal 11 3 2 9" xfId="21031" xr:uid="{00000000-0005-0000-0000-00002E540000}"/>
    <cellStyle name="Normal 11 3 3" xfId="1539" xr:uid="{00000000-0005-0000-0000-00002F540000}"/>
    <cellStyle name="Normal 11 3 3 2" xfId="16600" xr:uid="{00000000-0005-0000-0000-000030540000}"/>
    <cellStyle name="Normal 11 3 3 2 2" xfId="19331" xr:uid="{00000000-0005-0000-0000-000031540000}"/>
    <cellStyle name="Normal 11 3 3 2 3" xfId="32448" xr:uid="{00000000-0005-0000-0000-000032540000}"/>
    <cellStyle name="Normal 11 3 3 2 4" xfId="35459" xr:uid="{00000000-0005-0000-0000-000033540000}"/>
    <cellStyle name="Normal 11 3 3 2 5" xfId="43217" xr:uid="{00000000-0005-0000-0000-000034540000}"/>
    <cellStyle name="Normal 11 3 3 3" xfId="17911" xr:uid="{00000000-0005-0000-0000-000035540000}"/>
    <cellStyle name="Normal 11 3 3 3 2" xfId="43218" xr:uid="{00000000-0005-0000-0000-000036540000}"/>
    <cellStyle name="Normal 11 3 3 4" xfId="31262" xr:uid="{00000000-0005-0000-0000-000037540000}"/>
    <cellStyle name="Normal 11 3 3 4 2" xfId="43219" xr:uid="{00000000-0005-0000-0000-000038540000}"/>
    <cellStyle name="Normal 11 3 3 5" xfId="34602" xr:uid="{00000000-0005-0000-0000-000039540000}"/>
    <cellStyle name="Normal 11 3 3 5 2" xfId="43220" xr:uid="{00000000-0005-0000-0000-00003A540000}"/>
    <cellStyle name="Normal 11 3 3 6" xfId="11254" xr:uid="{00000000-0005-0000-0000-00003B540000}"/>
    <cellStyle name="Normal 11 3 3 6 2" xfId="43221" xr:uid="{00000000-0005-0000-0000-00003C540000}"/>
    <cellStyle name="Normal 11 3 3 7" xfId="43216" xr:uid="{00000000-0005-0000-0000-00003D540000}"/>
    <cellStyle name="Normal 11 3 3 8" xfId="46901" xr:uid="{ECB9378E-2CAA-4516-8DB9-13BDDD592D7A}"/>
    <cellStyle name="Normal 11 3 4" xfId="1536" xr:uid="{00000000-0005-0000-0000-00003E540000}"/>
    <cellStyle name="Normal 11 3 4 2" xfId="10239" xr:uid="{00000000-0005-0000-0000-00003F540000}"/>
    <cellStyle name="Normal 11 3 4 3" xfId="43222" xr:uid="{00000000-0005-0000-0000-000040540000}"/>
    <cellStyle name="Normal 11 3 5" xfId="10617" xr:uid="{00000000-0005-0000-0000-000041540000}"/>
    <cellStyle name="Normal 11 3 5 2" xfId="16193" xr:uid="{00000000-0005-0000-0000-000042540000}"/>
    <cellStyle name="Normal 11 3 5 2 2" xfId="28814" xr:uid="{00000000-0005-0000-0000-000043540000}"/>
    <cellStyle name="Normal 11 3 5 3" xfId="23760" xr:uid="{00000000-0005-0000-0000-000044540000}"/>
    <cellStyle name="Normal 11 3 5 4" xfId="43223" xr:uid="{00000000-0005-0000-0000-000045540000}"/>
    <cellStyle name="Normal 11 3 6" xfId="2850" xr:uid="{00000000-0005-0000-0000-000046540000}"/>
    <cellStyle name="Normal 11 3 6 2" xfId="43224" xr:uid="{00000000-0005-0000-0000-000047540000}"/>
    <cellStyle name="Normal 11 3 7" xfId="37591" xr:uid="{00000000-0005-0000-0000-000048540000}"/>
    <cellStyle name="Normal 11 3 7 2" xfId="43225" xr:uid="{00000000-0005-0000-0000-000049540000}"/>
    <cellStyle name="Normal 11 3 8" xfId="37895" xr:uid="{00000000-0005-0000-0000-00004A540000}"/>
    <cellStyle name="Normal 11 3 8 2" xfId="43226" xr:uid="{00000000-0005-0000-0000-00004B540000}"/>
    <cellStyle name="Normal 11 3 9" xfId="43203" xr:uid="{00000000-0005-0000-0000-00004C540000}"/>
    <cellStyle name="Normal 11 30" xfId="43150" xr:uid="{00000000-0005-0000-0000-00004D540000}"/>
    <cellStyle name="Normal 11 4" xfId="779" xr:uid="{00000000-0005-0000-0000-00004E540000}"/>
    <cellStyle name="Normal 11 4 2" xfId="1541" xr:uid="{00000000-0005-0000-0000-00004F540000}"/>
    <cellStyle name="Normal 11 4 2 10" xfId="43228" xr:uid="{00000000-0005-0000-0000-000050540000}"/>
    <cellStyle name="Normal 11 4 2 11" xfId="46903" xr:uid="{8D35620D-A144-48BC-8B21-3B5E66145285}"/>
    <cellStyle name="Normal 11 4 2 2" xfId="8066" xr:uid="{00000000-0005-0000-0000-000051540000}"/>
    <cellStyle name="Normal 11 4 2 2 2" xfId="14555" xr:uid="{00000000-0005-0000-0000-000052540000}"/>
    <cellStyle name="Normal 11 4 2 2 2 2" xfId="27238" xr:uid="{00000000-0005-0000-0000-000053540000}"/>
    <cellStyle name="Normal 11 4 2 2 3" xfId="22555" xr:uid="{00000000-0005-0000-0000-000054540000}"/>
    <cellStyle name="Normal 11 4 2 2 4" xfId="43229" xr:uid="{00000000-0005-0000-0000-000055540000}"/>
    <cellStyle name="Normal 11 4 2 3" xfId="8990" xr:uid="{00000000-0005-0000-0000-000056540000}"/>
    <cellStyle name="Normal 11 4 2 3 2" xfId="15397" xr:uid="{00000000-0005-0000-0000-000057540000}"/>
    <cellStyle name="Normal 11 4 2 3 2 2" xfId="28047" xr:uid="{00000000-0005-0000-0000-000058540000}"/>
    <cellStyle name="Normal 11 4 2 3 3" xfId="23008" xr:uid="{00000000-0005-0000-0000-000059540000}"/>
    <cellStyle name="Normal 11 4 2 3 4" xfId="43230" xr:uid="{00000000-0005-0000-0000-00005A540000}"/>
    <cellStyle name="Normal 11 4 2 4" xfId="11081" xr:uid="{00000000-0005-0000-0000-00005B540000}"/>
    <cellStyle name="Normal 11 4 2 4 2" xfId="16495" xr:uid="{00000000-0005-0000-0000-00005C540000}"/>
    <cellStyle name="Normal 11 4 2 4 2 2" xfId="29035" xr:uid="{00000000-0005-0000-0000-00005D540000}"/>
    <cellStyle name="Normal 11 4 2 4 3" xfId="23945" xr:uid="{00000000-0005-0000-0000-00005E540000}"/>
    <cellStyle name="Normal 11 4 2 4 4" xfId="43231" xr:uid="{00000000-0005-0000-0000-00005F540000}"/>
    <cellStyle name="Normal 11 4 2 5" xfId="7003" xr:uid="{00000000-0005-0000-0000-000060540000}"/>
    <cellStyle name="Normal 11 4 2 5 2" xfId="13540" xr:uid="{00000000-0005-0000-0000-000061540000}"/>
    <cellStyle name="Normal 11 4 2 5 2 2" xfId="26271" xr:uid="{00000000-0005-0000-0000-000062540000}"/>
    <cellStyle name="Normal 11 4 2 5 3" xfId="21730" xr:uid="{00000000-0005-0000-0000-000063540000}"/>
    <cellStyle name="Normal 11 4 2 5 4" xfId="43232" xr:uid="{00000000-0005-0000-0000-000064540000}"/>
    <cellStyle name="Normal 11 4 2 6" xfId="12442" xr:uid="{00000000-0005-0000-0000-000065540000}"/>
    <cellStyle name="Normal 11 4 2 6 2" xfId="25188" xr:uid="{00000000-0005-0000-0000-000066540000}"/>
    <cellStyle name="Normal 11 4 2 6 3" xfId="43233" xr:uid="{00000000-0005-0000-0000-000067540000}"/>
    <cellStyle name="Normal 11 4 2 7" xfId="18779" xr:uid="{00000000-0005-0000-0000-000068540000}"/>
    <cellStyle name="Normal 11 4 2 8" xfId="21032" xr:uid="{00000000-0005-0000-0000-000069540000}"/>
    <cellStyle name="Normal 11 4 2 9" xfId="4781" xr:uid="{00000000-0005-0000-0000-00006A540000}"/>
    <cellStyle name="Normal 11 4 3" xfId="1540" xr:uid="{00000000-0005-0000-0000-00006B540000}"/>
    <cellStyle name="Normal 11 4 3 2" xfId="16048" xr:uid="{00000000-0005-0000-0000-00006C540000}"/>
    <cellStyle name="Normal 11 4 3 2 2" xfId="19332" xr:uid="{00000000-0005-0000-0000-00006D540000}"/>
    <cellStyle name="Normal 11 4 3 2 3" xfId="32449" xr:uid="{00000000-0005-0000-0000-00006E540000}"/>
    <cellStyle name="Normal 11 4 3 2 4" xfId="35460" xr:uid="{00000000-0005-0000-0000-00006F540000}"/>
    <cellStyle name="Normal 11 4 3 3" xfId="17912" xr:uid="{00000000-0005-0000-0000-000070540000}"/>
    <cellStyle name="Normal 11 4 3 4" xfId="31263" xr:uid="{00000000-0005-0000-0000-000071540000}"/>
    <cellStyle name="Normal 11 4 3 5" xfId="34603" xr:uid="{00000000-0005-0000-0000-000072540000}"/>
    <cellStyle name="Normal 11 4 3 6" xfId="10190" xr:uid="{00000000-0005-0000-0000-000073540000}"/>
    <cellStyle name="Normal 11 4 3 7" xfId="43234" xr:uid="{00000000-0005-0000-0000-000074540000}"/>
    <cellStyle name="Normal 11 4 4" xfId="2851" xr:uid="{00000000-0005-0000-0000-000075540000}"/>
    <cellStyle name="Normal 11 4 4 2" xfId="43235" xr:uid="{00000000-0005-0000-0000-000076540000}"/>
    <cellStyle name="Normal 11 4 5" xfId="37753" xr:uid="{00000000-0005-0000-0000-000077540000}"/>
    <cellStyle name="Normal 11 4 5 2" xfId="43236" xr:uid="{00000000-0005-0000-0000-000078540000}"/>
    <cellStyle name="Normal 11 4 6" xfId="38031" xr:uid="{00000000-0005-0000-0000-000079540000}"/>
    <cellStyle name="Normal 11 4 6 2" xfId="43237" xr:uid="{00000000-0005-0000-0000-00007A540000}"/>
    <cellStyle name="Normal 11 4 7" xfId="43238" xr:uid="{00000000-0005-0000-0000-00007B540000}"/>
    <cellStyle name="Normal 11 4 8" xfId="43227" xr:uid="{00000000-0005-0000-0000-00007C540000}"/>
    <cellStyle name="Normal 11 4 9" xfId="46902" xr:uid="{40315C5B-BF0E-4AED-87FE-145F9303EB70}"/>
    <cellStyle name="Normal 11 5" xfId="1027" xr:uid="{00000000-0005-0000-0000-00007D540000}"/>
    <cellStyle name="Normal 11 5 2" xfId="1542" xr:uid="{00000000-0005-0000-0000-00007E540000}"/>
    <cellStyle name="Normal 11 5 2 2" xfId="8067" xr:uid="{00000000-0005-0000-0000-00007F540000}"/>
    <cellStyle name="Normal 11 5 2 2 2" xfId="14556" xr:uid="{00000000-0005-0000-0000-000080540000}"/>
    <cellStyle name="Normal 11 5 2 2 2 2" xfId="27239" xr:uid="{00000000-0005-0000-0000-000081540000}"/>
    <cellStyle name="Normal 11 5 2 2 3" xfId="22556" xr:uid="{00000000-0005-0000-0000-000082540000}"/>
    <cellStyle name="Normal 11 5 2 3" xfId="8991" xr:uid="{00000000-0005-0000-0000-000083540000}"/>
    <cellStyle name="Normal 11 5 2 3 2" xfId="15398" xr:uid="{00000000-0005-0000-0000-000084540000}"/>
    <cellStyle name="Normal 11 5 2 3 2 2" xfId="28048" xr:uid="{00000000-0005-0000-0000-000085540000}"/>
    <cellStyle name="Normal 11 5 2 3 3" xfId="23009" xr:uid="{00000000-0005-0000-0000-000086540000}"/>
    <cellStyle name="Normal 11 5 2 4" xfId="7004" xr:uid="{00000000-0005-0000-0000-000087540000}"/>
    <cellStyle name="Normal 11 5 2 4 2" xfId="13541" xr:uid="{00000000-0005-0000-0000-000088540000}"/>
    <cellStyle name="Normal 11 5 2 4 2 2" xfId="26272" xr:uid="{00000000-0005-0000-0000-000089540000}"/>
    <cellStyle name="Normal 11 5 2 4 3" xfId="21731" xr:uid="{00000000-0005-0000-0000-00008A540000}"/>
    <cellStyle name="Normal 11 5 2 5" xfId="12443" xr:uid="{00000000-0005-0000-0000-00008B540000}"/>
    <cellStyle name="Normal 11 5 2 5 2" xfId="25189" xr:uid="{00000000-0005-0000-0000-00008C540000}"/>
    <cellStyle name="Normal 11 5 2 6" xfId="18780" xr:uid="{00000000-0005-0000-0000-00008D540000}"/>
    <cellStyle name="Normal 11 5 2 7" xfId="21033" xr:uid="{00000000-0005-0000-0000-00008E540000}"/>
    <cellStyle name="Normal 11 5 2 8" xfId="4782" xr:uid="{00000000-0005-0000-0000-00008F540000}"/>
    <cellStyle name="Normal 11 5 2 9" xfId="43240" xr:uid="{00000000-0005-0000-0000-000090540000}"/>
    <cellStyle name="Normal 11 5 3" xfId="10319" xr:uid="{00000000-0005-0000-0000-000091540000}"/>
    <cellStyle name="Normal 11 5 3 2" xfId="16082" xr:uid="{00000000-0005-0000-0000-000092540000}"/>
    <cellStyle name="Normal 11 5 3 2 2" xfId="19333" xr:uid="{00000000-0005-0000-0000-000093540000}"/>
    <cellStyle name="Normal 11 5 3 2 3" xfId="32450" xr:uid="{00000000-0005-0000-0000-000094540000}"/>
    <cellStyle name="Normal 11 5 3 2 4" xfId="35461" xr:uid="{00000000-0005-0000-0000-000095540000}"/>
    <cellStyle name="Normal 11 5 3 3" xfId="17913" xr:uid="{00000000-0005-0000-0000-000096540000}"/>
    <cellStyle name="Normal 11 5 3 4" xfId="31264" xr:uid="{00000000-0005-0000-0000-000097540000}"/>
    <cellStyle name="Normal 11 5 3 5" xfId="34604" xr:uid="{00000000-0005-0000-0000-000098540000}"/>
    <cellStyle name="Normal 11 5 3 6" xfId="43241" xr:uid="{00000000-0005-0000-0000-000099540000}"/>
    <cellStyle name="Normal 11 5 4" xfId="2852" xr:uid="{00000000-0005-0000-0000-00009A540000}"/>
    <cellStyle name="Normal 11 5 4 2" xfId="43242" xr:uid="{00000000-0005-0000-0000-00009B540000}"/>
    <cellStyle name="Normal 11 5 5" xfId="43243" xr:uid="{00000000-0005-0000-0000-00009C540000}"/>
    <cellStyle name="Normal 11 5 6" xfId="43244" xr:uid="{00000000-0005-0000-0000-00009D540000}"/>
    <cellStyle name="Normal 11 5 7" xfId="43239" xr:uid="{00000000-0005-0000-0000-00009E540000}"/>
    <cellStyle name="Normal 11 5 8" xfId="46904" xr:uid="{CC909158-A9A3-471D-B352-E640586E0347}"/>
    <cellStyle name="Normal 11 6" xfId="827" xr:uid="{00000000-0005-0000-0000-00009F540000}"/>
    <cellStyle name="Normal 11 6 2" xfId="8068" xr:uid="{00000000-0005-0000-0000-0000A0540000}"/>
    <cellStyle name="Normal 11 6 2 2" xfId="14557" xr:uid="{00000000-0005-0000-0000-0000A1540000}"/>
    <cellStyle name="Normal 11 6 2 2 2" xfId="27240" xr:uid="{00000000-0005-0000-0000-0000A2540000}"/>
    <cellStyle name="Normal 11 6 2 3" xfId="18776" xr:uid="{00000000-0005-0000-0000-0000A3540000}"/>
    <cellStyle name="Normal 11 6 2 4" xfId="22557" xr:uid="{00000000-0005-0000-0000-0000A4540000}"/>
    <cellStyle name="Normal 11 6 2 5" xfId="43246" xr:uid="{00000000-0005-0000-0000-0000A5540000}"/>
    <cellStyle name="Normal 11 6 3" xfId="8992" xr:uid="{00000000-0005-0000-0000-0000A6540000}"/>
    <cellStyle name="Normal 11 6 3 2" xfId="15399" xr:uid="{00000000-0005-0000-0000-0000A7540000}"/>
    <cellStyle name="Normal 11 6 3 2 2" xfId="19334" xr:uid="{00000000-0005-0000-0000-0000A8540000}"/>
    <cellStyle name="Normal 11 6 3 2 3" xfId="32451" xr:uid="{00000000-0005-0000-0000-0000A9540000}"/>
    <cellStyle name="Normal 11 6 3 2 4" xfId="35462" xr:uid="{00000000-0005-0000-0000-0000AA540000}"/>
    <cellStyle name="Normal 11 6 3 3" xfId="17914" xr:uid="{00000000-0005-0000-0000-0000AB540000}"/>
    <cellStyle name="Normal 11 6 3 4" xfId="31265" xr:uid="{00000000-0005-0000-0000-0000AC540000}"/>
    <cellStyle name="Normal 11 6 3 5" xfId="34605" xr:uid="{00000000-0005-0000-0000-0000AD540000}"/>
    <cellStyle name="Normal 11 6 3 6" xfId="43247" xr:uid="{00000000-0005-0000-0000-0000AE540000}"/>
    <cellStyle name="Normal 11 6 4" xfId="10450" xr:uid="{00000000-0005-0000-0000-0000AF540000}"/>
    <cellStyle name="Normal 11 6 4 2" xfId="43248" xr:uid="{00000000-0005-0000-0000-0000B0540000}"/>
    <cellStyle name="Normal 11 6 5" xfId="10581" xr:uid="{00000000-0005-0000-0000-0000B1540000}"/>
    <cellStyle name="Normal 11 6 6" xfId="7005" xr:uid="{00000000-0005-0000-0000-0000B2540000}"/>
    <cellStyle name="Normal 11 6 6 2" xfId="13542" xr:uid="{00000000-0005-0000-0000-0000B3540000}"/>
    <cellStyle name="Normal 11 6 6 2 2" xfId="26273" xr:uid="{00000000-0005-0000-0000-0000B4540000}"/>
    <cellStyle name="Normal 11 6 6 3" xfId="21732" xr:uid="{00000000-0005-0000-0000-0000B5540000}"/>
    <cellStyle name="Normal 11 6 7" xfId="12444" xr:uid="{00000000-0005-0000-0000-0000B6540000}"/>
    <cellStyle name="Normal 11 6 7 2" xfId="25190" xr:uid="{00000000-0005-0000-0000-0000B7540000}"/>
    <cellStyle name="Normal 11 6 8" xfId="4783" xr:uid="{00000000-0005-0000-0000-0000B8540000}"/>
    <cellStyle name="Normal 11 6 9" xfId="43245" xr:uid="{00000000-0005-0000-0000-0000B9540000}"/>
    <cellStyle name="Normal 11 7" xfId="1341" xr:uid="{00000000-0005-0000-0000-0000BA540000}"/>
    <cellStyle name="Normal 11 7 2" xfId="8069" xr:uid="{00000000-0005-0000-0000-0000BB540000}"/>
    <cellStyle name="Normal 11 7 2 2" xfId="14558" xr:uid="{00000000-0005-0000-0000-0000BC540000}"/>
    <cellStyle name="Normal 11 7 2 2 2" xfId="27241" xr:uid="{00000000-0005-0000-0000-0000BD540000}"/>
    <cellStyle name="Normal 11 7 2 3" xfId="18730" xr:uid="{00000000-0005-0000-0000-0000BE540000}"/>
    <cellStyle name="Normal 11 7 2 4" xfId="22558" xr:uid="{00000000-0005-0000-0000-0000BF540000}"/>
    <cellStyle name="Normal 11 7 2 5" xfId="43249" xr:uid="{00000000-0005-0000-0000-0000C0540000}"/>
    <cellStyle name="Normal 11 7 3" xfId="8993" xr:uid="{00000000-0005-0000-0000-0000C1540000}"/>
    <cellStyle name="Normal 11 7 3 2" xfId="15400" xr:uid="{00000000-0005-0000-0000-0000C2540000}"/>
    <cellStyle name="Normal 11 7 3 2 2" xfId="19335" xr:uid="{00000000-0005-0000-0000-0000C3540000}"/>
    <cellStyle name="Normal 11 7 3 2 3" xfId="32452" xr:uid="{00000000-0005-0000-0000-0000C4540000}"/>
    <cellStyle name="Normal 11 7 3 2 4" xfId="35463" xr:uid="{00000000-0005-0000-0000-0000C5540000}"/>
    <cellStyle name="Normal 11 7 3 3" xfId="17915" xr:uid="{00000000-0005-0000-0000-0000C6540000}"/>
    <cellStyle name="Normal 11 7 3 4" xfId="31266" xr:uid="{00000000-0005-0000-0000-0000C7540000}"/>
    <cellStyle name="Normal 11 7 3 5" xfId="34606" xr:uid="{00000000-0005-0000-0000-0000C8540000}"/>
    <cellStyle name="Normal 11 7 4" xfId="10029" xr:uid="{00000000-0005-0000-0000-0000C9540000}"/>
    <cellStyle name="Normal 11 7 5" xfId="7006" xr:uid="{00000000-0005-0000-0000-0000CA540000}"/>
    <cellStyle name="Normal 11 7 5 2" xfId="13543" xr:uid="{00000000-0005-0000-0000-0000CB540000}"/>
    <cellStyle name="Normal 11 7 5 2 2" xfId="26274" xr:uid="{00000000-0005-0000-0000-0000CC540000}"/>
    <cellStyle name="Normal 11 7 5 3" xfId="21733" xr:uid="{00000000-0005-0000-0000-0000CD540000}"/>
    <cellStyle name="Normal 11 7 6" xfId="12445" xr:uid="{00000000-0005-0000-0000-0000CE540000}"/>
    <cellStyle name="Normal 11 7 6 2" xfId="25191" xr:uid="{00000000-0005-0000-0000-0000CF540000}"/>
    <cellStyle name="Normal 11 7 7" xfId="4784" xr:uid="{00000000-0005-0000-0000-0000D0540000}"/>
    <cellStyle name="Normal 11 7 8" xfId="37590" xr:uid="{00000000-0005-0000-0000-0000D1540000}"/>
    <cellStyle name="Normal 11 7 9" xfId="37894" xr:uid="{00000000-0005-0000-0000-0000D2540000}"/>
    <cellStyle name="Normal 11 8" xfId="4785" xr:uid="{00000000-0005-0000-0000-0000D3540000}"/>
    <cellStyle name="Normal 11 8 10" xfId="43250" xr:uid="{00000000-0005-0000-0000-0000D4540000}"/>
    <cellStyle name="Normal 11 8 2" xfId="8070" xr:uid="{00000000-0005-0000-0000-0000D5540000}"/>
    <cellStyle name="Normal 11 8 2 2" xfId="14559" xr:uid="{00000000-0005-0000-0000-0000D6540000}"/>
    <cellStyle name="Normal 11 8 2 2 2" xfId="20433" xr:uid="{00000000-0005-0000-0000-0000D7540000}"/>
    <cellStyle name="Normal 11 8 2 2 3" xfId="33686" xr:uid="{00000000-0005-0000-0000-0000D8540000}"/>
    <cellStyle name="Normal 11 8 2 2 4" xfId="36473" xr:uid="{00000000-0005-0000-0000-0000D9540000}"/>
    <cellStyle name="Normal 11 8 2 3" xfId="20134" xr:uid="{00000000-0005-0000-0000-0000DA540000}"/>
    <cellStyle name="Normal 11 8 2 3 2" xfId="33391" xr:uid="{00000000-0005-0000-0000-0000DB540000}"/>
    <cellStyle name="Normal 11 8 2 3 3" xfId="36179" xr:uid="{00000000-0005-0000-0000-0000DC540000}"/>
    <cellStyle name="Normal 11 8 2 4" xfId="19336" xr:uid="{00000000-0005-0000-0000-0000DD540000}"/>
    <cellStyle name="Normal 11 8 2 5" xfId="32453" xr:uid="{00000000-0005-0000-0000-0000DE540000}"/>
    <cellStyle name="Normal 11 8 2 6" xfId="35464" xr:uid="{00000000-0005-0000-0000-0000DF540000}"/>
    <cellStyle name="Normal 11 8 3" xfId="8994" xr:uid="{00000000-0005-0000-0000-0000E0540000}"/>
    <cellStyle name="Normal 11 8 3 2" xfId="15401" xr:uid="{00000000-0005-0000-0000-0000E1540000}"/>
    <cellStyle name="Normal 11 8 3 2 2" xfId="28049" xr:uid="{00000000-0005-0000-0000-0000E2540000}"/>
    <cellStyle name="Normal 11 8 3 3" xfId="20286" xr:uid="{00000000-0005-0000-0000-0000E3540000}"/>
    <cellStyle name="Normal 11 8 3 4" xfId="33540" xr:uid="{00000000-0005-0000-0000-0000E4540000}"/>
    <cellStyle name="Normal 11 8 3 5" xfId="36327" xr:uid="{00000000-0005-0000-0000-0000E5540000}"/>
    <cellStyle name="Normal 11 8 4" xfId="10676" xr:uid="{00000000-0005-0000-0000-0000E6540000}"/>
    <cellStyle name="Normal 11 8 4 2" xfId="16222" xr:uid="{00000000-0005-0000-0000-0000E7540000}"/>
    <cellStyle name="Normal 11 8 4 2 2" xfId="28828" xr:uid="{00000000-0005-0000-0000-0000E8540000}"/>
    <cellStyle name="Normal 11 8 4 3" xfId="19978" xr:uid="{00000000-0005-0000-0000-0000E9540000}"/>
    <cellStyle name="Normal 11 8 4 4" xfId="33242" xr:uid="{00000000-0005-0000-0000-0000EA540000}"/>
    <cellStyle name="Normal 11 8 4 5" xfId="36034" xr:uid="{00000000-0005-0000-0000-0000EB540000}"/>
    <cellStyle name="Normal 11 8 5" xfId="7007" xr:uid="{00000000-0005-0000-0000-0000EC540000}"/>
    <cellStyle name="Normal 11 8 5 2" xfId="13544" xr:uid="{00000000-0005-0000-0000-0000ED540000}"/>
    <cellStyle name="Normal 11 8 5 2 2" xfId="26275" xr:uid="{00000000-0005-0000-0000-0000EE540000}"/>
    <cellStyle name="Normal 11 8 5 3" xfId="21734" xr:uid="{00000000-0005-0000-0000-0000EF540000}"/>
    <cellStyle name="Normal 11 8 6" xfId="12446" xr:uid="{00000000-0005-0000-0000-0000F0540000}"/>
    <cellStyle name="Normal 11 8 6 2" xfId="25192" xr:uid="{00000000-0005-0000-0000-0000F1540000}"/>
    <cellStyle name="Normal 11 8 7" xfId="17916" xr:uid="{00000000-0005-0000-0000-0000F2540000}"/>
    <cellStyle name="Normal 11 8 8" xfId="31267" xr:uid="{00000000-0005-0000-0000-0000F3540000}"/>
    <cellStyle name="Normal 11 8 9" xfId="34607" xr:uid="{00000000-0005-0000-0000-0000F4540000}"/>
    <cellStyle name="Normal 11 9" xfId="4786" xr:uid="{00000000-0005-0000-0000-0000F5540000}"/>
    <cellStyle name="Normal 11 9 2" xfId="8071" xr:uid="{00000000-0005-0000-0000-0000F6540000}"/>
    <cellStyle name="Normal 11 9 2 2" xfId="14560" xr:uid="{00000000-0005-0000-0000-0000F7540000}"/>
    <cellStyle name="Normal 11 9 2 2 2" xfId="20379" xr:uid="{00000000-0005-0000-0000-0000F8540000}"/>
    <cellStyle name="Normal 11 9 2 2 3" xfId="33632" xr:uid="{00000000-0005-0000-0000-0000F9540000}"/>
    <cellStyle name="Normal 11 9 2 2 4" xfId="36419" xr:uid="{00000000-0005-0000-0000-0000FA540000}"/>
    <cellStyle name="Normal 11 9 2 3" xfId="19337" xr:uid="{00000000-0005-0000-0000-0000FB540000}"/>
    <cellStyle name="Normal 11 9 2 4" xfId="32454" xr:uid="{00000000-0005-0000-0000-0000FC540000}"/>
    <cellStyle name="Normal 11 9 2 5" xfId="35465" xr:uid="{00000000-0005-0000-0000-0000FD540000}"/>
    <cellStyle name="Normal 11 9 3" xfId="8995" xr:uid="{00000000-0005-0000-0000-0000FE540000}"/>
    <cellStyle name="Normal 11 9 3 2" xfId="15402" xr:uid="{00000000-0005-0000-0000-0000FF540000}"/>
    <cellStyle name="Normal 11 9 3 2 2" xfId="28050" xr:uid="{00000000-0005-0000-0000-000000550000}"/>
    <cellStyle name="Normal 11 9 3 3" xfId="20080" xr:uid="{00000000-0005-0000-0000-000001550000}"/>
    <cellStyle name="Normal 11 9 3 4" xfId="33337" xr:uid="{00000000-0005-0000-0000-000002550000}"/>
    <cellStyle name="Normal 11 9 3 5" xfId="36125" xr:uid="{00000000-0005-0000-0000-000003550000}"/>
    <cellStyle name="Normal 11 9 4" xfId="7008" xr:uid="{00000000-0005-0000-0000-000004550000}"/>
    <cellStyle name="Normal 11 9 4 2" xfId="13545" xr:uid="{00000000-0005-0000-0000-000005550000}"/>
    <cellStyle name="Normal 11 9 4 2 2" xfId="26276" xr:uid="{00000000-0005-0000-0000-000006550000}"/>
    <cellStyle name="Normal 11 9 4 3" xfId="21735" xr:uid="{00000000-0005-0000-0000-000007550000}"/>
    <cellStyle name="Normal 11 9 5" xfId="12447" xr:uid="{00000000-0005-0000-0000-000008550000}"/>
    <cellStyle name="Normal 11 9 5 2" xfId="25193" xr:uid="{00000000-0005-0000-0000-000009550000}"/>
    <cellStyle name="Normal 11 9 6" xfId="17917" xr:uid="{00000000-0005-0000-0000-00000A550000}"/>
    <cellStyle name="Normal 11 9 7" xfId="31268" xr:uid="{00000000-0005-0000-0000-00000B550000}"/>
    <cellStyle name="Normal 11 9 8" xfId="34608" xr:uid="{00000000-0005-0000-0000-00000C550000}"/>
    <cellStyle name="Normal 11 9 9" xfId="43251" xr:uid="{00000000-0005-0000-0000-00000D550000}"/>
    <cellStyle name="Normal 110" xfId="366" xr:uid="{00000000-0005-0000-0000-00000E550000}"/>
    <cellStyle name="Normal 110 2" xfId="592" xr:uid="{00000000-0005-0000-0000-00000F550000}"/>
    <cellStyle name="Normal 110 2 2" xfId="18872" xr:uid="{00000000-0005-0000-0000-000010550000}"/>
    <cellStyle name="Normal 110 2 3" xfId="37670" xr:uid="{00000000-0005-0000-0000-000011550000}"/>
    <cellStyle name="Normal 110 2 4" xfId="37963" xr:uid="{00000000-0005-0000-0000-000012550000}"/>
    <cellStyle name="Normal 110 3" xfId="6377" xr:uid="{00000000-0005-0000-0000-000013550000}"/>
    <cellStyle name="Normal 110 4" xfId="37622" xr:uid="{00000000-0005-0000-0000-000014550000}"/>
    <cellStyle name="Normal 110 5" xfId="37917" xr:uid="{00000000-0005-0000-0000-000015550000}"/>
    <cellStyle name="Normal 110 6" xfId="43252" xr:uid="{00000000-0005-0000-0000-000016550000}"/>
    <cellStyle name="Normal 111" xfId="6368" xr:uid="{00000000-0005-0000-0000-000017550000}"/>
    <cellStyle name="Normal 111 2" xfId="18873" xr:uid="{00000000-0005-0000-0000-000018550000}"/>
    <cellStyle name="Normal 111 3" xfId="43253" xr:uid="{00000000-0005-0000-0000-000019550000}"/>
    <cellStyle name="Normal 112" xfId="6378" xr:uid="{00000000-0005-0000-0000-00001A550000}"/>
    <cellStyle name="Normal 112 2" xfId="6383" xr:uid="{00000000-0005-0000-0000-00001B550000}"/>
    <cellStyle name="Normal 112 3" xfId="8587" xr:uid="{00000000-0005-0000-0000-00001C550000}"/>
    <cellStyle name="Normal 112 3 2" xfId="15072" xr:uid="{00000000-0005-0000-0000-00001D550000}"/>
    <cellStyle name="Normal 112 3 2 2" xfId="27742" xr:uid="{00000000-0005-0000-0000-00001E550000}"/>
    <cellStyle name="Normal 112 3 3" xfId="22659" xr:uid="{00000000-0005-0000-0000-00001F550000}"/>
    <cellStyle name="Normal 112 4" xfId="9561" xr:uid="{00000000-0005-0000-0000-000020550000}"/>
    <cellStyle name="Normal 112 4 2" xfId="15913" xr:uid="{00000000-0005-0000-0000-000021550000}"/>
    <cellStyle name="Normal 112 4 2 2" xfId="28553" xr:uid="{00000000-0005-0000-0000-000022550000}"/>
    <cellStyle name="Normal 112 4 3" xfId="23542" xr:uid="{00000000-0005-0000-0000-000023550000}"/>
    <cellStyle name="Normal 112 5" xfId="7726" xr:uid="{00000000-0005-0000-0000-000024550000}"/>
    <cellStyle name="Normal 112 5 2" xfId="14223" xr:uid="{00000000-0005-0000-0000-000025550000}"/>
    <cellStyle name="Normal 112 5 2 2" xfId="26949" xr:uid="{00000000-0005-0000-0000-000026550000}"/>
    <cellStyle name="Normal 112 5 3" xfId="22444" xr:uid="{00000000-0005-0000-0000-000027550000}"/>
    <cellStyle name="Normal 112 6" xfId="13004" xr:uid="{00000000-0005-0000-0000-000028550000}"/>
    <cellStyle name="Normal 112 6 2" xfId="25750" xr:uid="{00000000-0005-0000-0000-000029550000}"/>
    <cellStyle name="Normal 112 7" xfId="18874" xr:uid="{00000000-0005-0000-0000-00002A550000}"/>
    <cellStyle name="Normal 112 8" xfId="21131" xr:uid="{00000000-0005-0000-0000-00002B550000}"/>
    <cellStyle name="Normal 113" xfId="6380" xr:uid="{00000000-0005-0000-0000-00002C550000}"/>
    <cellStyle name="Normal 113 2" xfId="8589" xr:uid="{00000000-0005-0000-0000-00002D550000}"/>
    <cellStyle name="Normal 113 2 2" xfId="15074" xr:uid="{00000000-0005-0000-0000-00002E550000}"/>
    <cellStyle name="Normal 113 2 2 2" xfId="27744" xr:uid="{00000000-0005-0000-0000-00002F550000}"/>
    <cellStyle name="Normal 113 2 3" xfId="22661" xr:uid="{00000000-0005-0000-0000-000030550000}"/>
    <cellStyle name="Normal 113 3" xfId="9563" xr:uid="{00000000-0005-0000-0000-000031550000}"/>
    <cellStyle name="Normal 113 3 2" xfId="15915" xr:uid="{00000000-0005-0000-0000-000032550000}"/>
    <cellStyle name="Normal 113 3 2 2" xfId="28555" xr:uid="{00000000-0005-0000-0000-000033550000}"/>
    <cellStyle name="Normal 113 3 3" xfId="23544" xr:uid="{00000000-0005-0000-0000-000034550000}"/>
    <cellStyle name="Normal 113 4" xfId="7728" xr:uid="{00000000-0005-0000-0000-000035550000}"/>
    <cellStyle name="Normal 113 4 2" xfId="14225" xr:uid="{00000000-0005-0000-0000-000036550000}"/>
    <cellStyle name="Normal 113 4 2 2" xfId="26951" xr:uid="{00000000-0005-0000-0000-000037550000}"/>
    <cellStyle name="Normal 113 4 3" xfId="22446" xr:uid="{00000000-0005-0000-0000-000038550000}"/>
    <cellStyle name="Normal 113 5" xfId="13006" xr:uid="{00000000-0005-0000-0000-000039550000}"/>
    <cellStyle name="Normal 113 5 2" xfId="25752" xr:uid="{00000000-0005-0000-0000-00003A550000}"/>
    <cellStyle name="Normal 113 6" xfId="18875" xr:uid="{00000000-0005-0000-0000-00003B550000}"/>
    <cellStyle name="Normal 113 7" xfId="21133" xr:uid="{00000000-0005-0000-0000-00003C550000}"/>
    <cellStyle name="Normal 113 8" xfId="43254" xr:uid="{00000000-0005-0000-0000-00003D550000}"/>
    <cellStyle name="Normal 114" xfId="6382" xr:uid="{00000000-0005-0000-0000-00003E550000}"/>
    <cellStyle name="Normal 114 2" xfId="8591" xr:uid="{00000000-0005-0000-0000-00003F550000}"/>
    <cellStyle name="Normal 114 2 2" xfId="15076" xr:uid="{00000000-0005-0000-0000-000040550000}"/>
    <cellStyle name="Normal 114 2 2 2" xfId="27746" xr:uid="{00000000-0005-0000-0000-000041550000}"/>
    <cellStyle name="Normal 114 2 3" xfId="22663" xr:uid="{00000000-0005-0000-0000-000042550000}"/>
    <cellStyle name="Normal 114 3" xfId="9565" xr:uid="{00000000-0005-0000-0000-000043550000}"/>
    <cellStyle name="Normal 114 3 2" xfId="15917" xr:uid="{00000000-0005-0000-0000-000044550000}"/>
    <cellStyle name="Normal 114 3 2 2" xfId="28557" xr:uid="{00000000-0005-0000-0000-000045550000}"/>
    <cellStyle name="Normal 114 3 3" xfId="23546" xr:uid="{00000000-0005-0000-0000-000046550000}"/>
    <cellStyle name="Normal 114 4" xfId="7730" xr:uid="{00000000-0005-0000-0000-000047550000}"/>
    <cellStyle name="Normal 114 4 2" xfId="14227" xr:uid="{00000000-0005-0000-0000-000048550000}"/>
    <cellStyle name="Normal 114 4 2 2" xfId="26953" xr:uid="{00000000-0005-0000-0000-000049550000}"/>
    <cellStyle name="Normal 114 4 3" xfId="22448" xr:uid="{00000000-0005-0000-0000-00004A550000}"/>
    <cellStyle name="Normal 114 5" xfId="13008" xr:uid="{00000000-0005-0000-0000-00004B550000}"/>
    <cellStyle name="Normal 114 5 2" xfId="25754" xr:uid="{00000000-0005-0000-0000-00004C550000}"/>
    <cellStyle name="Normal 114 6" xfId="18876" xr:uid="{00000000-0005-0000-0000-00004D550000}"/>
    <cellStyle name="Normal 114 7" xfId="21135" xr:uid="{00000000-0005-0000-0000-00004E550000}"/>
    <cellStyle name="Normal 114 8" xfId="43255" xr:uid="{00000000-0005-0000-0000-00004F550000}"/>
    <cellStyle name="Normal 115" xfId="6385" xr:uid="{00000000-0005-0000-0000-000050550000}"/>
    <cellStyle name="Normal 115 2" xfId="8592" xr:uid="{00000000-0005-0000-0000-000051550000}"/>
    <cellStyle name="Normal 115 2 2" xfId="15077" xr:uid="{00000000-0005-0000-0000-000052550000}"/>
    <cellStyle name="Normal 115 2 2 2" xfId="27747" xr:uid="{00000000-0005-0000-0000-000053550000}"/>
    <cellStyle name="Normal 115 2 3" xfId="22664" xr:uid="{00000000-0005-0000-0000-000054550000}"/>
    <cellStyle name="Normal 115 3" xfId="9566" xr:uid="{00000000-0005-0000-0000-000055550000}"/>
    <cellStyle name="Normal 115 3 2" xfId="15918" xr:uid="{00000000-0005-0000-0000-000056550000}"/>
    <cellStyle name="Normal 115 3 2 2" xfId="28558" xr:uid="{00000000-0005-0000-0000-000057550000}"/>
    <cellStyle name="Normal 115 3 3" xfId="23547" xr:uid="{00000000-0005-0000-0000-000058550000}"/>
    <cellStyle name="Normal 115 4" xfId="7731" xr:uid="{00000000-0005-0000-0000-000059550000}"/>
    <cellStyle name="Normal 115 4 2" xfId="14228" xr:uid="{00000000-0005-0000-0000-00005A550000}"/>
    <cellStyle name="Normal 115 4 2 2" xfId="26954" xr:uid="{00000000-0005-0000-0000-00005B550000}"/>
    <cellStyle name="Normal 115 4 3" xfId="22449" xr:uid="{00000000-0005-0000-0000-00005C550000}"/>
    <cellStyle name="Normal 115 5" xfId="13009" xr:uid="{00000000-0005-0000-0000-00005D550000}"/>
    <cellStyle name="Normal 115 5 2" xfId="25755" xr:uid="{00000000-0005-0000-0000-00005E550000}"/>
    <cellStyle name="Normal 115 6" xfId="18877" xr:uid="{00000000-0005-0000-0000-00005F550000}"/>
    <cellStyle name="Normal 115 7" xfId="21136" xr:uid="{00000000-0005-0000-0000-000060550000}"/>
    <cellStyle name="Normal 115 8" xfId="43256" xr:uid="{00000000-0005-0000-0000-000061550000}"/>
    <cellStyle name="Normal 116" xfId="6387" xr:uid="{00000000-0005-0000-0000-000062550000}"/>
    <cellStyle name="Normal 116 2" xfId="8594" xr:uid="{00000000-0005-0000-0000-000063550000}"/>
    <cellStyle name="Normal 116 2 2" xfId="15079" xr:uid="{00000000-0005-0000-0000-000064550000}"/>
    <cellStyle name="Normal 116 2 2 2" xfId="27749" xr:uid="{00000000-0005-0000-0000-000065550000}"/>
    <cellStyle name="Normal 116 2 3" xfId="22665" xr:uid="{00000000-0005-0000-0000-000066550000}"/>
    <cellStyle name="Normal 116 3" xfId="9568" xr:uid="{00000000-0005-0000-0000-000067550000}"/>
    <cellStyle name="Normal 116 3 2" xfId="15920" xr:uid="{00000000-0005-0000-0000-000068550000}"/>
    <cellStyle name="Normal 116 3 2 2" xfId="28560" xr:uid="{00000000-0005-0000-0000-000069550000}"/>
    <cellStyle name="Normal 116 3 3" xfId="23549" xr:uid="{00000000-0005-0000-0000-00006A550000}"/>
    <cellStyle name="Normal 116 4" xfId="7733" xr:uid="{00000000-0005-0000-0000-00006B550000}"/>
    <cellStyle name="Normal 116 4 2" xfId="14230" xr:uid="{00000000-0005-0000-0000-00006C550000}"/>
    <cellStyle name="Normal 116 4 2 2" xfId="26956" xr:uid="{00000000-0005-0000-0000-00006D550000}"/>
    <cellStyle name="Normal 116 4 3" xfId="22451" xr:uid="{00000000-0005-0000-0000-00006E550000}"/>
    <cellStyle name="Normal 116 5" xfId="13011" xr:uid="{00000000-0005-0000-0000-00006F550000}"/>
    <cellStyle name="Normal 116 5 2" xfId="25757" xr:uid="{00000000-0005-0000-0000-000070550000}"/>
    <cellStyle name="Normal 116 6" xfId="18878" xr:uid="{00000000-0005-0000-0000-000071550000}"/>
    <cellStyle name="Normal 116 7" xfId="21137" xr:uid="{00000000-0005-0000-0000-000072550000}"/>
    <cellStyle name="Normal 116 8" xfId="43257" xr:uid="{00000000-0005-0000-0000-000073550000}"/>
    <cellStyle name="Normal 117" xfId="7734" xr:uid="{00000000-0005-0000-0000-000074550000}"/>
    <cellStyle name="Normal 117 2" xfId="14231" xr:uid="{00000000-0005-0000-0000-000075550000}"/>
    <cellStyle name="Normal 117 3" xfId="43258" xr:uid="{00000000-0005-0000-0000-000076550000}"/>
    <cellStyle name="Normal 118" xfId="7735" xr:uid="{00000000-0005-0000-0000-000077550000}"/>
    <cellStyle name="Normal 118 2" xfId="14232" xr:uid="{00000000-0005-0000-0000-000078550000}"/>
    <cellStyle name="Normal 118 3" xfId="43259" xr:uid="{00000000-0005-0000-0000-000079550000}"/>
    <cellStyle name="Normal 119" xfId="7736" xr:uid="{00000000-0005-0000-0000-00007A550000}"/>
    <cellStyle name="Normal 119 2" xfId="14233" xr:uid="{00000000-0005-0000-0000-00007B550000}"/>
    <cellStyle name="Normal 119 3" xfId="43260" xr:uid="{00000000-0005-0000-0000-00007C550000}"/>
    <cellStyle name="Normal 12" xfId="286" xr:uid="{00000000-0005-0000-0000-00007D550000}"/>
    <cellStyle name="Normal 12 10" xfId="4788" xr:uid="{00000000-0005-0000-0000-00007E550000}"/>
    <cellStyle name="Normal 12 10 2" xfId="8072" xr:uid="{00000000-0005-0000-0000-00007F550000}"/>
    <cellStyle name="Normal 12 10 2 2" xfId="14561" xr:uid="{00000000-0005-0000-0000-000080550000}"/>
    <cellStyle name="Normal 12 10 2 2 2" xfId="27242" xr:uid="{00000000-0005-0000-0000-000081550000}"/>
    <cellStyle name="Normal 12 10 2 3" xfId="19338" xr:uid="{00000000-0005-0000-0000-000082550000}"/>
    <cellStyle name="Normal 12 10 2 4" xfId="32455" xr:uid="{00000000-0005-0000-0000-000083550000}"/>
    <cellStyle name="Normal 12 10 2 5" xfId="35466" xr:uid="{00000000-0005-0000-0000-000084550000}"/>
    <cellStyle name="Normal 12 10 3" xfId="8996" xr:uid="{00000000-0005-0000-0000-000085550000}"/>
    <cellStyle name="Normal 12 10 3 2" xfId="15403" xr:uid="{00000000-0005-0000-0000-000086550000}"/>
    <cellStyle name="Normal 12 10 3 2 2" xfId="28051" xr:uid="{00000000-0005-0000-0000-000087550000}"/>
    <cellStyle name="Normal 12 10 3 3" xfId="23010" xr:uid="{00000000-0005-0000-0000-000088550000}"/>
    <cellStyle name="Normal 12 10 4" xfId="7009" xr:uid="{00000000-0005-0000-0000-000089550000}"/>
    <cellStyle name="Normal 12 10 4 2" xfId="13546" xr:uid="{00000000-0005-0000-0000-00008A550000}"/>
    <cellStyle name="Normal 12 10 4 2 2" xfId="26277" xr:uid="{00000000-0005-0000-0000-00008B550000}"/>
    <cellStyle name="Normal 12 10 4 3" xfId="21736" xr:uid="{00000000-0005-0000-0000-00008C550000}"/>
    <cellStyle name="Normal 12 10 5" xfId="12448" xr:uid="{00000000-0005-0000-0000-00008D550000}"/>
    <cellStyle name="Normal 12 10 5 2" xfId="25194" xr:uid="{00000000-0005-0000-0000-00008E550000}"/>
    <cellStyle name="Normal 12 10 6" xfId="17919" xr:uid="{00000000-0005-0000-0000-00008F550000}"/>
    <cellStyle name="Normal 12 10 7" xfId="31269" xr:uid="{00000000-0005-0000-0000-000090550000}"/>
    <cellStyle name="Normal 12 10 8" xfId="34609" xr:uid="{00000000-0005-0000-0000-000091550000}"/>
    <cellStyle name="Normal 12 10 9" xfId="43262" xr:uid="{00000000-0005-0000-0000-000092550000}"/>
    <cellStyle name="Normal 12 11" xfId="4789" xr:uid="{00000000-0005-0000-0000-000093550000}"/>
    <cellStyle name="Normal 12 11 2" xfId="8073" xr:uid="{00000000-0005-0000-0000-000094550000}"/>
    <cellStyle name="Normal 12 11 2 2" xfId="14562" xr:uid="{00000000-0005-0000-0000-000095550000}"/>
    <cellStyle name="Normal 12 11 2 2 2" xfId="27243" xr:uid="{00000000-0005-0000-0000-000096550000}"/>
    <cellStyle name="Normal 12 11 2 3" xfId="19339" xr:uid="{00000000-0005-0000-0000-000097550000}"/>
    <cellStyle name="Normal 12 11 2 4" xfId="32456" xr:uid="{00000000-0005-0000-0000-000098550000}"/>
    <cellStyle name="Normal 12 11 2 5" xfId="35467" xr:uid="{00000000-0005-0000-0000-000099550000}"/>
    <cellStyle name="Normal 12 11 3" xfId="8997" xr:uid="{00000000-0005-0000-0000-00009A550000}"/>
    <cellStyle name="Normal 12 11 3 2" xfId="15404" xr:uid="{00000000-0005-0000-0000-00009B550000}"/>
    <cellStyle name="Normal 12 11 3 2 2" xfId="28052" xr:uid="{00000000-0005-0000-0000-00009C550000}"/>
    <cellStyle name="Normal 12 11 3 3" xfId="23011" xr:uid="{00000000-0005-0000-0000-00009D550000}"/>
    <cellStyle name="Normal 12 11 4" xfId="7010" xr:uid="{00000000-0005-0000-0000-00009E550000}"/>
    <cellStyle name="Normal 12 11 4 2" xfId="13547" xr:uid="{00000000-0005-0000-0000-00009F550000}"/>
    <cellStyle name="Normal 12 11 4 2 2" xfId="26278" xr:uid="{00000000-0005-0000-0000-0000A0550000}"/>
    <cellStyle name="Normal 12 11 4 3" xfId="21737" xr:uid="{00000000-0005-0000-0000-0000A1550000}"/>
    <cellStyle name="Normal 12 11 5" xfId="12449" xr:uid="{00000000-0005-0000-0000-0000A2550000}"/>
    <cellStyle name="Normal 12 11 5 2" xfId="25195" xr:uid="{00000000-0005-0000-0000-0000A3550000}"/>
    <cellStyle name="Normal 12 11 6" xfId="17920" xr:uid="{00000000-0005-0000-0000-0000A4550000}"/>
    <cellStyle name="Normal 12 11 7" xfId="31270" xr:uid="{00000000-0005-0000-0000-0000A5550000}"/>
    <cellStyle name="Normal 12 11 8" xfId="34610" xr:uid="{00000000-0005-0000-0000-0000A6550000}"/>
    <cellStyle name="Normal 12 11 9" xfId="43263" xr:uid="{00000000-0005-0000-0000-0000A7550000}"/>
    <cellStyle name="Normal 12 12" xfId="4790" xr:uid="{00000000-0005-0000-0000-0000A8550000}"/>
    <cellStyle name="Normal 12 12 2" xfId="8074" xr:uid="{00000000-0005-0000-0000-0000A9550000}"/>
    <cellStyle name="Normal 12 12 2 2" xfId="14563" xr:uid="{00000000-0005-0000-0000-0000AA550000}"/>
    <cellStyle name="Normal 12 12 2 2 2" xfId="27244" xr:uid="{00000000-0005-0000-0000-0000AB550000}"/>
    <cellStyle name="Normal 12 12 2 3" xfId="19340" xr:uid="{00000000-0005-0000-0000-0000AC550000}"/>
    <cellStyle name="Normal 12 12 2 4" xfId="32457" xr:uid="{00000000-0005-0000-0000-0000AD550000}"/>
    <cellStyle name="Normal 12 12 2 5" xfId="35468" xr:uid="{00000000-0005-0000-0000-0000AE550000}"/>
    <cellStyle name="Normal 12 12 3" xfId="8998" xr:uid="{00000000-0005-0000-0000-0000AF550000}"/>
    <cellStyle name="Normal 12 12 3 2" xfId="15405" xr:uid="{00000000-0005-0000-0000-0000B0550000}"/>
    <cellStyle name="Normal 12 12 3 2 2" xfId="28053" xr:uid="{00000000-0005-0000-0000-0000B1550000}"/>
    <cellStyle name="Normal 12 12 3 3" xfId="23012" xr:uid="{00000000-0005-0000-0000-0000B2550000}"/>
    <cellStyle name="Normal 12 12 4" xfId="7011" xr:uid="{00000000-0005-0000-0000-0000B3550000}"/>
    <cellStyle name="Normal 12 12 4 2" xfId="13548" xr:uid="{00000000-0005-0000-0000-0000B4550000}"/>
    <cellStyle name="Normal 12 12 4 2 2" xfId="26279" xr:uid="{00000000-0005-0000-0000-0000B5550000}"/>
    <cellStyle name="Normal 12 12 4 3" xfId="21738" xr:uid="{00000000-0005-0000-0000-0000B6550000}"/>
    <cellStyle name="Normal 12 12 5" xfId="12450" xr:uid="{00000000-0005-0000-0000-0000B7550000}"/>
    <cellStyle name="Normal 12 12 5 2" xfId="25196" xr:uid="{00000000-0005-0000-0000-0000B8550000}"/>
    <cellStyle name="Normal 12 12 6" xfId="17921" xr:uid="{00000000-0005-0000-0000-0000B9550000}"/>
    <cellStyle name="Normal 12 12 7" xfId="31271" xr:uid="{00000000-0005-0000-0000-0000BA550000}"/>
    <cellStyle name="Normal 12 12 8" xfId="34611" xr:uid="{00000000-0005-0000-0000-0000BB550000}"/>
    <cellStyle name="Normal 12 12 9" xfId="43264" xr:uid="{00000000-0005-0000-0000-0000BC550000}"/>
    <cellStyle name="Normal 12 13" xfId="4791" xr:uid="{00000000-0005-0000-0000-0000BD550000}"/>
    <cellStyle name="Normal 12 13 2" xfId="8075" xr:uid="{00000000-0005-0000-0000-0000BE550000}"/>
    <cellStyle name="Normal 12 13 2 2" xfId="14564" xr:uid="{00000000-0005-0000-0000-0000BF550000}"/>
    <cellStyle name="Normal 12 13 2 2 2" xfId="27245" xr:uid="{00000000-0005-0000-0000-0000C0550000}"/>
    <cellStyle name="Normal 12 13 2 3" xfId="19341" xr:uid="{00000000-0005-0000-0000-0000C1550000}"/>
    <cellStyle name="Normal 12 13 2 4" xfId="32458" xr:uid="{00000000-0005-0000-0000-0000C2550000}"/>
    <cellStyle name="Normal 12 13 2 5" xfId="35469" xr:uid="{00000000-0005-0000-0000-0000C3550000}"/>
    <cellStyle name="Normal 12 13 3" xfId="8999" xr:uid="{00000000-0005-0000-0000-0000C4550000}"/>
    <cellStyle name="Normal 12 13 3 2" xfId="15406" xr:uid="{00000000-0005-0000-0000-0000C5550000}"/>
    <cellStyle name="Normal 12 13 3 2 2" xfId="28054" xr:uid="{00000000-0005-0000-0000-0000C6550000}"/>
    <cellStyle name="Normal 12 13 3 3" xfId="23013" xr:uid="{00000000-0005-0000-0000-0000C7550000}"/>
    <cellStyle name="Normal 12 13 4" xfId="7012" xr:uid="{00000000-0005-0000-0000-0000C8550000}"/>
    <cellStyle name="Normal 12 13 4 2" xfId="13549" xr:uid="{00000000-0005-0000-0000-0000C9550000}"/>
    <cellStyle name="Normal 12 13 4 2 2" xfId="26280" xr:uid="{00000000-0005-0000-0000-0000CA550000}"/>
    <cellStyle name="Normal 12 13 4 3" xfId="21739" xr:uid="{00000000-0005-0000-0000-0000CB550000}"/>
    <cellStyle name="Normal 12 13 5" xfId="12451" xr:uid="{00000000-0005-0000-0000-0000CC550000}"/>
    <cellStyle name="Normal 12 13 5 2" xfId="25197" xr:uid="{00000000-0005-0000-0000-0000CD550000}"/>
    <cellStyle name="Normal 12 13 6" xfId="17922" xr:uid="{00000000-0005-0000-0000-0000CE550000}"/>
    <cellStyle name="Normal 12 13 7" xfId="31272" xr:uid="{00000000-0005-0000-0000-0000CF550000}"/>
    <cellStyle name="Normal 12 13 8" xfId="34612" xr:uid="{00000000-0005-0000-0000-0000D0550000}"/>
    <cellStyle name="Normal 12 13 9" xfId="43265" xr:uid="{00000000-0005-0000-0000-0000D1550000}"/>
    <cellStyle name="Normal 12 14" xfId="4792" xr:uid="{00000000-0005-0000-0000-0000D2550000}"/>
    <cellStyle name="Normal 12 14 2" xfId="8076" xr:uid="{00000000-0005-0000-0000-0000D3550000}"/>
    <cellStyle name="Normal 12 14 2 2" xfId="14565" xr:uid="{00000000-0005-0000-0000-0000D4550000}"/>
    <cellStyle name="Normal 12 14 2 2 2" xfId="27246" xr:uid="{00000000-0005-0000-0000-0000D5550000}"/>
    <cellStyle name="Normal 12 14 2 3" xfId="19342" xr:uid="{00000000-0005-0000-0000-0000D6550000}"/>
    <cellStyle name="Normal 12 14 2 4" xfId="32459" xr:uid="{00000000-0005-0000-0000-0000D7550000}"/>
    <cellStyle name="Normal 12 14 2 5" xfId="35470" xr:uid="{00000000-0005-0000-0000-0000D8550000}"/>
    <cellStyle name="Normal 12 14 3" xfId="9000" xr:uid="{00000000-0005-0000-0000-0000D9550000}"/>
    <cellStyle name="Normal 12 14 3 2" xfId="15407" xr:uid="{00000000-0005-0000-0000-0000DA550000}"/>
    <cellStyle name="Normal 12 14 3 2 2" xfId="28055" xr:uid="{00000000-0005-0000-0000-0000DB550000}"/>
    <cellStyle name="Normal 12 14 3 3" xfId="23014" xr:uid="{00000000-0005-0000-0000-0000DC550000}"/>
    <cellStyle name="Normal 12 14 4" xfId="7013" xr:uid="{00000000-0005-0000-0000-0000DD550000}"/>
    <cellStyle name="Normal 12 14 4 2" xfId="13550" xr:uid="{00000000-0005-0000-0000-0000DE550000}"/>
    <cellStyle name="Normal 12 14 4 2 2" xfId="26281" xr:uid="{00000000-0005-0000-0000-0000DF550000}"/>
    <cellStyle name="Normal 12 14 4 3" xfId="21740" xr:uid="{00000000-0005-0000-0000-0000E0550000}"/>
    <cellStyle name="Normal 12 14 5" xfId="12452" xr:uid="{00000000-0005-0000-0000-0000E1550000}"/>
    <cellStyle name="Normal 12 14 5 2" xfId="25198" xr:uid="{00000000-0005-0000-0000-0000E2550000}"/>
    <cellStyle name="Normal 12 14 6" xfId="17923" xr:uid="{00000000-0005-0000-0000-0000E3550000}"/>
    <cellStyle name="Normal 12 14 7" xfId="31273" xr:uid="{00000000-0005-0000-0000-0000E4550000}"/>
    <cellStyle name="Normal 12 14 8" xfId="34613" xr:uid="{00000000-0005-0000-0000-0000E5550000}"/>
    <cellStyle name="Normal 12 14 9" xfId="43266" xr:uid="{00000000-0005-0000-0000-0000E6550000}"/>
    <cellStyle name="Normal 12 15" xfId="4793" xr:uid="{00000000-0005-0000-0000-0000E7550000}"/>
    <cellStyle name="Normal 12 15 2" xfId="8077" xr:uid="{00000000-0005-0000-0000-0000E8550000}"/>
    <cellStyle name="Normal 12 15 2 2" xfId="14566" xr:uid="{00000000-0005-0000-0000-0000E9550000}"/>
    <cellStyle name="Normal 12 15 2 2 2" xfId="27247" xr:uid="{00000000-0005-0000-0000-0000EA550000}"/>
    <cellStyle name="Normal 12 15 2 3" xfId="19343" xr:uid="{00000000-0005-0000-0000-0000EB550000}"/>
    <cellStyle name="Normal 12 15 2 4" xfId="32460" xr:uid="{00000000-0005-0000-0000-0000EC550000}"/>
    <cellStyle name="Normal 12 15 2 5" xfId="35471" xr:uid="{00000000-0005-0000-0000-0000ED550000}"/>
    <cellStyle name="Normal 12 15 3" xfId="9001" xr:uid="{00000000-0005-0000-0000-0000EE550000}"/>
    <cellStyle name="Normal 12 15 3 2" xfId="15408" xr:uid="{00000000-0005-0000-0000-0000EF550000}"/>
    <cellStyle name="Normal 12 15 3 2 2" xfId="28056" xr:uid="{00000000-0005-0000-0000-0000F0550000}"/>
    <cellStyle name="Normal 12 15 3 3" xfId="23015" xr:uid="{00000000-0005-0000-0000-0000F1550000}"/>
    <cellStyle name="Normal 12 15 4" xfId="7014" xr:uid="{00000000-0005-0000-0000-0000F2550000}"/>
    <cellStyle name="Normal 12 15 4 2" xfId="13551" xr:uid="{00000000-0005-0000-0000-0000F3550000}"/>
    <cellStyle name="Normal 12 15 4 2 2" xfId="26282" xr:uid="{00000000-0005-0000-0000-0000F4550000}"/>
    <cellStyle name="Normal 12 15 4 3" xfId="21741" xr:uid="{00000000-0005-0000-0000-0000F5550000}"/>
    <cellStyle name="Normal 12 15 5" xfId="12453" xr:uid="{00000000-0005-0000-0000-0000F6550000}"/>
    <cellStyle name="Normal 12 15 5 2" xfId="25199" xr:uid="{00000000-0005-0000-0000-0000F7550000}"/>
    <cellStyle name="Normal 12 15 6" xfId="17924" xr:uid="{00000000-0005-0000-0000-0000F8550000}"/>
    <cellStyle name="Normal 12 15 7" xfId="31274" xr:uid="{00000000-0005-0000-0000-0000F9550000}"/>
    <cellStyle name="Normal 12 15 8" xfId="34614" xr:uid="{00000000-0005-0000-0000-0000FA550000}"/>
    <cellStyle name="Normal 12 16" xfId="4794" xr:uid="{00000000-0005-0000-0000-0000FB550000}"/>
    <cellStyle name="Normal 12 16 2" xfId="8078" xr:uid="{00000000-0005-0000-0000-0000FC550000}"/>
    <cellStyle name="Normal 12 16 2 2" xfId="14567" xr:uid="{00000000-0005-0000-0000-0000FD550000}"/>
    <cellStyle name="Normal 12 16 2 2 2" xfId="27248" xr:uid="{00000000-0005-0000-0000-0000FE550000}"/>
    <cellStyle name="Normal 12 16 2 3" xfId="19344" xr:uid="{00000000-0005-0000-0000-0000FF550000}"/>
    <cellStyle name="Normal 12 16 2 4" xfId="32461" xr:uid="{00000000-0005-0000-0000-000000560000}"/>
    <cellStyle name="Normal 12 16 2 5" xfId="35472" xr:uid="{00000000-0005-0000-0000-000001560000}"/>
    <cellStyle name="Normal 12 16 3" xfId="9002" xr:uid="{00000000-0005-0000-0000-000002560000}"/>
    <cellStyle name="Normal 12 16 3 2" xfId="15409" xr:uid="{00000000-0005-0000-0000-000003560000}"/>
    <cellStyle name="Normal 12 16 3 2 2" xfId="28057" xr:uid="{00000000-0005-0000-0000-000004560000}"/>
    <cellStyle name="Normal 12 16 3 3" xfId="23016" xr:uid="{00000000-0005-0000-0000-000005560000}"/>
    <cellStyle name="Normal 12 16 4" xfId="7015" xr:uid="{00000000-0005-0000-0000-000006560000}"/>
    <cellStyle name="Normal 12 16 4 2" xfId="13552" xr:uid="{00000000-0005-0000-0000-000007560000}"/>
    <cellStyle name="Normal 12 16 4 2 2" xfId="26283" xr:uid="{00000000-0005-0000-0000-000008560000}"/>
    <cellStyle name="Normal 12 16 4 3" xfId="21742" xr:uid="{00000000-0005-0000-0000-000009560000}"/>
    <cellStyle name="Normal 12 16 5" xfId="12454" xr:uid="{00000000-0005-0000-0000-00000A560000}"/>
    <cellStyle name="Normal 12 16 5 2" xfId="25200" xr:uid="{00000000-0005-0000-0000-00000B560000}"/>
    <cellStyle name="Normal 12 16 6" xfId="17925" xr:uid="{00000000-0005-0000-0000-00000C560000}"/>
    <cellStyle name="Normal 12 16 7" xfId="31275" xr:uid="{00000000-0005-0000-0000-00000D560000}"/>
    <cellStyle name="Normal 12 16 8" xfId="34615" xr:uid="{00000000-0005-0000-0000-00000E560000}"/>
    <cellStyle name="Normal 12 17" xfId="4795" xr:uid="{00000000-0005-0000-0000-00000F560000}"/>
    <cellStyle name="Normal 12 17 2" xfId="8079" xr:uid="{00000000-0005-0000-0000-000010560000}"/>
    <cellStyle name="Normal 12 17 2 2" xfId="14568" xr:uid="{00000000-0005-0000-0000-000011560000}"/>
    <cellStyle name="Normal 12 17 2 2 2" xfId="27249" xr:uid="{00000000-0005-0000-0000-000012560000}"/>
    <cellStyle name="Normal 12 17 2 3" xfId="19345" xr:uid="{00000000-0005-0000-0000-000013560000}"/>
    <cellStyle name="Normal 12 17 2 4" xfId="32462" xr:uid="{00000000-0005-0000-0000-000014560000}"/>
    <cellStyle name="Normal 12 17 2 5" xfId="35473" xr:uid="{00000000-0005-0000-0000-000015560000}"/>
    <cellStyle name="Normal 12 17 3" xfId="9003" xr:uid="{00000000-0005-0000-0000-000016560000}"/>
    <cellStyle name="Normal 12 17 3 2" xfId="15410" xr:uid="{00000000-0005-0000-0000-000017560000}"/>
    <cellStyle name="Normal 12 17 3 2 2" xfId="28058" xr:uid="{00000000-0005-0000-0000-000018560000}"/>
    <cellStyle name="Normal 12 17 3 3" xfId="23017" xr:uid="{00000000-0005-0000-0000-000019560000}"/>
    <cellStyle name="Normal 12 17 4" xfId="7016" xr:uid="{00000000-0005-0000-0000-00001A560000}"/>
    <cellStyle name="Normal 12 17 4 2" xfId="13553" xr:uid="{00000000-0005-0000-0000-00001B560000}"/>
    <cellStyle name="Normal 12 17 4 2 2" xfId="26284" xr:uid="{00000000-0005-0000-0000-00001C560000}"/>
    <cellStyle name="Normal 12 17 4 3" xfId="21743" xr:uid="{00000000-0005-0000-0000-00001D560000}"/>
    <cellStyle name="Normal 12 17 5" xfId="12455" xr:uid="{00000000-0005-0000-0000-00001E560000}"/>
    <cellStyle name="Normal 12 17 5 2" xfId="25201" xr:uid="{00000000-0005-0000-0000-00001F560000}"/>
    <cellStyle name="Normal 12 17 6" xfId="17926" xr:uid="{00000000-0005-0000-0000-000020560000}"/>
    <cellStyle name="Normal 12 17 7" xfId="31276" xr:uid="{00000000-0005-0000-0000-000021560000}"/>
    <cellStyle name="Normal 12 17 8" xfId="34616" xr:uid="{00000000-0005-0000-0000-000022560000}"/>
    <cellStyle name="Normal 12 18" xfId="4796" xr:uid="{00000000-0005-0000-0000-000023560000}"/>
    <cellStyle name="Normal 12 18 2" xfId="8080" xr:uid="{00000000-0005-0000-0000-000024560000}"/>
    <cellStyle name="Normal 12 18 2 2" xfId="14569" xr:uid="{00000000-0005-0000-0000-000025560000}"/>
    <cellStyle name="Normal 12 18 2 2 2" xfId="27250" xr:uid="{00000000-0005-0000-0000-000026560000}"/>
    <cellStyle name="Normal 12 18 2 3" xfId="19346" xr:uid="{00000000-0005-0000-0000-000027560000}"/>
    <cellStyle name="Normal 12 18 2 4" xfId="32463" xr:uid="{00000000-0005-0000-0000-000028560000}"/>
    <cellStyle name="Normal 12 18 2 5" xfId="35474" xr:uid="{00000000-0005-0000-0000-000029560000}"/>
    <cellStyle name="Normal 12 18 3" xfId="9004" xr:uid="{00000000-0005-0000-0000-00002A560000}"/>
    <cellStyle name="Normal 12 18 3 2" xfId="15411" xr:uid="{00000000-0005-0000-0000-00002B560000}"/>
    <cellStyle name="Normal 12 18 3 2 2" xfId="28059" xr:uid="{00000000-0005-0000-0000-00002C560000}"/>
    <cellStyle name="Normal 12 18 3 3" xfId="23018" xr:uid="{00000000-0005-0000-0000-00002D560000}"/>
    <cellStyle name="Normal 12 18 4" xfId="7017" xr:uid="{00000000-0005-0000-0000-00002E560000}"/>
    <cellStyle name="Normal 12 18 4 2" xfId="13554" xr:uid="{00000000-0005-0000-0000-00002F560000}"/>
    <cellStyle name="Normal 12 18 4 2 2" xfId="26285" xr:uid="{00000000-0005-0000-0000-000030560000}"/>
    <cellStyle name="Normal 12 18 4 3" xfId="21744" xr:uid="{00000000-0005-0000-0000-000031560000}"/>
    <cellStyle name="Normal 12 18 5" xfId="12456" xr:uid="{00000000-0005-0000-0000-000032560000}"/>
    <cellStyle name="Normal 12 18 5 2" xfId="25202" xr:uid="{00000000-0005-0000-0000-000033560000}"/>
    <cellStyle name="Normal 12 18 6" xfId="17927" xr:uid="{00000000-0005-0000-0000-000034560000}"/>
    <cellStyle name="Normal 12 18 7" xfId="31277" xr:uid="{00000000-0005-0000-0000-000035560000}"/>
    <cellStyle name="Normal 12 18 8" xfId="34617" xr:uid="{00000000-0005-0000-0000-000036560000}"/>
    <cellStyle name="Normal 12 19" xfId="4797" xr:uid="{00000000-0005-0000-0000-000037560000}"/>
    <cellStyle name="Normal 12 19 2" xfId="8081" xr:uid="{00000000-0005-0000-0000-000038560000}"/>
    <cellStyle name="Normal 12 19 2 2" xfId="14570" xr:uid="{00000000-0005-0000-0000-000039560000}"/>
    <cellStyle name="Normal 12 19 2 2 2" xfId="27251" xr:uid="{00000000-0005-0000-0000-00003A560000}"/>
    <cellStyle name="Normal 12 19 2 3" xfId="19347" xr:uid="{00000000-0005-0000-0000-00003B560000}"/>
    <cellStyle name="Normal 12 19 2 4" xfId="32464" xr:uid="{00000000-0005-0000-0000-00003C560000}"/>
    <cellStyle name="Normal 12 19 2 5" xfId="35475" xr:uid="{00000000-0005-0000-0000-00003D560000}"/>
    <cellStyle name="Normal 12 19 3" xfId="9005" xr:uid="{00000000-0005-0000-0000-00003E560000}"/>
    <cellStyle name="Normal 12 19 3 2" xfId="15412" xr:uid="{00000000-0005-0000-0000-00003F560000}"/>
    <cellStyle name="Normal 12 19 3 2 2" xfId="28060" xr:uid="{00000000-0005-0000-0000-000040560000}"/>
    <cellStyle name="Normal 12 19 3 3" xfId="23019" xr:uid="{00000000-0005-0000-0000-000041560000}"/>
    <cellStyle name="Normal 12 19 4" xfId="7018" xr:uid="{00000000-0005-0000-0000-000042560000}"/>
    <cellStyle name="Normal 12 19 4 2" xfId="13555" xr:uid="{00000000-0005-0000-0000-000043560000}"/>
    <cellStyle name="Normal 12 19 4 2 2" xfId="26286" xr:uid="{00000000-0005-0000-0000-000044560000}"/>
    <cellStyle name="Normal 12 19 4 3" xfId="21745" xr:uid="{00000000-0005-0000-0000-000045560000}"/>
    <cellStyle name="Normal 12 19 5" xfId="12457" xr:uid="{00000000-0005-0000-0000-000046560000}"/>
    <cellStyle name="Normal 12 19 5 2" xfId="25203" xr:uid="{00000000-0005-0000-0000-000047560000}"/>
    <cellStyle name="Normal 12 19 6" xfId="17928" xr:uid="{00000000-0005-0000-0000-000048560000}"/>
    <cellStyle name="Normal 12 19 7" xfId="31278" xr:uid="{00000000-0005-0000-0000-000049560000}"/>
    <cellStyle name="Normal 12 19 8" xfId="34618" xr:uid="{00000000-0005-0000-0000-00004A560000}"/>
    <cellStyle name="Normal 12 2" xfId="623" xr:uid="{00000000-0005-0000-0000-00004B560000}"/>
    <cellStyle name="Normal 12 2 10" xfId="4799" xr:uid="{00000000-0005-0000-0000-00004C560000}"/>
    <cellStyle name="Normal 12 2 10 2" xfId="8083" xr:uid="{00000000-0005-0000-0000-00004D560000}"/>
    <cellStyle name="Normal 12 2 10 2 2" xfId="14572" xr:uid="{00000000-0005-0000-0000-00004E560000}"/>
    <cellStyle name="Normal 12 2 10 2 2 2" xfId="27253" xr:uid="{00000000-0005-0000-0000-00004F560000}"/>
    <cellStyle name="Normal 12 2 10 2 3" xfId="19349" xr:uid="{00000000-0005-0000-0000-000050560000}"/>
    <cellStyle name="Normal 12 2 10 2 4" xfId="32466" xr:uid="{00000000-0005-0000-0000-000051560000}"/>
    <cellStyle name="Normal 12 2 10 2 5" xfId="35477" xr:uid="{00000000-0005-0000-0000-000052560000}"/>
    <cellStyle name="Normal 12 2 10 3" xfId="9007" xr:uid="{00000000-0005-0000-0000-000053560000}"/>
    <cellStyle name="Normal 12 2 10 3 2" xfId="15414" xr:uid="{00000000-0005-0000-0000-000054560000}"/>
    <cellStyle name="Normal 12 2 10 3 2 2" xfId="28062" xr:uid="{00000000-0005-0000-0000-000055560000}"/>
    <cellStyle name="Normal 12 2 10 3 3" xfId="23020" xr:uid="{00000000-0005-0000-0000-000056560000}"/>
    <cellStyle name="Normal 12 2 10 4" xfId="7020" xr:uid="{00000000-0005-0000-0000-000057560000}"/>
    <cellStyle name="Normal 12 2 10 4 2" xfId="13557" xr:uid="{00000000-0005-0000-0000-000058560000}"/>
    <cellStyle name="Normal 12 2 10 4 2 2" xfId="26288" xr:uid="{00000000-0005-0000-0000-000059560000}"/>
    <cellStyle name="Normal 12 2 10 4 3" xfId="21747" xr:uid="{00000000-0005-0000-0000-00005A560000}"/>
    <cellStyle name="Normal 12 2 10 5" xfId="12459" xr:uid="{00000000-0005-0000-0000-00005B560000}"/>
    <cellStyle name="Normal 12 2 10 5 2" xfId="25205" xr:uid="{00000000-0005-0000-0000-00005C560000}"/>
    <cellStyle name="Normal 12 2 10 6" xfId="17930" xr:uid="{00000000-0005-0000-0000-00005D560000}"/>
    <cellStyle name="Normal 12 2 10 7" xfId="31280" xr:uid="{00000000-0005-0000-0000-00005E560000}"/>
    <cellStyle name="Normal 12 2 10 8" xfId="34620" xr:uid="{00000000-0005-0000-0000-00005F560000}"/>
    <cellStyle name="Normal 12 2 10 9" xfId="43268" xr:uid="{00000000-0005-0000-0000-000060560000}"/>
    <cellStyle name="Normal 12 2 11" xfId="4800" xr:uid="{00000000-0005-0000-0000-000061560000}"/>
    <cellStyle name="Normal 12 2 11 2" xfId="8084" xr:uid="{00000000-0005-0000-0000-000062560000}"/>
    <cellStyle name="Normal 12 2 11 2 2" xfId="14573" xr:uid="{00000000-0005-0000-0000-000063560000}"/>
    <cellStyle name="Normal 12 2 11 2 2 2" xfId="27254" xr:uid="{00000000-0005-0000-0000-000064560000}"/>
    <cellStyle name="Normal 12 2 11 2 3" xfId="19350" xr:uid="{00000000-0005-0000-0000-000065560000}"/>
    <cellStyle name="Normal 12 2 11 2 4" xfId="32467" xr:uid="{00000000-0005-0000-0000-000066560000}"/>
    <cellStyle name="Normal 12 2 11 2 5" xfId="35478" xr:uid="{00000000-0005-0000-0000-000067560000}"/>
    <cellStyle name="Normal 12 2 11 3" xfId="9008" xr:uid="{00000000-0005-0000-0000-000068560000}"/>
    <cellStyle name="Normal 12 2 11 3 2" xfId="15415" xr:uid="{00000000-0005-0000-0000-000069560000}"/>
    <cellStyle name="Normal 12 2 11 3 2 2" xfId="28063" xr:uid="{00000000-0005-0000-0000-00006A560000}"/>
    <cellStyle name="Normal 12 2 11 3 3" xfId="23021" xr:uid="{00000000-0005-0000-0000-00006B560000}"/>
    <cellStyle name="Normal 12 2 11 4" xfId="7021" xr:uid="{00000000-0005-0000-0000-00006C560000}"/>
    <cellStyle name="Normal 12 2 11 4 2" xfId="13558" xr:uid="{00000000-0005-0000-0000-00006D560000}"/>
    <cellStyle name="Normal 12 2 11 4 2 2" xfId="26289" xr:uid="{00000000-0005-0000-0000-00006E560000}"/>
    <cellStyle name="Normal 12 2 11 4 3" xfId="21748" xr:uid="{00000000-0005-0000-0000-00006F560000}"/>
    <cellStyle name="Normal 12 2 11 5" xfId="12460" xr:uid="{00000000-0005-0000-0000-000070560000}"/>
    <cellStyle name="Normal 12 2 11 5 2" xfId="25206" xr:uid="{00000000-0005-0000-0000-000071560000}"/>
    <cellStyle name="Normal 12 2 11 6" xfId="17931" xr:uid="{00000000-0005-0000-0000-000072560000}"/>
    <cellStyle name="Normal 12 2 11 7" xfId="31281" xr:uid="{00000000-0005-0000-0000-000073560000}"/>
    <cellStyle name="Normal 12 2 11 8" xfId="34621" xr:uid="{00000000-0005-0000-0000-000074560000}"/>
    <cellStyle name="Normal 12 2 12" xfId="4801" xr:uid="{00000000-0005-0000-0000-000075560000}"/>
    <cellStyle name="Normal 12 2 12 2" xfId="8085" xr:uid="{00000000-0005-0000-0000-000076560000}"/>
    <cellStyle name="Normal 12 2 12 2 2" xfId="14574" xr:uid="{00000000-0005-0000-0000-000077560000}"/>
    <cellStyle name="Normal 12 2 12 2 2 2" xfId="27255" xr:uid="{00000000-0005-0000-0000-000078560000}"/>
    <cellStyle name="Normal 12 2 12 2 3" xfId="19351" xr:uid="{00000000-0005-0000-0000-000079560000}"/>
    <cellStyle name="Normal 12 2 12 2 4" xfId="32468" xr:uid="{00000000-0005-0000-0000-00007A560000}"/>
    <cellStyle name="Normal 12 2 12 2 5" xfId="35479" xr:uid="{00000000-0005-0000-0000-00007B560000}"/>
    <cellStyle name="Normal 12 2 12 3" xfId="9009" xr:uid="{00000000-0005-0000-0000-00007C560000}"/>
    <cellStyle name="Normal 12 2 12 3 2" xfId="15416" xr:uid="{00000000-0005-0000-0000-00007D560000}"/>
    <cellStyle name="Normal 12 2 12 3 2 2" xfId="28064" xr:uid="{00000000-0005-0000-0000-00007E560000}"/>
    <cellStyle name="Normal 12 2 12 3 3" xfId="23022" xr:uid="{00000000-0005-0000-0000-00007F560000}"/>
    <cellStyle name="Normal 12 2 12 4" xfId="7022" xr:uid="{00000000-0005-0000-0000-000080560000}"/>
    <cellStyle name="Normal 12 2 12 4 2" xfId="13559" xr:uid="{00000000-0005-0000-0000-000081560000}"/>
    <cellStyle name="Normal 12 2 12 4 2 2" xfId="26290" xr:uid="{00000000-0005-0000-0000-000082560000}"/>
    <cellStyle name="Normal 12 2 12 4 3" xfId="21749" xr:uid="{00000000-0005-0000-0000-000083560000}"/>
    <cellStyle name="Normal 12 2 12 5" xfId="12461" xr:uid="{00000000-0005-0000-0000-000084560000}"/>
    <cellStyle name="Normal 12 2 12 5 2" xfId="25207" xr:uid="{00000000-0005-0000-0000-000085560000}"/>
    <cellStyle name="Normal 12 2 12 6" xfId="17932" xr:uid="{00000000-0005-0000-0000-000086560000}"/>
    <cellStyle name="Normal 12 2 12 7" xfId="31282" xr:uid="{00000000-0005-0000-0000-000087560000}"/>
    <cellStyle name="Normal 12 2 12 8" xfId="34622" xr:uid="{00000000-0005-0000-0000-000088560000}"/>
    <cellStyle name="Normal 12 2 13" xfId="14" xr:uid="{00000000-0005-0000-0000-000089560000}"/>
    <cellStyle name="Normal 12 2 13 10" xfId="37398" xr:uid="{00000000-0005-0000-0000-00008A560000}"/>
    <cellStyle name="Normal 12 2 13 11" xfId="37877" xr:uid="{00000000-0005-0000-0000-00008B560000}"/>
    <cellStyle name="Normal 12 2 13 12" xfId="46749" xr:uid="{00000000-0005-0000-0000-00008C560000}"/>
    <cellStyle name="Normal 12 2 13 13" xfId="46756" xr:uid="{52399A40-F0BB-4C47-A41A-55E9D71231A2}"/>
    <cellStyle name="Normal 12 2 13 14" xfId="46770" xr:uid="{1369A5F5-1212-4A37-9E02-9971B27B9E8D}"/>
    <cellStyle name="Normal 12 2 13 15" xfId="46784" xr:uid="{08FD5863-388B-48CD-80BD-00750470674D}"/>
    <cellStyle name="Normal 12 2 13 16" xfId="46798" xr:uid="{90C6A077-681F-44F7-88A2-62437A90EBE3}"/>
    <cellStyle name="Normal 12 2 13 17" xfId="46821" xr:uid="{9E9F9018-6636-48B7-A38B-A6A9532819B4}"/>
    <cellStyle name="Normal 12 2 13 18" xfId="46829" xr:uid="{57214C69-F199-4F1A-8CFB-A25AF312DFE9}"/>
    <cellStyle name="Normal 12 2 13 19" xfId="46830" xr:uid="{B08EF97E-8D9B-42E1-A0B9-BD0030CEEB23}"/>
    <cellStyle name="Normal 12 2 13 2" xfId="8086" xr:uid="{00000000-0005-0000-0000-00008D560000}"/>
    <cellStyle name="Normal 12 2 13 2 2" xfId="14575" xr:uid="{00000000-0005-0000-0000-00008E560000}"/>
    <cellStyle name="Normal 12 2 13 2 2 2" xfId="27256" xr:uid="{00000000-0005-0000-0000-00008F560000}"/>
    <cellStyle name="Normal 12 2 13 2 3" xfId="19352" xr:uid="{00000000-0005-0000-0000-000090560000}"/>
    <cellStyle name="Normal 12 2 13 2 4" xfId="32469" xr:uid="{00000000-0005-0000-0000-000091560000}"/>
    <cellStyle name="Normal 12 2 13 2 5" xfId="35480" xr:uid="{00000000-0005-0000-0000-000092560000}"/>
    <cellStyle name="Normal 12 2 13 20" xfId="47400" xr:uid="{79751A36-7E9D-43BB-B138-A49F6FDDC94E}"/>
    <cellStyle name="Normal 12 2 13 3" xfId="9010" xr:uid="{00000000-0005-0000-0000-000093560000}"/>
    <cellStyle name="Normal 12 2 13 3 2" xfId="15417" xr:uid="{00000000-0005-0000-0000-000094560000}"/>
    <cellStyle name="Normal 12 2 13 3 2 2" xfId="28065" xr:uid="{00000000-0005-0000-0000-000095560000}"/>
    <cellStyle name="Normal 12 2 13 3 3" xfId="23023" xr:uid="{00000000-0005-0000-0000-000096560000}"/>
    <cellStyle name="Normal 12 2 13 4" xfId="7023" xr:uid="{00000000-0005-0000-0000-000097560000}"/>
    <cellStyle name="Normal 12 2 13 4 2" xfId="13560" xr:uid="{00000000-0005-0000-0000-000098560000}"/>
    <cellStyle name="Normal 12 2 13 4 2 2" xfId="26291" xr:uid="{00000000-0005-0000-0000-000099560000}"/>
    <cellStyle name="Normal 12 2 13 4 3" xfId="21750" xr:uid="{00000000-0005-0000-0000-00009A560000}"/>
    <cellStyle name="Normal 12 2 13 5" xfId="12462" xr:uid="{00000000-0005-0000-0000-00009B560000}"/>
    <cellStyle name="Normal 12 2 13 5 2" xfId="25208" xr:uid="{00000000-0005-0000-0000-00009C560000}"/>
    <cellStyle name="Normal 12 2 13 6" xfId="17933" xr:uid="{00000000-0005-0000-0000-00009D560000}"/>
    <cellStyle name="Normal 12 2 13 7" xfId="31283" xr:uid="{00000000-0005-0000-0000-00009E560000}"/>
    <cellStyle name="Normal 12 2 13 8" xfId="34623" xr:uid="{00000000-0005-0000-0000-00009F560000}"/>
    <cellStyle name="Normal 12 2 13 9" xfId="4802" xr:uid="{00000000-0005-0000-0000-0000A0560000}"/>
    <cellStyle name="Normal 12 2 14" xfId="4803" xr:uid="{00000000-0005-0000-0000-0000A1560000}"/>
    <cellStyle name="Normal 12 2 14 2" xfId="8087" xr:uid="{00000000-0005-0000-0000-0000A2560000}"/>
    <cellStyle name="Normal 12 2 14 2 2" xfId="14576" xr:uid="{00000000-0005-0000-0000-0000A3560000}"/>
    <cellStyle name="Normal 12 2 14 2 2 2" xfId="27257" xr:uid="{00000000-0005-0000-0000-0000A4560000}"/>
    <cellStyle name="Normal 12 2 14 2 3" xfId="19353" xr:uid="{00000000-0005-0000-0000-0000A5560000}"/>
    <cellStyle name="Normal 12 2 14 2 4" xfId="32470" xr:uid="{00000000-0005-0000-0000-0000A6560000}"/>
    <cellStyle name="Normal 12 2 14 2 5" xfId="35481" xr:uid="{00000000-0005-0000-0000-0000A7560000}"/>
    <cellStyle name="Normal 12 2 14 3" xfId="9011" xr:uid="{00000000-0005-0000-0000-0000A8560000}"/>
    <cellStyle name="Normal 12 2 14 3 2" xfId="15418" xr:uid="{00000000-0005-0000-0000-0000A9560000}"/>
    <cellStyle name="Normal 12 2 14 3 2 2" xfId="28066" xr:uid="{00000000-0005-0000-0000-0000AA560000}"/>
    <cellStyle name="Normal 12 2 14 3 3" xfId="23024" xr:uid="{00000000-0005-0000-0000-0000AB560000}"/>
    <cellStyle name="Normal 12 2 14 4" xfId="7024" xr:uid="{00000000-0005-0000-0000-0000AC560000}"/>
    <cellStyle name="Normal 12 2 14 4 2" xfId="13561" xr:uid="{00000000-0005-0000-0000-0000AD560000}"/>
    <cellStyle name="Normal 12 2 14 4 2 2" xfId="26292" xr:uid="{00000000-0005-0000-0000-0000AE560000}"/>
    <cellStyle name="Normal 12 2 14 4 3" xfId="21751" xr:uid="{00000000-0005-0000-0000-0000AF560000}"/>
    <cellStyle name="Normal 12 2 14 5" xfId="12463" xr:uid="{00000000-0005-0000-0000-0000B0560000}"/>
    <cellStyle name="Normal 12 2 14 5 2" xfId="25209" xr:uid="{00000000-0005-0000-0000-0000B1560000}"/>
    <cellStyle name="Normal 12 2 14 6" xfId="17934" xr:uid="{00000000-0005-0000-0000-0000B2560000}"/>
    <cellStyle name="Normal 12 2 14 7" xfId="31284" xr:uid="{00000000-0005-0000-0000-0000B3560000}"/>
    <cellStyle name="Normal 12 2 14 8" xfId="34624" xr:uid="{00000000-0005-0000-0000-0000B4560000}"/>
    <cellStyle name="Normal 12 2 15" xfId="4804" xr:uid="{00000000-0005-0000-0000-0000B5560000}"/>
    <cellStyle name="Normal 12 2 15 2" xfId="8088" xr:uid="{00000000-0005-0000-0000-0000B6560000}"/>
    <cellStyle name="Normal 12 2 15 2 2" xfId="14577" xr:uid="{00000000-0005-0000-0000-0000B7560000}"/>
    <cellStyle name="Normal 12 2 15 2 2 2" xfId="27258" xr:uid="{00000000-0005-0000-0000-0000B8560000}"/>
    <cellStyle name="Normal 12 2 15 2 3" xfId="19354" xr:uid="{00000000-0005-0000-0000-0000B9560000}"/>
    <cellStyle name="Normal 12 2 15 2 4" xfId="32471" xr:uid="{00000000-0005-0000-0000-0000BA560000}"/>
    <cellStyle name="Normal 12 2 15 2 5" xfId="35482" xr:uid="{00000000-0005-0000-0000-0000BB560000}"/>
    <cellStyle name="Normal 12 2 15 3" xfId="9012" xr:uid="{00000000-0005-0000-0000-0000BC560000}"/>
    <cellStyle name="Normal 12 2 15 3 2" xfId="15419" xr:uid="{00000000-0005-0000-0000-0000BD560000}"/>
    <cellStyle name="Normal 12 2 15 3 2 2" xfId="28067" xr:uid="{00000000-0005-0000-0000-0000BE560000}"/>
    <cellStyle name="Normal 12 2 15 3 3" xfId="23025" xr:uid="{00000000-0005-0000-0000-0000BF560000}"/>
    <cellStyle name="Normal 12 2 15 4" xfId="7025" xr:uid="{00000000-0005-0000-0000-0000C0560000}"/>
    <cellStyle name="Normal 12 2 15 4 2" xfId="13562" xr:uid="{00000000-0005-0000-0000-0000C1560000}"/>
    <cellStyle name="Normal 12 2 15 4 2 2" xfId="26293" xr:uid="{00000000-0005-0000-0000-0000C2560000}"/>
    <cellStyle name="Normal 12 2 15 4 3" xfId="21752" xr:uid="{00000000-0005-0000-0000-0000C3560000}"/>
    <cellStyle name="Normal 12 2 15 5" xfId="12464" xr:uid="{00000000-0005-0000-0000-0000C4560000}"/>
    <cellStyle name="Normal 12 2 15 5 2" xfId="25210" xr:uid="{00000000-0005-0000-0000-0000C5560000}"/>
    <cellStyle name="Normal 12 2 15 6" xfId="17935" xr:uid="{00000000-0005-0000-0000-0000C6560000}"/>
    <cellStyle name="Normal 12 2 15 7" xfId="31285" xr:uid="{00000000-0005-0000-0000-0000C7560000}"/>
    <cellStyle name="Normal 12 2 15 8" xfId="34625" xr:uid="{00000000-0005-0000-0000-0000C8560000}"/>
    <cellStyle name="Normal 12 2 16" xfId="4805" xr:uid="{00000000-0005-0000-0000-0000C9560000}"/>
    <cellStyle name="Normal 12 2 16 2" xfId="8089" xr:uid="{00000000-0005-0000-0000-0000CA560000}"/>
    <cellStyle name="Normal 12 2 16 2 2" xfId="14578" xr:uid="{00000000-0005-0000-0000-0000CB560000}"/>
    <cellStyle name="Normal 12 2 16 2 2 2" xfId="27259" xr:uid="{00000000-0005-0000-0000-0000CC560000}"/>
    <cellStyle name="Normal 12 2 16 2 3" xfId="19355" xr:uid="{00000000-0005-0000-0000-0000CD560000}"/>
    <cellStyle name="Normal 12 2 16 2 4" xfId="32472" xr:uid="{00000000-0005-0000-0000-0000CE560000}"/>
    <cellStyle name="Normal 12 2 16 2 5" xfId="35483" xr:uid="{00000000-0005-0000-0000-0000CF560000}"/>
    <cellStyle name="Normal 12 2 16 3" xfId="9013" xr:uid="{00000000-0005-0000-0000-0000D0560000}"/>
    <cellStyle name="Normal 12 2 16 3 2" xfId="15420" xr:uid="{00000000-0005-0000-0000-0000D1560000}"/>
    <cellStyle name="Normal 12 2 16 3 2 2" xfId="28068" xr:uid="{00000000-0005-0000-0000-0000D2560000}"/>
    <cellStyle name="Normal 12 2 16 3 3" xfId="23026" xr:uid="{00000000-0005-0000-0000-0000D3560000}"/>
    <cellStyle name="Normal 12 2 16 4" xfId="7026" xr:uid="{00000000-0005-0000-0000-0000D4560000}"/>
    <cellStyle name="Normal 12 2 16 4 2" xfId="13563" xr:uid="{00000000-0005-0000-0000-0000D5560000}"/>
    <cellStyle name="Normal 12 2 16 4 2 2" xfId="26294" xr:uid="{00000000-0005-0000-0000-0000D6560000}"/>
    <cellStyle name="Normal 12 2 16 4 3" xfId="21753" xr:uid="{00000000-0005-0000-0000-0000D7560000}"/>
    <cellStyle name="Normal 12 2 16 5" xfId="12465" xr:uid="{00000000-0005-0000-0000-0000D8560000}"/>
    <cellStyle name="Normal 12 2 16 5 2" xfId="25211" xr:uid="{00000000-0005-0000-0000-0000D9560000}"/>
    <cellStyle name="Normal 12 2 16 6" xfId="17936" xr:uid="{00000000-0005-0000-0000-0000DA560000}"/>
    <cellStyle name="Normal 12 2 16 7" xfId="31286" xr:uid="{00000000-0005-0000-0000-0000DB560000}"/>
    <cellStyle name="Normal 12 2 16 8" xfId="34626" xr:uid="{00000000-0005-0000-0000-0000DC560000}"/>
    <cellStyle name="Normal 12 2 17" xfId="4806" xr:uid="{00000000-0005-0000-0000-0000DD560000}"/>
    <cellStyle name="Normal 12 2 17 2" xfId="8090" xr:uid="{00000000-0005-0000-0000-0000DE560000}"/>
    <cellStyle name="Normal 12 2 17 2 2" xfId="14579" xr:uid="{00000000-0005-0000-0000-0000DF560000}"/>
    <cellStyle name="Normal 12 2 17 2 2 2" xfId="27260" xr:uid="{00000000-0005-0000-0000-0000E0560000}"/>
    <cellStyle name="Normal 12 2 17 2 3" xfId="19356" xr:uid="{00000000-0005-0000-0000-0000E1560000}"/>
    <cellStyle name="Normal 12 2 17 2 4" xfId="32473" xr:uid="{00000000-0005-0000-0000-0000E2560000}"/>
    <cellStyle name="Normal 12 2 17 2 5" xfId="35484" xr:uid="{00000000-0005-0000-0000-0000E3560000}"/>
    <cellStyle name="Normal 12 2 17 3" xfId="9014" xr:uid="{00000000-0005-0000-0000-0000E4560000}"/>
    <cellStyle name="Normal 12 2 17 3 2" xfId="15421" xr:uid="{00000000-0005-0000-0000-0000E5560000}"/>
    <cellStyle name="Normal 12 2 17 3 2 2" xfId="28069" xr:uid="{00000000-0005-0000-0000-0000E6560000}"/>
    <cellStyle name="Normal 12 2 17 3 3" xfId="23027" xr:uid="{00000000-0005-0000-0000-0000E7560000}"/>
    <cellStyle name="Normal 12 2 17 4" xfId="7027" xr:uid="{00000000-0005-0000-0000-0000E8560000}"/>
    <cellStyle name="Normal 12 2 17 4 2" xfId="13564" xr:uid="{00000000-0005-0000-0000-0000E9560000}"/>
    <cellStyle name="Normal 12 2 17 4 2 2" xfId="26295" xr:uid="{00000000-0005-0000-0000-0000EA560000}"/>
    <cellStyle name="Normal 12 2 17 4 3" xfId="21754" xr:uid="{00000000-0005-0000-0000-0000EB560000}"/>
    <cellStyle name="Normal 12 2 17 5" xfId="12466" xr:uid="{00000000-0005-0000-0000-0000EC560000}"/>
    <cellStyle name="Normal 12 2 17 5 2" xfId="25212" xr:uid="{00000000-0005-0000-0000-0000ED560000}"/>
    <cellStyle name="Normal 12 2 17 6" xfId="17937" xr:uid="{00000000-0005-0000-0000-0000EE560000}"/>
    <cellStyle name="Normal 12 2 17 7" xfId="31287" xr:uid="{00000000-0005-0000-0000-0000EF560000}"/>
    <cellStyle name="Normal 12 2 17 8" xfId="34627" xr:uid="{00000000-0005-0000-0000-0000F0560000}"/>
    <cellStyle name="Normal 12 2 18" xfId="4807" xr:uid="{00000000-0005-0000-0000-0000F1560000}"/>
    <cellStyle name="Normal 12 2 18 2" xfId="8091" xr:uid="{00000000-0005-0000-0000-0000F2560000}"/>
    <cellStyle name="Normal 12 2 18 2 2" xfId="14580" xr:uid="{00000000-0005-0000-0000-0000F3560000}"/>
    <cellStyle name="Normal 12 2 18 2 2 2" xfId="27261" xr:uid="{00000000-0005-0000-0000-0000F4560000}"/>
    <cellStyle name="Normal 12 2 18 2 3" xfId="19357" xr:uid="{00000000-0005-0000-0000-0000F5560000}"/>
    <cellStyle name="Normal 12 2 18 2 4" xfId="32474" xr:uid="{00000000-0005-0000-0000-0000F6560000}"/>
    <cellStyle name="Normal 12 2 18 2 5" xfId="35485" xr:uid="{00000000-0005-0000-0000-0000F7560000}"/>
    <cellStyle name="Normal 12 2 18 3" xfId="9015" xr:uid="{00000000-0005-0000-0000-0000F8560000}"/>
    <cellStyle name="Normal 12 2 18 3 2" xfId="15422" xr:uid="{00000000-0005-0000-0000-0000F9560000}"/>
    <cellStyle name="Normal 12 2 18 3 2 2" xfId="28070" xr:uid="{00000000-0005-0000-0000-0000FA560000}"/>
    <cellStyle name="Normal 12 2 18 3 3" xfId="23028" xr:uid="{00000000-0005-0000-0000-0000FB560000}"/>
    <cellStyle name="Normal 12 2 18 4" xfId="7028" xr:uid="{00000000-0005-0000-0000-0000FC560000}"/>
    <cellStyle name="Normal 12 2 18 4 2" xfId="13565" xr:uid="{00000000-0005-0000-0000-0000FD560000}"/>
    <cellStyle name="Normal 12 2 18 4 2 2" xfId="26296" xr:uid="{00000000-0005-0000-0000-0000FE560000}"/>
    <cellStyle name="Normal 12 2 18 4 3" xfId="21755" xr:uid="{00000000-0005-0000-0000-0000FF560000}"/>
    <cellStyle name="Normal 12 2 18 5" xfId="12467" xr:uid="{00000000-0005-0000-0000-000000570000}"/>
    <cellStyle name="Normal 12 2 18 5 2" xfId="25213" xr:uid="{00000000-0005-0000-0000-000001570000}"/>
    <cellStyle name="Normal 12 2 18 6" xfId="17938" xr:uid="{00000000-0005-0000-0000-000002570000}"/>
    <cellStyle name="Normal 12 2 18 7" xfId="31288" xr:uid="{00000000-0005-0000-0000-000003570000}"/>
    <cellStyle name="Normal 12 2 18 8" xfId="34628" xr:uid="{00000000-0005-0000-0000-000004570000}"/>
    <cellStyle name="Normal 12 2 19" xfId="4808" xr:uid="{00000000-0005-0000-0000-000005570000}"/>
    <cellStyle name="Normal 12 2 19 2" xfId="8092" xr:uid="{00000000-0005-0000-0000-000006570000}"/>
    <cellStyle name="Normal 12 2 19 2 2" xfId="14581" xr:uid="{00000000-0005-0000-0000-000007570000}"/>
    <cellStyle name="Normal 12 2 19 2 2 2" xfId="27262" xr:uid="{00000000-0005-0000-0000-000008570000}"/>
    <cellStyle name="Normal 12 2 19 2 3" xfId="19358" xr:uid="{00000000-0005-0000-0000-000009570000}"/>
    <cellStyle name="Normal 12 2 19 2 4" xfId="32475" xr:uid="{00000000-0005-0000-0000-00000A570000}"/>
    <cellStyle name="Normal 12 2 19 2 5" xfId="35486" xr:uid="{00000000-0005-0000-0000-00000B570000}"/>
    <cellStyle name="Normal 12 2 19 3" xfId="9016" xr:uid="{00000000-0005-0000-0000-00000C570000}"/>
    <cellStyle name="Normal 12 2 19 3 2" xfId="15423" xr:uid="{00000000-0005-0000-0000-00000D570000}"/>
    <cellStyle name="Normal 12 2 19 3 2 2" xfId="28071" xr:uid="{00000000-0005-0000-0000-00000E570000}"/>
    <cellStyle name="Normal 12 2 19 3 3" xfId="23029" xr:uid="{00000000-0005-0000-0000-00000F570000}"/>
    <cellStyle name="Normal 12 2 19 4" xfId="7029" xr:uid="{00000000-0005-0000-0000-000010570000}"/>
    <cellStyle name="Normal 12 2 19 4 2" xfId="13566" xr:uid="{00000000-0005-0000-0000-000011570000}"/>
    <cellStyle name="Normal 12 2 19 4 2 2" xfId="26297" xr:uid="{00000000-0005-0000-0000-000012570000}"/>
    <cellStyle name="Normal 12 2 19 4 3" xfId="21756" xr:uid="{00000000-0005-0000-0000-000013570000}"/>
    <cellStyle name="Normal 12 2 19 5" xfId="12468" xr:uid="{00000000-0005-0000-0000-000014570000}"/>
    <cellStyle name="Normal 12 2 19 5 2" xfId="25214" xr:uid="{00000000-0005-0000-0000-000015570000}"/>
    <cellStyle name="Normal 12 2 19 6" xfId="17939" xr:uid="{00000000-0005-0000-0000-000016570000}"/>
    <cellStyle name="Normal 12 2 19 7" xfId="31289" xr:uid="{00000000-0005-0000-0000-000017570000}"/>
    <cellStyle name="Normal 12 2 19 8" xfId="34629" xr:uid="{00000000-0005-0000-0000-000018570000}"/>
    <cellStyle name="Normal 12 2 2" xfId="1544" xr:uid="{00000000-0005-0000-0000-000019570000}"/>
    <cellStyle name="Normal 12 2 2 10" xfId="46906" xr:uid="{8C689D8F-3C6D-4B3A-87AD-C2568A65E536}"/>
    <cellStyle name="Normal 12 2 2 2" xfId="1545" xr:uid="{00000000-0005-0000-0000-00001A570000}"/>
    <cellStyle name="Normal 12 2 2 2 2" xfId="1546" xr:uid="{00000000-0005-0000-0000-00001B570000}"/>
    <cellStyle name="Normal 12 2 2 2 2 2" xfId="16524" xr:uid="{00000000-0005-0000-0000-00001C570000}"/>
    <cellStyle name="Normal 12 2 2 2 2 2 2" xfId="29063" xr:uid="{00000000-0005-0000-0000-00001D570000}"/>
    <cellStyle name="Normal 12 2 2 2 2 2 3" xfId="43272" xr:uid="{00000000-0005-0000-0000-00001E570000}"/>
    <cellStyle name="Normal 12 2 2 2 2 3" xfId="23971" xr:uid="{00000000-0005-0000-0000-00001F570000}"/>
    <cellStyle name="Normal 12 2 2 2 2 3 2" xfId="43273" xr:uid="{00000000-0005-0000-0000-000020570000}"/>
    <cellStyle name="Normal 12 2 2 2 2 4" xfId="11121" xr:uid="{00000000-0005-0000-0000-000021570000}"/>
    <cellStyle name="Normal 12 2 2 2 2 4 2" xfId="43274" xr:uid="{00000000-0005-0000-0000-000022570000}"/>
    <cellStyle name="Normal 12 2 2 2 2 5" xfId="43275" xr:uid="{00000000-0005-0000-0000-000023570000}"/>
    <cellStyle name="Normal 12 2 2 2 2 6" xfId="43276" xr:uid="{00000000-0005-0000-0000-000024570000}"/>
    <cellStyle name="Normal 12 2 2 2 2 7" xfId="43271" xr:uid="{00000000-0005-0000-0000-000025570000}"/>
    <cellStyle name="Normal 12 2 2 2 2 8" xfId="46908" xr:uid="{C5C6F436-032A-4B4A-B349-1B71F211C583}"/>
    <cellStyle name="Normal 12 2 2 2 3" xfId="10505" xr:uid="{00000000-0005-0000-0000-000026570000}"/>
    <cellStyle name="Normal 12 2 2 2 3 2" xfId="16157" xr:uid="{00000000-0005-0000-0000-000027570000}"/>
    <cellStyle name="Normal 12 2 2 2 3 2 2" xfId="28779" xr:uid="{00000000-0005-0000-0000-000028570000}"/>
    <cellStyle name="Normal 12 2 2 2 3 3" xfId="23730" xr:uid="{00000000-0005-0000-0000-000029570000}"/>
    <cellStyle name="Normal 12 2 2 2 3 4" xfId="43277" xr:uid="{00000000-0005-0000-0000-00002A570000}"/>
    <cellStyle name="Normal 12 2 2 2 4" xfId="14582" xr:uid="{00000000-0005-0000-0000-00002B570000}"/>
    <cellStyle name="Normal 12 2 2 2 4 2" xfId="27263" xr:uid="{00000000-0005-0000-0000-00002C570000}"/>
    <cellStyle name="Normal 12 2 2 2 4 3" xfId="43278" xr:uid="{00000000-0005-0000-0000-00002D570000}"/>
    <cellStyle name="Normal 12 2 2 2 5" xfId="18781" xr:uid="{00000000-0005-0000-0000-00002E570000}"/>
    <cellStyle name="Normal 12 2 2 2 5 2" xfId="43279" xr:uid="{00000000-0005-0000-0000-00002F570000}"/>
    <cellStyle name="Normal 12 2 2 2 6" xfId="22559" xr:uid="{00000000-0005-0000-0000-000030570000}"/>
    <cellStyle name="Normal 12 2 2 2 6 2" xfId="43280" xr:uid="{00000000-0005-0000-0000-000031570000}"/>
    <cellStyle name="Normal 12 2 2 2 7" xfId="8093" xr:uid="{00000000-0005-0000-0000-000032570000}"/>
    <cellStyle name="Normal 12 2 2 2 7 2" xfId="43281" xr:uid="{00000000-0005-0000-0000-000033570000}"/>
    <cellStyle name="Normal 12 2 2 2 8" xfId="43270" xr:uid="{00000000-0005-0000-0000-000034570000}"/>
    <cellStyle name="Normal 12 2 2 2 9" xfId="46907" xr:uid="{85A4A2B9-AB00-4A4E-B7D8-CCFAA6422B91}"/>
    <cellStyle name="Normal 12 2 2 3" xfId="1547" xr:uid="{00000000-0005-0000-0000-000035570000}"/>
    <cellStyle name="Normal 12 2 2 3 2" xfId="10861" xr:uid="{00000000-0005-0000-0000-000036570000}"/>
    <cellStyle name="Normal 12 2 2 3 2 2" xfId="16357" xr:uid="{00000000-0005-0000-0000-000037570000}"/>
    <cellStyle name="Normal 12 2 2 3 2 2 2" xfId="28899" xr:uid="{00000000-0005-0000-0000-000038570000}"/>
    <cellStyle name="Normal 12 2 2 3 2 3" xfId="19359" xr:uid="{00000000-0005-0000-0000-000039570000}"/>
    <cellStyle name="Normal 12 2 2 3 2 4" xfId="32476" xr:uid="{00000000-0005-0000-0000-00003A570000}"/>
    <cellStyle name="Normal 12 2 2 3 2 5" xfId="35487" xr:uid="{00000000-0005-0000-0000-00003B570000}"/>
    <cellStyle name="Normal 12 2 2 3 2 6" xfId="43283" xr:uid="{00000000-0005-0000-0000-00003C570000}"/>
    <cellStyle name="Normal 12 2 2 3 3" xfId="15424" xr:uid="{00000000-0005-0000-0000-00003D570000}"/>
    <cellStyle name="Normal 12 2 2 3 3 2" xfId="28072" xr:uid="{00000000-0005-0000-0000-00003E570000}"/>
    <cellStyle name="Normal 12 2 2 3 3 3" xfId="43284" xr:uid="{00000000-0005-0000-0000-00003F570000}"/>
    <cellStyle name="Normal 12 2 2 3 4" xfId="17940" xr:uid="{00000000-0005-0000-0000-000040570000}"/>
    <cellStyle name="Normal 12 2 2 3 4 2" xfId="43285" xr:uid="{00000000-0005-0000-0000-000041570000}"/>
    <cellStyle name="Normal 12 2 2 3 5" xfId="31290" xr:uid="{00000000-0005-0000-0000-000042570000}"/>
    <cellStyle name="Normal 12 2 2 3 5 2" xfId="43286" xr:uid="{00000000-0005-0000-0000-000043570000}"/>
    <cellStyle name="Normal 12 2 2 3 6" xfId="34630" xr:uid="{00000000-0005-0000-0000-000044570000}"/>
    <cellStyle name="Normal 12 2 2 3 6 2" xfId="43287" xr:uid="{00000000-0005-0000-0000-000045570000}"/>
    <cellStyle name="Normal 12 2 2 3 7" xfId="9017" xr:uid="{00000000-0005-0000-0000-000046570000}"/>
    <cellStyle name="Normal 12 2 2 3 8" xfId="43282" xr:uid="{00000000-0005-0000-0000-000047570000}"/>
    <cellStyle name="Normal 12 2 2 3 9" xfId="46909" xr:uid="{BB7884A6-F987-481D-BF38-C94E1BBA673E}"/>
    <cellStyle name="Normal 12 2 2 4" xfId="10455" xr:uid="{00000000-0005-0000-0000-000048570000}"/>
    <cellStyle name="Normal 12 2 2 4 2" xfId="43288" xr:uid="{00000000-0005-0000-0000-000049570000}"/>
    <cellStyle name="Normal 12 2 2 5" xfId="11269" xr:uid="{00000000-0005-0000-0000-00004A570000}"/>
    <cellStyle name="Normal 12 2 2 5 2" xfId="16609" xr:uid="{00000000-0005-0000-0000-00004B570000}"/>
    <cellStyle name="Normal 12 2 2 5 2 2" xfId="29145" xr:uid="{00000000-0005-0000-0000-00004C570000}"/>
    <cellStyle name="Normal 12 2 2 5 3" xfId="24053" xr:uid="{00000000-0005-0000-0000-00004D570000}"/>
    <cellStyle name="Normal 12 2 2 5 4" xfId="43289" xr:uid="{00000000-0005-0000-0000-00004E570000}"/>
    <cellStyle name="Normal 12 2 2 6" xfId="7030" xr:uid="{00000000-0005-0000-0000-00004F570000}"/>
    <cellStyle name="Normal 12 2 2 6 2" xfId="13567" xr:uid="{00000000-0005-0000-0000-000050570000}"/>
    <cellStyle name="Normal 12 2 2 6 2 2" xfId="26298" xr:uid="{00000000-0005-0000-0000-000051570000}"/>
    <cellStyle name="Normal 12 2 2 6 3" xfId="21757" xr:uid="{00000000-0005-0000-0000-000052570000}"/>
    <cellStyle name="Normal 12 2 2 6 4" xfId="43290" xr:uid="{00000000-0005-0000-0000-000053570000}"/>
    <cellStyle name="Normal 12 2 2 7" xfId="12469" xr:uid="{00000000-0005-0000-0000-000054570000}"/>
    <cellStyle name="Normal 12 2 2 7 2" xfId="25215" xr:uid="{00000000-0005-0000-0000-000055570000}"/>
    <cellStyle name="Normal 12 2 2 7 3" xfId="43291" xr:uid="{00000000-0005-0000-0000-000056570000}"/>
    <cellStyle name="Normal 12 2 2 8" xfId="4809" xr:uid="{00000000-0005-0000-0000-000057570000}"/>
    <cellStyle name="Normal 12 2 2 8 2" xfId="43292" xr:uid="{00000000-0005-0000-0000-000058570000}"/>
    <cellStyle name="Normal 12 2 2 9" xfId="43269" xr:uid="{00000000-0005-0000-0000-000059570000}"/>
    <cellStyle name="Normal 12 2 20" xfId="6306" xr:uid="{00000000-0005-0000-0000-00005A570000}"/>
    <cellStyle name="Normal 12 2 20 2" xfId="19348" xr:uid="{00000000-0005-0000-0000-00005B570000}"/>
    <cellStyle name="Normal 12 2 20 2 2" xfId="32465" xr:uid="{00000000-0005-0000-0000-00005C570000}"/>
    <cellStyle name="Normal 12 2 20 2 3" xfId="35476" xr:uid="{00000000-0005-0000-0000-00005D570000}"/>
    <cellStyle name="Normal 12 2 20 3" xfId="17929" xr:uid="{00000000-0005-0000-0000-00005E570000}"/>
    <cellStyle name="Normal 12 2 20 4" xfId="31279" xr:uid="{00000000-0005-0000-0000-00005F570000}"/>
    <cellStyle name="Normal 12 2 20 5" xfId="34619" xr:uid="{00000000-0005-0000-0000-000060570000}"/>
    <cellStyle name="Normal 12 2 21" xfId="8082" xr:uid="{00000000-0005-0000-0000-000061570000}"/>
    <cellStyle name="Normal 12 2 21 2" xfId="14571" xr:uid="{00000000-0005-0000-0000-000062570000}"/>
    <cellStyle name="Normal 12 2 21 2 2" xfId="27252" xr:uid="{00000000-0005-0000-0000-000063570000}"/>
    <cellStyle name="Normal 12 2 21 3" xfId="19057" xr:uid="{00000000-0005-0000-0000-000064570000}"/>
    <cellStyle name="Normal 12 2 21 4" xfId="32179" xr:uid="{00000000-0005-0000-0000-000065570000}"/>
    <cellStyle name="Normal 12 2 21 5" xfId="35198" xr:uid="{00000000-0005-0000-0000-000066570000}"/>
    <cellStyle name="Normal 12 2 22" xfId="9006" xr:uid="{00000000-0005-0000-0000-000067570000}"/>
    <cellStyle name="Normal 12 2 22 2" xfId="15413" xr:uid="{00000000-0005-0000-0000-000068570000}"/>
    <cellStyle name="Normal 12 2 22 2 2" xfId="28061" xr:uid="{00000000-0005-0000-0000-000069570000}"/>
    <cellStyle name="Normal 12 2 22 3" xfId="18937" xr:uid="{00000000-0005-0000-0000-00006A570000}"/>
    <cellStyle name="Normal 12 2 22 4" xfId="32118" xr:uid="{00000000-0005-0000-0000-00006B570000}"/>
    <cellStyle name="Normal 12 2 22 5" xfId="35138" xr:uid="{00000000-0005-0000-0000-00006C570000}"/>
    <cellStyle name="Normal 12 2 23" xfId="9964" xr:uid="{00000000-0005-0000-0000-00006D570000}"/>
    <cellStyle name="Normal 12 2 23 2" xfId="15966" xr:uid="{00000000-0005-0000-0000-00006E570000}"/>
    <cellStyle name="Normal 12 2 23 2 2" xfId="28602" xr:uid="{00000000-0005-0000-0000-00006F570000}"/>
    <cellStyle name="Normal 12 2 23 3" xfId="19919" xr:uid="{00000000-0005-0000-0000-000070570000}"/>
    <cellStyle name="Normal 12 2 23 4" xfId="33106" xr:uid="{00000000-0005-0000-0000-000071570000}"/>
    <cellStyle name="Normal 12 2 23 5" xfId="35983" xr:uid="{00000000-0005-0000-0000-000072570000}"/>
    <cellStyle name="Normal 12 2 24" xfId="7019" xr:uid="{00000000-0005-0000-0000-000073570000}"/>
    <cellStyle name="Normal 12 2 24 2" xfId="13556" xr:uid="{00000000-0005-0000-0000-000074570000}"/>
    <cellStyle name="Normal 12 2 24 2 2" xfId="26287" xr:uid="{00000000-0005-0000-0000-000075570000}"/>
    <cellStyle name="Normal 12 2 24 3" xfId="21746" xr:uid="{00000000-0005-0000-0000-000076570000}"/>
    <cellStyle name="Normal 12 2 25" xfId="12458" xr:uid="{00000000-0005-0000-0000-000077570000}"/>
    <cellStyle name="Normal 12 2 25 2" xfId="25204" xr:uid="{00000000-0005-0000-0000-000078570000}"/>
    <cellStyle name="Normal 12 2 26" xfId="17438" xr:uid="{00000000-0005-0000-0000-000079570000}"/>
    <cellStyle name="Normal 12 2 27" xfId="30673" xr:uid="{00000000-0005-0000-0000-00007A570000}"/>
    <cellStyle name="Normal 12 2 28" xfId="34306" xr:uid="{00000000-0005-0000-0000-00007B570000}"/>
    <cellStyle name="Normal 12 2 29" xfId="4798" xr:uid="{00000000-0005-0000-0000-00007C570000}"/>
    <cellStyle name="Normal 12 2 3" xfId="1548" xr:uid="{00000000-0005-0000-0000-00007D570000}"/>
    <cellStyle name="Normal 12 2 3 10" xfId="4810" xr:uid="{00000000-0005-0000-0000-00007E570000}"/>
    <cellStyle name="Normal 12 2 3 11" xfId="43293" xr:uid="{00000000-0005-0000-0000-00007F570000}"/>
    <cellStyle name="Normal 12 2 3 12" xfId="46910" xr:uid="{624CA5CD-B86F-4738-A1A9-CA28347E0703}"/>
    <cellStyle name="Normal 12 2 3 2" xfId="1549" xr:uid="{00000000-0005-0000-0000-000080570000}"/>
    <cellStyle name="Normal 12 2 3 2 2" xfId="11140" xr:uid="{00000000-0005-0000-0000-000081570000}"/>
    <cellStyle name="Normal 12 2 3 2 2 2" xfId="16536" xr:uid="{00000000-0005-0000-0000-000082570000}"/>
    <cellStyle name="Normal 12 2 3 2 2 2 2" xfId="29075" xr:uid="{00000000-0005-0000-0000-000083570000}"/>
    <cellStyle name="Normal 12 2 3 2 2 3" xfId="20438" xr:uid="{00000000-0005-0000-0000-000084570000}"/>
    <cellStyle name="Normal 12 2 3 2 2 4" xfId="33691" xr:uid="{00000000-0005-0000-0000-000085570000}"/>
    <cellStyle name="Normal 12 2 3 2 2 5" xfId="36478" xr:uid="{00000000-0005-0000-0000-000086570000}"/>
    <cellStyle name="Normal 12 2 3 2 2 6" xfId="43295" xr:uid="{00000000-0005-0000-0000-000087570000}"/>
    <cellStyle name="Normal 12 2 3 2 3" xfId="14583" xr:uid="{00000000-0005-0000-0000-000088570000}"/>
    <cellStyle name="Normal 12 2 3 2 3 2" xfId="20139" xr:uid="{00000000-0005-0000-0000-000089570000}"/>
    <cellStyle name="Normal 12 2 3 2 3 3" xfId="33396" xr:uid="{00000000-0005-0000-0000-00008A570000}"/>
    <cellStyle name="Normal 12 2 3 2 3 4" xfId="36184" xr:uid="{00000000-0005-0000-0000-00008B570000}"/>
    <cellStyle name="Normal 12 2 3 2 3 5" xfId="43296" xr:uid="{00000000-0005-0000-0000-00008C570000}"/>
    <cellStyle name="Normal 12 2 3 2 4" xfId="19360" xr:uid="{00000000-0005-0000-0000-00008D570000}"/>
    <cellStyle name="Normal 12 2 3 2 4 2" xfId="43297" xr:uid="{00000000-0005-0000-0000-00008E570000}"/>
    <cellStyle name="Normal 12 2 3 2 5" xfId="32477" xr:uid="{00000000-0005-0000-0000-00008F570000}"/>
    <cellStyle name="Normal 12 2 3 2 5 2" xfId="43298" xr:uid="{00000000-0005-0000-0000-000090570000}"/>
    <cellStyle name="Normal 12 2 3 2 6" xfId="35488" xr:uid="{00000000-0005-0000-0000-000091570000}"/>
    <cellStyle name="Normal 12 2 3 2 6 2" xfId="43299" xr:uid="{00000000-0005-0000-0000-000092570000}"/>
    <cellStyle name="Normal 12 2 3 2 7" xfId="8094" xr:uid="{00000000-0005-0000-0000-000093570000}"/>
    <cellStyle name="Normal 12 2 3 2 8" xfId="43294" xr:uid="{00000000-0005-0000-0000-000094570000}"/>
    <cellStyle name="Normal 12 2 3 2 9" xfId="46911" xr:uid="{D467A9FA-3047-4670-9E06-AF571DDE8127}"/>
    <cellStyle name="Normal 12 2 3 3" xfId="9018" xr:uid="{00000000-0005-0000-0000-000095570000}"/>
    <cellStyle name="Normal 12 2 3 3 2" xfId="15425" xr:uid="{00000000-0005-0000-0000-000096570000}"/>
    <cellStyle name="Normal 12 2 3 3 2 2" xfId="28073" xr:uid="{00000000-0005-0000-0000-000097570000}"/>
    <cellStyle name="Normal 12 2 3 3 3" xfId="20291" xr:uid="{00000000-0005-0000-0000-000098570000}"/>
    <cellStyle name="Normal 12 2 3 3 4" xfId="33545" xr:uid="{00000000-0005-0000-0000-000099570000}"/>
    <cellStyle name="Normal 12 2 3 3 5" xfId="36332" xr:uid="{00000000-0005-0000-0000-00009A570000}"/>
    <cellStyle name="Normal 12 2 3 3 6" xfId="43300" xr:uid="{00000000-0005-0000-0000-00009B570000}"/>
    <cellStyle name="Normal 12 2 3 4" xfId="10682" xr:uid="{00000000-0005-0000-0000-00009C570000}"/>
    <cellStyle name="Normal 12 2 3 4 2" xfId="16227" xr:uid="{00000000-0005-0000-0000-00009D570000}"/>
    <cellStyle name="Normal 12 2 3 4 2 2" xfId="28829" xr:uid="{00000000-0005-0000-0000-00009E570000}"/>
    <cellStyle name="Normal 12 2 3 4 3" xfId="19983" xr:uid="{00000000-0005-0000-0000-00009F570000}"/>
    <cellStyle name="Normal 12 2 3 4 4" xfId="33247" xr:uid="{00000000-0005-0000-0000-0000A0570000}"/>
    <cellStyle name="Normal 12 2 3 4 5" xfId="36039" xr:uid="{00000000-0005-0000-0000-0000A1570000}"/>
    <cellStyle name="Normal 12 2 3 4 6" xfId="43301" xr:uid="{00000000-0005-0000-0000-0000A2570000}"/>
    <cellStyle name="Normal 12 2 3 5" xfId="7031" xr:uid="{00000000-0005-0000-0000-0000A3570000}"/>
    <cellStyle name="Normal 12 2 3 5 2" xfId="13568" xr:uid="{00000000-0005-0000-0000-0000A4570000}"/>
    <cellStyle name="Normal 12 2 3 5 2 2" xfId="26299" xr:uid="{00000000-0005-0000-0000-0000A5570000}"/>
    <cellStyle name="Normal 12 2 3 5 3" xfId="21758" xr:uid="{00000000-0005-0000-0000-0000A6570000}"/>
    <cellStyle name="Normal 12 2 3 5 4" xfId="43302" xr:uid="{00000000-0005-0000-0000-0000A7570000}"/>
    <cellStyle name="Normal 12 2 3 6" xfId="12470" xr:uid="{00000000-0005-0000-0000-0000A8570000}"/>
    <cellStyle name="Normal 12 2 3 6 2" xfId="25216" xr:uid="{00000000-0005-0000-0000-0000A9570000}"/>
    <cellStyle name="Normal 12 2 3 6 3" xfId="43303" xr:uid="{00000000-0005-0000-0000-0000AA570000}"/>
    <cellStyle name="Normal 12 2 3 7" xfId="17941" xr:uid="{00000000-0005-0000-0000-0000AB570000}"/>
    <cellStyle name="Normal 12 2 3 7 2" xfId="43304" xr:uid="{00000000-0005-0000-0000-0000AC570000}"/>
    <cellStyle name="Normal 12 2 3 8" xfId="31291" xr:uid="{00000000-0005-0000-0000-0000AD570000}"/>
    <cellStyle name="Normal 12 2 3 9" xfId="34631" xr:uid="{00000000-0005-0000-0000-0000AE570000}"/>
    <cellStyle name="Normal 12 2 30" xfId="37698" xr:uid="{00000000-0005-0000-0000-0000AF570000}"/>
    <cellStyle name="Normal 12 2 31" xfId="37978" xr:uid="{00000000-0005-0000-0000-0000B0570000}"/>
    <cellStyle name="Normal 12 2 32" xfId="43267" xr:uid="{00000000-0005-0000-0000-0000B1570000}"/>
    <cellStyle name="Normal 12 2 33" xfId="46905" xr:uid="{6EB1AB57-9F53-4E08-93C8-46AD634556C0}"/>
    <cellStyle name="Normal 12 2 4" xfId="1550" xr:uid="{00000000-0005-0000-0000-0000B2570000}"/>
    <cellStyle name="Normal 12 2 4 10" xfId="4811" xr:uid="{00000000-0005-0000-0000-0000B3570000}"/>
    <cellStyle name="Normal 12 2 4 11" xfId="43305" xr:uid="{00000000-0005-0000-0000-0000B4570000}"/>
    <cellStyle name="Normal 12 2 4 12" xfId="46912" xr:uid="{A443642D-18B3-4DA9-BD15-79DDE310C111}"/>
    <cellStyle name="Normal 12 2 4 2" xfId="8095" xr:uid="{00000000-0005-0000-0000-0000B5570000}"/>
    <cellStyle name="Normal 12 2 4 2 2" xfId="14584" xr:uid="{00000000-0005-0000-0000-0000B6570000}"/>
    <cellStyle name="Normal 12 2 4 2 2 2" xfId="20384" xr:uid="{00000000-0005-0000-0000-0000B7570000}"/>
    <cellStyle name="Normal 12 2 4 2 2 3" xfId="33637" xr:uid="{00000000-0005-0000-0000-0000B8570000}"/>
    <cellStyle name="Normal 12 2 4 2 2 4" xfId="36424" xr:uid="{00000000-0005-0000-0000-0000B9570000}"/>
    <cellStyle name="Normal 12 2 4 2 3" xfId="19361" xr:uid="{00000000-0005-0000-0000-0000BA570000}"/>
    <cellStyle name="Normal 12 2 4 2 4" xfId="32478" xr:uid="{00000000-0005-0000-0000-0000BB570000}"/>
    <cellStyle name="Normal 12 2 4 2 5" xfId="35489" xr:uid="{00000000-0005-0000-0000-0000BC570000}"/>
    <cellStyle name="Normal 12 2 4 2 6" xfId="43306" xr:uid="{00000000-0005-0000-0000-0000BD570000}"/>
    <cellStyle name="Normal 12 2 4 3" xfId="9019" xr:uid="{00000000-0005-0000-0000-0000BE570000}"/>
    <cellStyle name="Normal 12 2 4 3 2" xfId="15426" xr:uid="{00000000-0005-0000-0000-0000BF570000}"/>
    <cellStyle name="Normal 12 2 4 3 2 2" xfId="28074" xr:uid="{00000000-0005-0000-0000-0000C0570000}"/>
    <cellStyle name="Normal 12 2 4 3 3" xfId="20085" xr:uid="{00000000-0005-0000-0000-0000C1570000}"/>
    <cellStyle name="Normal 12 2 4 3 4" xfId="33342" xr:uid="{00000000-0005-0000-0000-0000C2570000}"/>
    <cellStyle name="Normal 12 2 4 3 5" xfId="36130" xr:uid="{00000000-0005-0000-0000-0000C3570000}"/>
    <cellStyle name="Normal 12 2 4 3 6" xfId="43307" xr:uid="{00000000-0005-0000-0000-0000C4570000}"/>
    <cellStyle name="Normal 12 2 4 4" xfId="11045" xr:uid="{00000000-0005-0000-0000-0000C5570000}"/>
    <cellStyle name="Normal 12 2 4 4 2" xfId="16479" xr:uid="{00000000-0005-0000-0000-0000C6570000}"/>
    <cellStyle name="Normal 12 2 4 4 2 2" xfId="29019" xr:uid="{00000000-0005-0000-0000-0000C7570000}"/>
    <cellStyle name="Normal 12 2 4 4 3" xfId="23929" xr:uid="{00000000-0005-0000-0000-0000C8570000}"/>
    <cellStyle name="Normal 12 2 4 4 4" xfId="43308" xr:uid="{00000000-0005-0000-0000-0000C9570000}"/>
    <cellStyle name="Normal 12 2 4 5" xfId="7032" xr:uid="{00000000-0005-0000-0000-0000CA570000}"/>
    <cellStyle name="Normal 12 2 4 5 2" xfId="13569" xr:uid="{00000000-0005-0000-0000-0000CB570000}"/>
    <cellStyle name="Normal 12 2 4 5 2 2" xfId="26300" xr:uid="{00000000-0005-0000-0000-0000CC570000}"/>
    <cellStyle name="Normal 12 2 4 5 3" xfId="21759" xr:uid="{00000000-0005-0000-0000-0000CD570000}"/>
    <cellStyle name="Normal 12 2 4 5 4" xfId="43309" xr:uid="{00000000-0005-0000-0000-0000CE570000}"/>
    <cellStyle name="Normal 12 2 4 6" xfId="12471" xr:uid="{00000000-0005-0000-0000-0000CF570000}"/>
    <cellStyle name="Normal 12 2 4 6 2" xfId="25217" xr:uid="{00000000-0005-0000-0000-0000D0570000}"/>
    <cellStyle name="Normal 12 2 4 6 3" xfId="43310" xr:uid="{00000000-0005-0000-0000-0000D1570000}"/>
    <cellStyle name="Normal 12 2 4 7" xfId="17942" xr:uid="{00000000-0005-0000-0000-0000D2570000}"/>
    <cellStyle name="Normal 12 2 4 8" xfId="31292" xr:uid="{00000000-0005-0000-0000-0000D3570000}"/>
    <cellStyle name="Normal 12 2 4 9" xfId="34632" xr:uid="{00000000-0005-0000-0000-0000D4570000}"/>
    <cellStyle name="Normal 12 2 5" xfId="1543" xr:uid="{00000000-0005-0000-0000-0000D5570000}"/>
    <cellStyle name="Normal 12 2 5 10" xfId="4812" xr:uid="{00000000-0005-0000-0000-0000D6570000}"/>
    <cellStyle name="Normal 12 2 5 11" xfId="43311" xr:uid="{00000000-0005-0000-0000-0000D7570000}"/>
    <cellStyle name="Normal 12 2 5 2" xfId="8096" xr:uid="{00000000-0005-0000-0000-0000D8570000}"/>
    <cellStyle name="Normal 12 2 5 2 2" xfId="14585" xr:uid="{00000000-0005-0000-0000-0000D9570000}"/>
    <cellStyle name="Normal 12 2 5 2 2 2" xfId="27264" xr:uid="{00000000-0005-0000-0000-0000DA570000}"/>
    <cellStyle name="Normal 12 2 5 2 3" xfId="19362" xr:uid="{00000000-0005-0000-0000-0000DB570000}"/>
    <cellStyle name="Normal 12 2 5 2 4" xfId="32479" xr:uid="{00000000-0005-0000-0000-0000DC570000}"/>
    <cellStyle name="Normal 12 2 5 2 5" xfId="35490" xr:uid="{00000000-0005-0000-0000-0000DD570000}"/>
    <cellStyle name="Normal 12 2 5 2 6" xfId="43312" xr:uid="{00000000-0005-0000-0000-0000DE570000}"/>
    <cellStyle name="Normal 12 2 5 3" xfId="9020" xr:uid="{00000000-0005-0000-0000-0000DF570000}"/>
    <cellStyle name="Normal 12 2 5 3 2" xfId="15427" xr:uid="{00000000-0005-0000-0000-0000E0570000}"/>
    <cellStyle name="Normal 12 2 5 3 2 2" xfId="28075" xr:uid="{00000000-0005-0000-0000-0000E1570000}"/>
    <cellStyle name="Normal 12 2 5 3 3" xfId="20237" xr:uid="{00000000-0005-0000-0000-0000E2570000}"/>
    <cellStyle name="Normal 12 2 5 3 4" xfId="33491" xr:uid="{00000000-0005-0000-0000-0000E3570000}"/>
    <cellStyle name="Normal 12 2 5 3 5" xfId="36278" xr:uid="{00000000-0005-0000-0000-0000E4570000}"/>
    <cellStyle name="Normal 12 2 5 4" xfId="11064" xr:uid="{00000000-0005-0000-0000-0000E5570000}"/>
    <cellStyle name="Normal 12 2 5 5" xfId="7033" xr:uid="{00000000-0005-0000-0000-0000E6570000}"/>
    <cellStyle name="Normal 12 2 5 5 2" xfId="13570" xr:uid="{00000000-0005-0000-0000-0000E7570000}"/>
    <cellStyle name="Normal 12 2 5 5 2 2" xfId="26301" xr:uid="{00000000-0005-0000-0000-0000E8570000}"/>
    <cellStyle name="Normal 12 2 5 5 3" xfId="21760" xr:uid="{00000000-0005-0000-0000-0000E9570000}"/>
    <cellStyle name="Normal 12 2 5 6" xfId="12472" xr:uid="{00000000-0005-0000-0000-0000EA570000}"/>
    <cellStyle name="Normal 12 2 5 6 2" xfId="25218" xr:uid="{00000000-0005-0000-0000-0000EB570000}"/>
    <cellStyle name="Normal 12 2 5 7" xfId="17943" xr:uid="{00000000-0005-0000-0000-0000EC570000}"/>
    <cellStyle name="Normal 12 2 5 8" xfId="31293" xr:uid="{00000000-0005-0000-0000-0000ED570000}"/>
    <cellStyle name="Normal 12 2 5 9" xfId="34633" xr:uid="{00000000-0005-0000-0000-0000EE570000}"/>
    <cellStyle name="Normal 12 2 6" xfId="4813" xr:uid="{00000000-0005-0000-0000-0000EF570000}"/>
    <cellStyle name="Normal 12 2 6 2" xfId="8097" xr:uid="{00000000-0005-0000-0000-0000F0570000}"/>
    <cellStyle name="Normal 12 2 6 2 2" xfId="14586" xr:uid="{00000000-0005-0000-0000-0000F1570000}"/>
    <cellStyle name="Normal 12 2 6 2 2 2" xfId="27265" xr:uid="{00000000-0005-0000-0000-0000F2570000}"/>
    <cellStyle name="Normal 12 2 6 2 3" xfId="19363" xr:uid="{00000000-0005-0000-0000-0000F3570000}"/>
    <cellStyle name="Normal 12 2 6 2 4" xfId="32480" xr:uid="{00000000-0005-0000-0000-0000F4570000}"/>
    <cellStyle name="Normal 12 2 6 2 5" xfId="35491" xr:uid="{00000000-0005-0000-0000-0000F5570000}"/>
    <cellStyle name="Normal 12 2 6 3" xfId="9021" xr:uid="{00000000-0005-0000-0000-0000F6570000}"/>
    <cellStyle name="Normal 12 2 6 3 2" xfId="15428" xr:uid="{00000000-0005-0000-0000-0000F7570000}"/>
    <cellStyle name="Normal 12 2 6 3 2 2" xfId="28076" xr:uid="{00000000-0005-0000-0000-0000F8570000}"/>
    <cellStyle name="Normal 12 2 6 3 3" xfId="23030" xr:uid="{00000000-0005-0000-0000-0000F9570000}"/>
    <cellStyle name="Normal 12 2 6 4" xfId="7034" xr:uid="{00000000-0005-0000-0000-0000FA570000}"/>
    <cellStyle name="Normal 12 2 6 4 2" xfId="13571" xr:uid="{00000000-0005-0000-0000-0000FB570000}"/>
    <cellStyle name="Normal 12 2 6 4 2 2" xfId="26302" xr:uid="{00000000-0005-0000-0000-0000FC570000}"/>
    <cellStyle name="Normal 12 2 6 4 3" xfId="21761" xr:uid="{00000000-0005-0000-0000-0000FD570000}"/>
    <cellStyle name="Normal 12 2 6 5" xfId="12473" xr:uid="{00000000-0005-0000-0000-0000FE570000}"/>
    <cellStyle name="Normal 12 2 6 5 2" xfId="25219" xr:uid="{00000000-0005-0000-0000-0000FF570000}"/>
    <cellStyle name="Normal 12 2 6 6" xfId="17944" xr:uid="{00000000-0005-0000-0000-000000580000}"/>
    <cellStyle name="Normal 12 2 6 7" xfId="31294" xr:uid="{00000000-0005-0000-0000-000001580000}"/>
    <cellStyle name="Normal 12 2 6 8" xfId="34634" xr:uid="{00000000-0005-0000-0000-000002580000}"/>
    <cellStyle name="Normal 12 2 6 9" xfId="43313" xr:uid="{00000000-0005-0000-0000-000003580000}"/>
    <cellStyle name="Normal 12 2 7" xfId="4814" xr:uid="{00000000-0005-0000-0000-000004580000}"/>
    <cellStyle name="Normal 12 2 7 2" xfId="8098" xr:uid="{00000000-0005-0000-0000-000005580000}"/>
    <cellStyle name="Normal 12 2 7 2 2" xfId="14587" xr:uid="{00000000-0005-0000-0000-000006580000}"/>
    <cellStyle name="Normal 12 2 7 2 2 2" xfId="27266" xr:uid="{00000000-0005-0000-0000-000007580000}"/>
    <cellStyle name="Normal 12 2 7 2 3" xfId="19364" xr:uid="{00000000-0005-0000-0000-000008580000}"/>
    <cellStyle name="Normal 12 2 7 2 4" xfId="32481" xr:uid="{00000000-0005-0000-0000-000009580000}"/>
    <cellStyle name="Normal 12 2 7 2 5" xfId="35492" xr:uid="{00000000-0005-0000-0000-00000A580000}"/>
    <cellStyle name="Normal 12 2 7 3" xfId="9022" xr:uid="{00000000-0005-0000-0000-00000B580000}"/>
    <cellStyle name="Normal 12 2 7 3 2" xfId="15429" xr:uid="{00000000-0005-0000-0000-00000C580000}"/>
    <cellStyle name="Normal 12 2 7 3 2 2" xfId="28077" xr:uid="{00000000-0005-0000-0000-00000D580000}"/>
    <cellStyle name="Normal 12 2 7 3 3" xfId="23031" xr:uid="{00000000-0005-0000-0000-00000E580000}"/>
    <cellStyle name="Normal 12 2 7 4" xfId="7035" xr:uid="{00000000-0005-0000-0000-00000F580000}"/>
    <cellStyle name="Normal 12 2 7 4 2" xfId="13572" xr:uid="{00000000-0005-0000-0000-000010580000}"/>
    <cellStyle name="Normal 12 2 7 4 2 2" xfId="26303" xr:uid="{00000000-0005-0000-0000-000011580000}"/>
    <cellStyle name="Normal 12 2 7 4 3" xfId="21762" xr:uid="{00000000-0005-0000-0000-000012580000}"/>
    <cellStyle name="Normal 12 2 7 5" xfId="12474" xr:uid="{00000000-0005-0000-0000-000013580000}"/>
    <cellStyle name="Normal 12 2 7 5 2" xfId="25220" xr:uid="{00000000-0005-0000-0000-000014580000}"/>
    <cellStyle name="Normal 12 2 7 6" xfId="17945" xr:uid="{00000000-0005-0000-0000-000015580000}"/>
    <cellStyle name="Normal 12 2 7 7" xfId="31295" xr:uid="{00000000-0005-0000-0000-000016580000}"/>
    <cellStyle name="Normal 12 2 7 8" xfId="34635" xr:uid="{00000000-0005-0000-0000-000017580000}"/>
    <cellStyle name="Normal 12 2 7 9" xfId="43314" xr:uid="{00000000-0005-0000-0000-000018580000}"/>
    <cellStyle name="Normal 12 2 8" xfId="4815" xr:uid="{00000000-0005-0000-0000-000019580000}"/>
    <cellStyle name="Normal 12 2 8 2" xfId="8099" xr:uid="{00000000-0005-0000-0000-00001A580000}"/>
    <cellStyle name="Normal 12 2 8 2 2" xfId="14588" xr:uid="{00000000-0005-0000-0000-00001B580000}"/>
    <cellStyle name="Normal 12 2 8 2 2 2" xfId="27267" xr:uid="{00000000-0005-0000-0000-00001C580000}"/>
    <cellStyle name="Normal 12 2 8 2 3" xfId="19365" xr:uid="{00000000-0005-0000-0000-00001D580000}"/>
    <cellStyle name="Normal 12 2 8 2 4" xfId="32482" xr:uid="{00000000-0005-0000-0000-00001E580000}"/>
    <cellStyle name="Normal 12 2 8 2 5" xfId="35493" xr:uid="{00000000-0005-0000-0000-00001F580000}"/>
    <cellStyle name="Normal 12 2 8 3" xfId="9023" xr:uid="{00000000-0005-0000-0000-000020580000}"/>
    <cellStyle name="Normal 12 2 8 3 2" xfId="15430" xr:uid="{00000000-0005-0000-0000-000021580000}"/>
    <cellStyle name="Normal 12 2 8 3 2 2" xfId="28078" xr:uid="{00000000-0005-0000-0000-000022580000}"/>
    <cellStyle name="Normal 12 2 8 3 3" xfId="23032" xr:uid="{00000000-0005-0000-0000-000023580000}"/>
    <cellStyle name="Normal 12 2 8 4" xfId="7036" xr:uid="{00000000-0005-0000-0000-000024580000}"/>
    <cellStyle name="Normal 12 2 8 4 2" xfId="13573" xr:uid="{00000000-0005-0000-0000-000025580000}"/>
    <cellStyle name="Normal 12 2 8 4 2 2" xfId="26304" xr:uid="{00000000-0005-0000-0000-000026580000}"/>
    <cellStyle name="Normal 12 2 8 4 3" xfId="21763" xr:uid="{00000000-0005-0000-0000-000027580000}"/>
    <cellStyle name="Normal 12 2 8 5" xfId="12475" xr:uid="{00000000-0005-0000-0000-000028580000}"/>
    <cellStyle name="Normal 12 2 8 5 2" xfId="25221" xr:uid="{00000000-0005-0000-0000-000029580000}"/>
    <cellStyle name="Normal 12 2 8 6" xfId="17946" xr:uid="{00000000-0005-0000-0000-00002A580000}"/>
    <cellStyle name="Normal 12 2 8 7" xfId="31296" xr:uid="{00000000-0005-0000-0000-00002B580000}"/>
    <cellStyle name="Normal 12 2 8 8" xfId="34636" xr:uid="{00000000-0005-0000-0000-00002C580000}"/>
    <cellStyle name="Normal 12 2 8 9" xfId="43315" xr:uid="{00000000-0005-0000-0000-00002D580000}"/>
    <cellStyle name="Normal 12 2 9" xfId="4816" xr:uid="{00000000-0005-0000-0000-00002E580000}"/>
    <cellStyle name="Normal 12 2 9 2" xfId="8100" xr:uid="{00000000-0005-0000-0000-00002F580000}"/>
    <cellStyle name="Normal 12 2 9 2 2" xfId="14589" xr:uid="{00000000-0005-0000-0000-000030580000}"/>
    <cellStyle name="Normal 12 2 9 2 2 2" xfId="27268" xr:uid="{00000000-0005-0000-0000-000031580000}"/>
    <cellStyle name="Normal 12 2 9 2 3" xfId="19366" xr:uid="{00000000-0005-0000-0000-000032580000}"/>
    <cellStyle name="Normal 12 2 9 2 4" xfId="32483" xr:uid="{00000000-0005-0000-0000-000033580000}"/>
    <cellStyle name="Normal 12 2 9 2 5" xfId="35494" xr:uid="{00000000-0005-0000-0000-000034580000}"/>
    <cellStyle name="Normal 12 2 9 3" xfId="9024" xr:uid="{00000000-0005-0000-0000-000035580000}"/>
    <cellStyle name="Normal 12 2 9 3 2" xfId="15431" xr:uid="{00000000-0005-0000-0000-000036580000}"/>
    <cellStyle name="Normal 12 2 9 3 2 2" xfId="28079" xr:uid="{00000000-0005-0000-0000-000037580000}"/>
    <cellStyle name="Normal 12 2 9 3 3" xfId="23033" xr:uid="{00000000-0005-0000-0000-000038580000}"/>
    <cellStyle name="Normal 12 2 9 4" xfId="7037" xr:uid="{00000000-0005-0000-0000-000039580000}"/>
    <cellStyle name="Normal 12 2 9 4 2" xfId="13574" xr:uid="{00000000-0005-0000-0000-00003A580000}"/>
    <cellStyle name="Normal 12 2 9 4 2 2" xfId="26305" xr:uid="{00000000-0005-0000-0000-00003B580000}"/>
    <cellStyle name="Normal 12 2 9 4 3" xfId="21764" xr:uid="{00000000-0005-0000-0000-00003C580000}"/>
    <cellStyle name="Normal 12 2 9 5" xfId="12476" xr:uid="{00000000-0005-0000-0000-00003D580000}"/>
    <cellStyle name="Normal 12 2 9 5 2" xfId="25222" xr:uid="{00000000-0005-0000-0000-00003E580000}"/>
    <cellStyle name="Normal 12 2 9 6" xfId="17947" xr:uid="{00000000-0005-0000-0000-00003F580000}"/>
    <cellStyle name="Normal 12 2 9 7" xfId="31297" xr:uid="{00000000-0005-0000-0000-000040580000}"/>
    <cellStyle name="Normal 12 2 9 8" xfId="34637" xr:uid="{00000000-0005-0000-0000-000041580000}"/>
    <cellStyle name="Normal 12 2 9 9" xfId="43316" xr:uid="{00000000-0005-0000-0000-000042580000}"/>
    <cellStyle name="Normal 12 20" xfId="4817" xr:uid="{00000000-0005-0000-0000-000043580000}"/>
    <cellStyle name="Normal 12 20 2" xfId="8101" xr:uid="{00000000-0005-0000-0000-000044580000}"/>
    <cellStyle name="Normal 12 20 2 2" xfId="14590" xr:uid="{00000000-0005-0000-0000-000045580000}"/>
    <cellStyle name="Normal 12 20 2 2 2" xfId="27269" xr:uid="{00000000-0005-0000-0000-000046580000}"/>
    <cellStyle name="Normal 12 20 2 3" xfId="19367" xr:uid="{00000000-0005-0000-0000-000047580000}"/>
    <cellStyle name="Normal 12 20 2 4" xfId="32484" xr:uid="{00000000-0005-0000-0000-000048580000}"/>
    <cellStyle name="Normal 12 20 2 5" xfId="35495" xr:uid="{00000000-0005-0000-0000-000049580000}"/>
    <cellStyle name="Normal 12 20 3" xfId="9025" xr:uid="{00000000-0005-0000-0000-00004A580000}"/>
    <cellStyle name="Normal 12 20 3 2" xfId="15432" xr:uid="{00000000-0005-0000-0000-00004B580000}"/>
    <cellStyle name="Normal 12 20 3 2 2" xfId="28080" xr:uid="{00000000-0005-0000-0000-00004C580000}"/>
    <cellStyle name="Normal 12 20 3 3" xfId="23034" xr:uid="{00000000-0005-0000-0000-00004D580000}"/>
    <cellStyle name="Normal 12 20 4" xfId="7038" xr:uid="{00000000-0005-0000-0000-00004E580000}"/>
    <cellStyle name="Normal 12 20 4 2" xfId="13575" xr:uid="{00000000-0005-0000-0000-00004F580000}"/>
    <cellStyle name="Normal 12 20 4 2 2" xfId="26306" xr:uid="{00000000-0005-0000-0000-000050580000}"/>
    <cellStyle name="Normal 12 20 4 3" xfId="21765" xr:uid="{00000000-0005-0000-0000-000051580000}"/>
    <cellStyle name="Normal 12 20 5" xfId="12477" xr:uid="{00000000-0005-0000-0000-000052580000}"/>
    <cellStyle name="Normal 12 20 5 2" xfId="25223" xr:uid="{00000000-0005-0000-0000-000053580000}"/>
    <cellStyle name="Normal 12 20 6" xfId="17948" xr:uid="{00000000-0005-0000-0000-000054580000}"/>
    <cellStyle name="Normal 12 20 7" xfId="31298" xr:uid="{00000000-0005-0000-0000-000055580000}"/>
    <cellStyle name="Normal 12 20 8" xfId="34638" xr:uid="{00000000-0005-0000-0000-000056580000}"/>
    <cellStyle name="Normal 12 21" xfId="4787" xr:uid="{00000000-0005-0000-0000-000057580000}"/>
    <cellStyle name="Normal 12 21 2" xfId="6221" xr:uid="{00000000-0005-0000-0000-000058580000}"/>
    <cellStyle name="Normal 12 21 3" xfId="18659" xr:uid="{00000000-0005-0000-0000-000059580000}"/>
    <cellStyle name="Normal 12 22" xfId="9728" xr:uid="{00000000-0005-0000-0000-00005A580000}"/>
    <cellStyle name="Normal 12 22 2" xfId="17918" xr:uid="{00000000-0005-0000-0000-00005B580000}"/>
    <cellStyle name="Normal 12 23" xfId="34284" xr:uid="{00000000-0005-0000-0000-00005C580000}"/>
    <cellStyle name="Normal 12 24" xfId="2853" xr:uid="{00000000-0005-0000-0000-00005D580000}"/>
    <cellStyle name="Normal 12 25" xfId="37291" xr:uid="{00000000-0005-0000-0000-00005E580000}"/>
    <cellStyle name="Normal 12 26" xfId="37824" xr:uid="{00000000-0005-0000-0000-00005F580000}"/>
    <cellStyle name="Normal 12 27" xfId="43261" xr:uid="{00000000-0005-0000-0000-000060580000}"/>
    <cellStyle name="Normal 12 28" xfId="46719" xr:uid="{00000000-0005-0000-0000-000061580000}"/>
    <cellStyle name="Normal 12 29" xfId="46839" xr:uid="{B6631A9D-6244-4B9F-826A-911533561272}"/>
    <cellStyle name="Normal 12 3" xfId="287" xr:uid="{00000000-0005-0000-0000-000062580000}"/>
    <cellStyle name="Normal 12 3 10" xfId="46913" xr:uid="{38AAB6DB-B8E6-4D56-B60B-668BDD2A68C7}"/>
    <cellStyle name="Normal 12 3 2" xfId="561" xr:uid="{00000000-0005-0000-0000-000063580000}"/>
    <cellStyle name="Normal 12 3 2 2" xfId="1553" xr:uid="{00000000-0005-0000-0000-000064580000}"/>
    <cellStyle name="Normal 12 3 2 2 2" xfId="16401" xr:uid="{00000000-0005-0000-0000-000065580000}"/>
    <cellStyle name="Normal 12 3 2 2 2 2" xfId="28943" xr:uid="{00000000-0005-0000-0000-000066580000}"/>
    <cellStyle name="Normal 12 3 2 2 2 3" xfId="43320" xr:uid="{00000000-0005-0000-0000-000067580000}"/>
    <cellStyle name="Normal 12 3 2 2 3" xfId="23853" xr:uid="{00000000-0005-0000-0000-000068580000}"/>
    <cellStyle name="Normal 12 3 2 2 3 2" xfId="43321" xr:uid="{00000000-0005-0000-0000-000069580000}"/>
    <cellStyle name="Normal 12 3 2 2 4" xfId="10925" xr:uid="{00000000-0005-0000-0000-00006A580000}"/>
    <cellStyle name="Normal 12 3 2 2 4 2" xfId="43322" xr:uid="{00000000-0005-0000-0000-00006B580000}"/>
    <cellStyle name="Normal 12 3 2 2 5" xfId="43323" xr:uid="{00000000-0005-0000-0000-00006C580000}"/>
    <cellStyle name="Normal 12 3 2 2 6" xfId="43324" xr:uid="{00000000-0005-0000-0000-00006D580000}"/>
    <cellStyle name="Normal 12 3 2 2 7" xfId="43319" xr:uid="{00000000-0005-0000-0000-00006E580000}"/>
    <cellStyle name="Normal 12 3 2 2 8" xfId="46915" xr:uid="{7CD59626-0AA0-42C7-A213-7F63BF5F5461}"/>
    <cellStyle name="Normal 12 3 2 3" xfId="1552" xr:uid="{00000000-0005-0000-0000-00006F580000}"/>
    <cellStyle name="Normal 12 3 2 3 2" xfId="16413" xr:uid="{00000000-0005-0000-0000-000070580000}"/>
    <cellStyle name="Normal 12 3 2 3 2 2" xfId="28955" xr:uid="{00000000-0005-0000-0000-000071580000}"/>
    <cellStyle name="Normal 12 3 2 3 3" xfId="23866" xr:uid="{00000000-0005-0000-0000-000072580000}"/>
    <cellStyle name="Normal 12 3 2 3 4" xfId="10945" xr:uid="{00000000-0005-0000-0000-000073580000}"/>
    <cellStyle name="Normal 12 3 2 3 5" xfId="43325" xr:uid="{00000000-0005-0000-0000-000074580000}"/>
    <cellStyle name="Normal 12 3 2 4" xfId="14591" xr:uid="{00000000-0005-0000-0000-000075580000}"/>
    <cellStyle name="Normal 12 3 2 4 2" xfId="27270" xr:uid="{00000000-0005-0000-0000-000076580000}"/>
    <cellStyle name="Normal 12 3 2 4 3" xfId="43326" xr:uid="{00000000-0005-0000-0000-000077580000}"/>
    <cellStyle name="Normal 12 3 2 5" xfId="18736" xr:uid="{00000000-0005-0000-0000-000078580000}"/>
    <cellStyle name="Normal 12 3 2 5 2" xfId="43327" xr:uid="{00000000-0005-0000-0000-000079580000}"/>
    <cellStyle name="Normal 12 3 2 6" xfId="22560" xr:uid="{00000000-0005-0000-0000-00007A580000}"/>
    <cellStyle name="Normal 12 3 2 6 2" xfId="43328" xr:uid="{00000000-0005-0000-0000-00007B580000}"/>
    <cellStyle name="Normal 12 3 2 7" xfId="8102" xr:uid="{00000000-0005-0000-0000-00007C580000}"/>
    <cellStyle name="Normal 12 3 2 7 2" xfId="43329" xr:uid="{00000000-0005-0000-0000-00007D580000}"/>
    <cellStyle name="Normal 12 3 2 8" xfId="43318" xr:uid="{00000000-0005-0000-0000-00007E580000}"/>
    <cellStyle name="Normal 12 3 2 9" xfId="46914" xr:uid="{F94490B3-DBDB-42A8-B0E1-A79CCB70B7FF}"/>
    <cellStyle name="Normal 12 3 3" xfId="1554" xr:uid="{00000000-0005-0000-0000-00007F580000}"/>
    <cellStyle name="Normal 12 3 3 2" xfId="11111" xr:uid="{00000000-0005-0000-0000-000080580000}"/>
    <cellStyle name="Normal 12 3 3 2 2" xfId="16514" xr:uid="{00000000-0005-0000-0000-000081580000}"/>
    <cellStyle name="Normal 12 3 3 2 2 2" xfId="29053" xr:uid="{00000000-0005-0000-0000-000082580000}"/>
    <cellStyle name="Normal 12 3 3 2 3" xfId="19368" xr:uid="{00000000-0005-0000-0000-000083580000}"/>
    <cellStyle name="Normal 12 3 3 2 4" xfId="23962" xr:uid="{00000000-0005-0000-0000-000084580000}"/>
    <cellStyle name="Normal 12 3 3 2 5" xfId="32485" xr:uid="{00000000-0005-0000-0000-000085580000}"/>
    <cellStyle name="Normal 12 3 3 2 6" xfId="35496" xr:uid="{00000000-0005-0000-0000-000086580000}"/>
    <cellStyle name="Normal 12 3 3 2 7" xfId="43331" xr:uid="{00000000-0005-0000-0000-000087580000}"/>
    <cellStyle name="Normal 12 3 3 3" xfId="15433" xr:uid="{00000000-0005-0000-0000-000088580000}"/>
    <cellStyle name="Normal 12 3 3 3 2" xfId="28081" xr:uid="{00000000-0005-0000-0000-000089580000}"/>
    <cellStyle name="Normal 12 3 3 3 3" xfId="43332" xr:uid="{00000000-0005-0000-0000-00008A580000}"/>
    <cellStyle name="Normal 12 3 3 4" xfId="17949" xr:uid="{00000000-0005-0000-0000-00008B580000}"/>
    <cellStyle name="Normal 12 3 3 4 2" xfId="43333" xr:uid="{00000000-0005-0000-0000-00008C580000}"/>
    <cellStyle name="Normal 12 3 3 5" xfId="31299" xr:uid="{00000000-0005-0000-0000-00008D580000}"/>
    <cellStyle name="Normal 12 3 3 5 2" xfId="43334" xr:uid="{00000000-0005-0000-0000-00008E580000}"/>
    <cellStyle name="Normal 12 3 3 6" xfId="34639" xr:uid="{00000000-0005-0000-0000-00008F580000}"/>
    <cellStyle name="Normal 12 3 3 6 2" xfId="43335" xr:uid="{00000000-0005-0000-0000-000090580000}"/>
    <cellStyle name="Normal 12 3 3 7" xfId="9026" xr:uid="{00000000-0005-0000-0000-000091580000}"/>
    <cellStyle name="Normal 12 3 3 8" xfId="43330" xr:uid="{00000000-0005-0000-0000-000092580000}"/>
    <cellStyle name="Normal 12 3 3 9" xfId="46916" xr:uid="{FAFDB8C4-CBAC-4E46-BD2B-F75CD3037048}"/>
    <cellStyle name="Normal 12 3 4" xfId="1551" xr:uid="{00000000-0005-0000-0000-000093580000}"/>
    <cellStyle name="Normal 12 3 4 2" xfId="10743" xr:uid="{00000000-0005-0000-0000-000094580000}"/>
    <cellStyle name="Normal 12 3 4 3" xfId="10039" xr:uid="{00000000-0005-0000-0000-000095580000}"/>
    <cellStyle name="Normal 12 3 4 4" xfId="43336" xr:uid="{00000000-0005-0000-0000-000096580000}"/>
    <cellStyle name="Normal 12 3 5" xfId="10053" xr:uid="{00000000-0005-0000-0000-000097580000}"/>
    <cellStyle name="Normal 12 3 5 2" xfId="15994" xr:uid="{00000000-0005-0000-0000-000098580000}"/>
    <cellStyle name="Normal 12 3 5 2 2" xfId="28622" xr:uid="{00000000-0005-0000-0000-000099580000}"/>
    <cellStyle name="Normal 12 3 5 3" xfId="23591" xr:uid="{00000000-0005-0000-0000-00009A580000}"/>
    <cellStyle name="Normal 12 3 5 4" xfId="43337" xr:uid="{00000000-0005-0000-0000-00009B580000}"/>
    <cellStyle name="Normal 12 3 6" xfId="7039" xr:uid="{00000000-0005-0000-0000-00009C580000}"/>
    <cellStyle name="Normal 12 3 6 2" xfId="13576" xr:uid="{00000000-0005-0000-0000-00009D580000}"/>
    <cellStyle name="Normal 12 3 6 2 2" xfId="26307" xr:uid="{00000000-0005-0000-0000-00009E580000}"/>
    <cellStyle name="Normal 12 3 6 3" xfId="21766" xr:uid="{00000000-0005-0000-0000-00009F580000}"/>
    <cellStyle name="Normal 12 3 6 4" xfId="43338" xr:uid="{00000000-0005-0000-0000-0000A0580000}"/>
    <cellStyle name="Normal 12 3 7" xfId="12478" xr:uid="{00000000-0005-0000-0000-0000A1580000}"/>
    <cellStyle name="Normal 12 3 7 2" xfId="25224" xr:uid="{00000000-0005-0000-0000-0000A2580000}"/>
    <cellStyle name="Normal 12 3 7 3" xfId="43339" xr:uid="{00000000-0005-0000-0000-0000A3580000}"/>
    <cellStyle name="Normal 12 3 8" xfId="4818" xr:uid="{00000000-0005-0000-0000-0000A4580000}"/>
    <cellStyle name="Normal 12 3 8 2" xfId="43340" xr:uid="{00000000-0005-0000-0000-0000A5580000}"/>
    <cellStyle name="Normal 12 3 9" xfId="43317" xr:uid="{00000000-0005-0000-0000-0000A6580000}"/>
    <cellStyle name="Normal 12 4" xfId="816" xr:uid="{00000000-0005-0000-0000-0000A7580000}"/>
    <cellStyle name="Normal 12 4 10" xfId="4819" xr:uid="{00000000-0005-0000-0000-0000A8580000}"/>
    <cellStyle name="Normal 12 4 11" xfId="37768" xr:uid="{00000000-0005-0000-0000-0000A9580000}"/>
    <cellStyle name="Normal 12 4 12" xfId="38046" xr:uid="{00000000-0005-0000-0000-0000AA580000}"/>
    <cellStyle name="Normal 12 4 13" xfId="43341" xr:uid="{00000000-0005-0000-0000-0000AB580000}"/>
    <cellStyle name="Normal 12 4 14" xfId="46917" xr:uid="{0DB63ADD-67CA-42CA-8C78-45CFBEDAED98}"/>
    <cellStyle name="Normal 12 4 2" xfId="1556" xr:uid="{00000000-0005-0000-0000-0000AC580000}"/>
    <cellStyle name="Normal 12 4 2 2" xfId="11144" xr:uid="{00000000-0005-0000-0000-0000AD580000}"/>
    <cellStyle name="Normal 12 4 2 2 2" xfId="16540" xr:uid="{00000000-0005-0000-0000-0000AE580000}"/>
    <cellStyle name="Normal 12 4 2 2 2 2" xfId="29079" xr:uid="{00000000-0005-0000-0000-0000AF580000}"/>
    <cellStyle name="Normal 12 4 2 2 3" xfId="23986" xr:uid="{00000000-0005-0000-0000-0000B0580000}"/>
    <cellStyle name="Normal 12 4 2 2 4" xfId="43343" xr:uid="{00000000-0005-0000-0000-0000B1580000}"/>
    <cellStyle name="Normal 12 4 2 3" xfId="14592" xr:uid="{00000000-0005-0000-0000-0000B2580000}"/>
    <cellStyle name="Normal 12 4 2 3 2" xfId="27271" xr:uid="{00000000-0005-0000-0000-0000B3580000}"/>
    <cellStyle name="Normal 12 4 2 3 3" xfId="43344" xr:uid="{00000000-0005-0000-0000-0000B4580000}"/>
    <cellStyle name="Normal 12 4 2 4" xfId="19369" xr:uid="{00000000-0005-0000-0000-0000B5580000}"/>
    <cellStyle name="Normal 12 4 2 4 2" xfId="43345" xr:uid="{00000000-0005-0000-0000-0000B6580000}"/>
    <cellStyle name="Normal 12 4 2 5" xfId="32486" xr:uid="{00000000-0005-0000-0000-0000B7580000}"/>
    <cellStyle name="Normal 12 4 2 5 2" xfId="43346" xr:uid="{00000000-0005-0000-0000-0000B8580000}"/>
    <cellStyle name="Normal 12 4 2 6" xfId="35497" xr:uid="{00000000-0005-0000-0000-0000B9580000}"/>
    <cellStyle name="Normal 12 4 2 6 2" xfId="43347" xr:uid="{00000000-0005-0000-0000-0000BA580000}"/>
    <cellStyle name="Normal 12 4 2 7" xfId="8103" xr:uid="{00000000-0005-0000-0000-0000BB580000}"/>
    <cellStyle name="Normal 12 4 2 8" xfId="43342" xr:uid="{00000000-0005-0000-0000-0000BC580000}"/>
    <cellStyle name="Normal 12 4 2 9" xfId="46918" xr:uid="{D3CD21BD-AF6E-4DE9-8DB0-9CD2A48C3160}"/>
    <cellStyle name="Normal 12 4 3" xfId="1555" xr:uid="{00000000-0005-0000-0000-0000BD580000}"/>
    <cellStyle name="Normal 12 4 3 2" xfId="15434" xr:uid="{00000000-0005-0000-0000-0000BE580000}"/>
    <cellStyle name="Normal 12 4 3 2 2" xfId="28082" xr:uid="{00000000-0005-0000-0000-0000BF580000}"/>
    <cellStyle name="Normal 12 4 3 3" xfId="23035" xr:uid="{00000000-0005-0000-0000-0000C0580000}"/>
    <cellStyle name="Normal 12 4 3 4" xfId="9027" xr:uid="{00000000-0005-0000-0000-0000C1580000}"/>
    <cellStyle name="Normal 12 4 3 5" xfId="43348" xr:uid="{00000000-0005-0000-0000-0000C2580000}"/>
    <cellStyle name="Normal 12 4 4" xfId="10386" xr:uid="{00000000-0005-0000-0000-0000C3580000}"/>
    <cellStyle name="Normal 12 4 4 2" xfId="16102" xr:uid="{00000000-0005-0000-0000-0000C4580000}"/>
    <cellStyle name="Normal 12 4 4 2 2" xfId="28725" xr:uid="{00000000-0005-0000-0000-0000C5580000}"/>
    <cellStyle name="Normal 12 4 4 3" xfId="23683" xr:uid="{00000000-0005-0000-0000-0000C6580000}"/>
    <cellStyle name="Normal 12 4 4 4" xfId="43349" xr:uid="{00000000-0005-0000-0000-0000C7580000}"/>
    <cellStyle name="Normal 12 4 5" xfId="7040" xr:uid="{00000000-0005-0000-0000-0000C8580000}"/>
    <cellStyle name="Normal 12 4 5 2" xfId="13577" xr:uid="{00000000-0005-0000-0000-0000C9580000}"/>
    <cellStyle name="Normal 12 4 5 2 2" xfId="26308" xr:uid="{00000000-0005-0000-0000-0000CA580000}"/>
    <cellStyle name="Normal 12 4 5 3" xfId="21767" xr:uid="{00000000-0005-0000-0000-0000CB580000}"/>
    <cellStyle name="Normal 12 4 5 4" xfId="43350" xr:uid="{00000000-0005-0000-0000-0000CC580000}"/>
    <cellStyle name="Normal 12 4 6" xfId="12479" xr:uid="{00000000-0005-0000-0000-0000CD580000}"/>
    <cellStyle name="Normal 12 4 6 2" xfId="25225" xr:uid="{00000000-0005-0000-0000-0000CE580000}"/>
    <cellStyle name="Normal 12 4 6 3" xfId="43351" xr:uid="{00000000-0005-0000-0000-0000CF580000}"/>
    <cellStyle name="Normal 12 4 7" xfId="17950" xr:uid="{00000000-0005-0000-0000-0000D0580000}"/>
    <cellStyle name="Normal 12 4 7 2" xfId="43352" xr:uid="{00000000-0005-0000-0000-0000D1580000}"/>
    <cellStyle name="Normal 12 4 8" xfId="31300" xr:uid="{00000000-0005-0000-0000-0000D2580000}"/>
    <cellStyle name="Normal 12 4 9" xfId="34640" xr:uid="{00000000-0005-0000-0000-0000D3580000}"/>
    <cellStyle name="Normal 12 5" xfId="1557" xr:uid="{00000000-0005-0000-0000-0000D4580000}"/>
    <cellStyle name="Normal 12 5 10" xfId="4820" xr:uid="{00000000-0005-0000-0000-0000D5580000}"/>
    <cellStyle name="Normal 12 5 11" xfId="43353" xr:uid="{00000000-0005-0000-0000-0000D6580000}"/>
    <cellStyle name="Normal 12 5 12" xfId="46919" xr:uid="{2EA700E9-5A59-40A1-B0EA-DB5F5A47C541}"/>
    <cellStyle name="Normal 12 5 2" xfId="8104" xr:uid="{00000000-0005-0000-0000-0000D7580000}"/>
    <cellStyle name="Normal 12 5 2 2" xfId="10811" xr:uid="{00000000-0005-0000-0000-0000D8580000}"/>
    <cellStyle name="Normal 12 5 2 2 2" xfId="16329" xr:uid="{00000000-0005-0000-0000-0000D9580000}"/>
    <cellStyle name="Normal 12 5 2 2 2 2" xfId="28871" xr:uid="{00000000-0005-0000-0000-0000DA580000}"/>
    <cellStyle name="Normal 12 5 2 2 3" xfId="23790" xr:uid="{00000000-0005-0000-0000-0000DB580000}"/>
    <cellStyle name="Normal 12 5 2 3" xfId="14593" xr:uid="{00000000-0005-0000-0000-0000DC580000}"/>
    <cellStyle name="Normal 12 5 2 3 2" xfId="27272" xr:uid="{00000000-0005-0000-0000-0000DD580000}"/>
    <cellStyle name="Normal 12 5 2 4" xfId="19370" xr:uid="{00000000-0005-0000-0000-0000DE580000}"/>
    <cellStyle name="Normal 12 5 2 5" xfId="32487" xr:uid="{00000000-0005-0000-0000-0000DF580000}"/>
    <cellStyle name="Normal 12 5 2 6" xfId="35498" xr:uid="{00000000-0005-0000-0000-0000E0580000}"/>
    <cellStyle name="Normal 12 5 2 7" xfId="43354" xr:uid="{00000000-0005-0000-0000-0000E1580000}"/>
    <cellStyle name="Normal 12 5 3" xfId="9028" xr:uid="{00000000-0005-0000-0000-0000E2580000}"/>
    <cellStyle name="Normal 12 5 3 2" xfId="15435" xr:uid="{00000000-0005-0000-0000-0000E3580000}"/>
    <cellStyle name="Normal 12 5 3 2 2" xfId="28083" xr:uid="{00000000-0005-0000-0000-0000E4580000}"/>
    <cellStyle name="Normal 12 5 3 3" xfId="23036" xr:uid="{00000000-0005-0000-0000-0000E5580000}"/>
    <cellStyle name="Normal 12 5 3 4" xfId="43355" xr:uid="{00000000-0005-0000-0000-0000E6580000}"/>
    <cellStyle name="Normal 12 5 4" xfId="10862" xr:uid="{00000000-0005-0000-0000-0000E7580000}"/>
    <cellStyle name="Normal 12 5 4 2" xfId="16358" xr:uid="{00000000-0005-0000-0000-0000E8580000}"/>
    <cellStyle name="Normal 12 5 4 2 2" xfId="28900" xr:uid="{00000000-0005-0000-0000-0000E9580000}"/>
    <cellStyle name="Normal 12 5 4 3" xfId="23814" xr:uid="{00000000-0005-0000-0000-0000EA580000}"/>
    <cellStyle name="Normal 12 5 4 4" xfId="43356" xr:uid="{00000000-0005-0000-0000-0000EB580000}"/>
    <cellStyle name="Normal 12 5 5" xfId="7041" xr:uid="{00000000-0005-0000-0000-0000EC580000}"/>
    <cellStyle name="Normal 12 5 5 2" xfId="13578" xr:uid="{00000000-0005-0000-0000-0000ED580000}"/>
    <cellStyle name="Normal 12 5 5 2 2" xfId="26309" xr:uid="{00000000-0005-0000-0000-0000EE580000}"/>
    <cellStyle name="Normal 12 5 5 3" xfId="21768" xr:uid="{00000000-0005-0000-0000-0000EF580000}"/>
    <cellStyle name="Normal 12 5 5 4" xfId="43357" xr:uid="{00000000-0005-0000-0000-0000F0580000}"/>
    <cellStyle name="Normal 12 5 6" xfId="12480" xr:uid="{00000000-0005-0000-0000-0000F1580000}"/>
    <cellStyle name="Normal 12 5 6 2" xfId="25226" xr:uid="{00000000-0005-0000-0000-0000F2580000}"/>
    <cellStyle name="Normal 12 5 6 3" xfId="43358" xr:uid="{00000000-0005-0000-0000-0000F3580000}"/>
    <cellStyle name="Normal 12 5 7" xfId="17951" xr:uid="{00000000-0005-0000-0000-0000F4580000}"/>
    <cellStyle name="Normal 12 5 8" xfId="31301" xr:uid="{00000000-0005-0000-0000-0000F5580000}"/>
    <cellStyle name="Normal 12 5 9" xfId="34641" xr:uid="{00000000-0005-0000-0000-0000F6580000}"/>
    <cellStyle name="Normal 12 6" xfId="1342" xr:uid="{00000000-0005-0000-0000-0000F7580000}"/>
    <cellStyle name="Normal 12 6 10" xfId="4821" xr:uid="{00000000-0005-0000-0000-0000F8580000}"/>
    <cellStyle name="Normal 12 6 11" xfId="43359" xr:uid="{00000000-0005-0000-0000-0000F9580000}"/>
    <cellStyle name="Normal 12 6 2" xfId="8105" xr:uid="{00000000-0005-0000-0000-0000FA580000}"/>
    <cellStyle name="Normal 12 6 2 2" xfId="14594" xr:uid="{00000000-0005-0000-0000-0000FB580000}"/>
    <cellStyle name="Normal 12 6 2 2 2" xfId="27273" xr:uid="{00000000-0005-0000-0000-0000FC580000}"/>
    <cellStyle name="Normal 12 6 2 3" xfId="19371" xr:uid="{00000000-0005-0000-0000-0000FD580000}"/>
    <cellStyle name="Normal 12 6 2 4" xfId="32488" xr:uid="{00000000-0005-0000-0000-0000FE580000}"/>
    <cellStyle name="Normal 12 6 2 5" xfId="35499" xr:uid="{00000000-0005-0000-0000-0000FF580000}"/>
    <cellStyle name="Normal 12 6 2 6" xfId="43360" xr:uid="{00000000-0005-0000-0000-000000590000}"/>
    <cellStyle name="Normal 12 6 3" xfId="9029" xr:uid="{00000000-0005-0000-0000-000001590000}"/>
    <cellStyle name="Normal 12 6 3 2" xfId="15436" xr:uid="{00000000-0005-0000-0000-000002590000}"/>
    <cellStyle name="Normal 12 6 3 2 2" xfId="28084" xr:uid="{00000000-0005-0000-0000-000003590000}"/>
    <cellStyle name="Normal 12 6 3 3" xfId="23037" xr:uid="{00000000-0005-0000-0000-000004590000}"/>
    <cellStyle name="Normal 12 6 3 4" xfId="43361" xr:uid="{00000000-0005-0000-0000-000005590000}"/>
    <cellStyle name="Normal 12 6 4" xfId="10975" xr:uid="{00000000-0005-0000-0000-000006590000}"/>
    <cellStyle name="Normal 12 6 4 2" xfId="16429" xr:uid="{00000000-0005-0000-0000-000007590000}"/>
    <cellStyle name="Normal 12 6 4 2 2" xfId="28969" xr:uid="{00000000-0005-0000-0000-000008590000}"/>
    <cellStyle name="Normal 12 6 4 3" xfId="23879" xr:uid="{00000000-0005-0000-0000-000009590000}"/>
    <cellStyle name="Normal 12 6 5" xfId="7042" xr:uid="{00000000-0005-0000-0000-00000A590000}"/>
    <cellStyle name="Normal 12 6 5 2" xfId="13579" xr:uid="{00000000-0005-0000-0000-00000B590000}"/>
    <cellStyle name="Normal 12 6 5 2 2" xfId="26310" xr:uid="{00000000-0005-0000-0000-00000C590000}"/>
    <cellStyle name="Normal 12 6 5 3" xfId="21769" xr:uid="{00000000-0005-0000-0000-00000D590000}"/>
    <cellStyle name="Normal 12 6 6" xfId="12481" xr:uid="{00000000-0005-0000-0000-00000E590000}"/>
    <cellStyle name="Normal 12 6 6 2" xfId="25227" xr:uid="{00000000-0005-0000-0000-00000F590000}"/>
    <cellStyle name="Normal 12 6 7" xfId="17952" xr:uid="{00000000-0005-0000-0000-000010590000}"/>
    <cellStyle name="Normal 12 6 8" xfId="31302" xr:uid="{00000000-0005-0000-0000-000011590000}"/>
    <cellStyle name="Normal 12 6 9" xfId="34642" xr:uid="{00000000-0005-0000-0000-000012590000}"/>
    <cellStyle name="Normal 12 7" xfId="4822" xr:uid="{00000000-0005-0000-0000-000013590000}"/>
    <cellStyle name="Normal 12 7 10" xfId="43362" xr:uid="{00000000-0005-0000-0000-000014590000}"/>
    <cellStyle name="Normal 12 7 2" xfId="8106" xr:uid="{00000000-0005-0000-0000-000015590000}"/>
    <cellStyle name="Normal 12 7 2 2" xfId="14595" xr:uid="{00000000-0005-0000-0000-000016590000}"/>
    <cellStyle name="Normal 12 7 2 2 2" xfId="27274" xr:uid="{00000000-0005-0000-0000-000017590000}"/>
    <cellStyle name="Normal 12 7 2 3" xfId="19372" xr:uid="{00000000-0005-0000-0000-000018590000}"/>
    <cellStyle name="Normal 12 7 2 4" xfId="32489" xr:uid="{00000000-0005-0000-0000-000019590000}"/>
    <cellStyle name="Normal 12 7 2 5" xfId="35500" xr:uid="{00000000-0005-0000-0000-00001A590000}"/>
    <cellStyle name="Normal 12 7 2 6" xfId="43363" xr:uid="{00000000-0005-0000-0000-00001B590000}"/>
    <cellStyle name="Normal 12 7 3" xfId="9030" xr:uid="{00000000-0005-0000-0000-00001C590000}"/>
    <cellStyle name="Normal 12 7 3 2" xfId="15437" xr:uid="{00000000-0005-0000-0000-00001D590000}"/>
    <cellStyle name="Normal 12 7 3 2 2" xfId="28085" xr:uid="{00000000-0005-0000-0000-00001E590000}"/>
    <cellStyle name="Normal 12 7 3 3" xfId="23038" xr:uid="{00000000-0005-0000-0000-00001F590000}"/>
    <cellStyle name="Normal 12 7 4" xfId="10979" xr:uid="{00000000-0005-0000-0000-000020590000}"/>
    <cellStyle name="Normal 12 7 4 2" xfId="16432" xr:uid="{00000000-0005-0000-0000-000021590000}"/>
    <cellStyle name="Normal 12 7 4 2 2" xfId="28972" xr:uid="{00000000-0005-0000-0000-000022590000}"/>
    <cellStyle name="Normal 12 7 4 3" xfId="23882" xr:uid="{00000000-0005-0000-0000-000023590000}"/>
    <cellStyle name="Normal 12 7 5" xfId="7043" xr:uid="{00000000-0005-0000-0000-000024590000}"/>
    <cellStyle name="Normal 12 7 5 2" xfId="13580" xr:uid="{00000000-0005-0000-0000-000025590000}"/>
    <cellStyle name="Normal 12 7 5 2 2" xfId="26311" xr:uid="{00000000-0005-0000-0000-000026590000}"/>
    <cellStyle name="Normal 12 7 5 3" xfId="21770" xr:uid="{00000000-0005-0000-0000-000027590000}"/>
    <cellStyle name="Normal 12 7 6" xfId="12482" xr:uid="{00000000-0005-0000-0000-000028590000}"/>
    <cellStyle name="Normal 12 7 6 2" xfId="25228" xr:uid="{00000000-0005-0000-0000-000029590000}"/>
    <cellStyle name="Normal 12 7 7" xfId="17953" xr:uid="{00000000-0005-0000-0000-00002A590000}"/>
    <cellStyle name="Normal 12 7 8" xfId="31303" xr:uid="{00000000-0005-0000-0000-00002B590000}"/>
    <cellStyle name="Normal 12 7 9" xfId="34643" xr:uid="{00000000-0005-0000-0000-00002C590000}"/>
    <cellStyle name="Normal 12 8" xfId="4823" xr:uid="{00000000-0005-0000-0000-00002D590000}"/>
    <cellStyle name="Normal 12 8 2" xfId="8107" xr:uid="{00000000-0005-0000-0000-00002E590000}"/>
    <cellStyle name="Normal 12 8 2 2" xfId="14596" xr:uid="{00000000-0005-0000-0000-00002F590000}"/>
    <cellStyle name="Normal 12 8 2 2 2" xfId="27275" xr:uid="{00000000-0005-0000-0000-000030590000}"/>
    <cellStyle name="Normal 12 8 2 3" xfId="19373" xr:uid="{00000000-0005-0000-0000-000031590000}"/>
    <cellStyle name="Normal 12 8 2 4" xfId="32490" xr:uid="{00000000-0005-0000-0000-000032590000}"/>
    <cellStyle name="Normal 12 8 2 5" xfId="35501" xr:uid="{00000000-0005-0000-0000-000033590000}"/>
    <cellStyle name="Normal 12 8 3" xfId="9031" xr:uid="{00000000-0005-0000-0000-000034590000}"/>
    <cellStyle name="Normal 12 8 3 2" xfId="15438" xr:uid="{00000000-0005-0000-0000-000035590000}"/>
    <cellStyle name="Normal 12 8 3 2 2" xfId="28086" xr:uid="{00000000-0005-0000-0000-000036590000}"/>
    <cellStyle name="Normal 12 8 3 3" xfId="23039" xr:uid="{00000000-0005-0000-0000-000037590000}"/>
    <cellStyle name="Normal 12 8 4" xfId="7044" xr:uid="{00000000-0005-0000-0000-000038590000}"/>
    <cellStyle name="Normal 12 8 4 2" xfId="13581" xr:uid="{00000000-0005-0000-0000-000039590000}"/>
    <cellStyle name="Normal 12 8 4 2 2" xfId="26312" xr:uid="{00000000-0005-0000-0000-00003A590000}"/>
    <cellStyle name="Normal 12 8 4 3" xfId="21771" xr:uid="{00000000-0005-0000-0000-00003B590000}"/>
    <cellStyle name="Normal 12 8 5" xfId="12483" xr:uid="{00000000-0005-0000-0000-00003C590000}"/>
    <cellStyle name="Normal 12 8 5 2" xfId="25229" xr:uid="{00000000-0005-0000-0000-00003D590000}"/>
    <cellStyle name="Normal 12 8 6" xfId="17954" xr:uid="{00000000-0005-0000-0000-00003E590000}"/>
    <cellStyle name="Normal 12 8 7" xfId="31304" xr:uid="{00000000-0005-0000-0000-00003F590000}"/>
    <cellStyle name="Normal 12 8 8" xfId="34644" xr:uid="{00000000-0005-0000-0000-000040590000}"/>
    <cellStyle name="Normal 12 8 9" xfId="43364" xr:uid="{00000000-0005-0000-0000-000041590000}"/>
    <cellStyle name="Normal 12 9" xfId="4824" xr:uid="{00000000-0005-0000-0000-000042590000}"/>
    <cellStyle name="Normal 12 9 2" xfId="8108" xr:uid="{00000000-0005-0000-0000-000043590000}"/>
    <cellStyle name="Normal 12 9 2 2" xfId="14597" xr:uid="{00000000-0005-0000-0000-000044590000}"/>
    <cellStyle name="Normal 12 9 2 2 2" xfId="27276" xr:uid="{00000000-0005-0000-0000-000045590000}"/>
    <cellStyle name="Normal 12 9 2 3" xfId="19374" xr:uid="{00000000-0005-0000-0000-000046590000}"/>
    <cellStyle name="Normal 12 9 2 4" xfId="32491" xr:uid="{00000000-0005-0000-0000-000047590000}"/>
    <cellStyle name="Normal 12 9 2 5" xfId="35502" xr:uid="{00000000-0005-0000-0000-000048590000}"/>
    <cellStyle name="Normal 12 9 3" xfId="9032" xr:uid="{00000000-0005-0000-0000-000049590000}"/>
    <cellStyle name="Normal 12 9 3 2" xfId="15439" xr:uid="{00000000-0005-0000-0000-00004A590000}"/>
    <cellStyle name="Normal 12 9 3 2 2" xfId="28087" xr:uid="{00000000-0005-0000-0000-00004B590000}"/>
    <cellStyle name="Normal 12 9 3 3" xfId="23040" xr:uid="{00000000-0005-0000-0000-00004C590000}"/>
    <cellStyle name="Normal 12 9 4" xfId="7045" xr:uid="{00000000-0005-0000-0000-00004D590000}"/>
    <cellStyle name="Normal 12 9 4 2" xfId="13582" xr:uid="{00000000-0005-0000-0000-00004E590000}"/>
    <cellStyle name="Normal 12 9 4 2 2" xfId="26313" xr:uid="{00000000-0005-0000-0000-00004F590000}"/>
    <cellStyle name="Normal 12 9 4 3" xfId="21772" xr:uid="{00000000-0005-0000-0000-000050590000}"/>
    <cellStyle name="Normal 12 9 5" xfId="12484" xr:uid="{00000000-0005-0000-0000-000051590000}"/>
    <cellStyle name="Normal 12 9 5 2" xfId="25230" xr:uid="{00000000-0005-0000-0000-000052590000}"/>
    <cellStyle name="Normal 12 9 6" xfId="17955" xr:uid="{00000000-0005-0000-0000-000053590000}"/>
    <cellStyle name="Normal 12 9 7" xfId="31305" xr:uid="{00000000-0005-0000-0000-000054590000}"/>
    <cellStyle name="Normal 12 9 8" xfId="34645" xr:uid="{00000000-0005-0000-0000-000055590000}"/>
    <cellStyle name="Normal 12 9 9" xfId="43365" xr:uid="{00000000-0005-0000-0000-000056590000}"/>
    <cellStyle name="Normal 120" xfId="7741" xr:uid="{00000000-0005-0000-0000-000057590000}"/>
    <cellStyle name="Normal 120 2" xfId="14236" xr:uid="{00000000-0005-0000-0000-000058590000}"/>
    <cellStyle name="Normal 120 3" xfId="43366" xr:uid="{00000000-0005-0000-0000-000059590000}"/>
    <cellStyle name="Normal 121" xfId="7743" xr:uid="{00000000-0005-0000-0000-00005A590000}"/>
    <cellStyle name="Normal 121 2" xfId="14238" xr:uid="{00000000-0005-0000-0000-00005B590000}"/>
    <cellStyle name="Normal 121 3" xfId="43367" xr:uid="{00000000-0005-0000-0000-00005C590000}"/>
    <cellStyle name="Normal 122" xfId="7745" xr:uid="{00000000-0005-0000-0000-00005D590000}"/>
    <cellStyle name="Normal 122 2" xfId="14240" xr:uid="{00000000-0005-0000-0000-00005E590000}"/>
    <cellStyle name="Normal 122 2 2" xfId="19094" xr:uid="{00000000-0005-0000-0000-00005F590000}"/>
    <cellStyle name="Normal 122 2 3" xfId="32216" xr:uid="{00000000-0005-0000-0000-000060590000}"/>
    <cellStyle name="Normal 122 2 4" xfId="35235" xr:uid="{00000000-0005-0000-0000-000061590000}"/>
    <cellStyle name="Normal 122 3" xfId="17512" xr:uid="{00000000-0005-0000-0000-000062590000}"/>
    <cellStyle name="Normal 122 4" xfId="30937" xr:uid="{00000000-0005-0000-0000-000063590000}"/>
    <cellStyle name="Normal 122 5" xfId="34357" xr:uid="{00000000-0005-0000-0000-000064590000}"/>
    <cellStyle name="Normal 122 6" xfId="43368" xr:uid="{00000000-0005-0000-0000-000065590000}"/>
    <cellStyle name="Normal 123" xfId="7742" xr:uid="{00000000-0005-0000-0000-000066590000}"/>
    <cellStyle name="Normal 123 2" xfId="14237" xr:uid="{00000000-0005-0000-0000-000067590000}"/>
    <cellStyle name="Normal 123 2 2" xfId="26958" xr:uid="{00000000-0005-0000-0000-000068590000}"/>
    <cellStyle name="Normal 123 3" xfId="18922" xr:uid="{00000000-0005-0000-0000-000069590000}"/>
    <cellStyle name="Normal 123 4" xfId="22453" xr:uid="{00000000-0005-0000-0000-00006A590000}"/>
    <cellStyle name="Normal 123 5" xfId="43369" xr:uid="{00000000-0005-0000-0000-00006B590000}"/>
    <cellStyle name="Normal 124" xfId="7750" xr:uid="{00000000-0005-0000-0000-00006C590000}"/>
    <cellStyle name="Normal 124 2" xfId="14245" xr:uid="{00000000-0005-0000-0000-00006D590000}"/>
    <cellStyle name="Normal 124 2 2" xfId="26959" xr:uid="{00000000-0005-0000-0000-00006E590000}"/>
    <cellStyle name="Normal 124 3" xfId="19841" xr:uid="{00000000-0005-0000-0000-00006F590000}"/>
    <cellStyle name="Normal 124 4" xfId="22454" xr:uid="{00000000-0005-0000-0000-000070590000}"/>
    <cellStyle name="Normal 124 5" xfId="43370" xr:uid="{00000000-0005-0000-0000-000071590000}"/>
    <cellStyle name="Normal 125" xfId="8537" xr:uid="{00000000-0005-0000-0000-000072590000}"/>
    <cellStyle name="Normal 125 2" xfId="15023" xr:uid="{00000000-0005-0000-0000-000073590000}"/>
    <cellStyle name="Normal 125 2 2" xfId="27694" xr:uid="{00000000-0005-0000-0000-000074590000}"/>
    <cellStyle name="Normal 125 3" xfId="19898" xr:uid="{00000000-0005-0000-0000-000075590000}"/>
    <cellStyle name="Normal 125 4" xfId="22611" xr:uid="{00000000-0005-0000-0000-000076590000}"/>
    <cellStyle name="Normal 125 5" xfId="43371" xr:uid="{00000000-0005-0000-0000-000077590000}"/>
    <cellStyle name="Normal 126" xfId="8556" xr:uid="{00000000-0005-0000-0000-000078590000}"/>
    <cellStyle name="Normal 126 2" xfId="15042" xr:uid="{00000000-0005-0000-0000-000079590000}"/>
    <cellStyle name="Normal 126 2 2" xfId="27713" xr:uid="{00000000-0005-0000-0000-00007A590000}"/>
    <cellStyle name="Normal 126 3" xfId="19899" xr:uid="{00000000-0005-0000-0000-00007B590000}"/>
    <cellStyle name="Normal 126 4" xfId="22630" xr:uid="{00000000-0005-0000-0000-00007C590000}"/>
    <cellStyle name="Normal 126 5" xfId="43372" xr:uid="{00000000-0005-0000-0000-00007D590000}"/>
    <cellStyle name="Normal 127" xfId="8595" xr:uid="{00000000-0005-0000-0000-00007E590000}"/>
    <cellStyle name="Normal 127 2" xfId="15080" xr:uid="{00000000-0005-0000-0000-00007F590000}"/>
    <cellStyle name="Normal 127 2 2" xfId="27750" xr:uid="{00000000-0005-0000-0000-000080590000}"/>
    <cellStyle name="Normal 127 3" xfId="18956" xr:uid="{00000000-0005-0000-0000-000081590000}"/>
    <cellStyle name="Normal 127 4" xfId="22666" xr:uid="{00000000-0005-0000-0000-000082590000}"/>
    <cellStyle name="Normal 127 5" xfId="43373" xr:uid="{00000000-0005-0000-0000-000083590000}"/>
    <cellStyle name="Normal 128" xfId="8597" xr:uid="{00000000-0005-0000-0000-000084590000}"/>
    <cellStyle name="Normal 128 2" xfId="15082" xr:uid="{00000000-0005-0000-0000-000085590000}"/>
    <cellStyle name="Normal 128 2 2" xfId="27752" xr:uid="{00000000-0005-0000-0000-000086590000}"/>
    <cellStyle name="Normal 128 3" xfId="19740" xr:uid="{00000000-0005-0000-0000-000087590000}"/>
    <cellStyle name="Normal 128 4" xfId="22668" xr:uid="{00000000-0005-0000-0000-000088590000}"/>
    <cellStyle name="Normal 128 5" xfId="43374" xr:uid="{00000000-0005-0000-0000-000089590000}"/>
    <cellStyle name="Normal 129" xfId="9569" xr:uid="{00000000-0005-0000-0000-00008A590000}"/>
    <cellStyle name="Normal 129 2" xfId="19900" xr:uid="{00000000-0005-0000-0000-00008B590000}"/>
    <cellStyle name="Normal 129 3" xfId="33082" xr:uid="{00000000-0005-0000-0000-00008C590000}"/>
    <cellStyle name="Normal 129 4" xfId="35967" xr:uid="{00000000-0005-0000-0000-00008D590000}"/>
    <cellStyle name="Normal 129 5" xfId="43375" xr:uid="{00000000-0005-0000-0000-00008E590000}"/>
    <cellStyle name="Normal 13" xfId="288" xr:uid="{00000000-0005-0000-0000-00008F590000}"/>
    <cellStyle name="Normal 13 10" xfId="43376" xr:uid="{00000000-0005-0000-0000-000090590000}"/>
    <cellStyle name="Normal 13 11" xfId="43377" xr:uid="{00000000-0005-0000-0000-000091590000}"/>
    <cellStyle name="Normal 13 12" xfId="46721" xr:uid="{00000000-0005-0000-0000-000092590000}"/>
    <cellStyle name="Normal 13 2" xfId="625" xr:uid="{00000000-0005-0000-0000-000093590000}"/>
    <cellStyle name="Normal 13 2 10" xfId="43379" xr:uid="{00000000-0005-0000-0000-000094590000}"/>
    <cellStyle name="Normal 13 2 11" xfId="43380" xr:uid="{00000000-0005-0000-0000-000095590000}"/>
    <cellStyle name="Normal 13 2 12" xfId="43378" xr:uid="{00000000-0005-0000-0000-000096590000}"/>
    <cellStyle name="Normal 13 2 13" xfId="46920" xr:uid="{32931471-EFAF-4AC6-8BD3-D270FDF7303D}"/>
    <cellStyle name="Normal 13 2 2" xfId="1560" xr:uid="{00000000-0005-0000-0000-000097590000}"/>
    <cellStyle name="Normal 13 2 2 10" xfId="43381" xr:uid="{00000000-0005-0000-0000-000098590000}"/>
    <cellStyle name="Normal 13 2 2 11" xfId="46921" xr:uid="{37326CC3-8CF1-46D3-8CD5-705AB4F898B4}"/>
    <cellStyle name="Normal 13 2 2 2" xfId="1561" xr:uid="{00000000-0005-0000-0000-000099590000}"/>
    <cellStyle name="Normal 13 2 2 2 10" xfId="46922" xr:uid="{F7D1CBDF-A1CF-432F-BDCC-6F7143D7A064}"/>
    <cellStyle name="Normal 13 2 2 2 2" xfId="1562" xr:uid="{00000000-0005-0000-0000-00009A590000}"/>
    <cellStyle name="Normal 13 2 2 2 2 2" xfId="16163" xr:uid="{00000000-0005-0000-0000-00009B590000}"/>
    <cellStyle name="Normal 13 2 2 2 2 2 2" xfId="28785" xr:uid="{00000000-0005-0000-0000-00009C590000}"/>
    <cellStyle name="Normal 13 2 2 2 2 2 2 2" xfId="43385" xr:uid="{00000000-0005-0000-0000-00009D590000}"/>
    <cellStyle name="Normal 13 2 2 2 2 2 3" xfId="43384" xr:uid="{00000000-0005-0000-0000-00009E590000}"/>
    <cellStyle name="Normal 13 2 2 2 2 3" xfId="23734" xr:uid="{00000000-0005-0000-0000-00009F590000}"/>
    <cellStyle name="Normal 13 2 2 2 2 3 2" xfId="43386" xr:uid="{00000000-0005-0000-0000-0000A0590000}"/>
    <cellStyle name="Normal 13 2 2 2 2 4" xfId="10530" xr:uid="{00000000-0005-0000-0000-0000A1590000}"/>
    <cellStyle name="Normal 13 2 2 2 2 4 2" xfId="43387" xr:uid="{00000000-0005-0000-0000-0000A2590000}"/>
    <cellStyle name="Normal 13 2 2 2 2 5" xfId="43388" xr:uid="{00000000-0005-0000-0000-0000A3590000}"/>
    <cellStyle name="Normal 13 2 2 2 2 6" xfId="43389" xr:uid="{00000000-0005-0000-0000-0000A4590000}"/>
    <cellStyle name="Normal 13 2 2 2 2 7" xfId="43390" xr:uid="{00000000-0005-0000-0000-0000A5590000}"/>
    <cellStyle name="Normal 13 2 2 2 2 8" xfId="43383" xr:uid="{00000000-0005-0000-0000-0000A6590000}"/>
    <cellStyle name="Normal 13 2 2 2 2 9" xfId="46923" xr:uid="{BDD8F6C5-F1AC-4553-8B97-D2ECBCADBA0E}"/>
    <cellStyle name="Normal 13 2 2 2 3" xfId="10097" xr:uid="{00000000-0005-0000-0000-0000A7590000}"/>
    <cellStyle name="Normal 13 2 2 2 3 2" xfId="16012" xr:uid="{00000000-0005-0000-0000-0000A8590000}"/>
    <cellStyle name="Normal 13 2 2 2 3 2 2" xfId="28640" xr:uid="{00000000-0005-0000-0000-0000A9590000}"/>
    <cellStyle name="Normal 13 2 2 2 3 2 3" xfId="43392" xr:uid="{00000000-0005-0000-0000-0000AA590000}"/>
    <cellStyle name="Normal 13 2 2 2 3 3" xfId="23608" xr:uid="{00000000-0005-0000-0000-0000AB590000}"/>
    <cellStyle name="Normal 13 2 2 2 3 4" xfId="43391" xr:uid="{00000000-0005-0000-0000-0000AC590000}"/>
    <cellStyle name="Normal 13 2 2 2 4" xfId="6307" xr:uid="{00000000-0005-0000-0000-0000AD590000}"/>
    <cellStyle name="Normal 13 2 2 2 4 2" xfId="43393" xr:uid="{00000000-0005-0000-0000-0000AE590000}"/>
    <cellStyle name="Normal 13 2 2 2 5" xfId="43394" xr:uid="{00000000-0005-0000-0000-0000AF590000}"/>
    <cellStyle name="Normal 13 2 2 2 6" xfId="43395" xr:uid="{00000000-0005-0000-0000-0000B0590000}"/>
    <cellStyle name="Normal 13 2 2 2 7" xfId="43396" xr:uid="{00000000-0005-0000-0000-0000B1590000}"/>
    <cellStyle name="Normal 13 2 2 2 8" xfId="43397" xr:uid="{00000000-0005-0000-0000-0000B2590000}"/>
    <cellStyle name="Normal 13 2 2 2 9" xfId="43382" xr:uid="{00000000-0005-0000-0000-0000B3590000}"/>
    <cellStyle name="Normal 13 2 2 3" xfId="1563" xr:uid="{00000000-0005-0000-0000-0000B4590000}"/>
    <cellStyle name="Normal 13 2 2 3 2" xfId="16190" xr:uid="{00000000-0005-0000-0000-0000B5590000}"/>
    <cellStyle name="Normal 13 2 2 3 2 2" xfId="28811" xr:uid="{00000000-0005-0000-0000-0000B6590000}"/>
    <cellStyle name="Normal 13 2 2 3 2 2 2" xfId="43400" xr:uid="{00000000-0005-0000-0000-0000B7590000}"/>
    <cellStyle name="Normal 13 2 2 3 2 3" xfId="43399" xr:uid="{00000000-0005-0000-0000-0000B8590000}"/>
    <cellStyle name="Normal 13 2 2 3 3" xfId="23757" xr:uid="{00000000-0005-0000-0000-0000B9590000}"/>
    <cellStyle name="Normal 13 2 2 3 3 2" xfId="43401" xr:uid="{00000000-0005-0000-0000-0000BA590000}"/>
    <cellStyle name="Normal 13 2 2 3 4" xfId="10607" xr:uid="{00000000-0005-0000-0000-0000BB590000}"/>
    <cellStyle name="Normal 13 2 2 3 4 2" xfId="43402" xr:uid="{00000000-0005-0000-0000-0000BC590000}"/>
    <cellStyle name="Normal 13 2 2 3 5" xfId="43403" xr:uid="{00000000-0005-0000-0000-0000BD590000}"/>
    <cellStyle name="Normal 13 2 2 3 6" xfId="43404" xr:uid="{00000000-0005-0000-0000-0000BE590000}"/>
    <cellStyle name="Normal 13 2 2 3 7" xfId="43405" xr:uid="{00000000-0005-0000-0000-0000BF590000}"/>
    <cellStyle name="Normal 13 2 2 3 8" xfId="43398" xr:uid="{00000000-0005-0000-0000-0000C0590000}"/>
    <cellStyle name="Normal 13 2 2 3 9" xfId="46924" xr:uid="{C1DEE96D-627E-4538-A677-0671BD98CE0A}"/>
    <cellStyle name="Normal 13 2 2 4" xfId="11004" xr:uid="{00000000-0005-0000-0000-0000C1590000}"/>
    <cellStyle name="Normal 13 2 2 4 2" xfId="16448" xr:uid="{00000000-0005-0000-0000-0000C2590000}"/>
    <cellStyle name="Normal 13 2 2 4 2 2" xfId="28988" xr:uid="{00000000-0005-0000-0000-0000C3590000}"/>
    <cellStyle name="Normal 13 2 2 4 2 3" xfId="43407" xr:uid="{00000000-0005-0000-0000-0000C4590000}"/>
    <cellStyle name="Normal 13 2 2 4 3" xfId="23899" xr:uid="{00000000-0005-0000-0000-0000C5590000}"/>
    <cellStyle name="Normal 13 2 2 4 4" xfId="43406" xr:uid="{00000000-0005-0000-0000-0000C6590000}"/>
    <cellStyle name="Normal 13 2 2 5" xfId="18782" xr:uid="{00000000-0005-0000-0000-0000C7590000}"/>
    <cellStyle name="Normal 13 2 2 5 2" xfId="43408" xr:uid="{00000000-0005-0000-0000-0000C8590000}"/>
    <cellStyle name="Normal 13 2 2 6" xfId="4826" xr:uid="{00000000-0005-0000-0000-0000C9590000}"/>
    <cellStyle name="Normal 13 2 2 6 2" xfId="43409" xr:uid="{00000000-0005-0000-0000-0000CA590000}"/>
    <cellStyle name="Normal 13 2 2 7" xfId="43410" xr:uid="{00000000-0005-0000-0000-0000CB590000}"/>
    <cellStyle name="Normal 13 2 2 8" xfId="43411" xr:uid="{00000000-0005-0000-0000-0000CC590000}"/>
    <cellStyle name="Normal 13 2 2 9" xfId="43412" xr:uid="{00000000-0005-0000-0000-0000CD590000}"/>
    <cellStyle name="Normal 13 2 3" xfId="1564" xr:uid="{00000000-0005-0000-0000-0000CE590000}"/>
    <cellStyle name="Normal 13 2 3 10" xfId="46925" xr:uid="{40C8D32A-2E46-4EA4-9BDD-616492C812E4}"/>
    <cellStyle name="Normal 13 2 3 2" xfId="1565" xr:uid="{00000000-0005-0000-0000-0000CF590000}"/>
    <cellStyle name="Normal 13 2 3 2 2" xfId="16591" xr:uid="{00000000-0005-0000-0000-0000D0590000}"/>
    <cellStyle name="Normal 13 2 3 2 2 2" xfId="29130" xr:uid="{00000000-0005-0000-0000-0000D1590000}"/>
    <cellStyle name="Normal 13 2 3 2 2 2 2" xfId="43416" xr:uid="{00000000-0005-0000-0000-0000D2590000}"/>
    <cellStyle name="Normal 13 2 3 2 2 3" xfId="43415" xr:uid="{00000000-0005-0000-0000-0000D3590000}"/>
    <cellStyle name="Normal 13 2 3 2 3" xfId="24038" xr:uid="{00000000-0005-0000-0000-0000D4590000}"/>
    <cellStyle name="Normal 13 2 3 2 3 2" xfId="43417" xr:uid="{00000000-0005-0000-0000-0000D5590000}"/>
    <cellStyle name="Normal 13 2 3 2 4" xfId="11235" xr:uid="{00000000-0005-0000-0000-0000D6590000}"/>
    <cellStyle name="Normal 13 2 3 2 4 2" xfId="43418" xr:uid="{00000000-0005-0000-0000-0000D7590000}"/>
    <cellStyle name="Normal 13 2 3 2 5" xfId="43419" xr:uid="{00000000-0005-0000-0000-0000D8590000}"/>
    <cellStyle name="Normal 13 2 3 2 6" xfId="43420" xr:uid="{00000000-0005-0000-0000-0000D9590000}"/>
    <cellStyle name="Normal 13 2 3 2 7" xfId="43421" xr:uid="{00000000-0005-0000-0000-0000DA590000}"/>
    <cellStyle name="Normal 13 2 3 2 8" xfId="43414" xr:uid="{00000000-0005-0000-0000-0000DB590000}"/>
    <cellStyle name="Normal 13 2 3 2 9" xfId="46926" xr:uid="{F2511803-1321-4877-8F42-9012C8EF6F97}"/>
    <cellStyle name="Normal 13 2 3 3" xfId="16027" xr:uid="{00000000-0005-0000-0000-0000DC590000}"/>
    <cellStyle name="Normal 13 2 3 3 2" xfId="28655" xr:uid="{00000000-0005-0000-0000-0000DD590000}"/>
    <cellStyle name="Normal 13 2 3 3 2 2" xfId="43423" xr:uid="{00000000-0005-0000-0000-0000DE590000}"/>
    <cellStyle name="Normal 13 2 3 3 3" xfId="43422" xr:uid="{00000000-0005-0000-0000-0000DF590000}"/>
    <cellStyle name="Normal 13 2 3 4" xfId="17957" xr:uid="{00000000-0005-0000-0000-0000E0590000}"/>
    <cellStyle name="Normal 13 2 3 4 2" xfId="43424" xr:uid="{00000000-0005-0000-0000-0000E1590000}"/>
    <cellStyle name="Normal 13 2 3 5" xfId="23620" xr:uid="{00000000-0005-0000-0000-0000E2590000}"/>
    <cellStyle name="Normal 13 2 3 5 2" xfId="43425" xr:uid="{00000000-0005-0000-0000-0000E3590000}"/>
    <cellStyle name="Normal 13 2 3 6" xfId="10135" xr:uid="{00000000-0005-0000-0000-0000E4590000}"/>
    <cellStyle name="Normal 13 2 3 6 2" xfId="43426" xr:uid="{00000000-0005-0000-0000-0000E5590000}"/>
    <cellStyle name="Normal 13 2 3 7" xfId="43427" xr:uid="{00000000-0005-0000-0000-0000E6590000}"/>
    <cellStyle name="Normal 13 2 3 8" xfId="43428" xr:uid="{00000000-0005-0000-0000-0000E7590000}"/>
    <cellStyle name="Normal 13 2 3 9" xfId="43413" xr:uid="{00000000-0005-0000-0000-0000E8590000}"/>
    <cellStyle name="Normal 13 2 4" xfId="1566" xr:uid="{00000000-0005-0000-0000-0000E9590000}"/>
    <cellStyle name="Normal 13 2 4 2" xfId="16612" xr:uid="{00000000-0005-0000-0000-0000EA590000}"/>
    <cellStyle name="Normal 13 2 4 2 2" xfId="29148" xr:uid="{00000000-0005-0000-0000-0000EB590000}"/>
    <cellStyle name="Normal 13 2 4 2 2 2" xfId="43431" xr:uid="{00000000-0005-0000-0000-0000EC590000}"/>
    <cellStyle name="Normal 13 2 4 2 3" xfId="43430" xr:uid="{00000000-0005-0000-0000-0000ED590000}"/>
    <cellStyle name="Normal 13 2 4 3" xfId="24056" xr:uid="{00000000-0005-0000-0000-0000EE590000}"/>
    <cellStyle name="Normal 13 2 4 3 2" xfId="43432" xr:uid="{00000000-0005-0000-0000-0000EF590000}"/>
    <cellStyle name="Normal 13 2 4 4" xfId="11272" xr:uid="{00000000-0005-0000-0000-0000F0590000}"/>
    <cellStyle name="Normal 13 2 4 4 2" xfId="43433" xr:uid="{00000000-0005-0000-0000-0000F1590000}"/>
    <cellStyle name="Normal 13 2 4 5" xfId="43434" xr:uid="{00000000-0005-0000-0000-0000F2590000}"/>
    <cellStyle name="Normal 13 2 4 6" xfId="43435" xr:uid="{00000000-0005-0000-0000-0000F3590000}"/>
    <cellStyle name="Normal 13 2 4 7" xfId="43436" xr:uid="{00000000-0005-0000-0000-0000F4590000}"/>
    <cellStyle name="Normal 13 2 4 8" xfId="43429" xr:uid="{00000000-0005-0000-0000-0000F5590000}"/>
    <cellStyle name="Normal 13 2 4 9" xfId="46927" xr:uid="{FB8D2F59-15C4-446E-8F5F-3489D10B7A44}"/>
    <cellStyle name="Normal 13 2 5" xfId="1559" xr:uid="{00000000-0005-0000-0000-0000F6590000}"/>
    <cellStyle name="Normal 13 2 5 2" xfId="16467" xr:uid="{00000000-0005-0000-0000-0000F7590000}"/>
    <cellStyle name="Normal 13 2 5 2 2" xfId="29007" xr:uid="{00000000-0005-0000-0000-0000F8590000}"/>
    <cellStyle name="Normal 13 2 5 2 3" xfId="43438" xr:uid="{00000000-0005-0000-0000-0000F9590000}"/>
    <cellStyle name="Normal 13 2 5 3" xfId="23916" xr:uid="{00000000-0005-0000-0000-0000FA590000}"/>
    <cellStyle name="Normal 13 2 5 4" xfId="11030" xr:uid="{00000000-0005-0000-0000-0000FB590000}"/>
    <cellStyle name="Normal 13 2 5 5" xfId="43437" xr:uid="{00000000-0005-0000-0000-0000FC590000}"/>
    <cellStyle name="Normal 13 2 6" xfId="2855" xr:uid="{00000000-0005-0000-0000-0000FD590000}"/>
    <cellStyle name="Normal 13 2 6 2" xfId="43440" xr:uid="{00000000-0005-0000-0000-0000FE590000}"/>
    <cellStyle name="Normal 13 2 6 3" xfId="43439" xr:uid="{00000000-0005-0000-0000-0000FF590000}"/>
    <cellStyle name="Normal 13 2 7" xfId="37700" xr:uid="{00000000-0005-0000-0000-0000005A0000}"/>
    <cellStyle name="Normal 13 2 7 2" xfId="43441" xr:uid="{00000000-0005-0000-0000-0000015A0000}"/>
    <cellStyle name="Normal 13 2 8" xfId="37980" xr:uid="{00000000-0005-0000-0000-0000025A0000}"/>
    <cellStyle name="Normal 13 2 8 2" xfId="43442" xr:uid="{00000000-0005-0000-0000-0000035A0000}"/>
    <cellStyle name="Normal 13 2 9" xfId="43443" xr:uid="{00000000-0005-0000-0000-0000045A0000}"/>
    <cellStyle name="Normal 13 3" xfId="650" xr:uid="{00000000-0005-0000-0000-0000055A0000}"/>
    <cellStyle name="Normal 13 3 10" xfId="43444" xr:uid="{00000000-0005-0000-0000-0000065A0000}"/>
    <cellStyle name="Normal 13 3 11" xfId="46928" xr:uid="{B9D37228-5158-4F2E-9F34-4BCCBDAF99E6}"/>
    <cellStyle name="Normal 13 3 2" xfId="1568" xr:uid="{00000000-0005-0000-0000-0000075A0000}"/>
    <cellStyle name="Normal 13 3 2 10" xfId="46929" xr:uid="{2CA912B2-C91E-4FE4-BCD8-1D37AD733525}"/>
    <cellStyle name="Normal 13 3 2 2" xfId="1569" xr:uid="{00000000-0005-0000-0000-0000085A0000}"/>
    <cellStyle name="Normal 13 3 2 2 2" xfId="16403" xr:uid="{00000000-0005-0000-0000-0000095A0000}"/>
    <cellStyle name="Normal 13 3 2 2 2 2" xfId="28945" xr:uid="{00000000-0005-0000-0000-00000A5A0000}"/>
    <cellStyle name="Normal 13 3 2 2 2 2 2" xfId="43448" xr:uid="{00000000-0005-0000-0000-00000B5A0000}"/>
    <cellStyle name="Normal 13 3 2 2 2 3" xfId="43447" xr:uid="{00000000-0005-0000-0000-00000C5A0000}"/>
    <cellStyle name="Normal 13 3 2 2 3" xfId="23855" xr:uid="{00000000-0005-0000-0000-00000D5A0000}"/>
    <cellStyle name="Normal 13 3 2 2 3 2" xfId="43449" xr:uid="{00000000-0005-0000-0000-00000E5A0000}"/>
    <cellStyle name="Normal 13 3 2 2 4" xfId="10927" xr:uid="{00000000-0005-0000-0000-00000F5A0000}"/>
    <cellStyle name="Normal 13 3 2 2 4 2" xfId="43450" xr:uid="{00000000-0005-0000-0000-0000105A0000}"/>
    <cellStyle name="Normal 13 3 2 2 5" xfId="43451" xr:uid="{00000000-0005-0000-0000-0000115A0000}"/>
    <cellStyle name="Normal 13 3 2 2 6" xfId="43452" xr:uid="{00000000-0005-0000-0000-0000125A0000}"/>
    <cellStyle name="Normal 13 3 2 2 7" xfId="43453" xr:uid="{00000000-0005-0000-0000-0000135A0000}"/>
    <cellStyle name="Normal 13 3 2 2 8" xfId="43446" xr:uid="{00000000-0005-0000-0000-0000145A0000}"/>
    <cellStyle name="Normal 13 3 2 2 9" xfId="46930" xr:uid="{36F9C00C-4E4A-4108-ABC2-F019EAEE553B}"/>
    <cellStyle name="Normal 13 3 2 3" xfId="10781" xr:uid="{00000000-0005-0000-0000-0000155A0000}"/>
    <cellStyle name="Normal 13 3 2 3 2" xfId="16307" xr:uid="{00000000-0005-0000-0000-0000165A0000}"/>
    <cellStyle name="Normal 13 3 2 3 2 2" xfId="28849" xr:uid="{00000000-0005-0000-0000-0000175A0000}"/>
    <cellStyle name="Normal 13 3 2 3 2 3" xfId="43455" xr:uid="{00000000-0005-0000-0000-0000185A0000}"/>
    <cellStyle name="Normal 13 3 2 3 3" xfId="23771" xr:uid="{00000000-0005-0000-0000-0000195A0000}"/>
    <cellStyle name="Normal 13 3 2 3 4" xfId="43454" xr:uid="{00000000-0005-0000-0000-00001A5A0000}"/>
    <cellStyle name="Normal 13 3 2 4" xfId="6272" xr:uid="{00000000-0005-0000-0000-00001B5A0000}"/>
    <cellStyle name="Normal 13 3 2 4 2" xfId="43456" xr:uid="{00000000-0005-0000-0000-00001C5A0000}"/>
    <cellStyle name="Normal 13 3 2 5" xfId="43457" xr:uid="{00000000-0005-0000-0000-00001D5A0000}"/>
    <cellStyle name="Normal 13 3 2 6" xfId="43458" xr:uid="{00000000-0005-0000-0000-00001E5A0000}"/>
    <cellStyle name="Normal 13 3 2 7" xfId="43459" xr:uid="{00000000-0005-0000-0000-00001F5A0000}"/>
    <cellStyle name="Normal 13 3 2 8" xfId="43460" xr:uid="{00000000-0005-0000-0000-0000205A0000}"/>
    <cellStyle name="Normal 13 3 2 9" xfId="43445" xr:uid="{00000000-0005-0000-0000-0000215A0000}"/>
    <cellStyle name="Normal 13 3 3" xfId="1570" xr:uid="{00000000-0005-0000-0000-0000225A0000}"/>
    <cellStyle name="Normal 13 3 3 2" xfId="16510" xr:uid="{00000000-0005-0000-0000-0000235A0000}"/>
    <cellStyle name="Normal 13 3 3 2 2" xfId="29049" xr:uid="{00000000-0005-0000-0000-0000245A0000}"/>
    <cellStyle name="Normal 13 3 3 2 2 2" xfId="43463" xr:uid="{00000000-0005-0000-0000-0000255A0000}"/>
    <cellStyle name="Normal 13 3 3 2 3" xfId="43462" xr:uid="{00000000-0005-0000-0000-0000265A0000}"/>
    <cellStyle name="Normal 13 3 3 3" xfId="23959" xr:uid="{00000000-0005-0000-0000-0000275A0000}"/>
    <cellStyle name="Normal 13 3 3 3 2" xfId="43464" xr:uid="{00000000-0005-0000-0000-0000285A0000}"/>
    <cellStyle name="Normal 13 3 3 4" xfId="11102" xr:uid="{00000000-0005-0000-0000-0000295A0000}"/>
    <cellStyle name="Normal 13 3 3 4 2" xfId="43465" xr:uid="{00000000-0005-0000-0000-00002A5A0000}"/>
    <cellStyle name="Normal 13 3 3 5" xfId="43466" xr:uid="{00000000-0005-0000-0000-00002B5A0000}"/>
    <cellStyle name="Normal 13 3 3 6" xfId="43467" xr:uid="{00000000-0005-0000-0000-00002C5A0000}"/>
    <cellStyle name="Normal 13 3 3 7" xfId="43468" xr:uid="{00000000-0005-0000-0000-00002D5A0000}"/>
    <cellStyle name="Normal 13 3 3 8" xfId="43461" xr:uid="{00000000-0005-0000-0000-00002E5A0000}"/>
    <cellStyle name="Normal 13 3 3 9" xfId="46931" xr:uid="{E9EDA218-4055-4ACA-A697-5B32DF30C92E}"/>
    <cellStyle name="Normal 13 3 4" xfId="1567" xr:uid="{00000000-0005-0000-0000-00002F5A0000}"/>
    <cellStyle name="Normal 13 3 4 2" xfId="16119" xr:uid="{00000000-0005-0000-0000-0000305A0000}"/>
    <cellStyle name="Normal 13 3 4 2 2" xfId="28741" xr:uid="{00000000-0005-0000-0000-0000315A0000}"/>
    <cellStyle name="Normal 13 3 4 2 3" xfId="43470" xr:uid="{00000000-0005-0000-0000-0000325A0000}"/>
    <cellStyle name="Normal 13 3 4 3" xfId="23699" xr:uid="{00000000-0005-0000-0000-0000335A0000}"/>
    <cellStyle name="Normal 13 3 4 4" xfId="10425" xr:uid="{00000000-0005-0000-0000-0000345A0000}"/>
    <cellStyle name="Normal 13 3 4 5" xfId="43469" xr:uid="{00000000-0005-0000-0000-0000355A0000}"/>
    <cellStyle name="Normal 13 3 5" xfId="2856" xr:uid="{00000000-0005-0000-0000-0000365A0000}"/>
    <cellStyle name="Normal 13 3 5 2" xfId="43471" xr:uid="{00000000-0005-0000-0000-0000375A0000}"/>
    <cellStyle name="Normal 13 3 6" xfId="43472" xr:uid="{00000000-0005-0000-0000-0000385A0000}"/>
    <cellStyle name="Normal 13 3 7" xfId="43473" xr:uid="{00000000-0005-0000-0000-0000395A0000}"/>
    <cellStyle name="Normal 13 3 8" xfId="43474" xr:uid="{00000000-0005-0000-0000-00003A5A0000}"/>
    <cellStyle name="Normal 13 3 9" xfId="43475" xr:uid="{00000000-0005-0000-0000-00003B5A0000}"/>
    <cellStyle name="Normal 13 4" xfId="1571" xr:uid="{00000000-0005-0000-0000-00003C5A0000}"/>
    <cellStyle name="Normal 13 4 10" xfId="46932" xr:uid="{68FA8868-3852-4434-851C-28BE4BF99F60}"/>
    <cellStyle name="Normal 13 4 2" xfId="1572" xr:uid="{00000000-0005-0000-0000-00003D5A0000}"/>
    <cellStyle name="Normal 13 4 2 2" xfId="16026" xr:uid="{00000000-0005-0000-0000-00003E5A0000}"/>
    <cellStyle name="Normal 13 4 2 2 2" xfId="28654" xr:uid="{00000000-0005-0000-0000-00003F5A0000}"/>
    <cellStyle name="Normal 13 4 2 2 2 2" xfId="43479" xr:uid="{00000000-0005-0000-0000-0000405A0000}"/>
    <cellStyle name="Normal 13 4 2 2 3" xfId="43478" xr:uid="{00000000-0005-0000-0000-0000415A0000}"/>
    <cellStyle name="Normal 13 4 2 3" xfId="23619" xr:uid="{00000000-0005-0000-0000-0000425A0000}"/>
    <cellStyle name="Normal 13 4 2 3 2" xfId="43480" xr:uid="{00000000-0005-0000-0000-0000435A0000}"/>
    <cellStyle name="Normal 13 4 2 4" xfId="10134" xr:uid="{00000000-0005-0000-0000-0000445A0000}"/>
    <cellStyle name="Normal 13 4 2 4 2" xfId="43481" xr:uid="{00000000-0005-0000-0000-0000455A0000}"/>
    <cellStyle name="Normal 13 4 2 5" xfId="43482" xr:uid="{00000000-0005-0000-0000-0000465A0000}"/>
    <cellStyle name="Normal 13 4 2 6" xfId="43483" xr:uid="{00000000-0005-0000-0000-0000475A0000}"/>
    <cellStyle name="Normal 13 4 2 7" xfId="43484" xr:uid="{00000000-0005-0000-0000-0000485A0000}"/>
    <cellStyle name="Normal 13 4 2 8" xfId="43477" xr:uid="{00000000-0005-0000-0000-0000495A0000}"/>
    <cellStyle name="Normal 13 4 2 9" xfId="46933" xr:uid="{9FC8D84C-F1E9-4417-8801-8FD4D6AEC709}"/>
    <cellStyle name="Normal 13 4 3" xfId="10115" xr:uid="{00000000-0005-0000-0000-00004A5A0000}"/>
    <cellStyle name="Normal 13 4 3 2" xfId="16016" xr:uid="{00000000-0005-0000-0000-00004B5A0000}"/>
    <cellStyle name="Normal 13 4 3 2 2" xfId="28644" xr:uid="{00000000-0005-0000-0000-00004C5A0000}"/>
    <cellStyle name="Normal 13 4 3 2 3" xfId="43486" xr:uid="{00000000-0005-0000-0000-00004D5A0000}"/>
    <cellStyle name="Normal 13 4 3 3" xfId="23612" xr:uid="{00000000-0005-0000-0000-00004E5A0000}"/>
    <cellStyle name="Normal 13 4 3 4" xfId="43485" xr:uid="{00000000-0005-0000-0000-00004F5A0000}"/>
    <cellStyle name="Normal 13 4 4" xfId="2857" xr:uid="{00000000-0005-0000-0000-0000505A0000}"/>
    <cellStyle name="Normal 13 4 4 2" xfId="43487" xr:uid="{00000000-0005-0000-0000-0000515A0000}"/>
    <cellStyle name="Normal 13 4 5" xfId="43488" xr:uid="{00000000-0005-0000-0000-0000525A0000}"/>
    <cellStyle name="Normal 13 4 6" xfId="43489" xr:uid="{00000000-0005-0000-0000-0000535A0000}"/>
    <cellStyle name="Normal 13 4 7" xfId="43490" xr:uid="{00000000-0005-0000-0000-0000545A0000}"/>
    <cellStyle name="Normal 13 4 8" xfId="43491" xr:uid="{00000000-0005-0000-0000-0000555A0000}"/>
    <cellStyle name="Normal 13 4 9" xfId="43476" xr:uid="{00000000-0005-0000-0000-0000565A0000}"/>
    <cellStyle name="Normal 13 5" xfId="1573" xr:uid="{00000000-0005-0000-0000-0000575A0000}"/>
    <cellStyle name="Normal 13 5 2" xfId="10628" xr:uid="{00000000-0005-0000-0000-0000585A0000}"/>
    <cellStyle name="Normal 13 5 2 2" xfId="16197" xr:uid="{00000000-0005-0000-0000-0000595A0000}"/>
    <cellStyle name="Normal 13 5 2 2 2" xfId="28818" xr:uid="{00000000-0005-0000-0000-00005A5A0000}"/>
    <cellStyle name="Normal 13 5 2 2 3" xfId="43494" xr:uid="{00000000-0005-0000-0000-00005B5A0000}"/>
    <cellStyle name="Normal 13 5 2 3" xfId="23764" xr:uid="{00000000-0005-0000-0000-00005C5A0000}"/>
    <cellStyle name="Normal 13 5 2 4" xfId="43493" xr:uid="{00000000-0005-0000-0000-00005D5A0000}"/>
    <cellStyle name="Normal 13 5 3" xfId="2858" xr:uid="{00000000-0005-0000-0000-00005E5A0000}"/>
    <cellStyle name="Normal 13 5 3 2" xfId="43495" xr:uid="{00000000-0005-0000-0000-00005F5A0000}"/>
    <cellStyle name="Normal 13 5 4" xfId="43496" xr:uid="{00000000-0005-0000-0000-0000605A0000}"/>
    <cellStyle name="Normal 13 5 5" xfId="43497" xr:uid="{00000000-0005-0000-0000-0000615A0000}"/>
    <cellStyle name="Normal 13 5 6" xfId="43498" xr:uid="{00000000-0005-0000-0000-0000625A0000}"/>
    <cellStyle name="Normal 13 5 7" xfId="43499" xr:uid="{00000000-0005-0000-0000-0000635A0000}"/>
    <cellStyle name="Normal 13 5 8" xfId="43492" xr:uid="{00000000-0005-0000-0000-0000645A0000}"/>
    <cellStyle name="Normal 13 5 9" xfId="46934" xr:uid="{E6D9E827-53CB-443D-9CB1-BE865F9DA6FF}"/>
    <cellStyle name="Normal 13 6" xfId="1558" xr:uid="{00000000-0005-0000-0000-0000655A0000}"/>
    <cellStyle name="Normal 13 6 2" xfId="8109" xr:uid="{00000000-0005-0000-0000-0000665A0000}"/>
    <cellStyle name="Normal 13 6 2 2" xfId="14598" xr:uid="{00000000-0005-0000-0000-0000675A0000}"/>
    <cellStyle name="Normal 13 6 2 2 2" xfId="27277" xr:uid="{00000000-0005-0000-0000-0000685A0000}"/>
    <cellStyle name="Normal 13 6 2 3" xfId="22561" xr:uid="{00000000-0005-0000-0000-0000695A0000}"/>
    <cellStyle name="Normal 13 6 2 4" xfId="43500" xr:uid="{00000000-0005-0000-0000-00006A5A0000}"/>
    <cellStyle name="Normal 13 6 3" xfId="9033" xr:uid="{00000000-0005-0000-0000-00006B5A0000}"/>
    <cellStyle name="Normal 13 6 3 2" xfId="15440" xr:uid="{00000000-0005-0000-0000-00006C5A0000}"/>
    <cellStyle name="Normal 13 6 3 2 2" xfId="28088" xr:uid="{00000000-0005-0000-0000-00006D5A0000}"/>
    <cellStyle name="Normal 13 6 3 3" xfId="23041" xr:uid="{00000000-0005-0000-0000-00006E5A0000}"/>
    <cellStyle name="Normal 13 6 3 4" xfId="43501" xr:uid="{00000000-0005-0000-0000-00006F5A0000}"/>
    <cellStyle name="Normal 13 6 4" xfId="10456" xr:uid="{00000000-0005-0000-0000-0000705A0000}"/>
    <cellStyle name="Normal 13 6 5" xfId="10879" xr:uid="{00000000-0005-0000-0000-0000715A0000}"/>
    <cellStyle name="Normal 13 6 6" xfId="7046" xr:uid="{00000000-0005-0000-0000-0000725A0000}"/>
    <cellStyle name="Normal 13 6 6 2" xfId="13583" xr:uid="{00000000-0005-0000-0000-0000735A0000}"/>
    <cellStyle name="Normal 13 6 6 2 2" xfId="26314" xr:uid="{00000000-0005-0000-0000-0000745A0000}"/>
    <cellStyle name="Normal 13 6 6 3" xfId="21773" xr:uid="{00000000-0005-0000-0000-0000755A0000}"/>
    <cellStyle name="Normal 13 6 7" xfId="12485" xr:uid="{00000000-0005-0000-0000-0000765A0000}"/>
    <cellStyle name="Normal 13 6 7 2" xfId="25231" xr:uid="{00000000-0005-0000-0000-0000775A0000}"/>
    <cellStyle name="Normal 13 6 8" xfId="21034" xr:uid="{00000000-0005-0000-0000-0000785A0000}"/>
    <cellStyle name="Normal 13 6 9" xfId="4825" xr:uid="{00000000-0005-0000-0000-0000795A0000}"/>
    <cellStyle name="Normal 13 7" xfId="9729" xr:uid="{00000000-0005-0000-0000-00007A5A0000}"/>
    <cellStyle name="Normal 13 7 2" xfId="43503" xr:uid="{00000000-0005-0000-0000-00007B5A0000}"/>
    <cellStyle name="Normal 13 7 3" xfId="43504" xr:uid="{00000000-0005-0000-0000-00007C5A0000}"/>
    <cellStyle name="Normal 13 7 4" xfId="43502" xr:uid="{00000000-0005-0000-0000-00007D5A0000}"/>
    <cellStyle name="Normal 13 8" xfId="10109" xr:uid="{00000000-0005-0000-0000-00007E5A0000}"/>
    <cellStyle name="Normal 13 8 2" xfId="19375" xr:uid="{00000000-0005-0000-0000-00007F5A0000}"/>
    <cellStyle name="Normal 13 8 2 2" xfId="32492" xr:uid="{00000000-0005-0000-0000-0000805A0000}"/>
    <cellStyle name="Normal 13 8 2 3" xfId="35503" xr:uid="{00000000-0005-0000-0000-0000815A0000}"/>
    <cellStyle name="Normal 13 8 3" xfId="17956" xr:uid="{00000000-0005-0000-0000-0000825A0000}"/>
    <cellStyle name="Normal 13 8 4" xfId="31306" xr:uid="{00000000-0005-0000-0000-0000835A0000}"/>
    <cellStyle name="Normal 13 8 5" xfId="34646" xr:uid="{00000000-0005-0000-0000-0000845A0000}"/>
    <cellStyle name="Normal 13 8 6" xfId="43505" xr:uid="{00000000-0005-0000-0000-0000855A0000}"/>
    <cellStyle name="Normal 13 9" xfId="2854" xr:uid="{00000000-0005-0000-0000-0000865A0000}"/>
    <cellStyle name="Normal 13 9 2" xfId="43506" xr:uid="{00000000-0005-0000-0000-0000875A0000}"/>
    <cellStyle name="Normal 130" xfId="10640" xr:uid="{00000000-0005-0000-0000-0000885A0000}"/>
    <cellStyle name="Normal 130 2" xfId="43507" xr:uid="{00000000-0005-0000-0000-0000895A0000}"/>
    <cellStyle name="Normal 131" xfId="11282" xr:uid="{00000000-0005-0000-0000-00008A5A0000}"/>
    <cellStyle name="Normal 131 2" xfId="43508" xr:uid="{00000000-0005-0000-0000-00008B5A0000}"/>
    <cellStyle name="Normal 132" xfId="10842" xr:uid="{00000000-0005-0000-0000-00008C5A0000}"/>
    <cellStyle name="Normal 132 2" xfId="43509" xr:uid="{00000000-0005-0000-0000-00008D5A0000}"/>
    <cellStyle name="Normal 133" xfId="10397" xr:uid="{00000000-0005-0000-0000-00008E5A0000}"/>
    <cellStyle name="Normal 133 2" xfId="43510" xr:uid="{00000000-0005-0000-0000-00008F5A0000}"/>
    <cellStyle name="Normal 134" xfId="10062" xr:uid="{00000000-0005-0000-0000-0000905A0000}"/>
    <cellStyle name="Normal 134 2" xfId="43511" xr:uid="{00000000-0005-0000-0000-0000915A0000}"/>
    <cellStyle name="Normal 135" xfId="11061" xr:uid="{00000000-0005-0000-0000-0000925A0000}"/>
    <cellStyle name="Normal 135 2" xfId="43512" xr:uid="{00000000-0005-0000-0000-0000935A0000}"/>
    <cellStyle name="Normal 136" xfId="10621" xr:uid="{00000000-0005-0000-0000-0000945A0000}"/>
    <cellStyle name="Normal 136 2" xfId="43513" xr:uid="{00000000-0005-0000-0000-0000955A0000}"/>
    <cellStyle name="Normal 137" xfId="11252" xr:uid="{00000000-0005-0000-0000-0000965A0000}"/>
    <cellStyle name="Normal 137 2" xfId="43514" xr:uid="{00000000-0005-0000-0000-0000975A0000}"/>
    <cellStyle name="Normal 138" xfId="10938" xr:uid="{00000000-0005-0000-0000-0000985A0000}"/>
    <cellStyle name="Normal 138 2" xfId="43515" xr:uid="{00000000-0005-0000-0000-0000995A0000}"/>
    <cellStyle name="Normal 139" xfId="11365" xr:uid="{00000000-0005-0000-0000-00009A5A0000}"/>
    <cellStyle name="Normal 139 2" xfId="43516" xr:uid="{00000000-0005-0000-0000-00009B5A0000}"/>
    <cellStyle name="Normal 14" xfId="289" xr:uid="{00000000-0005-0000-0000-00009C5A0000}"/>
    <cellStyle name="Normal 14 10" xfId="2859" xr:uid="{00000000-0005-0000-0000-00009D5A0000}"/>
    <cellStyle name="Normal 14 11" xfId="46722" xr:uid="{00000000-0005-0000-0000-00009E5A0000}"/>
    <cellStyle name="Normal 14 2" xfId="626" xr:uid="{00000000-0005-0000-0000-00009F5A0000}"/>
    <cellStyle name="Normal 14 2 10" xfId="4829" xr:uid="{00000000-0005-0000-0000-0000A05A0000}"/>
    <cellStyle name="Normal 14 2 10 2" xfId="8110" xr:uid="{00000000-0005-0000-0000-0000A15A0000}"/>
    <cellStyle name="Normal 14 2 10 2 2" xfId="14599" xr:uid="{00000000-0005-0000-0000-0000A25A0000}"/>
    <cellStyle name="Normal 14 2 10 2 2 2" xfId="27278" xr:uid="{00000000-0005-0000-0000-0000A35A0000}"/>
    <cellStyle name="Normal 14 2 10 2 3" xfId="19376" xr:uid="{00000000-0005-0000-0000-0000A45A0000}"/>
    <cellStyle name="Normal 14 2 10 2 4" xfId="32493" xr:uid="{00000000-0005-0000-0000-0000A55A0000}"/>
    <cellStyle name="Normal 14 2 10 2 5" xfId="35504" xr:uid="{00000000-0005-0000-0000-0000A65A0000}"/>
    <cellStyle name="Normal 14 2 10 3" xfId="9034" xr:uid="{00000000-0005-0000-0000-0000A75A0000}"/>
    <cellStyle name="Normal 14 2 10 3 2" xfId="15441" xr:uid="{00000000-0005-0000-0000-0000A85A0000}"/>
    <cellStyle name="Normal 14 2 10 3 2 2" xfId="28089" xr:uid="{00000000-0005-0000-0000-0000A95A0000}"/>
    <cellStyle name="Normal 14 2 10 3 3" xfId="23042" xr:uid="{00000000-0005-0000-0000-0000AA5A0000}"/>
    <cellStyle name="Normal 14 2 10 4" xfId="7048" xr:uid="{00000000-0005-0000-0000-0000AB5A0000}"/>
    <cellStyle name="Normal 14 2 10 4 2" xfId="13585" xr:uid="{00000000-0005-0000-0000-0000AC5A0000}"/>
    <cellStyle name="Normal 14 2 10 4 2 2" xfId="26316" xr:uid="{00000000-0005-0000-0000-0000AD5A0000}"/>
    <cellStyle name="Normal 14 2 10 4 3" xfId="21775" xr:uid="{00000000-0005-0000-0000-0000AE5A0000}"/>
    <cellStyle name="Normal 14 2 10 5" xfId="12486" xr:uid="{00000000-0005-0000-0000-0000AF5A0000}"/>
    <cellStyle name="Normal 14 2 10 5 2" xfId="25232" xr:uid="{00000000-0005-0000-0000-0000B05A0000}"/>
    <cellStyle name="Normal 14 2 10 6" xfId="17960" xr:uid="{00000000-0005-0000-0000-0000B15A0000}"/>
    <cellStyle name="Normal 14 2 10 7" xfId="31307" xr:uid="{00000000-0005-0000-0000-0000B25A0000}"/>
    <cellStyle name="Normal 14 2 10 8" xfId="34647" xr:uid="{00000000-0005-0000-0000-0000B35A0000}"/>
    <cellStyle name="Normal 14 2 11" xfId="4830" xr:uid="{00000000-0005-0000-0000-0000B45A0000}"/>
    <cellStyle name="Normal 14 2 11 2" xfId="8111" xr:uid="{00000000-0005-0000-0000-0000B55A0000}"/>
    <cellStyle name="Normal 14 2 11 2 2" xfId="14600" xr:uid="{00000000-0005-0000-0000-0000B65A0000}"/>
    <cellStyle name="Normal 14 2 11 2 2 2" xfId="27279" xr:uid="{00000000-0005-0000-0000-0000B75A0000}"/>
    <cellStyle name="Normal 14 2 11 2 3" xfId="19377" xr:uid="{00000000-0005-0000-0000-0000B85A0000}"/>
    <cellStyle name="Normal 14 2 11 2 4" xfId="32494" xr:uid="{00000000-0005-0000-0000-0000B95A0000}"/>
    <cellStyle name="Normal 14 2 11 2 5" xfId="35505" xr:uid="{00000000-0005-0000-0000-0000BA5A0000}"/>
    <cellStyle name="Normal 14 2 11 3" xfId="9035" xr:uid="{00000000-0005-0000-0000-0000BB5A0000}"/>
    <cellStyle name="Normal 14 2 11 3 2" xfId="15442" xr:uid="{00000000-0005-0000-0000-0000BC5A0000}"/>
    <cellStyle name="Normal 14 2 11 3 2 2" xfId="28090" xr:uid="{00000000-0005-0000-0000-0000BD5A0000}"/>
    <cellStyle name="Normal 14 2 11 3 3" xfId="23043" xr:uid="{00000000-0005-0000-0000-0000BE5A0000}"/>
    <cellStyle name="Normal 14 2 11 4" xfId="7049" xr:uid="{00000000-0005-0000-0000-0000BF5A0000}"/>
    <cellStyle name="Normal 14 2 11 4 2" xfId="13586" xr:uid="{00000000-0005-0000-0000-0000C05A0000}"/>
    <cellStyle name="Normal 14 2 11 4 2 2" xfId="26317" xr:uid="{00000000-0005-0000-0000-0000C15A0000}"/>
    <cellStyle name="Normal 14 2 11 4 3" xfId="21776" xr:uid="{00000000-0005-0000-0000-0000C25A0000}"/>
    <cellStyle name="Normal 14 2 11 5" xfId="12487" xr:uid="{00000000-0005-0000-0000-0000C35A0000}"/>
    <cellStyle name="Normal 14 2 11 5 2" xfId="25233" xr:uid="{00000000-0005-0000-0000-0000C45A0000}"/>
    <cellStyle name="Normal 14 2 11 6" xfId="17961" xr:uid="{00000000-0005-0000-0000-0000C55A0000}"/>
    <cellStyle name="Normal 14 2 11 7" xfId="31308" xr:uid="{00000000-0005-0000-0000-0000C65A0000}"/>
    <cellStyle name="Normal 14 2 11 8" xfId="34648" xr:uid="{00000000-0005-0000-0000-0000C75A0000}"/>
    <cellStyle name="Normal 14 2 12" xfId="4831" xr:uid="{00000000-0005-0000-0000-0000C85A0000}"/>
    <cellStyle name="Normal 14 2 12 2" xfId="8112" xr:uid="{00000000-0005-0000-0000-0000C95A0000}"/>
    <cellStyle name="Normal 14 2 12 2 2" xfId="14601" xr:uid="{00000000-0005-0000-0000-0000CA5A0000}"/>
    <cellStyle name="Normal 14 2 12 2 2 2" xfId="27280" xr:uid="{00000000-0005-0000-0000-0000CB5A0000}"/>
    <cellStyle name="Normal 14 2 12 2 3" xfId="19378" xr:uid="{00000000-0005-0000-0000-0000CC5A0000}"/>
    <cellStyle name="Normal 14 2 12 2 4" xfId="32495" xr:uid="{00000000-0005-0000-0000-0000CD5A0000}"/>
    <cellStyle name="Normal 14 2 12 2 5" xfId="35506" xr:uid="{00000000-0005-0000-0000-0000CE5A0000}"/>
    <cellStyle name="Normal 14 2 12 3" xfId="9036" xr:uid="{00000000-0005-0000-0000-0000CF5A0000}"/>
    <cellStyle name="Normal 14 2 12 3 2" xfId="15443" xr:uid="{00000000-0005-0000-0000-0000D05A0000}"/>
    <cellStyle name="Normal 14 2 12 3 2 2" xfId="28091" xr:uid="{00000000-0005-0000-0000-0000D15A0000}"/>
    <cellStyle name="Normal 14 2 12 3 3" xfId="23044" xr:uid="{00000000-0005-0000-0000-0000D25A0000}"/>
    <cellStyle name="Normal 14 2 12 4" xfId="7050" xr:uid="{00000000-0005-0000-0000-0000D35A0000}"/>
    <cellStyle name="Normal 14 2 12 4 2" xfId="13587" xr:uid="{00000000-0005-0000-0000-0000D45A0000}"/>
    <cellStyle name="Normal 14 2 12 4 2 2" xfId="26318" xr:uid="{00000000-0005-0000-0000-0000D55A0000}"/>
    <cellStyle name="Normal 14 2 12 4 3" xfId="21777" xr:uid="{00000000-0005-0000-0000-0000D65A0000}"/>
    <cellStyle name="Normal 14 2 12 5" xfId="12488" xr:uid="{00000000-0005-0000-0000-0000D75A0000}"/>
    <cellStyle name="Normal 14 2 12 5 2" xfId="25234" xr:uid="{00000000-0005-0000-0000-0000D85A0000}"/>
    <cellStyle name="Normal 14 2 12 6" xfId="17962" xr:uid="{00000000-0005-0000-0000-0000D95A0000}"/>
    <cellStyle name="Normal 14 2 12 7" xfId="31309" xr:uid="{00000000-0005-0000-0000-0000DA5A0000}"/>
    <cellStyle name="Normal 14 2 12 8" xfId="34649" xr:uid="{00000000-0005-0000-0000-0000DB5A0000}"/>
    <cellStyle name="Normal 14 2 13" xfId="4832" xr:uid="{00000000-0005-0000-0000-0000DC5A0000}"/>
    <cellStyle name="Normal 14 2 13 2" xfId="8113" xr:uid="{00000000-0005-0000-0000-0000DD5A0000}"/>
    <cellStyle name="Normal 14 2 13 2 2" xfId="14602" xr:uid="{00000000-0005-0000-0000-0000DE5A0000}"/>
    <cellStyle name="Normal 14 2 13 2 2 2" xfId="27281" xr:uid="{00000000-0005-0000-0000-0000DF5A0000}"/>
    <cellStyle name="Normal 14 2 13 2 3" xfId="19379" xr:uid="{00000000-0005-0000-0000-0000E05A0000}"/>
    <cellStyle name="Normal 14 2 13 2 4" xfId="32496" xr:uid="{00000000-0005-0000-0000-0000E15A0000}"/>
    <cellStyle name="Normal 14 2 13 2 5" xfId="35507" xr:uid="{00000000-0005-0000-0000-0000E25A0000}"/>
    <cellStyle name="Normal 14 2 13 3" xfId="9037" xr:uid="{00000000-0005-0000-0000-0000E35A0000}"/>
    <cellStyle name="Normal 14 2 13 3 2" xfId="15444" xr:uid="{00000000-0005-0000-0000-0000E45A0000}"/>
    <cellStyle name="Normal 14 2 13 3 2 2" xfId="28092" xr:uid="{00000000-0005-0000-0000-0000E55A0000}"/>
    <cellStyle name="Normal 14 2 13 3 3" xfId="23045" xr:uid="{00000000-0005-0000-0000-0000E65A0000}"/>
    <cellStyle name="Normal 14 2 13 4" xfId="7051" xr:uid="{00000000-0005-0000-0000-0000E75A0000}"/>
    <cellStyle name="Normal 14 2 13 4 2" xfId="13588" xr:uid="{00000000-0005-0000-0000-0000E85A0000}"/>
    <cellStyle name="Normal 14 2 13 4 2 2" xfId="26319" xr:uid="{00000000-0005-0000-0000-0000E95A0000}"/>
    <cellStyle name="Normal 14 2 13 4 3" xfId="21778" xr:uid="{00000000-0005-0000-0000-0000EA5A0000}"/>
    <cellStyle name="Normal 14 2 13 5" xfId="12489" xr:uid="{00000000-0005-0000-0000-0000EB5A0000}"/>
    <cellStyle name="Normal 14 2 13 5 2" xfId="25235" xr:uid="{00000000-0005-0000-0000-0000EC5A0000}"/>
    <cellStyle name="Normal 14 2 13 6" xfId="17963" xr:uid="{00000000-0005-0000-0000-0000ED5A0000}"/>
    <cellStyle name="Normal 14 2 13 7" xfId="31310" xr:uid="{00000000-0005-0000-0000-0000EE5A0000}"/>
    <cellStyle name="Normal 14 2 13 8" xfId="34650" xr:uid="{00000000-0005-0000-0000-0000EF5A0000}"/>
    <cellStyle name="Normal 14 2 14" xfId="4833" xr:uid="{00000000-0005-0000-0000-0000F05A0000}"/>
    <cellStyle name="Normal 14 2 14 2" xfId="8114" xr:uid="{00000000-0005-0000-0000-0000F15A0000}"/>
    <cellStyle name="Normal 14 2 14 2 2" xfId="14603" xr:uid="{00000000-0005-0000-0000-0000F25A0000}"/>
    <cellStyle name="Normal 14 2 14 2 2 2" xfId="27282" xr:uid="{00000000-0005-0000-0000-0000F35A0000}"/>
    <cellStyle name="Normal 14 2 14 2 3" xfId="19380" xr:uid="{00000000-0005-0000-0000-0000F45A0000}"/>
    <cellStyle name="Normal 14 2 14 2 4" xfId="32497" xr:uid="{00000000-0005-0000-0000-0000F55A0000}"/>
    <cellStyle name="Normal 14 2 14 2 5" xfId="35508" xr:uid="{00000000-0005-0000-0000-0000F65A0000}"/>
    <cellStyle name="Normal 14 2 14 3" xfId="9038" xr:uid="{00000000-0005-0000-0000-0000F75A0000}"/>
    <cellStyle name="Normal 14 2 14 3 2" xfId="15445" xr:uid="{00000000-0005-0000-0000-0000F85A0000}"/>
    <cellStyle name="Normal 14 2 14 3 2 2" xfId="28093" xr:uid="{00000000-0005-0000-0000-0000F95A0000}"/>
    <cellStyle name="Normal 14 2 14 3 3" xfId="23046" xr:uid="{00000000-0005-0000-0000-0000FA5A0000}"/>
    <cellStyle name="Normal 14 2 14 4" xfId="7052" xr:uid="{00000000-0005-0000-0000-0000FB5A0000}"/>
    <cellStyle name="Normal 14 2 14 4 2" xfId="13589" xr:uid="{00000000-0005-0000-0000-0000FC5A0000}"/>
    <cellStyle name="Normal 14 2 14 4 2 2" xfId="26320" xr:uid="{00000000-0005-0000-0000-0000FD5A0000}"/>
    <cellStyle name="Normal 14 2 14 4 3" xfId="21779" xr:uid="{00000000-0005-0000-0000-0000FE5A0000}"/>
    <cellStyle name="Normal 14 2 14 5" xfId="12490" xr:uid="{00000000-0005-0000-0000-0000FF5A0000}"/>
    <cellStyle name="Normal 14 2 14 5 2" xfId="25236" xr:uid="{00000000-0005-0000-0000-0000005B0000}"/>
    <cellStyle name="Normal 14 2 14 6" xfId="17964" xr:uid="{00000000-0005-0000-0000-0000015B0000}"/>
    <cellStyle name="Normal 14 2 14 7" xfId="31311" xr:uid="{00000000-0005-0000-0000-0000025B0000}"/>
    <cellStyle name="Normal 14 2 14 8" xfId="34651" xr:uid="{00000000-0005-0000-0000-0000035B0000}"/>
    <cellStyle name="Normal 14 2 15" xfId="4834" xr:uid="{00000000-0005-0000-0000-0000045B0000}"/>
    <cellStyle name="Normal 14 2 15 2" xfId="8115" xr:uid="{00000000-0005-0000-0000-0000055B0000}"/>
    <cellStyle name="Normal 14 2 15 2 2" xfId="14604" xr:uid="{00000000-0005-0000-0000-0000065B0000}"/>
    <cellStyle name="Normal 14 2 15 2 2 2" xfId="27283" xr:uid="{00000000-0005-0000-0000-0000075B0000}"/>
    <cellStyle name="Normal 14 2 15 2 3" xfId="19381" xr:uid="{00000000-0005-0000-0000-0000085B0000}"/>
    <cellStyle name="Normal 14 2 15 2 4" xfId="32498" xr:uid="{00000000-0005-0000-0000-0000095B0000}"/>
    <cellStyle name="Normal 14 2 15 2 5" xfId="35509" xr:uid="{00000000-0005-0000-0000-00000A5B0000}"/>
    <cellStyle name="Normal 14 2 15 3" xfId="9039" xr:uid="{00000000-0005-0000-0000-00000B5B0000}"/>
    <cellStyle name="Normal 14 2 15 3 2" xfId="15446" xr:uid="{00000000-0005-0000-0000-00000C5B0000}"/>
    <cellStyle name="Normal 14 2 15 3 2 2" xfId="28094" xr:uid="{00000000-0005-0000-0000-00000D5B0000}"/>
    <cellStyle name="Normal 14 2 15 3 3" xfId="23047" xr:uid="{00000000-0005-0000-0000-00000E5B0000}"/>
    <cellStyle name="Normal 14 2 15 4" xfId="7053" xr:uid="{00000000-0005-0000-0000-00000F5B0000}"/>
    <cellStyle name="Normal 14 2 15 4 2" xfId="13590" xr:uid="{00000000-0005-0000-0000-0000105B0000}"/>
    <cellStyle name="Normal 14 2 15 4 2 2" xfId="26321" xr:uid="{00000000-0005-0000-0000-0000115B0000}"/>
    <cellStyle name="Normal 14 2 15 4 3" xfId="21780" xr:uid="{00000000-0005-0000-0000-0000125B0000}"/>
    <cellStyle name="Normal 14 2 15 5" xfId="12491" xr:uid="{00000000-0005-0000-0000-0000135B0000}"/>
    <cellStyle name="Normal 14 2 15 5 2" xfId="25237" xr:uid="{00000000-0005-0000-0000-0000145B0000}"/>
    <cellStyle name="Normal 14 2 15 6" xfId="17965" xr:uid="{00000000-0005-0000-0000-0000155B0000}"/>
    <cellStyle name="Normal 14 2 15 7" xfId="31312" xr:uid="{00000000-0005-0000-0000-0000165B0000}"/>
    <cellStyle name="Normal 14 2 15 8" xfId="34652" xr:uid="{00000000-0005-0000-0000-0000175B0000}"/>
    <cellStyle name="Normal 14 2 16" xfId="4835" xr:uid="{00000000-0005-0000-0000-0000185B0000}"/>
    <cellStyle name="Normal 14 2 16 2" xfId="8116" xr:uid="{00000000-0005-0000-0000-0000195B0000}"/>
    <cellStyle name="Normal 14 2 16 2 2" xfId="14605" xr:uid="{00000000-0005-0000-0000-00001A5B0000}"/>
    <cellStyle name="Normal 14 2 16 2 2 2" xfId="27284" xr:uid="{00000000-0005-0000-0000-00001B5B0000}"/>
    <cellStyle name="Normal 14 2 16 2 3" xfId="19382" xr:uid="{00000000-0005-0000-0000-00001C5B0000}"/>
    <cellStyle name="Normal 14 2 16 2 4" xfId="32499" xr:uid="{00000000-0005-0000-0000-00001D5B0000}"/>
    <cellStyle name="Normal 14 2 16 2 5" xfId="35510" xr:uid="{00000000-0005-0000-0000-00001E5B0000}"/>
    <cellStyle name="Normal 14 2 16 3" xfId="9040" xr:uid="{00000000-0005-0000-0000-00001F5B0000}"/>
    <cellStyle name="Normal 14 2 16 3 2" xfId="15447" xr:uid="{00000000-0005-0000-0000-0000205B0000}"/>
    <cellStyle name="Normal 14 2 16 3 2 2" xfId="28095" xr:uid="{00000000-0005-0000-0000-0000215B0000}"/>
    <cellStyle name="Normal 14 2 16 3 3" xfId="23048" xr:uid="{00000000-0005-0000-0000-0000225B0000}"/>
    <cellStyle name="Normal 14 2 16 4" xfId="7054" xr:uid="{00000000-0005-0000-0000-0000235B0000}"/>
    <cellStyle name="Normal 14 2 16 4 2" xfId="13591" xr:uid="{00000000-0005-0000-0000-0000245B0000}"/>
    <cellStyle name="Normal 14 2 16 4 2 2" xfId="26322" xr:uid="{00000000-0005-0000-0000-0000255B0000}"/>
    <cellStyle name="Normal 14 2 16 4 3" xfId="21781" xr:uid="{00000000-0005-0000-0000-0000265B0000}"/>
    <cellStyle name="Normal 14 2 16 5" xfId="12492" xr:uid="{00000000-0005-0000-0000-0000275B0000}"/>
    <cellStyle name="Normal 14 2 16 5 2" xfId="25238" xr:uid="{00000000-0005-0000-0000-0000285B0000}"/>
    <cellStyle name="Normal 14 2 16 6" xfId="17966" xr:uid="{00000000-0005-0000-0000-0000295B0000}"/>
    <cellStyle name="Normal 14 2 16 7" xfId="31313" xr:uid="{00000000-0005-0000-0000-00002A5B0000}"/>
    <cellStyle name="Normal 14 2 16 8" xfId="34653" xr:uid="{00000000-0005-0000-0000-00002B5B0000}"/>
    <cellStyle name="Normal 14 2 17" xfId="4836" xr:uid="{00000000-0005-0000-0000-00002C5B0000}"/>
    <cellStyle name="Normal 14 2 17 2" xfId="8117" xr:uid="{00000000-0005-0000-0000-00002D5B0000}"/>
    <cellStyle name="Normal 14 2 17 2 2" xfId="14606" xr:uid="{00000000-0005-0000-0000-00002E5B0000}"/>
    <cellStyle name="Normal 14 2 17 2 2 2" xfId="27285" xr:uid="{00000000-0005-0000-0000-00002F5B0000}"/>
    <cellStyle name="Normal 14 2 17 2 3" xfId="19383" xr:uid="{00000000-0005-0000-0000-0000305B0000}"/>
    <cellStyle name="Normal 14 2 17 2 4" xfId="32500" xr:uid="{00000000-0005-0000-0000-0000315B0000}"/>
    <cellStyle name="Normal 14 2 17 2 5" xfId="35511" xr:uid="{00000000-0005-0000-0000-0000325B0000}"/>
    <cellStyle name="Normal 14 2 17 3" xfId="9041" xr:uid="{00000000-0005-0000-0000-0000335B0000}"/>
    <cellStyle name="Normal 14 2 17 3 2" xfId="15448" xr:uid="{00000000-0005-0000-0000-0000345B0000}"/>
    <cellStyle name="Normal 14 2 17 3 2 2" xfId="28096" xr:uid="{00000000-0005-0000-0000-0000355B0000}"/>
    <cellStyle name="Normal 14 2 17 3 3" xfId="23049" xr:uid="{00000000-0005-0000-0000-0000365B0000}"/>
    <cellStyle name="Normal 14 2 17 4" xfId="7055" xr:uid="{00000000-0005-0000-0000-0000375B0000}"/>
    <cellStyle name="Normal 14 2 17 4 2" xfId="13592" xr:uid="{00000000-0005-0000-0000-0000385B0000}"/>
    <cellStyle name="Normal 14 2 17 4 2 2" xfId="26323" xr:uid="{00000000-0005-0000-0000-0000395B0000}"/>
    <cellStyle name="Normal 14 2 17 4 3" xfId="21782" xr:uid="{00000000-0005-0000-0000-00003A5B0000}"/>
    <cellStyle name="Normal 14 2 17 5" xfId="12493" xr:uid="{00000000-0005-0000-0000-00003B5B0000}"/>
    <cellStyle name="Normal 14 2 17 5 2" xfId="25239" xr:uid="{00000000-0005-0000-0000-00003C5B0000}"/>
    <cellStyle name="Normal 14 2 17 6" xfId="17967" xr:uid="{00000000-0005-0000-0000-00003D5B0000}"/>
    <cellStyle name="Normal 14 2 17 7" xfId="31314" xr:uid="{00000000-0005-0000-0000-00003E5B0000}"/>
    <cellStyle name="Normal 14 2 17 8" xfId="34654" xr:uid="{00000000-0005-0000-0000-00003F5B0000}"/>
    <cellStyle name="Normal 14 2 18" xfId="4837" xr:uid="{00000000-0005-0000-0000-0000405B0000}"/>
    <cellStyle name="Normal 14 2 18 2" xfId="8118" xr:uid="{00000000-0005-0000-0000-0000415B0000}"/>
    <cellStyle name="Normal 14 2 18 2 2" xfId="14607" xr:uid="{00000000-0005-0000-0000-0000425B0000}"/>
    <cellStyle name="Normal 14 2 18 2 2 2" xfId="27286" xr:uid="{00000000-0005-0000-0000-0000435B0000}"/>
    <cellStyle name="Normal 14 2 18 2 3" xfId="19384" xr:uid="{00000000-0005-0000-0000-0000445B0000}"/>
    <cellStyle name="Normal 14 2 18 2 4" xfId="32501" xr:uid="{00000000-0005-0000-0000-0000455B0000}"/>
    <cellStyle name="Normal 14 2 18 2 5" xfId="35512" xr:uid="{00000000-0005-0000-0000-0000465B0000}"/>
    <cellStyle name="Normal 14 2 18 3" xfId="9042" xr:uid="{00000000-0005-0000-0000-0000475B0000}"/>
    <cellStyle name="Normal 14 2 18 3 2" xfId="15449" xr:uid="{00000000-0005-0000-0000-0000485B0000}"/>
    <cellStyle name="Normal 14 2 18 3 2 2" xfId="28097" xr:uid="{00000000-0005-0000-0000-0000495B0000}"/>
    <cellStyle name="Normal 14 2 18 3 3" xfId="23050" xr:uid="{00000000-0005-0000-0000-00004A5B0000}"/>
    <cellStyle name="Normal 14 2 18 4" xfId="7056" xr:uid="{00000000-0005-0000-0000-00004B5B0000}"/>
    <cellStyle name="Normal 14 2 18 4 2" xfId="13593" xr:uid="{00000000-0005-0000-0000-00004C5B0000}"/>
    <cellStyle name="Normal 14 2 18 4 2 2" xfId="26324" xr:uid="{00000000-0005-0000-0000-00004D5B0000}"/>
    <cellStyle name="Normal 14 2 18 4 3" xfId="21783" xr:uid="{00000000-0005-0000-0000-00004E5B0000}"/>
    <cellStyle name="Normal 14 2 18 5" xfId="12494" xr:uid="{00000000-0005-0000-0000-00004F5B0000}"/>
    <cellStyle name="Normal 14 2 18 5 2" xfId="25240" xr:uid="{00000000-0005-0000-0000-0000505B0000}"/>
    <cellStyle name="Normal 14 2 18 6" xfId="17968" xr:uid="{00000000-0005-0000-0000-0000515B0000}"/>
    <cellStyle name="Normal 14 2 18 7" xfId="31315" xr:uid="{00000000-0005-0000-0000-0000525B0000}"/>
    <cellStyle name="Normal 14 2 18 8" xfId="34655" xr:uid="{00000000-0005-0000-0000-0000535B0000}"/>
    <cellStyle name="Normal 14 2 19" xfId="4838" xr:uid="{00000000-0005-0000-0000-0000545B0000}"/>
    <cellStyle name="Normal 14 2 19 2" xfId="8119" xr:uid="{00000000-0005-0000-0000-0000555B0000}"/>
    <cellStyle name="Normal 14 2 19 2 2" xfId="14608" xr:uid="{00000000-0005-0000-0000-0000565B0000}"/>
    <cellStyle name="Normal 14 2 19 2 2 2" xfId="27287" xr:uid="{00000000-0005-0000-0000-0000575B0000}"/>
    <cellStyle name="Normal 14 2 19 2 3" xfId="19385" xr:uid="{00000000-0005-0000-0000-0000585B0000}"/>
    <cellStyle name="Normal 14 2 19 2 4" xfId="32502" xr:uid="{00000000-0005-0000-0000-0000595B0000}"/>
    <cellStyle name="Normal 14 2 19 2 5" xfId="35513" xr:uid="{00000000-0005-0000-0000-00005A5B0000}"/>
    <cellStyle name="Normal 14 2 19 3" xfId="9043" xr:uid="{00000000-0005-0000-0000-00005B5B0000}"/>
    <cellStyle name="Normal 14 2 19 3 2" xfId="15450" xr:uid="{00000000-0005-0000-0000-00005C5B0000}"/>
    <cellStyle name="Normal 14 2 19 3 2 2" xfId="28098" xr:uid="{00000000-0005-0000-0000-00005D5B0000}"/>
    <cellStyle name="Normal 14 2 19 3 3" xfId="23051" xr:uid="{00000000-0005-0000-0000-00005E5B0000}"/>
    <cellStyle name="Normal 14 2 19 4" xfId="7057" xr:uid="{00000000-0005-0000-0000-00005F5B0000}"/>
    <cellStyle name="Normal 14 2 19 4 2" xfId="13594" xr:uid="{00000000-0005-0000-0000-0000605B0000}"/>
    <cellStyle name="Normal 14 2 19 4 2 2" xfId="26325" xr:uid="{00000000-0005-0000-0000-0000615B0000}"/>
    <cellStyle name="Normal 14 2 19 4 3" xfId="21784" xr:uid="{00000000-0005-0000-0000-0000625B0000}"/>
    <cellStyle name="Normal 14 2 19 5" xfId="12495" xr:uid="{00000000-0005-0000-0000-0000635B0000}"/>
    <cellStyle name="Normal 14 2 19 5 2" xfId="25241" xr:uid="{00000000-0005-0000-0000-0000645B0000}"/>
    <cellStyle name="Normal 14 2 19 6" xfId="17969" xr:uid="{00000000-0005-0000-0000-0000655B0000}"/>
    <cellStyle name="Normal 14 2 19 7" xfId="31316" xr:uid="{00000000-0005-0000-0000-0000665B0000}"/>
    <cellStyle name="Normal 14 2 19 8" xfId="34656" xr:uid="{00000000-0005-0000-0000-0000675B0000}"/>
    <cellStyle name="Normal 14 2 2" xfId="1576" xr:uid="{00000000-0005-0000-0000-0000685B0000}"/>
    <cellStyle name="Normal 14 2 2 10" xfId="4839" xr:uid="{00000000-0005-0000-0000-0000695B0000}"/>
    <cellStyle name="Normal 14 2 2 11" xfId="43518" xr:uid="{00000000-0005-0000-0000-00006A5B0000}"/>
    <cellStyle name="Normal 14 2 2 12" xfId="46936" xr:uid="{2E75491B-E3FD-4FBE-A8FF-4CD9019827D1}"/>
    <cellStyle name="Normal 14 2 2 2" xfId="1577" xr:uid="{00000000-0005-0000-0000-00006B5B0000}"/>
    <cellStyle name="Normal 14 2 2 2 10" xfId="46937" xr:uid="{A224B3EE-DB01-4F97-A0DA-395619FF66CA}"/>
    <cellStyle name="Normal 14 2 2 2 2" xfId="1578" xr:uid="{00000000-0005-0000-0000-00006C5B0000}"/>
    <cellStyle name="Normal 14 2 2 2 2 2" xfId="16353" xr:uid="{00000000-0005-0000-0000-00006D5B0000}"/>
    <cellStyle name="Normal 14 2 2 2 2 2 2" xfId="28895" xr:uid="{00000000-0005-0000-0000-00006E5B0000}"/>
    <cellStyle name="Normal 14 2 2 2 2 2 3" xfId="43521" xr:uid="{00000000-0005-0000-0000-00006F5B0000}"/>
    <cellStyle name="Normal 14 2 2 2 2 3" xfId="23811" xr:uid="{00000000-0005-0000-0000-0000705B0000}"/>
    <cellStyle name="Normal 14 2 2 2 2 3 2" xfId="43522" xr:uid="{00000000-0005-0000-0000-0000715B0000}"/>
    <cellStyle name="Normal 14 2 2 2 2 4" xfId="10856" xr:uid="{00000000-0005-0000-0000-0000725B0000}"/>
    <cellStyle name="Normal 14 2 2 2 2 4 2" xfId="43523" xr:uid="{00000000-0005-0000-0000-0000735B0000}"/>
    <cellStyle name="Normal 14 2 2 2 2 5" xfId="43520" xr:uid="{00000000-0005-0000-0000-0000745B0000}"/>
    <cellStyle name="Normal 14 2 2 2 2 6" xfId="46938" xr:uid="{4B30121C-87AF-4B4E-A8B3-AF598030C5D2}"/>
    <cellStyle name="Normal 14 2 2 2 3" xfId="11137" xr:uid="{00000000-0005-0000-0000-0000755B0000}"/>
    <cellStyle name="Normal 14 2 2 2 3 2" xfId="16534" xr:uid="{00000000-0005-0000-0000-0000765B0000}"/>
    <cellStyle name="Normal 14 2 2 2 3 2 2" xfId="29073" xr:uid="{00000000-0005-0000-0000-0000775B0000}"/>
    <cellStyle name="Normal 14 2 2 2 3 3" xfId="23981" xr:uid="{00000000-0005-0000-0000-0000785B0000}"/>
    <cellStyle name="Normal 14 2 2 2 3 4" xfId="43524" xr:uid="{00000000-0005-0000-0000-0000795B0000}"/>
    <cellStyle name="Normal 14 2 2 2 4" xfId="14609" xr:uid="{00000000-0005-0000-0000-00007A5B0000}"/>
    <cellStyle name="Normal 14 2 2 2 4 2" xfId="27288" xr:uid="{00000000-0005-0000-0000-00007B5B0000}"/>
    <cellStyle name="Normal 14 2 2 2 4 3" xfId="43525" xr:uid="{00000000-0005-0000-0000-00007C5B0000}"/>
    <cellStyle name="Normal 14 2 2 2 5" xfId="19386" xr:uid="{00000000-0005-0000-0000-00007D5B0000}"/>
    <cellStyle name="Normal 14 2 2 2 5 2" xfId="43526" xr:uid="{00000000-0005-0000-0000-00007E5B0000}"/>
    <cellStyle name="Normal 14 2 2 2 6" xfId="32503" xr:uid="{00000000-0005-0000-0000-00007F5B0000}"/>
    <cellStyle name="Normal 14 2 2 2 7" xfId="35514" xr:uid="{00000000-0005-0000-0000-0000805B0000}"/>
    <cellStyle name="Normal 14 2 2 2 8" xfId="8120" xr:uid="{00000000-0005-0000-0000-0000815B0000}"/>
    <cellStyle name="Normal 14 2 2 2 9" xfId="43519" xr:uid="{00000000-0005-0000-0000-0000825B0000}"/>
    <cellStyle name="Normal 14 2 2 3" xfId="1579" xr:uid="{00000000-0005-0000-0000-0000835B0000}"/>
    <cellStyle name="Normal 14 2 2 3 2" xfId="10414" xr:uid="{00000000-0005-0000-0000-0000845B0000}"/>
    <cellStyle name="Normal 14 2 2 3 2 2" xfId="16111" xr:uid="{00000000-0005-0000-0000-0000855B0000}"/>
    <cellStyle name="Normal 14 2 2 3 2 2 2" xfId="28733" xr:uid="{00000000-0005-0000-0000-0000865B0000}"/>
    <cellStyle name="Normal 14 2 2 3 2 3" xfId="23692" xr:uid="{00000000-0005-0000-0000-0000875B0000}"/>
    <cellStyle name="Normal 14 2 2 3 2 4" xfId="43528" xr:uid="{00000000-0005-0000-0000-0000885B0000}"/>
    <cellStyle name="Normal 14 2 2 3 3" xfId="15451" xr:uid="{00000000-0005-0000-0000-0000895B0000}"/>
    <cellStyle name="Normal 14 2 2 3 3 2" xfId="28099" xr:uid="{00000000-0005-0000-0000-00008A5B0000}"/>
    <cellStyle name="Normal 14 2 2 3 3 3" xfId="43529" xr:uid="{00000000-0005-0000-0000-00008B5B0000}"/>
    <cellStyle name="Normal 14 2 2 3 4" xfId="23052" xr:uid="{00000000-0005-0000-0000-00008C5B0000}"/>
    <cellStyle name="Normal 14 2 2 3 4 2" xfId="43530" xr:uid="{00000000-0005-0000-0000-00008D5B0000}"/>
    <cellStyle name="Normal 14 2 2 3 5" xfId="9044" xr:uid="{00000000-0005-0000-0000-00008E5B0000}"/>
    <cellStyle name="Normal 14 2 2 3 6" xfId="43527" xr:uid="{00000000-0005-0000-0000-00008F5B0000}"/>
    <cellStyle name="Normal 14 2 2 3 7" xfId="46939" xr:uid="{E3F71EC4-292F-4653-BBD8-968DE8A7A1BF}"/>
    <cellStyle name="Normal 14 2 2 4" xfId="11297" xr:uid="{00000000-0005-0000-0000-0000905B0000}"/>
    <cellStyle name="Normal 14 2 2 4 2" xfId="16628" xr:uid="{00000000-0005-0000-0000-0000915B0000}"/>
    <cellStyle name="Normal 14 2 2 4 2 2" xfId="29163" xr:uid="{00000000-0005-0000-0000-0000925B0000}"/>
    <cellStyle name="Normal 14 2 2 4 3" xfId="24070" xr:uid="{00000000-0005-0000-0000-0000935B0000}"/>
    <cellStyle name="Normal 14 2 2 4 4" xfId="43531" xr:uid="{00000000-0005-0000-0000-0000945B0000}"/>
    <cellStyle name="Normal 14 2 2 5" xfId="7058" xr:uid="{00000000-0005-0000-0000-0000955B0000}"/>
    <cellStyle name="Normal 14 2 2 5 2" xfId="13595" xr:uid="{00000000-0005-0000-0000-0000965B0000}"/>
    <cellStyle name="Normal 14 2 2 5 2 2" xfId="26326" xr:uid="{00000000-0005-0000-0000-0000975B0000}"/>
    <cellStyle name="Normal 14 2 2 5 3" xfId="21785" xr:uid="{00000000-0005-0000-0000-0000985B0000}"/>
    <cellStyle name="Normal 14 2 2 5 4" xfId="43532" xr:uid="{00000000-0005-0000-0000-0000995B0000}"/>
    <cellStyle name="Normal 14 2 2 6" xfId="12496" xr:uid="{00000000-0005-0000-0000-00009A5B0000}"/>
    <cellStyle name="Normal 14 2 2 6 2" xfId="25242" xr:uid="{00000000-0005-0000-0000-00009B5B0000}"/>
    <cellStyle name="Normal 14 2 2 6 3" xfId="43533" xr:uid="{00000000-0005-0000-0000-00009C5B0000}"/>
    <cellStyle name="Normal 14 2 2 7" xfId="17970" xr:uid="{00000000-0005-0000-0000-00009D5B0000}"/>
    <cellStyle name="Normal 14 2 2 8" xfId="31317" xr:uid="{00000000-0005-0000-0000-00009E5B0000}"/>
    <cellStyle name="Normal 14 2 2 9" xfId="34657" xr:uid="{00000000-0005-0000-0000-00009F5B0000}"/>
    <cellStyle name="Normal 14 2 20" xfId="4828" xr:uid="{00000000-0005-0000-0000-0000A05B0000}"/>
    <cellStyle name="Normal 14 2 20 2" xfId="18783" xr:uid="{00000000-0005-0000-0000-0000A15B0000}"/>
    <cellStyle name="Normal 14 2 21" xfId="10221" xr:uid="{00000000-0005-0000-0000-0000A25B0000}"/>
    <cellStyle name="Normal 14 2 21 2" xfId="16056" xr:uid="{00000000-0005-0000-0000-0000A35B0000}"/>
    <cellStyle name="Normal 14 2 21 2 2" xfId="28683" xr:uid="{00000000-0005-0000-0000-0000A45B0000}"/>
    <cellStyle name="Normal 14 2 21 3" xfId="17959" xr:uid="{00000000-0005-0000-0000-0000A55B0000}"/>
    <cellStyle name="Normal 14 2 21 4" xfId="23647" xr:uid="{00000000-0005-0000-0000-0000A65B0000}"/>
    <cellStyle name="Normal 14 2 22" xfId="2860" xr:uid="{00000000-0005-0000-0000-0000A75B0000}"/>
    <cellStyle name="Normal 14 2 23" xfId="37701" xr:uid="{00000000-0005-0000-0000-0000A85B0000}"/>
    <cellStyle name="Normal 14 2 24" xfId="37981" xr:uid="{00000000-0005-0000-0000-0000A95B0000}"/>
    <cellStyle name="Normal 14 2 25" xfId="43517" xr:uid="{00000000-0005-0000-0000-0000AA5B0000}"/>
    <cellStyle name="Normal 14 2 26" xfId="46935" xr:uid="{AD247FF6-A349-49DD-9248-42DDBF52AB70}"/>
    <cellStyle name="Normal 14 2 3" xfId="1580" xr:uid="{00000000-0005-0000-0000-0000AB5B0000}"/>
    <cellStyle name="Normal 14 2 3 10" xfId="4840" xr:uid="{00000000-0005-0000-0000-0000AC5B0000}"/>
    <cellStyle name="Normal 14 2 3 11" xfId="43534" xr:uid="{00000000-0005-0000-0000-0000AD5B0000}"/>
    <cellStyle name="Normal 14 2 3 12" xfId="46940" xr:uid="{CC585D2A-147C-4109-B2C6-0810320FACD3}"/>
    <cellStyle name="Normal 14 2 3 2" xfId="1581" xr:uid="{00000000-0005-0000-0000-0000AE5B0000}"/>
    <cellStyle name="Normal 14 2 3 2 2" xfId="11298" xr:uid="{00000000-0005-0000-0000-0000AF5B0000}"/>
    <cellStyle name="Normal 14 2 3 2 2 2" xfId="16629" xr:uid="{00000000-0005-0000-0000-0000B05B0000}"/>
    <cellStyle name="Normal 14 2 3 2 2 2 2" xfId="29164" xr:uid="{00000000-0005-0000-0000-0000B15B0000}"/>
    <cellStyle name="Normal 14 2 3 2 2 3" xfId="24071" xr:uid="{00000000-0005-0000-0000-0000B25B0000}"/>
    <cellStyle name="Normal 14 2 3 2 2 4" xfId="43536" xr:uid="{00000000-0005-0000-0000-0000B35B0000}"/>
    <cellStyle name="Normal 14 2 3 2 3" xfId="14610" xr:uid="{00000000-0005-0000-0000-0000B45B0000}"/>
    <cellStyle name="Normal 14 2 3 2 3 2" xfId="27289" xr:uid="{00000000-0005-0000-0000-0000B55B0000}"/>
    <cellStyle name="Normal 14 2 3 2 3 3" xfId="43537" xr:uid="{00000000-0005-0000-0000-0000B65B0000}"/>
    <cellStyle name="Normal 14 2 3 2 4" xfId="19387" xr:uid="{00000000-0005-0000-0000-0000B75B0000}"/>
    <cellStyle name="Normal 14 2 3 2 4 2" xfId="43538" xr:uid="{00000000-0005-0000-0000-0000B85B0000}"/>
    <cellStyle name="Normal 14 2 3 2 5" xfId="32504" xr:uid="{00000000-0005-0000-0000-0000B95B0000}"/>
    <cellStyle name="Normal 14 2 3 2 6" xfId="35515" xr:uid="{00000000-0005-0000-0000-0000BA5B0000}"/>
    <cellStyle name="Normal 14 2 3 2 7" xfId="8121" xr:uid="{00000000-0005-0000-0000-0000BB5B0000}"/>
    <cellStyle name="Normal 14 2 3 2 8" xfId="43535" xr:uid="{00000000-0005-0000-0000-0000BC5B0000}"/>
    <cellStyle name="Normal 14 2 3 2 9" xfId="46941" xr:uid="{0EBD4F26-02C1-4238-A73C-D52D488FC553}"/>
    <cellStyle name="Normal 14 2 3 3" xfId="9045" xr:uid="{00000000-0005-0000-0000-0000BD5B0000}"/>
    <cellStyle name="Normal 14 2 3 3 2" xfId="15452" xr:uid="{00000000-0005-0000-0000-0000BE5B0000}"/>
    <cellStyle name="Normal 14 2 3 3 2 2" xfId="28100" xr:uid="{00000000-0005-0000-0000-0000BF5B0000}"/>
    <cellStyle name="Normal 14 2 3 3 3" xfId="23053" xr:uid="{00000000-0005-0000-0000-0000C05B0000}"/>
    <cellStyle name="Normal 14 2 3 3 4" xfId="43539" xr:uid="{00000000-0005-0000-0000-0000C15B0000}"/>
    <cellStyle name="Normal 14 2 3 4" xfId="11085" xr:uid="{00000000-0005-0000-0000-0000C25B0000}"/>
    <cellStyle name="Normal 14 2 3 4 2" xfId="16499" xr:uid="{00000000-0005-0000-0000-0000C35B0000}"/>
    <cellStyle name="Normal 14 2 3 4 2 2" xfId="29039" xr:uid="{00000000-0005-0000-0000-0000C45B0000}"/>
    <cellStyle name="Normal 14 2 3 4 3" xfId="23949" xr:uid="{00000000-0005-0000-0000-0000C55B0000}"/>
    <cellStyle name="Normal 14 2 3 4 4" xfId="43540" xr:uid="{00000000-0005-0000-0000-0000C65B0000}"/>
    <cellStyle name="Normal 14 2 3 5" xfId="7059" xr:uid="{00000000-0005-0000-0000-0000C75B0000}"/>
    <cellStyle name="Normal 14 2 3 5 2" xfId="13596" xr:uid="{00000000-0005-0000-0000-0000C85B0000}"/>
    <cellStyle name="Normal 14 2 3 5 2 2" xfId="26327" xr:uid="{00000000-0005-0000-0000-0000C95B0000}"/>
    <cellStyle name="Normal 14 2 3 5 3" xfId="21786" xr:uid="{00000000-0005-0000-0000-0000CA5B0000}"/>
    <cellStyle name="Normal 14 2 3 5 4" xfId="43541" xr:uid="{00000000-0005-0000-0000-0000CB5B0000}"/>
    <cellStyle name="Normal 14 2 3 6" xfId="12497" xr:uid="{00000000-0005-0000-0000-0000CC5B0000}"/>
    <cellStyle name="Normal 14 2 3 6 2" xfId="25243" xr:uid="{00000000-0005-0000-0000-0000CD5B0000}"/>
    <cellStyle name="Normal 14 2 3 7" xfId="17971" xr:uid="{00000000-0005-0000-0000-0000CE5B0000}"/>
    <cellStyle name="Normal 14 2 3 8" xfId="31318" xr:uid="{00000000-0005-0000-0000-0000CF5B0000}"/>
    <cellStyle name="Normal 14 2 3 9" xfId="34658" xr:uid="{00000000-0005-0000-0000-0000D05B0000}"/>
    <cellStyle name="Normal 14 2 4" xfId="1582" xr:uid="{00000000-0005-0000-0000-0000D15B0000}"/>
    <cellStyle name="Normal 14 2 4 10" xfId="4841" xr:uid="{00000000-0005-0000-0000-0000D25B0000}"/>
    <cellStyle name="Normal 14 2 4 11" xfId="43542" xr:uid="{00000000-0005-0000-0000-0000D35B0000}"/>
    <cellStyle name="Normal 14 2 4 12" xfId="46942" xr:uid="{B5B83A5D-D5C3-4D0B-9FB3-A2450F27C41C}"/>
    <cellStyle name="Normal 14 2 4 2" xfId="8122" xr:uid="{00000000-0005-0000-0000-0000D45B0000}"/>
    <cellStyle name="Normal 14 2 4 2 2" xfId="14611" xr:uid="{00000000-0005-0000-0000-0000D55B0000}"/>
    <cellStyle name="Normal 14 2 4 2 2 2" xfId="27290" xr:uid="{00000000-0005-0000-0000-0000D65B0000}"/>
    <cellStyle name="Normal 14 2 4 2 3" xfId="19388" xr:uid="{00000000-0005-0000-0000-0000D75B0000}"/>
    <cellStyle name="Normal 14 2 4 2 4" xfId="32505" xr:uid="{00000000-0005-0000-0000-0000D85B0000}"/>
    <cellStyle name="Normal 14 2 4 2 5" xfId="35516" xr:uid="{00000000-0005-0000-0000-0000D95B0000}"/>
    <cellStyle name="Normal 14 2 4 2 6" xfId="43543" xr:uid="{00000000-0005-0000-0000-0000DA5B0000}"/>
    <cellStyle name="Normal 14 2 4 3" xfId="9046" xr:uid="{00000000-0005-0000-0000-0000DB5B0000}"/>
    <cellStyle name="Normal 14 2 4 3 2" xfId="15453" xr:uid="{00000000-0005-0000-0000-0000DC5B0000}"/>
    <cellStyle name="Normal 14 2 4 3 2 2" xfId="28101" xr:uid="{00000000-0005-0000-0000-0000DD5B0000}"/>
    <cellStyle name="Normal 14 2 4 3 3" xfId="23054" xr:uid="{00000000-0005-0000-0000-0000DE5B0000}"/>
    <cellStyle name="Normal 14 2 4 3 4" xfId="43544" xr:uid="{00000000-0005-0000-0000-0000DF5B0000}"/>
    <cellStyle name="Normal 14 2 4 4" xfId="10959" xr:uid="{00000000-0005-0000-0000-0000E05B0000}"/>
    <cellStyle name="Normal 14 2 4 4 2" xfId="16417" xr:uid="{00000000-0005-0000-0000-0000E15B0000}"/>
    <cellStyle name="Normal 14 2 4 4 2 2" xfId="28958" xr:uid="{00000000-0005-0000-0000-0000E25B0000}"/>
    <cellStyle name="Normal 14 2 4 4 3" xfId="23869" xr:uid="{00000000-0005-0000-0000-0000E35B0000}"/>
    <cellStyle name="Normal 14 2 4 4 4" xfId="43545" xr:uid="{00000000-0005-0000-0000-0000E45B0000}"/>
    <cellStyle name="Normal 14 2 4 5" xfId="7060" xr:uid="{00000000-0005-0000-0000-0000E55B0000}"/>
    <cellStyle name="Normal 14 2 4 5 2" xfId="13597" xr:uid="{00000000-0005-0000-0000-0000E65B0000}"/>
    <cellStyle name="Normal 14 2 4 5 2 2" xfId="26328" xr:uid="{00000000-0005-0000-0000-0000E75B0000}"/>
    <cellStyle name="Normal 14 2 4 5 3" xfId="21787" xr:uid="{00000000-0005-0000-0000-0000E85B0000}"/>
    <cellStyle name="Normal 14 2 4 6" xfId="12498" xr:uid="{00000000-0005-0000-0000-0000E95B0000}"/>
    <cellStyle name="Normal 14 2 4 6 2" xfId="25244" xr:uid="{00000000-0005-0000-0000-0000EA5B0000}"/>
    <cellStyle name="Normal 14 2 4 7" xfId="17972" xr:uid="{00000000-0005-0000-0000-0000EB5B0000}"/>
    <cellStyle name="Normal 14 2 4 8" xfId="31319" xr:uid="{00000000-0005-0000-0000-0000EC5B0000}"/>
    <cellStyle name="Normal 14 2 4 9" xfId="34659" xr:uid="{00000000-0005-0000-0000-0000ED5B0000}"/>
    <cellStyle name="Normal 14 2 5" xfId="1575" xr:uid="{00000000-0005-0000-0000-0000EE5B0000}"/>
    <cellStyle name="Normal 14 2 5 10" xfId="43546" xr:uid="{00000000-0005-0000-0000-0000EF5B0000}"/>
    <cellStyle name="Normal 14 2 5 2" xfId="8123" xr:uid="{00000000-0005-0000-0000-0000F05B0000}"/>
    <cellStyle name="Normal 14 2 5 2 2" xfId="14612" xr:uid="{00000000-0005-0000-0000-0000F15B0000}"/>
    <cellStyle name="Normal 14 2 5 2 2 2" xfId="27291" xr:uid="{00000000-0005-0000-0000-0000F25B0000}"/>
    <cellStyle name="Normal 14 2 5 2 3" xfId="19389" xr:uid="{00000000-0005-0000-0000-0000F35B0000}"/>
    <cellStyle name="Normal 14 2 5 2 4" xfId="32506" xr:uid="{00000000-0005-0000-0000-0000F45B0000}"/>
    <cellStyle name="Normal 14 2 5 2 5" xfId="35517" xr:uid="{00000000-0005-0000-0000-0000F55B0000}"/>
    <cellStyle name="Normal 14 2 5 3" xfId="9047" xr:uid="{00000000-0005-0000-0000-0000F65B0000}"/>
    <cellStyle name="Normal 14 2 5 3 2" xfId="15454" xr:uid="{00000000-0005-0000-0000-0000F75B0000}"/>
    <cellStyle name="Normal 14 2 5 3 2 2" xfId="28102" xr:uid="{00000000-0005-0000-0000-0000F85B0000}"/>
    <cellStyle name="Normal 14 2 5 3 3" xfId="23055" xr:uid="{00000000-0005-0000-0000-0000F95B0000}"/>
    <cellStyle name="Normal 14 2 5 4" xfId="7061" xr:uid="{00000000-0005-0000-0000-0000FA5B0000}"/>
    <cellStyle name="Normal 14 2 5 4 2" xfId="13598" xr:uid="{00000000-0005-0000-0000-0000FB5B0000}"/>
    <cellStyle name="Normal 14 2 5 4 2 2" xfId="26329" xr:uid="{00000000-0005-0000-0000-0000FC5B0000}"/>
    <cellStyle name="Normal 14 2 5 4 3" xfId="21788" xr:uid="{00000000-0005-0000-0000-0000FD5B0000}"/>
    <cellStyle name="Normal 14 2 5 5" xfId="12499" xr:uid="{00000000-0005-0000-0000-0000FE5B0000}"/>
    <cellStyle name="Normal 14 2 5 5 2" xfId="25245" xr:uid="{00000000-0005-0000-0000-0000FF5B0000}"/>
    <cellStyle name="Normal 14 2 5 6" xfId="17973" xr:uid="{00000000-0005-0000-0000-0000005C0000}"/>
    <cellStyle name="Normal 14 2 5 7" xfId="31320" xr:uid="{00000000-0005-0000-0000-0000015C0000}"/>
    <cellStyle name="Normal 14 2 5 8" xfId="34660" xr:uid="{00000000-0005-0000-0000-0000025C0000}"/>
    <cellStyle name="Normal 14 2 5 9" xfId="4842" xr:uid="{00000000-0005-0000-0000-0000035C0000}"/>
    <cellStyle name="Normal 14 2 6" xfId="4843" xr:uid="{00000000-0005-0000-0000-0000045C0000}"/>
    <cellStyle name="Normal 14 2 6 2" xfId="8124" xr:uid="{00000000-0005-0000-0000-0000055C0000}"/>
    <cellStyle name="Normal 14 2 6 2 2" xfId="14613" xr:uid="{00000000-0005-0000-0000-0000065C0000}"/>
    <cellStyle name="Normal 14 2 6 2 2 2" xfId="27292" xr:uid="{00000000-0005-0000-0000-0000075C0000}"/>
    <cellStyle name="Normal 14 2 6 2 3" xfId="19390" xr:uid="{00000000-0005-0000-0000-0000085C0000}"/>
    <cellStyle name="Normal 14 2 6 2 4" xfId="32507" xr:uid="{00000000-0005-0000-0000-0000095C0000}"/>
    <cellStyle name="Normal 14 2 6 2 5" xfId="35518" xr:uid="{00000000-0005-0000-0000-00000A5C0000}"/>
    <cellStyle name="Normal 14 2 6 3" xfId="9048" xr:uid="{00000000-0005-0000-0000-00000B5C0000}"/>
    <cellStyle name="Normal 14 2 6 3 2" xfId="15455" xr:uid="{00000000-0005-0000-0000-00000C5C0000}"/>
    <cellStyle name="Normal 14 2 6 3 2 2" xfId="28103" xr:uid="{00000000-0005-0000-0000-00000D5C0000}"/>
    <cellStyle name="Normal 14 2 6 3 3" xfId="23056" xr:uid="{00000000-0005-0000-0000-00000E5C0000}"/>
    <cellStyle name="Normal 14 2 6 4" xfId="7062" xr:uid="{00000000-0005-0000-0000-00000F5C0000}"/>
    <cellStyle name="Normal 14 2 6 4 2" xfId="13599" xr:uid="{00000000-0005-0000-0000-0000105C0000}"/>
    <cellStyle name="Normal 14 2 6 4 2 2" xfId="26330" xr:uid="{00000000-0005-0000-0000-0000115C0000}"/>
    <cellStyle name="Normal 14 2 6 4 3" xfId="21789" xr:uid="{00000000-0005-0000-0000-0000125C0000}"/>
    <cellStyle name="Normal 14 2 6 5" xfId="12500" xr:uid="{00000000-0005-0000-0000-0000135C0000}"/>
    <cellStyle name="Normal 14 2 6 5 2" xfId="25246" xr:uid="{00000000-0005-0000-0000-0000145C0000}"/>
    <cellStyle name="Normal 14 2 6 6" xfId="17974" xr:uid="{00000000-0005-0000-0000-0000155C0000}"/>
    <cellStyle name="Normal 14 2 6 7" xfId="31321" xr:uid="{00000000-0005-0000-0000-0000165C0000}"/>
    <cellStyle name="Normal 14 2 6 8" xfId="34661" xr:uid="{00000000-0005-0000-0000-0000175C0000}"/>
    <cellStyle name="Normal 14 2 6 9" xfId="43547" xr:uid="{00000000-0005-0000-0000-0000185C0000}"/>
    <cellStyle name="Normal 14 2 7" xfId="4844" xr:uid="{00000000-0005-0000-0000-0000195C0000}"/>
    <cellStyle name="Normal 14 2 7 2" xfId="8125" xr:uid="{00000000-0005-0000-0000-00001A5C0000}"/>
    <cellStyle name="Normal 14 2 7 2 2" xfId="14614" xr:uid="{00000000-0005-0000-0000-00001B5C0000}"/>
    <cellStyle name="Normal 14 2 7 2 2 2" xfId="27293" xr:uid="{00000000-0005-0000-0000-00001C5C0000}"/>
    <cellStyle name="Normal 14 2 7 2 3" xfId="19391" xr:uid="{00000000-0005-0000-0000-00001D5C0000}"/>
    <cellStyle name="Normal 14 2 7 2 4" xfId="32508" xr:uid="{00000000-0005-0000-0000-00001E5C0000}"/>
    <cellStyle name="Normal 14 2 7 2 5" xfId="35519" xr:uid="{00000000-0005-0000-0000-00001F5C0000}"/>
    <cellStyle name="Normal 14 2 7 3" xfId="9049" xr:uid="{00000000-0005-0000-0000-0000205C0000}"/>
    <cellStyle name="Normal 14 2 7 3 2" xfId="15456" xr:uid="{00000000-0005-0000-0000-0000215C0000}"/>
    <cellStyle name="Normal 14 2 7 3 2 2" xfId="28104" xr:uid="{00000000-0005-0000-0000-0000225C0000}"/>
    <cellStyle name="Normal 14 2 7 3 3" xfId="23057" xr:uid="{00000000-0005-0000-0000-0000235C0000}"/>
    <cellStyle name="Normal 14 2 7 4" xfId="7063" xr:uid="{00000000-0005-0000-0000-0000245C0000}"/>
    <cellStyle name="Normal 14 2 7 4 2" xfId="13600" xr:uid="{00000000-0005-0000-0000-0000255C0000}"/>
    <cellStyle name="Normal 14 2 7 4 2 2" xfId="26331" xr:uid="{00000000-0005-0000-0000-0000265C0000}"/>
    <cellStyle name="Normal 14 2 7 4 3" xfId="21790" xr:uid="{00000000-0005-0000-0000-0000275C0000}"/>
    <cellStyle name="Normal 14 2 7 5" xfId="12501" xr:uid="{00000000-0005-0000-0000-0000285C0000}"/>
    <cellStyle name="Normal 14 2 7 5 2" xfId="25247" xr:uid="{00000000-0005-0000-0000-0000295C0000}"/>
    <cellStyle name="Normal 14 2 7 6" xfId="17975" xr:uid="{00000000-0005-0000-0000-00002A5C0000}"/>
    <cellStyle name="Normal 14 2 7 7" xfId="31322" xr:uid="{00000000-0005-0000-0000-00002B5C0000}"/>
    <cellStyle name="Normal 14 2 7 8" xfId="34662" xr:uid="{00000000-0005-0000-0000-00002C5C0000}"/>
    <cellStyle name="Normal 14 2 7 9" xfId="43548" xr:uid="{00000000-0005-0000-0000-00002D5C0000}"/>
    <cellStyle name="Normal 14 2 8" xfId="4845" xr:uid="{00000000-0005-0000-0000-00002E5C0000}"/>
    <cellStyle name="Normal 14 2 8 2" xfId="8126" xr:uid="{00000000-0005-0000-0000-00002F5C0000}"/>
    <cellStyle name="Normal 14 2 8 2 2" xfId="14615" xr:uid="{00000000-0005-0000-0000-0000305C0000}"/>
    <cellStyle name="Normal 14 2 8 2 2 2" xfId="27294" xr:uid="{00000000-0005-0000-0000-0000315C0000}"/>
    <cellStyle name="Normal 14 2 8 2 3" xfId="19392" xr:uid="{00000000-0005-0000-0000-0000325C0000}"/>
    <cellStyle name="Normal 14 2 8 2 4" xfId="32509" xr:uid="{00000000-0005-0000-0000-0000335C0000}"/>
    <cellStyle name="Normal 14 2 8 2 5" xfId="35520" xr:uid="{00000000-0005-0000-0000-0000345C0000}"/>
    <cellStyle name="Normal 14 2 8 3" xfId="9050" xr:uid="{00000000-0005-0000-0000-0000355C0000}"/>
    <cellStyle name="Normal 14 2 8 3 2" xfId="15457" xr:uid="{00000000-0005-0000-0000-0000365C0000}"/>
    <cellStyle name="Normal 14 2 8 3 2 2" xfId="28105" xr:uid="{00000000-0005-0000-0000-0000375C0000}"/>
    <cellStyle name="Normal 14 2 8 3 3" xfId="23058" xr:uid="{00000000-0005-0000-0000-0000385C0000}"/>
    <cellStyle name="Normal 14 2 8 4" xfId="7064" xr:uid="{00000000-0005-0000-0000-0000395C0000}"/>
    <cellStyle name="Normal 14 2 8 4 2" xfId="13601" xr:uid="{00000000-0005-0000-0000-00003A5C0000}"/>
    <cellStyle name="Normal 14 2 8 4 2 2" xfId="26332" xr:uid="{00000000-0005-0000-0000-00003B5C0000}"/>
    <cellStyle name="Normal 14 2 8 4 3" xfId="21791" xr:uid="{00000000-0005-0000-0000-00003C5C0000}"/>
    <cellStyle name="Normal 14 2 8 5" xfId="12502" xr:uid="{00000000-0005-0000-0000-00003D5C0000}"/>
    <cellStyle name="Normal 14 2 8 5 2" xfId="25248" xr:uid="{00000000-0005-0000-0000-00003E5C0000}"/>
    <cellStyle name="Normal 14 2 8 6" xfId="17976" xr:uid="{00000000-0005-0000-0000-00003F5C0000}"/>
    <cellStyle name="Normal 14 2 8 7" xfId="31323" xr:uid="{00000000-0005-0000-0000-0000405C0000}"/>
    <cellStyle name="Normal 14 2 8 8" xfId="34663" xr:uid="{00000000-0005-0000-0000-0000415C0000}"/>
    <cellStyle name="Normal 14 2 8 9" xfId="43549" xr:uid="{00000000-0005-0000-0000-0000425C0000}"/>
    <cellStyle name="Normal 14 2 9" xfId="4846" xr:uid="{00000000-0005-0000-0000-0000435C0000}"/>
    <cellStyle name="Normal 14 2 9 2" xfId="8127" xr:uid="{00000000-0005-0000-0000-0000445C0000}"/>
    <cellStyle name="Normal 14 2 9 2 2" xfId="14616" xr:uid="{00000000-0005-0000-0000-0000455C0000}"/>
    <cellStyle name="Normal 14 2 9 2 2 2" xfId="27295" xr:uid="{00000000-0005-0000-0000-0000465C0000}"/>
    <cellStyle name="Normal 14 2 9 2 3" xfId="19393" xr:uid="{00000000-0005-0000-0000-0000475C0000}"/>
    <cellStyle name="Normal 14 2 9 2 4" xfId="32510" xr:uid="{00000000-0005-0000-0000-0000485C0000}"/>
    <cellStyle name="Normal 14 2 9 2 5" xfId="35521" xr:uid="{00000000-0005-0000-0000-0000495C0000}"/>
    <cellStyle name="Normal 14 2 9 3" xfId="9051" xr:uid="{00000000-0005-0000-0000-00004A5C0000}"/>
    <cellStyle name="Normal 14 2 9 3 2" xfId="15458" xr:uid="{00000000-0005-0000-0000-00004B5C0000}"/>
    <cellStyle name="Normal 14 2 9 3 2 2" xfId="28106" xr:uid="{00000000-0005-0000-0000-00004C5C0000}"/>
    <cellStyle name="Normal 14 2 9 3 3" xfId="23059" xr:uid="{00000000-0005-0000-0000-00004D5C0000}"/>
    <cellStyle name="Normal 14 2 9 4" xfId="7065" xr:uid="{00000000-0005-0000-0000-00004E5C0000}"/>
    <cellStyle name="Normal 14 2 9 4 2" xfId="13602" xr:uid="{00000000-0005-0000-0000-00004F5C0000}"/>
    <cellStyle name="Normal 14 2 9 4 2 2" xfId="26333" xr:uid="{00000000-0005-0000-0000-0000505C0000}"/>
    <cellStyle name="Normal 14 2 9 4 3" xfId="21792" xr:uid="{00000000-0005-0000-0000-0000515C0000}"/>
    <cellStyle name="Normal 14 2 9 5" xfId="12503" xr:uid="{00000000-0005-0000-0000-0000525C0000}"/>
    <cellStyle name="Normal 14 2 9 5 2" xfId="25249" xr:uid="{00000000-0005-0000-0000-0000535C0000}"/>
    <cellStyle name="Normal 14 2 9 6" xfId="17977" xr:uid="{00000000-0005-0000-0000-0000545C0000}"/>
    <cellStyle name="Normal 14 2 9 7" xfId="31324" xr:uid="{00000000-0005-0000-0000-0000555C0000}"/>
    <cellStyle name="Normal 14 2 9 8" xfId="34664" xr:uid="{00000000-0005-0000-0000-0000565C0000}"/>
    <cellStyle name="Normal 14 3" xfId="1583" xr:uid="{00000000-0005-0000-0000-0000575C0000}"/>
    <cellStyle name="Normal 14 3 2" xfId="1584" xr:uid="{00000000-0005-0000-0000-0000585C0000}"/>
    <cellStyle name="Normal 14 3 2 2" xfId="1585" xr:uid="{00000000-0005-0000-0000-0000595C0000}"/>
    <cellStyle name="Normal 14 3 2 2 2" xfId="16662" xr:uid="{00000000-0005-0000-0000-00005A5C0000}"/>
    <cellStyle name="Normal 14 3 2 2 2 2" xfId="29197" xr:uid="{00000000-0005-0000-0000-00005B5C0000}"/>
    <cellStyle name="Normal 14 3 2 2 2 3" xfId="43553" xr:uid="{00000000-0005-0000-0000-00005C5C0000}"/>
    <cellStyle name="Normal 14 3 2 2 3" xfId="24105" xr:uid="{00000000-0005-0000-0000-00005D5C0000}"/>
    <cellStyle name="Normal 14 3 2 2 3 2" xfId="43554" xr:uid="{00000000-0005-0000-0000-00005E5C0000}"/>
    <cellStyle name="Normal 14 3 2 2 4" xfId="11340" xr:uid="{00000000-0005-0000-0000-00005F5C0000}"/>
    <cellStyle name="Normal 14 3 2 2 4 2" xfId="43555" xr:uid="{00000000-0005-0000-0000-0000605C0000}"/>
    <cellStyle name="Normal 14 3 2 2 5" xfId="43552" xr:uid="{00000000-0005-0000-0000-0000615C0000}"/>
    <cellStyle name="Normal 14 3 2 2 6" xfId="46945" xr:uid="{31943AFE-7293-45E3-90BD-EA571785232A}"/>
    <cellStyle name="Normal 14 3 2 3" xfId="10241" xr:uid="{00000000-0005-0000-0000-0000625C0000}"/>
    <cellStyle name="Normal 14 3 2 3 2" xfId="16062" xr:uid="{00000000-0005-0000-0000-0000635C0000}"/>
    <cellStyle name="Normal 14 3 2 3 2 2" xfId="28689" xr:uid="{00000000-0005-0000-0000-0000645C0000}"/>
    <cellStyle name="Normal 14 3 2 3 3" xfId="23653" xr:uid="{00000000-0005-0000-0000-0000655C0000}"/>
    <cellStyle name="Normal 14 3 2 3 4" xfId="43556" xr:uid="{00000000-0005-0000-0000-0000665C0000}"/>
    <cellStyle name="Normal 14 3 2 4" xfId="6273" xr:uid="{00000000-0005-0000-0000-0000675C0000}"/>
    <cellStyle name="Normal 14 3 2 4 2" xfId="43557" xr:uid="{00000000-0005-0000-0000-0000685C0000}"/>
    <cellStyle name="Normal 14 3 2 5" xfId="43558" xr:uid="{00000000-0005-0000-0000-0000695C0000}"/>
    <cellStyle name="Normal 14 3 2 6" xfId="43551" xr:uid="{00000000-0005-0000-0000-00006A5C0000}"/>
    <cellStyle name="Normal 14 3 2 7" xfId="46944" xr:uid="{B1D3679F-5262-4D8F-80B1-1BCF6E7CD950}"/>
    <cellStyle name="Normal 14 3 3" xfId="1586" xr:uid="{00000000-0005-0000-0000-00006B5C0000}"/>
    <cellStyle name="Normal 14 3 3 2" xfId="16424" xr:uid="{00000000-0005-0000-0000-00006C5C0000}"/>
    <cellStyle name="Normal 14 3 3 2 2" xfId="28965" xr:uid="{00000000-0005-0000-0000-00006D5C0000}"/>
    <cellStyle name="Normal 14 3 3 2 3" xfId="43560" xr:uid="{00000000-0005-0000-0000-00006E5C0000}"/>
    <cellStyle name="Normal 14 3 3 3" xfId="23875" xr:uid="{00000000-0005-0000-0000-00006F5C0000}"/>
    <cellStyle name="Normal 14 3 3 3 2" xfId="43561" xr:uid="{00000000-0005-0000-0000-0000705C0000}"/>
    <cellStyle name="Normal 14 3 3 4" xfId="10968" xr:uid="{00000000-0005-0000-0000-0000715C0000}"/>
    <cellStyle name="Normal 14 3 3 4 2" xfId="43562" xr:uid="{00000000-0005-0000-0000-0000725C0000}"/>
    <cellStyle name="Normal 14 3 3 5" xfId="43559" xr:uid="{00000000-0005-0000-0000-0000735C0000}"/>
    <cellStyle name="Normal 14 3 3 6" xfId="46946" xr:uid="{A79AAE43-DC92-4DF0-894C-909C43E7399F}"/>
    <cellStyle name="Normal 14 3 4" xfId="10575" xr:uid="{00000000-0005-0000-0000-0000745C0000}"/>
    <cellStyle name="Normal 14 3 4 2" xfId="16172" xr:uid="{00000000-0005-0000-0000-0000755C0000}"/>
    <cellStyle name="Normal 14 3 4 2 2" xfId="28794" xr:uid="{00000000-0005-0000-0000-0000765C0000}"/>
    <cellStyle name="Normal 14 3 4 3" xfId="23740" xr:uid="{00000000-0005-0000-0000-0000775C0000}"/>
    <cellStyle name="Normal 14 3 4 4" xfId="43563" xr:uid="{00000000-0005-0000-0000-0000785C0000}"/>
    <cellStyle name="Normal 14 3 5" xfId="2861" xr:uid="{00000000-0005-0000-0000-0000795C0000}"/>
    <cellStyle name="Normal 14 3 5 2" xfId="43564" xr:uid="{00000000-0005-0000-0000-00007A5C0000}"/>
    <cellStyle name="Normal 14 3 6" xfId="43565" xr:uid="{00000000-0005-0000-0000-00007B5C0000}"/>
    <cellStyle name="Normal 14 3 7" xfId="43566" xr:uid="{00000000-0005-0000-0000-00007C5C0000}"/>
    <cellStyle name="Normal 14 3 8" xfId="43550" xr:uid="{00000000-0005-0000-0000-00007D5C0000}"/>
    <cellStyle name="Normal 14 3 9" xfId="46943" xr:uid="{B90CDBCC-684C-43D3-81A5-96BA7F77C218}"/>
    <cellStyle name="Normal 14 4" xfId="1587" xr:uid="{00000000-0005-0000-0000-00007E5C0000}"/>
    <cellStyle name="Normal 14 4 2" xfId="1588" xr:uid="{00000000-0005-0000-0000-00007F5C0000}"/>
    <cellStyle name="Normal 14 4 2 2" xfId="16033" xr:uid="{00000000-0005-0000-0000-0000805C0000}"/>
    <cellStyle name="Normal 14 4 2 2 2" xfId="28661" xr:uid="{00000000-0005-0000-0000-0000815C0000}"/>
    <cellStyle name="Normal 14 4 2 2 3" xfId="43569" xr:uid="{00000000-0005-0000-0000-0000825C0000}"/>
    <cellStyle name="Normal 14 4 2 3" xfId="23626" xr:uid="{00000000-0005-0000-0000-0000835C0000}"/>
    <cellStyle name="Normal 14 4 2 3 2" xfId="43570" xr:uid="{00000000-0005-0000-0000-0000845C0000}"/>
    <cellStyle name="Normal 14 4 2 4" xfId="10145" xr:uid="{00000000-0005-0000-0000-0000855C0000}"/>
    <cellStyle name="Normal 14 4 2 4 2" xfId="43571" xr:uid="{00000000-0005-0000-0000-0000865C0000}"/>
    <cellStyle name="Normal 14 4 2 5" xfId="43568" xr:uid="{00000000-0005-0000-0000-0000875C0000}"/>
    <cellStyle name="Normal 14 4 2 6" xfId="46948" xr:uid="{73B2B14F-856E-447B-808A-634950BF65DF}"/>
    <cellStyle name="Normal 14 4 3" xfId="11070" xr:uid="{00000000-0005-0000-0000-0000885C0000}"/>
    <cellStyle name="Normal 14 4 3 2" xfId="16493" xr:uid="{00000000-0005-0000-0000-0000895C0000}"/>
    <cellStyle name="Normal 14 4 3 2 2" xfId="29033" xr:uid="{00000000-0005-0000-0000-00008A5C0000}"/>
    <cellStyle name="Normal 14 4 3 3" xfId="23943" xr:uid="{00000000-0005-0000-0000-00008B5C0000}"/>
    <cellStyle name="Normal 14 4 3 4" xfId="43572" xr:uid="{00000000-0005-0000-0000-00008C5C0000}"/>
    <cellStyle name="Normal 14 4 4" xfId="2862" xr:uid="{00000000-0005-0000-0000-00008D5C0000}"/>
    <cellStyle name="Normal 14 4 4 2" xfId="43573" xr:uid="{00000000-0005-0000-0000-00008E5C0000}"/>
    <cellStyle name="Normal 14 4 5" xfId="43574" xr:uid="{00000000-0005-0000-0000-00008F5C0000}"/>
    <cellStyle name="Normal 14 4 6" xfId="43567" xr:uid="{00000000-0005-0000-0000-0000905C0000}"/>
    <cellStyle name="Normal 14 4 7" xfId="46947" xr:uid="{FD6EF800-B9E1-46A4-A321-55A2E228BB56}"/>
    <cellStyle name="Normal 14 5" xfId="1589" xr:uid="{00000000-0005-0000-0000-0000915C0000}"/>
    <cellStyle name="Normal 14 5 2" xfId="10430" xr:uid="{00000000-0005-0000-0000-0000925C0000}"/>
    <cellStyle name="Normal 14 5 2 2" xfId="16121" xr:uid="{00000000-0005-0000-0000-0000935C0000}"/>
    <cellStyle name="Normal 14 5 2 2 2" xfId="28743" xr:uid="{00000000-0005-0000-0000-0000945C0000}"/>
    <cellStyle name="Normal 14 5 2 3" xfId="23701" xr:uid="{00000000-0005-0000-0000-0000955C0000}"/>
    <cellStyle name="Normal 14 5 2 4" xfId="43576" xr:uid="{00000000-0005-0000-0000-0000965C0000}"/>
    <cellStyle name="Normal 14 5 3" xfId="2863" xr:uid="{00000000-0005-0000-0000-0000975C0000}"/>
    <cellStyle name="Normal 14 5 3 2" xfId="43577" xr:uid="{00000000-0005-0000-0000-0000985C0000}"/>
    <cellStyle name="Normal 14 5 4" xfId="43578" xr:uid="{00000000-0005-0000-0000-0000995C0000}"/>
    <cellStyle name="Normal 14 5 5" xfId="43575" xr:uid="{00000000-0005-0000-0000-00009A5C0000}"/>
    <cellStyle name="Normal 14 5 6" xfId="46949" xr:uid="{EAEB1BA1-0054-433E-8F3E-69A08CDD192F}"/>
    <cellStyle name="Normal 14 6" xfId="1574" xr:uid="{00000000-0005-0000-0000-00009B5C0000}"/>
    <cellStyle name="Normal 14 6 2" xfId="10461" xr:uid="{00000000-0005-0000-0000-00009C5C0000}"/>
    <cellStyle name="Normal 14 6 3" xfId="4827" xr:uid="{00000000-0005-0000-0000-00009D5C0000}"/>
    <cellStyle name="Normal 14 7" xfId="9730" xr:uid="{00000000-0005-0000-0000-00009E5C0000}"/>
    <cellStyle name="Normal 14 7 2" xfId="43579" xr:uid="{00000000-0005-0000-0000-00009F5C0000}"/>
    <cellStyle name="Normal 14 8" xfId="18898" xr:uid="{00000000-0005-0000-0000-0000A05C0000}"/>
    <cellStyle name="Normal 14 8 2" xfId="43580" xr:uid="{00000000-0005-0000-0000-0000A15C0000}"/>
    <cellStyle name="Normal 14 9" xfId="17958" xr:uid="{00000000-0005-0000-0000-0000A25C0000}"/>
    <cellStyle name="Normal 14 9 2" xfId="43581" xr:uid="{00000000-0005-0000-0000-0000A35C0000}"/>
    <cellStyle name="Normal 140" xfId="10833" xr:uid="{00000000-0005-0000-0000-0000A45C0000}"/>
    <cellStyle name="Normal 140 2" xfId="16341" xr:uid="{00000000-0005-0000-0000-0000A55C0000}"/>
    <cellStyle name="Normal 140 2 2" xfId="28883" xr:uid="{00000000-0005-0000-0000-0000A65C0000}"/>
    <cellStyle name="Normal 140 3" xfId="23801" xr:uid="{00000000-0005-0000-0000-0000A75C0000}"/>
    <cellStyle name="Normal 140 4" xfId="43582" xr:uid="{00000000-0005-0000-0000-0000A85C0000}"/>
    <cellStyle name="Normal 141" xfId="11355" xr:uid="{00000000-0005-0000-0000-0000A95C0000}"/>
    <cellStyle name="Normal 141 2" xfId="16670" xr:uid="{00000000-0005-0000-0000-0000AA5C0000}"/>
    <cellStyle name="Normal 141 2 2" xfId="29205" xr:uid="{00000000-0005-0000-0000-0000AB5C0000}"/>
    <cellStyle name="Normal 141 3" xfId="24114" xr:uid="{00000000-0005-0000-0000-0000AC5C0000}"/>
    <cellStyle name="Normal 141 4" xfId="43583" xr:uid="{00000000-0005-0000-0000-0000AD5C0000}"/>
    <cellStyle name="Normal 142" xfId="11362" xr:uid="{00000000-0005-0000-0000-0000AE5C0000}"/>
    <cellStyle name="Normal 142 2" xfId="16677" xr:uid="{00000000-0005-0000-0000-0000AF5C0000}"/>
    <cellStyle name="Normal 142 2 2" xfId="29212" xr:uid="{00000000-0005-0000-0000-0000B05C0000}"/>
    <cellStyle name="Normal 142 3" xfId="24121" xr:uid="{00000000-0005-0000-0000-0000B15C0000}"/>
    <cellStyle name="Normal 142 4" xfId="43584" xr:uid="{00000000-0005-0000-0000-0000B25C0000}"/>
    <cellStyle name="Normal 143" xfId="11357" xr:uid="{00000000-0005-0000-0000-0000B35C0000}"/>
    <cellStyle name="Normal 143 2" xfId="16672" xr:uid="{00000000-0005-0000-0000-0000B45C0000}"/>
    <cellStyle name="Normal 143 2 2" xfId="29207" xr:uid="{00000000-0005-0000-0000-0000B55C0000}"/>
    <cellStyle name="Normal 143 3" xfId="24116" xr:uid="{00000000-0005-0000-0000-0000B65C0000}"/>
    <cellStyle name="Normal 143 4" xfId="43585" xr:uid="{00000000-0005-0000-0000-0000B75C0000}"/>
    <cellStyle name="Normal 144" xfId="11359" xr:uid="{00000000-0005-0000-0000-0000B85C0000}"/>
    <cellStyle name="Normal 144 2" xfId="16674" xr:uid="{00000000-0005-0000-0000-0000B95C0000}"/>
    <cellStyle name="Normal 144 2 2" xfId="29209" xr:uid="{00000000-0005-0000-0000-0000BA5C0000}"/>
    <cellStyle name="Normal 144 3" xfId="24118" xr:uid="{00000000-0005-0000-0000-0000BB5C0000}"/>
    <cellStyle name="Normal 144 4" xfId="43586" xr:uid="{00000000-0005-0000-0000-0000BC5C0000}"/>
    <cellStyle name="Normal 145" xfId="11360" xr:uid="{00000000-0005-0000-0000-0000BD5C0000}"/>
    <cellStyle name="Normal 145 2" xfId="16675" xr:uid="{00000000-0005-0000-0000-0000BE5C0000}"/>
    <cellStyle name="Normal 145 2 2" xfId="29210" xr:uid="{00000000-0005-0000-0000-0000BF5C0000}"/>
    <cellStyle name="Normal 145 3" xfId="24119" xr:uid="{00000000-0005-0000-0000-0000C05C0000}"/>
    <cellStyle name="Normal 145 4" xfId="43587" xr:uid="{00000000-0005-0000-0000-0000C15C0000}"/>
    <cellStyle name="Normal 146" xfId="11366" xr:uid="{00000000-0005-0000-0000-0000C25C0000}"/>
    <cellStyle name="Normal 146 2" xfId="16679" xr:uid="{00000000-0005-0000-0000-0000C35C0000}"/>
    <cellStyle name="Normal 146 2 2" xfId="29214" xr:uid="{00000000-0005-0000-0000-0000C45C0000}"/>
    <cellStyle name="Normal 146 3" xfId="24123" xr:uid="{00000000-0005-0000-0000-0000C55C0000}"/>
    <cellStyle name="Normal 146 4" xfId="43588" xr:uid="{00000000-0005-0000-0000-0000C65C0000}"/>
    <cellStyle name="Normal 147" xfId="11050" xr:uid="{00000000-0005-0000-0000-0000C75C0000}"/>
    <cellStyle name="Normal 147 2" xfId="16484" xr:uid="{00000000-0005-0000-0000-0000C85C0000}"/>
    <cellStyle name="Normal 147 2 2" xfId="29024" xr:uid="{00000000-0005-0000-0000-0000C95C0000}"/>
    <cellStyle name="Normal 147 3" xfId="23933" xr:uid="{00000000-0005-0000-0000-0000CA5C0000}"/>
    <cellStyle name="Normal 147 4" xfId="43589" xr:uid="{00000000-0005-0000-0000-0000CB5C0000}"/>
    <cellStyle name="Normal 148" xfId="10826" xr:uid="{00000000-0005-0000-0000-0000CC5C0000}"/>
    <cellStyle name="Normal 148 2" xfId="16337" xr:uid="{00000000-0005-0000-0000-0000CD5C0000}"/>
    <cellStyle name="Normal 148 2 2" xfId="28879" xr:uid="{00000000-0005-0000-0000-0000CE5C0000}"/>
    <cellStyle name="Normal 148 3" xfId="23797" xr:uid="{00000000-0005-0000-0000-0000CF5C0000}"/>
    <cellStyle name="Normal 148 4" xfId="43590" xr:uid="{00000000-0005-0000-0000-0000D05C0000}"/>
    <cellStyle name="Normal 149" xfId="11991" xr:uid="{00000000-0005-0000-0000-0000D15C0000}"/>
    <cellStyle name="Normal 149 2" xfId="17123" xr:uid="{00000000-0005-0000-0000-0000D25C0000}"/>
    <cellStyle name="Normal 149 2 2" xfId="29654" xr:uid="{00000000-0005-0000-0000-0000D35C0000}"/>
    <cellStyle name="Normal 149 3" xfId="24739" xr:uid="{00000000-0005-0000-0000-0000D45C0000}"/>
    <cellStyle name="Normal 149 4" xfId="43591" xr:uid="{00000000-0005-0000-0000-0000D55C0000}"/>
    <cellStyle name="Normal 15" xfId="290" xr:uid="{00000000-0005-0000-0000-0000D65C0000}"/>
    <cellStyle name="Normal 15 2" xfId="1591" xr:uid="{00000000-0005-0000-0000-0000D75C0000}"/>
    <cellStyle name="Normal 15 2 10" xfId="4849" xr:uid="{00000000-0005-0000-0000-0000D85C0000}"/>
    <cellStyle name="Normal 15 2 11" xfId="4850" xr:uid="{00000000-0005-0000-0000-0000D95C0000}"/>
    <cellStyle name="Normal 15 2 12" xfId="4851" xr:uid="{00000000-0005-0000-0000-0000DA5C0000}"/>
    <cellStyle name="Normal 15 2 13" xfId="4852" xr:uid="{00000000-0005-0000-0000-0000DB5C0000}"/>
    <cellStyle name="Normal 15 2 14" xfId="4853" xr:uid="{00000000-0005-0000-0000-0000DC5C0000}"/>
    <cellStyle name="Normal 15 2 15" xfId="4854" xr:uid="{00000000-0005-0000-0000-0000DD5C0000}"/>
    <cellStyle name="Normal 15 2 16" xfId="4855" xr:uid="{00000000-0005-0000-0000-0000DE5C0000}"/>
    <cellStyle name="Normal 15 2 17" xfId="4856" xr:uid="{00000000-0005-0000-0000-0000DF5C0000}"/>
    <cellStyle name="Normal 15 2 18" xfId="4857" xr:uid="{00000000-0005-0000-0000-0000E05C0000}"/>
    <cellStyle name="Normal 15 2 19" xfId="4858" xr:uid="{00000000-0005-0000-0000-0000E15C0000}"/>
    <cellStyle name="Normal 15 2 2" xfId="1592" xr:uid="{00000000-0005-0000-0000-0000E25C0000}"/>
    <cellStyle name="Normal 15 2 2 2" xfId="1593" xr:uid="{00000000-0005-0000-0000-0000E35C0000}"/>
    <cellStyle name="Normal 15 2 2 2 2" xfId="1594" xr:uid="{00000000-0005-0000-0000-0000E45C0000}"/>
    <cellStyle name="Normal 15 2 2 2 2 2" xfId="16200" xr:uid="{00000000-0005-0000-0000-0000E55C0000}"/>
    <cellStyle name="Normal 15 2 2 2 2 2 2" xfId="28821" xr:uid="{00000000-0005-0000-0000-0000E65C0000}"/>
    <cellStyle name="Normal 15 2 2 2 2 2 3" xfId="43596" xr:uid="{00000000-0005-0000-0000-0000E75C0000}"/>
    <cellStyle name="Normal 15 2 2 2 2 3" xfId="23767" xr:uid="{00000000-0005-0000-0000-0000E85C0000}"/>
    <cellStyle name="Normal 15 2 2 2 2 3 2" xfId="43597" xr:uid="{00000000-0005-0000-0000-0000E95C0000}"/>
    <cellStyle name="Normal 15 2 2 2 2 4" xfId="10631" xr:uid="{00000000-0005-0000-0000-0000EA5C0000}"/>
    <cellStyle name="Normal 15 2 2 2 2 4 2" xfId="43598" xr:uid="{00000000-0005-0000-0000-0000EB5C0000}"/>
    <cellStyle name="Normal 15 2 2 2 2 5" xfId="43595" xr:uid="{00000000-0005-0000-0000-0000EC5C0000}"/>
    <cellStyle name="Normal 15 2 2 2 2 6" xfId="46953" xr:uid="{32FBF752-7535-4F04-82C3-862DFE3CA87B}"/>
    <cellStyle name="Normal 15 2 2 2 3" xfId="16502" xr:uid="{00000000-0005-0000-0000-0000ED5C0000}"/>
    <cellStyle name="Normal 15 2 2 2 3 2" xfId="29042" xr:uid="{00000000-0005-0000-0000-0000EE5C0000}"/>
    <cellStyle name="Normal 15 2 2 2 3 3" xfId="43599" xr:uid="{00000000-0005-0000-0000-0000EF5C0000}"/>
    <cellStyle name="Normal 15 2 2 2 4" xfId="23952" xr:uid="{00000000-0005-0000-0000-0000F05C0000}"/>
    <cellStyle name="Normal 15 2 2 2 4 2" xfId="43600" xr:uid="{00000000-0005-0000-0000-0000F15C0000}"/>
    <cellStyle name="Normal 15 2 2 2 5" xfId="11092" xr:uid="{00000000-0005-0000-0000-0000F25C0000}"/>
    <cellStyle name="Normal 15 2 2 2 5 2" xfId="43601" xr:uid="{00000000-0005-0000-0000-0000F35C0000}"/>
    <cellStyle name="Normal 15 2 2 2 6" xfId="43594" xr:uid="{00000000-0005-0000-0000-0000F45C0000}"/>
    <cellStyle name="Normal 15 2 2 2 7" xfId="46952" xr:uid="{1D446C22-8560-4F82-BC91-FDE2FC76AE3C}"/>
    <cellStyle name="Normal 15 2 2 3" xfId="1595" xr:uid="{00000000-0005-0000-0000-0000F55C0000}"/>
    <cellStyle name="Normal 15 2 2 3 2" xfId="16182" xr:uid="{00000000-0005-0000-0000-0000F65C0000}"/>
    <cellStyle name="Normal 15 2 2 3 2 2" xfId="28804" xr:uid="{00000000-0005-0000-0000-0000F75C0000}"/>
    <cellStyle name="Normal 15 2 2 3 2 3" xfId="43603" xr:uid="{00000000-0005-0000-0000-0000F85C0000}"/>
    <cellStyle name="Normal 15 2 2 3 3" xfId="23748" xr:uid="{00000000-0005-0000-0000-0000F95C0000}"/>
    <cellStyle name="Normal 15 2 2 3 3 2" xfId="43604" xr:uid="{00000000-0005-0000-0000-0000FA5C0000}"/>
    <cellStyle name="Normal 15 2 2 3 4" xfId="10587" xr:uid="{00000000-0005-0000-0000-0000FB5C0000}"/>
    <cellStyle name="Normal 15 2 2 3 4 2" xfId="43605" xr:uid="{00000000-0005-0000-0000-0000FC5C0000}"/>
    <cellStyle name="Normal 15 2 2 3 5" xfId="43602" xr:uid="{00000000-0005-0000-0000-0000FD5C0000}"/>
    <cellStyle name="Normal 15 2 2 3 6" xfId="46954" xr:uid="{629FC577-2E47-41F3-82DA-C3554A05A7BF}"/>
    <cellStyle name="Normal 15 2 2 4" xfId="11047" xr:uid="{00000000-0005-0000-0000-0000FE5C0000}"/>
    <cellStyle name="Normal 15 2 2 4 2" xfId="16481" xr:uid="{00000000-0005-0000-0000-0000FF5C0000}"/>
    <cellStyle name="Normal 15 2 2 4 2 2" xfId="29021" xr:uid="{00000000-0005-0000-0000-0000005D0000}"/>
    <cellStyle name="Normal 15 2 2 4 3" xfId="23931" xr:uid="{00000000-0005-0000-0000-0000015D0000}"/>
    <cellStyle name="Normal 15 2 2 4 4" xfId="43606" xr:uid="{00000000-0005-0000-0000-0000025D0000}"/>
    <cellStyle name="Normal 15 2 2 5" xfId="4859" xr:uid="{00000000-0005-0000-0000-0000035D0000}"/>
    <cellStyle name="Normal 15 2 2 5 2" xfId="43607" xr:uid="{00000000-0005-0000-0000-0000045D0000}"/>
    <cellStyle name="Normal 15 2 2 6" xfId="43608" xr:uid="{00000000-0005-0000-0000-0000055D0000}"/>
    <cellStyle name="Normal 15 2 2 7" xfId="43593" xr:uid="{00000000-0005-0000-0000-0000065D0000}"/>
    <cellStyle name="Normal 15 2 2 8" xfId="46951" xr:uid="{C84CE353-4B30-418C-8E7F-7D19FEED5CBA}"/>
    <cellStyle name="Normal 15 2 20" xfId="4848" xr:uid="{00000000-0005-0000-0000-0000075D0000}"/>
    <cellStyle name="Normal 15 2 20 2" xfId="18784" xr:uid="{00000000-0005-0000-0000-0000085D0000}"/>
    <cellStyle name="Normal 15 2 21" xfId="10434" xr:uid="{00000000-0005-0000-0000-0000095D0000}"/>
    <cellStyle name="Normal 15 2 21 2" xfId="16123" xr:uid="{00000000-0005-0000-0000-00000A5D0000}"/>
    <cellStyle name="Normal 15 2 21 2 2" xfId="28745" xr:uid="{00000000-0005-0000-0000-00000B5D0000}"/>
    <cellStyle name="Normal 15 2 21 3" xfId="17979" xr:uid="{00000000-0005-0000-0000-00000C5D0000}"/>
    <cellStyle name="Normal 15 2 21 4" xfId="23703" xr:uid="{00000000-0005-0000-0000-00000D5D0000}"/>
    <cellStyle name="Normal 15 2 22" xfId="2865" xr:uid="{00000000-0005-0000-0000-00000E5D0000}"/>
    <cellStyle name="Normal 15 2 23" xfId="43592" xr:uid="{00000000-0005-0000-0000-00000F5D0000}"/>
    <cellStyle name="Normal 15 2 24" xfId="46950" xr:uid="{A13AA414-E30C-4EE9-96B0-494A60F16305}"/>
    <cellStyle name="Normal 15 2 3" xfId="1596" xr:uid="{00000000-0005-0000-0000-0000105D0000}"/>
    <cellStyle name="Normal 15 2 3 2" xfId="1597" xr:uid="{00000000-0005-0000-0000-0000115D0000}"/>
    <cellStyle name="Normal 15 2 3 2 2" xfId="15974" xr:uid="{00000000-0005-0000-0000-0000125D0000}"/>
    <cellStyle name="Normal 15 2 3 2 2 2" xfId="28610" xr:uid="{00000000-0005-0000-0000-0000135D0000}"/>
    <cellStyle name="Normal 15 2 3 2 2 3" xfId="43611" xr:uid="{00000000-0005-0000-0000-0000145D0000}"/>
    <cellStyle name="Normal 15 2 3 2 3" xfId="23581" xr:uid="{00000000-0005-0000-0000-0000155D0000}"/>
    <cellStyle name="Normal 15 2 3 2 3 2" xfId="43612" xr:uid="{00000000-0005-0000-0000-0000165D0000}"/>
    <cellStyle name="Normal 15 2 3 2 4" xfId="10007" xr:uid="{00000000-0005-0000-0000-0000175D0000}"/>
    <cellStyle name="Normal 15 2 3 2 4 2" xfId="43613" xr:uid="{00000000-0005-0000-0000-0000185D0000}"/>
    <cellStyle name="Normal 15 2 3 2 5" xfId="43610" xr:uid="{00000000-0005-0000-0000-0000195D0000}"/>
    <cellStyle name="Normal 15 2 3 2 6" xfId="46956" xr:uid="{8D0106A0-8C1B-4A66-A52E-2E80E446366E}"/>
    <cellStyle name="Normal 15 2 3 3" xfId="11112" xr:uid="{00000000-0005-0000-0000-00001A5D0000}"/>
    <cellStyle name="Normal 15 2 3 3 2" xfId="16515" xr:uid="{00000000-0005-0000-0000-00001B5D0000}"/>
    <cellStyle name="Normal 15 2 3 3 2 2" xfId="29054" xr:uid="{00000000-0005-0000-0000-00001C5D0000}"/>
    <cellStyle name="Normal 15 2 3 3 3" xfId="23963" xr:uid="{00000000-0005-0000-0000-00001D5D0000}"/>
    <cellStyle name="Normal 15 2 3 3 4" xfId="43614" xr:uid="{00000000-0005-0000-0000-00001E5D0000}"/>
    <cellStyle name="Normal 15 2 3 4" xfId="4860" xr:uid="{00000000-0005-0000-0000-00001F5D0000}"/>
    <cellStyle name="Normal 15 2 3 4 2" xfId="43615" xr:uid="{00000000-0005-0000-0000-0000205D0000}"/>
    <cellStyle name="Normal 15 2 3 5" xfId="43616" xr:uid="{00000000-0005-0000-0000-0000215D0000}"/>
    <cellStyle name="Normal 15 2 3 6" xfId="43609" xr:uid="{00000000-0005-0000-0000-0000225D0000}"/>
    <cellStyle name="Normal 15 2 3 7" xfId="46955" xr:uid="{F6D1CE4D-E246-4057-A4C1-2389D5D3F3CB}"/>
    <cellStyle name="Normal 15 2 4" xfId="1598" xr:uid="{00000000-0005-0000-0000-0000235D0000}"/>
    <cellStyle name="Normal 15 2 4 2" xfId="10804" xr:uid="{00000000-0005-0000-0000-0000245D0000}"/>
    <cellStyle name="Normal 15 2 4 2 2" xfId="16324" xr:uid="{00000000-0005-0000-0000-0000255D0000}"/>
    <cellStyle name="Normal 15 2 4 2 2 2" xfId="28866" xr:uid="{00000000-0005-0000-0000-0000265D0000}"/>
    <cellStyle name="Normal 15 2 4 2 3" xfId="23786" xr:uid="{00000000-0005-0000-0000-0000275D0000}"/>
    <cellStyle name="Normal 15 2 4 2 4" xfId="43618" xr:uid="{00000000-0005-0000-0000-0000285D0000}"/>
    <cellStyle name="Normal 15 2 4 3" xfId="4861" xr:uid="{00000000-0005-0000-0000-0000295D0000}"/>
    <cellStyle name="Normal 15 2 4 3 2" xfId="43619" xr:uid="{00000000-0005-0000-0000-00002A5D0000}"/>
    <cellStyle name="Normal 15 2 4 4" xfId="43620" xr:uid="{00000000-0005-0000-0000-00002B5D0000}"/>
    <cellStyle name="Normal 15 2 4 5" xfId="43617" xr:uid="{00000000-0005-0000-0000-00002C5D0000}"/>
    <cellStyle name="Normal 15 2 4 6" xfId="46957" xr:uid="{7CB475C1-6389-443A-977C-E14C6AA9F24C}"/>
    <cellStyle name="Normal 15 2 5" xfId="4862" xr:uid="{00000000-0005-0000-0000-00002D5D0000}"/>
    <cellStyle name="Normal 15 2 5 2" xfId="43621" xr:uid="{00000000-0005-0000-0000-00002E5D0000}"/>
    <cellStyle name="Normal 15 2 6" xfId="4863" xr:uid="{00000000-0005-0000-0000-00002F5D0000}"/>
    <cellStyle name="Normal 15 2 6 2" xfId="43622" xr:uid="{00000000-0005-0000-0000-0000305D0000}"/>
    <cellStyle name="Normal 15 2 7" xfId="4864" xr:uid="{00000000-0005-0000-0000-0000315D0000}"/>
    <cellStyle name="Normal 15 2 7 2" xfId="43623" xr:uid="{00000000-0005-0000-0000-0000325D0000}"/>
    <cellStyle name="Normal 15 2 8" xfId="4865" xr:uid="{00000000-0005-0000-0000-0000335D0000}"/>
    <cellStyle name="Normal 15 2 8 2" xfId="43624" xr:uid="{00000000-0005-0000-0000-0000345D0000}"/>
    <cellStyle name="Normal 15 2 9" xfId="4866" xr:uid="{00000000-0005-0000-0000-0000355D0000}"/>
    <cellStyle name="Normal 15 3" xfId="1599" xr:uid="{00000000-0005-0000-0000-0000365D0000}"/>
    <cellStyle name="Normal 15 3 2" xfId="1600" xr:uid="{00000000-0005-0000-0000-0000375D0000}"/>
    <cellStyle name="Normal 15 3 2 2" xfId="1601" xr:uid="{00000000-0005-0000-0000-0000385D0000}"/>
    <cellStyle name="Normal 15 3 2 2 2" xfId="16011" xr:uid="{00000000-0005-0000-0000-0000395D0000}"/>
    <cellStyle name="Normal 15 3 2 2 2 2" xfId="28639" xr:uid="{00000000-0005-0000-0000-00003A5D0000}"/>
    <cellStyle name="Normal 15 3 2 2 2 3" xfId="43628" xr:uid="{00000000-0005-0000-0000-00003B5D0000}"/>
    <cellStyle name="Normal 15 3 2 2 3" xfId="23607" xr:uid="{00000000-0005-0000-0000-00003C5D0000}"/>
    <cellStyle name="Normal 15 3 2 2 3 2" xfId="43629" xr:uid="{00000000-0005-0000-0000-00003D5D0000}"/>
    <cellStyle name="Normal 15 3 2 2 4" xfId="10096" xr:uid="{00000000-0005-0000-0000-00003E5D0000}"/>
    <cellStyle name="Normal 15 3 2 2 4 2" xfId="43630" xr:uid="{00000000-0005-0000-0000-00003F5D0000}"/>
    <cellStyle name="Normal 15 3 2 2 5" xfId="43627" xr:uid="{00000000-0005-0000-0000-0000405D0000}"/>
    <cellStyle name="Normal 15 3 2 2 6" xfId="46960" xr:uid="{0E63AF49-6E31-4C26-8195-3A47757CF321}"/>
    <cellStyle name="Normal 15 3 2 3" xfId="16486" xr:uid="{00000000-0005-0000-0000-0000415D0000}"/>
    <cellStyle name="Normal 15 3 2 3 2" xfId="29026" xr:uid="{00000000-0005-0000-0000-0000425D0000}"/>
    <cellStyle name="Normal 15 3 2 3 3" xfId="43631" xr:uid="{00000000-0005-0000-0000-0000435D0000}"/>
    <cellStyle name="Normal 15 3 2 4" xfId="23936" xr:uid="{00000000-0005-0000-0000-0000445D0000}"/>
    <cellStyle name="Normal 15 3 2 4 2" xfId="43632" xr:uid="{00000000-0005-0000-0000-0000455D0000}"/>
    <cellStyle name="Normal 15 3 2 5" xfId="11053" xr:uid="{00000000-0005-0000-0000-0000465D0000}"/>
    <cellStyle name="Normal 15 3 2 5 2" xfId="43633" xr:uid="{00000000-0005-0000-0000-0000475D0000}"/>
    <cellStyle name="Normal 15 3 2 6" xfId="43626" xr:uid="{00000000-0005-0000-0000-0000485D0000}"/>
    <cellStyle name="Normal 15 3 2 7" xfId="46959" xr:uid="{A560873F-590E-4CEC-808D-36A12F10FC48}"/>
    <cellStyle name="Normal 15 3 3" xfId="1602" xr:uid="{00000000-0005-0000-0000-0000495D0000}"/>
    <cellStyle name="Normal 15 3 3 2" xfId="15965" xr:uid="{00000000-0005-0000-0000-00004A5D0000}"/>
    <cellStyle name="Normal 15 3 3 2 2" xfId="28601" xr:uid="{00000000-0005-0000-0000-00004B5D0000}"/>
    <cellStyle name="Normal 15 3 3 2 3" xfId="43635" xr:uid="{00000000-0005-0000-0000-00004C5D0000}"/>
    <cellStyle name="Normal 15 3 3 3" xfId="23564" xr:uid="{00000000-0005-0000-0000-00004D5D0000}"/>
    <cellStyle name="Normal 15 3 3 3 2" xfId="43636" xr:uid="{00000000-0005-0000-0000-00004E5D0000}"/>
    <cellStyle name="Normal 15 3 3 4" xfId="9949" xr:uid="{00000000-0005-0000-0000-00004F5D0000}"/>
    <cellStyle name="Normal 15 3 3 4 2" xfId="43637" xr:uid="{00000000-0005-0000-0000-0000505D0000}"/>
    <cellStyle name="Normal 15 3 3 5" xfId="43634" xr:uid="{00000000-0005-0000-0000-0000515D0000}"/>
    <cellStyle name="Normal 15 3 3 6" xfId="46961" xr:uid="{A59C0E1B-314E-4D6D-8EB0-D815FB2F6D6F}"/>
    <cellStyle name="Normal 15 3 4" xfId="10585" xr:uid="{00000000-0005-0000-0000-0000525D0000}"/>
    <cellStyle name="Normal 15 3 4 2" xfId="16181" xr:uid="{00000000-0005-0000-0000-0000535D0000}"/>
    <cellStyle name="Normal 15 3 4 2 2" xfId="28803" xr:uid="{00000000-0005-0000-0000-0000545D0000}"/>
    <cellStyle name="Normal 15 3 4 3" xfId="23747" xr:uid="{00000000-0005-0000-0000-0000555D0000}"/>
    <cellStyle name="Normal 15 3 4 4" xfId="43638" xr:uid="{00000000-0005-0000-0000-0000565D0000}"/>
    <cellStyle name="Normal 15 3 5" xfId="2866" xr:uid="{00000000-0005-0000-0000-0000575D0000}"/>
    <cellStyle name="Normal 15 3 5 2" xfId="43639" xr:uid="{00000000-0005-0000-0000-0000585D0000}"/>
    <cellStyle name="Normal 15 3 6" xfId="43640" xr:uid="{00000000-0005-0000-0000-0000595D0000}"/>
    <cellStyle name="Normal 15 3 7" xfId="43641" xr:uid="{00000000-0005-0000-0000-00005A5D0000}"/>
    <cellStyle name="Normal 15 3 8" xfId="43625" xr:uid="{00000000-0005-0000-0000-00005B5D0000}"/>
    <cellStyle name="Normal 15 3 9" xfId="46958" xr:uid="{76151BEA-0A41-4033-968B-991373B5F352}"/>
    <cellStyle name="Normal 15 4" xfId="1603" xr:uid="{00000000-0005-0000-0000-00005C5D0000}"/>
    <cellStyle name="Normal 15 4 2" xfId="1604" xr:uid="{00000000-0005-0000-0000-00005D5D0000}"/>
    <cellStyle name="Normal 15 4 2 2" xfId="16365" xr:uid="{00000000-0005-0000-0000-00005E5D0000}"/>
    <cellStyle name="Normal 15 4 2 2 2" xfId="28907" xr:uid="{00000000-0005-0000-0000-00005F5D0000}"/>
    <cellStyle name="Normal 15 4 2 2 3" xfId="43644" xr:uid="{00000000-0005-0000-0000-0000605D0000}"/>
    <cellStyle name="Normal 15 4 2 3" xfId="23821" xr:uid="{00000000-0005-0000-0000-0000615D0000}"/>
    <cellStyle name="Normal 15 4 2 3 2" xfId="43645" xr:uid="{00000000-0005-0000-0000-0000625D0000}"/>
    <cellStyle name="Normal 15 4 2 4" xfId="10872" xr:uid="{00000000-0005-0000-0000-0000635D0000}"/>
    <cellStyle name="Normal 15 4 2 4 2" xfId="43646" xr:uid="{00000000-0005-0000-0000-0000645D0000}"/>
    <cellStyle name="Normal 15 4 2 5" xfId="43643" xr:uid="{00000000-0005-0000-0000-0000655D0000}"/>
    <cellStyle name="Normal 15 4 2 6" xfId="46963" xr:uid="{87D32EA0-F0F4-4AD7-8CAB-A84550C0E8A2}"/>
    <cellStyle name="Normal 15 4 3" xfId="11139" xr:uid="{00000000-0005-0000-0000-0000665D0000}"/>
    <cellStyle name="Normal 15 4 3 2" xfId="16535" xr:uid="{00000000-0005-0000-0000-0000675D0000}"/>
    <cellStyle name="Normal 15 4 3 2 2" xfId="29074" xr:uid="{00000000-0005-0000-0000-0000685D0000}"/>
    <cellStyle name="Normal 15 4 3 3" xfId="23982" xr:uid="{00000000-0005-0000-0000-0000695D0000}"/>
    <cellStyle name="Normal 15 4 3 4" xfId="43647" xr:uid="{00000000-0005-0000-0000-00006A5D0000}"/>
    <cellStyle name="Normal 15 4 4" xfId="2867" xr:uid="{00000000-0005-0000-0000-00006B5D0000}"/>
    <cellStyle name="Normal 15 4 4 2" xfId="43648" xr:uid="{00000000-0005-0000-0000-00006C5D0000}"/>
    <cellStyle name="Normal 15 4 5" xfId="43649" xr:uid="{00000000-0005-0000-0000-00006D5D0000}"/>
    <cellStyle name="Normal 15 4 6" xfId="43642" xr:uid="{00000000-0005-0000-0000-00006E5D0000}"/>
    <cellStyle name="Normal 15 4 7" xfId="46962" xr:uid="{BBA02085-D23D-4C46-B400-95B76F329316}"/>
    <cellStyle name="Normal 15 5" xfId="1605" xr:uid="{00000000-0005-0000-0000-00006F5D0000}"/>
    <cellStyle name="Normal 15 5 2" xfId="10076" xr:uid="{00000000-0005-0000-0000-0000705D0000}"/>
    <cellStyle name="Normal 15 5 2 2" xfId="16004" xr:uid="{00000000-0005-0000-0000-0000715D0000}"/>
    <cellStyle name="Normal 15 5 2 2 2" xfId="28632" xr:uid="{00000000-0005-0000-0000-0000725D0000}"/>
    <cellStyle name="Normal 15 5 2 3" xfId="23601" xr:uid="{00000000-0005-0000-0000-0000735D0000}"/>
    <cellStyle name="Normal 15 5 2 4" xfId="43651" xr:uid="{00000000-0005-0000-0000-0000745D0000}"/>
    <cellStyle name="Normal 15 5 3" xfId="2868" xr:uid="{00000000-0005-0000-0000-0000755D0000}"/>
    <cellStyle name="Normal 15 5 3 2" xfId="43652" xr:uid="{00000000-0005-0000-0000-0000765D0000}"/>
    <cellStyle name="Normal 15 5 4" xfId="43653" xr:uid="{00000000-0005-0000-0000-0000775D0000}"/>
    <cellStyle name="Normal 15 5 5" xfId="43650" xr:uid="{00000000-0005-0000-0000-0000785D0000}"/>
    <cellStyle name="Normal 15 5 6" xfId="46964" xr:uid="{AABCED8E-4E2C-4B11-A9C4-2BCF93B771D8}"/>
    <cellStyle name="Normal 15 6" xfId="1590" xr:uid="{00000000-0005-0000-0000-0000795D0000}"/>
    <cellStyle name="Normal 15 6 2" xfId="10466" xr:uid="{00000000-0005-0000-0000-00007A5D0000}"/>
    <cellStyle name="Normal 15 6 3" xfId="4847" xr:uid="{00000000-0005-0000-0000-00007B5D0000}"/>
    <cellStyle name="Normal 15 7" xfId="9731" xr:uid="{00000000-0005-0000-0000-00007C5D0000}"/>
    <cellStyle name="Normal 15 7 2" xfId="43654" xr:uid="{00000000-0005-0000-0000-00007D5D0000}"/>
    <cellStyle name="Normal 15 8" xfId="10346" xr:uid="{00000000-0005-0000-0000-00007E5D0000}"/>
    <cellStyle name="Normal 15 8 2" xfId="17978" xr:uid="{00000000-0005-0000-0000-00007F5D0000}"/>
    <cellStyle name="Normal 15 8 3" xfId="43655" xr:uid="{00000000-0005-0000-0000-0000805D0000}"/>
    <cellStyle name="Normal 15 9" xfId="2864" xr:uid="{00000000-0005-0000-0000-0000815D0000}"/>
    <cellStyle name="Normal 150" xfId="11992" xr:uid="{00000000-0005-0000-0000-0000825D0000}"/>
    <cellStyle name="Normal 150 2" xfId="17124" xr:uid="{00000000-0005-0000-0000-0000835D0000}"/>
    <cellStyle name="Normal 150 2 2" xfId="29655" xr:uid="{00000000-0005-0000-0000-0000845D0000}"/>
    <cellStyle name="Normal 150 3" xfId="24740" xr:uid="{00000000-0005-0000-0000-0000855D0000}"/>
    <cellStyle name="Normal 150 4" xfId="43656" xr:uid="{00000000-0005-0000-0000-0000865D0000}"/>
    <cellStyle name="Normal 151" xfId="11993" xr:uid="{00000000-0005-0000-0000-0000875D0000}"/>
    <cellStyle name="Normal 151 2" xfId="17125" xr:uid="{00000000-0005-0000-0000-0000885D0000}"/>
    <cellStyle name="Normal 151 2 2" xfId="29656" xr:uid="{00000000-0005-0000-0000-0000895D0000}"/>
    <cellStyle name="Normal 151 3" xfId="24741" xr:uid="{00000000-0005-0000-0000-00008A5D0000}"/>
    <cellStyle name="Normal 151 4" xfId="43657" xr:uid="{00000000-0005-0000-0000-00008B5D0000}"/>
    <cellStyle name="Normal 152" xfId="11994" xr:uid="{00000000-0005-0000-0000-00008C5D0000}"/>
    <cellStyle name="Normal 152 2" xfId="17126" xr:uid="{00000000-0005-0000-0000-00008D5D0000}"/>
    <cellStyle name="Normal 152 2 2" xfId="29657" xr:uid="{00000000-0005-0000-0000-00008E5D0000}"/>
    <cellStyle name="Normal 152 3" xfId="24742" xr:uid="{00000000-0005-0000-0000-00008F5D0000}"/>
    <cellStyle name="Normal 152 4" xfId="43658" xr:uid="{00000000-0005-0000-0000-0000905D0000}"/>
    <cellStyle name="Normal 153" xfId="11995" xr:uid="{00000000-0005-0000-0000-0000915D0000}"/>
    <cellStyle name="Normal 153 2" xfId="17127" xr:uid="{00000000-0005-0000-0000-0000925D0000}"/>
    <cellStyle name="Normal 153 2 2" xfId="29658" xr:uid="{00000000-0005-0000-0000-0000935D0000}"/>
    <cellStyle name="Normal 153 3" xfId="24743" xr:uid="{00000000-0005-0000-0000-0000945D0000}"/>
    <cellStyle name="Normal 153 4" xfId="43659" xr:uid="{00000000-0005-0000-0000-0000955D0000}"/>
    <cellStyle name="Normal 154" xfId="11996" xr:uid="{00000000-0005-0000-0000-0000965D0000}"/>
    <cellStyle name="Normal 154 2" xfId="17128" xr:uid="{00000000-0005-0000-0000-0000975D0000}"/>
    <cellStyle name="Normal 154 2 2" xfId="29659" xr:uid="{00000000-0005-0000-0000-0000985D0000}"/>
    <cellStyle name="Normal 154 3" xfId="24744" xr:uid="{00000000-0005-0000-0000-0000995D0000}"/>
    <cellStyle name="Normal 154 4" xfId="43660" xr:uid="{00000000-0005-0000-0000-00009A5D0000}"/>
    <cellStyle name="Normal 155" xfId="11997" xr:uid="{00000000-0005-0000-0000-00009B5D0000}"/>
    <cellStyle name="Normal 155 2" xfId="17129" xr:uid="{00000000-0005-0000-0000-00009C5D0000}"/>
    <cellStyle name="Normal 155 2 2" xfId="29660" xr:uid="{00000000-0005-0000-0000-00009D5D0000}"/>
    <cellStyle name="Normal 155 3" xfId="24745" xr:uid="{00000000-0005-0000-0000-00009E5D0000}"/>
    <cellStyle name="Normal 155 4" xfId="43661" xr:uid="{00000000-0005-0000-0000-00009F5D0000}"/>
    <cellStyle name="Normal 156" xfId="12012" xr:uid="{00000000-0005-0000-0000-0000A05D0000}"/>
    <cellStyle name="Normal 156 2" xfId="43662" xr:uid="{00000000-0005-0000-0000-0000A15D0000}"/>
    <cellStyle name="Normal 157" xfId="11998" xr:uid="{00000000-0005-0000-0000-0000A25D0000}"/>
    <cellStyle name="Normal 157 2" xfId="24746" xr:uid="{00000000-0005-0000-0000-0000A35D0000}"/>
    <cellStyle name="Normal 157 3" xfId="43663" xr:uid="{00000000-0005-0000-0000-0000A45D0000}"/>
    <cellStyle name="Normal 158" xfId="12941" xr:uid="{00000000-0005-0000-0000-0000A55D0000}"/>
    <cellStyle name="Normal 158 2" xfId="25687" xr:uid="{00000000-0005-0000-0000-0000A65D0000}"/>
    <cellStyle name="Normal 158 3" xfId="43664" xr:uid="{00000000-0005-0000-0000-0000A75D0000}"/>
    <cellStyle name="Normal 159" xfId="12237" xr:uid="{00000000-0005-0000-0000-0000A85D0000}"/>
    <cellStyle name="Normal 159 2" xfId="24983" xr:uid="{00000000-0005-0000-0000-0000A95D0000}"/>
    <cellStyle name="Normal 159 3" xfId="43665" xr:uid="{00000000-0005-0000-0000-0000AA5D0000}"/>
    <cellStyle name="Normal 16" xfId="291" xr:uid="{00000000-0005-0000-0000-0000AB5D0000}"/>
    <cellStyle name="Normal 16 10" xfId="43667" xr:uid="{00000000-0005-0000-0000-0000AC5D0000}"/>
    <cellStyle name="Normal 16 11" xfId="43668" xr:uid="{00000000-0005-0000-0000-0000AD5D0000}"/>
    <cellStyle name="Normal 16 12" xfId="43666" xr:uid="{00000000-0005-0000-0000-0000AE5D0000}"/>
    <cellStyle name="Normal 16 13" xfId="46723" xr:uid="{00000000-0005-0000-0000-0000AF5D0000}"/>
    <cellStyle name="Normal 16 14" xfId="46965" xr:uid="{C7DE874F-4158-487D-B62E-C16C407CA629}"/>
    <cellStyle name="Normal 16 2" xfId="627" xr:uid="{00000000-0005-0000-0000-0000B05D0000}"/>
    <cellStyle name="Normal 16 2 10" xfId="46966" xr:uid="{BE8AB35E-72EC-44D1-A132-3D2313373890}"/>
    <cellStyle name="Normal 16 2 2" xfId="1608" xr:uid="{00000000-0005-0000-0000-0000B15D0000}"/>
    <cellStyle name="Normal 16 2 2 2" xfId="1609" xr:uid="{00000000-0005-0000-0000-0000B25D0000}"/>
    <cellStyle name="Normal 16 2 2 2 2" xfId="1610" xr:uid="{00000000-0005-0000-0000-0000B35D0000}"/>
    <cellStyle name="Normal 16 2 2 2 2 2" xfId="16392" xr:uid="{00000000-0005-0000-0000-0000B45D0000}"/>
    <cellStyle name="Normal 16 2 2 2 2 2 2" xfId="28934" xr:uid="{00000000-0005-0000-0000-0000B55D0000}"/>
    <cellStyle name="Normal 16 2 2 2 2 2 3" xfId="43673" xr:uid="{00000000-0005-0000-0000-0000B65D0000}"/>
    <cellStyle name="Normal 16 2 2 2 2 3" xfId="23844" xr:uid="{00000000-0005-0000-0000-0000B75D0000}"/>
    <cellStyle name="Normal 16 2 2 2 2 3 2" xfId="43674" xr:uid="{00000000-0005-0000-0000-0000B85D0000}"/>
    <cellStyle name="Normal 16 2 2 2 2 4" xfId="10912" xr:uid="{00000000-0005-0000-0000-0000B95D0000}"/>
    <cellStyle name="Normal 16 2 2 2 2 4 2" xfId="43675" xr:uid="{00000000-0005-0000-0000-0000BA5D0000}"/>
    <cellStyle name="Normal 16 2 2 2 2 5" xfId="43672" xr:uid="{00000000-0005-0000-0000-0000BB5D0000}"/>
    <cellStyle name="Normal 16 2 2 2 2 6" xfId="46969" xr:uid="{F150B169-A78F-4D17-8583-83F84D18FF66}"/>
    <cellStyle name="Normal 16 2 2 2 3" xfId="16438" xr:uid="{00000000-0005-0000-0000-0000BC5D0000}"/>
    <cellStyle name="Normal 16 2 2 2 3 2" xfId="28978" xr:uid="{00000000-0005-0000-0000-0000BD5D0000}"/>
    <cellStyle name="Normal 16 2 2 2 3 3" xfId="43676" xr:uid="{00000000-0005-0000-0000-0000BE5D0000}"/>
    <cellStyle name="Normal 16 2 2 2 4" xfId="23888" xr:uid="{00000000-0005-0000-0000-0000BF5D0000}"/>
    <cellStyle name="Normal 16 2 2 2 4 2" xfId="43677" xr:uid="{00000000-0005-0000-0000-0000C05D0000}"/>
    <cellStyle name="Normal 16 2 2 2 5" xfId="10991" xr:uid="{00000000-0005-0000-0000-0000C15D0000}"/>
    <cellStyle name="Normal 16 2 2 2 5 2" xfId="43678" xr:uid="{00000000-0005-0000-0000-0000C25D0000}"/>
    <cellStyle name="Normal 16 2 2 2 6" xfId="43671" xr:uid="{00000000-0005-0000-0000-0000C35D0000}"/>
    <cellStyle name="Normal 16 2 2 2 7" xfId="46968" xr:uid="{733A2879-733A-4718-9EDF-1C14F5CACF43}"/>
    <cellStyle name="Normal 16 2 2 3" xfId="1611" xr:uid="{00000000-0005-0000-0000-0000C45D0000}"/>
    <cellStyle name="Normal 16 2 2 3 2" xfId="16390" xr:uid="{00000000-0005-0000-0000-0000C55D0000}"/>
    <cellStyle name="Normal 16 2 2 3 2 2" xfId="28932" xr:uid="{00000000-0005-0000-0000-0000C65D0000}"/>
    <cellStyle name="Normal 16 2 2 3 2 3" xfId="43680" xr:uid="{00000000-0005-0000-0000-0000C75D0000}"/>
    <cellStyle name="Normal 16 2 2 3 3" xfId="23842" xr:uid="{00000000-0005-0000-0000-0000C85D0000}"/>
    <cellStyle name="Normal 16 2 2 3 3 2" xfId="43681" xr:uid="{00000000-0005-0000-0000-0000C95D0000}"/>
    <cellStyle name="Normal 16 2 2 3 4" xfId="10909" xr:uid="{00000000-0005-0000-0000-0000CA5D0000}"/>
    <cellStyle name="Normal 16 2 2 3 4 2" xfId="43682" xr:uid="{00000000-0005-0000-0000-0000CB5D0000}"/>
    <cellStyle name="Normal 16 2 2 3 5" xfId="43679" xr:uid="{00000000-0005-0000-0000-0000CC5D0000}"/>
    <cellStyle name="Normal 16 2 2 3 6" xfId="46970" xr:uid="{723B4279-E8AD-40A7-9296-E57B9CC98564}"/>
    <cellStyle name="Normal 16 2 2 4" xfId="10366" xr:uid="{00000000-0005-0000-0000-0000CD5D0000}"/>
    <cellStyle name="Normal 16 2 2 4 2" xfId="16097" xr:uid="{00000000-0005-0000-0000-0000CE5D0000}"/>
    <cellStyle name="Normal 16 2 2 4 2 2" xfId="28720" xr:uid="{00000000-0005-0000-0000-0000CF5D0000}"/>
    <cellStyle name="Normal 16 2 2 4 3" xfId="23679" xr:uid="{00000000-0005-0000-0000-0000D05D0000}"/>
    <cellStyle name="Normal 16 2 2 4 4" xfId="43683" xr:uid="{00000000-0005-0000-0000-0000D15D0000}"/>
    <cellStyle name="Normal 16 2 2 5" xfId="18785" xr:uid="{00000000-0005-0000-0000-0000D25D0000}"/>
    <cellStyle name="Normal 16 2 2 5 2" xfId="43684" xr:uid="{00000000-0005-0000-0000-0000D35D0000}"/>
    <cellStyle name="Normal 16 2 2 6" xfId="4868" xr:uid="{00000000-0005-0000-0000-0000D45D0000}"/>
    <cellStyle name="Normal 16 2 2 6 2" xfId="43685" xr:uid="{00000000-0005-0000-0000-0000D55D0000}"/>
    <cellStyle name="Normal 16 2 2 7" xfId="43670" xr:uid="{00000000-0005-0000-0000-0000D65D0000}"/>
    <cellStyle name="Normal 16 2 2 8" xfId="46967" xr:uid="{F0B2520F-F7E7-4DB8-B10F-350181A6D06A}"/>
    <cellStyle name="Normal 16 2 3" xfId="1612" xr:uid="{00000000-0005-0000-0000-0000D75D0000}"/>
    <cellStyle name="Normal 16 2 3 2" xfId="1613" xr:uid="{00000000-0005-0000-0000-0000D85D0000}"/>
    <cellStyle name="Normal 16 2 3 2 2" xfId="16389" xr:uid="{00000000-0005-0000-0000-0000D95D0000}"/>
    <cellStyle name="Normal 16 2 3 2 2 2" xfId="28931" xr:uid="{00000000-0005-0000-0000-0000DA5D0000}"/>
    <cellStyle name="Normal 16 2 3 2 2 3" xfId="43688" xr:uid="{00000000-0005-0000-0000-0000DB5D0000}"/>
    <cellStyle name="Normal 16 2 3 2 3" xfId="23841" xr:uid="{00000000-0005-0000-0000-0000DC5D0000}"/>
    <cellStyle name="Normal 16 2 3 2 3 2" xfId="43689" xr:uid="{00000000-0005-0000-0000-0000DD5D0000}"/>
    <cellStyle name="Normal 16 2 3 2 4" xfId="10908" xr:uid="{00000000-0005-0000-0000-0000DE5D0000}"/>
    <cellStyle name="Normal 16 2 3 2 4 2" xfId="43690" xr:uid="{00000000-0005-0000-0000-0000DF5D0000}"/>
    <cellStyle name="Normal 16 2 3 2 5" xfId="43687" xr:uid="{00000000-0005-0000-0000-0000E05D0000}"/>
    <cellStyle name="Normal 16 2 3 2 6" xfId="46972" xr:uid="{D911EC38-8300-4026-B993-D748AAC1BEE5}"/>
    <cellStyle name="Normal 16 2 3 3" xfId="16029" xr:uid="{00000000-0005-0000-0000-0000E15D0000}"/>
    <cellStyle name="Normal 16 2 3 3 2" xfId="28657" xr:uid="{00000000-0005-0000-0000-0000E25D0000}"/>
    <cellStyle name="Normal 16 2 3 3 3" xfId="43691" xr:uid="{00000000-0005-0000-0000-0000E35D0000}"/>
    <cellStyle name="Normal 16 2 3 4" xfId="17996" xr:uid="{00000000-0005-0000-0000-0000E45D0000}"/>
    <cellStyle name="Normal 16 2 3 4 2" xfId="43692" xr:uid="{00000000-0005-0000-0000-0000E55D0000}"/>
    <cellStyle name="Normal 16 2 3 5" xfId="23622" xr:uid="{00000000-0005-0000-0000-0000E65D0000}"/>
    <cellStyle name="Normal 16 2 3 5 2" xfId="43693" xr:uid="{00000000-0005-0000-0000-0000E75D0000}"/>
    <cellStyle name="Normal 16 2 3 6" xfId="10138" xr:uid="{00000000-0005-0000-0000-0000E85D0000}"/>
    <cellStyle name="Normal 16 2 3 7" xfId="43686" xr:uid="{00000000-0005-0000-0000-0000E95D0000}"/>
    <cellStyle name="Normal 16 2 3 8" xfId="46971" xr:uid="{E62DD229-44B6-426D-82AB-1ED9AE29A7C6}"/>
    <cellStyle name="Normal 16 2 4" xfId="1614" xr:uid="{00000000-0005-0000-0000-0000EA5D0000}"/>
    <cellStyle name="Normal 16 2 4 2" xfId="16124" xr:uid="{00000000-0005-0000-0000-0000EB5D0000}"/>
    <cellStyle name="Normal 16 2 4 2 2" xfId="28746" xr:uid="{00000000-0005-0000-0000-0000EC5D0000}"/>
    <cellStyle name="Normal 16 2 4 2 3" xfId="43695" xr:uid="{00000000-0005-0000-0000-0000ED5D0000}"/>
    <cellStyle name="Normal 16 2 4 3" xfId="23704" xr:uid="{00000000-0005-0000-0000-0000EE5D0000}"/>
    <cellStyle name="Normal 16 2 4 3 2" xfId="43696" xr:uid="{00000000-0005-0000-0000-0000EF5D0000}"/>
    <cellStyle name="Normal 16 2 4 4" xfId="10435" xr:uid="{00000000-0005-0000-0000-0000F05D0000}"/>
    <cellStyle name="Normal 16 2 4 4 2" xfId="43697" xr:uid="{00000000-0005-0000-0000-0000F15D0000}"/>
    <cellStyle name="Normal 16 2 4 5" xfId="43694" xr:uid="{00000000-0005-0000-0000-0000F25D0000}"/>
    <cellStyle name="Normal 16 2 4 6" xfId="46973" xr:uid="{766CDDC6-C5B6-4E88-845E-C2908A0B843D}"/>
    <cellStyle name="Normal 16 2 5" xfId="1607" xr:uid="{00000000-0005-0000-0000-0000F35D0000}"/>
    <cellStyle name="Normal 16 2 5 2" xfId="16459" xr:uid="{00000000-0005-0000-0000-0000F45D0000}"/>
    <cellStyle name="Normal 16 2 5 2 2" xfId="28999" xr:uid="{00000000-0005-0000-0000-0000F55D0000}"/>
    <cellStyle name="Normal 16 2 5 3" xfId="23908" xr:uid="{00000000-0005-0000-0000-0000F65D0000}"/>
    <cellStyle name="Normal 16 2 5 4" xfId="11020" xr:uid="{00000000-0005-0000-0000-0000F75D0000}"/>
    <cellStyle name="Normal 16 2 5 5" xfId="43698" xr:uid="{00000000-0005-0000-0000-0000F85D0000}"/>
    <cellStyle name="Normal 16 2 6" xfId="2870" xr:uid="{00000000-0005-0000-0000-0000F95D0000}"/>
    <cellStyle name="Normal 16 2 6 2" xfId="43699" xr:uid="{00000000-0005-0000-0000-0000FA5D0000}"/>
    <cellStyle name="Normal 16 2 7" xfId="37702" xr:uid="{00000000-0005-0000-0000-0000FB5D0000}"/>
    <cellStyle name="Normal 16 2 7 2" xfId="43700" xr:uid="{00000000-0005-0000-0000-0000FC5D0000}"/>
    <cellStyle name="Normal 16 2 8" xfId="37982" xr:uid="{00000000-0005-0000-0000-0000FD5D0000}"/>
    <cellStyle name="Normal 16 2 8 2" xfId="43701" xr:uid="{00000000-0005-0000-0000-0000FE5D0000}"/>
    <cellStyle name="Normal 16 2 9" xfId="43669" xr:uid="{00000000-0005-0000-0000-0000FF5D0000}"/>
    <cellStyle name="Normal 16 3" xfId="1615" xr:uid="{00000000-0005-0000-0000-0000005E0000}"/>
    <cellStyle name="Normal 16 3 2" xfId="1616" xr:uid="{00000000-0005-0000-0000-0000015E0000}"/>
    <cellStyle name="Normal 16 3 2 2" xfId="1617" xr:uid="{00000000-0005-0000-0000-0000025E0000}"/>
    <cellStyle name="Normal 16 3 2 2 2" xfId="16511" xr:uid="{00000000-0005-0000-0000-0000035E0000}"/>
    <cellStyle name="Normal 16 3 2 2 2 2" xfId="29050" xr:uid="{00000000-0005-0000-0000-0000045E0000}"/>
    <cellStyle name="Normal 16 3 2 2 2 3" xfId="43705" xr:uid="{00000000-0005-0000-0000-0000055E0000}"/>
    <cellStyle name="Normal 16 3 2 2 3" xfId="23960" xr:uid="{00000000-0005-0000-0000-0000065E0000}"/>
    <cellStyle name="Normal 16 3 2 2 3 2" xfId="43706" xr:uid="{00000000-0005-0000-0000-0000075E0000}"/>
    <cellStyle name="Normal 16 3 2 2 4" xfId="11103" xr:uid="{00000000-0005-0000-0000-0000085E0000}"/>
    <cellStyle name="Normal 16 3 2 2 4 2" xfId="43707" xr:uid="{00000000-0005-0000-0000-0000095E0000}"/>
    <cellStyle name="Normal 16 3 2 2 5" xfId="43704" xr:uid="{00000000-0005-0000-0000-00000A5E0000}"/>
    <cellStyle name="Normal 16 3 2 2 6" xfId="46976" xr:uid="{32714ED7-11C8-4CDC-9DC2-794F2B1F48C4}"/>
    <cellStyle name="Normal 16 3 2 3" xfId="10971" xr:uid="{00000000-0005-0000-0000-00000B5E0000}"/>
    <cellStyle name="Normal 16 3 2 3 2" xfId="16427" xr:uid="{00000000-0005-0000-0000-00000C5E0000}"/>
    <cellStyle name="Normal 16 3 2 3 2 2" xfId="28968" xr:uid="{00000000-0005-0000-0000-00000D5E0000}"/>
    <cellStyle name="Normal 16 3 2 3 3" xfId="23878" xr:uid="{00000000-0005-0000-0000-00000E5E0000}"/>
    <cellStyle name="Normal 16 3 2 3 4" xfId="43708" xr:uid="{00000000-0005-0000-0000-00000F5E0000}"/>
    <cellStyle name="Normal 16 3 2 4" xfId="18786" xr:uid="{00000000-0005-0000-0000-0000105E0000}"/>
    <cellStyle name="Normal 16 3 2 4 2" xfId="43709" xr:uid="{00000000-0005-0000-0000-0000115E0000}"/>
    <cellStyle name="Normal 16 3 2 5" xfId="4869" xr:uid="{00000000-0005-0000-0000-0000125E0000}"/>
    <cellStyle name="Normal 16 3 2 5 2" xfId="43710" xr:uid="{00000000-0005-0000-0000-0000135E0000}"/>
    <cellStyle name="Normal 16 3 2 6" xfId="43703" xr:uid="{00000000-0005-0000-0000-0000145E0000}"/>
    <cellStyle name="Normal 16 3 2 7" xfId="46975" xr:uid="{972C7010-2FA3-4910-AD4B-2E4876F780A1}"/>
    <cellStyle name="Normal 16 3 3" xfId="1618" xr:uid="{00000000-0005-0000-0000-0000155E0000}"/>
    <cellStyle name="Normal 16 3 3 2" xfId="16563" xr:uid="{00000000-0005-0000-0000-0000165E0000}"/>
    <cellStyle name="Normal 16 3 3 2 2" xfId="29102" xr:uid="{00000000-0005-0000-0000-0000175E0000}"/>
    <cellStyle name="Normal 16 3 3 2 3" xfId="43712" xr:uid="{00000000-0005-0000-0000-0000185E0000}"/>
    <cellStyle name="Normal 16 3 3 3" xfId="17997" xr:uid="{00000000-0005-0000-0000-0000195E0000}"/>
    <cellStyle name="Normal 16 3 3 3 2" xfId="43713" xr:uid="{00000000-0005-0000-0000-00001A5E0000}"/>
    <cellStyle name="Normal 16 3 3 4" xfId="24008" xr:uid="{00000000-0005-0000-0000-00001B5E0000}"/>
    <cellStyle name="Normal 16 3 3 4 2" xfId="43714" xr:uid="{00000000-0005-0000-0000-00001C5E0000}"/>
    <cellStyle name="Normal 16 3 3 5" xfId="11184" xr:uid="{00000000-0005-0000-0000-00001D5E0000}"/>
    <cellStyle name="Normal 16 3 3 6" xfId="43711" xr:uid="{00000000-0005-0000-0000-00001E5E0000}"/>
    <cellStyle name="Normal 16 3 3 7" xfId="46977" xr:uid="{398FAE79-D2FF-465F-BDE1-EB8422E15DF9}"/>
    <cellStyle name="Normal 16 3 4" xfId="11315" xr:uid="{00000000-0005-0000-0000-00001F5E0000}"/>
    <cellStyle name="Normal 16 3 4 2" xfId="16643" xr:uid="{00000000-0005-0000-0000-0000205E0000}"/>
    <cellStyle name="Normal 16 3 4 2 2" xfId="29178" xr:uid="{00000000-0005-0000-0000-0000215E0000}"/>
    <cellStyle name="Normal 16 3 4 3" xfId="24085" xr:uid="{00000000-0005-0000-0000-0000225E0000}"/>
    <cellStyle name="Normal 16 3 4 4" xfId="43715" xr:uid="{00000000-0005-0000-0000-0000235E0000}"/>
    <cellStyle name="Normal 16 3 5" xfId="2871" xr:uid="{00000000-0005-0000-0000-0000245E0000}"/>
    <cellStyle name="Normal 16 3 5 2" xfId="43716" xr:uid="{00000000-0005-0000-0000-0000255E0000}"/>
    <cellStyle name="Normal 16 3 6" xfId="43717" xr:uid="{00000000-0005-0000-0000-0000265E0000}"/>
    <cellStyle name="Normal 16 3 7" xfId="43718" xr:uid="{00000000-0005-0000-0000-0000275E0000}"/>
    <cellStyle name="Normal 16 3 8" xfId="43702" xr:uid="{00000000-0005-0000-0000-0000285E0000}"/>
    <cellStyle name="Normal 16 3 9" xfId="46974" xr:uid="{35F67233-2389-46BB-9D96-5F6E048E6CCC}"/>
    <cellStyle name="Normal 16 4" xfId="1619" xr:uid="{00000000-0005-0000-0000-0000295E0000}"/>
    <cellStyle name="Normal 16 4 2" xfId="1620" xr:uid="{00000000-0005-0000-0000-00002A5E0000}"/>
    <cellStyle name="Normal 16 4 2 2" xfId="16399" xr:uid="{00000000-0005-0000-0000-00002B5E0000}"/>
    <cellStyle name="Normal 16 4 2 2 2" xfId="28941" xr:uid="{00000000-0005-0000-0000-00002C5E0000}"/>
    <cellStyle name="Normal 16 4 2 2 3" xfId="43721" xr:uid="{00000000-0005-0000-0000-00002D5E0000}"/>
    <cellStyle name="Normal 16 4 2 3" xfId="23850" xr:uid="{00000000-0005-0000-0000-00002E5E0000}"/>
    <cellStyle name="Normal 16 4 2 3 2" xfId="43722" xr:uid="{00000000-0005-0000-0000-00002F5E0000}"/>
    <cellStyle name="Normal 16 4 2 4" xfId="10921" xr:uid="{00000000-0005-0000-0000-0000305E0000}"/>
    <cellStyle name="Normal 16 4 2 4 2" xfId="43723" xr:uid="{00000000-0005-0000-0000-0000315E0000}"/>
    <cellStyle name="Normal 16 4 2 5" xfId="43720" xr:uid="{00000000-0005-0000-0000-0000325E0000}"/>
    <cellStyle name="Normal 16 4 2 6" xfId="46979" xr:uid="{D724B34F-D956-4623-80D7-531E7DCF110E}"/>
    <cellStyle name="Normal 16 4 3" xfId="10252" xr:uid="{00000000-0005-0000-0000-0000335E0000}"/>
    <cellStyle name="Normal 16 4 3 2" xfId="16066" xr:uid="{00000000-0005-0000-0000-0000345E0000}"/>
    <cellStyle name="Normal 16 4 3 2 2" xfId="28693" xr:uid="{00000000-0005-0000-0000-0000355E0000}"/>
    <cellStyle name="Normal 16 4 3 3" xfId="23657" xr:uid="{00000000-0005-0000-0000-0000365E0000}"/>
    <cellStyle name="Normal 16 4 3 4" xfId="43724" xr:uid="{00000000-0005-0000-0000-0000375E0000}"/>
    <cellStyle name="Normal 16 4 4" xfId="2872" xr:uid="{00000000-0005-0000-0000-0000385E0000}"/>
    <cellStyle name="Normal 16 4 4 2" xfId="43725" xr:uid="{00000000-0005-0000-0000-0000395E0000}"/>
    <cellStyle name="Normal 16 4 5" xfId="43726" xr:uid="{00000000-0005-0000-0000-00003A5E0000}"/>
    <cellStyle name="Normal 16 4 6" xfId="43719" xr:uid="{00000000-0005-0000-0000-00003B5E0000}"/>
    <cellStyle name="Normal 16 4 7" xfId="46978" xr:uid="{7DB7D907-D07E-4B6E-9B80-0B8D17D34AA4}"/>
    <cellStyle name="Normal 16 5" xfId="1621" xr:uid="{00000000-0005-0000-0000-00003C5E0000}"/>
    <cellStyle name="Normal 16 5 2" xfId="10825" xr:uid="{00000000-0005-0000-0000-00003D5E0000}"/>
    <cellStyle name="Normal 16 5 2 2" xfId="16336" xr:uid="{00000000-0005-0000-0000-00003E5E0000}"/>
    <cellStyle name="Normal 16 5 2 2 2" xfId="28878" xr:uid="{00000000-0005-0000-0000-00003F5E0000}"/>
    <cellStyle name="Normal 16 5 2 3" xfId="23796" xr:uid="{00000000-0005-0000-0000-0000405E0000}"/>
    <cellStyle name="Normal 16 5 2 4" xfId="43728" xr:uid="{00000000-0005-0000-0000-0000415E0000}"/>
    <cellStyle name="Normal 16 5 3" xfId="2873" xr:uid="{00000000-0005-0000-0000-0000425E0000}"/>
    <cellStyle name="Normal 16 5 3 2" xfId="43729" xr:uid="{00000000-0005-0000-0000-0000435E0000}"/>
    <cellStyle name="Normal 16 5 4" xfId="43730" xr:uid="{00000000-0005-0000-0000-0000445E0000}"/>
    <cellStyle name="Normal 16 5 5" xfId="43727" xr:uid="{00000000-0005-0000-0000-0000455E0000}"/>
    <cellStyle name="Normal 16 5 6" xfId="46980" xr:uid="{DB6779FC-7C8F-4AE3-9D27-DE7E99CBB646}"/>
    <cellStyle name="Normal 16 6" xfId="1606" xr:uid="{00000000-0005-0000-0000-0000465E0000}"/>
    <cellStyle name="Normal 16 6 2" xfId="10471" xr:uid="{00000000-0005-0000-0000-0000475E0000}"/>
    <cellStyle name="Normal 16 6 3" xfId="10817" xr:uid="{00000000-0005-0000-0000-0000485E0000}"/>
    <cellStyle name="Normal 16 6 4" xfId="4867" xr:uid="{00000000-0005-0000-0000-0000495E0000}"/>
    <cellStyle name="Normal 16 7" xfId="9732" xr:uid="{00000000-0005-0000-0000-00004A5E0000}"/>
    <cellStyle name="Normal 16 7 2" xfId="43731" xr:uid="{00000000-0005-0000-0000-00004B5E0000}"/>
    <cellStyle name="Normal 16 8" xfId="10602" xr:uid="{00000000-0005-0000-0000-00004C5E0000}"/>
    <cellStyle name="Normal 16 8 2" xfId="16189" xr:uid="{00000000-0005-0000-0000-00004D5E0000}"/>
    <cellStyle name="Normal 16 8 2 2" xfId="28810" xr:uid="{00000000-0005-0000-0000-00004E5E0000}"/>
    <cellStyle name="Normal 16 8 3" xfId="17995" xr:uid="{00000000-0005-0000-0000-00004F5E0000}"/>
    <cellStyle name="Normal 16 8 4" xfId="23756" xr:uid="{00000000-0005-0000-0000-0000505E0000}"/>
    <cellStyle name="Normal 16 8 5" xfId="43732" xr:uid="{00000000-0005-0000-0000-0000515E0000}"/>
    <cellStyle name="Normal 16 9" xfId="2869" xr:uid="{00000000-0005-0000-0000-0000525E0000}"/>
    <cellStyle name="Normal 16 9 2" xfId="43733" xr:uid="{00000000-0005-0000-0000-0000535E0000}"/>
    <cellStyle name="Normal 160" xfId="12197" xr:uid="{00000000-0005-0000-0000-0000545E0000}"/>
    <cellStyle name="Normal 160 2" xfId="24943" xr:uid="{00000000-0005-0000-0000-0000555E0000}"/>
    <cellStyle name="Normal 160 3" xfId="43734" xr:uid="{00000000-0005-0000-0000-0000565E0000}"/>
    <cellStyle name="Normal 161" xfId="12093" xr:uid="{00000000-0005-0000-0000-0000575E0000}"/>
    <cellStyle name="Normal 161 2" xfId="24838" xr:uid="{00000000-0005-0000-0000-0000585E0000}"/>
    <cellStyle name="Normal 161 3" xfId="43735" xr:uid="{00000000-0005-0000-0000-0000595E0000}"/>
    <cellStyle name="Normal 162" xfId="12165" xr:uid="{00000000-0005-0000-0000-00005A5E0000}"/>
    <cellStyle name="Normal 162 2" xfId="24911" xr:uid="{00000000-0005-0000-0000-00005B5E0000}"/>
    <cellStyle name="Normal 162 3" xfId="43736" xr:uid="{00000000-0005-0000-0000-00005C5E0000}"/>
    <cellStyle name="Normal 163" xfId="16386" xr:uid="{00000000-0005-0000-0000-00005D5E0000}"/>
    <cellStyle name="Normal 163 2" xfId="28928" xr:uid="{00000000-0005-0000-0000-00005E5E0000}"/>
    <cellStyle name="Normal 163 3" xfId="43737" xr:uid="{00000000-0005-0000-0000-00005F5E0000}"/>
    <cellStyle name="Normal 164" xfId="12265" xr:uid="{00000000-0005-0000-0000-0000605E0000}"/>
    <cellStyle name="Normal 164 2" xfId="25011" xr:uid="{00000000-0005-0000-0000-0000615E0000}"/>
    <cellStyle name="Normal 164 3" xfId="43738" xr:uid="{00000000-0005-0000-0000-0000625E0000}"/>
    <cellStyle name="Normal 165" xfId="17374" xr:uid="{00000000-0005-0000-0000-0000635E0000}"/>
    <cellStyle name="Normal 165 2" xfId="29905" xr:uid="{00000000-0005-0000-0000-0000645E0000}"/>
    <cellStyle name="Normal 165 3" xfId="43739" xr:uid="{00000000-0005-0000-0000-0000655E0000}"/>
    <cellStyle name="Normal 166" xfId="17206" xr:uid="{00000000-0005-0000-0000-0000665E0000}"/>
    <cellStyle name="Normal 166 2" xfId="29737" xr:uid="{00000000-0005-0000-0000-0000675E0000}"/>
    <cellStyle name="Normal 166 3" xfId="43740" xr:uid="{00000000-0005-0000-0000-0000685E0000}"/>
    <cellStyle name="Normal 167" xfId="12667" xr:uid="{00000000-0005-0000-0000-0000695E0000}"/>
    <cellStyle name="Normal 167 2" xfId="25413" xr:uid="{00000000-0005-0000-0000-00006A5E0000}"/>
    <cellStyle name="Normal 167 3" xfId="43741" xr:uid="{00000000-0005-0000-0000-00006B5E0000}"/>
    <cellStyle name="Normal 168" xfId="17402" xr:uid="{00000000-0005-0000-0000-00006C5E0000}"/>
    <cellStyle name="Normal 168 2" xfId="29933" xr:uid="{00000000-0005-0000-0000-00006D5E0000}"/>
    <cellStyle name="Normal 168 3" xfId="43742" xr:uid="{00000000-0005-0000-0000-00006E5E0000}"/>
    <cellStyle name="Normal 169" xfId="17406" xr:uid="{00000000-0005-0000-0000-00006F5E0000}"/>
    <cellStyle name="Normal 169 2" xfId="43743" xr:uid="{00000000-0005-0000-0000-0000705E0000}"/>
    <cellStyle name="Normal 17" xfId="292" xr:uid="{00000000-0005-0000-0000-0000715E0000}"/>
    <cellStyle name="Normal 17 10" xfId="43745" xr:uid="{00000000-0005-0000-0000-0000725E0000}"/>
    <cellStyle name="Normal 17 11" xfId="43744" xr:uid="{00000000-0005-0000-0000-0000735E0000}"/>
    <cellStyle name="Normal 17 12" xfId="46724" xr:uid="{00000000-0005-0000-0000-0000745E0000}"/>
    <cellStyle name="Normal 17 13" xfId="46981" xr:uid="{FEE05CA8-C697-4D8F-8E03-85B87B2E6664}"/>
    <cellStyle name="Normal 17 2" xfId="628" xr:uid="{00000000-0005-0000-0000-0000755E0000}"/>
    <cellStyle name="Normal 17 2 10" xfId="46982" xr:uid="{1A515E31-E020-4B10-A2E7-86AF4C9980E7}"/>
    <cellStyle name="Normal 17 2 2" xfId="1624" xr:uid="{00000000-0005-0000-0000-0000765E0000}"/>
    <cellStyle name="Normal 17 2 2 2" xfId="1625" xr:uid="{00000000-0005-0000-0000-0000775E0000}"/>
    <cellStyle name="Normal 17 2 2 2 2" xfId="1626" xr:uid="{00000000-0005-0000-0000-0000785E0000}"/>
    <cellStyle name="Normal 17 2 2 2 2 2" xfId="16593" xr:uid="{00000000-0005-0000-0000-0000795E0000}"/>
    <cellStyle name="Normal 17 2 2 2 2 2 2" xfId="29132" xr:uid="{00000000-0005-0000-0000-00007A5E0000}"/>
    <cellStyle name="Normal 17 2 2 2 2 2 3" xfId="43750" xr:uid="{00000000-0005-0000-0000-00007B5E0000}"/>
    <cellStyle name="Normal 17 2 2 2 2 3" xfId="24040" xr:uid="{00000000-0005-0000-0000-00007C5E0000}"/>
    <cellStyle name="Normal 17 2 2 2 2 3 2" xfId="43751" xr:uid="{00000000-0005-0000-0000-00007D5E0000}"/>
    <cellStyle name="Normal 17 2 2 2 2 4" xfId="11243" xr:uid="{00000000-0005-0000-0000-00007E5E0000}"/>
    <cellStyle name="Normal 17 2 2 2 2 4 2" xfId="43752" xr:uid="{00000000-0005-0000-0000-00007F5E0000}"/>
    <cellStyle name="Normal 17 2 2 2 2 5" xfId="43749" xr:uid="{00000000-0005-0000-0000-0000805E0000}"/>
    <cellStyle name="Normal 17 2 2 2 2 6" xfId="46985" xr:uid="{5047E09F-A667-4AFD-B81A-1E19E896453D}"/>
    <cellStyle name="Normal 17 2 2 2 3" xfId="16548" xr:uid="{00000000-0005-0000-0000-0000815E0000}"/>
    <cellStyle name="Normal 17 2 2 2 3 2" xfId="29087" xr:uid="{00000000-0005-0000-0000-0000825E0000}"/>
    <cellStyle name="Normal 17 2 2 2 3 3" xfId="43753" xr:uid="{00000000-0005-0000-0000-0000835E0000}"/>
    <cellStyle name="Normal 17 2 2 2 4" xfId="23996" xr:uid="{00000000-0005-0000-0000-0000845E0000}"/>
    <cellStyle name="Normal 17 2 2 2 4 2" xfId="43754" xr:uid="{00000000-0005-0000-0000-0000855E0000}"/>
    <cellStyle name="Normal 17 2 2 2 5" xfId="11158" xr:uid="{00000000-0005-0000-0000-0000865E0000}"/>
    <cellStyle name="Normal 17 2 2 2 5 2" xfId="43755" xr:uid="{00000000-0005-0000-0000-0000875E0000}"/>
    <cellStyle name="Normal 17 2 2 2 6" xfId="43748" xr:uid="{00000000-0005-0000-0000-0000885E0000}"/>
    <cellStyle name="Normal 17 2 2 2 7" xfId="46984" xr:uid="{9AAE2F7E-B5B9-42BB-88EC-4FCB4EEDAF93}"/>
    <cellStyle name="Normal 17 2 2 3" xfId="1627" xr:uid="{00000000-0005-0000-0000-0000895E0000}"/>
    <cellStyle name="Normal 17 2 2 3 2" xfId="16400" xr:uid="{00000000-0005-0000-0000-00008A5E0000}"/>
    <cellStyle name="Normal 17 2 2 3 2 2" xfId="28942" xr:uid="{00000000-0005-0000-0000-00008B5E0000}"/>
    <cellStyle name="Normal 17 2 2 3 2 3" xfId="43757" xr:uid="{00000000-0005-0000-0000-00008C5E0000}"/>
    <cellStyle name="Normal 17 2 2 3 3" xfId="23851" xr:uid="{00000000-0005-0000-0000-00008D5E0000}"/>
    <cellStyle name="Normal 17 2 2 3 3 2" xfId="43758" xr:uid="{00000000-0005-0000-0000-00008E5E0000}"/>
    <cellStyle name="Normal 17 2 2 3 4" xfId="10922" xr:uid="{00000000-0005-0000-0000-00008F5E0000}"/>
    <cellStyle name="Normal 17 2 2 3 4 2" xfId="43759" xr:uid="{00000000-0005-0000-0000-0000905E0000}"/>
    <cellStyle name="Normal 17 2 2 3 5" xfId="43756" xr:uid="{00000000-0005-0000-0000-0000915E0000}"/>
    <cellStyle name="Normal 17 2 2 3 6" xfId="46986" xr:uid="{B117653A-C6A0-42F3-856F-A1833E954E84}"/>
    <cellStyle name="Normal 17 2 2 4" xfId="11244" xr:uid="{00000000-0005-0000-0000-0000925E0000}"/>
    <cellStyle name="Normal 17 2 2 4 2" xfId="16594" xr:uid="{00000000-0005-0000-0000-0000935E0000}"/>
    <cellStyle name="Normal 17 2 2 4 2 2" xfId="29133" xr:uid="{00000000-0005-0000-0000-0000945E0000}"/>
    <cellStyle name="Normal 17 2 2 4 3" xfId="24041" xr:uid="{00000000-0005-0000-0000-0000955E0000}"/>
    <cellStyle name="Normal 17 2 2 4 4" xfId="43760" xr:uid="{00000000-0005-0000-0000-0000965E0000}"/>
    <cellStyle name="Normal 17 2 2 5" xfId="6274" xr:uid="{00000000-0005-0000-0000-0000975E0000}"/>
    <cellStyle name="Normal 17 2 2 5 2" xfId="43761" xr:uid="{00000000-0005-0000-0000-0000985E0000}"/>
    <cellStyle name="Normal 17 2 2 6" xfId="43762" xr:uid="{00000000-0005-0000-0000-0000995E0000}"/>
    <cellStyle name="Normal 17 2 2 7" xfId="43747" xr:uid="{00000000-0005-0000-0000-00009A5E0000}"/>
    <cellStyle name="Normal 17 2 2 8" xfId="46983" xr:uid="{05AA2D48-8A04-442E-9957-0FF48F131111}"/>
    <cellStyle name="Normal 17 2 3" xfId="1628" xr:uid="{00000000-0005-0000-0000-00009B5E0000}"/>
    <cellStyle name="Normal 17 2 3 2" xfId="1629" xr:uid="{00000000-0005-0000-0000-00009C5E0000}"/>
    <cellStyle name="Normal 17 2 3 2 2" xfId="16490" xr:uid="{00000000-0005-0000-0000-00009D5E0000}"/>
    <cellStyle name="Normal 17 2 3 2 2 2" xfId="29030" xr:uid="{00000000-0005-0000-0000-00009E5E0000}"/>
    <cellStyle name="Normal 17 2 3 2 2 3" xfId="43765" xr:uid="{00000000-0005-0000-0000-00009F5E0000}"/>
    <cellStyle name="Normal 17 2 3 2 3" xfId="23940" xr:uid="{00000000-0005-0000-0000-0000A05E0000}"/>
    <cellStyle name="Normal 17 2 3 2 3 2" xfId="43766" xr:uid="{00000000-0005-0000-0000-0000A15E0000}"/>
    <cellStyle name="Normal 17 2 3 2 4" xfId="11059" xr:uid="{00000000-0005-0000-0000-0000A25E0000}"/>
    <cellStyle name="Normal 17 2 3 2 4 2" xfId="43767" xr:uid="{00000000-0005-0000-0000-0000A35E0000}"/>
    <cellStyle name="Normal 17 2 3 2 5" xfId="43764" xr:uid="{00000000-0005-0000-0000-0000A45E0000}"/>
    <cellStyle name="Normal 17 2 3 2 6" xfId="46988" xr:uid="{A16455B7-8A45-49D1-B637-BEBBBF0AD154}"/>
    <cellStyle name="Normal 17 2 3 3" xfId="16492" xr:uid="{00000000-0005-0000-0000-0000A55E0000}"/>
    <cellStyle name="Normal 17 2 3 3 2" xfId="29032" xr:uid="{00000000-0005-0000-0000-0000A65E0000}"/>
    <cellStyle name="Normal 17 2 3 3 3" xfId="43768" xr:uid="{00000000-0005-0000-0000-0000A75E0000}"/>
    <cellStyle name="Normal 17 2 3 4" xfId="23942" xr:uid="{00000000-0005-0000-0000-0000A85E0000}"/>
    <cellStyle name="Normal 17 2 3 4 2" xfId="43769" xr:uid="{00000000-0005-0000-0000-0000A95E0000}"/>
    <cellStyle name="Normal 17 2 3 5" xfId="11067" xr:uid="{00000000-0005-0000-0000-0000AA5E0000}"/>
    <cellStyle name="Normal 17 2 3 5 2" xfId="43770" xr:uid="{00000000-0005-0000-0000-0000AB5E0000}"/>
    <cellStyle name="Normal 17 2 3 6" xfId="43763" xr:uid="{00000000-0005-0000-0000-0000AC5E0000}"/>
    <cellStyle name="Normal 17 2 3 7" xfId="46987" xr:uid="{8DC45902-1155-4537-AE0C-024CE2A4F629}"/>
    <cellStyle name="Normal 17 2 4" xfId="1630" xr:uid="{00000000-0005-0000-0000-0000AD5E0000}"/>
    <cellStyle name="Normal 17 2 4 2" xfId="16084" xr:uid="{00000000-0005-0000-0000-0000AE5E0000}"/>
    <cellStyle name="Normal 17 2 4 2 2" xfId="28710" xr:uid="{00000000-0005-0000-0000-0000AF5E0000}"/>
    <cellStyle name="Normal 17 2 4 2 3" xfId="43772" xr:uid="{00000000-0005-0000-0000-0000B05E0000}"/>
    <cellStyle name="Normal 17 2 4 3" xfId="23672" xr:uid="{00000000-0005-0000-0000-0000B15E0000}"/>
    <cellStyle name="Normal 17 2 4 3 2" xfId="43773" xr:uid="{00000000-0005-0000-0000-0000B25E0000}"/>
    <cellStyle name="Normal 17 2 4 4" xfId="10327" xr:uid="{00000000-0005-0000-0000-0000B35E0000}"/>
    <cellStyle name="Normal 17 2 4 4 2" xfId="43774" xr:uid="{00000000-0005-0000-0000-0000B45E0000}"/>
    <cellStyle name="Normal 17 2 4 5" xfId="43771" xr:uid="{00000000-0005-0000-0000-0000B55E0000}"/>
    <cellStyle name="Normal 17 2 4 6" xfId="46989" xr:uid="{6FEF1ADE-801D-4CC8-A23A-301D9D3522D4}"/>
    <cellStyle name="Normal 17 2 5" xfId="1623" xr:uid="{00000000-0005-0000-0000-0000B65E0000}"/>
    <cellStyle name="Normal 17 2 5 2" xfId="16556" xr:uid="{00000000-0005-0000-0000-0000B75E0000}"/>
    <cellStyle name="Normal 17 2 5 2 2" xfId="29095" xr:uid="{00000000-0005-0000-0000-0000B85E0000}"/>
    <cellStyle name="Normal 17 2 5 3" xfId="24001" xr:uid="{00000000-0005-0000-0000-0000B95E0000}"/>
    <cellStyle name="Normal 17 2 5 4" xfId="11175" xr:uid="{00000000-0005-0000-0000-0000BA5E0000}"/>
    <cellStyle name="Normal 17 2 5 5" xfId="43775" xr:uid="{00000000-0005-0000-0000-0000BB5E0000}"/>
    <cellStyle name="Normal 17 2 6" xfId="2875" xr:uid="{00000000-0005-0000-0000-0000BC5E0000}"/>
    <cellStyle name="Normal 17 2 6 2" xfId="43776" xr:uid="{00000000-0005-0000-0000-0000BD5E0000}"/>
    <cellStyle name="Normal 17 2 7" xfId="37703" xr:uid="{00000000-0005-0000-0000-0000BE5E0000}"/>
    <cellStyle name="Normal 17 2 7 2" xfId="43777" xr:uid="{00000000-0005-0000-0000-0000BF5E0000}"/>
    <cellStyle name="Normal 17 2 8" xfId="37983" xr:uid="{00000000-0005-0000-0000-0000C05E0000}"/>
    <cellStyle name="Normal 17 2 8 2" xfId="43778" xr:uid="{00000000-0005-0000-0000-0000C15E0000}"/>
    <cellStyle name="Normal 17 2 9" xfId="43746" xr:uid="{00000000-0005-0000-0000-0000C25E0000}"/>
    <cellStyle name="Normal 17 3" xfId="1631" xr:uid="{00000000-0005-0000-0000-0000C35E0000}"/>
    <cellStyle name="Normal 17 3 2" xfId="1632" xr:uid="{00000000-0005-0000-0000-0000C45E0000}"/>
    <cellStyle name="Normal 17 3 2 2" xfId="1633" xr:uid="{00000000-0005-0000-0000-0000C55E0000}"/>
    <cellStyle name="Normal 17 3 2 2 2" xfId="16447" xr:uid="{00000000-0005-0000-0000-0000C65E0000}"/>
    <cellStyle name="Normal 17 3 2 2 2 2" xfId="28987" xr:uid="{00000000-0005-0000-0000-0000C75E0000}"/>
    <cellStyle name="Normal 17 3 2 2 2 3" xfId="43782" xr:uid="{00000000-0005-0000-0000-0000C85E0000}"/>
    <cellStyle name="Normal 17 3 2 2 3" xfId="23898" xr:uid="{00000000-0005-0000-0000-0000C95E0000}"/>
    <cellStyle name="Normal 17 3 2 2 3 2" xfId="43783" xr:uid="{00000000-0005-0000-0000-0000CA5E0000}"/>
    <cellStyle name="Normal 17 3 2 2 4" xfId="11003" xr:uid="{00000000-0005-0000-0000-0000CB5E0000}"/>
    <cellStyle name="Normal 17 3 2 2 4 2" xfId="43784" xr:uid="{00000000-0005-0000-0000-0000CC5E0000}"/>
    <cellStyle name="Normal 17 3 2 2 5" xfId="43781" xr:uid="{00000000-0005-0000-0000-0000CD5E0000}"/>
    <cellStyle name="Normal 17 3 2 2 6" xfId="46992" xr:uid="{B60513A5-4C13-4744-85D6-57B13A3CA567}"/>
    <cellStyle name="Normal 17 3 2 3" xfId="10409" xr:uid="{00000000-0005-0000-0000-0000CE5E0000}"/>
    <cellStyle name="Normal 17 3 2 3 2" xfId="16110" xr:uid="{00000000-0005-0000-0000-0000CF5E0000}"/>
    <cellStyle name="Normal 17 3 2 3 2 2" xfId="28732" xr:uid="{00000000-0005-0000-0000-0000D05E0000}"/>
    <cellStyle name="Normal 17 3 2 3 3" xfId="23690" xr:uid="{00000000-0005-0000-0000-0000D15E0000}"/>
    <cellStyle name="Normal 17 3 2 3 4" xfId="43785" xr:uid="{00000000-0005-0000-0000-0000D25E0000}"/>
    <cellStyle name="Normal 17 3 2 4" xfId="10473" xr:uid="{00000000-0005-0000-0000-0000D35E0000}"/>
    <cellStyle name="Normal 17 3 2 4 2" xfId="43786" xr:uid="{00000000-0005-0000-0000-0000D45E0000}"/>
    <cellStyle name="Normal 17 3 2 5" xfId="43787" xr:uid="{00000000-0005-0000-0000-0000D55E0000}"/>
    <cellStyle name="Normal 17 3 2 6" xfId="43780" xr:uid="{00000000-0005-0000-0000-0000D65E0000}"/>
    <cellStyle name="Normal 17 3 2 7" xfId="46991" xr:uid="{2F89C4AC-2B29-40D0-9898-62973CFDA74E}"/>
    <cellStyle name="Normal 17 3 3" xfId="1634" xr:uid="{00000000-0005-0000-0000-0000D75E0000}"/>
    <cellStyle name="Normal 17 3 3 2" xfId="16125" xr:uid="{00000000-0005-0000-0000-0000D85E0000}"/>
    <cellStyle name="Normal 17 3 3 2 2" xfId="28747" xr:uid="{00000000-0005-0000-0000-0000D95E0000}"/>
    <cellStyle name="Normal 17 3 3 2 3" xfId="43789" xr:uid="{00000000-0005-0000-0000-0000DA5E0000}"/>
    <cellStyle name="Normal 17 3 3 3" xfId="23705" xr:uid="{00000000-0005-0000-0000-0000DB5E0000}"/>
    <cellStyle name="Normal 17 3 3 3 2" xfId="43790" xr:uid="{00000000-0005-0000-0000-0000DC5E0000}"/>
    <cellStyle name="Normal 17 3 3 4" xfId="10436" xr:uid="{00000000-0005-0000-0000-0000DD5E0000}"/>
    <cellStyle name="Normal 17 3 3 4 2" xfId="43791" xr:uid="{00000000-0005-0000-0000-0000DE5E0000}"/>
    <cellStyle name="Normal 17 3 3 5" xfId="43788" xr:uid="{00000000-0005-0000-0000-0000DF5E0000}"/>
    <cellStyle name="Normal 17 3 3 6" xfId="46993" xr:uid="{5046F6AC-155D-4833-A834-988DDD6E28EF}"/>
    <cellStyle name="Normal 17 3 4" xfId="11001" xr:uid="{00000000-0005-0000-0000-0000E05E0000}"/>
    <cellStyle name="Normal 17 3 4 2" xfId="16445" xr:uid="{00000000-0005-0000-0000-0000E15E0000}"/>
    <cellStyle name="Normal 17 3 4 2 2" xfId="28985" xr:uid="{00000000-0005-0000-0000-0000E25E0000}"/>
    <cellStyle name="Normal 17 3 4 3" xfId="23896" xr:uid="{00000000-0005-0000-0000-0000E35E0000}"/>
    <cellStyle name="Normal 17 3 4 4" xfId="43792" xr:uid="{00000000-0005-0000-0000-0000E45E0000}"/>
    <cellStyle name="Normal 17 3 5" xfId="4870" xr:uid="{00000000-0005-0000-0000-0000E55E0000}"/>
    <cellStyle name="Normal 17 3 5 2" xfId="43793" xr:uid="{00000000-0005-0000-0000-0000E65E0000}"/>
    <cellStyle name="Normal 17 3 6" xfId="43794" xr:uid="{00000000-0005-0000-0000-0000E75E0000}"/>
    <cellStyle name="Normal 17 3 7" xfId="43795" xr:uid="{00000000-0005-0000-0000-0000E85E0000}"/>
    <cellStyle name="Normal 17 3 8" xfId="43779" xr:uid="{00000000-0005-0000-0000-0000E95E0000}"/>
    <cellStyle name="Normal 17 3 9" xfId="46990" xr:uid="{8831B3E8-E938-4BE0-9626-4CA32141CB0A}"/>
    <cellStyle name="Normal 17 4" xfId="1635" xr:uid="{00000000-0005-0000-0000-0000EA5E0000}"/>
    <cellStyle name="Normal 17 4 2" xfId="1636" xr:uid="{00000000-0005-0000-0000-0000EB5E0000}"/>
    <cellStyle name="Normal 17 4 2 2" xfId="16446" xr:uid="{00000000-0005-0000-0000-0000EC5E0000}"/>
    <cellStyle name="Normal 17 4 2 2 2" xfId="28986" xr:uid="{00000000-0005-0000-0000-0000ED5E0000}"/>
    <cellStyle name="Normal 17 4 2 2 3" xfId="43798" xr:uid="{00000000-0005-0000-0000-0000EE5E0000}"/>
    <cellStyle name="Normal 17 4 2 3" xfId="23897" xr:uid="{00000000-0005-0000-0000-0000EF5E0000}"/>
    <cellStyle name="Normal 17 4 2 3 2" xfId="43799" xr:uid="{00000000-0005-0000-0000-0000F05E0000}"/>
    <cellStyle name="Normal 17 4 2 4" xfId="11002" xr:uid="{00000000-0005-0000-0000-0000F15E0000}"/>
    <cellStyle name="Normal 17 4 2 4 2" xfId="43800" xr:uid="{00000000-0005-0000-0000-0000F25E0000}"/>
    <cellStyle name="Normal 17 4 2 5" xfId="43797" xr:uid="{00000000-0005-0000-0000-0000F35E0000}"/>
    <cellStyle name="Normal 17 4 2 6" xfId="46995" xr:uid="{D7AE8930-DBC0-45DE-A0E8-DAB405EBEC17}"/>
    <cellStyle name="Normal 17 4 3" xfId="10197" xr:uid="{00000000-0005-0000-0000-0000F45E0000}"/>
    <cellStyle name="Normal 17 4 3 2" xfId="16049" xr:uid="{00000000-0005-0000-0000-0000F55E0000}"/>
    <cellStyle name="Normal 17 4 3 2 2" xfId="28676" xr:uid="{00000000-0005-0000-0000-0000F65E0000}"/>
    <cellStyle name="Normal 17 4 3 3" xfId="23640" xr:uid="{00000000-0005-0000-0000-0000F75E0000}"/>
    <cellStyle name="Normal 17 4 3 4" xfId="43801" xr:uid="{00000000-0005-0000-0000-0000F85E0000}"/>
    <cellStyle name="Normal 17 4 4" xfId="9733" xr:uid="{00000000-0005-0000-0000-0000F95E0000}"/>
    <cellStyle name="Normal 17 4 4 2" xfId="43802" xr:uid="{00000000-0005-0000-0000-0000FA5E0000}"/>
    <cellStyle name="Normal 17 4 5" xfId="43803" xr:uid="{00000000-0005-0000-0000-0000FB5E0000}"/>
    <cellStyle name="Normal 17 4 6" xfId="43796" xr:uid="{00000000-0005-0000-0000-0000FC5E0000}"/>
    <cellStyle name="Normal 17 4 7" xfId="46994" xr:uid="{79F1623A-5226-465E-ADBE-7B3CB37B814E}"/>
    <cellStyle name="Normal 17 5" xfId="1637" xr:uid="{00000000-0005-0000-0000-0000FD5E0000}"/>
    <cellStyle name="Normal 17 5 2" xfId="16647" xr:uid="{00000000-0005-0000-0000-0000FE5E0000}"/>
    <cellStyle name="Normal 17 5 2 2" xfId="29182" xr:uid="{00000000-0005-0000-0000-0000FF5E0000}"/>
    <cellStyle name="Normal 17 5 2 3" xfId="43805" xr:uid="{00000000-0005-0000-0000-0000005F0000}"/>
    <cellStyle name="Normal 17 5 3" xfId="18906" xr:uid="{00000000-0005-0000-0000-0000015F0000}"/>
    <cellStyle name="Normal 17 5 3 2" xfId="43806" xr:uid="{00000000-0005-0000-0000-0000025F0000}"/>
    <cellStyle name="Normal 17 5 4" xfId="24089" xr:uid="{00000000-0005-0000-0000-0000035F0000}"/>
    <cellStyle name="Normal 17 5 4 2" xfId="43807" xr:uid="{00000000-0005-0000-0000-0000045F0000}"/>
    <cellStyle name="Normal 17 5 5" xfId="11321" xr:uid="{00000000-0005-0000-0000-0000055F0000}"/>
    <cellStyle name="Normal 17 5 6" xfId="43804" xr:uid="{00000000-0005-0000-0000-0000065F0000}"/>
    <cellStyle name="Normal 17 5 7" xfId="46996" xr:uid="{46521F12-296E-4F5D-B325-31C778AC05EE}"/>
    <cellStyle name="Normal 17 6" xfId="1622" xr:uid="{00000000-0005-0000-0000-0000075F0000}"/>
    <cellStyle name="Normal 17 6 2" xfId="17998" xr:uid="{00000000-0005-0000-0000-0000085F0000}"/>
    <cellStyle name="Normal 17 6 3" xfId="10858" xr:uid="{00000000-0005-0000-0000-0000095F0000}"/>
    <cellStyle name="Normal 17 6 4" xfId="43808" xr:uid="{00000000-0005-0000-0000-00000A5F0000}"/>
    <cellStyle name="Normal 17 7" xfId="11096" xr:uid="{00000000-0005-0000-0000-00000B5F0000}"/>
    <cellStyle name="Normal 17 7 2" xfId="16505" xr:uid="{00000000-0005-0000-0000-00000C5F0000}"/>
    <cellStyle name="Normal 17 7 2 2" xfId="29045" xr:uid="{00000000-0005-0000-0000-00000D5F0000}"/>
    <cellStyle name="Normal 17 7 3" xfId="23955" xr:uid="{00000000-0005-0000-0000-00000E5F0000}"/>
    <cellStyle name="Normal 17 7 4" xfId="43809" xr:uid="{00000000-0005-0000-0000-00000F5F0000}"/>
    <cellStyle name="Normal 17 8" xfId="2874" xr:uid="{00000000-0005-0000-0000-0000105F0000}"/>
    <cellStyle name="Normal 17 8 2" xfId="43810" xr:uid="{00000000-0005-0000-0000-0000115F0000}"/>
    <cellStyle name="Normal 17 9" xfId="43811" xr:uid="{00000000-0005-0000-0000-0000125F0000}"/>
    <cellStyle name="Normal 170" xfId="18556" xr:uid="{00000000-0005-0000-0000-0000135F0000}"/>
    <cellStyle name="Normal 170 2" xfId="43812" xr:uid="{00000000-0005-0000-0000-0000145F0000}"/>
    <cellStyle name="Normal 171" xfId="30573" xr:uid="{00000000-0005-0000-0000-0000155F0000}"/>
    <cellStyle name="Normal 171 2" xfId="43813" xr:uid="{00000000-0005-0000-0000-0000165F0000}"/>
    <cellStyle name="Normal 172" xfId="30574" xr:uid="{00000000-0005-0000-0000-0000175F0000}"/>
    <cellStyle name="Normal 172 2" xfId="43814" xr:uid="{00000000-0005-0000-0000-0000185F0000}"/>
    <cellStyle name="Normal 173" xfId="30585" xr:uid="{00000000-0005-0000-0000-0000195F0000}"/>
    <cellStyle name="Normal 173 2" xfId="43815" xr:uid="{00000000-0005-0000-0000-00001A5F0000}"/>
    <cellStyle name="Normal 174" xfId="31925" xr:uid="{00000000-0005-0000-0000-00001B5F0000}"/>
    <cellStyle name="Normal 174 2" xfId="43816" xr:uid="{00000000-0005-0000-0000-00001C5F0000}"/>
    <cellStyle name="Normal 175" xfId="33811" xr:uid="{00000000-0005-0000-0000-00001D5F0000}"/>
    <cellStyle name="Normal 175 2" xfId="43817" xr:uid="{00000000-0005-0000-0000-00001E5F0000}"/>
    <cellStyle name="Normal 176" xfId="34241" xr:uid="{00000000-0005-0000-0000-00001F5F0000}"/>
    <cellStyle name="Normal 176 2" xfId="43818" xr:uid="{00000000-0005-0000-0000-0000205F0000}"/>
    <cellStyle name="Normal 177" xfId="34254" xr:uid="{00000000-0005-0000-0000-0000215F0000}"/>
    <cellStyle name="Normal 177 2" xfId="43819" xr:uid="{00000000-0005-0000-0000-0000225F0000}"/>
    <cellStyle name="Normal 178" xfId="11354" xr:uid="{00000000-0005-0000-0000-0000235F0000}"/>
    <cellStyle name="Normal 178 2" xfId="43820" xr:uid="{00000000-0005-0000-0000-0000245F0000}"/>
    <cellStyle name="Normal 179" xfId="34257" xr:uid="{00000000-0005-0000-0000-0000255F0000}"/>
    <cellStyle name="Normal 179 2" xfId="43821" xr:uid="{00000000-0005-0000-0000-0000265F0000}"/>
    <cellStyle name="Normal 18" xfId="293" xr:uid="{00000000-0005-0000-0000-0000275F0000}"/>
    <cellStyle name="Normal 18 10" xfId="4872" xr:uid="{00000000-0005-0000-0000-0000285F0000}"/>
    <cellStyle name="Normal 18 10 2" xfId="8129" xr:uid="{00000000-0005-0000-0000-0000295F0000}"/>
    <cellStyle name="Normal 18 10 2 2" xfId="14618" xr:uid="{00000000-0005-0000-0000-00002A5F0000}"/>
    <cellStyle name="Normal 18 10 2 2 2" xfId="27297" xr:uid="{00000000-0005-0000-0000-00002B5F0000}"/>
    <cellStyle name="Normal 18 10 2 3" xfId="19395" xr:uid="{00000000-0005-0000-0000-00002C5F0000}"/>
    <cellStyle name="Normal 18 10 2 4" xfId="32512" xr:uid="{00000000-0005-0000-0000-00002D5F0000}"/>
    <cellStyle name="Normal 18 10 2 5" xfId="35523" xr:uid="{00000000-0005-0000-0000-00002E5F0000}"/>
    <cellStyle name="Normal 18 10 3" xfId="9053" xr:uid="{00000000-0005-0000-0000-00002F5F0000}"/>
    <cellStyle name="Normal 18 10 3 2" xfId="15460" xr:uid="{00000000-0005-0000-0000-0000305F0000}"/>
    <cellStyle name="Normal 18 10 3 2 2" xfId="28108" xr:uid="{00000000-0005-0000-0000-0000315F0000}"/>
    <cellStyle name="Normal 18 10 3 3" xfId="23061" xr:uid="{00000000-0005-0000-0000-0000325F0000}"/>
    <cellStyle name="Normal 18 10 4" xfId="7071" xr:uid="{00000000-0005-0000-0000-0000335F0000}"/>
    <cellStyle name="Normal 18 10 4 2" xfId="13605" xr:uid="{00000000-0005-0000-0000-0000345F0000}"/>
    <cellStyle name="Normal 18 10 4 2 2" xfId="26336" xr:uid="{00000000-0005-0000-0000-0000355F0000}"/>
    <cellStyle name="Normal 18 10 4 3" xfId="21798" xr:uid="{00000000-0005-0000-0000-0000365F0000}"/>
    <cellStyle name="Normal 18 10 5" xfId="12505" xr:uid="{00000000-0005-0000-0000-0000375F0000}"/>
    <cellStyle name="Normal 18 10 5 2" xfId="25251" xr:uid="{00000000-0005-0000-0000-0000385F0000}"/>
    <cellStyle name="Normal 18 10 6" xfId="18000" xr:uid="{00000000-0005-0000-0000-0000395F0000}"/>
    <cellStyle name="Normal 18 10 7" xfId="31327" xr:uid="{00000000-0005-0000-0000-00003A5F0000}"/>
    <cellStyle name="Normal 18 10 8" xfId="34667" xr:uid="{00000000-0005-0000-0000-00003B5F0000}"/>
    <cellStyle name="Normal 18 10 9" xfId="43823" xr:uid="{00000000-0005-0000-0000-00003C5F0000}"/>
    <cellStyle name="Normal 18 11" xfId="4873" xr:uid="{00000000-0005-0000-0000-00003D5F0000}"/>
    <cellStyle name="Normal 18 11 2" xfId="8130" xr:uid="{00000000-0005-0000-0000-00003E5F0000}"/>
    <cellStyle name="Normal 18 11 2 2" xfId="14619" xr:uid="{00000000-0005-0000-0000-00003F5F0000}"/>
    <cellStyle name="Normal 18 11 2 2 2" xfId="27298" xr:uid="{00000000-0005-0000-0000-0000405F0000}"/>
    <cellStyle name="Normal 18 11 2 3" xfId="19396" xr:uid="{00000000-0005-0000-0000-0000415F0000}"/>
    <cellStyle name="Normal 18 11 2 4" xfId="32513" xr:uid="{00000000-0005-0000-0000-0000425F0000}"/>
    <cellStyle name="Normal 18 11 2 5" xfId="35524" xr:uid="{00000000-0005-0000-0000-0000435F0000}"/>
    <cellStyle name="Normal 18 11 3" xfId="9054" xr:uid="{00000000-0005-0000-0000-0000445F0000}"/>
    <cellStyle name="Normal 18 11 3 2" xfId="15461" xr:uid="{00000000-0005-0000-0000-0000455F0000}"/>
    <cellStyle name="Normal 18 11 3 2 2" xfId="28109" xr:uid="{00000000-0005-0000-0000-0000465F0000}"/>
    <cellStyle name="Normal 18 11 3 3" xfId="23062" xr:uid="{00000000-0005-0000-0000-0000475F0000}"/>
    <cellStyle name="Normal 18 11 4" xfId="7072" xr:uid="{00000000-0005-0000-0000-0000485F0000}"/>
    <cellStyle name="Normal 18 11 4 2" xfId="13606" xr:uid="{00000000-0005-0000-0000-0000495F0000}"/>
    <cellStyle name="Normal 18 11 4 2 2" xfId="26337" xr:uid="{00000000-0005-0000-0000-00004A5F0000}"/>
    <cellStyle name="Normal 18 11 4 3" xfId="21799" xr:uid="{00000000-0005-0000-0000-00004B5F0000}"/>
    <cellStyle name="Normal 18 11 5" xfId="12506" xr:uid="{00000000-0005-0000-0000-00004C5F0000}"/>
    <cellStyle name="Normal 18 11 5 2" xfId="25252" xr:uid="{00000000-0005-0000-0000-00004D5F0000}"/>
    <cellStyle name="Normal 18 11 6" xfId="18001" xr:uid="{00000000-0005-0000-0000-00004E5F0000}"/>
    <cellStyle name="Normal 18 11 7" xfId="31328" xr:uid="{00000000-0005-0000-0000-00004F5F0000}"/>
    <cellStyle name="Normal 18 11 8" xfId="34668" xr:uid="{00000000-0005-0000-0000-0000505F0000}"/>
    <cellStyle name="Normal 18 12" xfId="4874" xr:uid="{00000000-0005-0000-0000-0000515F0000}"/>
    <cellStyle name="Normal 18 12 2" xfId="8131" xr:uid="{00000000-0005-0000-0000-0000525F0000}"/>
    <cellStyle name="Normal 18 12 2 2" xfId="14620" xr:uid="{00000000-0005-0000-0000-0000535F0000}"/>
    <cellStyle name="Normal 18 12 2 2 2" xfId="27299" xr:uid="{00000000-0005-0000-0000-0000545F0000}"/>
    <cellStyle name="Normal 18 12 2 3" xfId="19397" xr:uid="{00000000-0005-0000-0000-0000555F0000}"/>
    <cellStyle name="Normal 18 12 2 4" xfId="32514" xr:uid="{00000000-0005-0000-0000-0000565F0000}"/>
    <cellStyle name="Normal 18 12 2 5" xfId="35525" xr:uid="{00000000-0005-0000-0000-0000575F0000}"/>
    <cellStyle name="Normal 18 12 3" xfId="9055" xr:uid="{00000000-0005-0000-0000-0000585F0000}"/>
    <cellStyle name="Normal 18 12 3 2" xfId="15462" xr:uid="{00000000-0005-0000-0000-0000595F0000}"/>
    <cellStyle name="Normal 18 12 3 2 2" xfId="28110" xr:uid="{00000000-0005-0000-0000-00005A5F0000}"/>
    <cellStyle name="Normal 18 12 3 3" xfId="23063" xr:uid="{00000000-0005-0000-0000-00005B5F0000}"/>
    <cellStyle name="Normal 18 12 4" xfId="7073" xr:uid="{00000000-0005-0000-0000-00005C5F0000}"/>
    <cellStyle name="Normal 18 12 4 2" xfId="13607" xr:uid="{00000000-0005-0000-0000-00005D5F0000}"/>
    <cellStyle name="Normal 18 12 4 2 2" xfId="26338" xr:uid="{00000000-0005-0000-0000-00005E5F0000}"/>
    <cellStyle name="Normal 18 12 4 3" xfId="21800" xr:uid="{00000000-0005-0000-0000-00005F5F0000}"/>
    <cellStyle name="Normal 18 12 5" xfId="12507" xr:uid="{00000000-0005-0000-0000-0000605F0000}"/>
    <cellStyle name="Normal 18 12 5 2" xfId="25253" xr:uid="{00000000-0005-0000-0000-0000615F0000}"/>
    <cellStyle name="Normal 18 12 6" xfId="18002" xr:uid="{00000000-0005-0000-0000-0000625F0000}"/>
    <cellStyle name="Normal 18 12 7" xfId="31329" xr:uid="{00000000-0005-0000-0000-0000635F0000}"/>
    <cellStyle name="Normal 18 12 8" xfId="34669" xr:uid="{00000000-0005-0000-0000-0000645F0000}"/>
    <cellStyle name="Normal 18 13" xfId="4875" xr:uid="{00000000-0005-0000-0000-0000655F0000}"/>
    <cellStyle name="Normal 18 13 2" xfId="8132" xr:uid="{00000000-0005-0000-0000-0000665F0000}"/>
    <cellStyle name="Normal 18 13 2 2" xfId="14621" xr:uid="{00000000-0005-0000-0000-0000675F0000}"/>
    <cellStyle name="Normal 18 13 2 2 2" xfId="27300" xr:uid="{00000000-0005-0000-0000-0000685F0000}"/>
    <cellStyle name="Normal 18 13 2 3" xfId="19398" xr:uid="{00000000-0005-0000-0000-0000695F0000}"/>
    <cellStyle name="Normal 18 13 2 4" xfId="32515" xr:uid="{00000000-0005-0000-0000-00006A5F0000}"/>
    <cellStyle name="Normal 18 13 2 5" xfId="35526" xr:uid="{00000000-0005-0000-0000-00006B5F0000}"/>
    <cellStyle name="Normal 18 13 3" xfId="9056" xr:uid="{00000000-0005-0000-0000-00006C5F0000}"/>
    <cellStyle name="Normal 18 13 3 2" xfId="15463" xr:uid="{00000000-0005-0000-0000-00006D5F0000}"/>
    <cellStyle name="Normal 18 13 3 2 2" xfId="28111" xr:uid="{00000000-0005-0000-0000-00006E5F0000}"/>
    <cellStyle name="Normal 18 13 3 3" xfId="23064" xr:uid="{00000000-0005-0000-0000-00006F5F0000}"/>
    <cellStyle name="Normal 18 13 4" xfId="7074" xr:uid="{00000000-0005-0000-0000-0000705F0000}"/>
    <cellStyle name="Normal 18 13 4 2" xfId="13608" xr:uid="{00000000-0005-0000-0000-0000715F0000}"/>
    <cellStyle name="Normal 18 13 4 2 2" xfId="26339" xr:uid="{00000000-0005-0000-0000-0000725F0000}"/>
    <cellStyle name="Normal 18 13 4 3" xfId="21801" xr:uid="{00000000-0005-0000-0000-0000735F0000}"/>
    <cellStyle name="Normal 18 13 5" xfId="12508" xr:uid="{00000000-0005-0000-0000-0000745F0000}"/>
    <cellStyle name="Normal 18 13 5 2" xfId="25254" xr:uid="{00000000-0005-0000-0000-0000755F0000}"/>
    <cellStyle name="Normal 18 13 6" xfId="18003" xr:uid="{00000000-0005-0000-0000-0000765F0000}"/>
    <cellStyle name="Normal 18 13 7" xfId="31330" xr:uid="{00000000-0005-0000-0000-0000775F0000}"/>
    <cellStyle name="Normal 18 13 8" xfId="34670" xr:uid="{00000000-0005-0000-0000-0000785F0000}"/>
    <cellStyle name="Normal 18 14" xfId="4876" xr:uid="{00000000-0005-0000-0000-0000795F0000}"/>
    <cellStyle name="Normal 18 14 2" xfId="8133" xr:uid="{00000000-0005-0000-0000-00007A5F0000}"/>
    <cellStyle name="Normal 18 14 2 2" xfId="14622" xr:uid="{00000000-0005-0000-0000-00007B5F0000}"/>
    <cellStyle name="Normal 18 14 2 2 2" xfId="27301" xr:uid="{00000000-0005-0000-0000-00007C5F0000}"/>
    <cellStyle name="Normal 18 14 2 3" xfId="19399" xr:uid="{00000000-0005-0000-0000-00007D5F0000}"/>
    <cellStyle name="Normal 18 14 2 4" xfId="32516" xr:uid="{00000000-0005-0000-0000-00007E5F0000}"/>
    <cellStyle name="Normal 18 14 2 5" xfId="35527" xr:uid="{00000000-0005-0000-0000-00007F5F0000}"/>
    <cellStyle name="Normal 18 14 3" xfId="9057" xr:uid="{00000000-0005-0000-0000-0000805F0000}"/>
    <cellStyle name="Normal 18 14 3 2" xfId="15464" xr:uid="{00000000-0005-0000-0000-0000815F0000}"/>
    <cellStyle name="Normal 18 14 3 2 2" xfId="28112" xr:uid="{00000000-0005-0000-0000-0000825F0000}"/>
    <cellStyle name="Normal 18 14 3 3" xfId="23065" xr:uid="{00000000-0005-0000-0000-0000835F0000}"/>
    <cellStyle name="Normal 18 14 4" xfId="7075" xr:uid="{00000000-0005-0000-0000-0000845F0000}"/>
    <cellStyle name="Normal 18 14 4 2" xfId="13609" xr:uid="{00000000-0005-0000-0000-0000855F0000}"/>
    <cellStyle name="Normal 18 14 4 2 2" xfId="26340" xr:uid="{00000000-0005-0000-0000-0000865F0000}"/>
    <cellStyle name="Normal 18 14 4 3" xfId="21802" xr:uid="{00000000-0005-0000-0000-0000875F0000}"/>
    <cellStyle name="Normal 18 14 5" xfId="12509" xr:uid="{00000000-0005-0000-0000-0000885F0000}"/>
    <cellStyle name="Normal 18 14 5 2" xfId="25255" xr:uid="{00000000-0005-0000-0000-0000895F0000}"/>
    <cellStyle name="Normal 18 14 6" xfId="18004" xr:uid="{00000000-0005-0000-0000-00008A5F0000}"/>
    <cellStyle name="Normal 18 14 7" xfId="31331" xr:uid="{00000000-0005-0000-0000-00008B5F0000}"/>
    <cellStyle name="Normal 18 14 8" xfId="34671" xr:uid="{00000000-0005-0000-0000-00008C5F0000}"/>
    <cellStyle name="Normal 18 15" xfId="4877" xr:uid="{00000000-0005-0000-0000-00008D5F0000}"/>
    <cellStyle name="Normal 18 15 2" xfId="8134" xr:uid="{00000000-0005-0000-0000-00008E5F0000}"/>
    <cellStyle name="Normal 18 15 2 2" xfId="14623" xr:uid="{00000000-0005-0000-0000-00008F5F0000}"/>
    <cellStyle name="Normal 18 15 2 2 2" xfId="27302" xr:uid="{00000000-0005-0000-0000-0000905F0000}"/>
    <cellStyle name="Normal 18 15 2 3" xfId="19400" xr:uid="{00000000-0005-0000-0000-0000915F0000}"/>
    <cellStyle name="Normal 18 15 2 4" xfId="32517" xr:uid="{00000000-0005-0000-0000-0000925F0000}"/>
    <cellStyle name="Normal 18 15 2 5" xfId="35528" xr:uid="{00000000-0005-0000-0000-0000935F0000}"/>
    <cellStyle name="Normal 18 15 3" xfId="9058" xr:uid="{00000000-0005-0000-0000-0000945F0000}"/>
    <cellStyle name="Normal 18 15 3 2" xfId="15465" xr:uid="{00000000-0005-0000-0000-0000955F0000}"/>
    <cellStyle name="Normal 18 15 3 2 2" xfId="28113" xr:uid="{00000000-0005-0000-0000-0000965F0000}"/>
    <cellStyle name="Normal 18 15 3 3" xfId="23066" xr:uid="{00000000-0005-0000-0000-0000975F0000}"/>
    <cellStyle name="Normal 18 15 4" xfId="7076" xr:uid="{00000000-0005-0000-0000-0000985F0000}"/>
    <cellStyle name="Normal 18 15 4 2" xfId="13610" xr:uid="{00000000-0005-0000-0000-0000995F0000}"/>
    <cellStyle name="Normal 18 15 4 2 2" xfId="26341" xr:uid="{00000000-0005-0000-0000-00009A5F0000}"/>
    <cellStyle name="Normal 18 15 4 3" xfId="21803" xr:uid="{00000000-0005-0000-0000-00009B5F0000}"/>
    <cellStyle name="Normal 18 15 5" xfId="12510" xr:uid="{00000000-0005-0000-0000-00009C5F0000}"/>
    <cellStyle name="Normal 18 15 5 2" xfId="25256" xr:uid="{00000000-0005-0000-0000-00009D5F0000}"/>
    <cellStyle name="Normal 18 15 6" xfId="18005" xr:uid="{00000000-0005-0000-0000-00009E5F0000}"/>
    <cellStyle name="Normal 18 15 7" xfId="31332" xr:uid="{00000000-0005-0000-0000-00009F5F0000}"/>
    <cellStyle name="Normal 18 15 8" xfId="34672" xr:uid="{00000000-0005-0000-0000-0000A05F0000}"/>
    <cellStyle name="Normal 18 16" xfId="4878" xr:uid="{00000000-0005-0000-0000-0000A15F0000}"/>
    <cellStyle name="Normal 18 16 2" xfId="8135" xr:uid="{00000000-0005-0000-0000-0000A25F0000}"/>
    <cellStyle name="Normal 18 16 2 2" xfId="14624" xr:uid="{00000000-0005-0000-0000-0000A35F0000}"/>
    <cellStyle name="Normal 18 16 2 2 2" xfId="27303" xr:uid="{00000000-0005-0000-0000-0000A45F0000}"/>
    <cellStyle name="Normal 18 16 2 3" xfId="19401" xr:uid="{00000000-0005-0000-0000-0000A55F0000}"/>
    <cellStyle name="Normal 18 16 2 4" xfId="32518" xr:uid="{00000000-0005-0000-0000-0000A65F0000}"/>
    <cellStyle name="Normal 18 16 2 5" xfId="35529" xr:uid="{00000000-0005-0000-0000-0000A75F0000}"/>
    <cellStyle name="Normal 18 16 3" xfId="9059" xr:uid="{00000000-0005-0000-0000-0000A85F0000}"/>
    <cellStyle name="Normal 18 16 3 2" xfId="15466" xr:uid="{00000000-0005-0000-0000-0000A95F0000}"/>
    <cellStyle name="Normal 18 16 3 2 2" xfId="28114" xr:uid="{00000000-0005-0000-0000-0000AA5F0000}"/>
    <cellStyle name="Normal 18 16 3 3" xfId="23067" xr:uid="{00000000-0005-0000-0000-0000AB5F0000}"/>
    <cellStyle name="Normal 18 16 4" xfId="7077" xr:uid="{00000000-0005-0000-0000-0000AC5F0000}"/>
    <cellStyle name="Normal 18 16 4 2" xfId="13611" xr:uid="{00000000-0005-0000-0000-0000AD5F0000}"/>
    <cellStyle name="Normal 18 16 4 2 2" xfId="26342" xr:uid="{00000000-0005-0000-0000-0000AE5F0000}"/>
    <cellStyle name="Normal 18 16 4 3" xfId="21804" xr:uid="{00000000-0005-0000-0000-0000AF5F0000}"/>
    <cellStyle name="Normal 18 16 5" xfId="12511" xr:uid="{00000000-0005-0000-0000-0000B05F0000}"/>
    <cellStyle name="Normal 18 16 5 2" xfId="25257" xr:uid="{00000000-0005-0000-0000-0000B15F0000}"/>
    <cellStyle name="Normal 18 16 6" xfId="18006" xr:uid="{00000000-0005-0000-0000-0000B25F0000}"/>
    <cellStyle name="Normal 18 16 7" xfId="31333" xr:uid="{00000000-0005-0000-0000-0000B35F0000}"/>
    <cellStyle name="Normal 18 16 8" xfId="34673" xr:uid="{00000000-0005-0000-0000-0000B45F0000}"/>
    <cellStyle name="Normal 18 17" xfId="4879" xr:uid="{00000000-0005-0000-0000-0000B55F0000}"/>
    <cellStyle name="Normal 18 17 2" xfId="8136" xr:uid="{00000000-0005-0000-0000-0000B65F0000}"/>
    <cellStyle name="Normal 18 17 2 2" xfId="14625" xr:uid="{00000000-0005-0000-0000-0000B75F0000}"/>
    <cellStyle name="Normal 18 17 2 2 2" xfId="27304" xr:uid="{00000000-0005-0000-0000-0000B85F0000}"/>
    <cellStyle name="Normal 18 17 2 3" xfId="19402" xr:uid="{00000000-0005-0000-0000-0000B95F0000}"/>
    <cellStyle name="Normal 18 17 2 4" xfId="32519" xr:uid="{00000000-0005-0000-0000-0000BA5F0000}"/>
    <cellStyle name="Normal 18 17 2 5" xfId="35530" xr:uid="{00000000-0005-0000-0000-0000BB5F0000}"/>
    <cellStyle name="Normal 18 17 3" xfId="9060" xr:uid="{00000000-0005-0000-0000-0000BC5F0000}"/>
    <cellStyle name="Normal 18 17 3 2" xfId="15467" xr:uid="{00000000-0005-0000-0000-0000BD5F0000}"/>
    <cellStyle name="Normal 18 17 3 2 2" xfId="28115" xr:uid="{00000000-0005-0000-0000-0000BE5F0000}"/>
    <cellStyle name="Normal 18 17 3 3" xfId="23068" xr:uid="{00000000-0005-0000-0000-0000BF5F0000}"/>
    <cellStyle name="Normal 18 17 4" xfId="7078" xr:uid="{00000000-0005-0000-0000-0000C05F0000}"/>
    <cellStyle name="Normal 18 17 4 2" xfId="13612" xr:uid="{00000000-0005-0000-0000-0000C15F0000}"/>
    <cellStyle name="Normal 18 17 4 2 2" xfId="26343" xr:uid="{00000000-0005-0000-0000-0000C25F0000}"/>
    <cellStyle name="Normal 18 17 4 3" xfId="21805" xr:uid="{00000000-0005-0000-0000-0000C35F0000}"/>
    <cellStyle name="Normal 18 17 5" xfId="12512" xr:uid="{00000000-0005-0000-0000-0000C45F0000}"/>
    <cellStyle name="Normal 18 17 5 2" xfId="25258" xr:uid="{00000000-0005-0000-0000-0000C55F0000}"/>
    <cellStyle name="Normal 18 17 6" xfId="18007" xr:uid="{00000000-0005-0000-0000-0000C65F0000}"/>
    <cellStyle name="Normal 18 17 7" xfId="31334" xr:uid="{00000000-0005-0000-0000-0000C75F0000}"/>
    <cellStyle name="Normal 18 17 8" xfId="34674" xr:uid="{00000000-0005-0000-0000-0000C85F0000}"/>
    <cellStyle name="Normal 18 18" xfId="4880" xr:uid="{00000000-0005-0000-0000-0000C95F0000}"/>
    <cellStyle name="Normal 18 18 2" xfId="8137" xr:uid="{00000000-0005-0000-0000-0000CA5F0000}"/>
    <cellStyle name="Normal 18 18 2 2" xfId="14626" xr:uid="{00000000-0005-0000-0000-0000CB5F0000}"/>
    <cellStyle name="Normal 18 18 2 2 2" xfId="27305" xr:uid="{00000000-0005-0000-0000-0000CC5F0000}"/>
    <cellStyle name="Normal 18 18 2 3" xfId="19403" xr:uid="{00000000-0005-0000-0000-0000CD5F0000}"/>
    <cellStyle name="Normal 18 18 2 4" xfId="32520" xr:uid="{00000000-0005-0000-0000-0000CE5F0000}"/>
    <cellStyle name="Normal 18 18 2 5" xfId="35531" xr:uid="{00000000-0005-0000-0000-0000CF5F0000}"/>
    <cellStyle name="Normal 18 18 3" xfId="9061" xr:uid="{00000000-0005-0000-0000-0000D05F0000}"/>
    <cellStyle name="Normal 18 18 3 2" xfId="15468" xr:uid="{00000000-0005-0000-0000-0000D15F0000}"/>
    <cellStyle name="Normal 18 18 3 2 2" xfId="28116" xr:uid="{00000000-0005-0000-0000-0000D25F0000}"/>
    <cellStyle name="Normal 18 18 3 3" xfId="23069" xr:uid="{00000000-0005-0000-0000-0000D35F0000}"/>
    <cellStyle name="Normal 18 18 4" xfId="7079" xr:uid="{00000000-0005-0000-0000-0000D45F0000}"/>
    <cellStyle name="Normal 18 18 4 2" xfId="13613" xr:uid="{00000000-0005-0000-0000-0000D55F0000}"/>
    <cellStyle name="Normal 18 18 4 2 2" xfId="26344" xr:uid="{00000000-0005-0000-0000-0000D65F0000}"/>
    <cellStyle name="Normal 18 18 4 3" xfId="21806" xr:uid="{00000000-0005-0000-0000-0000D75F0000}"/>
    <cellStyle name="Normal 18 18 5" xfId="12513" xr:uid="{00000000-0005-0000-0000-0000D85F0000}"/>
    <cellStyle name="Normal 18 18 5 2" xfId="25259" xr:uid="{00000000-0005-0000-0000-0000D95F0000}"/>
    <cellStyle name="Normal 18 18 6" xfId="18008" xr:uid="{00000000-0005-0000-0000-0000DA5F0000}"/>
    <cellStyle name="Normal 18 18 7" xfId="31335" xr:uid="{00000000-0005-0000-0000-0000DB5F0000}"/>
    <cellStyle name="Normal 18 18 8" xfId="34675" xr:uid="{00000000-0005-0000-0000-0000DC5F0000}"/>
    <cellStyle name="Normal 18 19" xfId="4881" xr:uid="{00000000-0005-0000-0000-0000DD5F0000}"/>
    <cellStyle name="Normal 18 19 2" xfId="8138" xr:uid="{00000000-0005-0000-0000-0000DE5F0000}"/>
    <cellStyle name="Normal 18 19 2 2" xfId="14627" xr:uid="{00000000-0005-0000-0000-0000DF5F0000}"/>
    <cellStyle name="Normal 18 19 2 2 2" xfId="27306" xr:uid="{00000000-0005-0000-0000-0000E05F0000}"/>
    <cellStyle name="Normal 18 19 2 3" xfId="19404" xr:uid="{00000000-0005-0000-0000-0000E15F0000}"/>
    <cellStyle name="Normal 18 19 2 4" xfId="32521" xr:uid="{00000000-0005-0000-0000-0000E25F0000}"/>
    <cellStyle name="Normal 18 19 2 5" xfId="35532" xr:uid="{00000000-0005-0000-0000-0000E35F0000}"/>
    <cellStyle name="Normal 18 19 3" xfId="9062" xr:uid="{00000000-0005-0000-0000-0000E45F0000}"/>
    <cellStyle name="Normal 18 19 3 2" xfId="15469" xr:uid="{00000000-0005-0000-0000-0000E55F0000}"/>
    <cellStyle name="Normal 18 19 3 2 2" xfId="28117" xr:uid="{00000000-0005-0000-0000-0000E65F0000}"/>
    <cellStyle name="Normal 18 19 3 3" xfId="23070" xr:uid="{00000000-0005-0000-0000-0000E75F0000}"/>
    <cellStyle name="Normal 18 19 4" xfId="7080" xr:uid="{00000000-0005-0000-0000-0000E85F0000}"/>
    <cellStyle name="Normal 18 19 4 2" xfId="13614" xr:uid="{00000000-0005-0000-0000-0000E95F0000}"/>
    <cellStyle name="Normal 18 19 4 2 2" xfId="26345" xr:uid="{00000000-0005-0000-0000-0000EA5F0000}"/>
    <cellStyle name="Normal 18 19 4 3" xfId="21807" xr:uid="{00000000-0005-0000-0000-0000EB5F0000}"/>
    <cellStyle name="Normal 18 19 5" xfId="12514" xr:uid="{00000000-0005-0000-0000-0000EC5F0000}"/>
    <cellStyle name="Normal 18 19 5 2" xfId="25260" xr:uid="{00000000-0005-0000-0000-0000ED5F0000}"/>
    <cellStyle name="Normal 18 19 6" xfId="18009" xr:uid="{00000000-0005-0000-0000-0000EE5F0000}"/>
    <cellStyle name="Normal 18 19 7" xfId="31336" xr:uid="{00000000-0005-0000-0000-0000EF5F0000}"/>
    <cellStyle name="Normal 18 19 8" xfId="34676" xr:uid="{00000000-0005-0000-0000-0000F05F0000}"/>
    <cellStyle name="Normal 18 2" xfId="629" xr:uid="{00000000-0005-0000-0000-0000F15F0000}"/>
    <cellStyle name="Normal 18 2 10" xfId="4883" xr:uid="{00000000-0005-0000-0000-0000F25F0000}"/>
    <cellStyle name="Normal 18 2 11" xfId="4884" xr:uid="{00000000-0005-0000-0000-0000F35F0000}"/>
    <cellStyle name="Normal 18 2 12" xfId="4885" xr:uid="{00000000-0005-0000-0000-0000F45F0000}"/>
    <cellStyle name="Normal 18 2 13" xfId="4886" xr:uid="{00000000-0005-0000-0000-0000F55F0000}"/>
    <cellStyle name="Normal 18 2 14" xfId="4887" xr:uid="{00000000-0005-0000-0000-0000F65F0000}"/>
    <cellStyle name="Normal 18 2 15" xfId="4888" xr:uid="{00000000-0005-0000-0000-0000F75F0000}"/>
    <cellStyle name="Normal 18 2 16" xfId="4889" xr:uid="{00000000-0005-0000-0000-0000F85F0000}"/>
    <cellStyle name="Normal 18 2 17" xfId="4890" xr:uid="{00000000-0005-0000-0000-0000F95F0000}"/>
    <cellStyle name="Normal 18 2 18" xfId="4891" xr:uid="{00000000-0005-0000-0000-0000FA5F0000}"/>
    <cellStyle name="Normal 18 2 19" xfId="4892" xr:uid="{00000000-0005-0000-0000-0000FB5F0000}"/>
    <cellStyle name="Normal 18 2 2" xfId="1640" xr:uid="{00000000-0005-0000-0000-0000FC5F0000}"/>
    <cellStyle name="Normal 18 2 2 2" xfId="1641" xr:uid="{00000000-0005-0000-0000-0000FD5F0000}"/>
    <cellStyle name="Normal 18 2 2 2 2" xfId="1642" xr:uid="{00000000-0005-0000-0000-0000FE5F0000}"/>
    <cellStyle name="Normal 18 2 2 2 2 2" xfId="16030" xr:uid="{00000000-0005-0000-0000-0000FF5F0000}"/>
    <cellStyle name="Normal 18 2 2 2 2 2 2" xfId="28658" xr:uid="{00000000-0005-0000-0000-000000600000}"/>
    <cellStyle name="Normal 18 2 2 2 2 2 3" xfId="43828" xr:uid="{00000000-0005-0000-0000-000001600000}"/>
    <cellStyle name="Normal 18 2 2 2 2 3" xfId="23623" xr:uid="{00000000-0005-0000-0000-000002600000}"/>
    <cellStyle name="Normal 18 2 2 2 2 3 2" xfId="43829" xr:uid="{00000000-0005-0000-0000-000003600000}"/>
    <cellStyle name="Normal 18 2 2 2 2 4" xfId="10139" xr:uid="{00000000-0005-0000-0000-000004600000}"/>
    <cellStyle name="Normal 18 2 2 2 2 4 2" xfId="43830" xr:uid="{00000000-0005-0000-0000-000005600000}"/>
    <cellStyle name="Normal 18 2 2 2 2 5" xfId="43827" xr:uid="{00000000-0005-0000-0000-000006600000}"/>
    <cellStyle name="Normal 18 2 2 2 2 6" xfId="47001" xr:uid="{D0F77F35-66ED-45F5-91B4-809AA4BC15A8}"/>
    <cellStyle name="Normal 18 2 2 2 3" xfId="11016" xr:uid="{00000000-0005-0000-0000-000007600000}"/>
    <cellStyle name="Normal 18 2 2 2 3 2" xfId="16454" xr:uid="{00000000-0005-0000-0000-000008600000}"/>
    <cellStyle name="Normal 18 2 2 2 3 2 2" xfId="28994" xr:uid="{00000000-0005-0000-0000-000009600000}"/>
    <cellStyle name="Normal 18 2 2 2 3 3" xfId="23905" xr:uid="{00000000-0005-0000-0000-00000A600000}"/>
    <cellStyle name="Normal 18 2 2 2 3 4" xfId="43831" xr:uid="{00000000-0005-0000-0000-00000B600000}"/>
    <cellStyle name="Normal 18 2 2 2 4" xfId="18789" xr:uid="{00000000-0005-0000-0000-00000C600000}"/>
    <cellStyle name="Normal 18 2 2 2 4 2" xfId="43832" xr:uid="{00000000-0005-0000-0000-00000D600000}"/>
    <cellStyle name="Normal 18 2 2 2 5" xfId="4893" xr:uid="{00000000-0005-0000-0000-00000E600000}"/>
    <cellStyle name="Normal 18 2 2 2 5 2" xfId="43833" xr:uid="{00000000-0005-0000-0000-00000F600000}"/>
    <cellStyle name="Normal 18 2 2 2 6" xfId="43826" xr:uid="{00000000-0005-0000-0000-000010600000}"/>
    <cellStyle name="Normal 18 2 2 2 7" xfId="47000" xr:uid="{54864AF7-4E57-4DBD-9932-828D5F59BE4C}"/>
    <cellStyle name="Normal 18 2 2 3" xfId="1643" xr:uid="{00000000-0005-0000-0000-000011600000}"/>
    <cellStyle name="Normal 18 2 2 3 2" xfId="16346" xr:uid="{00000000-0005-0000-0000-000012600000}"/>
    <cellStyle name="Normal 18 2 2 3 2 2" xfId="28888" xr:uid="{00000000-0005-0000-0000-000013600000}"/>
    <cellStyle name="Normal 18 2 2 3 2 3" xfId="43835" xr:uid="{00000000-0005-0000-0000-000014600000}"/>
    <cellStyle name="Normal 18 2 2 3 3" xfId="18011" xr:uid="{00000000-0005-0000-0000-000015600000}"/>
    <cellStyle name="Normal 18 2 2 3 3 2" xfId="43836" xr:uid="{00000000-0005-0000-0000-000016600000}"/>
    <cellStyle name="Normal 18 2 2 3 4" xfId="23805" xr:uid="{00000000-0005-0000-0000-000017600000}"/>
    <cellStyle name="Normal 18 2 2 3 4 2" xfId="43837" xr:uid="{00000000-0005-0000-0000-000018600000}"/>
    <cellStyle name="Normal 18 2 2 3 5" xfId="10845" xr:uid="{00000000-0005-0000-0000-000019600000}"/>
    <cellStyle name="Normal 18 2 2 3 6" xfId="43834" xr:uid="{00000000-0005-0000-0000-00001A600000}"/>
    <cellStyle name="Normal 18 2 2 3 7" xfId="47002" xr:uid="{04E2BFD6-2990-4320-8154-EECCE4127D7D}"/>
    <cellStyle name="Normal 18 2 2 4" xfId="10437" xr:uid="{00000000-0005-0000-0000-00001B600000}"/>
    <cellStyle name="Normal 18 2 2 4 2" xfId="16126" xr:uid="{00000000-0005-0000-0000-00001C600000}"/>
    <cellStyle name="Normal 18 2 2 4 2 2" xfId="28748" xr:uid="{00000000-0005-0000-0000-00001D600000}"/>
    <cellStyle name="Normal 18 2 2 4 3" xfId="23706" xr:uid="{00000000-0005-0000-0000-00001E600000}"/>
    <cellStyle name="Normal 18 2 2 4 4" xfId="43838" xr:uid="{00000000-0005-0000-0000-00001F600000}"/>
    <cellStyle name="Normal 18 2 2 5" xfId="2878" xr:uid="{00000000-0005-0000-0000-000020600000}"/>
    <cellStyle name="Normal 18 2 2 5 2" xfId="43839" xr:uid="{00000000-0005-0000-0000-000021600000}"/>
    <cellStyle name="Normal 18 2 2 6" xfId="43840" xr:uid="{00000000-0005-0000-0000-000022600000}"/>
    <cellStyle name="Normal 18 2 2 7" xfId="43825" xr:uid="{00000000-0005-0000-0000-000023600000}"/>
    <cellStyle name="Normal 18 2 2 8" xfId="46999" xr:uid="{04DBBE6F-97F2-4965-B98C-834C6F7F046A}"/>
    <cellStyle name="Normal 18 2 20" xfId="4882" xr:uid="{00000000-0005-0000-0000-000024600000}"/>
    <cellStyle name="Normal 18 2 20 2" xfId="18788" xr:uid="{00000000-0005-0000-0000-000025600000}"/>
    <cellStyle name="Normal 18 2 21" xfId="10438" xr:uid="{00000000-0005-0000-0000-000026600000}"/>
    <cellStyle name="Normal 18 2 21 2" xfId="16127" xr:uid="{00000000-0005-0000-0000-000027600000}"/>
    <cellStyle name="Normal 18 2 21 2 2" xfId="28749" xr:uid="{00000000-0005-0000-0000-000028600000}"/>
    <cellStyle name="Normal 18 2 21 3" xfId="18010" xr:uid="{00000000-0005-0000-0000-000029600000}"/>
    <cellStyle name="Normal 18 2 21 4" xfId="23707" xr:uid="{00000000-0005-0000-0000-00002A600000}"/>
    <cellStyle name="Normal 18 2 22" xfId="2877" xr:uid="{00000000-0005-0000-0000-00002B600000}"/>
    <cellStyle name="Normal 18 2 23" xfId="37704" xr:uid="{00000000-0005-0000-0000-00002C600000}"/>
    <cellStyle name="Normal 18 2 24" xfId="37984" xr:uid="{00000000-0005-0000-0000-00002D600000}"/>
    <cellStyle name="Normal 18 2 25" xfId="43824" xr:uid="{00000000-0005-0000-0000-00002E600000}"/>
    <cellStyle name="Normal 18 2 26" xfId="46998" xr:uid="{12D3CFD9-0271-46D3-802D-25C5BBB4C2F7}"/>
    <cellStyle name="Normal 18 2 3" xfId="1644" xr:uid="{00000000-0005-0000-0000-00002F600000}"/>
    <cellStyle name="Normal 18 2 3 2" xfId="1645" xr:uid="{00000000-0005-0000-0000-000030600000}"/>
    <cellStyle name="Normal 18 2 3 2 2" xfId="16562" xr:uid="{00000000-0005-0000-0000-000031600000}"/>
    <cellStyle name="Normal 18 2 3 2 2 2" xfId="29101" xr:uid="{00000000-0005-0000-0000-000032600000}"/>
    <cellStyle name="Normal 18 2 3 2 2 3" xfId="43843" xr:uid="{00000000-0005-0000-0000-000033600000}"/>
    <cellStyle name="Normal 18 2 3 2 3" xfId="24007" xr:uid="{00000000-0005-0000-0000-000034600000}"/>
    <cellStyle name="Normal 18 2 3 2 3 2" xfId="43844" xr:uid="{00000000-0005-0000-0000-000035600000}"/>
    <cellStyle name="Normal 18 2 3 2 4" xfId="11182" xr:uid="{00000000-0005-0000-0000-000036600000}"/>
    <cellStyle name="Normal 18 2 3 2 4 2" xfId="43845" xr:uid="{00000000-0005-0000-0000-000037600000}"/>
    <cellStyle name="Normal 18 2 3 2 5" xfId="43842" xr:uid="{00000000-0005-0000-0000-000038600000}"/>
    <cellStyle name="Normal 18 2 3 2 6" xfId="47004" xr:uid="{3C59A967-0438-42CA-B4EC-CE10EE052982}"/>
    <cellStyle name="Normal 18 2 3 3" xfId="11277" xr:uid="{00000000-0005-0000-0000-000039600000}"/>
    <cellStyle name="Normal 18 2 3 3 2" xfId="16616" xr:uid="{00000000-0005-0000-0000-00003A600000}"/>
    <cellStyle name="Normal 18 2 3 3 2 2" xfId="29151" xr:uid="{00000000-0005-0000-0000-00003B600000}"/>
    <cellStyle name="Normal 18 2 3 3 3" xfId="24059" xr:uid="{00000000-0005-0000-0000-00003C600000}"/>
    <cellStyle name="Normal 18 2 3 3 4" xfId="43846" xr:uid="{00000000-0005-0000-0000-00003D600000}"/>
    <cellStyle name="Normal 18 2 3 4" xfId="4894" xr:uid="{00000000-0005-0000-0000-00003E600000}"/>
    <cellStyle name="Normal 18 2 3 4 2" xfId="43847" xr:uid="{00000000-0005-0000-0000-00003F600000}"/>
    <cellStyle name="Normal 18 2 3 5" xfId="43848" xr:uid="{00000000-0005-0000-0000-000040600000}"/>
    <cellStyle name="Normal 18 2 3 6" xfId="43841" xr:uid="{00000000-0005-0000-0000-000041600000}"/>
    <cellStyle name="Normal 18 2 3 7" xfId="47003" xr:uid="{ECE787C6-D9FE-4B7D-B023-724D5857B354}"/>
    <cellStyle name="Normal 18 2 4" xfId="1646" xr:uid="{00000000-0005-0000-0000-000042600000}"/>
    <cellStyle name="Normal 18 2 4 2" xfId="10915" xr:uid="{00000000-0005-0000-0000-000043600000}"/>
    <cellStyle name="Normal 18 2 4 2 2" xfId="16394" xr:uid="{00000000-0005-0000-0000-000044600000}"/>
    <cellStyle name="Normal 18 2 4 2 2 2" xfId="28936" xr:uid="{00000000-0005-0000-0000-000045600000}"/>
    <cellStyle name="Normal 18 2 4 2 3" xfId="23846" xr:uid="{00000000-0005-0000-0000-000046600000}"/>
    <cellStyle name="Normal 18 2 4 2 4" xfId="43850" xr:uid="{00000000-0005-0000-0000-000047600000}"/>
    <cellStyle name="Normal 18 2 4 3" xfId="4895" xr:uid="{00000000-0005-0000-0000-000048600000}"/>
    <cellStyle name="Normal 18 2 4 3 2" xfId="43851" xr:uid="{00000000-0005-0000-0000-000049600000}"/>
    <cellStyle name="Normal 18 2 4 4" xfId="43852" xr:uid="{00000000-0005-0000-0000-00004A600000}"/>
    <cellStyle name="Normal 18 2 4 5" xfId="43849" xr:uid="{00000000-0005-0000-0000-00004B600000}"/>
    <cellStyle name="Normal 18 2 4 6" xfId="47005" xr:uid="{7C5A974A-45C2-49B5-92BA-E3978FA36CE8}"/>
    <cellStyle name="Normal 18 2 5" xfId="1639" xr:uid="{00000000-0005-0000-0000-00004C600000}"/>
    <cellStyle name="Normal 18 2 5 2" xfId="4896" xr:uid="{00000000-0005-0000-0000-00004D600000}"/>
    <cellStyle name="Normal 18 2 5 3" xfId="43853" xr:uid="{00000000-0005-0000-0000-00004E600000}"/>
    <cellStyle name="Normal 18 2 6" xfId="4897" xr:uid="{00000000-0005-0000-0000-00004F600000}"/>
    <cellStyle name="Normal 18 2 6 2" xfId="43854" xr:uid="{00000000-0005-0000-0000-000050600000}"/>
    <cellStyle name="Normal 18 2 7" xfId="4898" xr:uid="{00000000-0005-0000-0000-000051600000}"/>
    <cellStyle name="Normal 18 2 7 2" xfId="43855" xr:uid="{00000000-0005-0000-0000-000052600000}"/>
    <cellStyle name="Normal 18 2 8" xfId="4899" xr:uid="{00000000-0005-0000-0000-000053600000}"/>
    <cellStyle name="Normal 18 2 8 2" xfId="43856" xr:uid="{00000000-0005-0000-0000-000054600000}"/>
    <cellStyle name="Normal 18 2 9" xfId="4900" xr:uid="{00000000-0005-0000-0000-000055600000}"/>
    <cellStyle name="Normal 18 20" xfId="4871" xr:uid="{00000000-0005-0000-0000-000056600000}"/>
    <cellStyle name="Normal 18 20 2" xfId="8128" xr:uid="{00000000-0005-0000-0000-000057600000}"/>
    <cellStyle name="Normal 18 20 2 2" xfId="14617" xr:uid="{00000000-0005-0000-0000-000058600000}"/>
    <cellStyle name="Normal 18 20 2 2 2" xfId="27296" xr:uid="{00000000-0005-0000-0000-000059600000}"/>
    <cellStyle name="Normal 18 20 2 3" xfId="22562" xr:uid="{00000000-0005-0000-0000-00005A600000}"/>
    <cellStyle name="Normal 18 20 3" xfId="9052" xr:uid="{00000000-0005-0000-0000-00005B600000}"/>
    <cellStyle name="Normal 18 20 3 2" xfId="15459" xr:uid="{00000000-0005-0000-0000-00005C600000}"/>
    <cellStyle name="Normal 18 20 3 2 2" xfId="28107" xr:uid="{00000000-0005-0000-0000-00005D600000}"/>
    <cellStyle name="Normal 18 20 3 3" xfId="23060" xr:uid="{00000000-0005-0000-0000-00005E600000}"/>
    <cellStyle name="Normal 18 20 4" xfId="7070" xr:uid="{00000000-0005-0000-0000-00005F600000}"/>
    <cellStyle name="Normal 18 20 4 2" xfId="13604" xr:uid="{00000000-0005-0000-0000-000060600000}"/>
    <cellStyle name="Normal 18 20 4 2 2" xfId="26335" xr:uid="{00000000-0005-0000-0000-000061600000}"/>
    <cellStyle name="Normal 18 20 4 3" xfId="21797" xr:uid="{00000000-0005-0000-0000-000062600000}"/>
    <cellStyle name="Normal 18 20 5" xfId="12504" xr:uid="{00000000-0005-0000-0000-000063600000}"/>
    <cellStyle name="Normal 18 20 5 2" xfId="25250" xr:uid="{00000000-0005-0000-0000-000064600000}"/>
    <cellStyle name="Normal 18 20 6" xfId="18660" xr:uid="{00000000-0005-0000-0000-000065600000}"/>
    <cellStyle name="Normal 18 20 7" xfId="21035" xr:uid="{00000000-0005-0000-0000-000066600000}"/>
    <cellStyle name="Normal 18 21" xfId="9734" xr:uid="{00000000-0005-0000-0000-000067600000}"/>
    <cellStyle name="Normal 18 21 2" xfId="18901" xr:uid="{00000000-0005-0000-0000-000068600000}"/>
    <cellStyle name="Normal 18 22" xfId="11275" xr:uid="{00000000-0005-0000-0000-000069600000}"/>
    <cellStyle name="Normal 18 22 2" xfId="16614" xr:uid="{00000000-0005-0000-0000-00006A600000}"/>
    <cellStyle name="Normal 18 22 2 2" xfId="19394" xr:uid="{00000000-0005-0000-0000-00006B600000}"/>
    <cellStyle name="Normal 18 22 2 3" xfId="32511" xr:uid="{00000000-0005-0000-0000-00006C600000}"/>
    <cellStyle name="Normal 18 22 2 4" xfId="35522" xr:uid="{00000000-0005-0000-0000-00006D600000}"/>
    <cellStyle name="Normal 18 22 3" xfId="17999" xr:uid="{00000000-0005-0000-0000-00006E600000}"/>
    <cellStyle name="Normal 18 22 4" xfId="31326" xr:uid="{00000000-0005-0000-0000-00006F600000}"/>
    <cellStyle name="Normal 18 22 5" xfId="34666" xr:uid="{00000000-0005-0000-0000-000070600000}"/>
    <cellStyle name="Normal 18 23" xfId="2876" xr:uid="{00000000-0005-0000-0000-000071600000}"/>
    <cellStyle name="Normal 18 24" xfId="43822" xr:uid="{00000000-0005-0000-0000-000072600000}"/>
    <cellStyle name="Normal 18 25" xfId="46725" xr:uid="{00000000-0005-0000-0000-000073600000}"/>
    <cellStyle name="Normal 18 26" xfId="46997" xr:uid="{804C5437-92B1-4095-B051-B9CCD4015849}"/>
    <cellStyle name="Normal 18 3" xfId="1647" xr:uid="{00000000-0005-0000-0000-000074600000}"/>
    <cellStyle name="Normal 18 3 10" xfId="47006" xr:uid="{EBF7DF65-2BC7-4EA3-B1BA-CA4AC33FD89E}"/>
    <cellStyle name="Normal 18 3 2" xfId="1648" xr:uid="{00000000-0005-0000-0000-000075600000}"/>
    <cellStyle name="Normal 18 3 2 2" xfId="1649" xr:uid="{00000000-0005-0000-0000-000076600000}"/>
    <cellStyle name="Normal 18 3 2 2 2" xfId="15925" xr:uid="{00000000-0005-0000-0000-000077600000}"/>
    <cellStyle name="Normal 18 3 2 2 2 2" xfId="28565" xr:uid="{00000000-0005-0000-0000-000078600000}"/>
    <cellStyle name="Normal 18 3 2 2 2 3" xfId="43860" xr:uid="{00000000-0005-0000-0000-000079600000}"/>
    <cellStyle name="Normal 18 3 2 2 3" xfId="23554" xr:uid="{00000000-0005-0000-0000-00007A600000}"/>
    <cellStyle name="Normal 18 3 2 2 3 2" xfId="43861" xr:uid="{00000000-0005-0000-0000-00007B600000}"/>
    <cellStyle name="Normal 18 3 2 2 4" xfId="9576" xr:uid="{00000000-0005-0000-0000-00007C600000}"/>
    <cellStyle name="Normal 18 3 2 2 4 2" xfId="43862" xr:uid="{00000000-0005-0000-0000-00007D600000}"/>
    <cellStyle name="Normal 18 3 2 2 5" xfId="43859" xr:uid="{00000000-0005-0000-0000-00007E600000}"/>
    <cellStyle name="Normal 18 3 2 2 6" xfId="47008" xr:uid="{FC56D9B2-4ED7-4673-BFD6-19F6B93EC65F}"/>
    <cellStyle name="Normal 18 3 2 3" xfId="11026" xr:uid="{00000000-0005-0000-0000-00007F600000}"/>
    <cellStyle name="Normal 18 3 2 3 2" xfId="16465" xr:uid="{00000000-0005-0000-0000-000080600000}"/>
    <cellStyle name="Normal 18 3 2 3 2 2" xfId="29005" xr:uid="{00000000-0005-0000-0000-000081600000}"/>
    <cellStyle name="Normal 18 3 2 3 3" xfId="23914" xr:uid="{00000000-0005-0000-0000-000082600000}"/>
    <cellStyle name="Normal 18 3 2 3 4" xfId="43863" xr:uid="{00000000-0005-0000-0000-000083600000}"/>
    <cellStyle name="Normal 18 3 2 4" xfId="14628" xr:uid="{00000000-0005-0000-0000-000084600000}"/>
    <cellStyle name="Normal 18 3 2 4 2" xfId="27307" xr:uid="{00000000-0005-0000-0000-000085600000}"/>
    <cellStyle name="Normal 18 3 2 4 3" xfId="43864" xr:uid="{00000000-0005-0000-0000-000086600000}"/>
    <cellStyle name="Normal 18 3 2 5" xfId="18787" xr:uid="{00000000-0005-0000-0000-000087600000}"/>
    <cellStyle name="Normal 18 3 2 5 2" xfId="43865" xr:uid="{00000000-0005-0000-0000-000088600000}"/>
    <cellStyle name="Normal 18 3 2 6" xfId="22563" xr:uid="{00000000-0005-0000-0000-000089600000}"/>
    <cellStyle name="Normal 18 3 2 7" xfId="8139" xr:uid="{00000000-0005-0000-0000-00008A600000}"/>
    <cellStyle name="Normal 18 3 2 8" xfId="43858" xr:uid="{00000000-0005-0000-0000-00008B600000}"/>
    <cellStyle name="Normal 18 3 2 9" xfId="47007" xr:uid="{4690CA18-6801-41F5-88AC-5E81F4C8D90B}"/>
    <cellStyle name="Normal 18 3 3" xfId="1650" xr:uid="{00000000-0005-0000-0000-00008C600000}"/>
    <cellStyle name="Normal 18 3 3 2" xfId="10439" xr:uid="{00000000-0005-0000-0000-00008D600000}"/>
    <cellStyle name="Normal 18 3 3 2 2" xfId="16128" xr:uid="{00000000-0005-0000-0000-00008E600000}"/>
    <cellStyle name="Normal 18 3 3 2 2 2" xfId="28750" xr:uid="{00000000-0005-0000-0000-00008F600000}"/>
    <cellStyle name="Normal 18 3 3 2 3" xfId="19405" xr:uid="{00000000-0005-0000-0000-000090600000}"/>
    <cellStyle name="Normal 18 3 3 2 4" xfId="32522" xr:uid="{00000000-0005-0000-0000-000091600000}"/>
    <cellStyle name="Normal 18 3 3 2 5" xfId="35533" xr:uid="{00000000-0005-0000-0000-000092600000}"/>
    <cellStyle name="Normal 18 3 3 2 6" xfId="43867" xr:uid="{00000000-0005-0000-0000-000093600000}"/>
    <cellStyle name="Normal 18 3 3 3" xfId="15470" xr:uid="{00000000-0005-0000-0000-000094600000}"/>
    <cellStyle name="Normal 18 3 3 3 2" xfId="28118" xr:uid="{00000000-0005-0000-0000-000095600000}"/>
    <cellStyle name="Normal 18 3 3 3 3" xfId="43868" xr:uid="{00000000-0005-0000-0000-000096600000}"/>
    <cellStyle name="Normal 18 3 3 4" xfId="18012" xr:uid="{00000000-0005-0000-0000-000097600000}"/>
    <cellStyle name="Normal 18 3 3 4 2" xfId="43869" xr:uid="{00000000-0005-0000-0000-000098600000}"/>
    <cellStyle name="Normal 18 3 3 5" xfId="31346" xr:uid="{00000000-0005-0000-0000-000099600000}"/>
    <cellStyle name="Normal 18 3 3 6" xfId="34677" xr:uid="{00000000-0005-0000-0000-00009A600000}"/>
    <cellStyle name="Normal 18 3 3 7" xfId="9063" xr:uid="{00000000-0005-0000-0000-00009B600000}"/>
    <cellStyle name="Normal 18 3 3 8" xfId="43866" xr:uid="{00000000-0005-0000-0000-00009C600000}"/>
    <cellStyle name="Normal 18 3 3 9" xfId="47009" xr:uid="{DE94E298-3F0E-45BE-957E-959852E004F0}"/>
    <cellStyle name="Normal 18 3 4" xfId="10475" xr:uid="{00000000-0005-0000-0000-00009D600000}"/>
    <cellStyle name="Normal 18 3 4 2" xfId="43870" xr:uid="{00000000-0005-0000-0000-00009E600000}"/>
    <cellStyle name="Normal 18 3 5" xfId="10125" xr:uid="{00000000-0005-0000-0000-00009F600000}"/>
    <cellStyle name="Normal 18 3 5 2" xfId="16022" xr:uid="{00000000-0005-0000-0000-0000A0600000}"/>
    <cellStyle name="Normal 18 3 5 2 2" xfId="28650" xr:uid="{00000000-0005-0000-0000-0000A1600000}"/>
    <cellStyle name="Normal 18 3 5 3" xfId="23616" xr:uid="{00000000-0005-0000-0000-0000A2600000}"/>
    <cellStyle name="Normal 18 3 5 4" xfId="43871" xr:uid="{00000000-0005-0000-0000-0000A3600000}"/>
    <cellStyle name="Normal 18 3 6" xfId="7083" xr:uid="{00000000-0005-0000-0000-0000A4600000}"/>
    <cellStyle name="Normal 18 3 6 2" xfId="13618" xr:uid="{00000000-0005-0000-0000-0000A5600000}"/>
    <cellStyle name="Normal 18 3 6 2 2" xfId="26349" xr:uid="{00000000-0005-0000-0000-0000A6600000}"/>
    <cellStyle name="Normal 18 3 6 3" xfId="21811" xr:uid="{00000000-0005-0000-0000-0000A7600000}"/>
    <cellStyle name="Normal 18 3 6 4" xfId="43872" xr:uid="{00000000-0005-0000-0000-0000A8600000}"/>
    <cellStyle name="Normal 18 3 7" xfId="12515" xr:uid="{00000000-0005-0000-0000-0000A9600000}"/>
    <cellStyle name="Normal 18 3 7 2" xfId="25261" xr:uid="{00000000-0005-0000-0000-0000AA600000}"/>
    <cellStyle name="Normal 18 3 7 3" xfId="43873" xr:uid="{00000000-0005-0000-0000-0000AB600000}"/>
    <cellStyle name="Normal 18 3 8" xfId="4901" xr:uid="{00000000-0005-0000-0000-0000AC600000}"/>
    <cellStyle name="Normal 18 3 9" xfId="43857" xr:uid="{00000000-0005-0000-0000-0000AD600000}"/>
    <cellStyle name="Normal 18 4" xfId="1651" xr:uid="{00000000-0005-0000-0000-0000AE600000}"/>
    <cellStyle name="Normal 18 4 10" xfId="4902" xr:uid="{00000000-0005-0000-0000-0000AF600000}"/>
    <cellStyle name="Normal 18 4 11" xfId="43874" xr:uid="{00000000-0005-0000-0000-0000B0600000}"/>
    <cellStyle name="Normal 18 4 12" xfId="47010" xr:uid="{D3C7CF49-AD2A-47FC-B2C9-1723DF4D000E}"/>
    <cellStyle name="Normal 18 4 2" xfId="1652" xr:uid="{00000000-0005-0000-0000-0000B1600000}"/>
    <cellStyle name="Normal 18 4 2 2" xfId="11250" xr:uid="{00000000-0005-0000-0000-0000B2600000}"/>
    <cellStyle name="Normal 18 4 2 2 2" xfId="16598" xr:uid="{00000000-0005-0000-0000-0000B3600000}"/>
    <cellStyle name="Normal 18 4 2 2 2 2" xfId="29136" xr:uid="{00000000-0005-0000-0000-0000B4600000}"/>
    <cellStyle name="Normal 18 4 2 2 3" xfId="24044" xr:uid="{00000000-0005-0000-0000-0000B5600000}"/>
    <cellStyle name="Normal 18 4 2 2 4" xfId="43876" xr:uid="{00000000-0005-0000-0000-0000B6600000}"/>
    <cellStyle name="Normal 18 4 2 3" xfId="14629" xr:uid="{00000000-0005-0000-0000-0000B7600000}"/>
    <cellStyle name="Normal 18 4 2 3 2" xfId="27308" xr:uid="{00000000-0005-0000-0000-0000B8600000}"/>
    <cellStyle name="Normal 18 4 2 3 3" xfId="43877" xr:uid="{00000000-0005-0000-0000-0000B9600000}"/>
    <cellStyle name="Normal 18 4 2 4" xfId="19406" xr:uid="{00000000-0005-0000-0000-0000BA600000}"/>
    <cellStyle name="Normal 18 4 2 4 2" xfId="43878" xr:uid="{00000000-0005-0000-0000-0000BB600000}"/>
    <cellStyle name="Normal 18 4 2 5" xfId="32523" xr:uid="{00000000-0005-0000-0000-0000BC600000}"/>
    <cellStyle name="Normal 18 4 2 6" xfId="35534" xr:uid="{00000000-0005-0000-0000-0000BD600000}"/>
    <cellStyle name="Normal 18 4 2 7" xfId="8140" xr:uid="{00000000-0005-0000-0000-0000BE600000}"/>
    <cellStyle name="Normal 18 4 2 8" xfId="43875" xr:uid="{00000000-0005-0000-0000-0000BF600000}"/>
    <cellStyle name="Normal 18 4 2 9" xfId="47011" xr:uid="{EA4D79A2-C838-48A2-87CB-5E7DFAEE3819}"/>
    <cellStyle name="Normal 18 4 3" xfId="9064" xr:uid="{00000000-0005-0000-0000-0000C0600000}"/>
    <cellStyle name="Normal 18 4 3 2" xfId="15471" xr:uid="{00000000-0005-0000-0000-0000C1600000}"/>
    <cellStyle name="Normal 18 4 3 2 2" xfId="28119" xr:uid="{00000000-0005-0000-0000-0000C2600000}"/>
    <cellStyle name="Normal 18 4 3 3" xfId="23071" xr:uid="{00000000-0005-0000-0000-0000C3600000}"/>
    <cellStyle name="Normal 18 4 3 4" xfId="43879" xr:uid="{00000000-0005-0000-0000-0000C4600000}"/>
    <cellStyle name="Normal 18 4 4" xfId="10782" xr:uid="{00000000-0005-0000-0000-0000C5600000}"/>
    <cellStyle name="Normal 18 4 4 2" xfId="16308" xr:uid="{00000000-0005-0000-0000-0000C6600000}"/>
    <cellStyle name="Normal 18 4 4 2 2" xfId="28850" xr:uid="{00000000-0005-0000-0000-0000C7600000}"/>
    <cellStyle name="Normal 18 4 4 3" xfId="23772" xr:uid="{00000000-0005-0000-0000-0000C8600000}"/>
    <cellStyle name="Normal 18 4 4 4" xfId="43880" xr:uid="{00000000-0005-0000-0000-0000C9600000}"/>
    <cellStyle name="Normal 18 4 5" xfId="7084" xr:uid="{00000000-0005-0000-0000-0000CA600000}"/>
    <cellStyle name="Normal 18 4 5 2" xfId="13619" xr:uid="{00000000-0005-0000-0000-0000CB600000}"/>
    <cellStyle name="Normal 18 4 5 2 2" xfId="26350" xr:uid="{00000000-0005-0000-0000-0000CC600000}"/>
    <cellStyle name="Normal 18 4 5 3" xfId="21812" xr:uid="{00000000-0005-0000-0000-0000CD600000}"/>
    <cellStyle name="Normal 18 4 5 4" xfId="43881" xr:uid="{00000000-0005-0000-0000-0000CE600000}"/>
    <cellStyle name="Normal 18 4 6" xfId="12516" xr:uid="{00000000-0005-0000-0000-0000CF600000}"/>
    <cellStyle name="Normal 18 4 6 2" xfId="25262" xr:uid="{00000000-0005-0000-0000-0000D0600000}"/>
    <cellStyle name="Normal 18 4 7" xfId="18013" xr:uid="{00000000-0005-0000-0000-0000D1600000}"/>
    <cellStyle name="Normal 18 4 8" xfId="31347" xr:uid="{00000000-0005-0000-0000-0000D2600000}"/>
    <cellStyle name="Normal 18 4 9" xfId="34678" xr:uid="{00000000-0005-0000-0000-0000D3600000}"/>
    <cellStyle name="Normal 18 5" xfId="1653" xr:uid="{00000000-0005-0000-0000-0000D4600000}"/>
    <cellStyle name="Normal 18 5 10" xfId="4903" xr:uid="{00000000-0005-0000-0000-0000D5600000}"/>
    <cellStyle name="Normal 18 5 11" xfId="43882" xr:uid="{00000000-0005-0000-0000-0000D6600000}"/>
    <cellStyle name="Normal 18 5 12" xfId="47012" xr:uid="{06CE877B-2A68-4081-B213-114A0B07B908}"/>
    <cellStyle name="Normal 18 5 2" xfId="8141" xr:uid="{00000000-0005-0000-0000-0000D7600000}"/>
    <cellStyle name="Normal 18 5 2 2" xfId="14630" xr:uid="{00000000-0005-0000-0000-0000D8600000}"/>
    <cellStyle name="Normal 18 5 2 2 2" xfId="27309" xr:uid="{00000000-0005-0000-0000-0000D9600000}"/>
    <cellStyle name="Normal 18 5 2 3" xfId="19407" xr:uid="{00000000-0005-0000-0000-0000DA600000}"/>
    <cellStyle name="Normal 18 5 2 4" xfId="32524" xr:uid="{00000000-0005-0000-0000-0000DB600000}"/>
    <cellStyle name="Normal 18 5 2 5" xfId="35535" xr:uid="{00000000-0005-0000-0000-0000DC600000}"/>
    <cellStyle name="Normal 18 5 2 6" xfId="43883" xr:uid="{00000000-0005-0000-0000-0000DD600000}"/>
    <cellStyle name="Normal 18 5 3" xfId="9065" xr:uid="{00000000-0005-0000-0000-0000DE600000}"/>
    <cellStyle name="Normal 18 5 3 2" xfId="15472" xr:uid="{00000000-0005-0000-0000-0000DF600000}"/>
    <cellStyle name="Normal 18 5 3 2 2" xfId="28120" xr:uid="{00000000-0005-0000-0000-0000E0600000}"/>
    <cellStyle name="Normal 18 5 3 3" xfId="23072" xr:uid="{00000000-0005-0000-0000-0000E1600000}"/>
    <cellStyle name="Normal 18 5 3 4" xfId="43884" xr:uid="{00000000-0005-0000-0000-0000E2600000}"/>
    <cellStyle name="Normal 18 5 4" xfId="11263" xr:uid="{00000000-0005-0000-0000-0000E3600000}"/>
    <cellStyle name="Normal 18 5 4 2" xfId="16604" xr:uid="{00000000-0005-0000-0000-0000E4600000}"/>
    <cellStyle name="Normal 18 5 4 2 2" xfId="29140" xr:uid="{00000000-0005-0000-0000-0000E5600000}"/>
    <cellStyle name="Normal 18 5 4 3" xfId="24048" xr:uid="{00000000-0005-0000-0000-0000E6600000}"/>
    <cellStyle name="Normal 18 5 4 4" xfId="43885" xr:uid="{00000000-0005-0000-0000-0000E7600000}"/>
    <cellStyle name="Normal 18 5 5" xfId="7085" xr:uid="{00000000-0005-0000-0000-0000E8600000}"/>
    <cellStyle name="Normal 18 5 5 2" xfId="13620" xr:uid="{00000000-0005-0000-0000-0000E9600000}"/>
    <cellStyle name="Normal 18 5 5 2 2" xfId="26351" xr:uid="{00000000-0005-0000-0000-0000EA600000}"/>
    <cellStyle name="Normal 18 5 5 3" xfId="21813" xr:uid="{00000000-0005-0000-0000-0000EB600000}"/>
    <cellStyle name="Normal 18 5 6" xfId="12517" xr:uid="{00000000-0005-0000-0000-0000EC600000}"/>
    <cellStyle name="Normal 18 5 6 2" xfId="25263" xr:uid="{00000000-0005-0000-0000-0000ED600000}"/>
    <cellStyle name="Normal 18 5 7" xfId="18014" xr:uid="{00000000-0005-0000-0000-0000EE600000}"/>
    <cellStyle name="Normal 18 5 8" xfId="31348" xr:uid="{00000000-0005-0000-0000-0000EF600000}"/>
    <cellStyle name="Normal 18 5 9" xfId="34679" xr:uid="{00000000-0005-0000-0000-0000F0600000}"/>
    <cellStyle name="Normal 18 6" xfId="1638" xr:uid="{00000000-0005-0000-0000-0000F1600000}"/>
    <cellStyle name="Normal 18 6 10" xfId="43886" xr:uid="{00000000-0005-0000-0000-0000F2600000}"/>
    <cellStyle name="Normal 18 6 2" xfId="8142" xr:uid="{00000000-0005-0000-0000-0000F3600000}"/>
    <cellStyle name="Normal 18 6 2 2" xfId="14631" xr:uid="{00000000-0005-0000-0000-0000F4600000}"/>
    <cellStyle name="Normal 18 6 2 2 2" xfId="27310" xr:uid="{00000000-0005-0000-0000-0000F5600000}"/>
    <cellStyle name="Normal 18 6 2 3" xfId="19408" xr:uid="{00000000-0005-0000-0000-0000F6600000}"/>
    <cellStyle name="Normal 18 6 2 4" xfId="32525" xr:uid="{00000000-0005-0000-0000-0000F7600000}"/>
    <cellStyle name="Normal 18 6 2 5" xfId="35536" xr:uid="{00000000-0005-0000-0000-0000F8600000}"/>
    <cellStyle name="Normal 18 6 3" xfId="9066" xr:uid="{00000000-0005-0000-0000-0000F9600000}"/>
    <cellStyle name="Normal 18 6 3 2" xfId="15473" xr:uid="{00000000-0005-0000-0000-0000FA600000}"/>
    <cellStyle name="Normal 18 6 3 2 2" xfId="28121" xr:uid="{00000000-0005-0000-0000-0000FB600000}"/>
    <cellStyle name="Normal 18 6 3 3" xfId="23073" xr:uid="{00000000-0005-0000-0000-0000FC600000}"/>
    <cellStyle name="Normal 18 6 4" xfId="7086" xr:uid="{00000000-0005-0000-0000-0000FD600000}"/>
    <cellStyle name="Normal 18 6 4 2" xfId="13621" xr:uid="{00000000-0005-0000-0000-0000FE600000}"/>
    <cellStyle name="Normal 18 6 4 2 2" xfId="26352" xr:uid="{00000000-0005-0000-0000-0000FF600000}"/>
    <cellStyle name="Normal 18 6 4 3" xfId="21814" xr:uid="{00000000-0005-0000-0000-000000610000}"/>
    <cellStyle name="Normal 18 6 5" xfId="12518" xr:uid="{00000000-0005-0000-0000-000001610000}"/>
    <cellStyle name="Normal 18 6 5 2" xfId="25264" xr:uid="{00000000-0005-0000-0000-000002610000}"/>
    <cellStyle name="Normal 18 6 6" xfId="18015" xr:uid="{00000000-0005-0000-0000-000003610000}"/>
    <cellStyle name="Normal 18 6 7" xfId="31349" xr:uid="{00000000-0005-0000-0000-000004610000}"/>
    <cellStyle name="Normal 18 6 8" xfId="34680" xr:uid="{00000000-0005-0000-0000-000005610000}"/>
    <cellStyle name="Normal 18 6 9" xfId="4904" xr:uid="{00000000-0005-0000-0000-000006610000}"/>
    <cellStyle name="Normal 18 7" xfId="4905" xr:uid="{00000000-0005-0000-0000-000007610000}"/>
    <cellStyle name="Normal 18 7 2" xfId="8143" xr:uid="{00000000-0005-0000-0000-000008610000}"/>
    <cellStyle name="Normal 18 7 2 2" xfId="14632" xr:uid="{00000000-0005-0000-0000-000009610000}"/>
    <cellStyle name="Normal 18 7 2 2 2" xfId="27311" xr:uid="{00000000-0005-0000-0000-00000A610000}"/>
    <cellStyle name="Normal 18 7 2 3" xfId="19409" xr:uid="{00000000-0005-0000-0000-00000B610000}"/>
    <cellStyle name="Normal 18 7 2 4" xfId="32526" xr:uid="{00000000-0005-0000-0000-00000C610000}"/>
    <cellStyle name="Normal 18 7 2 5" xfId="35537" xr:uid="{00000000-0005-0000-0000-00000D610000}"/>
    <cellStyle name="Normal 18 7 3" xfId="9067" xr:uid="{00000000-0005-0000-0000-00000E610000}"/>
    <cellStyle name="Normal 18 7 3 2" xfId="15474" xr:uid="{00000000-0005-0000-0000-00000F610000}"/>
    <cellStyle name="Normal 18 7 3 2 2" xfId="28122" xr:uid="{00000000-0005-0000-0000-000010610000}"/>
    <cellStyle name="Normal 18 7 3 3" xfId="23074" xr:uid="{00000000-0005-0000-0000-000011610000}"/>
    <cellStyle name="Normal 18 7 4" xfId="7087" xr:uid="{00000000-0005-0000-0000-000012610000}"/>
    <cellStyle name="Normal 18 7 4 2" xfId="13622" xr:uid="{00000000-0005-0000-0000-000013610000}"/>
    <cellStyle name="Normal 18 7 4 2 2" xfId="26353" xr:uid="{00000000-0005-0000-0000-000014610000}"/>
    <cellStyle name="Normal 18 7 4 3" xfId="21815" xr:uid="{00000000-0005-0000-0000-000015610000}"/>
    <cellStyle name="Normal 18 7 5" xfId="12519" xr:uid="{00000000-0005-0000-0000-000016610000}"/>
    <cellStyle name="Normal 18 7 5 2" xfId="25265" xr:uid="{00000000-0005-0000-0000-000017610000}"/>
    <cellStyle name="Normal 18 7 6" xfId="18016" xr:uid="{00000000-0005-0000-0000-000018610000}"/>
    <cellStyle name="Normal 18 7 7" xfId="31350" xr:uid="{00000000-0005-0000-0000-000019610000}"/>
    <cellStyle name="Normal 18 7 8" xfId="34681" xr:uid="{00000000-0005-0000-0000-00001A610000}"/>
    <cellStyle name="Normal 18 7 9" xfId="43887" xr:uid="{00000000-0005-0000-0000-00001B610000}"/>
    <cellStyle name="Normal 18 8" xfId="4906" xr:uid="{00000000-0005-0000-0000-00001C610000}"/>
    <cellStyle name="Normal 18 8 2" xfId="8144" xr:uid="{00000000-0005-0000-0000-00001D610000}"/>
    <cellStyle name="Normal 18 8 2 2" xfId="14633" xr:uid="{00000000-0005-0000-0000-00001E610000}"/>
    <cellStyle name="Normal 18 8 2 2 2" xfId="27312" xr:uid="{00000000-0005-0000-0000-00001F610000}"/>
    <cellStyle name="Normal 18 8 2 3" xfId="19410" xr:uid="{00000000-0005-0000-0000-000020610000}"/>
    <cellStyle name="Normal 18 8 2 4" xfId="32527" xr:uid="{00000000-0005-0000-0000-000021610000}"/>
    <cellStyle name="Normal 18 8 2 5" xfId="35538" xr:uid="{00000000-0005-0000-0000-000022610000}"/>
    <cellStyle name="Normal 18 8 3" xfId="9068" xr:uid="{00000000-0005-0000-0000-000023610000}"/>
    <cellStyle name="Normal 18 8 3 2" xfId="15475" xr:uid="{00000000-0005-0000-0000-000024610000}"/>
    <cellStyle name="Normal 18 8 3 2 2" xfId="28123" xr:uid="{00000000-0005-0000-0000-000025610000}"/>
    <cellStyle name="Normal 18 8 3 3" xfId="23075" xr:uid="{00000000-0005-0000-0000-000026610000}"/>
    <cellStyle name="Normal 18 8 4" xfId="7088" xr:uid="{00000000-0005-0000-0000-000027610000}"/>
    <cellStyle name="Normal 18 8 4 2" xfId="13623" xr:uid="{00000000-0005-0000-0000-000028610000}"/>
    <cellStyle name="Normal 18 8 4 2 2" xfId="26354" xr:uid="{00000000-0005-0000-0000-000029610000}"/>
    <cellStyle name="Normal 18 8 4 3" xfId="21816" xr:uid="{00000000-0005-0000-0000-00002A610000}"/>
    <cellStyle name="Normal 18 8 5" xfId="12520" xr:uid="{00000000-0005-0000-0000-00002B610000}"/>
    <cellStyle name="Normal 18 8 5 2" xfId="25266" xr:uid="{00000000-0005-0000-0000-00002C610000}"/>
    <cellStyle name="Normal 18 8 6" xfId="18017" xr:uid="{00000000-0005-0000-0000-00002D610000}"/>
    <cellStyle name="Normal 18 8 7" xfId="31351" xr:uid="{00000000-0005-0000-0000-00002E610000}"/>
    <cellStyle name="Normal 18 8 8" xfId="34682" xr:uid="{00000000-0005-0000-0000-00002F610000}"/>
    <cellStyle name="Normal 18 8 9" xfId="43888" xr:uid="{00000000-0005-0000-0000-000030610000}"/>
    <cellStyle name="Normal 18 9" xfId="4907" xr:uid="{00000000-0005-0000-0000-000031610000}"/>
    <cellStyle name="Normal 18 9 2" xfId="8145" xr:uid="{00000000-0005-0000-0000-000032610000}"/>
    <cellStyle name="Normal 18 9 2 2" xfId="14634" xr:uid="{00000000-0005-0000-0000-000033610000}"/>
    <cellStyle name="Normal 18 9 2 2 2" xfId="27313" xr:uid="{00000000-0005-0000-0000-000034610000}"/>
    <cellStyle name="Normal 18 9 2 3" xfId="19411" xr:uid="{00000000-0005-0000-0000-000035610000}"/>
    <cellStyle name="Normal 18 9 2 4" xfId="32528" xr:uid="{00000000-0005-0000-0000-000036610000}"/>
    <cellStyle name="Normal 18 9 2 5" xfId="35539" xr:uid="{00000000-0005-0000-0000-000037610000}"/>
    <cellStyle name="Normal 18 9 3" xfId="9069" xr:uid="{00000000-0005-0000-0000-000038610000}"/>
    <cellStyle name="Normal 18 9 3 2" xfId="15476" xr:uid="{00000000-0005-0000-0000-000039610000}"/>
    <cellStyle name="Normal 18 9 3 2 2" xfId="28124" xr:uid="{00000000-0005-0000-0000-00003A610000}"/>
    <cellStyle name="Normal 18 9 3 3" xfId="23076" xr:uid="{00000000-0005-0000-0000-00003B610000}"/>
    <cellStyle name="Normal 18 9 4" xfId="7089" xr:uid="{00000000-0005-0000-0000-00003C610000}"/>
    <cellStyle name="Normal 18 9 4 2" xfId="13624" xr:uid="{00000000-0005-0000-0000-00003D610000}"/>
    <cellStyle name="Normal 18 9 4 2 2" xfId="26355" xr:uid="{00000000-0005-0000-0000-00003E610000}"/>
    <cellStyle name="Normal 18 9 4 3" xfId="21817" xr:uid="{00000000-0005-0000-0000-00003F610000}"/>
    <cellStyle name="Normal 18 9 5" xfId="12521" xr:uid="{00000000-0005-0000-0000-000040610000}"/>
    <cellStyle name="Normal 18 9 5 2" xfId="25267" xr:uid="{00000000-0005-0000-0000-000041610000}"/>
    <cellStyle name="Normal 18 9 6" xfId="18018" xr:uid="{00000000-0005-0000-0000-000042610000}"/>
    <cellStyle name="Normal 18 9 7" xfId="31352" xr:uid="{00000000-0005-0000-0000-000043610000}"/>
    <cellStyle name="Normal 18 9 8" xfId="34683" xr:uid="{00000000-0005-0000-0000-000044610000}"/>
    <cellStyle name="Normal 18 9 9" xfId="43889" xr:uid="{00000000-0005-0000-0000-000045610000}"/>
    <cellStyle name="Normal 180" xfId="34248" xr:uid="{00000000-0005-0000-0000-000046610000}"/>
    <cellStyle name="Normal 180 2" xfId="43890" xr:uid="{00000000-0005-0000-0000-000047610000}"/>
    <cellStyle name="Normal 181" xfId="34255" xr:uid="{00000000-0005-0000-0000-000048610000}"/>
    <cellStyle name="Normal 181 2" xfId="43891" xr:uid="{00000000-0005-0000-0000-000049610000}"/>
    <cellStyle name="Normal 182" xfId="34246" xr:uid="{00000000-0005-0000-0000-00004A610000}"/>
    <cellStyle name="Normal 182 2" xfId="43892" xr:uid="{00000000-0005-0000-0000-00004B610000}"/>
    <cellStyle name="Normal 183" xfId="34258" xr:uid="{00000000-0005-0000-0000-00004C610000}"/>
    <cellStyle name="Normal 183 2" xfId="43893" xr:uid="{00000000-0005-0000-0000-00004D610000}"/>
    <cellStyle name="Normal 184" xfId="34252" xr:uid="{00000000-0005-0000-0000-00004E610000}"/>
    <cellStyle name="Normal 184 2" xfId="43894" xr:uid="{00000000-0005-0000-0000-00004F610000}"/>
    <cellStyle name="Normal 185" xfId="34260" xr:uid="{00000000-0005-0000-0000-000050610000}"/>
    <cellStyle name="Normal 185 2" xfId="43895" xr:uid="{00000000-0005-0000-0000-000051610000}"/>
    <cellStyle name="Normal 186" xfId="34276" xr:uid="{00000000-0005-0000-0000-000052610000}"/>
    <cellStyle name="Normal 186 2" xfId="43896" xr:uid="{00000000-0005-0000-0000-000053610000}"/>
    <cellStyle name="Normal 187" xfId="34277" xr:uid="{00000000-0005-0000-0000-000054610000}"/>
    <cellStyle name="Normal 187 2" xfId="43897" xr:uid="{00000000-0005-0000-0000-000055610000}"/>
    <cellStyle name="Normal 188" xfId="34281" xr:uid="{00000000-0005-0000-0000-000056610000}"/>
    <cellStyle name="Normal 188 2" xfId="43898" xr:uid="{00000000-0005-0000-0000-000057610000}"/>
    <cellStyle name="Normal 189" xfId="34283" xr:uid="{00000000-0005-0000-0000-000058610000}"/>
    <cellStyle name="Normal 189 2" xfId="43899" xr:uid="{00000000-0005-0000-0000-000059610000}"/>
    <cellStyle name="Normal 19" xfId="294" xr:uid="{00000000-0005-0000-0000-00005A610000}"/>
    <cellStyle name="Normal 19 10" xfId="43901" xr:uid="{00000000-0005-0000-0000-00005B610000}"/>
    <cellStyle name="Normal 19 11" xfId="43900" xr:uid="{00000000-0005-0000-0000-00005C610000}"/>
    <cellStyle name="Normal 19 12" xfId="46726" xr:uid="{00000000-0005-0000-0000-00005D610000}"/>
    <cellStyle name="Normal 19 13" xfId="47013" xr:uid="{33BCDE23-977D-420C-9984-6A3634DBCAE4}"/>
    <cellStyle name="Normal 19 2" xfId="562" xr:uid="{00000000-0005-0000-0000-00005E610000}"/>
    <cellStyle name="Normal 19 2 10" xfId="47014" xr:uid="{3764A55D-9612-47BB-A5BC-0E7717FF2674}"/>
    <cellStyle name="Normal 19 2 2" xfId="1656" xr:uid="{00000000-0005-0000-0000-00005F610000}"/>
    <cellStyle name="Normal 19 2 2 2" xfId="1657" xr:uid="{00000000-0005-0000-0000-000060610000}"/>
    <cellStyle name="Normal 19 2 2 2 2" xfId="1658" xr:uid="{00000000-0005-0000-0000-000061610000}"/>
    <cellStyle name="Normal 19 2 2 2 2 2" xfId="16364" xr:uid="{00000000-0005-0000-0000-000062610000}"/>
    <cellStyle name="Normal 19 2 2 2 2 2 2" xfId="28906" xr:uid="{00000000-0005-0000-0000-000063610000}"/>
    <cellStyle name="Normal 19 2 2 2 2 2 3" xfId="43906" xr:uid="{00000000-0005-0000-0000-000064610000}"/>
    <cellStyle name="Normal 19 2 2 2 2 3" xfId="23820" xr:uid="{00000000-0005-0000-0000-000065610000}"/>
    <cellStyle name="Normal 19 2 2 2 2 3 2" xfId="43907" xr:uid="{00000000-0005-0000-0000-000066610000}"/>
    <cellStyle name="Normal 19 2 2 2 2 4" xfId="10871" xr:uid="{00000000-0005-0000-0000-000067610000}"/>
    <cellStyle name="Normal 19 2 2 2 2 4 2" xfId="43908" xr:uid="{00000000-0005-0000-0000-000068610000}"/>
    <cellStyle name="Normal 19 2 2 2 2 5" xfId="43905" xr:uid="{00000000-0005-0000-0000-000069610000}"/>
    <cellStyle name="Normal 19 2 2 2 2 6" xfId="47017" xr:uid="{6DF2C2EF-3BC8-4A63-BE71-12381D73EC94}"/>
    <cellStyle name="Normal 19 2 2 2 3" xfId="16557" xr:uid="{00000000-0005-0000-0000-00006A610000}"/>
    <cellStyle name="Normal 19 2 2 2 3 2" xfId="29096" xr:uid="{00000000-0005-0000-0000-00006B610000}"/>
    <cellStyle name="Normal 19 2 2 2 3 3" xfId="43909" xr:uid="{00000000-0005-0000-0000-00006C610000}"/>
    <cellStyle name="Normal 19 2 2 2 4" xfId="24002" xr:uid="{00000000-0005-0000-0000-00006D610000}"/>
    <cellStyle name="Normal 19 2 2 2 4 2" xfId="43910" xr:uid="{00000000-0005-0000-0000-00006E610000}"/>
    <cellStyle name="Normal 19 2 2 2 5" xfId="11176" xr:uid="{00000000-0005-0000-0000-00006F610000}"/>
    <cellStyle name="Normal 19 2 2 2 5 2" xfId="43911" xr:uid="{00000000-0005-0000-0000-000070610000}"/>
    <cellStyle name="Normal 19 2 2 2 6" xfId="43904" xr:uid="{00000000-0005-0000-0000-000071610000}"/>
    <cellStyle name="Normal 19 2 2 2 7" xfId="47016" xr:uid="{9CE58A97-AD41-4B37-B88C-69C47DCDF43F}"/>
    <cellStyle name="Normal 19 2 2 3" xfId="1659" xr:uid="{00000000-0005-0000-0000-000072610000}"/>
    <cellStyle name="Normal 19 2 2 3 2" xfId="16068" xr:uid="{00000000-0005-0000-0000-000073610000}"/>
    <cellStyle name="Normal 19 2 2 3 2 2" xfId="28695" xr:uid="{00000000-0005-0000-0000-000074610000}"/>
    <cellStyle name="Normal 19 2 2 3 2 3" xfId="43913" xr:uid="{00000000-0005-0000-0000-000075610000}"/>
    <cellStyle name="Normal 19 2 2 3 3" xfId="23659" xr:uid="{00000000-0005-0000-0000-000076610000}"/>
    <cellStyle name="Normal 19 2 2 3 3 2" xfId="43914" xr:uid="{00000000-0005-0000-0000-000077610000}"/>
    <cellStyle name="Normal 19 2 2 3 4" xfId="10260" xr:uid="{00000000-0005-0000-0000-000078610000}"/>
    <cellStyle name="Normal 19 2 2 3 4 2" xfId="43915" xr:uid="{00000000-0005-0000-0000-000079610000}"/>
    <cellStyle name="Normal 19 2 2 3 5" xfId="43912" xr:uid="{00000000-0005-0000-0000-00007A610000}"/>
    <cellStyle name="Normal 19 2 2 3 6" xfId="47018" xr:uid="{F7D3ED16-40BE-4EEF-B4B4-A8C97B9B7A95}"/>
    <cellStyle name="Normal 19 2 2 4" xfId="11334" xr:uid="{00000000-0005-0000-0000-00007B610000}"/>
    <cellStyle name="Normal 19 2 2 4 2" xfId="16656" xr:uid="{00000000-0005-0000-0000-00007C610000}"/>
    <cellStyle name="Normal 19 2 2 4 2 2" xfId="29191" xr:uid="{00000000-0005-0000-0000-00007D610000}"/>
    <cellStyle name="Normal 19 2 2 4 3" xfId="24099" xr:uid="{00000000-0005-0000-0000-00007E610000}"/>
    <cellStyle name="Normal 19 2 2 4 4" xfId="43916" xr:uid="{00000000-0005-0000-0000-00007F610000}"/>
    <cellStyle name="Normal 19 2 2 5" xfId="6292" xr:uid="{00000000-0005-0000-0000-000080610000}"/>
    <cellStyle name="Normal 19 2 2 5 2" xfId="43917" xr:uid="{00000000-0005-0000-0000-000081610000}"/>
    <cellStyle name="Normal 19 2 2 6" xfId="43918" xr:uid="{00000000-0005-0000-0000-000082610000}"/>
    <cellStyle name="Normal 19 2 2 7" xfId="43903" xr:uid="{00000000-0005-0000-0000-000083610000}"/>
    <cellStyle name="Normal 19 2 2 8" xfId="47015" xr:uid="{420380E2-4D3E-4FFA-BFE5-9D8BDDDBB09B}"/>
    <cellStyle name="Normal 19 2 3" xfId="1660" xr:uid="{00000000-0005-0000-0000-000084610000}"/>
    <cellStyle name="Normal 19 2 3 2" xfId="1661" xr:uid="{00000000-0005-0000-0000-000085610000}"/>
    <cellStyle name="Normal 19 2 3 2 2" xfId="16106" xr:uid="{00000000-0005-0000-0000-000086610000}"/>
    <cellStyle name="Normal 19 2 3 2 2 2" xfId="28728" xr:uid="{00000000-0005-0000-0000-000087610000}"/>
    <cellStyle name="Normal 19 2 3 2 2 3" xfId="43921" xr:uid="{00000000-0005-0000-0000-000088610000}"/>
    <cellStyle name="Normal 19 2 3 2 3" xfId="23686" xr:uid="{00000000-0005-0000-0000-000089610000}"/>
    <cellStyle name="Normal 19 2 3 2 3 2" xfId="43922" xr:uid="{00000000-0005-0000-0000-00008A610000}"/>
    <cellStyle name="Normal 19 2 3 2 4" xfId="10399" xr:uid="{00000000-0005-0000-0000-00008B610000}"/>
    <cellStyle name="Normal 19 2 3 2 4 2" xfId="43923" xr:uid="{00000000-0005-0000-0000-00008C610000}"/>
    <cellStyle name="Normal 19 2 3 2 5" xfId="43920" xr:uid="{00000000-0005-0000-0000-00008D610000}"/>
    <cellStyle name="Normal 19 2 3 2 6" xfId="47020" xr:uid="{16117485-04B5-446E-8368-EFF33AC03496}"/>
    <cellStyle name="Normal 19 2 3 3" xfId="10919" xr:uid="{00000000-0005-0000-0000-00008E610000}"/>
    <cellStyle name="Normal 19 2 3 3 2" xfId="16398" xr:uid="{00000000-0005-0000-0000-00008F610000}"/>
    <cellStyle name="Normal 19 2 3 3 2 2" xfId="28940" xr:uid="{00000000-0005-0000-0000-000090610000}"/>
    <cellStyle name="Normal 19 2 3 3 3" xfId="23849" xr:uid="{00000000-0005-0000-0000-000091610000}"/>
    <cellStyle name="Normal 19 2 3 3 4" xfId="43924" xr:uid="{00000000-0005-0000-0000-000092610000}"/>
    <cellStyle name="Normal 19 2 3 4" xfId="10477" xr:uid="{00000000-0005-0000-0000-000093610000}"/>
    <cellStyle name="Normal 19 2 3 4 2" xfId="43925" xr:uid="{00000000-0005-0000-0000-000094610000}"/>
    <cellStyle name="Normal 19 2 3 5" xfId="43926" xr:uid="{00000000-0005-0000-0000-000095610000}"/>
    <cellStyle name="Normal 19 2 3 6" xfId="43919" xr:uid="{00000000-0005-0000-0000-000096610000}"/>
    <cellStyle name="Normal 19 2 3 7" xfId="47019" xr:uid="{C967459B-8182-40C7-9344-6D2D3785623C}"/>
    <cellStyle name="Normal 19 2 4" xfId="1662" xr:uid="{00000000-0005-0000-0000-000097610000}"/>
    <cellStyle name="Normal 19 2 4 2" xfId="16347" xr:uid="{00000000-0005-0000-0000-000098610000}"/>
    <cellStyle name="Normal 19 2 4 2 2" xfId="28889" xr:uid="{00000000-0005-0000-0000-000099610000}"/>
    <cellStyle name="Normal 19 2 4 2 3" xfId="43928" xr:uid="{00000000-0005-0000-0000-00009A610000}"/>
    <cellStyle name="Normal 19 2 4 3" xfId="23806" xr:uid="{00000000-0005-0000-0000-00009B610000}"/>
    <cellStyle name="Normal 19 2 4 3 2" xfId="43929" xr:uid="{00000000-0005-0000-0000-00009C610000}"/>
    <cellStyle name="Normal 19 2 4 4" xfId="10847" xr:uid="{00000000-0005-0000-0000-00009D610000}"/>
    <cellStyle name="Normal 19 2 4 4 2" xfId="43930" xr:uid="{00000000-0005-0000-0000-00009E610000}"/>
    <cellStyle name="Normal 19 2 4 5" xfId="43927" xr:uid="{00000000-0005-0000-0000-00009F610000}"/>
    <cellStyle name="Normal 19 2 4 6" xfId="47021" xr:uid="{AFC24990-FB6D-4426-B345-39169BA82D32}"/>
    <cellStyle name="Normal 19 2 5" xfId="1655" xr:uid="{00000000-0005-0000-0000-0000A0610000}"/>
    <cellStyle name="Normal 19 2 5 2" xfId="16362" xr:uid="{00000000-0005-0000-0000-0000A1610000}"/>
    <cellStyle name="Normal 19 2 5 2 2" xfId="28904" xr:uid="{00000000-0005-0000-0000-0000A2610000}"/>
    <cellStyle name="Normal 19 2 5 3" xfId="23818" xr:uid="{00000000-0005-0000-0000-0000A3610000}"/>
    <cellStyle name="Normal 19 2 5 4" xfId="10869" xr:uid="{00000000-0005-0000-0000-0000A4610000}"/>
    <cellStyle name="Normal 19 2 5 5" xfId="43931" xr:uid="{00000000-0005-0000-0000-0000A5610000}"/>
    <cellStyle name="Normal 19 2 6" xfId="4908" xr:uid="{00000000-0005-0000-0000-0000A6610000}"/>
    <cellStyle name="Normal 19 2 6 2" xfId="43932" xr:uid="{00000000-0005-0000-0000-0000A7610000}"/>
    <cellStyle name="Normal 19 2 7" xfId="43933" xr:uid="{00000000-0005-0000-0000-0000A8610000}"/>
    <cellStyle name="Normal 19 2 8" xfId="43934" xr:uid="{00000000-0005-0000-0000-0000A9610000}"/>
    <cellStyle name="Normal 19 2 9" xfId="43902" xr:uid="{00000000-0005-0000-0000-0000AA610000}"/>
    <cellStyle name="Normal 19 3" xfId="630" xr:uid="{00000000-0005-0000-0000-0000AB610000}"/>
    <cellStyle name="Normal 19 3 2" xfId="1664" xr:uid="{00000000-0005-0000-0000-0000AC610000}"/>
    <cellStyle name="Normal 19 3 2 2" xfId="1665" xr:uid="{00000000-0005-0000-0000-0000AD610000}"/>
    <cellStyle name="Normal 19 3 2 2 2" xfId="16363" xr:uid="{00000000-0005-0000-0000-0000AE610000}"/>
    <cellStyle name="Normal 19 3 2 2 2 2" xfId="28905" xr:uid="{00000000-0005-0000-0000-0000AF610000}"/>
    <cellStyle name="Normal 19 3 2 2 2 3" xfId="43938" xr:uid="{00000000-0005-0000-0000-0000B0610000}"/>
    <cellStyle name="Normal 19 3 2 2 3" xfId="23819" xr:uid="{00000000-0005-0000-0000-0000B1610000}"/>
    <cellStyle name="Normal 19 3 2 2 3 2" xfId="43939" xr:uid="{00000000-0005-0000-0000-0000B2610000}"/>
    <cellStyle name="Normal 19 3 2 2 4" xfId="10870" xr:uid="{00000000-0005-0000-0000-0000B3610000}"/>
    <cellStyle name="Normal 19 3 2 2 4 2" xfId="43940" xr:uid="{00000000-0005-0000-0000-0000B4610000}"/>
    <cellStyle name="Normal 19 3 2 2 5" xfId="43937" xr:uid="{00000000-0005-0000-0000-0000B5610000}"/>
    <cellStyle name="Normal 19 3 2 2 6" xfId="47024" xr:uid="{7312B2F4-55BB-4AB6-9D10-3DE807B07C7D}"/>
    <cellStyle name="Normal 19 3 2 3" xfId="16513" xr:uid="{00000000-0005-0000-0000-0000B6610000}"/>
    <cellStyle name="Normal 19 3 2 3 2" xfId="29052" xr:uid="{00000000-0005-0000-0000-0000B7610000}"/>
    <cellStyle name="Normal 19 3 2 3 3" xfId="43941" xr:uid="{00000000-0005-0000-0000-0000B8610000}"/>
    <cellStyle name="Normal 19 3 2 4" xfId="23961" xr:uid="{00000000-0005-0000-0000-0000B9610000}"/>
    <cellStyle name="Normal 19 3 2 4 2" xfId="43942" xr:uid="{00000000-0005-0000-0000-0000BA610000}"/>
    <cellStyle name="Normal 19 3 2 5" xfId="11106" xr:uid="{00000000-0005-0000-0000-0000BB610000}"/>
    <cellStyle name="Normal 19 3 2 5 2" xfId="43943" xr:uid="{00000000-0005-0000-0000-0000BC610000}"/>
    <cellStyle name="Normal 19 3 2 6" xfId="43936" xr:uid="{00000000-0005-0000-0000-0000BD610000}"/>
    <cellStyle name="Normal 19 3 2 7" xfId="47023" xr:uid="{726DEFAF-5E3B-4CB9-A38C-D1C99F2E2205}"/>
    <cellStyle name="Normal 19 3 3" xfId="1666" xr:uid="{00000000-0005-0000-0000-0000BE610000}"/>
    <cellStyle name="Normal 19 3 3 2" xfId="16198" xr:uid="{00000000-0005-0000-0000-0000BF610000}"/>
    <cellStyle name="Normal 19 3 3 2 2" xfId="28819" xr:uid="{00000000-0005-0000-0000-0000C0610000}"/>
    <cellStyle name="Normal 19 3 3 2 3" xfId="43945" xr:uid="{00000000-0005-0000-0000-0000C1610000}"/>
    <cellStyle name="Normal 19 3 3 3" xfId="23765" xr:uid="{00000000-0005-0000-0000-0000C2610000}"/>
    <cellStyle name="Normal 19 3 3 3 2" xfId="43946" xr:uid="{00000000-0005-0000-0000-0000C3610000}"/>
    <cellStyle name="Normal 19 3 3 4" xfId="10629" xr:uid="{00000000-0005-0000-0000-0000C4610000}"/>
    <cellStyle name="Normal 19 3 3 4 2" xfId="43947" xr:uid="{00000000-0005-0000-0000-0000C5610000}"/>
    <cellStyle name="Normal 19 3 3 5" xfId="43944" xr:uid="{00000000-0005-0000-0000-0000C6610000}"/>
    <cellStyle name="Normal 19 3 3 6" xfId="47025" xr:uid="{E4CCD0B9-674B-491A-A83D-54B434A0E560}"/>
    <cellStyle name="Normal 19 3 4" xfId="1663" xr:uid="{00000000-0005-0000-0000-0000C7610000}"/>
    <cellStyle name="Normal 19 3 4 2" xfId="16416" xr:uid="{00000000-0005-0000-0000-0000C8610000}"/>
    <cellStyle name="Normal 19 3 4 2 2" xfId="28957" xr:uid="{00000000-0005-0000-0000-0000C9610000}"/>
    <cellStyle name="Normal 19 3 4 3" xfId="23868" xr:uid="{00000000-0005-0000-0000-0000CA610000}"/>
    <cellStyle name="Normal 19 3 4 4" xfId="10956" xr:uid="{00000000-0005-0000-0000-0000CB610000}"/>
    <cellStyle name="Normal 19 3 4 5" xfId="43948" xr:uid="{00000000-0005-0000-0000-0000CC610000}"/>
    <cellStyle name="Normal 19 3 5" xfId="9735" xr:uid="{00000000-0005-0000-0000-0000CD610000}"/>
    <cellStyle name="Normal 19 3 5 2" xfId="43949" xr:uid="{00000000-0005-0000-0000-0000CE610000}"/>
    <cellStyle name="Normal 19 3 6" xfId="37705" xr:uid="{00000000-0005-0000-0000-0000CF610000}"/>
    <cellStyle name="Normal 19 3 6 2" xfId="43950" xr:uid="{00000000-0005-0000-0000-0000D0610000}"/>
    <cellStyle name="Normal 19 3 7" xfId="37985" xr:uid="{00000000-0005-0000-0000-0000D1610000}"/>
    <cellStyle name="Normal 19 3 7 2" xfId="43951" xr:uid="{00000000-0005-0000-0000-0000D2610000}"/>
    <cellStyle name="Normal 19 3 8" xfId="43935" xr:uid="{00000000-0005-0000-0000-0000D3610000}"/>
    <cellStyle name="Normal 19 3 9" xfId="47022" xr:uid="{7BEB223C-3E18-4DDA-9207-8AAF84146B31}"/>
    <cellStyle name="Normal 19 4" xfId="780" xr:uid="{00000000-0005-0000-0000-0000D4610000}"/>
    <cellStyle name="Normal 19 4 2" xfId="1668" xr:uid="{00000000-0005-0000-0000-0000D5610000}"/>
    <cellStyle name="Normal 19 4 2 2" xfId="15976" xr:uid="{00000000-0005-0000-0000-0000D6610000}"/>
    <cellStyle name="Normal 19 4 2 2 2" xfId="28612" xr:uid="{00000000-0005-0000-0000-0000D7610000}"/>
    <cellStyle name="Normal 19 4 2 2 3" xfId="43954" xr:uid="{00000000-0005-0000-0000-0000D8610000}"/>
    <cellStyle name="Normal 19 4 2 3" xfId="23583" xr:uid="{00000000-0005-0000-0000-0000D9610000}"/>
    <cellStyle name="Normal 19 4 2 3 2" xfId="43955" xr:uid="{00000000-0005-0000-0000-0000DA610000}"/>
    <cellStyle name="Normal 19 4 2 4" xfId="10009" xr:uid="{00000000-0005-0000-0000-0000DB610000}"/>
    <cellStyle name="Normal 19 4 2 4 2" xfId="43956" xr:uid="{00000000-0005-0000-0000-0000DC610000}"/>
    <cellStyle name="Normal 19 4 2 5" xfId="43953" xr:uid="{00000000-0005-0000-0000-0000DD610000}"/>
    <cellStyle name="Normal 19 4 2 6" xfId="47027" xr:uid="{31AD3514-AE57-4D29-BA94-031A26913327}"/>
    <cellStyle name="Normal 19 4 3" xfId="1667" xr:uid="{00000000-0005-0000-0000-0000DE610000}"/>
    <cellStyle name="Normal 19 4 3 2" xfId="29158" xr:uid="{00000000-0005-0000-0000-0000DF610000}"/>
    <cellStyle name="Normal 19 4 3 3" xfId="16623" xr:uid="{00000000-0005-0000-0000-0000E0610000}"/>
    <cellStyle name="Normal 19 4 3 4" xfId="43957" xr:uid="{00000000-0005-0000-0000-0000E1610000}"/>
    <cellStyle name="Normal 19 4 4" xfId="18019" xr:uid="{00000000-0005-0000-0000-0000E2610000}"/>
    <cellStyle name="Normal 19 4 4 2" xfId="43958" xr:uid="{00000000-0005-0000-0000-0000E3610000}"/>
    <cellStyle name="Normal 19 4 5" xfId="24065" xr:uid="{00000000-0005-0000-0000-0000E4610000}"/>
    <cellStyle name="Normal 19 4 5 2" xfId="43959" xr:uid="{00000000-0005-0000-0000-0000E5610000}"/>
    <cellStyle name="Normal 19 4 6" xfId="11290" xr:uid="{00000000-0005-0000-0000-0000E6610000}"/>
    <cellStyle name="Normal 19 4 7" xfId="43952" xr:uid="{00000000-0005-0000-0000-0000E7610000}"/>
    <cellStyle name="Normal 19 4 8" xfId="47026" xr:uid="{85C1132A-8399-499E-9D95-D2DED6A3DB4B}"/>
    <cellStyle name="Normal 19 5" xfId="1669" xr:uid="{00000000-0005-0000-0000-0000E8610000}"/>
    <cellStyle name="Normal 19 5 2" xfId="16103" xr:uid="{00000000-0005-0000-0000-0000E9610000}"/>
    <cellStyle name="Normal 19 5 2 2" xfId="28726" xr:uid="{00000000-0005-0000-0000-0000EA610000}"/>
    <cellStyle name="Normal 19 5 2 3" xfId="43961" xr:uid="{00000000-0005-0000-0000-0000EB610000}"/>
    <cellStyle name="Normal 19 5 3" xfId="23684" xr:uid="{00000000-0005-0000-0000-0000EC610000}"/>
    <cellStyle name="Normal 19 5 3 2" xfId="43962" xr:uid="{00000000-0005-0000-0000-0000ED610000}"/>
    <cellStyle name="Normal 19 5 4" xfId="10387" xr:uid="{00000000-0005-0000-0000-0000EE610000}"/>
    <cellStyle name="Normal 19 5 4 2" xfId="43963" xr:uid="{00000000-0005-0000-0000-0000EF610000}"/>
    <cellStyle name="Normal 19 5 5" xfId="37592" xr:uid="{00000000-0005-0000-0000-0000F0610000}"/>
    <cellStyle name="Normal 19 5 6" xfId="43960" xr:uid="{00000000-0005-0000-0000-0000F1610000}"/>
    <cellStyle name="Normal 19 5 7" xfId="47028" xr:uid="{3A4C8F56-2489-45D5-8941-C34257509AEC}"/>
    <cellStyle name="Normal 19 6" xfId="1654" xr:uid="{00000000-0005-0000-0000-0000F2610000}"/>
    <cellStyle name="Normal 19 6 2" xfId="16314" xr:uid="{00000000-0005-0000-0000-0000F3610000}"/>
    <cellStyle name="Normal 19 6 2 2" xfId="28856" xr:uid="{00000000-0005-0000-0000-0000F4610000}"/>
    <cellStyle name="Normal 19 6 3" xfId="23778" xr:uid="{00000000-0005-0000-0000-0000F5610000}"/>
    <cellStyle name="Normal 19 6 4" xfId="10790" xr:uid="{00000000-0005-0000-0000-0000F6610000}"/>
    <cellStyle name="Normal 19 6 5" xfId="43964" xr:uid="{00000000-0005-0000-0000-0000F7610000}"/>
    <cellStyle name="Normal 19 7" xfId="2879" xr:uid="{00000000-0005-0000-0000-0000F8610000}"/>
    <cellStyle name="Normal 19 7 2" xfId="43965" xr:uid="{00000000-0005-0000-0000-0000F9610000}"/>
    <cellStyle name="Normal 19 8" xfId="37292" xr:uid="{00000000-0005-0000-0000-0000FA610000}"/>
    <cellStyle name="Normal 19 8 2" xfId="43966" xr:uid="{00000000-0005-0000-0000-0000FB610000}"/>
    <cellStyle name="Normal 19 9" xfId="37825" xr:uid="{00000000-0005-0000-0000-0000FC610000}"/>
    <cellStyle name="Normal 19 9 2" xfId="43967" xr:uid="{00000000-0005-0000-0000-0000FD610000}"/>
    <cellStyle name="Normal 190" xfId="34285" xr:uid="{00000000-0005-0000-0000-0000FE610000}"/>
    <cellStyle name="Normal 190 2" xfId="43968" xr:uid="{00000000-0005-0000-0000-0000FF610000}"/>
    <cellStyle name="Normal 191" xfId="35083" xr:uid="{00000000-0005-0000-0000-000000620000}"/>
    <cellStyle name="Normal 191 2" xfId="43969" xr:uid="{00000000-0005-0000-0000-000001620000}"/>
    <cellStyle name="Normal 192" xfId="34321" xr:uid="{00000000-0005-0000-0000-000002620000}"/>
    <cellStyle name="Normal 192 2" xfId="43970" xr:uid="{00000000-0005-0000-0000-000003620000}"/>
    <cellStyle name="Normal 193" xfId="35078" xr:uid="{00000000-0005-0000-0000-000004620000}"/>
    <cellStyle name="Normal 193 2" xfId="43971" xr:uid="{00000000-0005-0000-0000-000005620000}"/>
    <cellStyle name="Normal 194" xfId="34430" xr:uid="{00000000-0005-0000-0000-000006620000}"/>
    <cellStyle name="Normal 194 2" xfId="43972" xr:uid="{00000000-0005-0000-0000-000007620000}"/>
    <cellStyle name="Normal 195" xfId="36587" xr:uid="{00000000-0005-0000-0000-000008620000}"/>
    <cellStyle name="Normal 195 2" xfId="43973" xr:uid="{00000000-0005-0000-0000-000009620000}"/>
    <cellStyle name="Normal 196" xfId="34302" xr:uid="{00000000-0005-0000-0000-00000A620000}"/>
    <cellStyle name="Normal 196 2" xfId="43974" xr:uid="{00000000-0005-0000-0000-00000B620000}"/>
    <cellStyle name="Normal 197" xfId="34294" xr:uid="{00000000-0005-0000-0000-00000C620000}"/>
    <cellStyle name="Normal 197 2" xfId="43975" xr:uid="{00000000-0005-0000-0000-00000D620000}"/>
    <cellStyle name="Normal 198" xfId="34406" xr:uid="{00000000-0005-0000-0000-00000E620000}"/>
    <cellStyle name="Normal 198 2" xfId="43976" xr:uid="{00000000-0005-0000-0000-00000F620000}"/>
    <cellStyle name="Normal 199" xfId="34504" xr:uid="{00000000-0005-0000-0000-000010620000}"/>
    <cellStyle name="Normal 199 2" xfId="43977" xr:uid="{00000000-0005-0000-0000-000011620000}"/>
    <cellStyle name="Normal 2" xfId="3" xr:uid="{00000000-0005-0000-0000-000012620000}"/>
    <cellStyle name="Normal 2 10" xfId="563" xr:uid="{00000000-0005-0000-0000-000013620000}"/>
    <cellStyle name="Normal 2 10 2" xfId="1670" xr:uid="{00000000-0005-0000-0000-000014620000}"/>
    <cellStyle name="Normal 2 10 2 2" xfId="4910" xr:uid="{00000000-0005-0000-0000-000015620000}"/>
    <cellStyle name="Normal 2 10 2 2 2" xfId="18792" xr:uid="{00000000-0005-0000-0000-000016620000}"/>
    <cellStyle name="Normal 2 10 2 3" xfId="10569" xr:uid="{00000000-0005-0000-0000-000017620000}"/>
    <cellStyle name="Normal 2 10 2 3 2" xfId="16170" xr:uid="{00000000-0005-0000-0000-000018620000}"/>
    <cellStyle name="Normal 2 10 2 3 2 2" xfId="28792" xr:uid="{00000000-0005-0000-0000-000019620000}"/>
    <cellStyle name="Normal 2 10 2 3 3" xfId="18021" xr:uid="{00000000-0005-0000-0000-00001A620000}"/>
    <cellStyle name="Normal 2 10 2 3 4" xfId="23738" xr:uid="{00000000-0005-0000-0000-00001B620000}"/>
    <cellStyle name="Normal 2 10 2 4" xfId="2882" xr:uid="{00000000-0005-0000-0000-00001C620000}"/>
    <cellStyle name="Normal 2 10 2 5" xfId="43979" xr:uid="{00000000-0005-0000-0000-00001D620000}"/>
    <cellStyle name="Normal 2 10 3" xfId="4911" xr:uid="{00000000-0005-0000-0000-00001E620000}"/>
    <cellStyle name="Normal 2 10 3 2" xfId="11220" xr:uid="{00000000-0005-0000-0000-00001F620000}"/>
    <cellStyle name="Normal 2 10 3 2 2" xfId="16580" xr:uid="{00000000-0005-0000-0000-000020620000}"/>
    <cellStyle name="Normal 2 10 3 2 2 2" xfId="29119" xr:uid="{00000000-0005-0000-0000-000021620000}"/>
    <cellStyle name="Normal 2 10 3 2 3" xfId="24027" xr:uid="{00000000-0005-0000-0000-000022620000}"/>
    <cellStyle name="Normal 2 10 3 3" xfId="43980" xr:uid="{00000000-0005-0000-0000-000023620000}"/>
    <cellStyle name="Normal 2 10 4" xfId="4909" xr:uid="{00000000-0005-0000-0000-000024620000}"/>
    <cellStyle name="Normal 2 10 4 2" xfId="18791" xr:uid="{00000000-0005-0000-0000-000025620000}"/>
    <cellStyle name="Normal 2 10 4 3" xfId="43981" xr:uid="{00000000-0005-0000-0000-000026620000}"/>
    <cellStyle name="Normal 2 10 5" xfId="11066" xr:uid="{00000000-0005-0000-0000-000027620000}"/>
    <cellStyle name="Normal 2 10 5 2" xfId="18020" xr:uid="{00000000-0005-0000-0000-000028620000}"/>
    <cellStyle name="Normal 2 10 5 3" xfId="43982" xr:uid="{00000000-0005-0000-0000-000029620000}"/>
    <cellStyle name="Normal 2 10 6" xfId="2881" xr:uid="{00000000-0005-0000-0000-00002A620000}"/>
    <cellStyle name="Normal 2 10 7" xfId="37648" xr:uid="{00000000-0005-0000-0000-00002B620000}"/>
    <cellStyle name="Normal 2 10 8" xfId="37942" xr:uid="{00000000-0005-0000-0000-00002C620000}"/>
    <cellStyle name="Normal 2 11" xfId="634" xr:uid="{00000000-0005-0000-0000-00002D620000}"/>
    <cellStyle name="Normal 2 11 10" xfId="20897" xr:uid="{00000000-0005-0000-0000-00002E620000}"/>
    <cellStyle name="Normal 2 11 11" xfId="2184" xr:uid="{00000000-0005-0000-0000-00002F620000}"/>
    <cellStyle name="Normal 2 11 2" xfId="1295" xr:uid="{00000000-0005-0000-0000-000030620000}"/>
    <cellStyle name="Normal 2 11 2 10" xfId="37812" xr:uid="{00000000-0005-0000-0000-000031620000}"/>
    <cellStyle name="Normal 2 11 2 11" xfId="38082" xr:uid="{00000000-0005-0000-0000-000032620000}"/>
    <cellStyle name="Normal 2 11 2 12" xfId="43983" xr:uid="{00000000-0005-0000-0000-000033620000}"/>
    <cellStyle name="Normal 2 11 2 2" xfId="2884" xr:uid="{00000000-0005-0000-0000-000034620000}"/>
    <cellStyle name="Normal 2 11 2 3" xfId="7760" xr:uid="{00000000-0005-0000-0000-000035620000}"/>
    <cellStyle name="Normal 2 11 2 3 2" xfId="14255" xr:uid="{00000000-0005-0000-0000-000036620000}"/>
    <cellStyle name="Normal 2 11 2 3 2 2" xfId="26969" xr:uid="{00000000-0005-0000-0000-000037620000}"/>
    <cellStyle name="Normal 2 11 2 3 3" xfId="22462" xr:uid="{00000000-0005-0000-0000-000038620000}"/>
    <cellStyle name="Normal 2 11 2 4" xfId="8607" xr:uid="{00000000-0005-0000-0000-000039620000}"/>
    <cellStyle name="Normal 2 11 2 4 2" xfId="15092" xr:uid="{00000000-0005-0000-0000-00003A620000}"/>
    <cellStyle name="Normal 2 11 2 4 2 2" xfId="27762" xr:uid="{00000000-0005-0000-0000-00003B620000}"/>
    <cellStyle name="Normal 2 11 2 4 3" xfId="22676" xr:uid="{00000000-0005-0000-0000-00003C620000}"/>
    <cellStyle name="Normal 2 11 2 5" xfId="6398" xr:uid="{00000000-0005-0000-0000-00003D620000}"/>
    <cellStyle name="Normal 2 11 2 5 2" xfId="13021" xr:uid="{00000000-0005-0000-0000-00003E620000}"/>
    <cellStyle name="Normal 2 11 2 5 2 2" xfId="25767" xr:uid="{00000000-0005-0000-0000-00003F620000}"/>
    <cellStyle name="Normal 2 11 2 5 3" xfId="21147" xr:uid="{00000000-0005-0000-0000-000040620000}"/>
    <cellStyle name="Normal 2 11 2 6" xfId="12023" xr:uid="{00000000-0005-0000-0000-000041620000}"/>
    <cellStyle name="Normal 2 11 2 6 2" xfId="24768" xr:uid="{00000000-0005-0000-0000-000042620000}"/>
    <cellStyle name="Normal 2 11 2 7" xfId="20899" xr:uid="{00000000-0005-0000-0000-000043620000}"/>
    <cellStyle name="Normal 2 11 2 8" xfId="2186" xr:uid="{00000000-0005-0000-0000-000044620000}"/>
    <cellStyle name="Normal 2 11 2 9" xfId="37324" xr:uid="{00000000-0005-0000-0000-000045620000}"/>
    <cellStyle name="Normal 2 11 3" xfId="1671" xr:uid="{00000000-0005-0000-0000-000046620000}"/>
    <cellStyle name="Normal 2 11 3 2" xfId="18793" xr:uid="{00000000-0005-0000-0000-000047620000}"/>
    <cellStyle name="Normal 2 11 3 3" xfId="4912" xr:uid="{00000000-0005-0000-0000-000048620000}"/>
    <cellStyle name="Normal 2 11 3 4" xfId="43984" xr:uid="{00000000-0005-0000-0000-000049620000}"/>
    <cellStyle name="Normal 2 11 4" xfId="2883" xr:uid="{00000000-0005-0000-0000-00004A620000}"/>
    <cellStyle name="Normal 2 11 4 2" xfId="18022" xr:uid="{00000000-0005-0000-0000-00004B620000}"/>
    <cellStyle name="Normal 2 11 4 3" xfId="43985" xr:uid="{00000000-0005-0000-0000-00004C620000}"/>
    <cellStyle name="Normal 2 11 5" xfId="7758" xr:uid="{00000000-0005-0000-0000-00004D620000}"/>
    <cellStyle name="Normal 2 11 5 2" xfId="14253" xr:uid="{00000000-0005-0000-0000-00004E620000}"/>
    <cellStyle name="Normal 2 11 5 2 2" xfId="26967" xr:uid="{00000000-0005-0000-0000-00004F620000}"/>
    <cellStyle name="Normal 2 11 5 3" xfId="22460" xr:uid="{00000000-0005-0000-0000-000050620000}"/>
    <cellStyle name="Normal 2 11 5 4" xfId="43986" xr:uid="{00000000-0005-0000-0000-000051620000}"/>
    <cellStyle name="Normal 2 11 6" xfId="8605" xr:uid="{00000000-0005-0000-0000-000052620000}"/>
    <cellStyle name="Normal 2 11 6 2" xfId="15090" xr:uid="{00000000-0005-0000-0000-000053620000}"/>
    <cellStyle name="Normal 2 11 6 2 2" xfId="27760" xr:uid="{00000000-0005-0000-0000-000054620000}"/>
    <cellStyle name="Normal 2 11 6 3" xfId="22674" xr:uid="{00000000-0005-0000-0000-000055620000}"/>
    <cellStyle name="Normal 2 11 7" xfId="10953" xr:uid="{00000000-0005-0000-0000-000056620000}"/>
    <cellStyle name="Normal 2 11 8" xfId="6396" xr:uid="{00000000-0005-0000-0000-000057620000}"/>
    <cellStyle name="Normal 2 11 8 2" xfId="13019" xr:uid="{00000000-0005-0000-0000-000058620000}"/>
    <cellStyle name="Normal 2 11 8 2 2" xfId="25765" xr:uid="{00000000-0005-0000-0000-000059620000}"/>
    <cellStyle name="Normal 2 11 8 3" xfId="21145" xr:uid="{00000000-0005-0000-0000-00005A620000}"/>
    <cellStyle name="Normal 2 11 9" xfId="12021" xr:uid="{00000000-0005-0000-0000-00005B620000}"/>
    <cellStyle name="Normal 2 11 9 2" xfId="24766" xr:uid="{00000000-0005-0000-0000-00005C620000}"/>
    <cellStyle name="Normal 2 12" xfId="643" xr:uid="{00000000-0005-0000-0000-00005D620000}"/>
    <cellStyle name="Normal 2 12 2" xfId="1672" xr:uid="{00000000-0005-0000-0000-00005E620000}"/>
    <cellStyle name="Normal 2 12 2 2" xfId="2886" xr:uid="{00000000-0005-0000-0000-00005F620000}"/>
    <cellStyle name="Normal 2 12 2 3" xfId="43987" xr:uid="{00000000-0005-0000-0000-000060620000}"/>
    <cellStyle name="Normal 2 12 3" xfId="4913" xr:uid="{00000000-0005-0000-0000-000061620000}"/>
    <cellStyle name="Normal 2 12 3 2" xfId="18794" xr:uid="{00000000-0005-0000-0000-000062620000}"/>
    <cellStyle name="Normal 2 12 3 3" xfId="43988" xr:uid="{00000000-0005-0000-0000-000063620000}"/>
    <cellStyle name="Normal 2 12 4" xfId="11107" xr:uid="{00000000-0005-0000-0000-000064620000}"/>
    <cellStyle name="Normal 2 12 4 2" xfId="18023" xr:uid="{00000000-0005-0000-0000-000065620000}"/>
    <cellStyle name="Normal 2 12 4 3" xfId="43989" xr:uid="{00000000-0005-0000-0000-000066620000}"/>
    <cellStyle name="Normal 2 12 5" xfId="2885" xr:uid="{00000000-0005-0000-0000-000067620000}"/>
    <cellStyle name="Normal 2 12 6" xfId="37716" xr:uid="{00000000-0005-0000-0000-000068620000}"/>
    <cellStyle name="Normal 2 12 7" xfId="37815" xr:uid="{00000000-0005-0000-0000-000069620000}"/>
    <cellStyle name="Normal 2 12 7 2" xfId="46820" xr:uid="{8BF19865-0AAC-4187-9E54-DD8B0FA69F31}"/>
    <cellStyle name="Normal 2 12 8" xfId="37995" xr:uid="{00000000-0005-0000-0000-00006A620000}"/>
    <cellStyle name="Normal 2 13" xfId="691" xr:uid="{00000000-0005-0000-0000-00006B620000}"/>
    <cellStyle name="Normal 2 13 2" xfId="1673" xr:uid="{00000000-0005-0000-0000-00006C620000}"/>
    <cellStyle name="Normal 2 13 2 2" xfId="18795" xr:uid="{00000000-0005-0000-0000-00006D620000}"/>
    <cellStyle name="Normal 2 13 2 2 2" xfId="43991" xr:uid="{00000000-0005-0000-0000-00006E620000}"/>
    <cellStyle name="Normal 2 13 2 3" xfId="4914" xr:uid="{00000000-0005-0000-0000-00006F620000}"/>
    <cellStyle name="Normal 2 13 2 4" xfId="43990" xr:uid="{00000000-0005-0000-0000-000070620000}"/>
    <cellStyle name="Normal 2 13 3" xfId="10803" xr:uid="{00000000-0005-0000-0000-000071620000}"/>
    <cellStyle name="Normal 2 13 3 2" xfId="18024" xr:uid="{00000000-0005-0000-0000-000072620000}"/>
    <cellStyle name="Normal 2 13 3 3" xfId="43992" xr:uid="{00000000-0005-0000-0000-000073620000}"/>
    <cellStyle name="Normal 2 13 4" xfId="2887" xr:uid="{00000000-0005-0000-0000-000074620000}"/>
    <cellStyle name="Normal 2 13 4 2" xfId="43993" xr:uid="{00000000-0005-0000-0000-000075620000}"/>
    <cellStyle name="Normal 2 13 5" xfId="37740" xr:uid="{00000000-0005-0000-0000-000076620000}"/>
    <cellStyle name="Normal 2 13 5 2" xfId="43994" xr:uid="{00000000-0005-0000-0000-000077620000}"/>
    <cellStyle name="Normal 2 13 6" xfId="38018" xr:uid="{00000000-0005-0000-0000-000078620000}"/>
    <cellStyle name="Normal 2 13 7" xfId="46814" xr:uid="{CE4597EC-BAE8-4549-9704-66AAFB9E0C5D}"/>
    <cellStyle name="Normal 2 13 7 2" xfId="46822" xr:uid="{91331E43-62FC-456D-B7E4-1235D55D1763}"/>
    <cellStyle name="Normal 2 13 7 3" xfId="46838" xr:uid="{AA592422-2E74-45E9-A7EA-646A3D1015AF}"/>
    <cellStyle name="Normal 2 13 8" xfId="46823" xr:uid="{435594D6-18C8-4395-BF1B-958182A8D0B9}"/>
    <cellStyle name="Normal 2 13 9" xfId="46833" xr:uid="{713315B8-0C2C-4F9C-8D39-8A77B4AAA122}"/>
    <cellStyle name="Normal 2 14" xfId="1233" xr:uid="{00000000-0005-0000-0000-000079620000}"/>
    <cellStyle name="Normal 2 14 2" xfId="1674" xr:uid="{00000000-0005-0000-0000-00007A620000}"/>
    <cellStyle name="Normal 2 14 2 2" xfId="18796" xr:uid="{00000000-0005-0000-0000-00007B620000}"/>
    <cellStyle name="Normal 2 14 2 3" xfId="4915" xr:uid="{00000000-0005-0000-0000-00007C620000}"/>
    <cellStyle name="Normal 2 14 2 4" xfId="43995" xr:uid="{00000000-0005-0000-0000-00007D620000}"/>
    <cellStyle name="Normal 2 14 3" xfId="11073" xr:uid="{00000000-0005-0000-0000-00007E620000}"/>
    <cellStyle name="Normal 2 14 3 2" xfId="18025" xr:uid="{00000000-0005-0000-0000-00007F620000}"/>
    <cellStyle name="Normal 2 14 3 3" xfId="43996" xr:uid="{00000000-0005-0000-0000-000080620000}"/>
    <cellStyle name="Normal 2 14 4" xfId="2888" xr:uid="{00000000-0005-0000-0000-000081620000}"/>
    <cellStyle name="Normal 2 14 5" xfId="37788" xr:uid="{00000000-0005-0000-0000-000082620000}"/>
    <cellStyle name="Normal 2 14 6" xfId="38060" xr:uid="{00000000-0005-0000-0000-000083620000}"/>
    <cellStyle name="Normal 2 15" xfId="1675" xr:uid="{00000000-0005-0000-0000-000084620000}"/>
    <cellStyle name="Normal 2 15 2" xfId="4916" xr:uid="{00000000-0005-0000-0000-000085620000}"/>
    <cellStyle name="Normal 2 15 2 2" xfId="18797" xr:uid="{00000000-0005-0000-0000-000086620000}"/>
    <cellStyle name="Normal 2 15 2 3" xfId="43997" xr:uid="{00000000-0005-0000-0000-000087620000}"/>
    <cellStyle name="Normal 2 15 3" xfId="11171" xr:uid="{00000000-0005-0000-0000-000088620000}"/>
    <cellStyle name="Normal 2 15 3 2" xfId="18026" xr:uid="{00000000-0005-0000-0000-000089620000}"/>
    <cellStyle name="Normal 2 15 4" xfId="2889" xr:uid="{00000000-0005-0000-0000-00008A620000}"/>
    <cellStyle name="Normal 2 15 5" xfId="37390" xr:uid="{00000000-0005-0000-0000-00008B620000}"/>
    <cellStyle name="Normal 2 15 6" xfId="37874" xr:uid="{00000000-0005-0000-0000-00008C620000}"/>
    <cellStyle name="Normal 2 16" xfId="1676" xr:uid="{00000000-0005-0000-0000-00008D620000}"/>
    <cellStyle name="Normal 2 16 2" xfId="4917" xr:uid="{00000000-0005-0000-0000-00008E620000}"/>
    <cellStyle name="Normal 2 16 2 2" xfId="8146" xr:uid="{00000000-0005-0000-0000-00008F620000}"/>
    <cellStyle name="Normal 2 16 2 2 2" xfId="14635" xr:uid="{00000000-0005-0000-0000-000090620000}"/>
    <cellStyle name="Normal 2 16 2 2 2 2" xfId="27314" xr:uid="{00000000-0005-0000-0000-000091620000}"/>
    <cellStyle name="Normal 2 16 2 2 3" xfId="22564" xr:uid="{00000000-0005-0000-0000-000092620000}"/>
    <cellStyle name="Normal 2 16 2 3" xfId="9070" xr:uid="{00000000-0005-0000-0000-000093620000}"/>
    <cellStyle name="Normal 2 16 2 3 2" xfId="15477" xr:uid="{00000000-0005-0000-0000-000094620000}"/>
    <cellStyle name="Normal 2 16 2 3 2 2" xfId="28125" xr:uid="{00000000-0005-0000-0000-000095620000}"/>
    <cellStyle name="Normal 2 16 2 3 3" xfId="23077" xr:uid="{00000000-0005-0000-0000-000096620000}"/>
    <cellStyle name="Normal 2 16 2 4" xfId="7090" xr:uid="{00000000-0005-0000-0000-000097620000}"/>
    <cellStyle name="Normal 2 16 2 4 2" xfId="13625" xr:uid="{00000000-0005-0000-0000-000098620000}"/>
    <cellStyle name="Normal 2 16 2 4 2 2" xfId="26356" xr:uid="{00000000-0005-0000-0000-000099620000}"/>
    <cellStyle name="Normal 2 16 2 4 3" xfId="21818" xr:uid="{00000000-0005-0000-0000-00009A620000}"/>
    <cellStyle name="Normal 2 16 2 5" xfId="12523" xr:uid="{00000000-0005-0000-0000-00009B620000}"/>
    <cellStyle name="Normal 2 16 2 5 2" xfId="25269" xr:uid="{00000000-0005-0000-0000-00009C620000}"/>
    <cellStyle name="Normal 2 16 2 6" xfId="18798" xr:uid="{00000000-0005-0000-0000-00009D620000}"/>
    <cellStyle name="Normal 2 16 2 7" xfId="21036" xr:uid="{00000000-0005-0000-0000-00009E620000}"/>
    <cellStyle name="Normal 2 16 2 8" xfId="43998" xr:uid="{00000000-0005-0000-0000-00009F620000}"/>
    <cellStyle name="Normal 2 16 3" xfId="10406" xr:uid="{00000000-0005-0000-0000-0000A0620000}"/>
    <cellStyle name="Normal 2 16 3 2" xfId="19412" xr:uid="{00000000-0005-0000-0000-0000A1620000}"/>
    <cellStyle name="Normal 2 16 3 2 2" xfId="32529" xr:uid="{00000000-0005-0000-0000-0000A2620000}"/>
    <cellStyle name="Normal 2 16 3 2 3" xfId="35540" xr:uid="{00000000-0005-0000-0000-0000A3620000}"/>
    <cellStyle name="Normal 2 16 3 3" xfId="18027" xr:uid="{00000000-0005-0000-0000-0000A4620000}"/>
    <cellStyle name="Normal 2 16 3 4" xfId="31353" xr:uid="{00000000-0005-0000-0000-0000A5620000}"/>
    <cellStyle name="Normal 2 16 3 5" xfId="34684" xr:uid="{00000000-0005-0000-0000-0000A6620000}"/>
    <cellStyle name="Normal 2 16 4" xfId="2890" xr:uid="{00000000-0005-0000-0000-0000A7620000}"/>
    <cellStyle name="Normal 2 17" xfId="1677" xr:uid="{00000000-0005-0000-0000-0000A8620000}"/>
    <cellStyle name="Normal 2 17 2" xfId="4918" xr:uid="{00000000-0005-0000-0000-0000A9620000}"/>
    <cellStyle name="Normal 2 17 2 2" xfId="18799" xr:uid="{00000000-0005-0000-0000-0000AA620000}"/>
    <cellStyle name="Normal 2 17 2 3" xfId="43999" xr:uid="{00000000-0005-0000-0000-0000AB620000}"/>
    <cellStyle name="Normal 2 17 3" xfId="11091" xr:uid="{00000000-0005-0000-0000-0000AC620000}"/>
    <cellStyle name="Normal 2 17 3 2" xfId="18028" xr:uid="{00000000-0005-0000-0000-0000AD620000}"/>
    <cellStyle name="Normal 2 17 4" xfId="2891" xr:uid="{00000000-0005-0000-0000-0000AE620000}"/>
    <cellStyle name="Normal 2 18" xfId="1678" xr:uid="{00000000-0005-0000-0000-0000AF620000}"/>
    <cellStyle name="Normal 2 18 10" xfId="17488" xr:uid="{00000000-0005-0000-0000-0000B0620000}"/>
    <cellStyle name="Normal 2 18 11" xfId="30839" xr:uid="{00000000-0005-0000-0000-0000B1620000}"/>
    <cellStyle name="Normal 2 18 12" xfId="34335" xr:uid="{00000000-0005-0000-0000-0000B2620000}"/>
    <cellStyle name="Normal 2 18 13" xfId="2892" xr:uid="{00000000-0005-0000-0000-0000B3620000}"/>
    <cellStyle name="Normal 2 18 2" xfId="3144" xr:uid="{00000000-0005-0000-0000-0000B4620000}"/>
    <cellStyle name="Normal 2 18 2 10" xfId="44000" xr:uid="{00000000-0005-0000-0000-0000B5620000}"/>
    <cellStyle name="Normal 2 18 2 2" xfId="7821" xr:uid="{00000000-0005-0000-0000-0000B6620000}"/>
    <cellStyle name="Normal 2 18 2 2 2" xfId="14316" xr:uid="{00000000-0005-0000-0000-0000B7620000}"/>
    <cellStyle name="Normal 2 18 2 2 2 2" xfId="20458" xr:uid="{00000000-0005-0000-0000-0000B8620000}"/>
    <cellStyle name="Normal 2 18 2 2 2 3" xfId="33711" xr:uid="{00000000-0005-0000-0000-0000B9620000}"/>
    <cellStyle name="Normal 2 18 2 2 2 4" xfId="36498" xr:uid="{00000000-0005-0000-0000-0000BA620000}"/>
    <cellStyle name="Normal 2 18 2 2 3" xfId="20159" xr:uid="{00000000-0005-0000-0000-0000BB620000}"/>
    <cellStyle name="Normal 2 18 2 2 3 2" xfId="33416" xr:uid="{00000000-0005-0000-0000-0000BC620000}"/>
    <cellStyle name="Normal 2 18 2 2 3 3" xfId="36204" xr:uid="{00000000-0005-0000-0000-0000BD620000}"/>
    <cellStyle name="Normal 2 18 2 2 4" xfId="19873" xr:uid="{00000000-0005-0000-0000-0000BE620000}"/>
    <cellStyle name="Normal 2 18 2 2 5" xfId="33027" xr:uid="{00000000-0005-0000-0000-0000BF620000}"/>
    <cellStyle name="Normal 2 18 2 2 6" xfId="35955" xr:uid="{00000000-0005-0000-0000-0000C0620000}"/>
    <cellStyle name="Normal 2 18 2 3" xfId="8743" xr:uid="{00000000-0005-0000-0000-0000C1620000}"/>
    <cellStyle name="Normal 2 18 2 3 2" xfId="15158" xr:uid="{00000000-0005-0000-0000-0000C2620000}"/>
    <cellStyle name="Normal 2 18 2 3 2 2" xfId="27819" xr:uid="{00000000-0005-0000-0000-0000C3620000}"/>
    <cellStyle name="Normal 2 18 2 3 3" xfId="20311" xr:uid="{00000000-0005-0000-0000-0000C4620000}"/>
    <cellStyle name="Normal 2 18 2 3 4" xfId="33565" xr:uid="{00000000-0005-0000-0000-0000C5620000}"/>
    <cellStyle name="Normal 2 18 2 3 5" xfId="36352" xr:uid="{00000000-0005-0000-0000-0000C6620000}"/>
    <cellStyle name="Normal 2 18 2 4" xfId="10702" xr:uid="{00000000-0005-0000-0000-0000C7620000}"/>
    <cellStyle name="Normal 2 18 2 4 2" xfId="16247" xr:uid="{00000000-0005-0000-0000-0000C8620000}"/>
    <cellStyle name="Normal 2 18 2 4 2 2" xfId="28835" xr:uid="{00000000-0005-0000-0000-0000C9620000}"/>
    <cellStyle name="Normal 2 18 2 4 3" xfId="20003" xr:uid="{00000000-0005-0000-0000-0000CA620000}"/>
    <cellStyle name="Normal 2 18 2 4 4" xfId="33267" xr:uid="{00000000-0005-0000-0000-0000CB620000}"/>
    <cellStyle name="Normal 2 18 2 4 5" xfId="36059" xr:uid="{00000000-0005-0000-0000-0000CC620000}"/>
    <cellStyle name="Normal 2 18 2 5" xfId="6600" xr:uid="{00000000-0005-0000-0000-0000CD620000}"/>
    <cellStyle name="Normal 2 18 2 5 2" xfId="13188" xr:uid="{00000000-0005-0000-0000-0000CE620000}"/>
    <cellStyle name="Normal 2 18 2 5 2 2" xfId="25932" xr:uid="{00000000-0005-0000-0000-0000CF620000}"/>
    <cellStyle name="Normal 2 18 2 5 3" xfId="21340" xr:uid="{00000000-0005-0000-0000-0000D0620000}"/>
    <cellStyle name="Normal 2 18 2 6" xfId="12120" xr:uid="{00000000-0005-0000-0000-0000D1620000}"/>
    <cellStyle name="Normal 2 18 2 6 2" xfId="24865" xr:uid="{00000000-0005-0000-0000-0000D2620000}"/>
    <cellStyle name="Normal 2 18 2 7" xfId="18800" xr:uid="{00000000-0005-0000-0000-0000D3620000}"/>
    <cellStyle name="Normal 2 18 2 8" xfId="32035" xr:uid="{00000000-0005-0000-0000-0000D4620000}"/>
    <cellStyle name="Normal 2 18 2 9" xfId="35110" xr:uid="{00000000-0005-0000-0000-0000D5620000}"/>
    <cellStyle name="Normal 2 18 3" xfId="4919" xr:uid="{00000000-0005-0000-0000-0000D6620000}"/>
    <cellStyle name="Normal 2 18 3 2" xfId="20404" xr:uid="{00000000-0005-0000-0000-0000D7620000}"/>
    <cellStyle name="Normal 2 18 3 2 2" xfId="33657" xr:uid="{00000000-0005-0000-0000-0000D8620000}"/>
    <cellStyle name="Normal 2 18 3 2 3" xfId="36444" xr:uid="{00000000-0005-0000-0000-0000D9620000}"/>
    <cellStyle name="Normal 2 18 3 3" xfId="20105" xr:uid="{00000000-0005-0000-0000-0000DA620000}"/>
    <cellStyle name="Normal 2 18 3 3 2" xfId="33362" xr:uid="{00000000-0005-0000-0000-0000DB620000}"/>
    <cellStyle name="Normal 2 18 3 3 3" xfId="36150" xr:uid="{00000000-0005-0000-0000-0000DC620000}"/>
    <cellStyle name="Normal 2 18 4" xfId="7799" xr:uid="{00000000-0005-0000-0000-0000DD620000}"/>
    <cellStyle name="Normal 2 18 4 2" xfId="14294" xr:uid="{00000000-0005-0000-0000-0000DE620000}"/>
    <cellStyle name="Normal 2 18 4 2 2" xfId="20257" xr:uid="{00000000-0005-0000-0000-0000DF620000}"/>
    <cellStyle name="Normal 2 18 4 2 3" xfId="33511" xr:uid="{00000000-0005-0000-0000-0000E0620000}"/>
    <cellStyle name="Normal 2 18 4 2 4" xfId="36298" xr:uid="{00000000-0005-0000-0000-0000E1620000}"/>
    <cellStyle name="Normal 2 18 4 3" xfId="19077" xr:uid="{00000000-0005-0000-0000-0000E2620000}"/>
    <cellStyle name="Normal 2 18 4 4" xfId="32199" xr:uid="{00000000-0005-0000-0000-0000E3620000}"/>
    <cellStyle name="Normal 2 18 4 5" xfId="35218" xr:uid="{00000000-0005-0000-0000-0000E4620000}"/>
    <cellStyle name="Normal 2 18 5" xfId="8676" xr:uid="{00000000-0005-0000-0000-0000E5620000}"/>
    <cellStyle name="Normal 2 18 5 2" xfId="15134" xr:uid="{00000000-0005-0000-0000-0000E6620000}"/>
    <cellStyle name="Normal 2 18 5 2 2" xfId="27801" xr:uid="{00000000-0005-0000-0000-0000E7620000}"/>
    <cellStyle name="Normal 2 18 5 3" xfId="18958" xr:uid="{00000000-0005-0000-0000-0000E8620000}"/>
    <cellStyle name="Normal 2 18 5 4" xfId="32138" xr:uid="{00000000-0005-0000-0000-0000E9620000}"/>
    <cellStyle name="Normal 2 18 5 5" xfId="35158" xr:uid="{00000000-0005-0000-0000-0000EA620000}"/>
    <cellStyle name="Normal 2 18 6" xfId="10489" xr:uid="{00000000-0005-0000-0000-0000EB620000}"/>
    <cellStyle name="Normal 2 18 6 2" xfId="16149" xr:uid="{00000000-0005-0000-0000-0000EC620000}"/>
    <cellStyle name="Normal 2 18 6 2 2" xfId="28771" xr:uid="{00000000-0005-0000-0000-0000ED620000}"/>
    <cellStyle name="Normal 2 18 6 3" xfId="19942" xr:uid="{00000000-0005-0000-0000-0000EE620000}"/>
    <cellStyle name="Normal 2 18 6 4" xfId="33167" xr:uid="{00000000-0005-0000-0000-0000EF620000}"/>
    <cellStyle name="Normal 2 18 6 5" xfId="36004" xr:uid="{00000000-0005-0000-0000-0000F0620000}"/>
    <cellStyle name="Normal 2 18 7" xfId="11291" xr:uid="{00000000-0005-0000-0000-0000F1620000}"/>
    <cellStyle name="Normal 2 18 8" xfId="6514" xr:uid="{00000000-0005-0000-0000-0000F2620000}"/>
    <cellStyle name="Normal 2 18 8 2" xfId="13107" xr:uid="{00000000-0005-0000-0000-0000F3620000}"/>
    <cellStyle name="Normal 2 18 8 2 2" xfId="25852" xr:uid="{00000000-0005-0000-0000-0000F4620000}"/>
    <cellStyle name="Normal 2 18 8 3" xfId="21258" xr:uid="{00000000-0005-0000-0000-0000F5620000}"/>
    <cellStyle name="Normal 2 18 9" xfId="12084" xr:uid="{00000000-0005-0000-0000-0000F6620000}"/>
    <cellStyle name="Normal 2 18 9 2" xfId="24829" xr:uid="{00000000-0005-0000-0000-0000F7620000}"/>
    <cellStyle name="Normal 2 19" xfId="1679" xr:uid="{00000000-0005-0000-0000-0000F8620000}"/>
    <cellStyle name="Normal 2 19 10" xfId="17489" xr:uid="{00000000-0005-0000-0000-0000F9620000}"/>
    <cellStyle name="Normal 2 19 11" xfId="30840" xr:uid="{00000000-0005-0000-0000-0000FA620000}"/>
    <cellStyle name="Normal 2 19 12" xfId="34336" xr:uid="{00000000-0005-0000-0000-0000FB620000}"/>
    <cellStyle name="Normal 2 19 13" xfId="2893" xr:uid="{00000000-0005-0000-0000-0000FC620000}"/>
    <cellStyle name="Normal 2 19 2" xfId="3145" xr:uid="{00000000-0005-0000-0000-0000FD620000}"/>
    <cellStyle name="Normal 2 19 2 10" xfId="44001" xr:uid="{00000000-0005-0000-0000-0000FE620000}"/>
    <cellStyle name="Normal 2 19 2 2" xfId="7822" xr:uid="{00000000-0005-0000-0000-0000FF620000}"/>
    <cellStyle name="Normal 2 19 2 2 2" xfId="14317" xr:uid="{00000000-0005-0000-0000-000000630000}"/>
    <cellStyle name="Normal 2 19 2 2 2 2" xfId="20459" xr:uid="{00000000-0005-0000-0000-000001630000}"/>
    <cellStyle name="Normal 2 19 2 2 2 3" xfId="33712" xr:uid="{00000000-0005-0000-0000-000002630000}"/>
    <cellStyle name="Normal 2 19 2 2 2 4" xfId="36499" xr:uid="{00000000-0005-0000-0000-000003630000}"/>
    <cellStyle name="Normal 2 19 2 2 3" xfId="20160" xr:uid="{00000000-0005-0000-0000-000004630000}"/>
    <cellStyle name="Normal 2 19 2 2 3 2" xfId="33417" xr:uid="{00000000-0005-0000-0000-000005630000}"/>
    <cellStyle name="Normal 2 19 2 2 3 3" xfId="36205" xr:uid="{00000000-0005-0000-0000-000006630000}"/>
    <cellStyle name="Normal 2 19 2 2 4" xfId="19874" xr:uid="{00000000-0005-0000-0000-000007630000}"/>
    <cellStyle name="Normal 2 19 2 2 5" xfId="33028" xr:uid="{00000000-0005-0000-0000-000008630000}"/>
    <cellStyle name="Normal 2 19 2 2 6" xfId="35956" xr:uid="{00000000-0005-0000-0000-000009630000}"/>
    <cellStyle name="Normal 2 19 2 3" xfId="8744" xr:uid="{00000000-0005-0000-0000-00000A630000}"/>
    <cellStyle name="Normal 2 19 2 3 2" xfId="15159" xr:uid="{00000000-0005-0000-0000-00000B630000}"/>
    <cellStyle name="Normal 2 19 2 3 2 2" xfId="27820" xr:uid="{00000000-0005-0000-0000-00000C630000}"/>
    <cellStyle name="Normal 2 19 2 3 3" xfId="20312" xr:uid="{00000000-0005-0000-0000-00000D630000}"/>
    <cellStyle name="Normal 2 19 2 3 4" xfId="33566" xr:uid="{00000000-0005-0000-0000-00000E630000}"/>
    <cellStyle name="Normal 2 19 2 3 5" xfId="36353" xr:uid="{00000000-0005-0000-0000-00000F630000}"/>
    <cellStyle name="Normal 2 19 2 4" xfId="10703" xr:uid="{00000000-0005-0000-0000-000010630000}"/>
    <cellStyle name="Normal 2 19 2 4 2" xfId="16248" xr:uid="{00000000-0005-0000-0000-000011630000}"/>
    <cellStyle name="Normal 2 19 2 4 2 2" xfId="28836" xr:uid="{00000000-0005-0000-0000-000012630000}"/>
    <cellStyle name="Normal 2 19 2 4 3" xfId="20004" xr:uid="{00000000-0005-0000-0000-000013630000}"/>
    <cellStyle name="Normal 2 19 2 4 4" xfId="33268" xr:uid="{00000000-0005-0000-0000-000014630000}"/>
    <cellStyle name="Normal 2 19 2 4 5" xfId="36060" xr:uid="{00000000-0005-0000-0000-000015630000}"/>
    <cellStyle name="Normal 2 19 2 5" xfId="6601" xr:uid="{00000000-0005-0000-0000-000016630000}"/>
    <cellStyle name="Normal 2 19 2 5 2" xfId="13189" xr:uid="{00000000-0005-0000-0000-000017630000}"/>
    <cellStyle name="Normal 2 19 2 5 2 2" xfId="25933" xr:uid="{00000000-0005-0000-0000-000018630000}"/>
    <cellStyle name="Normal 2 19 2 5 3" xfId="21341" xr:uid="{00000000-0005-0000-0000-000019630000}"/>
    <cellStyle name="Normal 2 19 2 6" xfId="12121" xr:uid="{00000000-0005-0000-0000-00001A630000}"/>
    <cellStyle name="Normal 2 19 2 6 2" xfId="24866" xr:uid="{00000000-0005-0000-0000-00001B630000}"/>
    <cellStyle name="Normal 2 19 2 7" xfId="18801" xr:uid="{00000000-0005-0000-0000-00001C630000}"/>
    <cellStyle name="Normal 2 19 2 8" xfId="32036" xr:uid="{00000000-0005-0000-0000-00001D630000}"/>
    <cellStyle name="Normal 2 19 2 9" xfId="35111" xr:uid="{00000000-0005-0000-0000-00001E630000}"/>
    <cellStyle name="Normal 2 19 3" xfId="4920" xr:uid="{00000000-0005-0000-0000-00001F630000}"/>
    <cellStyle name="Normal 2 19 3 2" xfId="20405" xr:uid="{00000000-0005-0000-0000-000020630000}"/>
    <cellStyle name="Normal 2 19 3 2 2" xfId="33658" xr:uid="{00000000-0005-0000-0000-000021630000}"/>
    <cellStyle name="Normal 2 19 3 2 3" xfId="36445" xr:uid="{00000000-0005-0000-0000-000022630000}"/>
    <cellStyle name="Normal 2 19 3 3" xfId="20106" xr:uid="{00000000-0005-0000-0000-000023630000}"/>
    <cellStyle name="Normal 2 19 3 3 2" xfId="33363" xr:uid="{00000000-0005-0000-0000-000024630000}"/>
    <cellStyle name="Normal 2 19 3 3 3" xfId="36151" xr:uid="{00000000-0005-0000-0000-000025630000}"/>
    <cellStyle name="Normal 2 19 4" xfId="7800" xr:uid="{00000000-0005-0000-0000-000026630000}"/>
    <cellStyle name="Normal 2 19 4 2" xfId="14295" xr:uid="{00000000-0005-0000-0000-000027630000}"/>
    <cellStyle name="Normal 2 19 4 2 2" xfId="20258" xr:uid="{00000000-0005-0000-0000-000028630000}"/>
    <cellStyle name="Normal 2 19 4 2 3" xfId="33512" xr:uid="{00000000-0005-0000-0000-000029630000}"/>
    <cellStyle name="Normal 2 19 4 2 4" xfId="36299" xr:uid="{00000000-0005-0000-0000-00002A630000}"/>
    <cellStyle name="Normal 2 19 4 3" xfId="19078" xr:uid="{00000000-0005-0000-0000-00002B630000}"/>
    <cellStyle name="Normal 2 19 4 4" xfId="32200" xr:uid="{00000000-0005-0000-0000-00002C630000}"/>
    <cellStyle name="Normal 2 19 4 5" xfId="35219" xr:uid="{00000000-0005-0000-0000-00002D630000}"/>
    <cellStyle name="Normal 2 19 5" xfId="8677" xr:uid="{00000000-0005-0000-0000-00002E630000}"/>
    <cellStyle name="Normal 2 19 5 2" xfId="15135" xr:uid="{00000000-0005-0000-0000-00002F630000}"/>
    <cellStyle name="Normal 2 19 5 2 2" xfId="27802" xr:uid="{00000000-0005-0000-0000-000030630000}"/>
    <cellStyle name="Normal 2 19 5 3" xfId="18959" xr:uid="{00000000-0005-0000-0000-000031630000}"/>
    <cellStyle name="Normal 2 19 5 4" xfId="32139" xr:uid="{00000000-0005-0000-0000-000032630000}"/>
    <cellStyle name="Normal 2 19 5 5" xfId="35159" xr:uid="{00000000-0005-0000-0000-000033630000}"/>
    <cellStyle name="Normal 2 19 6" xfId="10490" xr:uid="{00000000-0005-0000-0000-000034630000}"/>
    <cellStyle name="Normal 2 19 6 2" xfId="16150" xr:uid="{00000000-0005-0000-0000-000035630000}"/>
    <cellStyle name="Normal 2 19 6 2 2" xfId="28772" xr:uid="{00000000-0005-0000-0000-000036630000}"/>
    <cellStyle name="Normal 2 19 6 3" xfId="19943" xr:uid="{00000000-0005-0000-0000-000037630000}"/>
    <cellStyle name="Normal 2 19 6 4" xfId="33168" xr:uid="{00000000-0005-0000-0000-000038630000}"/>
    <cellStyle name="Normal 2 19 6 5" xfId="36005" xr:uid="{00000000-0005-0000-0000-000039630000}"/>
    <cellStyle name="Normal 2 19 7" xfId="11104" xr:uid="{00000000-0005-0000-0000-00003A630000}"/>
    <cellStyle name="Normal 2 19 8" xfId="6515" xr:uid="{00000000-0005-0000-0000-00003B630000}"/>
    <cellStyle name="Normal 2 19 8 2" xfId="13108" xr:uid="{00000000-0005-0000-0000-00003C630000}"/>
    <cellStyle name="Normal 2 19 8 2 2" xfId="25853" xr:uid="{00000000-0005-0000-0000-00003D630000}"/>
    <cellStyle name="Normal 2 19 8 3" xfId="21259" xr:uid="{00000000-0005-0000-0000-00003E630000}"/>
    <cellStyle name="Normal 2 19 9" xfId="12085" xr:uid="{00000000-0005-0000-0000-00003F630000}"/>
    <cellStyle name="Normal 2 19 9 2" xfId="24830" xr:uid="{00000000-0005-0000-0000-000040630000}"/>
    <cellStyle name="Normal 2 2" xfId="11" xr:uid="{00000000-0005-0000-0000-000041630000}"/>
    <cellStyle name="Normal 2 2 10" xfId="4922" xr:uid="{00000000-0005-0000-0000-000042630000}"/>
    <cellStyle name="Normal 2 2 10 10" xfId="4923" xr:uid="{00000000-0005-0000-0000-000043630000}"/>
    <cellStyle name="Normal 2 2 10 10 2" xfId="8149" xr:uid="{00000000-0005-0000-0000-000044630000}"/>
    <cellStyle name="Normal 2 2 10 10 2 2" xfId="14638" xr:uid="{00000000-0005-0000-0000-000045630000}"/>
    <cellStyle name="Normal 2 2 10 10 2 2 2" xfId="27317" xr:uid="{00000000-0005-0000-0000-000046630000}"/>
    <cellStyle name="Normal 2 2 10 10 2 3" xfId="19415" xr:uid="{00000000-0005-0000-0000-000047630000}"/>
    <cellStyle name="Normal 2 2 10 10 2 4" xfId="32532" xr:uid="{00000000-0005-0000-0000-000048630000}"/>
    <cellStyle name="Normal 2 2 10 10 2 5" xfId="35543" xr:uid="{00000000-0005-0000-0000-000049630000}"/>
    <cellStyle name="Normal 2 2 10 10 3" xfId="9073" xr:uid="{00000000-0005-0000-0000-00004A630000}"/>
    <cellStyle name="Normal 2 2 10 10 3 2" xfId="15480" xr:uid="{00000000-0005-0000-0000-00004B630000}"/>
    <cellStyle name="Normal 2 2 10 10 3 2 2" xfId="28128" xr:uid="{00000000-0005-0000-0000-00004C630000}"/>
    <cellStyle name="Normal 2 2 10 10 3 3" xfId="23080" xr:uid="{00000000-0005-0000-0000-00004D630000}"/>
    <cellStyle name="Normal 2 2 10 10 4" xfId="7093" xr:uid="{00000000-0005-0000-0000-00004E630000}"/>
    <cellStyle name="Normal 2 2 10 10 4 2" xfId="13628" xr:uid="{00000000-0005-0000-0000-00004F630000}"/>
    <cellStyle name="Normal 2 2 10 10 4 2 2" xfId="26359" xr:uid="{00000000-0005-0000-0000-000050630000}"/>
    <cellStyle name="Normal 2 2 10 10 4 3" xfId="21821" xr:uid="{00000000-0005-0000-0000-000051630000}"/>
    <cellStyle name="Normal 2 2 10 10 5" xfId="12527" xr:uid="{00000000-0005-0000-0000-000052630000}"/>
    <cellStyle name="Normal 2 2 10 10 5 2" xfId="25273" xr:uid="{00000000-0005-0000-0000-000053630000}"/>
    <cellStyle name="Normal 2 2 10 10 6" xfId="18031" xr:uid="{00000000-0005-0000-0000-000054630000}"/>
    <cellStyle name="Normal 2 2 10 10 7" xfId="31356" xr:uid="{00000000-0005-0000-0000-000055630000}"/>
    <cellStyle name="Normal 2 2 10 10 8" xfId="34687" xr:uid="{00000000-0005-0000-0000-000056630000}"/>
    <cellStyle name="Normal 2 2 10 11" xfId="4924" xr:uid="{00000000-0005-0000-0000-000057630000}"/>
    <cellStyle name="Normal 2 2 10 11 2" xfId="8150" xr:uid="{00000000-0005-0000-0000-000058630000}"/>
    <cellStyle name="Normal 2 2 10 11 2 2" xfId="14639" xr:uid="{00000000-0005-0000-0000-000059630000}"/>
    <cellStyle name="Normal 2 2 10 11 2 2 2" xfId="27318" xr:uid="{00000000-0005-0000-0000-00005A630000}"/>
    <cellStyle name="Normal 2 2 10 11 2 3" xfId="19416" xr:uid="{00000000-0005-0000-0000-00005B630000}"/>
    <cellStyle name="Normal 2 2 10 11 2 4" xfId="32533" xr:uid="{00000000-0005-0000-0000-00005C630000}"/>
    <cellStyle name="Normal 2 2 10 11 2 5" xfId="35544" xr:uid="{00000000-0005-0000-0000-00005D630000}"/>
    <cellStyle name="Normal 2 2 10 11 3" xfId="9074" xr:uid="{00000000-0005-0000-0000-00005E630000}"/>
    <cellStyle name="Normal 2 2 10 11 3 2" xfId="15481" xr:uid="{00000000-0005-0000-0000-00005F630000}"/>
    <cellStyle name="Normal 2 2 10 11 3 2 2" xfId="28129" xr:uid="{00000000-0005-0000-0000-000060630000}"/>
    <cellStyle name="Normal 2 2 10 11 3 3" xfId="23081" xr:uid="{00000000-0005-0000-0000-000061630000}"/>
    <cellStyle name="Normal 2 2 10 11 4" xfId="7094" xr:uid="{00000000-0005-0000-0000-000062630000}"/>
    <cellStyle name="Normal 2 2 10 11 4 2" xfId="13629" xr:uid="{00000000-0005-0000-0000-000063630000}"/>
    <cellStyle name="Normal 2 2 10 11 4 2 2" xfId="26360" xr:uid="{00000000-0005-0000-0000-000064630000}"/>
    <cellStyle name="Normal 2 2 10 11 4 3" xfId="21822" xr:uid="{00000000-0005-0000-0000-000065630000}"/>
    <cellStyle name="Normal 2 2 10 11 5" xfId="12528" xr:uid="{00000000-0005-0000-0000-000066630000}"/>
    <cellStyle name="Normal 2 2 10 11 5 2" xfId="25274" xr:uid="{00000000-0005-0000-0000-000067630000}"/>
    <cellStyle name="Normal 2 2 10 11 6" xfId="18032" xr:uid="{00000000-0005-0000-0000-000068630000}"/>
    <cellStyle name="Normal 2 2 10 11 7" xfId="31357" xr:uid="{00000000-0005-0000-0000-000069630000}"/>
    <cellStyle name="Normal 2 2 10 11 8" xfId="34688" xr:uid="{00000000-0005-0000-0000-00006A630000}"/>
    <cellStyle name="Normal 2 2 10 12" xfId="4925" xr:uid="{00000000-0005-0000-0000-00006B630000}"/>
    <cellStyle name="Normal 2 2 10 12 2" xfId="8151" xr:uid="{00000000-0005-0000-0000-00006C630000}"/>
    <cellStyle name="Normal 2 2 10 12 2 2" xfId="14640" xr:uid="{00000000-0005-0000-0000-00006D630000}"/>
    <cellStyle name="Normal 2 2 10 12 2 2 2" xfId="27319" xr:uid="{00000000-0005-0000-0000-00006E630000}"/>
    <cellStyle name="Normal 2 2 10 12 2 3" xfId="19417" xr:uid="{00000000-0005-0000-0000-00006F630000}"/>
    <cellStyle name="Normal 2 2 10 12 2 4" xfId="32534" xr:uid="{00000000-0005-0000-0000-000070630000}"/>
    <cellStyle name="Normal 2 2 10 12 2 5" xfId="35545" xr:uid="{00000000-0005-0000-0000-000071630000}"/>
    <cellStyle name="Normal 2 2 10 12 3" xfId="9075" xr:uid="{00000000-0005-0000-0000-000072630000}"/>
    <cellStyle name="Normal 2 2 10 12 3 2" xfId="15482" xr:uid="{00000000-0005-0000-0000-000073630000}"/>
    <cellStyle name="Normal 2 2 10 12 3 2 2" xfId="28130" xr:uid="{00000000-0005-0000-0000-000074630000}"/>
    <cellStyle name="Normal 2 2 10 12 3 3" xfId="23082" xr:uid="{00000000-0005-0000-0000-000075630000}"/>
    <cellStyle name="Normal 2 2 10 12 4" xfId="7095" xr:uid="{00000000-0005-0000-0000-000076630000}"/>
    <cellStyle name="Normal 2 2 10 12 4 2" xfId="13630" xr:uid="{00000000-0005-0000-0000-000077630000}"/>
    <cellStyle name="Normal 2 2 10 12 4 2 2" xfId="26361" xr:uid="{00000000-0005-0000-0000-000078630000}"/>
    <cellStyle name="Normal 2 2 10 12 4 3" xfId="21823" xr:uid="{00000000-0005-0000-0000-000079630000}"/>
    <cellStyle name="Normal 2 2 10 12 5" xfId="12529" xr:uid="{00000000-0005-0000-0000-00007A630000}"/>
    <cellStyle name="Normal 2 2 10 12 5 2" xfId="25275" xr:uid="{00000000-0005-0000-0000-00007B630000}"/>
    <cellStyle name="Normal 2 2 10 12 6" xfId="18033" xr:uid="{00000000-0005-0000-0000-00007C630000}"/>
    <cellStyle name="Normal 2 2 10 12 7" xfId="31358" xr:uid="{00000000-0005-0000-0000-00007D630000}"/>
    <cellStyle name="Normal 2 2 10 12 8" xfId="34689" xr:uid="{00000000-0005-0000-0000-00007E630000}"/>
    <cellStyle name="Normal 2 2 10 13" xfId="4926" xr:uid="{00000000-0005-0000-0000-00007F630000}"/>
    <cellStyle name="Normal 2 2 10 13 2" xfId="8152" xr:uid="{00000000-0005-0000-0000-000080630000}"/>
    <cellStyle name="Normal 2 2 10 13 2 2" xfId="14641" xr:uid="{00000000-0005-0000-0000-000081630000}"/>
    <cellStyle name="Normal 2 2 10 13 2 2 2" xfId="27320" xr:uid="{00000000-0005-0000-0000-000082630000}"/>
    <cellStyle name="Normal 2 2 10 13 2 3" xfId="19418" xr:uid="{00000000-0005-0000-0000-000083630000}"/>
    <cellStyle name="Normal 2 2 10 13 2 4" xfId="32535" xr:uid="{00000000-0005-0000-0000-000084630000}"/>
    <cellStyle name="Normal 2 2 10 13 2 5" xfId="35546" xr:uid="{00000000-0005-0000-0000-000085630000}"/>
    <cellStyle name="Normal 2 2 10 13 3" xfId="9076" xr:uid="{00000000-0005-0000-0000-000086630000}"/>
    <cellStyle name="Normal 2 2 10 13 3 2" xfId="15483" xr:uid="{00000000-0005-0000-0000-000087630000}"/>
    <cellStyle name="Normal 2 2 10 13 3 2 2" xfId="28131" xr:uid="{00000000-0005-0000-0000-000088630000}"/>
    <cellStyle name="Normal 2 2 10 13 3 3" xfId="23083" xr:uid="{00000000-0005-0000-0000-000089630000}"/>
    <cellStyle name="Normal 2 2 10 13 4" xfId="7096" xr:uid="{00000000-0005-0000-0000-00008A630000}"/>
    <cellStyle name="Normal 2 2 10 13 4 2" xfId="13631" xr:uid="{00000000-0005-0000-0000-00008B630000}"/>
    <cellStyle name="Normal 2 2 10 13 4 2 2" xfId="26362" xr:uid="{00000000-0005-0000-0000-00008C630000}"/>
    <cellStyle name="Normal 2 2 10 13 4 3" xfId="21824" xr:uid="{00000000-0005-0000-0000-00008D630000}"/>
    <cellStyle name="Normal 2 2 10 13 5" xfId="12530" xr:uid="{00000000-0005-0000-0000-00008E630000}"/>
    <cellStyle name="Normal 2 2 10 13 5 2" xfId="25276" xr:uid="{00000000-0005-0000-0000-00008F630000}"/>
    <cellStyle name="Normal 2 2 10 13 6" xfId="18034" xr:uid="{00000000-0005-0000-0000-000090630000}"/>
    <cellStyle name="Normal 2 2 10 13 7" xfId="31359" xr:uid="{00000000-0005-0000-0000-000091630000}"/>
    <cellStyle name="Normal 2 2 10 13 8" xfId="34690" xr:uid="{00000000-0005-0000-0000-000092630000}"/>
    <cellStyle name="Normal 2 2 10 14" xfId="4927" xr:uid="{00000000-0005-0000-0000-000093630000}"/>
    <cellStyle name="Normal 2 2 10 14 2" xfId="8153" xr:uid="{00000000-0005-0000-0000-000094630000}"/>
    <cellStyle name="Normal 2 2 10 14 2 2" xfId="14642" xr:uid="{00000000-0005-0000-0000-000095630000}"/>
    <cellStyle name="Normal 2 2 10 14 2 2 2" xfId="27321" xr:uid="{00000000-0005-0000-0000-000096630000}"/>
    <cellStyle name="Normal 2 2 10 14 2 3" xfId="19419" xr:uid="{00000000-0005-0000-0000-000097630000}"/>
    <cellStyle name="Normal 2 2 10 14 2 4" xfId="32536" xr:uid="{00000000-0005-0000-0000-000098630000}"/>
    <cellStyle name="Normal 2 2 10 14 2 5" xfId="35547" xr:uid="{00000000-0005-0000-0000-000099630000}"/>
    <cellStyle name="Normal 2 2 10 14 3" xfId="9077" xr:uid="{00000000-0005-0000-0000-00009A630000}"/>
    <cellStyle name="Normal 2 2 10 14 3 2" xfId="15484" xr:uid="{00000000-0005-0000-0000-00009B630000}"/>
    <cellStyle name="Normal 2 2 10 14 3 2 2" xfId="28132" xr:uid="{00000000-0005-0000-0000-00009C630000}"/>
    <cellStyle name="Normal 2 2 10 14 3 3" xfId="23084" xr:uid="{00000000-0005-0000-0000-00009D630000}"/>
    <cellStyle name="Normal 2 2 10 14 4" xfId="7097" xr:uid="{00000000-0005-0000-0000-00009E630000}"/>
    <cellStyle name="Normal 2 2 10 14 4 2" xfId="13632" xr:uid="{00000000-0005-0000-0000-00009F630000}"/>
    <cellStyle name="Normal 2 2 10 14 4 2 2" xfId="26363" xr:uid="{00000000-0005-0000-0000-0000A0630000}"/>
    <cellStyle name="Normal 2 2 10 14 4 3" xfId="21825" xr:uid="{00000000-0005-0000-0000-0000A1630000}"/>
    <cellStyle name="Normal 2 2 10 14 5" xfId="12531" xr:uid="{00000000-0005-0000-0000-0000A2630000}"/>
    <cellStyle name="Normal 2 2 10 14 5 2" xfId="25277" xr:uid="{00000000-0005-0000-0000-0000A3630000}"/>
    <cellStyle name="Normal 2 2 10 14 6" xfId="18035" xr:uid="{00000000-0005-0000-0000-0000A4630000}"/>
    <cellStyle name="Normal 2 2 10 14 7" xfId="31360" xr:uid="{00000000-0005-0000-0000-0000A5630000}"/>
    <cellStyle name="Normal 2 2 10 14 8" xfId="34691" xr:uid="{00000000-0005-0000-0000-0000A6630000}"/>
    <cellStyle name="Normal 2 2 10 15" xfId="4928" xr:uid="{00000000-0005-0000-0000-0000A7630000}"/>
    <cellStyle name="Normal 2 2 10 15 2" xfId="8154" xr:uid="{00000000-0005-0000-0000-0000A8630000}"/>
    <cellStyle name="Normal 2 2 10 15 2 2" xfId="14643" xr:uid="{00000000-0005-0000-0000-0000A9630000}"/>
    <cellStyle name="Normal 2 2 10 15 2 2 2" xfId="27322" xr:uid="{00000000-0005-0000-0000-0000AA630000}"/>
    <cellStyle name="Normal 2 2 10 15 2 3" xfId="19420" xr:uid="{00000000-0005-0000-0000-0000AB630000}"/>
    <cellStyle name="Normal 2 2 10 15 2 4" xfId="32537" xr:uid="{00000000-0005-0000-0000-0000AC630000}"/>
    <cellStyle name="Normal 2 2 10 15 2 5" xfId="35548" xr:uid="{00000000-0005-0000-0000-0000AD630000}"/>
    <cellStyle name="Normal 2 2 10 15 3" xfId="9078" xr:uid="{00000000-0005-0000-0000-0000AE630000}"/>
    <cellStyle name="Normal 2 2 10 15 3 2" xfId="15485" xr:uid="{00000000-0005-0000-0000-0000AF630000}"/>
    <cellStyle name="Normal 2 2 10 15 3 2 2" xfId="28133" xr:uid="{00000000-0005-0000-0000-0000B0630000}"/>
    <cellStyle name="Normal 2 2 10 15 3 3" xfId="23085" xr:uid="{00000000-0005-0000-0000-0000B1630000}"/>
    <cellStyle name="Normal 2 2 10 15 4" xfId="7098" xr:uid="{00000000-0005-0000-0000-0000B2630000}"/>
    <cellStyle name="Normal 2 2 10 15 4 2" xfId="13633" xr:uid="{00000000-0005-0000-0000-0000B3630000}"/>
    <cellStyle name="Normal 2 2 10 15 4 2 2" xfId="26364" xr:uid="{00000000-0005-0000-0000-0000B4630000}"/>
    <cellStyle name="Normal 2 2 10 15 4 3" xfId="21826" xr:uid="{00000000-0005-0000-0000-0000B5630000}"/>
    <cellStyle name="Normal 2 2 10 15 5" xfId="12532" xr:uid="{00000000-0005-0000-0000-0000B6630000}"/>
    <cellStyle name="Normal 2 2 10 15 5 2" xfId="25278" xr:uid="{00000000-0005-0000-0000-0000B7630000}"/>
    <cellStyle name="Normal 2 2 10 15 6" xfId="18036" xr:uid="{00000000-0005-0000-0000-0000B8630000}"/>
    <cellStyle name="Normal 2 2 10 15 7" xfId="31361" xr:uid="{00000000-0005-0000-0000-0000B9630000}"/>
    <cellStyle name="Normal 2 2 10 15 8" xfId="34692" xr:uid="{00000000-0005-0000-0000-0000BA630000}"/>
    <cellStyle name="Normal 2 2 10 16" xfId="4929" xr:uid="{00000000-0005-0000-0000-0000BB630000}"/>
    <cellStyle name="Normal 2 2 10 16 2" xfId="8155" xr:uid="{00000000-0005-0000-0000-0000BC630000}"/>
    <cellStyle name="Normal 2 2 10 16 2 2" xfId="14644" xr:uid="{00000000-0005-0000-0000-0000BD630000}"/>
    <cellStyle name="Normal 2 2 10 16 2 2 2" xfId="27323" xr:uid="{00000000-0005-0000-0000-0000BE630000}"/>
    <cellStyle name="Normal 2 2 10 16 2 3" xfId="19421" xr:uid="{00000000-0005-0000-0000-0000BF630000}"/>
    <cellStyle name="Normal 2 2 10 16 2 4" xfId="32538" xr:uid="{00000000-0005-0000-0000-0000C0630000}"/>
    <cellStyle name="Normal 2 2 10 16 2 5" xfId="35549" xr:uid="{00000000-0005-0000-0000-0000C1630000}"/>
    <cellStyle name="Normal 2 2 10 16 3" xfId="9079" xr:uid="{00000000-0005-0000-0000-0000C2630000}"/>
    <cellStyle name="Normal 2 2 10 16 3 2" xfId="15486" xr:uid="{00000000-0005-0000-0000-0000C3630000}"/>
    <cellStyle name="Normal 2 2 10 16 3 2 2" xfId="28134" xr:uid="{00000000-0005-0000-0000-0000C4630000}"/>
    <cellStyle name="Normal 2 2 10 16 3 3" xfId="23086" xr:uid="{00000000-0005-0000-0000-0000C5630000}"/>
    <cellStyle name="Normal 2 2 10 16 4" xfId="7099" xr:uid="{00000000-0005-0000-0000-0000C6630000}"/>
    <cellStyle name="Normal 2 2 10 16 4 2" xfId="13634" xr:uid="{00000000-0005-0000-0000-0000C7630000}"/>
    <cellStyle name="Normal 2 2 10 16 4 2 2" xfId="26365" xr:uid="{00000000-0005-0000-0000-0000C8630000}"/>
    <cellStyle name="Normal 2 2 10 16 4 3" xfId="21827" xr:uid="{00000000-0005-0000-0000-0000C9630000}"/>
    <cellStyle name="Normal 2 2 10 16 5" xfId="12533" xr:uid="{00000000-0005-0000-0000-0000CA630000}"/>
    <cellStyle name="Normal 2 2 10 16 5 2" xfId="25279" xr:uid="{00000000-0005-0000-0000-0000CB630000}"/>
    <cellStyle name="Normal 2 2 10 16 6" xfId="18037" xr:uid="{00000000-0005-0000-0000-0000CC630000}"/>
    <cellStyle name="Normal 2 2 10 16 7" xfId="31362" xr:uid="{00000000-0005-0000-0000-0000CD630000}"/>
    <cellStyle name="Normal 2 2 10 16 8" xfId="34693" xr:uid="{00000000-0005-0000-0000-0000CE630000}"/>
    <cellStyle name="Normal 2 2 10 17" xfId="4930" xr:uid="{00000000-0005-0000-0000-0000CF630000}"/>
    <cellStyle name="Normal 2 2 10 17 2" xfId="8156" xr:uid="{00000000-0005-0000-0000-0000D0630000}"/>
    <cellStyle name="Normal 2 2 10 17 2 2" xfId="14645" xr:uid="{00000000-0005-0000-0000-0000D1630000}"/>
    <cellStyle name="Normal 2 2 10 17 2 2 2" xfId="27324" xr:uid="{00000000-0005-0000-0000-0000D2630000}"/>
    <cellStyle name="Normal 2 2 10 17 2 3" xfId="19422" xr:uid="{00000000-0005-0000-0000-0000D3630000}"/>
    <cellStyle name="Normal 2 2 10 17 2 4" xfId="32539" xr:uid="{00000000-0005-0000-0000-0000D4630000}"/>
    <cellStyle name="Normal 2 2 10 17 2 5" xfId="35550" xr:uid="{00000000-0005-0000-0000-0000D5630000}"/>
    <cellStyle name="Normal 2 2 10 17 3" xfId="9080" xr:uid="{00000000-0005-0000-0000-0000D6630000}"/>
    <cellStyle name="Normal 2 2 10 17 3 2" xfId="15487" xr:uid="{00000000-0005-0000-0000-0000D7630000}"/>
    <cellStyle name="Normal 2 2 10 17 3 2 2" xfId="28135" xr:uid="{00000000-0005-0000-0000-0000D8630000}"/>
    <cellStyle name="Normal 2 2 10 17 3 3" xfId="23087" xr:uid="{00000000-0005-0000-0000-0000D9630000}"/>
    <cellStyle name="Normal 2 2 10 17 4" xfId="7100" xr:uid="{00000000-0005-0000-0000-0000DA630000}"/>
    <cellStyle name="Normal 2 2 10 17 4 2" xfId="13635" xr:uid="{00000000-0005-0000-0000-0000DB630000}"/>
    <cellStyle name="Normal 2 2 10 17 4 2 2" xfId="26366" xr:uid="{00000000-0005-0000-0000-0000DC630000}"/>
    <cellStyle name="Normal 2 2 10 17 4 3" xfId="21828" xr:uid="{00000000-0005-0000-0000-0000DD630000}"/>
    <cellStyle name="Normal 2 2 10 17 5" xfId="12534" xr:uid="{00000000-0005-0000-0000-0000DE630000}"/>
    <cellStyle name="Normal 2 2 10 17 5 2" xfId="25280" xr:uid="{00000000-0005-0000-0000-0000DF630000}"/>
    <cellStyle name="Normal 2 2 10 17 6" xfId="18038" xr:uid="{00000000-0005-0000-0000-0000E0630000}"/>
    <cellStyle name="Normal 2 2 10 17 7" xfId="31363" xr:uid="{00000000-0005-0000-0000-0000E1630000}"/>
    <cellStyle name="Normal 2 2 10 17 8" xfId="34694" xr:uid="{00000000-0005-0000-0000-0000E2630000}"/>
    <cellStyle name="Normal 2 2 10 18" xfId="4931" xr:uid="{00000000-0005-0000-0000-0000E3630000}"/>
    <cellStyle name="Normal 2 2 10 18 2" xfId="8157" xr:uid="{00000000-0005-0000-0000-0000E4630000}"/>
    <cellStyle name="Normal 2 2 10 18 2 2" xfId="14646" xr:uid="{00000000-0005-0000-0000-0000E5630000}"/>
    <cellStyle name="Normal 2 2 10 18 2 2 2" xfId="27325" xr:uid="{00000000-0005-0000-0000-0000E6630000}"/>
    <cellStyle name="Normal 2 2 10 18 2 3" xfId="19423" xr:uid="{00000000-0005-0000-0000-0000E7630000}"/>
    <cellStyle name="Normal 2 2 10 18 2 4" xfId="32540" xr:uid="{00000000-0005-0000-0000-0000E8630000}"/>
    <cellStyle name="Normal 2 2 10 18 2 5" xfId="35551" xr:uid="{00000000-0005-0000-0000-0000E9630000}"/>
    <cellStyle name="Normal 2 2 10 18 3" xfId="9081" xr:uid="{00000000-0005-0000-0000-0000EA630000}"/>
    <cellStyle name="Normal 2 2 10 18 3 2" xfId="15488" xr:uid="{00000000-0005-0000-0000-0000EB630000}"/>
    <cellStyle name="Normal 2 2 10 18 3 2 2" xfId="28136" xr:uid="{00000000-0005-0000-0000-0000EC630000}"/>
    <cellStyle name="Normal 2 2 10 18 3 3" xfId="23088" xr:uid="{00000000-0005-0000-0000-0000ED630000}"/>
    <cellStyle name="Normal 2 2 10 18 4" xfId="7101" xr:uid="{00000000-0005-0000-0000-0000EE630000}"/>
    <cellStyle name="Normal 2 2 10 18 4 2" xfId="13636" xr:uid="{00000000-0005-0000-0000-0000EF630000}"/>
    <cellStyle name="Normal 2 2 10 18 4 2 2" xfId="26367" xr:uid="{00000000-0005-0000-0000-0000F0630000}"/>
    <cellStyle name="Normal 2 2 10 18 4 3" xfId="21829" xr:uid="{00000000-0005-0000-0000-0000F1630000}"/>
    <cellStyle name="Normal 2 2 10 18 5" xfId="12535" xr:uid="{00000000-0005-0000-0000-0000F2630000}"/>
    <cellStyle name="Normal 2 2 10 18 5 2" xfId="25281" xr:uid="{00000000-0005-0000-0000-0000F3630000}"/>
    <cellStyle name="Normal 2 2 10 18 6" xfId="18039" xr:uid="{00000000-0005-0000-0000-0000F4630000}"/>
    <cellStyle name="Normal 2 2 10 18 7" xfId="31364" xr:uid="{00000000-0005-0000-0000-0000F5630000}"/>
    <cellStyle name="Normal 2 2 10 18 8" xfId="34695" xr:uid="{00000000-0005-0000-0000-0000F6630000}"/>
    <cellStyle name="Normal 2 2 10 19" xfId="4932" xr:uid="{00000000-0005-0000-0000-0000F7630000}"/>
    <cellStyle name="Normal 2 2 10 19 2" xfId="8158" xr:uid="{00000000-0005-0000-0000-0000F8630000}"/>
    <cellStyle name="Normal 2 2 10 19 2 2" xfId="14647" xr:uid="{00000000-0005-0000-0000-0000F9630000}"/>
    <cellStyle name="Normal 2 2 10 19 2 2 2" xfId="27326" xr:uid="{00000000-0005-0000-0000-0000FA630000}"/>
    <cellStyle name="Normal 2 2 10 19 2 3" xfId="19424" xr:uid="{00000000-0005-0000-0000-0000FB630000}"/>
    <cellStyle name="Normal 2 2 10 19 2 4" xfId="32541" xr:uid="{00000000-0005-0000-0000-0000FC630000}"/>
    <cellStyle name="Normal 2 2 10 19 2 5" xfId="35552" xr:uid="{00000000-0005-0000-0000-0000FD630000}"/>
    <cellStyle name="Normal 2 2 10 19 3" xfId="9082" xr:uid="{00000000-0005-0000-0000-0000FE630000}"/>
    <cellStyle name="Normal 2 2 10 19 3 2" xfId="15489" xr:uid="{00000000-0005-0000-0000-0000FF630000}"/>
    <cellStyle name="Normal 2 2 10 19 3 2 2" xfId="28137" xr:uid="{00000000-0005-0000-0000-000000640000}"/>
    <cellStyle name="Normal 2 2 10 19 3 3" xfId="23089" xr:uid="{00000000-0005-0000-0000-000001640000}"/>
    <cellStyle name="Normal 2 2 10 19 4" xfId="7102" xr:uid="{00000000-0005-0000-0000-000002640000}"/>
    <cellStyle name="Normal 2 2 10 19 4 2" xfId="13637" xr:uid="{00000000-0005-0000-0000-000003640000}"/>
    <cellStyle name="Normal 2 2 10 19 4 2 2" xfId="26368" xr:uid="{00000000-0005-0000-0000-000004640000}"/>
    <cellStyle name="Normal 2 2 10 19 4 3" xfId="21830" xr:uid="{00000000-0005-0000-0000-000005640000}"/>
    <cellStyle name="Normal 2 2 10 19 5" xfId="12536" xr:uid="{00000000-0005-0000-0000-000006640000}"/>
    <cellStyle name="Normal 2 2 10 19 5 2" xfId="25282" xr:uid="{00000000-0005-0000-0000-000007640000}"/>
    <cellStyle name="Normal 2 2 10 19 6" xfId="18040" xr:uid="{00000000-0005-0000-0000-000008640000}"/>
    <cellStyle name="Normal 2 2 10 19 7" xfId="31365" xr:uid="{00000000-0005-0000-0000-000009640000}"/>
    <cellStyle name="Normal 2 2 10 19 8" xfId="34696" xr:uid="{00000000-0005-0000-0000-00000A640000}"/>
    <cellStyle name="Normal 2 2 10 2" xfId="4933" xr:uid="{00000000-0005-0000-0000-00000B640000}"/>
    <cellStyle name="Normal 2 2 10 2 2" xfId="8159" xr:uid="{00000000-0005-0000-0000-00000C640000}"/>
    <cellStyle name="Normal 2 2 10 2 2 2" xfId="14648" xr:uid="{00000000-0005-0000-0000-00000D640000}"/>
    <cellStyle name="Normal 2 2 10 2 2 2 2" xfId="27327" xr:uid="{00000000-0005-0000-0000-00000E640000}"/>
    <cellStyle name="Normal 2 2 10 2 2 3" xfId="19425" xr:uid="{00000000-0005-0000-0000-00000F640000}"/>
    <cellStyle name="Normal 2 2 10 2 2 4" xfId="32542" xr:uid="{00000000-0005-0000-0000-000010640000}"/>
    <cellStyle name="Normal 2 2 10 2 2 5" xfId="35553" xr:uid="{00000000-0005-0000-0000-000011640000}"/>
    <cellStyle name="Normal 2 2 10 2 3" xfId="9083" xr:uid="{00000000-0005-0000-0000-000012640000}"/>
    <cellStyle name="Normal 2 2 10 2 3 2" xfId="15490" xr:uid="{00000000-0005-0000-0000-000013640000}"/>
    <cellStyle name="Normal 2 2 10 2 3 2 2" xfId="28138" xr:uid="{00000000-0005-0000-0000-000014640000}"/>
    <cellStyle name="Normal 2 2 10 2 3 3" xfId="23090" xr:uid="{00000000-0005-0000-0000-000015640000}"/>
    <cellStyle name="Normal 2 2 10 2 4" xfId="7103" xr:uid="{00000000-0005-0000-0000-000016640000}"/>
    <cellStyle name="Normal 2 2 10 2 4 2" xfId="13638" xr:uid="{00000000-0005-0000-0000-000017640000}"/>
    <cellStyle name="Normal 2 2 10 2 4 2 2" xfId="26369" xr:uid="{00000000-0005-0000-0000-000018640000}"/>
    <cellStyle name="Normal 2 2 10 2 4 3" xfId="21831" xr:uid="{00000000-0005-0000-0000-000019640000}"/>
    <cellStyle name="Normal 2 2 10 2 5" xfId="12537" xr:uid="{00000000-0005-0000-0000-00001A640000}"/>
    <cellStyle name="Normal 2 2 10 2 5 2" xfId="25283" xr:uid="{00000000-0005-0000-0000-00001B640000}"/>
    <cellStyle name="Normal 2 2 10 2 6" xfId="18041" xr:uid="{00000000-0005-0000-0000-00001C640000}"/>
    <cellStyle name="Normal 2 2 10 2 7" xfId="31366" xr:uid="{00000000-0005-0000-0000-00001D640000}"/>
    <cellStyle name="Normal 2 2 10 2 8" xfId="34697" xr:uid="{00000000-0005-0000-0000-00001E640000}"/>
    <cellStyle name="Normal 2 2 10 20" xfId="8148" xr:uid="{00000000-0005-0000-0000-00001F640000}"/>
    <cellStyle name="Normal 2 2 10 20 2" xfId="14637" xr:uid="{00000000-0005-0000-0000-000020640000}"/>
    <cellStyle name="Normal 2 2 10 20 2 2" xfId="27316" xr:uid="{00000000-0005-0000-0000-000021640000}"/>
    <cellStyle name="Normal 2 2 10 20 3" xfId="19414" xr:uid="{00000000-0005-0000-0000-000022640000}"/>
    <cellStyle name="Normal 2 2 10 20 4" xfId="32531" xr:uid="{00000000-0005-0000-0000-000023640000}"/>
    <cellStyle name="Normal 2 2 10 20 5" xfId="35542" xr:uid="{00000000-0005-0000-0000-000024640000}"/>
    <cellStyle name="Normal 2 2 10 21" xfId="9072" xr:uid="{00000000-0005-0000-0000-000025640000}"/>
    <cellStyle name="Normal 2 2 10 21 2" xfId="15479" xr:uid="{00000000-0005-0000-0000-000026640000}"/>
    <cellStyle name="Normal 2 2 10 21 2 2" xfId="28127" xr:uid="{00000000-0005-0000-0000-000027640000}"/>
    <cellStyle name="Normal 2 2 10 21 3" xfId="20034" xr:uid="{00000000-0005-0000-0000-000028640000}"/>
    <cellStyle name="Normal 2 2 10 21 4" xfId="23079" xr:uid="{00000000-0005-0000-0000-000029640000}"/>
    <cellStyle name="Normal 2 2 10 22" xfId="10734" xr:uid="{00000000-0005-0000-0000-00002A640000}"/>
    <cellStyle name="Normal 2 2 10 23" xfId="7092" xr:uid="{00000000-0005-0000-0000-00002B640000}"/>
    <cellStyle name="Normal 2 2 10 23 2" xfId="13627" xr:uid="{00000000-0005-0000-0000-00002C640000}"/>
    <cellStyle name="Normal 2 2 10 23 2 2" xfId="26358" xr:uid="{00000000-0005-0000-0000-00002D640000}"/>
    <cellStyle name="Normal 2 2 10 23 3" xfId="21820" xr:uid="{00000000-0005-0000-0000-00002E640000}"/>
    <cellStyle name="Normal 2 2 10 24" xfId="12526" xr:uid="{00000000-0005-0000-0000-00002F640000}"/>
    <cellStyle name="Normal 2 2 10 24 2" xfId="25272" xr:uid="{00000000-0005-0000-0000-000030640000}"/>
    <cellStyle name="Normal 2 2 10 25" xfId="18030" xr:uid="{00000000-0005-0000-0000-000031640000}"/>
    <cellStyle name="Normal 2 2 10 26" xfId="31355" xr:uid="{00000000-0005-0000-0000-000032640000}"/>
    <cellStyle name="Normal 2 2 10 27" xfId="34686" xr:uid="{00000000-0005-0000-0000-000033640000}"/>
    <cellStyle name="Normal 2 2 10 28" xfId="44003" xr:uid="{00000000-0005-0000-0000-000034640000}"/>
    <cellStyle name="Normal 2 2 10 3" xfId="4934" xr:uid="{00000000-0005-0000-0000-000035640000}"/>
    <cellStyle name="Normal 2 2 10 3 2" xfId="8160" xr:uid="{00000000-0005-0000-0000-000036640000}"/>
    <cellStyle name="Normal 2 2 10 3 2 2" xfId="14649" xr:uid="{00000000-0005-0000-0000-000037640000}"/>
    <cellStyle name="Normal 2 2 10 3 2 2 2" xfId="27328" xr:uid="{00000000-0005-0000-0000-000038640000}"/>
    <cellStyle name="Normal 2 2 10 3 2 3" xfId="19426" xr:uid="{00000000-0005-0000-0000-000039640000}"/>
    <cellStyle name="Normal 2 2 10 3 2 4" xfId="32543" xr:uid="{00000000-0005-0000-0000-00003A640000}"/>
    <cellStyle name="Normal 2 2 10 3 2 5" xfId="35554" xr:uid="{00000000-0005-0000-0000-00003B640000}"/>
    <cellStyle name="Normal 2 2 10 3 3" xfId="9084" xr:uid="{00000000-0005-0000-0000-00003C640000}"/>
    <cellStyle name="Normal 2 2 10 3 3 2" xfId="15491" xr:uid="{00000000-0005-0000-0000-00003D640000}"/>
    <cellStyle name="Normal 2 2 10 3 3 2 2" xfId="28139" xr:uid="{00000000-0005-0000-0000-00003E640000}"/>
    <cellStyle name="Normal 2 2 10 3 3 3" xfId="23091" xr:uid="{00000000-0005-0000-0000-00003F640000}"/>
    <cellStyle name="Normal 2 2 10 3 4" xfId="7104" xr:uid="{00000000-0005-0000-0000-000040640000}"/>
    <cellStyle name="Normal 2 2 10 3 4 2" xfId="13639" xr:uid="{00000000-0005-0000-0000-000041640000}"/>
    <cellStyle name="Normal 2 2 10 3 4 2 2" xfId="26370" xr:uid="{00000000-0005-0000-0000-000042640000}"/>
    <cellStyle name="Normal 2 2 10 3 4 3" xfId="21832" xr:uid="{00000000-0005-0000-0000-000043640000}"/>
    <cellStyle name="Normal 2 2 10 3 5" xfId="12538" xr:uid="{00000000-0005-0000-0000-000044640000}"/>
    <cellStyle name="Normal 2 2 10 3 5 2" xfId="25284" xr:uid="{00000000-0005-0000-0000-000045640000}"/>
    <cellStyle name="Normal 2 2 10 3 6" xfId="18042" xr:uid="{00000000-0005-0000-0000-000046640000}"/>
    <cellStyle name="Normal 2 2 10 3 7" xfId="31367" xr:uid="{00000000-0005-0000-0000-000047640000}"/>
    <cellStyle name="Normal 2 2 10 3 8" xfId="34698" xr:uid="{00000000-0005-0000-0000-000048640000}"/>
    <cellStyle name="Normal 2 2 10 4" xfId="4935" xr:uid="{00000000-0005-0000-0000-000049640000}"/>
    <cellStyle name="Normal 2 2 10 4 2" xfId="8161" xr:uid="{00000000-0005-0000-0000-00004A640000}"/>
    <cellStyle name="Normal 2 2 10 4 2 2" xfId="14650" xr:uid="{00000000-0005-0000-0000-00004B640000}"/>
    <cellStyle name="Normal 2 2 10 4 2 2 2" xfId="27329" xr:uid="{00000000-0005-0000-0000-00004C640000}"/>
    <cellStyle name="Normal 2 2 10 4 2 3" xfId="19427" xr:uid="{00000000-0005-0000-0000-00004D640000}"/>
    <cellStyle name="Normal 2 2 10 4 2 4" xfId="32544" xr:uid="{00000000-0005-0000-0000-00004E640000}"/>
    <cellStyle name="Normal 2 2 10 4 2 5" xfId="35555" xr:uid="{00000000-0005-0000-0000-00004F640000}"/>
    <cellStyle name="Normal 2 2 10 4 3" xfId="9085" xr:uid="{00000000-0005-0000-0000-000050640000}"/>
    <cellStyle name="Normal 2 2 10 4 3 2" xfId="15492" xr:uid="{00000000-0005-0000-0000-000051640000}"/>
    <cellStyle name="Normal 2 2 10 4 3 2 2" xfId="28140" xr:uid="{00000000-0005-0000-0000-000052640000}"/>
    <cellStyle name="Normal 2 2 10 4 3 3" xfId="23092" xr:uid="{00000000-0005-0000-0000-000053640000}"/>
    <cellStyle name="Normal 2 2 10 4 4" xfId="7105" xr:uid="{00000000-0005-0000-0000-000054640000}"/>
    <cellStyle name="Normal 2 2 10 4 4 2" xfId="13640" xr:uid="{00000000-0005-0000-0000-000055640000}"/>
    <cellStyle name="Normal 2 2 10 4 4 2 2" xfId="26371" xr:uid="{00000000-0005-0000-0000-000056640000}"/>
    <cellStyle name="Normal 2 2 10 4 4 3" xfId="21833" xr:uid="{00000000-0005-0000-0000-000057640000}"/>
    <cellStyle name="Normal 2 2 10 4 5" xfId="12539" xr:uid="{00000000-0005-0000-0000-000058640000}"/>
    <cellStyle name="Normal 2 2 10 4 5 2" xfId="25285" xr:uid="{00000000-0005-0000-0000-000059640000}"/>
    <cellStyle name="Normal 2 2 10 4 6" xfId="18043" xr:uid="{00000000-0005-0000-0000-00005A640000}"/>
    <cellStyle name="Normal 2 2 10 4 7" xfId="31368" xr:uid="{00000000-0005-0000-0000-00005B640000}"/>
    <cellStyle name="Normal 2 2 10 4 8" xfId="34699" xr:uid="{00000000-0005-0000-0000-00005C640000}"/>
    <cellStyle name="Normal 2 2 10 5" xfId="4936" xr:uid="{00000000-0005-0000-0000-00005D640000}"/>
    <cellStyle name="Normal 2 2 10 5 2" xfId="8162" xr:uid="{00000000-0005-0000-0000-00005E640000}"/>
    <cellStyle name="Normal 2 2 10 5 2 2" xfId="14651" xr:uid="{00000000-0005-0000-0000-00005F640000}"/>
    <cellStyle name="Normal 2 2 10 5 2 2 2" xfId="27330" xr:uid="{00000000-0005-0000-0000-000060640000}"/>
    <cellStyle name="Normal 2 2 10 5 2 3" xfId="19428" xr:uid="{00000000-0005-0000-0000-000061640000}"/>
    <cellStyle name="Normal 2 2 10 5 2 4" xfId="32545" xr:uid="{00000000-0005-0000-0000-000062640000}"/>
    <cellStyle name="Normal 2 2 10 5 2 5" xfId="35556" xr:uid="{00000000-0005-0000-0000-000063640000}"/>
    <cellStyle name="Normal 2 2 10 5 3" xfId="9086" xr:uid="{00000000-0005-0000-0000-000064640000}"/>
    <cellStyle name="Normal 2 2 10 5 3 2" xfId="15493" xr:uid="{00000000-0005-0000-0000-000065640000}"/>
    <cellStyle name="Normal 2 2 10 5 3 2 2" xfId="28141" xr:uid="{00000000-0005-0000-0000-000066640000}"/>
    <cellStyle name="Normal 2 2 10 5 3 3" xfId="23093" xr:uid="{00000000-0005-0000-0000-000067640000}"/>
    <cellStyle name="Normal 2 2 10 5 4" xfId="7106" xr:uid="{00000000-0005-0000-0000-000068640000}"/>
    <cellStyle name="Normal 2 2 10 5 4 2" xfId="13641" xr:uid="{00000000-0005-0000-0000-000069640000}"/>
    <cellStyle name="Normal 2 2 10 5 4 2 2" xfId="26372" xr:uid="{00000000-0005-0000-0000-00006A640000}"/>
    <cellStyle name="Normal 2 2 10 5 4 3" xfId="21834" xr:uid="{00000000-0005-0000-0000-00006B640000}"/>
    <cellStyle name="Normal 2 2 10 5 5" xfId="12540" xr:uid="{00000000-0005-0000-0000-00006C640000}"/>
    <cellStyle name="Normal 2 2 10 5 5 2" xfId="25286" xr:uid="{00000000-0005-0000-0000-00006D640000}"/>
    <cellStyle name="Normal 2 2 10 5 6" xfId="18044" xr:uid="{00000000-0005-0000-0000-00006E640000}"/>
    <cellStyle name="Normal 2 2 10 5 7" xfId="31369" xr:uid="{00000000-0005-0000-0000-00006F640000}"/>
    <cellStyle name="Normal 2 2 10 5 8" xfId="34700" xr:uid="{00000000-0005-0000-0000-000070640000}"/>
    <cellStyle name="Normal 2 2 10 6" xfId="4937" xr:uid="{00000000-0005-0000-0000-000071640000}"/>
    <cellStyle name="Normal 2 2 10 6 2" xfId="8163" xr:uid="{00000000-0005-0000-0000-000072640000}"/>
    <cellStyle name="Normal 2 2 10 6 2 2" xfId="14652" xr:uid="{00000000-0005-0000-0000-000073640000}"/>
    <cellStyle name="Normal 2 2 10 6 2 2 2" xfId="27331" xr:uid="{00000000-0005-0000-0000-000074640000}"/>
    <cellStyle name="Normal 2 2 10 6 2 3" xfId="19429" xr:uid="{00000000-0005-0000-0000-000075640000}"/>
    <cellStyle name="Normal 2 2 10 6 2 4" xfId="32546" xr:uid="{00000000-0005-0000-0000-000076640000}"/>
    <cellStyle name="Normal 2 2 10 6 2 5" xfId="35557" xr:uid="{00000000-0005-0000-0000-000077640000}"/>
    <cellStyle name="Normal 2 2 10 6 3" xfId="9087" xr:uid="{00000000-0005-0000-0000-000078640000}"/>
    <cellStyle name="Normal 2 2 10 6 3 2" xfId="15494" xr:uid="{00000000-0005-0000-0000-000079640000}"/>
    <cellStyle name="Normal 2 2 10 6 3 2 2" xfId="28142" xr:uid="{00000000-0005-0000-0000-00007A640000}"/>
    <cellStyle name="Normal 2 2 10 6 3 3" xfId="23094" xr:uid="{00000000-0005-0000-0000-00007B640000}"/>
    <cellStyle name="Normal 2 2 10 6 4" xfId="7107" xr:uid="{00000000-0005-0000-0000-00007C640000}"/>
    <cellStyle name="Normal 2 2 10 6 4 2" xfId="13642" xr:uid="{00000000-0005-0000-0000-00007D640000}"/>
    <cellStyle name="Normal 2 2 10 6 4 2 2" xfId="26373" xr:uid="{00000000-0005-0000-0000-00007E640000}"/>
    <cellStyle name="Normal 2 2 10 6 4 3" xfId="21835" xr:uid="{00000000-0005-0000-0000-00007F640000}"/>
    <cellStyle name="Normal 2 2 10 6 5" xfId="12541" xr:uid="{00000000-0005-0000-0000-000080640000}"/>
    <cellStyle name="Normal 2 2 10 6 5 2" xfId="25287" xr:uid="{00000000-0005-0000-0000-000081640000}"/>
    <cellStyle name="Normal 2 2 10 6 6" xfId="18045" xr:uid="{00000000-0005-0000-0000-000082640000}"/>
    <cellStyle name="Normal 2 2 10 6 7" xfId="31370" xr:uid="{00000000-0005-0000-0000-000083640000}"/>
    <cellStyle name="Normal 2 2 10 6 8" xfId="34701" xr:uid="{00000000-0005-0000-0000-000084640000}"/>
    <cellStyle name="Normal 2 2 10 7" xfId="4938" xr:uid="{00000000-0005-0000-0000-000085640000}"/>
    <cellStyle name="Normal 2 2 10 7 2" xfId="8164" xr:uid="{00000000-0005-0000-0000-000086640000}"/>
    <cellStyle name="Normal 2 2 10 7 2 2" xfId="14653" xr:uid="{00000000-0005-0000-0000-000087640000}"/>
    <cellStyle name="Normal 2 2 10 7 2 2 2" xfId="27332" xr:uid="{00000000-0005-0000-0000-000088640000}"/>
    <cellStyle name="Normal 2 2 10 7 2 3" xfId="19430" xr:uid="{00000000-0005-0000-0000-000089640000}"/>
    <cellStyle name="Normal 2 2 10 7 2 4" xfId="32547" xr:uid="{00000000-0005-0000-0000-00008A640000}"/>
    <cellStyle name="Normal 2 2 10 7 2 5" xfId="35558" xr:uid="{00000000-0005-0000-0000-00008B640000}"/>
    <cellStyle name="Normal 2 2 10 7 3" xfId="9088" xr:uid="{00000000-0005-0000-0000-00008C640000}"/>
    <cellStyle name="Normal 2 2 10 7 3 2" xfId="15495" xr:uid="{00000000-0005-0000-0000-00008D640000}"/>
    <cellStyle name="Normal 2 2 10 7 3 2 2" xfId="28143" xr:uid="{00000000-0005-0000-0000-00008E640000}"/>
    <cellStyle name="Normal 2 2 10 7 3 3" xfId="23095" xr:uid="{00000000-0005-0000-0000-00008F640000}"/>
    <cellStyle name="Normal 2 2 10 7 4" xfId="7108" xr:uid="{00000000-0005-0000-0000-000090640000}"/>
    <cellStyle name="Normal 2 2 10 7 4 2" xfId="13643" xr:uid="{00000000-0005-0000-0000-000091640000}"/>
    <cellStyle name="Normal 2 2 10 7 4 2 2" xfId="26374" xr:uid="{00000000-0005-0000-0000-000092640000}"/>
    <cellStyle name="Normal 2 2 10 7 4 3" xfId="21836" xr:uid="{00000000-0005-0000-0000-000093640000}"/>
    <cellStyle name="Normal 2 2 10 7 5" xfId="12542" xr:uid="{00000000-0005-0000-0000-000094640000}"/>
    <cellStyle name="Normal 2 2 10 7 5 2" xfId="25288" xr:uid="{00000000-0005-0000-0000-000095640000}"/>
    <cellStyle name="Normal 2 2 10 7 6" xfId="18046" xr:uid="{00000000-0005-0000-0000-000096640000}"/>
    <cellStyle name="Normal 2 2 10 7 7" xfId="31371" xr:uid="{00000000-0005-0000-0000-000097640000}"/>
    <cellStyle name="Normal 2 2 10 7 8" xfId="34702" xr:uid="{00000000-0005-0000-0000-000098640000}"/>
    <cellStyle name="Normal 2 2 10 8" xfId="4939" xr:uid="{00000000-0005-0000-0000-000099640000}"/>
    <cellStyle name="Normal 2 2 10 8 2" xfId="8165" xr:uid="{00000000-0005-0000-0000-00009A640000}"/>
    <cellStyle name="Normal 2 2 10 8 2 2" xfId="14654" xr:uid="{00000000-0005-0000-0000-00009B640000}"/>
    <cellStyle name="Normal 2 2 10 8 2 2 2" xfId="27333" xr:uid="{00000000-0005-0000-0000-00009C640000}"/>
    <cellStyle name="Normal 2 2 10 8 2 3" xfId="19431" xr:uid="{00000000-0005-0000-0000-00009D640000}"/>
    <cellStyle name="Normal 2 2 10 8 2 4" xfId="32548" xr:uid="{00000000-0005-0000-0000-00009E640000}"/>
    <cellStyle name="Normal 2 2 10 8 2 5" xfId="35559" xr:uid="{00000000-0005-0000-0000-00009F640000}"/>
    <cellStyle name="Normal 2 2 10 8 3" xfId="9089" xr:uid="{00000000-0005-0000-0000-0000A0640000}"/>
    <cellStyle name="Normal 2 2 10 8 3 2" xfId="15496" xr:uid="{00000000-0005-0000-0000-0000A1640000}"/>
    <cellStyle name="Normal 2 2 10 8 3 2 2" xfId="28144" xr:uid="{00000000-0005-0000-0000-0000A2640000}"/>
    <cellStyle name="Normal 2 2 10 8 3 3" xfId="23096" xr:uid="{00000000-0005-0000-0000-0000A3640000}"/>
    <cellStyle name="Normal 2 2 10 8 4" xfId="7109" xr:uid="{00000000-0005-0000-0000-0000A4640000}"/>
    <cellStyle name="Normal 2 2 10 8 4 2" xfId="13644" xr:uid="{00000000-0005-0000-0000-0000A5640000}"/>
    <cellStyle name="Normal 2 2 10 8 4 2 2" xfId="26375" xr:uid="{00000000-0005-0000-0000-0000A6640000}"/>
    <cellStyle name="Normal 2 2 10 8 4 3" xfId="21837" xr:uid="{00000000-0005-0000-0000-0000A7640000}"/>
    <cellStyle name="Normal 2 2 10 8 5" xfId="12543" xr:uid="{00000000-0005-0000-0000-0000A8640000}"/>
    <cellStyle name="Normal 2 2 10 8 5 2" xfId="25289" xr:uid="{00000000-0005-0000-0000-0000A9640000}"/>
    <cellStyle name="Normal 2 2 10 8 6" xfId="18047" xr:uid="{00000000-0005-0000-0000-0000AA640000}"/>
    <cellStyle name="Normal 2 2 10 8 7" xfId="31372" xr:uid="{00000000-0005-0000-0000-0000AB640000}"/>
    <cellStyle name="Normal 2 2 10 8 8" xfId="34703" xr:uid="{00000000-0005-0000-0000-0000AC640000}"/>
    <cellStyle name="Normal 2 2 10 9" xfId="4940" xr:uid="{00000000-0005-0000-0000-0000AD640000}"/>
    <cellStyle name="Normal 2 2 10 9 2" xfId="8166" xr:uid="{00000000-0005-0000-0000-0000AE640000}"/>
    <cellStyle name="Normal 2 2 10 9 2 2" xfId="14655" xr:uid="{00000000-0005-0000-0000-0000AF640000}"/>
    <cellStyle name="Normal 2 2 10 9 2 2 2" xfId="27334" xr:uid="{00000000-0005-0000-0000-0000B0640000}"/>
    <cellStyle name="Normal 2 2 10 9 2 3" xfId="19432" xr:uid="{00000000-0005-0000-0000-0000B1640000}"/>
    <cellStyle name="Normal 2 2 10 9 2 4" xfId="32549" xr:uid="{00000000-0005-0000-0000-0000B2640000}"/>
    <cellStyle name="Normal 2 2 10 9 2 5" xfId="35560" xr:uid="{00000000-0005-0000-0000-0000B3640000}"/>
    <cellStyle name="Normal 2 2 10 9 3" xfId="9090" xr:uid="{00000000-0005-0000-0000-0000B4640000}"/>
    <cellStyle name="Normal 2 2 10 9 3 2" xfId="15497" xr:uid="{00000000-0005-0000-0000-0000B5640000}"/>
    <cellStyle name="Normal 2 2 10 9 3 2 2" xfId="28145" xr:uid="{00000000-0005-0000-0000-0000B6640000}"/>
    <cellStyle name="Normal 2 2 10 9 3 3" xfId="23097" xr:uid="{00000000-0005-0000-0000-0000B7640000}"/>
    <cellStyle name="Normal 2 2 10 9 4" xfId="7110" xr:uid="{00000000-0005-0000-0000-0000B8640000}"/>
    <cellStyle name="Normal 2 2 10 9 4 2" xfId="13645" xr:uid="{00000000-0005-0000-0000-0000B9640000}"/>
    <cellStyle name="Normal 2 2 10 9 4 2 2" xfId="26376" xr:uid="{00000000-0005-0000-0000-0000BA640000}"/>
    <cellStyle name="Normal 2 2 10 9 4 3" xfId="21838" xr:uid="{00000000-0005-0000-0000-0000BB640000}"/>
    <cellStyle name="Normal 2 2 10 9 5" xfId="12544" xr:uid="{00000000-0005-0000-0000-0000BC640000}"/>
    <cellStyle name="Normal 2 2 10 9 5 2" xfId="25290" xr:uid="{00000000-0005-0000-0000-0000BD640000}"/>
    <cellStyle name="Normal 2 2 10 9 6" xfId="18048" xr:uid="{00000000-0005-0000-0000-0000BE640000}"/>
    <cellStyle name="Normal 2 2 10 9 7" xfId="31373" xr:uid="{00000000-0005-0000-0000-0000BF640000}"/>
    <cellStyle name="Normal 2 2 10 9 8" xfId="34704" xr:uid="{00000000-0005-0000-0000-0000C0640000}"/>
    <cellStyle name="Normal 2 2 11" xfId="4941" xr:uid="{00000000-0005-0000-0000-0000C1640000}"/>
    <cellStyle name="Normal 2 2 11 10" xfId="4942" xr:uid="{00000000-0005-0000-0000-0000C2640000}"/>
    <cellStyle name="Normal 2 2 11 10 2" xfId="8168" xr:uid="{00000000-0005-0000-0000-0000C3640000}"/>
    <cellStyle name="Normal 2 2 11 10 2 2" xfId="14657" xr:uid="{00000000-0005-0000-0000-0000C4640000}"/>
    <cellStyle name="Normal 2 2 11 10 2 2 2" xfId="27336" xr:uid="{00000000-0005-0000-0000-0000C5640000}"/>
    <cellStyle name="Normal 2 2 11 10 2 3" xfId="19434" xr:uid="{00000000-0005-0000-0000-0000C6640000}"/>
    <cellStyle name="Normal 2 2 11 10 2 4" xfId="32551" xr:uid="{00000000-0005-0000-0000-0000C7640000}"/>
    <cellStyle name="Normal 2 2 11 10 2 5" xfId="35562" xr:uid="{00000000-0005-0000-0000-0000C8640000}"/>
    <cellStyle name="Normal 2 2 11 10 3" xfId="9092" xr:uid="{00000000-0005-0000-0000-0000C9640000}"/>
    <cellStyle name="Normal 2 2 11 10 3 2" xfId="15499" xr:uid="{00000000-0005-0000-0000-0000CA640000}"/>
    <cellStyle name="Normal 2 2 11 10 3 2 2" xfId="28147" xr:uid="{00000000-0005-0000-0000-0000CB640000}"/>
    <cellStyle name="Normal 2 2 11 10 3 3" xfId="23099" xr:uid="{00000000-0005-0000-0000-0000CC640000}"/>
    <cellStyle name="Normal 2 2 11 10 4" xfId="7112" xr:uid="{00000000-0005-0000-0000-0000CD640000}"/>
    <cellStyle name="Normal 2 2 11 10 4 2" xfId="13647" xr:uid="{00000000-0005-0000-0000-0000CE640000}"/>
    <cellStyle name="Normal 2 2 11 10 4 2 2" xfId="26378" xr:uid="{00000000-0005-0000-0000-0000CF640000}"/>
    <cellStyle name="Normal 2 2 11 10 4 3" xfId="21840" xr:uid="{00000000-0005-0000-0000-0000D0640000}"/>
    <cellStyle name="Normal 2 2 11 10 5" xfId="12546" xr:uid="{00000000-0005-0000-0000-0000D1640000}"/>
    <cellStyle name="Normal 2 2 11 10 5 2" xfId="25292" xr:uid="{00000000-0005-0000-0000-0000D2640000}"/>
    <cellStyle name="Normal 2 2 11 10 6" xfId="18050" xr:uid="{00000000-0005-0000-0000-0000D3640000}"/>
    <cellStyle name="Normal 2 2 11 10 7" xfId="31375" xr:uid="{00000000-0005-0000-0000-0000D4640000}"/>
    <cellStyle name="Normal 2 2 11 10 8" xfId="34706" xr:uid="{00000000-0005-0000-0000-0000D5640000}"/>
    <cellStyle name="Normal 2 2 11 11" xfId="4943" xr:uid="{00000000-0005-0000-0000-0000D6640000}"/>
    <cellStyle name="Normal 2 2 11 11 2" xfId="8169" xr:uid="{00000000-0005-0000-0000-0000D7640000}"/>
    <cellStyle name="Normal 2 2 11 11 2 2" xfId="14658" xr:uid="{00000000-0005-0000-0000-0000D8640000}"/>
    <cellStyle name="Normal 2 2 11 11 2 2 2" xfId="27337" xr:uid="{00000000-0005-0000-0000-0000D9640000}"/>
    <cellStyle name="Normal 2 2 11 11 2 3" xfId="19435" xr:uid="{00000000-0005-0000-0000-0000DA640000}"/>
    <cellStyle name="Normal 2 2 11 11 2 4" xfId="32552" xr:uid="{00000000-0005-0000-0000-0000DB640000}"/>
    <cellStyle name="Normal 2 2 11 11 2 5" xfId="35563" xr:uid="{00000000-0005-0000-0000-0000DC640000}"/>
    <cellStyle name="Normal 2 2 11 11 3" xfId="9093" xr:uid="{00000000-0005-0000-0000-0000DD640000}"/>
    <cellStyle name="Normal 2 2 11 11 3 2" xfId="15500" xr:uid="{00000000-0005-0000-0000-0000DE640000}"/>
    <cellStyle name="Normal 2 2 11 11 3 2 2" xfId="28148" xr:uid="{00000000-0005-0000-0000-0000DF640000}"/>
    <cellStyle name="Normal 2 2 11 11 3 3" xfId="23100" xr:uid="{00000000-0005-0000-0000-0000E0640000}"/>
    <cellStyle name="Normal 2 2 11 11 4" xfId="7113" xr:uid="{00000000-0005-0000-0000-0000E1640000}"/>
    <cellStyle name="Normal 2 2 11 11 4 2" xfId="13648" xr:uid="{00000000-0005-0000-0000-0000E2640000}"/>
    <cellStyle name="Normal 2 2 11 11 4 2 2" xfId="26379" xr:uid="{00000000-0005-0000-0000-0000E3640000}"/>
    <cellStyle name="Normal 2 2 11 11 4 3" xfId="21841" xr:uid="{00000000-0005-0000-0000-0000E4640000}"/>
    <cellStyle name="Normal 2 2 11 11 5" xfId="12547" xr:uid="{00000000-0005-0000-0000-0000E5640000}"/>
    <cellStyle name="Normal 2 2 11 11 5 2" xfId="25293" xr:uid="{00000000-0005-0000-0000-0000E6640000}"/>
    <cellStyle name="Normal 2 2 11 11 6" xfId="18051" xr:uid="{00000000-0005-0000-0000-0000E7640000}"/>
    <cellStyle name="Normal 2 2 11 11 7" xfId="31376" xr:uid="{00000000-0005-0000-0000-0000E8640000}"/>
    <cellStyle name="Normal 2 2 11 11 8" xfId="34707" xr:uid="{00000000-0005-0000-0000-0000E9640000}"/>
    <cellStyle name="Normal 2 2 11 12" xfId="4944" xr:uid="{00000000-0005-0000-0000-0000EA640000}"/>
    <cellStyle name="Normal 2 2 11 12 2" xfId="8170" xr:uid="{00000000-0005-0000-0000-0000EB640000}"/>
    <cellStyle name="Normal 2 2 11 12 2 2" xfId="14659" xr:uid="{00000000-0005-0000-0000-0000EC640000}"/>
    <cellStyle name="Normal 2 2 11 12 2 2 2" xfId="27338" xr:uid="{00000000-0005-0000-0000-0000ED640000}"/>
    <cellStyle name="Normal 2 2 11 12 2 3" xfId="19436" xr:uid="{00000000-0005-0000-0000-0000EE640000}"/>
    <cellStyle name="Normal 2 2 11 12 2 4" xfId="32553" xr:uid="{00000000-0005-0000-0000-0000EF640000}"/>
    <cellStyle name="Normal 2 2 11 12 2 5" xfId="35564" xr:uid="{00000000-0005-0000-0000-0000F0640000}"/>
    <cellStyle name="Normal 2 2 11 12 3" xfId="9094" xr:uid="{00000000-0005-0000-0000-0000F1640000}"/>
    <cellStyle name="Normal 2 2 11 12 3 2" xfId="15501" xr:uid="{00000000-0005-0000-0000-0000F2640000}"/>
    <cellStyle name="Normal 2 2 11 12 3 2 2" xfId="28149" xr:uid="{00000000-0005-0000-0000-0000F3640000}"/>
    <cellStyle name="Normal 2 2 11 12 3 3" xfId="23101" xr:uid="{00000000-0005-0000-0000-0000F4640000}"/>
    <cellStyle name="Normal 2 2 11 12 4" xfId="7114" xr:uid="{00000000-0005-0000-0000-0000F5640000}"/>
    <cellStyle name="Normal 2 2 11 12 4 2" xfId="13649" xr:uid="{00000000-0005-0000-0000-0000F6640000}"/>
    <cellStyle name="Normal 2 2 11 12 4 2 2" xfId="26380" xr:uid="{00000000-0005-0000-0000-0000F7640000}"/>
    <cellStyle name="Normal 2 2 11 12 4 3" xfId="21842" xr:uid="{00000000-0005-0000-0000-0000F8640000}"/>
    <cellStyle name="Normal 2 2 11 12 5" xfId="12548" xr:uid="{00000000-0005-0000-0000-0000F9640000}"/>
    <cellStyle name="Normal 2 2 11 12 5 2" xfId="25294" xr:uid="{00000000-0005-0000-0000-0000FA640000}"/>
    <cellStyle name="Normal 2 2 11 12 6" xfId="18052" xr:uid="{00000000-0005-0000-0000-0000FB640000}"/>
    <cellStyle name="Normal 2 2 11 12 7" xfId="31377" xr:uid="{00000000-0005-0000-0000-0000FC640000}"/>
    <cellStyle name="Normal 2 2 11 12 8" xfId="34708" xr:uid="{00000000-0005-0000-0000-0000FD640000}"/>
    <cellStyle name="Normal 2 2 11 13" xfId="4945" xr:uid="{00000000-0005-0000-0000-0000FE640000}"/>
    <cellStyle name="Normal 2 2 11 13 2" xfId="8171" xr:uid="{00000000-0005-0000-0000-0000FF640000}"/>
    <cellStyle name="Normal 2 2 11 13 2 2" xfId="14660" xr:uid="{00000000-0005-0000-0000-000000650000}"/>
    <cellStyle name="Normal 2 2 11 13 2 2 2" xfId="27339" xr:uid="{00000000-0005-0000-0000-000001650000}"/>
    <cellStyle name="Normal 2 2 11 13 2 3" xfId="19437" xr:uid="{00000000-0005-0000-0000-000002650000}"/>
    <cellStyle name="Normal 2 2 11 13 2 4" xfId="32554" xr:uid="{00000000-0005-0000-0000-000003650000}"/>
    <cellStyle name="Normal 2 2 11 13 2 5" xfId="35565" xr:uid="{00000000-0005-0000-0000-000004650000}"/>
    <cellStyle name="Normal 2 2 11 13 3" xfId="9095" xr:uid="{00000000-0005-0000-0000-000005650000}"/>
    <cellStyle name="Normal 2 2 11 13 3 2" xfId="15502" xr:uid="{00000000-0005-0000-0000-000006650000}"/>
    <cellStyle name="Normal 2 2 11 13 3 2 2" xfId="28150" xr:uid="{00000000-0005-0000-0000-000007650000}"/>
    <cellStyle name="Normal 2 2 11 13 3 3" xfId="23102" xr:uid="{00000000-0005-0000-0000-000008650000}"/>
    <cellStyle name="Normal 2 2 11 13 4" xfId="7115" xr:uid="{00000000-0005-0000-0000-000009650000}"/>
    <cellStyle name="Normal 2 2 11 13 4 2" xfId="13650" xr:uid="{00000000-0005-0000-0000-00000A650000}"/>
    <cellStyle name="Normal 2 2 11 13 4 2 2" xfId="26381" xr:uid="{00000000-0005-0000-0000-00000B650000}"/>
    <cellStyle name="Normal 2 2 11 13 4 3" xfId="21843" xr:uid="{00000000-0005-0000-0000-00000C650000}"/>
    <cellStyle name="Normal 2 2 11 13 5" xfId="12549" xr:uid="{00000000-0005-0000-0000-00000D650000}"/>
    <cellStyle name="Normal 2 2 11 13 5 2" xfId="25295" xr:uid="{00000000-0005-0000-0000-00000E650000}"/>
    <cellStyle name="Normal 2 2 11 13 6" xfId="18053" xr:uid="{00000000-0005-0000-0000-00000F650000}"/>
    <cellStyle name="Normal 2 2 11 13 7" xfId="31378" xr:uid="{00000000-0005-0000-0000-000010650000}"/>
    <cellStyle name="Normal 2 2 11 13 8" xfId="34709" xr:uid="{00000000-0005-0000-0000-000011650000}"/>
    <cellStyle name="Normal 2 2 11 14" xfId="4946" xr:uid="{00000000-0005-0000-0000-000012650000}"/>
    <cellStyle name="Normal 2 2 11 14 2" xfId="8172" xr:uid="{00000000-0005-0000-0000-000013650000}"/>
    <cellStyle name="Normal 2 2 11 14 2 2" xfId="14661" xr:uid="{00000000-0005-0000-0000-000014650000}"/>
    <cellStyle name="Normal 2 2 11 14 2 2 2" xfId="27340" xr:uid="{00000000-0005-0000-0000-000015650000}"/>
    <cellStyle name="Normal 2 2 11 14 2 3" xfId="19438" xr:uid="{00000000-0005-0000-0000-000016650000}"/>
    <cellStyle name="Normal 2 2 11 14 2 4" xfId="32555" xr:uid="{00000000-0005-0000-0000-000017650000}"/>
    <cellStyle name="Normal 2 2 11 14 2 5" xfId="35566" xr:uid="{00000000-0005-0000-0000-000018650000}"/>
    <cellStyle name="Normal 2 2 11 14 3" xfId="9096" xr:uid="{00000000-0005-0000-0000-000019650000}"/>
    <cellStyle name="Normal 2 2 11 14 3 2" xfId="15503" xr:uid="{00000000-0005-0000-0000-00001A650000}"/>
    <cellStyle name="Normal 2 2 11 14 3 2 2" xfId="28151" xr:uid="{00000000-0005-0000-0000-00001B650000}"/>
    <cellStyle name="Normal 2 2 11 14 3 3" xfId="23103" xr:uid="{00000000-0005-0000-0000-00001C650000}"/>
    <cellStyle name="Normal 2 2 11 14 4" xfId="7116" xr:uid="{00000000-0005-0000-0000-00001D650000}"/>
    <cellStyle name="Normal 2 2 11 14 4 2" xfId="13651" xr:uid="{00000000-0005-0000-0000-00001E650000}"/>
    <cellStyle name="Normal 2 2 11 14 4 2 2" xfId="26382" xr:uid="{00000000-0005-0000-0000-00001F650000}"/>
    <cellStyle name="Normal 2 2 11 14 4 3" xfId="21844" xr:uid="{00000000-0005-0000-0000-000020650000}"/>
    <cellStyle name="Normal 2 2 11 14 5" xfId="12550" xr:uid="{00000000-0005-0000-0000-000021650000}"/>
    <cellStyle name="Normal 2 2 11 14 5 2" xfId="25296" xr:uid="{00000000-0005-0000-0000-000022650000}"/>
    <cellStyle name="Normal 2 2 11 14 6" xfId="18054" xr:uid="{00000000-0005-0000-0000-000023650000}"/>
    <cellStyle name="Normal 2 2 11 14 7" xfId="31379" xr:uid="{00000000-0005-0000-0000-000024650000}"/>
    <cellStyle name="Normal 2 2 11 14 8" xfId="34710" xr:uid="{00000000-0005-0000-0000-000025650000}"/>
    <cellStyle name="Normal 2 2 11 15" xfId="4947" xr:uid="{00000000-0005-0000-0000-000026650000}"/>
    <cellStyle name="Normal 2 2 11 15 2" xfId="8173" xr:uid="{00000000-0005-0000-0000-000027650000}"/>
    <cellStyle name="Normal 2 2 11 15 2 2" xfId="14662" xr:uid="{00000000-0005-0000-0000-000028650000}"/>
    <cellStyle name="Normal 2 2 11 15 2 2 2" xfId="27341" xr:uid="{00000000-0005-0000-0000-000029650000}"/>
    <cellStyle name="Normal 2 2 11 15 2 3" xfId="19439" xr:uid="{00000000-0005-0000-0000-00002A650000}"/>
    <cellStyle name="Normal 2 2 11 15 2 4" xfId="32556" xr:uid="{00000000-0005-0000-0000-00002B650000}"/>
    <cellStyle name="Normal 2 2 11 15 2 5" xfId="35567" xr:uid="{00000000-0005-0000-0000-00002C650000}"/>
    <cellStyle name="Normal 2 2 11 15 3" xfId="9097" xr:uid="{00000000-0005-0000-0000-00002D650000}"/>
    <cellStyle name="Normal 2 2 11 15 3 2" xfId="15504" xr:uid="{00000000-0005-0000-0000-00002E650000}"/>
    <cellStyle name="Normal 2 2 11 15 3 2 2" xfId="28152" xr:uid="{00000000-0005-0000-0000-00002F650000}"/>
    <cellStyle name="Normal 2 2 11 15 3 3" xfId="23104" xr:uid="{00000000-0005-0000-0000-000030650000}"/>
    <cellStyle name="Normal 2 2 11 15 4" xfId="7117" xr:uid="{00000000-0005-0000-0000-000031650000}"/>
    <cellStyle name="Normal 2 2 11 15 4 2" xfId="13652" xr:uid="{00000000-0005-0000-0000-000032650000}"/>
    <cellStyle name="Normal 2 2 11 15 4 2 2" xfId="26383" xr:uid="{00000000-0005-0000-0000-000033650000}"/>
    <cellStyle name="Normal 2 2 11 15 4 3" xfId="21845" xr:uid="{00000000-0005-0000-0000-000034650000}"/>
    <cellStyle name="Normal 2 2 11 15 5" xfId="12551" xr:uid="{00000000-0005-0000-0000-000035650000}"/>
    <cellStyle name="Normal 2 2 11 15 5 2" xfId="25297" xr:uid="{00000000-0005-0000-0000-000036650000}"/>
    <cellStyle name="Normal 2 2 11 15 6" xfId="18055" xr:uid="{00000000-0005-0000-0000-000037650000}"/>
    <cellStyle name="Normal 2 2 11 15 7" xfId="31380" xr:uid="{00000000-0005-0000-0000-000038650000}"/>
    <cellStyle name="Normal 2 2 11 15 8" xfId="34711" xr:uid="{00000000-0005-0000-0000-000039650000}"/>
    <cellStyle name="Normal 2 2 11 16" xfId="4948" xr:uid="{00000000-0005-0000-0000-00003A650000}"/>
    <cellStyle name="Normal 2 2 11 16 2" xfId="8174" xr:uid="{00000000-0005-0000-0000-00003B650000}"/>
    <cellStyle name="Normal 2 2 11 16 2 2" xfId="14663" xr:uid="{00000000-0005-0000-0000-00003C650000}"/>
    <cellStyle name="Normal 2 2 11 16 2 2 2" xfId="27342" xr:uid="{00000000-0005-0000-0000-00003D650000}"/>
    <cellStyle name="Normal 2 2 11 16 2 3" xfId="19440" xr:uid="{00000000-0005-0000-0000-00003E650000}"/>
    <cellStyle name="Normal 2 2 11 16 2 4" xfId="32557" xr:uid="{00000000-0005-0000-0000-00003F650000}"/>
    <cellStyle name="Normal 2 2 11 16 2 5" xfId="35568" xr:uid="{00000000-0005-0000-0000-000040650000}"/>
    <cellStyle name="Normal 2 2 11 16 3" xfId="9098" xr:uid="{00000000-0005-0000-0000-000041650000}"/>
    <cellStyle name="Normal 2 2 11 16 3 2" xfId="15505" xr:uid="{00000000-0005-0000-0000-000042650000}"/>
    <cellStyle name="Normal 2 2 11 16 3 2 2" xfId="28153" xr:uid="{00000000-0005-0000-0000-000043650000}"/>
    <cellStyle name="Normal 2 2 11 16 3 3" xfId="23105" xr:uid="{00000000-0005-0000-0000-000044650000}"/>
    <cellStyle name="Normal 2 2 11 16 4" xfId="7118" xr:uid="{00000000-0005-0000-0000-000045650000}"/>
    <cellStyle name="Normal 2 2 11 16 4 2" xfId="13653" xr:uid="{00000000-0005-0000-0000-000046650000}"/>
    <cellStyle name="Normal 2 2 11 16 4 2 2" xfId="26384" xr:uid="{00000000-0005-0000-0000-000047650000}"/>
    <cellStyle name="Normal 2 2 11 16 4 3" xfId="21846" xr:uid="{00000000-0005-0000-0000-000048650000}"/>
    <cellStyle name="Normal 2 2 11 16 5" xfId="12552" xr:uid="{00000000-0005-0000-0000-000049650000}"/>
    <cellStyle name="Normal 2 2 11 16 5 2" xfId="25298" xr:uid="{00000000-0005-0000-0000-00004A650000}"/>
    <cellStyle name="Normal 2 2 11 16 6" xfId="18056" xr:uid="{00000000-0005-0000-0000-00004B650000}"/>
    <cellStyle name="Normal 2 2 11 16 7" xfId="31381" xr:uid="{00000000-0005-0000-0000-00004C650000}"/>
    <cellStyle name="Normal 2 2 11 16 8" xfId="34712" xr:uid="{00000000-0005-0000-0000-00004D650000}"/>
    <cellStyle name="Normal 2 2 11 17" xfId="4949" xr:uid="{00000000-0005-0000-0000-00004E650000}"/>
    <cellStyle name="Normal 2 2 11 17 2" xfId="8175" xr:uid="{00000000-0005-0000-0000-00004F650000}"/>
    <cellStyle name="Normal 2 2 11 17 2 2" xfId="14664" xr:uid="{00000000-0005-0000-0000-000050650000}"/>
    <cellStyle name="Normal 2 2 11 17 2 2 2" xfId="27343" xr:uid="{00000000-0005-0000-0000-000051650000}"/>
    <cellStyle name="Normal 2 2 11 17 2 3" xfId="19441" xr:uid="{00000000-0005-0000-0000-000052650000}"/>
    <cellStyle name="Normal 2 2 11 17 2 4" xfId="32558" xr:uid="{00000000-0005-0000-0000-000053650000}"/>
    <cellStyle name="Normal 2 2 11 17 2 5" xfId="35569" xr:uid="{00000000-0005-0000-0000-000054650000}"/>
    <cellStyle name="Normal 2 2 11 17 3" xfId="9099" xr:uid="{00000000-0005-0000-0000-000055650000}"/>
    <cellStyle name="Normal 2 2 11 17 3 2" xfId="15506" xr:uid="{00000000-0005-0000-0000-000056650000}"/>
    <cellStyle name="Normal 2 2 11 17 3 2 2" xfId="28154" xr:uid="{00000000-0005-0000-0000-000057650000}"/>
    <cellStyle name="Normal 2 2 11 17 3 3" xfId="23106" xr:uid="{00000000-0005-0000-0000-000058650000}"/>
    <cellStyle name="Normal 2 2 11 17 4" xfId="7119" xr:uid="{00000000-0005-0000-0000-000059650000}"/>
    <cellStyle name="Normal 2 2 11 17 4 2" xfId="13654" xr:uid="{00000000-0005-0000-0000-00005A650000}"/>
    <cellStyle name="Normal 2 2 11 17 4 2 2" xfId="26385" xr:uid="{00000000-0005-0000-0000-00005B650000}"/>
    <cellStyle name="Normal 2 2 11 17 4 3" xfId="21847" xr:uid="{00000000-0005-0000-0000-00005C650000}"/>
    <cellStyle name="Normal 2 2 11 17 5" xfId="12553" xr:uid="{00000000-0005-0000-0000-00005D650000}"/>
    <cellStyle name="Normal 2 2 11 17 5 2" xfId="25299" xr:uid="{00000000-0005-0000-0000-00005E650000}"/>
    <cellStyle name="Normal 2 2 11 17 6" xfId="18057" xr:uid="{00000000-0005-0000-0000-00005F650000}"/>
    <cellStyle name="Normal 2 2 11 17 7" xfId="31382" xr:uid="{00000000-0005-0000-0000-000060650000}"/>
    <cellStyle name="Normal 2 2 11 17 8" xfId="34713" xr:uid="{00000000-0005-0000-0000-000061650000}"/>
    <cellStyle name="Normal 2 2 11 18" xfId="4950" xr:uid="{00000000-0005-0000-0000-000062650000}"/>
    <cellStyle name="Normal 2 2 11 18 2" xfId="8176" xr:uid="{00000000-0005-0000-0000-000063650000}"/>
    <cellStyle name="Normal 2 2 11 18 2 2" xfId="14665" xr:uid="{00000000-0005-0000-0000-000064650000}"/>
    <cellStyle name="Normal 2 2 11 18 2 2 2" xfId="27344" xr:uid="{00000000-0005-0000-0000-000065650000}"/>
    <cellStyle name="Normal 2 2 11 18 2 3" xfId="19442" xr:uid="{00000000-0005-0000-0000-000066650000}"/>
    <cellStyle name="Normal 2 2 11 18 2 4" xfId="32559" xr:uid="{00000000-0005-0000-0000-000067650000}"/>
    <cellStyle name="Normal 2 2 11 18 2 5" xfId="35570" xr:uid="{00000000-0005-0000-0000-000068650000}"/>
    <cellStyle name="Normal 2 2 11 18 3" xfId="9100" xr:uid="{00000000-0005-0000-0000-000069650000}"/>
    <cellStyle name="Normal 2 2 11 18 3 2" xfId="15507" xr:uid="{00000000-0005-0000-0000-00006A650000}"/>
    <cellStyle name="Normal 2 2 11 18 3 2 2" xfId="28155" xr:uid="{00000000-0005-0000-0000-00006B650000}"/>
    <cellStyle name="Normal 2 2 11 18 3 3" xfId="23107" xr:uid="{00000000-0005-0000-0000-00006C650000}"/>
    <cellStyle name="Normal 2 2 11 18 4" xfId="7120" xr:uid="{00000000-0005-0000-0000-00006D650000}"/>
    <cellStyle name="Normal 2 2 11 18 4 2" xfId="13655" xr:uid="{00000000-0005-0000-0000-00006E650000}"/>
    <cellStyle name="Normal 2 2 11 18 4 2 2" xfId="26386" xr:uid="{00000000-0005-0000-0000-00006F650000}"/>
    <cellStyle name="Normal 2 2 11 18 4 3" xfId="21848" xr:uid="{00000000-0005-0000-0000-000070650000}"/>
    <cellStyle name="Normal 2 2 11 18 5" xfId="12554" xr:uid="{00000000-0005-0000-0000-000071650000}"/>
    <cellStyle name="Normal 2 2 11 18 5 2" xfId="25300" xr:uid="{00000000-0005-0000-0000-000072650000}"/>
    <cellStyle name="Normal 2 2 11 18 6" xfId="18058" xr:uid="{00000000-0005-0000-0000-000073650000}"/>
    <cellStyle name="Normal 2 2 11 18 7" xfId="31383" xr:uid="{00000000-0005-0000-0000-000074650000}"/>
    <cellStyle name="Normal 2 2 11 18 8" xfId="34714" xr:uid="{00000000-0005-0000-0000-000075650000}"/>
    <cellStyle name="Normal 2 2 11 19" xfId="4951" xr:uid="{00000000-0005-0000-0000-000076650000}"/>
    <cellStyle name="Normal 2 2 11 19 2" xfId="8177" xr:uid="{00000000-0005-0000-0000-000077650000}"/>
    <cellStyle name="Normal 2 2 11 19 2 2" xfId="14666" xr:uid="{00000000-0005-0000-0000-000078650000}"/>
    <cellStyle name="Normal 2 2 11 19 2 2 2" xfId="27345" xr:uid="{00000000-0005-0000-0000-000079650000}"/>
    <cellStyle name="Normal 2 2 11 19 2 3" xfId="19443" xr:uid="{00000000-0005-0000-0000-00007A650000}"/>
    <cellStyle name="Normal 2 2 11 19 2 4" xfId="32560" xr:uid="{00000000-0005-0000-0000-00007B650000}"/>
    <cellStyle name="Normal 2 2 11 19 2 5" xfId="35571" xr:uid="{00000000-0005-0000-0000-00007C650000}"/>
    <cellStyle name="Normal 2 2 11 19 3" xfId="9101" xr:uid="{00000000-0005-0000-0000-00007D650000}"/>
    <cellStyle name="Normal 2 2 11 19 3 2" xfId="15508" xr:uid="{00000000-0005-0000-0000-00007E650000}"/>
    <cellStyle name="Normal 2 2 11 19 3 2 2" xfId="28156" xr:uid="{00000000-0005-0000-0000-00007F650000}"/>
    <cellStyle name="Normal 2 2 11 19 3 3" xfId="23108" xr:uid="{00000000-0005-0000-0000-000080650000}"/>
    <cellStyle name="Normal 2 2 11 19 4" xfId="7121" xr:uid="{00000000-0005-0000-0000-000081650000}"/>
    <cellStyle name="Normal 2 2 11 19 4 2" xfId="13656" xr:uid="{00000000-0005-0000-0000-000082650000}"/>
    <cellStyle name="Normal 2 2 11 19 4 2 2" xfId="26387" xr:uid="{00000000-0005-0000-0000-000083650000}"/>
    <cellStyle name="Normal 2 2 11 19 4 3" xfId="21849" xr:uid="{00000000-0005-0000-0000-000084650000}"/>
    <cellStyle name="Normal 2 2 11 19 5" xfId="12555" xr:uid="{00000000-0005-0000-0000-000085650000}"/>
    <cellStyle name="Normal 2 2 11 19 5 2" xfId="25301" xr:uid="{00000000-0005-0000-0000-000086650000}"/>
    <cellStyle name="Normal 2 2 11 19 6" xfId="18059" xr:uid="{00000000-0005-0000-0000-000087650000}"/>
    <cellStyle name="Normal 2 2 11 19 7" xfId="31384" xr:uid="{00000000-0005-0000-0000-000088650000}"/>
    <cellStyle name="Normal 2 2 11 19 8" xfId="34715" xr:uid="{00000000-0005-0000-0000-000089650000}"/>
    <cellStyle name="Normal 2 2 11 2" xfId="4952" xr:uid="{00000000-0005-0000-0000-00008A650000}"/>
    <cellStyle name="Normal 2 2 11 2 2" xfId="8178" xr:uid="{00000000-0005-0000-0000-00008B650000}"/>
    <cellStyle name="Normal 2 2 11 2 2 2" xfId="14667" xr:uid="{00000000-0005-0000-0000-00008C650000}"/>
    <cellStyle name="Normal 2 2 11 2 2 2 2" xfId="27346" xr:uid="{00000000-0005-0000-0000-00008D650000}"/>
    <cellStyle name="Normal 2 2 11 2 2 3" xfId="19444" xr:uid="{00000000-0005-0000-0000-00008E650000}"/>
    <cellStyle name="Normal 2 2 11 2 2 4" xfId="32561" xr:uid="{00000000-0005-0000-0000-00008F650000}"/>
    <cellStyle name="Normal 2 2 11 2 2 5" xfId="35572" xr:uid="{00000000-0005-0000-0000-000090650000}"/>
    <cellStyle name="Normal 2 2 11 2 3" xfId="9102" xr:uid="{00000000-0005-0000-0000-000091650000}"/>
    <cellStyle name="Normal 2 2 11 2 3 2" xfId="15509" xr:uid="{00000000-0005-0000-0000-000092650000}"/>
    <cellStyle name="Normal 2 2 11 2 3 2 2" xfId="28157" xr:uid="{00000000-0005-0000-0000-000093650000}"/>
    <cellStyle name="Normal 2 2 11 2 3 3" xfId="23109" xr:uid="{00000000-0005-0000-0000-000094650000}"/>
    <cellStyle name="Normal 2 2 11 2 4" xfId="7122" xr:uid="{00000000-0005-0000-0000-000095650000}"/>
    <cellStyle name="Normal 2 2 11 2 4 2" xfId="13657" xr:uid="{00000000-0005-0000-0000-000096650000}"/>
    <cellStyle name="Normal 2 2 11 2 4 2 2" xfId="26388" xr:uid="{00000000-0005-0000-0000-000097650000}"/>
    <cellStyle name="Normal 2 2 11 2 4 3" xfId="21850" xr:uid="{00000000-0005-0000-0000-000098650000}"/>
    <cellStyle name="Normal 2 2 11 2 5" xfId="12556" xr:uid="{00000000-0005-0000-0000-000099650000}"/>
    <cellStyle name="Normal 2 2 11 2 5 2" xfId="25302" xr:uid="{00000000-0005-0000-0000-00009A650000}"/>
    <cellStyle name="Normal 2 2 11 2 6" xfId="18060" xr:uid="{00000000-0005-0000-0000-00009B650000}"/>
    <cellStyle name="Normal 2 2 11 2 7" xfId="31385" xr:uid="{00000000-0005-0000-0000-00009C650000}"/>
    <cellStyle name="Normal 2 2 11 2 8" xfId="34716" xr:uid="{00000000-0005-0000-0000-00009D650000}"/>
    <cellStyle name="Normal 2 2 11 20" xfId="8167" xr:uid="{00000000-0005-0000-0000-00009E650000}"/>
    <cellStyle name="Normal 2 2 11 20 2" xfId="14656" xr:uid="{00000000-0005-0000-0000-00009F650000}"/>
    <cellStyle name="Normal 2 2 11 20 2 2" xfId="27335" xr:uid="{00000000-0005-0000-0000-0000A0650000}"/>
    <cellStyle name="Normal 2 2 11 20 3" xfId="19433" xr:uid="{00000000-0005-0000-0000-0000A1650000}"/>
    <cellStyle name="Normal 2 2 11 20 4" xfId="32550" xr:uid="{00000000-0005-0000-0000-0000A2650000}"/>
    <cellStyle name="Normal 2 2 11 20 5" xfId="35561" xr:uid="{00000000-0005-0000-0000-0000A3650000}"/>
    <cellStyle name="Normal 2 2 11 21" xfId="9091" xr:uid="{00000000-0005-0000-0000-0000A4650000}"/>
    <cellStyle name="Normal 2 2 11 21 2" xfId="15498" xr:uid="{00000000-0005-0000-0000-0000A5650000}"/>
    <cellStyle name="Normal 2 2 11 21 2 2" xfId="28146" xr:uid="{00000000-0005-0000-0000-0000A6650000}"/>
    <cellStyle name="Normal 2 2 11 21 3" xfId="23098" xr:uid="{00000000-0005-0000-0000-0000A7650000}"/>
    <cellStyle name="Normal 2 2 11 22" xfId="7111" xr:uid="{00000000-0005-0000-0000-0000A8650000}"/>
    <cellStyle name="Normal 2 2 11 22 2" xfId="13646" xr:uid="{00000000-0005-0000-0000-0000A9650000}"/>
    <cellStyle name="Normal 2 2 11 22 2 2" xfId="26377" xr:uid="{00000000-0005-0000-0000-0000AA650000}"/>
    <cellStyle name="Normal 2 2 11 22 3" xfId="21839" xr:uid="{00000000-0005-0000-0000-0000AB650000}"/>
    <cellStyle name="Normal 2 2 11 23" xfId="12545" xr:uid="{00000000-0005-0000-0000-0000AC650000}"/>
    <cellStyle name="Normal 2 2 11 23 2" xfId="25291" xr:uid="{00000000-0005-0000-0000-0000AD650000}"/>
    <cellStyle name="Normal 2 2 11 24" xfId="18049" xr:uid="{00000000-0005-0000-0000-0000AE650000}"/>
    <cellStyle name="Normal 2 2 11 25" xfId="31374" xr:uid="{00000000-0005-0000-0000-0000AF650000}"/>
    <cellStyle name="Normal 2 2 11 26" xfId="34705" xr:uid="{00000000-0005-0000-0000-0000B0650000}"/>
    <cellStyle name="Normal 2 2 11 27" xfId="44004" xr:uid="{00000000-0005-0000-0000-0000B1650000}"/>
    <cellStyle name="Normal 2 2 11 3" xfId="4953" xr:uid="{00000000-0005-0000-0000-0000B2650000}"/>
    <cellStyle name="Normal 2 2 11 3 2" xfId="8179" xr:uid="{00000000-0005-0000-0000-0000B3650000}"/>
    <cellStyle name="Normal 2 2 11 3 2 2" xfId="14668" xr:uid="{00000000-0005-0000-0000-0000B4650000}"/>
    <cellStyle name="Normal 2 2 11 3 2 2 2" xfId="27347" xr:uid="{00000000-0005-0000-0000-0000B5650000}"/>
    <cellStyle name="Normal 2 2 11 3 2 3" xfId="19445" xr:uid="{00000000-0005-0000-0000-0000B6650000}"/>
    <cellStyle name="Normal 2 2 11 3 2 4" xfId="32562" xr:uid="{00000000-0005-0000-0000-0000B7650000}"/>
    <cellStyle name="Normal 2 2 11 3 2 5" xfId="35573" xr:uid="{00000000-0005-0000-0000-0000B8650000}"/>
    <cellStyle name="Normal 2 2 11 3 3" xfId="9103" xr:uid="{00000000-0005-0000-0000-0000B9650000}"/>
    <cellStyle name="Normal 2 2 11 3 3 2" xfId="15510" xr:uid="{00000000-0005-0000-0000-0000BA650000}"/>
    <cellStyle name="Normal 2 2 11 3 3 2 2" xfId="28158" xr:uid="{00000000-0005-0000-0000-0000BB650000}"/>
    <cellStyle name="Normal 2 2 11 3 3 3" xfId="23110" xr:uid="{00000000-0005-0000-0000-0000BC650000}"/>
    <cellStyle name="Normal 2 2 11 3 4" xfId="7123" xr:uid="{00000000-0005-0000-0000-0000BD650000}"/>
    <cellStyle name="Normal 2 2 11 3 4 2" xfId="13658" xr:uid="{00000000-0005-0000-0000-0000BE650000}"/>
    <cellStyle name="Normal 2 2 11 3 4 2 2" xfId="26389" xr:uid="{00000000-0005-0000-0000-0000BF650000}"/>
    <cellStyle name="Normal 2 2 11 3 4 3" xfId="21851" xr:uid="{00000000-0005-0000-0000-0000C0650000}"/>
    <cellStyle name="Normal 2 2 11 3 5" xfId="12557" xr:uid="{00000000-0005-0000-0000-0000C1650000}"/>
    <cellStyle name="Normal 2 2 11 3 5 2" xfId="25303" xr:uid="{00000000-0005-0000-0000-0000C2650000}"/>
    <cellStyle name="Normal 2 2 11 3 6" xfId="18061" xr:uid="{00000000-0005-0000-0000-0000C3650000}"/>
    <cellStyle name="Normal 2 2 11 3 7" xfId="31386" xr:uid="{00000000-0005-0000-0000-0000C4650000}"/>
    <cellStyle name="Normal 2 2 11 3 8" xfId="34717" xr:uid="{00000000-0005-0000-0000-0000C5650000}"/>
    <cellStyle name="Normal 2 2 11 4" xfId="4954" xr:uid="{00000000-0005-0000-0000-0000C6650000}"/>
    <cellStyle name="Normal 2 2 11 4 2" xfId="8180" xr:uid="{00000000-0005-0000-0000-0000C7650000}"/>
    <cellStyle name="Normal 2 2 11 4 2 2" xfId="14669" xr:uid="{00000000-0005-0000-0000-0000C8650000}"/>
    <cellStyle name="Normal 2 2 11 4 2 2 2" xfId="27348" xr:uid="{00000000-0005-0000-0000-0000C9650000}"/>
    <cellStyle name="Normal 2 2 11 4 2 3" xfId="19446" xr:uid="{00000000-0005-0000-0000-0000CA650000}"/>
    <cellStyle name="Normal 2 2 11 4 2 4" xfId="32563" xr:uid="{00000000-0005-0000-0000-0000CB650000}"/>
    <cellStyle name="Normal 2 2 11 4 2 5" xfId="35574" xr:uid="{00000000-0005-0000-0000-0000CC650000}"/>
    <cellStyle name="Normal 2 2 11 4 3" xfId="9104" xr:uid="{00000000-0005-0000-0000-0000CD650000}"/>
    <cellStyle name="Normal 2 2 11 4 3 2" xfId="15511" xr:uid="{00000000-0005-0000-0000-0000CE650000}"/>
    <cellStyle name="Normal 2 2 11 4 3 2 2" xfId="28159" xr:uid="{00000000-0005-0000-0000-0000CF650000}"/>
    <cellStyle name="Normal 2 2 11 4 3 3" xfId="23111" xr:uid="{00000000-0005-0000-0000-0000D0650000}"/>
    <cellStyle name="Normal 2 2 11 4 4" xfId="7124" xr:uid="{00000000-0005-0000-0000-0000D1650000}"/>
    <cellStyle name="Normal 2 2 11 4 4 2" xfId="13659" xr:uid="{00000000-0005-0000-0000-0000D2650000}"/>
    <cellStyle name="Normal 2 2 11 4 4 2 2" xfId="26390" xr:uid="{00000000-0005-0000-0000-0000D3650000}"/>
    <cellStyle name="Normal 2 2 11 4 4 3" xfId="21852" xr:uid="{00000000-0005-0000-0000-0000D4650000}"/>
    <cellStyle name="Normal 2 2 11 4 5" xfId="12558" xr:uid="{00000000-0005-0000-0000-0000D5650000}"/>
    <cellStyle name="Normal 2 2 11 4 5 2" xfId="25304" xr:uid="{00000000-0005-0000-0000-0000D6650000}"/>
    <cellStyle name="Normal 2 2 11 4 6" xfId="18062" xr:uid="{00000000-0005-0000-0000-0000D7650000}"/>
    <cellStyle name="Normal 2 2 11 4 7" xfId="31387" xr:uid="{00000000-0005-0000-0000-0000D8650000}"/>
    <cellStyle name="Normal 2 2 11 4 8" xfId="34718" xr:uid="{00000000-0005-0000-0000-0000D9650000}"/>
    <cellStyle name="Normal 2 2 11 5" xfId="4955" xr:uid="{00000000-0005-0000-0000-0000DA650000}"/>
    <cellStyle name="Normal 2 2 11 5 2" xfId="8181" xr:uid="{00000000-0005-0000-0000-0000DB650000}"/>
    <cellStyle name="Normal 2 2 11 5 2 2" xfId="14670" xr:uid="{00000000-0005-0000-0000-0000DC650000}"/>
    <cellStyle name="Normal 2 2 11 5 2 2 2" xfId="27349" xr:uid="{00000000-0005-0000-0000-0000DD650000}"/>
    <cellStyle name="Normal 2 2 11 5 2 3" xfId="19447" xr:uid="{00000000-0005-0000-0000-0000DE650000}"/>
    <cellStyle name="Normal 2 2 11 5 2 4" xfId="32564" xr:uid="{00000000-0005-0000-0000-0000DF650000}"/>
    <cellStyle name="Normal 2 2 11 5 2 5" xfId="35575" xr:uid="{00000000-0005-0000-0000-0000E0650000}"/>
    <cellStyle name="Normal 2 2 11 5 3" xfId="9105" xr:uid="{00000000-0005-0000-0000-0000E1650000}"/>
    <cellStyle name="Normal 2 2 11 5 3 2" xfId="15512" xr:uid="{00000000-0005-0000-0000-0000E2650000}"/>
    <cellStyle name="Normal 2 2 11 5 3 2 2" xfId="28160" xr:uid="{00000000-0005-0000-0000-0000E3650000}"/>
    <cellStyle name="Normal 2 2 11 5 3 3" xfId="23112" xr:uid="{00000000-0005-0000-0000-0000E4650000}"/>
    <cellStyle name="Normal 2 2 11 5 4" xfId="7125" xr:uid="{00000000-0005-0000-0000-0000E5650000}"/>
    <cellStyle name="Normal 2 2 11 5 4 2" xfId="13660" xr:uid="{00000000-0005-0000-0000-0000E6650000}"/>
    <cellStyle name="Normal 2 2 11 5 4 2 2" xfId="26391" xr:uid="{00000000-0005-0000-0000-0000E7650000}"/>
    <cellStyle name="Normal 2 2 11 5 4 3" xfId="21853" xr:uid="{00000000-0005-0000-0000-0000E8650000}"/>
    <cellStyle name="Normal 2 2 11 5 5" xfId="12559" xr:uid="{00000000-0005-0000-0000-0000E9650000}"/>
    <cellStyle name="Normal 2 2 11 5 5 2" xfId="25305" xr:uid="{00000000-0005-0000-0000-0000EA650000}"/>
    <cellStyle name="Normal 2 2 11 5 6" xfId="18063" xr:uid="{00000000-0005-0000-0000-0000EB650000}"/>
    <cellStyle name="Normal 2 2 11 5 7" xfId="31388" xr:uid="{00000000-0005-0000-0000-0000EC650000}"/>
    <cellStyle name="Normal 2 2 11 5 8" xfId="34719" xr:uid="{00000000-0005-0000-0000-0000ED650000}"/>
    <cellStyle name="Normal 2 2 11 6" xfId="4956" xr:uid="{00000000-0005-0000-0000-0000EE650000}"/>
    <cellStyle name="Normal 2 2 11 6 2" xfId="8182" xr:uid="{00000000-0005-0000-0000-0000EF650000}"/>
    <cellStyle name="Normal 2 2 11 6 2 2" xfId="14671" xr:uid="{00000000-0005-0000-0000-0000F0650000}"/>
    <cellStyle name="Normal 2 2 11 6 2 2 2" xfId="27350" xr:uid="{00000000-0005-0000-0000-0000F1650000}"/>
    <cellStyle name="Normal 2 2 11 6 2 3" xfId="19448" xr:uid="{00000000-0005-0000-0000-0000F2650000}"/>
    <cellStyle name="Normal 2 2 11 6 2 4" xfId="32565" xr:uid="{00000000-0005-0000-0000-0000F3650000}"/>
    <cellStyle name="Normal 2 2 11 6 2 5" xfId="35576" xr:uid="{00000000-0005-0000-0000-0000F4650000}"/>
    <cellStyle name="Normal 2 2 11 6 3" xfId="9106" xr:uid="{00000000-0005-0000-0000-0000F5650000}"/>
    <cellStyle name="Normal 2 2 11 6 3 2" xfId="15513" xr:uid="{00000000-0005-0000-0000-0000F6650000}"/>
    <cellStyle name="Normal 2 2 11 6 3 2 2" xfId="28161" xr:uid="{00000000-0005-0000-0000-0000F7650000}"/>
    <cellStyle name="Normal 2 2 11 6 3 3" xfId="23113" xr:uid="{00000000-0005-0000-0000-0000F8650000}"/>
    <cellStyle name="Normal 2 2 11 6 4" xfId="7126" xr:uid="{00000000-0005-0000-0000-0000F9650000}"/>
    <cellStyle name="Normal 2 2 11 6 4 2" xfId="13661" xr:uid="{00000000-0005-0000-0000-0000FA650000}"/>
    <cellStyle name="Normal 2 2 11 6 4 2 2" xfId="26392" xr:uid="{00000000-0005-0000-0000-0000FB650000}"/>
    <cellStyle name="Normal 2 2 11 6 4 3" xfId="21854" xr:uid="{00000000-0005-0000-0000-0000FC650000}"/>
    <cellStyle name="Normal 2 2 11 6 5" xfId="12560" xr:uid="{00000000-0005-0000-0000-0000FD650000}"/>
    <cellStyle name="Normal 2 2 11 6 5 2" xfId="25306" xr:uid="{00000000-0005-0000-0000-0000FE650000}"/>
    <cellStyle name="Normal 2 2 11 6 6" xfId="18064" xr:uid="{00000000-0005-0000-0000-0000FF650000}"/>
    <cellStyle name="Normal 2 2 11 6 7" xfId="31389" xr:uid="{00000000-0005-0000-0000-000000660000}"/>
    <cellStyle name="Normal 2 2 11 6 8" xfId="34720" xr:uid="{00000000-0005-0000-0000-000001660000}"/>
    <cellStyle name="Normal 2 2 11 7" xfId="4957" xr:uid="{00000000-0005-0000-0000-000002660000}"/>
    <cellStyle name="Normal 2 2 11 7 2" xfId="8183" xr:uid="{00000000-0005-0000-0000-000003660000}"/>
    <cellStyle name="Normal 2 2 11 7 2 2" xfId="14672" xr:uid="{00000000-0005-0000-0000-000004660000}"/>
    <cellStyle name="Normal 2 2 11 7 2 2 2" xfId="27351" xr:uid="{00000000-0005-0000-0000-000005660000}"/>
    <cellStyle name="Normal 2 2 11 7 2 3" xfId="19449" xr:uid="{00000000-0005-0000-0000-000006660000}"/>
    <cellStyle name="Normal 2 2 11 7 2 4" xfId="32566" xr:uid="{00000000-0005-0000-0000-000007660000}"/>
    <cellStyle name="Normal 2 2 11 7 2 5" xfId="35577" xr:uid="{00000000-0005-0000-0000-000008660000}"/>
    <cellStyle name="Normal 2 2 11 7 3" xfId="9107" xr:uid="{00000000-0005-0000-0000-000009660000}"/>
    <cellStyle name="Normal 2 2 11 7 3 2" xfId="15514" xr:uid="{00000000-0005-0000-0000-00000A660000}"/>
    <cellStyle name="Normal 2 2 11 7 3 2 2" xfId="28162" xr:uid="{00000000-0005-0000-0000-00000B660000}"/>
    <cellStyle name="Normal 2 2 11 7 3 3" xfId="23114" xr:uid="{00000000-0005-0000-0000-00000C660000}"/>
    <cellStyle name="Normal 2 2 11 7 4" xfId="7127" xr:uid="{00000000-0005-0000-0000-00000D660000}"/>
    <cellStyle name="Normal 2 2 11 7 4 2" xfId="13662" xr:uid="{00000000-0005-0000-0000-00000E660000}"/>
    <cellStyle name="Normal 2 2 11 7 4 2 2" xfId="26393" xr:uid="{00000000-0005-0000-0000-00000F660000}"/>
    <cellStyle name="Normal 2 2 11 7 4 3" xfId="21855" xr:uid="{00000000-0005-0000-0000-000010660000}"/>
    <cellStyle name="Normal 2 2 11 7 5" xfId="12561" xr:uid="{00000000-0005-0000-0000-000011660000}"/>
    <cellStyle name="Normal 2 2 11 7 5 2" xfId="25307" xr:uid="{00000000-0005-0000-0000-000012660000}"/>
    <cellStyle name="Normal 2 2 11 7 6" xfId="18065" xr:uid="{00000000-0005-0000-0000-000013660000}"/>
    <cellStyle name="Normal 2 2 11 7 7" xfId="31390" xr:uid="{00000000-0005-0000-0000-000014660000}"/>
    <cellStyle name="Normal 2 2 11 7 8" xfId="34721" xr:uid="{00000000-0005-0000-0000-000015660000}"/>
    <cellStyle name="Normal 2 2 11 8" xfId="4958" xr:uid="{00000000-0005-0000-0000-000016660000}"/>
    <cellStyle name="Normal 2 2 11 8 2" xfId="8184" xr:uid="{00000000-0005-0000-0000-000017660000}"/>
    <cellStyle name="Normal 2 2 11 8 2 2" xfId="14673" xr:uid="{00000000-0005-0000-0000-000018660000}"/>
    <cellStyle name="Normal 2 2 11 8 2 2 2" xfId="27352" xr:uid="{00000000-0005-0000-0000-000019660000}"/>
    <cellStyle name="Normal 2 2 11 8 2 3" xfId="19450" xr:uid="{00000000-0005-0000-0000-00001A660000}"/>
    <cellStyle name="Normal 2 2 11 8 2 4" xfId="32567" xr:uid="{00000000-0005-0000-0000-00001B660000}"/>
    <cellStyle name="Normal 2 2 11 8 2 5" xfId="35578" xr:uid="{00000000-0005-0000-0000-00001C660000}"/>
    <cellStyle name="Normal 2 2 11 8 3" xfId="9108" xr:uid="{00000000-0005-0000-0000-00001D660000}"/>
    <cellStyle name="Normal 2 2 11 8 3 2" xfId="15515" xr:uid="{00000000-0005-0000-0000-00001E660000}"/>
    <cellStyle name="Normal 2 2 11 8 3 2 2" xfId="28163" xr:uid="{00000000-0005-0000-0000-00001F660000}"/>
    <cellStyle name="Normal 2 2 11 8 3 3" xfId="23115" xr:uid="{00000000-0005-0000-0000-000020660000}"/>
    <cellStyle name="Normal 2 2 11 8 4" xfId="7128" xr:uid="{00000000-0005-0000-0000-000021660000}"/>
    <cellStyle name="Normal 2 2 11 8 4 2" xfId="13663" xr:uid="{00000000-0005-0000-0000-000022660000}"/>
    <cellStyle name="Normal 2 2 11 8 4 2 2" xfId="26394" xr:uid="{00000000-0005-0000-0000-000023660000}"/>
    <cellStyle name="Normal 2 2 11 8 4 3" xfId="21856" xr:uid="{00000000-0005-0000-0000-000024660000}"/>
    <cellStyle name="Normal 2 2 11 8 5" xfId="12562" xr:uid="{00000000-0005-0000-0000-000025660000}"/>
    <cellStyle name="Normal 2 2 11 8 5 2" xfId="25308" xr:uid="{00000000-0005-0000-0000-000026660000}"/>
    <cellStyle name="Normal 2 2 11 8 6" xfId="18066" xr:uid="{00000000-0005-0000-0000-000027660000}"/>
    <cellStyle name="Normal 2 2 11 8 7" xfId="31391" xr:uid="{00000000-0005-0000-0000-000028660000}"/>
    <cellStyle name="Normal 2 2 11 8 8" xfId="34722" xr:uid="{00000000-0005-0000-0000-000029660000}"/>
    <cellStyle name="Normal 2 2 11 9" xfId="4959" xr:uid="{00000000-0005-0000-0000-00002A660000}"/>
    <cellStyle name="Normal 2 2 11 9 2" xfId="8185" xr:uid="{00000000-0005-0000-0000-00002B660000}"/>
    <cellStyle name="Normal 2 2 11 9 2 2" xfId="14674" xr:uid="{00000000-0005-0000-0000-00002C660000}"/>
    <cellStyle name="Normal 2 2 11 9 2 2 2" xfId="27353" xr:uid="{00000000-0005-0000-0000-00002D660000}"/>
    <cellStyle name="Normal 2 2 11 9 2 3" xfId="19451" xr:uid="{00000000-0005-0000-0000-00002E660000}"/>
    <cellStyle name="Normal 2 2 11 9 2 4" xfId="32568" xr:uid="{00000000-0005-0000-0000-00002F660000}"/>
    <cellStyle name="Normal 2 2 11 9 2 5" xfId="35579" xr:uid="{00000000-0005-0000-0000-000030660000}"/>
    <cellStyle name="Normal 2 2 11 9 3" xfId="9109" xr:uid="{00000000-0005-0000-0000-000031660000}"/>
    <cellStyle name="Normal 2 2 11 9 3 2" xfId="15516" xr:uid="{00000000-0005-0000-0000-000032660000}"/>
    <cellStyle name="Normal 2 2 11 9 3 2 2" xfId="28164" xr:uid="{00000000-0005-0000-0000-000033660000}"/>
    <cellStyle name="Normal 2 2 11 9 3 3" xfId="23116" xr:uid="{00000000-0005-0000-0000-000034660000}"/>
    <cellStyle name="Normal 2 2 11 9 4" xfId="7129" xr:uid="{00000000-0005-0000-0000-000035660000}"/>
    <cellStyle name="Normal 2 2 11 9 4 2" xfId="13664" xr:uid="{00000000-0005-0000-0000-000036660000}"/>
    <cellStyle name="Normal 2 2 11 9 4 2 2" xfId="26395" xr:uid="{00000000-0005-0000-0000-000037660000}"/>
    <cellStyle name="Normal 2 2 11 9 4 3" xfId="21857" xr:uid="{00000000-0005-0000-0000-000038660000}"/>
    <cellStyle name="Normal 2 2 11 9 5" xfId="12563" xr:uid="{00000000-0005-0000-0000-000039660000}"/>
    <cellStyle name="Normal 2 2 11 9 5 2" xfId="25309" xr:uid="{00000000-0005-0000-0000-00003A660000}"/>
    <cellStyle name="Normal 2 2 11 9 6" xfId="18067" xr:uid="{00000000-0005-0000-0000-00003B660000}"/>
    <cellStyle name="Normal 2 2 11 9 7" xfId="31392" xr:uid="{00000000-0005-0000-0000-00003C660000}"/>
    <cellStyle name="Normal 2 2 11 9 8" xfId="34723" xr:uid="{00000000-0005-0000-0000-00003D660000}"/>
    <cellStyle name="Normal 2 2 12" xfId="4960" xr:uid="{00000000-0005-0000-0000-00003E660000}"/>
    <cellStyle name="Normal 2 2 13" xfId="6028" xr:uid="{00000000-0005-0000-0000-00003F660000}"/>
    <cellStyle name="Normal 2 2 13 2" xfId="18563" xr:uid="{00000000-0005-0000-0000-000040660000}"/>
    <cellStyle name="Normal 2 2 14" xfId="4921" xr:uid="{00000000-0005-0000-0000-000041660000}"/>
    <cellStyle name="Normal 2 2 14 2" xfId="6126" xr:uid="{00000000-0005-0000-0000-000042660000}"/>
    <cellStyle name="Normal 2 2 14 3" xfId="8147" xr:uid="{00000000-0005-0000-0000-000043660000}"/>
    <cellStyle name="Normal 2 2 14 3 2" xfId="14636" xr:uid="{00000000-0005-0000-0000-000044660000}"/>
    <cellStyle name="Normal 2 2 14 3 2 2" xfId="27315" xr:uid="{00000000-0005-0000-0000-000045660000}"/>
    <cellStyle name="Normal 2 2 14 3 3" xfId="22565" xr:uid="{00000000-0005-0000-0000-000046660000}"/>
    <cellStyle name="Normal 2 2 14 4" xfId="9071" xr:uid="{00000000-0005-0000-0000-000047660000}"/>
    <cellStyle name="Normal 2 2 14 4 2" xfId="15478" xr:uid="{00000000-0005-0000-0000-000048660000}"/>
    <cellStyle name="Normal 2 2 14 4 2 2" xfId="28126" xr:uid="{00000000-0005-0000-0000-000049660000}"/>
    <cellStyle name="Normal 2 2 14 4 3" xfId="23078" xr:uid="{00000000-0005-0000-0000-00004A660000}"/>
    <cellStyle name="Normal 2 2 14 5" xfId="7091" xr:uid="{00000000-0005-0000-0000-00004B660000}"/>
    <cellStyle name="Normal 2 2 14 5 2" xfId="13626" xr:uid="{00000000-0005-0000-0000-00004C660000}"/>
    <cellStyle name="Normal 2 2 14 5 2 2" xfId="26357" xr:uid="{00000000-0005-0000-0000-00004D660000}"/>
    <cellStyle name="Normal 2 2 14 5 3" xfId="21819" xr:uid="{00000000-0005-0000-0000-00004E660000}"/>
    <cellStyle name="Normal 2 2 14 6" xfId="12525" xr:uid="{00000000-0005-0000-0000-00004F660000}"/>
    <cellStyle name="Normal 2 2 14 6 2" xfId="25271" xr:uid="{00000000-0005-0000-0000-000050660000}"/>
    <cellStyle name="Normal 2 2 14 7" xfId="18863" xr:uid="{00000000-0005-0000-0000-000051660000}"/>
    <cellStyle name="Normal 2 2 14 8" xfId="21037" xr:uid="{00000000-0005-0000-0000-000052660000}"/>
    <cellStyle name="Normal 2 2 15" xfId="2216" xr:uid="{00000000-0005-0000-0000-000053660000}"/>
    <cellStyle name="Normal 2 2 15 2" xfId="7782" xr:uid="{00000000-0005-0000-0000-000054660000}"/>
    <cellStyle name="Normal 2 2 15 2 2" xfId="14277" xr:uid="{00000000-0005-0000-0000-000055660000}"/>
    <cellStyle name="Normal 2 2 15 2 2 2" xfId="26991" xr:uid="{00000000-0005-0000-0000-000056660000}"/>
    <cellStyle name="Normal 2 2 15 2 3" xfId="22484" xr:uid="{00000000-0005-0000-0000-000057660000}"/>
    <cellStyle name="Normal 2 2 15 3" xfId="8629" xr:uid="{00000000-0005-0000-0000-000058660000}"/>
    <cellStyle name="Normal 2 2 15 3 2" xfId="15114" xr:uid="{00000000-0005-0000-0000-000059660000}"/>
    <cellStyle name="Normal 2 2 15 3 2 2" xfId="27783" xr:uid="{00000000-0005-0000-0000-00005A660000}"/>
    <cellStyle name="Normal 2 2 15 3 3" xfId="22697" xr:uid="{00000000-0005-0000-0000-00005B660000}"/>
    <cellStyle name="Normal 2 2 15 4" xfId="6422" xr:uid="{00000000-0005-0000-0000-00005C660000}"/>
    <cellStyle name="Normal 2 2 15 4 2" xfId="13045" xr:uid="{00000000-0005-0000-0000-00005D660000}"/>
    <cellStyle name="Normal 2 2 15 4 2 2" xfId="25791" xr:uid="{00000000-0005-0000-0000-00005E660000}"/>
    <cellStyle name="Normal 2 2 15 4 3" xfId="21171" xr:uid="{00000000-0005-0000-0000-00005F660000}"/>
    <cellStyle name="Normal 2 2 15 5" xfId="12033" xr:uid="{00000000-0005-0000-0000-000060660000}"/>
    <cellStyle name="Normal 2 2 15 5 2" xfId="24778" xr:uid="{00000000-0005-0000-0000-000061660000}"/>
    <cellStyle name="Normal 2 2 15 6" xfId="18912" xr:uid="{00000000-0005-0000-0000-000062660000}"/>
    <cellStyle name="Normal 2 2 15 7" xfId="20903" xr:uid="{00000000-0005-0000-0000-000063660000}"/>
    <cellStyle name="Normal 2 2 16" xfId="18029" xr:uid="{00000000-0005-0000-0000-000064660000}"/>
    <cellStyle name="Normal 2 2 16 2" xfId="19413" xr:uid="{00000000-0005-0000-0000-000065660000}"/>
    <cellStyle name="Normal 2 2 16 2 2" xfId="32530" xr:uid="{00000000-0005-0000-0000-000066660000}"/>
    <cellStyle name="Normal 2 2 16 2 3" xfId="35541" xr:uid="{00000000-0005-0000-0000-000067660000}"/>
    <cellStyle name="Normal 2 2 16 3" xfId="31354" xr:uid="{00000000-0005-0000-0000-000068660000}"/>
    <cellStyle name="Normal 2 2 16 4" xfId="34685" xr:uid="{00000000-0005-0000-0000-000069660000}"/>
    <cellStyle name="Normal 2 2 17" xfId="37179" xr:uid="{00000000-0005-0000-0000-00006A660000}"/>
    <cellStyle name="Normal 2 2 18" xfId="38108" xr:uid="{00000000-0005-0000-0000-00006B660000}"/>
    <cellStyle name="Normal 2 2 19" xfId="44002" xr:uid="{00000000-0005-0000-0000-00006C660000}"/>
    <cellStyle name="Normal 2 2 2" xfId="296" xr:uid="{00000000-0005-0000-0000-00006D660000}"/>
    <cellStyle name="Normal 2 2 2 10" xfId="4962" xr:uid="{00000000-0005-0000-0000-00006E660000}"/>
    <cellStyle name="Normal 2 2 2 10 2" xfId="8186" xr:uid="{00000000-0005-0000-0000-00006F660000}"/>
    <cellStyle name="Normal 2 2 2 10 2 2" xfId="14675" xr:uid="{00000000-0005-0000-0000-000070660000}"/>
    <cellStyle name="Normal 2 2 2 10 2 2 2" xfId="27354" xr:uid="{00000000-0005-0000-0000-000071660000}"/>
    <cellStyle name="Normal 2 2 2 10 2 3" xfId="19452" xr:uid="{00000000-0005-0000-0000-000072660000}"/>
    <cellStyle name="Normal 2 2 2 10 2 4" xfId="32569" xr:uid="{00000000-0005-0000-0000-000073660000}"/>
    <cellStyle name="Normal 2 2 2 10 2 5" xfId="35580" xr:uid="{00000000-0005-0000-0000-000074660000}"/>
    <cellStyle name="Normal 2 2 2 10 3" xfId="9110" xr:uid="{00000000-0005-0000-0000-000075660000}"/>
    <cellStyle name="Normal 2 2 2 10 3 2" xfId="15517" xr:uid="{00000000-0005-0000-0000-000076660000}"/>
    <cellStyle name="Normal 2 2 2 10 3 2 2" xfId="28165" xr:uid="{00000000-0005-0000-0000-000077660000}"/>
    <cellStyle name="Normal 2 2 2 10 3 3" xfId="23117" xr:uid="{00000000-0005-0000-0000-000078660000}"/>
    <cellStyle name="Normal 2 2 2 10 4" xfId="7132" xr:uid="{00000000-0005-0000-0000-000079660000}"/>
    <cellStyle name="Normal 2 2 2 10 4 2" xfId="13667" xr:uid="{00000000-0005-0000-0000-00007A660000}"/>
    <cellStyle name="Normal 2 2 2 10 4 2 2" xfId="26398" xr:uid="{00000000-0005-0000-0000-00007B660000}"/>
    <cellStyle name="Normal 2 2 2 10 4 3" xfId="21860" xr:uid="{00000000-0005-0000-0000-00007C660000}"/>
    <cellStyle name="Normal 2 2 2 10 5" xfId="12565" xr:uid="{00000000-0005-0000-0000-00007D660000}"/>
    <cellStyle name="Normal 2 2 2 10 5 2" xfId="25311" xr:uid="{00000000-0005-0000-0000-00007E660000}"/>
    <cellStyle name="Normal 2 2 2 10 6" xfId="18069" xr:uid="{00000000-0005-0000-0000-00007F660000}"/>
    <cellStyle name="Normal 2 2 2 10 7" xfId="31393" xr:uid="{00000000-0005-0000-0000-000080660000}"/>
    <cellStyle name="Normal 2 2 2 10 8" xfId="34724" xr:uid="{00000000-0005-0000-0000-000081660000}"/>
    <cellStyle name="Normal 2 2 2 11" xfId="4963" xr:uid="{00000000-0005-0000-0000-000082660000}"/>
    <cellStyle name="Normal 2 2 2 11 2" xfId="8187" xr:uid="{00000000-0005-0000-0000-000083660000}"/>
    <cellStyle name="Normal 2 2 2 11 2 2" xfId="14676" xr:uid="{00000000-0005-0000-0000-000084660000}"/>
    <cellStyle name="Normal 2 2 2 11 2 2 2" xfId="27355" xr:uid="{00000000-0005-0000-0000-000085660000}"/>
    <cellStyle name="Normal 2 2 2 11 2 3" xfId="19453" xr:uid="{00000000-0005-0000-0000-000086660000}"/>
    <cellStyle name="Normal 2 2 2 11 2 4" xfId="32570" xr:uid="{00000000-0005-0000-0000-000087660000}"/>
    <cellStyle name="Normal 2 2 2 11 2 5" xfId="35581" xr:uid="{00000000-0005-0000-0000-000088660000}"/>
    <cellStyle name="Normal 2 2 2 11 3" xfId="9111" xr:uid="{00000000-0005-0000-0000-000089660000}"/>
    <cellStyle name="Normal 2 2 2 11 3 2" xfId="15518" xr:uid="{00000000-0005-0000-0000-00008A660000}"/>
    <cellStyle name="Normal 2 2 2 11 3 2 2" xfId="28166" xr:uid="{00000000-0005-0000-0000-00008B660000}"/>
    <cellStyle name="Normal 2 2 2 11 3 3" xfId="23118" xr:uid="{00000000-0005-0000-0000-00008C660000}"/>
    <cellStyle name="Normal 2 2 2 11 4" xfId="7133" xr:uid="{00000000-0005-0000-0000-00008D660000}"/>
    <cellStyle name="Normal 2 2 2 11 4 2" xfId="13668" xr:uid="{00000000-0005-0000-0000-00008E660000}"/>
    <cellStyle name="Normal 2 2 2 11 4 2 2" xfId="26399" xr:uid="{00000000-0005-0000-0000-00008F660000}"/>
    <cellStyle name="Normal 2 2 2 11 4 3" xfId="21861" xr:uid="{00000000-0005-0000-0000-000090660000}"/>
    <cellStyle name="Normal 2 2 2 11 5" xfId="12566" xr:uid="{00000000-0005-0000-0000-000091660000}"/>
    <cellStyle name="Normal 2 2 2 11 5 2" xfId="25312" xr:uid="{00000000-0005-0000-0000-000092660000}"/>
    <cellStyle name="Normal 2 2 2 11 6" xfId="18070" xr:uid="{00000000-0005-0000-0000-000093660000}"/>
    <cellStyle name="Normal 2 2 2 11 7" xfId="31394" xr:uid="{00000000-0005-0000-0000-000094660000}"/>
    <cellStyle name="Normal 2 2 2 11 8" xfId="34725" xr:uid="{00000000-0005-0000-0000-000095660000}"/>
    <cellStyle name="Normal 2 2 2 12" xfId="4964" xr:uid="{00000000-0005-0000-0000-000096660000}"/>
    <cellStyle name="Normal 2 2 2 12 2" xfId="8188" xr:uid="{00000000-0005-0000-0000-000097660000}"/>
    <cellStyle name="Normal 2 2 2 12 2 2" xfId="14677" xr:uid="{00000000-0005-0000-0000-000098660000}"/>
    <cellStyle name="Normal 2 2 2 12 2 2 2" xfId="27356" xr:uid="{00000000-0005-0000-0000-000099660000}"/>
    <cellStyle name="Normal 2 2 2 12 2 3" xfId="19454" xr:uid="{00000000-0005-0000-0000-00009A660000}"/>
    <cellStyle name="Normal 2 2 2 12 2 4" xfId="32571" xr:uid="{00000000-0005-0000-0000-00009B660000}"/>
    <cellStyle name="Normal 2 2 2 12 2 5" xfId="35582" xr:uid="{00000000-0005-0000-0000-00009C660000}"/>
    <cellStyle name="Normal 2 2 2 12 3" xfId="9112" xr:uid="{00000000-0005-0000-0000-00009D660000}"/>
    <cellStyle name="Normal 2 2 2 12 3 2" xfId="15519" xr:uid="{00000000-0005-0000-0000-00009E660000}"/>
    <cellStyle name="Normal 2 2 2 12 3 2 2" xfId="28167" xr:uid="{00000000-0005-0000-0000-00009F660000}"/>
    <cellStyle name="Normal 2 2 2 12 3 3" xfId="23119" xr:uid="{00000000-0005-0000-0000-0000A0660000}"/>
    <cellStyle name="Normal 2 2 2 12 4" xfId="7134" xr:uid="{00000000-0005-0000-0000-0000A1660000}"/>
    <cellStyle name="Normal 2 2 2 12 4 2" xfId="13669" xr:uid="{00000000-0005-0000-0000-0000A2660000}"/>
    <cellStyle name="Normal 2 2 2 12 4 2 2" xfId="26400" xr:uid="{00000000-0005-0000-0000-0000A3660000}"/>
    <cellStyle name="Normal 2 2 2 12 4 3" xfId="21862" xr:uid="{00000000-0005-0000-0000-0000A4660000}"/>
    <cellStyle name="Normal 2 2 2 12 5" xfId="12567" xr:uid="{00000000-0005-0000-0000-0000A5660000}"/>
    <cellStyle name="Normal 2 2 2 12 5 2" xfId="25313" xr:uid="{00000000-0005-0000-0000-0000A6660000}"/>
    <cellStyle name="Normal 2 2 2 12 6" xfId="18071" xr:uid="{00000000-0005-0000-0000-0000A7660000}"/>
    <cellStyle name="Normal 2 2 2 12 7" xfId="31395" xr:uid="{00000000-0005-0000-0000-0000A8660000}"/>
    <cellStyle name="Normal 2 2 2 12 8" xfId="34726" xr:uid="{00000000-0005-0000-0000-0000A9660000}"/>
    <cellStyle name="Normal 2 2 2 13" xfId="4965" xr:uid="{00000000-0005-0000-0000-0000AA660000}"/>
    <cellStyle name="Normal 2 2 2 13 2" xfId="8189" xr:uid="{00000000-0005-0000-0000-0000AB660000}"/>
    <cellStyle name="Normal 2 2 2 13 2 2" xfId="14678" xr:uid="{00000000-0005-0000-0000-0000AC660000}"/>
    <cellStyle name="Normal 2 2 2 13 2 2 2" xfId="27357" xr:uid="{00000000-0005-0000-0000-0000AD660000}"/>
    <cellStyle name="Normal 2 2 2 13 2 3" xfId="19455" xr:uid="{00000000-0005-0000-0000-0000AE660000}"/>
    <cellStyle name="Normal 2 2 2 13 2 4" xfId="32572" xr:uid="{00000000-0005-0000-0000-0000AF660000}"/>
    <cellStyle name="Normal 2 2 2 13 2 5" xfId="35583" xr:uid="{00000000-0005-0000-0000-0000B0660000}"/>
    <cellStyle name="Normal 2 2 2 13 3" xfId="9113" xr:uid="{00000000-0005-0000-0000-0000B1660000}"/>
    <cellStyle name="Normal 2 2 2 13 3 2" xfId="15520" xr:uid="{00000000-0005-0000-0000-0000B2660000}"/>
    <cellStyle name="Normal 2 2 2 13 3 2 2" xfId="28168" xr:uid="{00000000-0005-0000-0000-0000B3660000}"/>
    <cellStyle name="Normal 2 2 2 13 3 3" xfId="23120" xr:uid="{00000000-0005-0000-0000-0000B4660000}"/>
    <cellStyle name="Normal 2 2 2 13 4" xfId="7135" xr:uid="{00000000-0005-0000-0000-0000B5660000}"/>
    <cellStyle name="Normal 2 2 2 13 4 2" xfId="13670" xr:uid="{00000000-0005-0000-0000-0000B6660000}"/>
    <cellStyle name="Normal 2 2 2 13 4 2 2" xfId="26401" xr:uid="{00000000-0005-0000-0000-0000B7660000}"/>
    <cellStyle name="Normal 2 2 2 13 4 3" xfId="21863" xr:uid="{00000000-0005-0000-0000-0000B8660000}"/>
    <cellStyle name="Normal 2 2 2 13 5" xfId="12568" xr:uid="{00000000-0005-0000-0000-0000B9660000}"/>
    <cellStyle name="Normal 2 2 2 13 5 2" xfId="25314" xr:uid="{00000000-0005-0000-0000-0000BA660000}"/>
    <cellStyle name="Normal 2 2 2 13 6" xfId="18072" xr:uid="{00000000-0005-0000-0000-0000BB660000}"/>
    <cellStyle name="Normal 2 2 2 13 7" xfId="31396" xr:uid="{00000000-0005-0000-0000-0000BC660000}"/>
    <cellStyle name="Normal 2 2 2 13 8" xfId="34727" xr:uid="{00000000-0005-0000-0000-0000BD660000}"/>
    <cellStyle name="Normal 2 2 2 14" xfId="4966" xr:uid="{00000000-0005-0000-0000-0000BE660000}"/>
    <cellStyle name="Normal 2 2 2 14 2" xfId="8190" xr:uid="{00000000-0005-0000-0000-0000BF660000}"/>
    <cellStyle name="Normal 2 2 2 14 2 2" xfId="14679" xr:uid="{00000000-0005-0000-0000-0000C0660000}"/>
    <cellStyle name="Normal 2 2 2 14 2 2 2" xfId="27358" xr:uid="{00000000-0005-0000-0000-0000C1660000}"/>
    <cellStyle name="Normal 2 2 2 14 2 3" xfId="19456" xr:uid="{00000000-0005-0000-0000-0000C2660000}"/>
    <cellStyle name="Normal 2 2 2 14 2 4" xfId="32573" xr:uid="{00000000-0005-0000-0000-0000C3660000}"/>
    <cellStyle name="Normal 2 2 2 14 2 5" xfId="35584" xr:uid="{00000000-0005-0000-0000-0000C4660000}"/>
    <cellStyle name="Normal 2 2 2 14 3" xfId="9114" xr:uid="{00000000-0005-0000-0000-0000C5660000}"/>
    <cellStyle name="Normal 2 2 2 14 3 2" xfId="15521" xr:uid="{00000000-0005-0000-0000-0000C6660000}"/>
    <cellStyle name="Normal 2 2 2 14 3 2 2" xfId="28169" xr:uid="{00000000-0005-0000-0000-0000C7660000}"/>
    <cellStyle name="Normal 2 2 2 14 3 3" xfId="23121" xr:uid="{00000000-0005-0000-0000-0000C8660000}"/>
    <cellStyle name="Normal 2 2 2 14 4" xfId="7136" xr:uid="{00000000-0005-0000-0000-0000C9660000}"/>
    <cellStyle name="Normal 2 2 2 14 4 2" xfId="13671" xr:uid="{00000000-0005-0000-0000-0000CA660000}"/>
    <cellStyle name="Normal 2 2 2 14 4 2 2" xfId="26402" xr:uid="{00000000-0005-0000-0000-0000CB660000}"/>
    <cellStyle name="Normal 2 2 2 14 4 3" xfId="21864" xr:uid="{00000000-0005-0000-0000-0000CC660000}"/>
    <cellStyle name="Normal 2 2 2 14 5" xfId="12569" xr:uid="{00000000-0005-0000-0000-0000CD660000}"/>
    <cellStyle name="Normal 2 2 2 14 5 2" xfId="25315" xr:uid="{00000000-0005-0000-0000-0000CE660000}"/>
    <cellStyle name="Normal 2 2 2 14 6" xfId="18073" xr:uid="{00000000-0005-0000-0000-0000CF660000}"/>
    <cellStyle name="Normal 2 2 2 14 7" xfId="31397" xr:uid="{00000000-0005-0000-0000-0000D0660000}"/>
    <cellStyle name="Normal 2 2 2 14 8" xfId="34728" xr:uid="{00000000-0005-0000-0000-0000D1660000}"/>
    <cellStyle name="Normal 2 2 2 15" xfId="4967" xr:uid="{00000000-0005-0000-0000-0000D2660000}"/>
    <cellStyle name="Normal 2 2 2 15 2" xfId="8191" xr:uid="{00000000-0005-0000-0000-0000D3660000}"/>
    <cellStyle name="Normal 2 2 2 15 2 2" xfId="14680" xr:uid="{00000000-0005-0000-0000-0000D4660000}"/>
    <cellStyle name="Normal 2 2 2 15 2 2 2" xfId="27359" xr:uid="{00000000-0005-0000-0000-0000D5660000}"/>
    <cellStyle name="Normal 2 2 2 15 2 3" xfId="19457" xr:uid="{00000000-0005-0000-0000-0000D6660000}"/>
    <cellStyle name="Normal 2 2 2 15 2 4" xfId="32574" xr:uid="{00000000-0005-0000-0000-0000D7660000}"/>
    <cellStyle name="Normal 2 2 2 15 2 5" xfId="35585" xr:uid="{00000000-0005-0000-0000-0000D8660000}"/>
    <cellStyle name="Normal 2 2 2 15 3" xfId="9115" xr:uid="{00000000-0005-0000-0000-0000D9660000}"/>
    <cellStyle name="Normal 2 2 2 15 3 2" xfId="15522" xr:uid="{00000000-0005-0000-0000-0000DA660000}"/>
    <cellStyle name="Normal 2 2 2 15 3 2 2" xfId="28170" xr:uid="{00000000-0005-0000-0000-0000DB660000}"/>
    <cellStyle name="Normal 2 2 2 15 3 3" xfId="23122" xr:uid="{00000000-0005-0000-0000-0000DC660000}"/>
    <cellStyle name="Normal 2 2 2 15 4" xfId="7137" xr:uid="{00000000-0005-0000-0000-0000DD660000}"/>
    <cellStyle name="Normal 2 2 2 15 4 2" xfId="13672" xr:uid="{00000000-0005-0000-0000-0000DE660000}"/>
    <cellStyle name="Normal 2 2 2 15 4 2 2" xfId="26403" xr:uid="{00000000-0005-0000-0000-0000DF660000}"/>
    <cellStyle name="Normal 2 2 2 15 4 3" xfId="21865" xr:uid="{00000000-0005-0000-0000-0000E0660000}"/>
    <cellStyle name="Normal 2 2 2 15 5" xfId="12570" xr:uid="{00000000-0005-0000-0000-0000E1660000}"/>
    <cellStyle name="Normal 2 2 2 15 5 2" xfId="25316" xr:uid="{00000000-0005-0000-0000-0000E2660000}"/>
    <cellStyle name="Normal 2 2 2 15 6" xfId="18074" xr:uid="{00000000-0005-0000-0000-0000E3660000}"/>
    <cellStyle name="Normal 2 2 2 15 7" xfId="31398" xr:uid="{00000000-0005-0000-0000-0000E4660000}"/>
    <cellStyle name="Normal 2 2 2 15 8" xfId="34729" xr:uid="{00000000-0005-0000-0000-0000E5660000}"/>
    <cellStyle name="Normal 2 2 2 16" xfId="4968" xr:uid="{00000000-0005-0000-0000-0000E6660000}"/>
    <cellStyle name="Normal 2 2 2 16 2" xfId="8192" xr:uid="{00000000-0005-0000-0000-0000E7660000}"/>
    <cellStyle name="Normal 2 2 2 16 2 2" xfId="14681" xr:uid="{00000000-0005-0000-0000-0000E8660000}"/>
    <cellStyle name="Normal 2 2 2 16 2 2 2" xfId="27360" xr:uid="{00000000-0005-0000-0000-0000E9660000}"/>
    <cellStyle name="Normal 2 2 2 16 2 3" xfId="19458" xr:uid="{00000000-0005-0000-0000-0000EA660000}"/>
    <cellStyle name="Normal 2 2 2 16 2 4" xfId="32575" xr:uid="{00000000-0005-0000-0000-0000EB660000}"/>
    <cellStyle name="Normal 2 2 2 16 2 5" xfId="35586" xr:uid="{00000000-0005-0000-0000-0000EC660000}"/>
    <cellStyle name="Normal 2 2 2 16 3" xfId="9116" xr:uid="{00000000-0005-0000-0000-0000ED660000}"/>
    <cellStyle name="Normal 2 2 2 16 3 2" xfId="15523" xr:uid="{00000000-0005-0000-0000-0000EE660000}"/>
    <cellStyle name="Normal 2 2 2 16 3 2 2" xfId="28171" xr:uid="{00000000-0005-0000-0000-0000EF660000}"/>
    <cellStyle name="Normal 2 2 2 16 3 3" xfId="23123" xr:uid="{00000000-0005-0000-0000-0000F0660000}"/>
    <cellStyle name="Normal 2 2 2 16 4" xfId="7138" xr:uid="{00000000-0005-0000-0000-0000F1660000}"/>
    <cellStyle name="Normal 2 2 2 16 4 2" xfId="13673" xr:uid="{00000000-0005-0000-0000-0000F2660000}"/>
    <cellStyle name="Normal 2 2 2 16 4 2 2" xfId="26404" xr:uid="{00000000-0005-0000-0000-0000F3660000}"/>
    <cellStyle name="Normal 2 2 2 16 4 3" xfId="21866" xr:uid="{00000000-0005-0000-0000-0000F4660000}"/>
    <cellStyle name="Normal 2 2 2 16 5" xfId="12571" xr:uid="{00000000-0005-0000-0000-0000F5660000}"/>
    <cellStyle name="Normal 2 2 2 16 5 2" xfId="25317" xr:uid="{00000000-0005-0000-0000-0000F6660000}"/>
    <cellStyle name="Normal 2 2 2 16 6" xfId="18075" xr:uid="{00000000-0005-0000-0000-0000F7660000}"/>
    <cellStyle name="Normal 2 2 2 16 7" xfId="31399" xr:uid="{00000000-0005-0000-0000-0000F8660000}"/>
    <cellStyle name="Normal 2 2 2 16 8" xfId="34730" xr:uid="{00000000-0005-0000-0000-0000F9660000}"/>
    <cellStyle name="Normal 2 2 2 17" xfId="4969" xr:uid="{00000000-0005-0000-0000-0000FA660000}"/>
    <cellStyle name="Normal 2 2 2 17 2" xfId="8193" xr:uid="{00000000-0005-0000-0000-0000FB660000}"/>
    <cellStyle name="Normal 2 2 2 17 2 2" xfId="14682" xr:uid="{00000000-0005-0000-0000-0000FC660000}"/>
    <cellStyle name="Normal 2 2 2 17 2 2 2" xfId="27361" xr:uid="{00000000-0005-0000-0000-0000FD660000}"/>
    <cellStyle name="Normal 2 2 2 17 2 3" xfId="19459" xr:uid="{00000000-0005-0000-0000-0000FE660000}"/>
    <cellStyle name="Normal 2 2 2 17 2 4" xfId="32576" xr:uid="{00000000-0005-0000-0000-0000FF660000}"/>
    <cellStyle name="Normal 2 2 2 17 2 5" xfId="35587" xr:uid="{00000000-0005-0000-0000-000000670000}"/>
    <cellStyle name="Normal 2 2 2 17 3" xfId="9117" xr:uid="{00000000-0005-0000-0000-000001670000}"/>
    <cellStyle name="Normal 2 2 2 17 3 2" xfId="15524" xr:uid="{00000000-0005-0000-0000-000002670000}"/>
    <cellStyle name="Normal 2 2 2 17 3 2 2" xfId="28172" xr:uid="{00000000-0005-0000-0000-000003670000}"/>
    <cellStyle name="Normal 2 2 2 17 3 3" xfId="23124" xr:uid="{00000000-0005-0000-0000-000004670000}"/>
    <cellStyle name="Normal 2 2 2 17 4" xfId="7139" xr:uid="{00000000-0005-0000-0000-000005670000}"/>
    <cellStyle name="Normal 2 2 2 17 4 2" xfId="13674" xr:uid="{00000000-0005-0000-0000-000006670000}"/>
    <cellStyle name="Normal 2 2 2 17 4 2 2" xfId="26405" xr:uid="{00000000-0005-0000-0000-000007670000}"/>
    <cellStyle name="Normal 2 2 2 17 4 3" xfId="21867" xr:uid="{00000000-0005-0000-0000-000008670000}"/>
    <cellStyle name="Normal 2 2 2 17 5" xfId="12572" xr:uid="{00000000-0005-0000-0000-000009670000}"/>
    <cellStyle name="Normal 2 2 2 17 5 2" xfId="25318" xr:uid="{00000000-0005-0000-0000-00000A670000}"/>
    <cellStyle name="Normal 2 2 2 17 6" xfId="18076" xr:uid="{00000000-0005-0000-0000-00000B670000}"/>
    <cellStyle name="Normal 2 2 2 17 7" xfId="31400" xr:uid="{00000000-0005-0000-0000-00000C670000}"/>
    <cellStyle name="Normal 2 2 2 17 8" xfId="34731" xr:uid="{00000000-0005-0000-0000-00000D670000}"/>
    <cellStyle name="Normal 2 2 2 18" xfId="4970" xr:uid="{00000000-0005-0000-0000-00000E670000}"/>
    <cellStyle name="Normal 2 2 2 18 2" xfId="8194" xr:uid="{00000000-0005-0000-0000-00000F670000}"/>
    <cellStyle name="Normal 2 2 2 18 2 2" xfId="14683" xr:uid="{00000000-0005-0000-0000-000010670000}"/>
    <cellStyle name="Normal 2 2 2 18 2 2 2" xfId="27362" xr:uid="{00000000-0005-0000-0000-000011670000}"/>
    <cellStyle name="Normal 2 2 2 18 2 3" xfId="19460" xr:uid="{00000000-0005-0000-0000-000012670000}"/>
    <cellStyle name="Normal 2 2 2 18 2 4" xfId="32577" xr:uid="{00000000-0005-0000-0000-000013670000}"/>
    <cellStyle name="Normal 2 2 2 18 2 5" xfId="35588" xr:uid="{00000000-0005-0000-0000-000014670000}"/>
    <cellStyle name="Normal 2 2 2 18 3" xfId="9118" xr:uid="{00000000-0005-0000-0000-000015670000}"/>
    <cellStyle name="Normal 2 2 2 18 3 2" xfId="15525" xr:uid="{00000000-0005-0000-0000-000016670000}"/>
    <cellStyle name="Normal 2 2 2 18 3 2 2" xfId="28173" xr:uid="{00000000-0005-0000-0000-000017670000}"/>
    <cellStyle name="Normal 2 2 2 18 3 3" xfId="23125" xr:uid="{00000000-0005-0000-0000-000018670000}"/>
    <cellStyle name="Normal 2 2 2 18 4" xfId="7140" xr:uid="{00000000-0005-0000-0000-000019670000}"/>
    <cellStyle name="Normal 2 2 2 18 4 2" xfId="13675" xr:uid="{00000000-0005-0000-0000-00001A670000}"/>
    <cellStyle name="Normal 2 2 2 18 4 2 2" xfId="26406" xr:uid="{00000000-0005-0000-0000-00001B670000}"/>
    <cellStyle name="Normal 2 2 2 18 4 3" xfId="21868" xr:uid="{00000000-0005-0000-0000-00001C670000}"/>
    <cellStyle name="Normal 2 2 2 18 5" xfId="12573" xr:uid="{00000000-0005-0000-0000-00001D670000}"/>
    <cellStyle name="Normal 2 2 2 18 5 2" xfId="25319" xr:uid="{00000000-0005-0000-0000-00001E670000}"/>
    <cellStyle name="Normal 2 2 2 18 6" xfId="18077" xr:uid="{00000000-0005-0000-0000-00001F670000}"/>
    <cellStyle name="Normal 2 2 2 18 7" xfId="31401" xr:uid="{00000000-0005-0000-0000-000020670000}"/>
    <cellStyle name="Normal 2 2 2 18 8" xfId="34732" xr:uid="{00000000-0005-0000-0000-000021670000}"/>
    <cellStyle name="Normal 2 2 2 19" xfId="4971" xr:uid="{00000000-0005-0000-0000-000022670000}"/>
    <cellStyle name="Normal 2 2 2 19 2" xfId="8195" xr:uid="{00000000-0005-0000-0000-000023670000}"/>
    <cellStyle name="Normal 2 2 2 19 2 2" xfId="14684" xr:uid="{00000000-0005-0000-0000-000024670000}"/>
    <cellStyle name="Normal 2 2 2 19 2 2 2" xfId="27363" xr:uid="{00000000-0005-0000-0000-000025670000}"/>
    <cellStyle name="Normal 2 2 2 19 2 3" xfId="19461" xr:uid="{00000000-0005-0000-0000-000026670000}"/>
    <cellStyle name="Normal 2 2 2 19 2 4" xfId="32578" xr:uid="{00000000-0005-0000-0000-000027670000}"/>
    <cellStyle name="Normal 2 2 2 19 2 5" xfId="35589" xr:uid="{00000000-0005-0000-0000-000028670000}"/>
    <cellStyle name="Normal 2 2 2 19 3" xfId="9119" xr:uid="{00000000-0005-0000-0000-000029670000}"/>
    <cellStyle name="Normal 2 2 2 19 3 2" xfId="15526" xr:uid="{00000000-0005-0000-0000-00002A670000}"/>
    <cellStyle name="Normal 2 2 2 19 3 2 2" xfId="28174" xr:uid="{00000000-0005-0000-0000-00002B670000}"/>
    <cellStyle name="Normal 2 2 2 19 3 3" xfId="23126" xr:uid="{00000000-0005-0000-0000-00002C670000}"/>
    <cellStyle name="Normal 2 2 2 19 4" xfId="7141" xr:uid="{00000000-0005-0000-0000-00002D670000}"/>
    <cellStyle name="Normal 2 2 2 19 4 2" xfId="13676" xr:uid="{00000000-0005-0000-0000-00002E670000}"/>
    <cellStyle name="Normal 2 2 2 19 4 2 2" xfId="26407" xr:uid="{00000000-0005-0000-0000-00002F670000}"/>
    <cellStyle name="Normal 2 2 2 19 4 3" xfId="21869" xr:uid="{00000000-0005-0000-0000-000030670000}"/>
    <cellStyle name="Normal 2 2 2 19 5" xfId="12574" xr:uid="{00000000-0005-0000-0000-000031670000}"/>
    <cellStyle name="Normal 2 2 2 19 5 2" xfId="25320" xr:uid="{00000000-0005-0000-0000-000032670000}"/>
    <cellStyle name="Normal 2 2 2 19 6" xfId="18078" xr:uid="{00000000-0005-0000-0000-000033670000}"/>
    <cellStyle name="Normal 2 2 2 19 7" xfId="31402" xr:uid="{00000000-0005-0000-0000-000034670000}"/>
    <cellStyle name="Normal 2 2 2 19 8" xfId="34733" xr:uid="{00000000-0005-0000-0000-000035670000}"/>
    <cellStyle name="Normal 2 2 2 2" xfId="782" xr:uid="{00000000-0005-0000-0000-000036670000}"/>
    <cellStyle name="Normal 2 2 2 2 10" xfId="44005" xr:uid="{00000000-0005-0000-0000-000037670000}"/>
    <cellStyle name="Normal 2 2 2 2 11" xfId="44006" xr:uid="{00000000-0005-0000-0000-000038670000}"/>
    <cellStyle name="Normal 2 2 2 2 12" xfId="44007" xr:uid="{00000000-0005-0000-0000-000039670000}"/>
    <cellStyle name="Normal 2 2 2 2 2" xfId="1680" xr:uid="{00000000-0005-0000-0000-00003A670000}"/>
    <cellStyle name="Normal 2 2 2 2 2 10" xfId="4974" xr:uid="{00000000-0005-0000-0000-00003B670000}"/>
    <cellStyle name="Normal 2 2 2 2 2 11" xfId="4975" xr:uid="{00000000-0005-0000-0000-00003C670000}"/>
    <cellStyle name="Normal 2 2 2 2 2 12" xfId="4976" xr:uid="{00000000-0005-0000-0000-00003D670000}"/>
    <cellStyle name="Normal 2 2 2 2 2 13" xfId="4977" xr:uid="{00000000-0005-0000-0000-00003E670000}"/>
    <cellStyle name="Normal 2 2 2 2 2 14" xfId="4978" xr:uid="{00000000-0005-0000-0000-00003F670000}"/>
    <cellStyle name="Normal 2 2 2 2 2 15" xfId="4979" xr:uid="{00000000-0005-0000-0000-000040670000}"/>
    <cellStyle name="Normal 2 2 2 2 2 16" xfId="4980" xr:uid="{00000000-0005-0000-0000-000041670000}"/>
    <cellStyle name="Normal 2 2 2 2 2 17" xfId="4981" xr:uid="{00000000-0005-0000-0000-000042670000}"/>
    <cellStyle name="Normal 2 2 2 2 2 18" xfId="4982" xr:uid="{00000000-0005-0000-0000-000043670000}"/>
    <cellStyle name="Normal 2 2 2 2 2 19" xfId="4983" xr:uid="{00000000-0005-0000-0000-000044670000}"/>
    <cellStyle name="Normal 2 2 2 2 2 2" xfId="4984" xr:uid="{00000000-0005-0000-0000-000045670000}"/>
    <cellStyle name="Normal 2 2 2 2 2 2 2" xfId="44009" xr:uid="{00000000-0005-0000-0000-000046670000}"/>
    <cellStyle name="Normal 2 2 2 2 2 20" xfId="4973" xr:uid="{00000000-0005-0000-0000-000047670000}"/>
    <cellStyle name="Normal 2 2 2 2 2 20 2" xfId="18802" xr:uid="{00000000-0005-0000-0000-000048670000}"/>
    <cellStyle name="Normal 2 2 2 2 2 21" xfId="18080" xr:uid="{00000000-0005-0000-0000-000049670000}"/>
    <cellStyle name="Normal 2 2 2 2 2 22" xfId="2894" xr:uid="{00000000-0005-0000-0000-00004A670000}"/>
    <cellStyle name="Normal 2 2 2 2 2 23" xfId="44008" xr:uid="{00000000-0005-0000-0000-00004B670000}"/>
    <cellStyle name="Normal 2 2 2 2 2 3" xfId="4985" xr:uid="{00000000-0005-0000-0000-00004C670000}"/>
    <cellStyle name="Normal 2 2 2 2 2 4" xfId="4986" xr:uid="{00000000-0005-0000-0000-00004D670000}"/>
    <cellStyle name="Normal 2 2 2 2 2 5" xfId="4987" xr:uid="{00000000-0005-0000-0000-00004E670000}"/>
    <cellStyle name="Normal 2 2 2 2 2 6" xfId="4988" xr:uid="{00000000-0005-0000-0000-00004F670000}"/>
    <cellStyle name="Normal 2 2 2 2 2 7" xfId="4989" xr:uid="{00000000-0005-0000-0000-000050670000}"/>
    <cellStyle name="Normal 2 2 2 2 2 8" xfId="4990" xr:uid="{00000000-0005-0000-0000-000051670000}"/>
    <cellStyle name="Normal 2 2 2 2 2 9" xfId="4991" xr:uid="{00000000-0005-0000-0000-000052670000}"/>
    <cellStyle name="Normal 2 2 2 2 3" xfId="4992" xr:uid="{00000000-0005-0000-0000-000053670000}"/>
    <cellStyle name="Normal 2 2 2 2 3 2" xfId="44011" xr:uid="{00000000-0005-0000-0000-000054670000}"/>
    <cellStyle name="Normal 2 2 2 2 3 3" xfId="44010" xr:uid="{00000000-0005-0000-0000-000055670000}"/>
    <cellStyle name="Normal 2 2 2 2 4" xfId="4972" xr:uid="{00000000-0005-0000-0000-000056670000}"/>
    <cellStyle name="Normal 2 2 2 2 4 2" xfId="18701" xr:uid="{00000000-0005-0000-0000-000057670000}"/>
    <cellStyle name="Normal 2 2 2 2 4 2 2" xfId="44013" xr:uid="{00000000-0005-0000-0000-000058670000}"/>
    <cellStyle name="Normal 2 2 2 2 4 3" xfId="44012" xr:uid="{00000000-0005-0000-0000-000059670000}"/>
    <cellStyle name="Normal 2 2 2 2 5" xfId="9966" xr:uid="{00000000-0005-0000-0000-00005A670000}"/>
    <cellStyle name="Normal 2 2 2 2 5 2" xfId="18079" xr:uid="{00000000-0005-0000-0000-00005B670000}"/>
    <cellStyle name="Normal 2 2 2 2 5 2 2" xfId="44015" xr:uid="{00000000-0005-0000-0000-00005C670000}"/>
    <cellStyle name="Normal 2 2 2 2 5 3" xfId="44014" xr:uid="{00000000-0005-0000-0000-00005D670000}"/>
    <cellStyle name="Normal 2 2 2 2 6" xfId="2217" xr:uid="{00000000-0005-0000-0000-00005E670000}"/>
    <cellStyle name="Normal 2 2 2 2 6 2" xfId="44017" xr:uid="{00000000-0005-0000-0000-00005F670000}"/>
    <cellStyle name="Normal 2 2 2 2 6 3" xfId="44016" xr:uid="{00000000-0005-0000-0000-000060670000}"/>
    <cellStyle name="Normal 2 2 2 2 7" xfId="44018" xr:uid="{00000000-0005-0000-0000-000061670000}"/>
    <cellStyle name="Normal 2 2 2 2 7 2" xfId="44019" xr:uid="{00000000-0005-0000-0000-000062670000}"/>
    <cellStyle name="Normal 2 2 2 2 8" xfId="44020" xr:uid="{00000000-0005-0000-0000-000063670000}"/>
    <cellStyle name="Normal 2 2 2 2 9" xfId="44021" xr:uid="{00000000-0005-0000-0000-000064670000}"/>
    <cellStyle name="Normal 2 2 2 20" xfId="4993" xr:uid="{00000000-0005-0000-0000-000065670000}"/>
    <cellStyle name="Normal 2 2 2 20 2" xfId="8196" xr:uid="{00000000-0005-0000-0000-000066670000}"/>
    <cellStyle name="Normal 2 2 2 20 2 2" xfId="14685" xr:uid="{00000000-0005-0000-0000-000067670000}"/>
    <cellStyle name="Normal 2 2 2 20 2 2 2" xfId="27364" xr:uid="{00000000-0005-0000-0000-000068670000}"/>
    <cellStyle name="Normal 2 2 2 20 2 3" xfId="19462" xr:uid="{00000000-0005-0000-0000-000069670000}"/>
    <cellStyle name="Normal 2 2 2 20 2 4" xfId="32579" xr:uid="{00000000-0005-0000-0000-00006A670000}"/>
    <cellStyle name="Normal 2 2 2 20 2 5" xfId="35590" xr:uid="{00000000-0005-0000-0000-00006B670000}"/>
    <cellStyle name="Normal 2 2 2 20 3" xfId="9120" xr:uid="{00000000-0005-0000-0000-00006C670000}"/>
    <cellStyle name="Normal 2 2 2 20 3 2" xfId="15527" xr:uid="{00000000-0005-0000-0000-00006D670000}"/>
    <cellStyle name="Normal 2 2 2 20 3 2 2" xfId="28175" xr:uid="{00000000-0005-0000-0000-00006E670000}"/>
    <cellStyle name="Normal 2 2 2 20 3 3" xfId="23127" xr:uid="{00000000-0005-0000-0000-00006F670000}"/>
    <cellStyle name="Normal 2 2 2 20 4" xfId="7145" xr:uid="{00000000-0005-0000-0000-000070670000}"/>
    <cellStyle name="Normal 2 2 2 20 4 2" xfId="13680" xr:uid="{00000000-0005-0000-0000-000071670000}"/>
    <cellStyle name="Normal 2 2 2 20 4 2 2" xfId="26411" xr:uid="{00000000-0005-0000-0000-000072670000}"/>
    <cellStyle name="Normal 2 2 2 20 4 3" xfId="21873" xr:uid="{00000000-0005-0000-0000-000073670000}"/>
    <cellStyle name="Normal 2 2 2 20 5" xfId="12577" xr:uid="{00000000-0005-0000-0000-000074670000}"/>
    <cellStyle name="Normal 2 2 2 20 5 2" xfId="25323" xr:uid="{00000000-0005-0000-0000-000075670000}"/>
    <cellStyle name="Normal 2 2 2 20 6" xfId="18081" xr:uid="{00000000-0005-0000-0000-000076670000}"/>
    <cellStyle name="Normal 2 2 2 20 7" xfId="31403" xr:uid="{00000000-0005-0000-0000-000077670000}"/>
    <cellStyle name="Normal 2 2 2 20 8" xfId="34735" xr:uid="{00000000-0005-0000-0000-000078670000}"/>
    <cellStyle name="Normal 2 2 2 21" xfId="4994" xr:uid="{00000000-0005-0000-0000-000079670000}"/>
    <cellStyle name="Normal 2 2 2 21 2" xfId="8197" xr:uid="{00000000-0005-0000-0000-00007A670000}"/>
    <cellStyle name="Normal 2 2 2 21 2 2" xfId="14686" xr:uid="{00000000-0005-0000-0000-00007B670000}"/>
    <cellStyle name="Normal 2 2 2 21 2 2 2" xfId="27365" xr:uid="{00000000-0005-0000-0000-00007C670000}"/>
    <cellStyle name="Normal 2 2 2 21 2 3" xfId="19463" xr:uid="{00000000-0005-0000-0000-00007D670000}"/>
    <cellStyle name="Normal 2 2 2 21 2 4" xfId="32580" xr:uid="{00000000-0005-0000-0000-00007E670000}"/>
    <cellStyle name="Normal 2 2 2 21 2 5" xfId="35591" xr:uid="{00000000-0005-0000-0000-00007F670000}"/>
    <cellStyle name="Normal 2 2 2 21 3" xfId="9121" xr:uid="{00000000-0005-0000-0000-000080670000}"/>
    <cellStyle name="Normal 2 2 2 21 3 2" xfId="15528" xr:uid="{00000000-0005-0000-0000-000081670000}"/>
    <cellStyle name="Normal 2 2 2 21 3 2 2" xfId="28176" xr:uid="{00000000-0005-0000-0000-000082670000}"/>
    <cellStyle name="Normal 2 2 2 21 3 3" xfId="23128" xr:uid="{00000000-0005-0000-0000-000083670000}"/>
    <cellStyle name="Normal 2 2 2 21 4" xfId="7146" xr:uid="{00000000-0005-0000-0000-000084670000}"/>
    <cellStyle name="Normal 2 2 2 21 4 2" xfId="13681" xr:uid="{00000000-0005-0000-0000-000085670000}"/>
    <cellStyle name="Normal 2 2 2 21 4 2 2" xfId="26412" xr:uid="{00000000-0005-0000-0000-000086670000}"/>
    <cellStyle name="Normal 2 2 2 21 4 3" xfId="21874" xr:uid="{00000000-0005-0000-0000-000087670000}"/>
    <cellStyle name="Normal 2 2 2 21 5" xfId="12578" xr:uid="{00000000-0005-0000-0000-000088670000}"/>
    <cellStyle name="Normal 2 2 2 21 5 2" xfId="25324" xr:uid="{00000000-0005-0000-0000-000089670000}"/>
    <cellStyle name="Normal 2 2 2 21 6" xfId="18082" xr:uid="{00000000-0005-0000-0000-00008A670000}"/>
    <cellStyle name="Normal 2 2 2 21 7" xfId="31404" xr:uid="{00000000-0005-0000-0000-00008B670000}"/>
    <cellStyle name="Normal 2 2 2 21 8" xfId="34736" xr:uid="{00000000-0005-0000-0000-00008C670000}"/>
    <cellStyle name="Normal 2 2 2 22" xfId="4995" xr:uid="{00000000-0005-0000-0000-00008D670000}"/>
    <cellStyle name="Normal 2 2 2 22 2" xfId="8198" xr:uid="{00000000-0005-0000-0000-00008E670000}"/>
    <cellStyle name="Normal 2 2 2 22 2 2" xfId="14687" xr:uid="{00000000-0005-0000-0000-00008F670000}"/>
    <cellStyle name="Normal 2 2 2 22 2 2 2" xfId="27366" xr:uid="{00000000-0005-0000-0000-000090670000}"/>
    <cellStyle name="Normal 2 2 2 22 2 3" xfId="19464" xr:uid="{00000000-0005-0000-0000-000091670000}"/>
    <cellStyle name="Normal 2 2 2 22 2 4" xfId="32581" xr:uid="{00000000-0005-0000-0000-000092670000}"/>
    <cellStyle name="Normal 2 2 2 22 2 5" xfId="35592" xr:uid="{00000000-0005-0000-0000-000093670000}"/>
    <cellStyle name="Normal 2 2 2 22 3" xfId="9122" xr:uid="{00000000-0005-0000-0000-000094670000}"/>
    <cellStyle name="Normal 2 2 2 22 3 2" xfId="15529" xr:uid="{00000000-0005-0000-0000-000095670000}"/>
    <cellStyle name="Normal 2 2 2 22 3 2 2" xfId="28177" xr:uid="{00000000-0005-0000-0000-000096670000}"/>
    <cellStyle name="Normal 2 2 2 22 3 3" xfId="23129" xr:uid="{00000000-0005-0000-0000-000097670000}"/>
    <cellStyle name="Normal 2 2 2 22 4" xfId="7147" xr:uid="{00000000-0005-0000-0000-000098670000}"/>
    <cellStyle name="Normal 2 2 2 22 4 2" xfId="13682" xr:uid="{00000000-0005-0000-0000-000099670000}"/>
    <cellStyle name="Normal 2 2 2 22 4 2 2" xfId="26413" xr:uid="{00000000-0005-0000-0000-00009A670000}"/>
    <cellStyle name="Normal 2 2 2 22 4 3" xfId="21875" xr:uid="{00000000-0005-0000-0000-00009B670000}"/>
    <cellStyle name="Normal 2 2 2 22 5" xfId="12579" xr:uid="{00000000-0005-0000-0000-00009C670000}"/>
    <cellStyle name="Normal 2 2 2 22 5 2" xfId="25325" xr:uid="{00000000-0005-0000-0000-00009D670000}"/>
    <cellStyle name="Normal 2 2 2 22 6" xfId="18083" xr:uid="{00000000-0005-0000-0000-00009E670000}"/>
    <cellStyle name="Normal 2 2 2 22 7" xfId="31405" xr:uid="{00000000-0005-0000-0000-00009F670000}"/>
    <cellStyle name="Normal 2 2 2 22 8" xfId="34737" xr:uid="{00000000-0005-0000-0000-0000A0670000}"/>
    <cellStyle name="Normal 2 2 2 23" xfId="4996" xr:uid="{00000000-0005-0000-0000-0000A1670000}"/>
    <cellStyle name="Normal 2 2 2 23 2" xfId="8199" xr:uid="{00000000-0005-0000-0000-0000A2670000}"/>
    <cellStyle name="Normal 2 2 2 23 2 2" xfId="14688" xr:uid="{00000000-0005-0000-0000-0000A3670000}"/>
    <cellStyle name="Normal 2 2 2 23 2 2 2" xfId="27367" xr:uid="{00000000-0005-0000-0000-0000A4670000}"/>
    <cellStyle name="Normal 2 2 2 23 2 3" xfId="19465" xr:uid="{00000000-0005-0000-0000-0000A5670000}"/>
    <cellStyle name="Normal 2 2 2 23 2 4" xfId="32582" xr:uid="{00000000-0005-0000-0000-0000A6670000}"/>
    <cellStyle name="Normal 2 2 2 23 2 5" xfId="35593" xr:uid="{00000000-0005-0000-0000-0000A7670000}"/>
    <cellStyle name="Normal 2 2 2 23 3" xfId="9123" xr:uid="{00000000-0005-0000-0000-0000A8670000}"/>
    <cellStyle name="Normal 2 2 2 23 3 2" xfId="15530" xr:uid="{00000000-0005-0000-0000-0000A9670000}"/>
    <cellStyle name="Normal 2 2 2 23 3 2 2" xfId="28178" xr:uid="{00000000-0005-0000-0000-0000AA670000}"/>
    <cellStyle name="Normal 2 2 2 23 3 3" xfId="23130" xr:uid="{00000000-0005-0000-0000-0000AB670000}"/>
    <cellStyle name="Normal 2 2 2 23 4" xfId="7148" xr:uid="{00000000-0005-0000-0000-0000AC670000}"/>
    <cellStyle name="Normal 2 2 2 23 4 2" xfId="13683" xr:uid="{00000000-0005-0000-0000-0000AD670000}"/>
    <cellStyle name="Normal 2 2 2 23 4 2 2" xfId="26414" xr:uid="{00000000-0005-0000-0000-0000AE670000}"/>
    <cellStyle name="Normal 2 2 2 23 4 3" xfId="21876" xr:uid="{00000000-0005-0000-0000-0000AF670000}"/>
    <cellStyle name="Normal 2 2 2 23 5" xfId="12580" xr:uid="{00000000-0005-0000-0000-0000B0670000}"/>
    <cellStyle name="Normal 2 2 2 23 5 2" xfId="25326" xr:uid="{00000000-0005-0000-0000-0000B1670000}"/>
    <cellStyle name="Normal 2 2 2 23 6" xfId="18084" xr:uid="{00000000-0005-0000-0000-0000B2670000}"/>
    <cellStyle name="Normal 2 2 2 23 7" xfId="31406" xr:uid="{00000000-0005-0000-0000-0000B3670000}"/>
    <cellStyle name="Normal 2 2 2 23 8" xfId="34738" xr:uid="{00000000-0005-0000-0000-0000B4670000}"/>
    <cellStyle name="Normal 2 2 2 24" xfId="4997" xr:uid="{00000000-0005-0000-0000-0000B5670000}"/>
    <cellStyle name="Normal 2 2 2 24 2" xfId="8200" xr:uid="{00000000-0005-0000-0000-0000B6670000}"/>
    <cellStyle name="Normal 2 2 2 24 2 2" xfId="14689" xr:uid="{00000000-0005-0000-0000-0000B7670000}"/>
    <cellStyle name="Normal 2 2 2 24 2 2 2" xfId="27368" xr:uid="{00000000-0005-0000-0000-0000B8670000}"/>
    <cellStyle name="Normal 2 2 2 24 2 3" xfId="19466" xr:uid="{00000000-0005-0000-0000-0000B9670000}"/>
    <cellStyle name="Normal 2 2 2 24 2 4" xfId="32583" xr:uid="{00000000-0005-0000-0000-0000BA670000}"/>
    <cellStyle name="Normal 2 2 2 24 2 5" xfId="35594" xr:uid="{00000000-0005-0000-0000-0000BB670000}"/>
    <cellStyle name="Normal 2 2 2 24 3" xfId="9124" xr:uid="{00000000-0005-0000-0000-0000BC670000}"/>
    <cellStyle name="Normal 2 2 2 24 3 2" xfId="15531" xr:uid="{00000000-0005-0000-0000-0000BD670000}"/>
    <cellStyle name="Normal 2 2 2 24 3 2 2" xfId="28179" xr:uid="{00000000-0005-0000-0000-0000BE670000}"/>
    <cellStyle name="Normal 2 2 2 24 3 3" xfId="23131" xr:uid="{00000000-0005-0000-0000-0000BF670000}"/>
    <cellStyle name="Normal 2 2 2 24 4" xfId="7149" xr:uid="{00000000-0005-0000-0000-0000C0670000}"/>
    <cellStyle name="Normal 2 2 2 24 4 2" xfId="13684" xr:uid="{00000000-0005-0000-0000-0000C1670000}"/>
    <cellStyle name="Normal 2 2 2 24 4 2 2" xfId="26415" xr:uid="{00000000-0005-0000-0000-0000C2670000}"/>
    <cellStyle name="Normal 2 2 2 24 4 3" xfId="21877" xr:uid="{00000000-0005-0000-0000-0000C3670000}"/>
    <cellStyle name="Normal 2 2 2 24 5" xfId="12581" xr:uid="{00000000-0005-0000-0000-0000C4670000}"/>
    <cellStyle name="Normal 2 2 2 24 5 2" xfId="25327" xr:uid="{00000000-0005-0000-0000-0000C5670000}"/>
    <cellStyle name="Normal 2 2 2 24 6" xfId="18085" xr:uid="{00000000-0005-0000-0000-0000C6670000}"/>
    <cellStyle name="Normal 2 2 2 24 7" xfId="31407" xr:uid="{00000000-0005-0000-0000-0000C7670000}"/>
    <cellStyle name="Normal 2 2 2 24 8" xfId="34739" xr:uid="{00000000-0005-0000-0000-0000C8670000}"/>
    <cellStyle name="Normal 2 2 2 25" xfId="4961" xr:uid="{00000000-0005-0000-0000-0000C9670000}"/>
    <cellStyle name="Normal 2 2 2 25 2" xfId="6181" xr:uid="{00000000-0005-0000-0000-0000CA670000}"/>
    <cellStyle name="Normal 2 2 2 25 3" xfId="18661" xr:uid="{00000000-0005-0000-0000-0000CB670000}"/>
    <cellStyle name="Normal 2 2 2 26" xfId="9736" xr:uid="{00000000-0005-0000-0000-0000CC670000}"/>
    <cellStyle name="Normal 2 2 2 26 2" xfId="18068" xr:uid="{00000000-0005-0000-0000-0000CD670000}"/>
    <cellStyle name="Normal 2 2 2 27" xfId="37180" xr:uid="{00000000-0005-0000-0000-0000CE670000}"/>
    <cellStyle name="Normal 2 2 2 3" xfId="1028" xr:uid="{00000000-0005-0000-0000-0000CF670000}"/>
    <cellStyle name="Normal 2 2 2 3 2" xfId="4998" xr:uid="{00000000-0005-0000-0000-0000D0670000}"/>
    <cellStyle name="Normal 2 2 2 3 2 2" xfId="18728" xr:uid="{00000000-0005-0000-0000-0000D1670000}"/>
    <cellStyle name="Normal 2 2 2 3 2 3" xfId="44023" xr:uid="{00000000-0005-0000-0000-0000D2670000}"/>
    <cellStyle name="Normal 2 2 2 3 3" xfId="10027" xr:uid="{00000000-0005-0000-0000-0000D3670000}"/>
    <cellStyle name="Normal 2 2 2 3 3 2" xfId="18086" xr:uid="{00000000-0005-0000-0000-0000D4670000}"/>
    <cellStyle name="Normal 2 2 2 3 3 3" xfId="44024" xr:uid="{00000000-0005-0000-0000-0000D5670000}"/>
    <cellStyle name="Normal 2 2 2 3 4" xfId="10420" xr:uid="{00000000-0005-0000-0000-0000D6670000}"/>
    <cellStyle name="Normal 2 2 2 3 5" xfId="3120" xr:uid="{00000000-0005-0000-0000-0000D7670000}"/>
    <cellStyle name="Normal 2 2 2 3 6" xfId="44022" xr:uid="{00000000-0005-0000-0000-0000D8670000}"/>
    <cellStyle name="Normal 2 2 2 4" xfId="12" xr:uid="{00000000-0005-0000-0000-0000D9670000}"/>
    <cellStyle name="Normal 2 2 2 4 2" xfId="4999" xr:uid="{00000000-0005-0000-0000-0000DA670000}"/>
    <cellStyle name="Normal 2 2 2 4 2 2" xfId="44026" xr:uid="{00000000-0005-0000-0000-0000DB670000}"/>
    <cellStyle name="Normal 2 2 2 4 3" xfId="10173" xr:uid="{00000000-0005-0000-0000-0000DC670000}"/>
    <cellStyle name="Normal 2 2 2 4 4" xfId="3172" xr:uid="{00000000-0005-0000-0000-0000DD670000}"/>
    <cellStyle name="Normal 2 2 2 4 5" xfId="44025" xr:uid="{00000000-0005-0000-0000-0000DE670000}"/>
    <cellStyle name="Normal 2 2 2 5" xfId="1266" xr:uid="{00000000-0005-0000-0000-0000DF670000}"/>
    <cellStyle name="Normal 2 2 2 5 2" xfId="11076" xr:uid="{00000000-0005-0000-0000-0000E0670000}"/>
    <cellStyle name="Normal 2 2 2 5 2 2" xfId="44028" xr:uid="{00000000-0005-0000-0000-0000E1670000}"/>
    <cellStyle name="Normal 2 2 2 5 3" xfId="5000" xr:uid="{00000000-0005-0000-0000-0000E2670000}"/>
    <cellStyle name="Normal 2 2 2 5 4" xfId="44027" xr:uid="{00000000-0005-0000-0000-0000E3670000}"/>
    <cellStyle name="Normal 2 2 2 6" xfId="5001" xr:uid="{00000000-0005-0000-0000-0000E4670000}"/>
    <cellStyle name="Normal 2 2 2 6 10" xfId="44029" xr:uid="{00000000-0005-0000-0000-0000E5670000}"/>
    <cellStyle name="Normal 2 2 2 6 2" xfId="8201" xr:uid="{00000000-0005-0000-0000-0000E6670000}"/>
    <cellStyle name="Normal 2 2 2 6 2 2" xfId="14690" xr:uid="{00000000-0005-0000-0000-0000E7670000}"/>
    <cellStyle name="Normal 2 2 2 6 2 2 2" xfId="27369" xr:uid="{00000000-0005-0000-0000-0000E8670000}"/>
    <cellStyle name="Normal 2 2 2 6 2 3" xfId="19467" xr:uid="{00000000-0005-0000-0000-0000E9670000}"/>
    <cellStyle name="Normal 2 2 2 6 2 4" xfId="32584" xr:uid="{00000000-0005-0000-0000-0000EA670000}"/>
    <cellStyle name="Normal 2 2 2 6 2 5" xfId="35595" xr:uid="{00000000-0005-0000-0000-0000EB670000}"/>
    <cellStyle name="Normal 2 2 2 6 3" xfId="9125" xr:uid="{00000000-0005-0000-0000-0000EC670000}"/>
    <cellStyle name="Normal 2 2 2 6 3 2" xfId="15532" xr:uid="{00000000-0005-0000-0000-0000ED670000}"/>
    <cellStyle name="Normal 2 2 2 6 3 2 2" xfId="28180" xr:uid="{00000000-0005-0000-0000-0000EE670000}"/>
    <cellStyle name="Normal 2 2 2 6 3 3" xfId="23132" xr:uid="{00000000-0005-0000-0000-0000EF670000}"/>
    <cellStyle name="Normal 2 2 2 6 4" xfId="7150" xr:uid="{00000000-0005-0000-0000-0000F0670000}"/>
    <cellStyle name="Normal 2 2 2 6 4 2" xfId="13685" xr:uid="{00000000-0005-0000-0000-0000F1670000}"/>
    <cellStyle name="Normal 2 2 2 6 4 2 2" xfId="26416" xr:uid="{00000000-0005-0000-0000-0000F2670000}"/>
    <cellStyle name="Normal 2 2 2 6 4 3" xfId="21878" xr:uid="{00000000-0005-0000-0000-0000F3670000}"/>
    <cellStyle name="Normal 2 2 2 6 5" xfId="12582" xr:uid="{00000000-0005-0000-0000-0000F4670000}"/>
    <cellStyle name="Normal 2 2 2 6 5 2" xfId="25328" xr:uid="{00000000-0005-0000-0000-0000F5670000}"/>
    <cellStyle name="Normal 2 2 2 6 6" xfId="18087" xr:uid="{00000000-0005-0000-0000-0000F6670000}"/>
    <cellStyle name="Normal 2 2 2 6 7" xfId="31408" xr:uid="{00000000-0005-0000-0000-0000F7670000}"/>
    <cellStyle name="Normal 2 2 2 6 8" xfId="34740" xr:uid="{00000000-0005-0000-0000-0000F8670000}"/>
    <cellStyle name="Normal 2 2 2 6 9" xfId="37594" xr:uid="{00000000-0005-0000-0000-0000F9670000}"/>
    <cellStyle name="Normal 2 2 2 7" xfId="5002" xr:uid="{00000000-0005-0000-0000-0000FA670000}"/>
    <cellStyle name="Normal 2 2 2 7 2" xfId="8202" xr:uid="{00000000-0005-0000-0000-0000FB670000}"/>
    <cellStyle name="Normal 2 2 2 7 2 2" xfId="14691" xr:uid="{00000000-0005-0000-0000-0000FC670000}"/>
    <cellStyle name="Normal 2 2 2 7 2 2 2" xfId="27370" xr:uid="{00000000-0005-0000-0000-0000FD670000}"/>
    <cellStyle name="Normal 2 2 2 7 2 3" xfId="19468" xr:uid="{00000000-0005-0000-0000-0000FE670000}"/>
    <cellStyle name="Normal 2 2 2 7 2 4" xfId="32585" xr:uid="{00000000-0005-0000-0000-0000FF670000}"/>
    <cellStyle name="Normal 2 2 2 7 2 5" xfId="35596" xr:uid="{00000000-0005-0000-0000-000000680000}"/>
    <cellStyle name="Normal 2 2 2 7 3" xfId="9126" xr:uid="{00000000-0005-0000-0000-000001680000}"/>
    <cellStyle name="Normal 2 2 2 7 3 2" xfId="15533" xr:uid="{00000000-0005-0000-0000-000002680000}"/>
    <cellStyle name="Normal 2 2 2 7 3 2 2" xfId="28181" xr:uid="{00000000-0005-0000-0000-000003680000}"/>
    <cellStyle name="Normal 2 2 2 7 3 3" xfId="23133" xr:uid="{00000000-0005-0000-0000-000004680000}"/>
    <cellStyle name="Normal 2 2 2 7 4" xfId="7151" xr:uid="{00000000-0005-0000-0000-000005680000}"/>
    <cellStyle name="Normal 2 2 2 7 4 2" xfId="13686" xr:uid="{00000000-0005-0000-0000-000006680000}"/>
    <cellStyle name="Normal 2 2 2 7 4 2 2" xfId="26417" xr:uid="{00000000-0005-0000-0000-000007680000}"/>
    <cellStyle name="Normal 2 2 2 7 4 3" xfId="21879" xr:uid="{00000000-0005-0000-0000-000008680000}"/>
    <cellStyle name="Normal 2 2 2 7 5" xfId="12583" xr:uid="{00000000-0005-0000-0000-000009680000}"/>
    <cellStyle name="Normal 2 2 2 7 5 2" xfId="25329" xr:uid="{00000000-0005-0000-0000-00000A680000}"/>
    <cellStyle name="Normal 2 2 2 7 6" xfId="18088" xr:uid="{00000000-0005-0000-0000-00000B680000}"/>
    <cellStyle name="Normal 2 2 2 7 7" xfId="31409" xr:uid="{00000000-0005-0000-0000-00000C680000}"/>
    <cellStyle name="Normal 2 2 2 7 8" xfId="34741" xr:uid="{00000000-0005-0000-0000-00000D680000}"/>
    <cellStyle name="Normal 2 2 2 7 9" xfId="44030" xr:uid="{00000000-0005-0000-0000-00000E680000}"/>
    <cellStyle name="Normal 2 2 2 8" xfId="5003" xr:uid="{00000000-0005-0000-0000-00000F680000}"/>
    <cellStyle name="Normal 2 2 2 8 2" xfId="8203" xr:uid="{00000000-0005-0000-0000-000010680000}"/>
    <cellStyle name="Normal 2 2 2 8 2 2" xfId="14692" xr:uid="{00000000-0005-0000-0000-000011680000}"/>
    <cellStyle name="Normal 2 2 2 8 2 2 2" xfId="27371" xr:uid="{00000000-0005-0000-0000-000012680000}"/>
    <cellStyle name="Normal 2 2 2 8 2 3" xfId="19469" xr:uid="{00000000-0005-0000-0000-000013680000}"/>
    <cellStyle name="Normal 2 2 2 8 2 4" xfId="32586" xr:uid="{00000000-0005-0000-0000-000014680000}"/>
    <cellStyle name="Normal 2 2 2 8 2 5" xfId="35597" xr:uid="{00000000-0005-0000-0000-000015680000}"/>
    <cellStyle name="Normal 2 2 2 8 3" xfId="9127" xr:uid="{00000000-0005-0000-0000-000016680000}"/>
    <cellStyle name="Normal 2 2 2 8 3 2" xfId="15534" xr:uid="{00000000-0005-0000-0000-000017680000}"/>
    <cellStyle name="Normal 2 2 2 8 3 2 2" xfId="28182" xr:uid="{00000000-0005-0000-0000-000018680000}"/>
    <cellStyle name="Normal 2 2 2 8 3 3" xfId="23134" xr:uid="{00000000-0005-0000-0000-000019680000}"/>
    <cellStyle name="Normal 2 2 2 8 4" xfId="7152" xr:uid="{00000000-0005-0000-0000-00001A680000}"/>
    <cellStyle name="Normal 2 2 2 8 4 2" xfId="13687" xr:uid="{00000000-0005-0000-0000-00001B680000}"/>
    <cellStyle name="Normal 2 2 2 8 4 2 2" xfId="26418" xr:uid="{00000000-0005-0000-0000-00001C680000}"/>
    <cellStyle name="Normal 2 2 2 8 4 3" xfId="21880" xr:uid="{00000000-0005-0000-0000-00001D680000}"/>
    <cellStyle name="Normal 2 2 2 8 5" xfId="12584" xr:uid="{00000000-0005-0000-0000-00001E680000}"/>
    <cellStyle name="Normal 2 2 2 8 5 2" xfId="25330" xr:uid="{00000000-0005-0000-0000-00001F680000}"/>
    <cellStyle name="Normal 2 2 2 8 6" xfId="18089" xr:uid="{00000000-0005-0000-0000-000020680000}"/>
    <cellStyle name="Normal 2 2 2 8 7" xfId="31410" xr:uid="{00000000-0005-0000-0000-000021680000}"/>
    <cellStyle name="Normal 2 2 2 8 8" xfId="34742" xr:uid="{00000000-0005-0000-0000-000022680000}"/>
    <cellStyle name="Normal 2 2 2 8 9" xfId="44031" xr:uid="{00000000-0005-0000-0000-000023680000}"/>
    <cellStyle name="Normal 2 2 2 9" xfId="5004" xr:uid="{00000000-0005-0000-0000-000024680000}"/>
    <cellStyle name="Normal 2 2 2 9 2" xfId="8204" xr:uid="{00000000-0005-0000-0000-000025680000}"/>
    <cellStyle name="Normal 2 2 2 9 2 2" xfId="14693" xr:uid="{00000000-0005-0000-0000-000026680000}"/>
    <cellStyle name="Normal 2 2 2 9 2 2 2" xfId="27372" xr:uid="{00000000-0005-0000-0000-000027680000}"/>
    <cellStyle name="Normal 2 2 2 9 2 3" xfId="19470" xr:uid="{00000000-0005-0000-0000-000028680000}"/>
    <cellStyle name="Normal 2 2 2 9 2 4" xfId="32587" xr:uid="{00000000-0005-0000-0000-000029680000}"/>
    <cellStyle name="Normal 2 2 2 9 2 5" xfId="35598" xr:uid="{00000000-0005-0000-0000-00002A680000}"/>
    <cellStyle name="Normal 2 2 2 9 3" xfId="9128" xr:uid="{00000000-0005-0000-0000-00002B680000}"/>
    <cellStyle name="Normal 2 2 2 9 3 2" xfId="15535" xr:uid="{00000000-0005-0000-0000-00002C680000}"/>
    <cellStyle name="Normal 2 2 2 9 3 2 2" xfId="28183" xr:uid="{00000000-0005-0000-0000-00002D680000}"/>
    <cellStyle name="Normal 2 2 2 9 3 3" xfId="23135" xr:uid="{00000000-0005-0000-0000-00002E680000}"/>
    <cellStyle name="Normal 2 2 2 9 4" xfId="7153" xr:uid="{00000000-0005-0000-0000-00002F680000}"/>
    <cellStyle name="Normal 2 2 2 9 4 2" xfId="13688" xr:uid="{00000000-0005-0000-0000-000030680000}"/>
    <cellStyle name="Normal 2 2 2 9 4 2 2" xfId="26419" xr:uid="{00000000-0005-0000-0000-000031680000}"/>
    <cellStyle name="Normal 2 2 2 9 4 3" xfId="21881" xr:uid="{00000000-0005-0000-0000-000032680000}"/>
    <cellStyle name="Normal 2 2 2 9 5" xfId="12585" xr:uid="{00000000-0005-0000-0000-000033680000}"/>
    <cellStyle name="Normal 2 2 2 9 5 2" xfId="25331" xr:uid="{00000000-0005-0000-0000-000034680000}"/>
    <cellStyle name="Normal 2 2 2 9 6" xfId="18090" xr:uid="{00000000-0005-0000-0000-000035680000}"/>
    <cellStyle name="Normal 2 2 2 9 7" xfId="31411" xr:uid="{00000000-0005-0000-0000-000036680000}"/>
    <cellStyle name="Normal 2 2 2 9 8" xfId="34743" xr:uid="{00000000-0005-0000-0000-000037680000}"/>
    <cellStyle name="Normal 2 2 20" xfId="46748" xr:uid="{00000000-0005-0000-0000-000038680000}"/>
    <cellStyle name="Normal 2 2 3" xfId="564" xr:uid="{00000000-0005-0000-0000-000039680000}"/>
    <cellStyle name="Normal 2 2 3 2" xfId="1029" xr:uid="{00000000-0005-0000-0000-00003A680000}"/>
    <cellStyle name="Normal 2 2 3 2 2" xfId="1289" xr:uid="{00000000-0005-0000-0000-00003B680000}"/>
    <cellStyle name="Normal 2 2 3 2 2 2" xfId="37810" xr:uid="{00000000-0005-0000-0000-00003C680000}"/>
    <cellStyle name="Normal 2 2 3 2 2 3" xfId="38080" xr:uid="{00000000-0005-0000-0000-00003D680000}"/>
    <cellStyle name="Normal 2 2 3 2 3" xfId="2895" xr:uid="{00000000-0005-0000-0000-00003E680000}"/>
    <cellStyle name="Normal 2 2 3 2 4" xfId="37322" xr:uid="{00000000-0005-0000-0000-00003F680000}"/>
    <cellStyle name="Normal 2 2 3 2 5" xfId="44032" xr:uid="{00000000-0005-0000-0000-000040680000}"/>
    <cellStyle name="Normal 2 2 3 3" xfId="1253" xr:uid="{00000000-0005-0000-0000-000041680000}"/>
    <cellStyle name="Normal 2 2 3 3 2" xfId="18702" xr:uid="{00000000-0005-0000-0000-000042680000}"/>
    <cellStyle name="Normal 2 2 3 3 2 2" xfId="44034" xr:uid="{00000000-0005-0000-0000-000043680000}"/>
    <cellStyle name="Normal 2 2 3 3 3" xfId="5005" xr:uid="{00000000-0005-0000-0000-000044680000}"/>
    <cellStyle name="Normal 2 2 3 3 4" xfId="44033" xr:uid="{00000000-0005-0000-0000-000045680000}"/>
    <cellStyle name="Normal 2 2 3 4" xfId="9967" xr:uid="{00000000-0005-0000-0000-000046680000}"/>
    <cellStyle name="Normal 2 2 3 4 2" xfId="18091" xr:uid="{00000000-0005-0000-0000-000047680000}"/>
    <cellStyle name="Normal 2 2 3 4 3" xfId="44035" xr:uid="{00000000-0005-0000-0000-000048680000}"/>
    <cellStyle name="Normal 2 2 4" xfId="1030" xr:uid="{00000000-0005-0000-0000-000049680000}"/>
    <cellStyle name="Normal 2 2 4 2" xfId="1296" xr:uid="{00000000-0005-0000-0000-00004A680000}"/>
    <cellStyle name="Normal 2 2 4 2 2" xfId="2896" xr:uid="{00000000-0005-0000-0000-00004B680000}"/>
    <cellStyle name="Normal 2 2 4 2 3" xfId="44036" xr:uid="{00000000-0005-0000-0000-00004C680000}"/>
    <cellStyle name="Normal 2 2 4 3" xfId="5006" xr:uid="{00000000-0005-0000-0000-00004D680000}"/>
    <cellStyle name="Normal 2 2 4 3 2" xfId="18703" xr:uid="{00000000-0005-0000-0000-00004E680000}"/>
    <cellStyle name="Normal 2 2 4 3 3" xfId="44037" xr:uid="{00000000-0005-0000-0000-00004F680000}"/>
    <cellStyle name="Normal 2 2 4 4" xfId="9968" xr:uid="{00000000-0005-0000-0000-000050680000}"/>
    <cellStyle name="Normal 2 2 4 4 2" xfId="18092" xr:uid="{00000000-0005-0000-0000-000051680000}"/>
    <cellStyle name="Normal 2 2 4 4 3" xfId="44038" xr:uid="{00000000-0005-0000-0000-000052680000}"/>
    <cellStyle name="Normal 2 2 4 5" xfId="44039" xr:uid="{00000000-0005-0000-0000-000053680000}"/>
    <cellStyle name="Normal 2 2 4 6" xfId="44040" xr:uid="{00000000-0005-0000-0000-000054680000}"/>
    <cellStyle name="Normal 2 2 4 7" xfId="44041" xr:uid="{00000000-0005-0000-0000-000055680000}"/>
    <cellStyle name="Normal 2 2 5" xfId="1031" xr:uid="{00000000-0005-0000-0000-000056680000}"/>
    <cellStyle name="Normal 2 2 5 2" xfId="2897" xr:uid="{00000000-0005-0000-0000-000057680000}"/>
    <cellStyle name="Normal 2 2 5 2 2" xfId="44042" xr:uid="{00000000-0005-0000-0000-000058680000}"/>
    <cellStyle name="Normal 2 2 5 3" xfId="5007" xr:uid="{00000000-0005-0000-0000-000059680000}"/>
    <cellStyle name="Normal 2 2 5 3 2" xfId="18704" xr:uid="{00000000-0005-0000-0000-00005A680000}"/>
    <cellStyle name="Normal 2 2 5 3 3" xfId="44043" xr:uid="{00000000-0005-0000-0000-00005B680000}"/>
    <cellStyle name="Normal 2 2 5 4" xfId="9969" xr:uid="{00000000-0005-0000-0000-00005C680000}"/>
    <cellStyle name="Normal 2 2 5 4 2" xfId="18093" xr:uid="{00000000-0005-0000-0000-00005D680000}"/>
    <cellStyle name="Normal 2 2 5 5" xfId="2218" xr:uid="{00000000-0005-0000-0000-00005E680000}"/>
    <cellStyle name="Normal 2 2 5 6" xfId="37329" xr:uid="{00000000-0005-0000-0000-00005F680000}"/>
    <cellStyle name="Normal 2 2 6" xfId="1032" xr:uid="{00000000-0005-0000-0000-000060680000}"/>
    <cellStyle name="Normal 2 2 6 2" xfId="2898" xr:uid="{00000000-0005-0000-0000-000061680000}"/>
    <cellStyle name="Normal 2 2 6 2 2" xfId="10185" xr:uid="{00000000-0005-0000-0000-000062680000}"/>
    <cellStyle name="Normal 2 2 6 2 3" xfId="44044" xr:uid="{00000000-0005-0000-0000-000063680000}"/>
    <cellStyle name="Normal 2 2 6 3" xfId="5008" xr:uid="{00000000-0005-0000-0000-000064680000}"/>
    <cellStyle name="Normal 2 2 6 3 2" xfId="18700" xr:uid="{00000000-0005-0000-0000-000065680000}"/>
    <cellStyle name="Normal 2 2 6 3 3" xfId="44045" xr:uid="{00000000-0005-0000-0000-000066680000}"/>
    <cellStyle name="Normal 2 2 6 4" xfId="9965" xr:uid="{00000000-0005-0000-0000-000067680000}"/>
    <cellStyle name="Normal 2 2 6 4 2" xfId="18094" xr:uid="{00000000-0005-0000-0000-000068680000}"/>
    <cellStyle name="Normal 2 2 6 4 3" xfId="44046" xr:uid="{00000000-0005-0000-0000-000069680000}"/>
    <cellStyle name="Normal 2 2 6 5" xfId="2219" xr:uid="{00000000-0005-0000-0000-00006A680000}"/>
    <cellStyle name="Normal 2 2 7" xfId="1236" xr:uid="{00000000-0005-0000-0000-00006B680000}"/>
    <cellStyle name="Normal 2 2 7 2" xfId="2899" xr:uid="{00000000-0005-0000-0000-00006C680000}"/>
    <cellStyle name="Normal 2 2 7 2 2" xfId="44048" xr:uid="{00000000-0005-0000-0000-00006D680000}"/>
    <cellStyle name="Normal 2 2 7 3" xfId="5009" xr:uid="{00000000-0005-0000-0000-00006E680000}"/>
    <cellStyle name="Normal 2 2 7 3 2" xfId="44049" xr:uid="{00000000-0005-0000-0000-00006F680000}"/>
    <cellStyle name="Normal 2 2 7 4" xfId="10131" xr:uid="{00000000-0005-0000-0000-000070680000}"/>
    <cellStyle name="Normal 2 2 7 5" xfId="2220" xr:uid="{00000000-0005-0000-0000-000071680000}"/>
    <cellStyle name="Normal 2 2 7 6" xfId="44047" xr:uid="{00000000-0005-0000-0000-000072680000}"/>
    <cellStyle name="Normal 2 2 8" xfId="2221" xr:uid="{00000000-0005-0000-0000-000073680000}"/>
    <cellStyle name="Normal 2 2 8 2" xfId="2900" xr:uid="{00000000-0005-0000-0000-000074680000}"/>
    <cellStyle name="Normal 2 2 8 2 2" xfId="44051" xr:uid="{00000000-0005-0000-0000-000075680000}"/>
    <cellStyle name="Normal 2 2 8 3" xfId="5010" xr:uid="{00000000-0005-0000-0000-000076680000}"/>
    <cellStyle name="Normal 2 2 8 4" xfId="37397" xr:uid="{00000000-0005-0000-0000-000077680000}"/>
    <cellStyle name="Normal 2 2 8 5" xfId="44050" xr:uid="{00000000-0005-0000-0000-000078680000}"/>
    <cellStyle name="Normal 2 2 9" xfId="2222" xr:uid="{00000000-0005-0000-0000-000079680000}"/>
    <cellStyle name="Normal 2 2 9 10" xfId="5012" xr:uid="{00000000-0005-0000-0000-00007A680000}"/>
    <cellStyle name="Normal 2 2 9 10 2" xfId="8206" xr:uid="{00000000-0005-0000-0000-00007B680000}"/>
    <cellStyle name="Normal 2 2 9 10 2 2" xfId="14695" xr:uid="{00000000-0005-0000-0000-00007C680000}"/>
    <cellStyle name="Normal 2 2 9 10 2 2 2" xfId="27374" xr:uid="{00000000-0005-0000-0000-00007D680000}"/>
    <cellStyle name="Normal 2 2 9 10 2 3" xfId="19472" xr:uid="{00000000-0005-0000-0000-00007E680000}"/>
    <cellStyle name="Normal 2 2 9 10 2 4" xfId="32589" xr:uid="{00000000-0005-0000-0000-00007F680000}"/>
    <cellStyle name="Normal 2 2 9 10 2 5" xfId="35600" xr:uid="{00000000-0005-0000-0000-000080680000}"/>
    <cellStyle name="Normal 2 2 9 10 3" xfId="9130" xr:uid="{00000000-0005-0000-0000-000081680000}"/>
    <cellStyle name="Normal 2 2 9 10 3 2" xfId="15537" xr:uid="{00000000-0005-0000-0000-000082680000}"/>
    <cellStyle name="Normal 2 2 9 10 3 2 2" xfId="28185" xr:uid="{00000000-0005-0000-0000-000083680000}"/>
    <cellStyle name="Normal 2 2 9 10 3 3" xfId="23137" xr:uid="{00000000-0005-0000-0000-000084680000}"/>
    <cellStyle name="Normal 2 2 9 10 4" xfId="7155" xr:uid="{00000000-0005-0000-0000-000085680000}"/>
    <cellStyle name="Normal 2 2 9 10 4 2" xfId="13690" xr:uid="{00000000-0005-0000-0000-000086680000}"/>
    <cellStyle name="Normal 2 2 9 10 4 2 2" xfId="26421" xr:uid="{00000000-0005-0000-0000-000087680000}"/>
    <cellStyle name="Normal 2 2 9 10 4 3" xfId="21883" xr:uid="{00000000-0005-0000-0000-000088680000}"/>
    <cellStyle name="Normal 2 2 9 10 5" xfId="12588" xr:uid="{00000000-0005-0000-0000-000089680000}"/>
    <cellStyle name="Normal 2 2 9 10 5 2" xfId="25334" xr:uid="{00000000-0005-0000-0000-00008A680000}"/>
    <cellStyle name="Normal 2 2 9 10 6" xfId="18096" xr:uid="{00000000-0005-0000-0000-00008B680000}"/>
    <cellStyle name="Normal 2 2 9 10 7" xfId="31413" xr:uid="{00000000-0005-0000-0000-00008C680000}"/>
    <cellStyle name="Normal 2 2 9 10 8" xfId="34745" xr:uid="{00000000-0005-0000-0000-00008D680000}"/>
    <cellStyle name="Normal 2 2 9 11" xfId="5013" xr:uid="{00000000-0005-0000-0000-00008E680000}"/>
    <cellStyle name="Normal 2 2 9 11 2" xfId="8207" xr:uid="{00000000-0005-0000-0000-00008F680000}"/>
    <cellStyle name="Normal 2 2 9 11 2 2" xfId="14696" xr:uid="{00000000-0005-0000-0000-000090680000}"/>
    <cellStyle name="Normal 2 2 9 11 2 2 2" xfId="27375" xr:uid="{00000000-0005-0000-0000-000091680000}"/>
    <cellStyle name="Normal 2 2 9 11 2 3" xfId="19473" xr:uid="{00000000-0005-0000-0000-000092680000}"/>
    <cellStyle name="Normal 2 2 9 11 2 4" xfId="32590" xr:uid="{00000000-0005-0000-0000-000093680000}"/>
    <cellStyle name="Normal 2 2 9 11 2 5" xfId="35601" xr:uid="{00000000-0005-0000-0000-000094680000}"/>
    <cellStyle name="Normal 2 2 9 11 3" xfId="9131" xr:uid="{00000000-0005-0000-0000-000095680000}"/>
    <cellStyle name="Normal 2 2 9 11 3 2" xfId="15538" xr:uid="{00000000-0005-0000-0000-000096680000}"/>
    <cellStyle name="Normal 2 2 9 11 3 2 2" xfId="28186" xr:uid="{00000000-0005-0000-0000-000097680000}"/>
    <cellStyle name="Normal 2 2 9 11 3 3" xfId="23138" xr:uid="{00000000-0005-0000-0000-000098680000}"/>
    <cellStyle name="Normal 2 2 9 11 4" xfId="7156" xr:uid="{00000000-0005-0000-0000-000099680000}"/>
    <cellStyle name="Normal 2 2 9 11 4 2" xfId="13691" xr:uid="{00000000-0005-0000-0000-00009A680000}"/>
    <cellStyle name="Normal 2 2 9 11 4 2 2" xfId="26422" xr:uid="{00000000-0005-0000-0000-00009B680000}"/>
    <cellStyle name="Normal 2 2 9 11 4 3" xfId="21884" xr:uid="{00000000-0005-0000-0000-00009C680000}"/>
    <cellStyle name="Normal 2 2 9 11 5" xfId="12589" xr:uid="{00000000-0005-0000-0000-00009D680000}"/>
    <cellStyle name="Normal 2 2 9 11 5 2" xfId="25335" xr:uid="{00000000-0005-0000-0000-00009E680000}"/>
    <cellStyle name="Normal 2 2 9 11 6" xfId="18097" xr:uid="{00000000-0005-0000-0000-00009F680000}"/>
    <cellStyle name="Normal 2 2 9 11 7" xfId="31414" xr:uid="{00000000-0005-0000-0000-0000A0680000}"/>
    <cellStyle name="Normal 2 2 9 11 8" xfId="34746" xr:uid="{00000000-0005-0000-0000-0000A1680000}"/>
    <cellStyle name="Normal 2 2 9 12" xfId="5014" xr:uid="{00000000-0005-0000-0000-0000A2680000}"/>
    <cellStyle name="Normal 2 2 9 12 2" xfId="8208" xr:uid="{00000000-0005-0000-0000-0000A3680000}"/>
    <cellStyle name="Normal 2 2 9 12 2 2" xfId="14697" xr:uid="{00000000-0005-0000-0000-0000A4680000}"/>
    <cellStyle name="Normal 2 2 9 12 2 2 2" xfId="27376" xr:uid="{00000000-0005-0000-0000-0000A5680000}"/>
    <cellStyle name="Normal 2 2 9 12 2 3" xfId="19474" xr:uid="{00000000-0005-0000-0000-0000A6680000}"/>
    <cellStyle name="Normal 2 2 9 12 2 4" xfId="32591" xr:uid="{00000000-0005-0000-0000-0000A7680000}"/>
    <cellStyle name="Normal 2 2 9 12 2 5" xfId="35602" xr:uid="{00000000-0005-0000-0000-0000A8680000}"/>
    <cellStyle name="Normal 2 2 9 12 3" xfId="9132" xr:uid="{00000000-0005-0000-0000-0000A9680000}"/>
    <cellStyle name="Normal 2 2 9 12 3 2" xfId="15539" xr:uid="{00000000-0005-0000-0000-0000AA680000}"/>
    <cellStyle name="Normal 2 2 9 12 3 2 2" xfId="28187" xr:uid="{00000000-0005-0000-0000-0000AB680000}"/>
    <cellStyle name="Normal 2 2 9 12 3 3" xfId="23139" xr:uid="{00000000-0005-0000-0000-0000AC680000}"/>
    <cellStyle name="Normal 2 2 9 12 4" xfId="7157" xr:uid="{00000000-0005-0000-0000-0000AD680000}"/>
    <cellStyle name="Normal 2 2 9 12 4 2" xfId="13692" xr:uid="{00000000-0005-0000-0000-0000AE680000}"/>
    <cellStyle name="Normal 2 2 9 12 4 2 2" xfId="26423" xr:uid="{00000000-0005-0000-0000-0000AF680000}"/>
    <cellStyle name="Normal 2 2 9 12 4 3" xfId="21885" xr:uid="{00000000-0005-0000-0000-0000B0680000}"/>
    <cellStyle name="Normal 2 2 9 12 5" xfId="12590" xr:uid="{00000000-0005-0000-0000-0000B1680000}"/>
    <cellStyle name="Normal 2 2 9 12 5 2" xfId="25336" xr:uid="{00000000-0005-0000-0000-0000B2680000}"/>
    <cellStyle name="Normal 2 2 9 12 6" xfId="18098" xr:uid="{00000000-0005-0000-0000-0000B3680000}"/>
    <cellStyle name="Normal 2 2 9 12 7" xfId="31415" xr:uid="{00000000-0005-0000-0000-0000B4680000}"/>
    <cellStyle name="Normal 2 2 9 12 8" xfId="34747" xr:uid="{00000000-0005-0000-0000-0000B5680000}"/>
    <cellStyle name="Normal 2 2 9 13" xfId="5015" xr:uid="{00000000-0005-0000-0000-0000B6680000}"/>
    <cellStyle name="Normal 2 2 9 13 2" xfId="8209" xr:uid="{00000000-0005-0000-0000-0000B7680000}"/>
    <cellStyle name="Normal 2 2 9 13 2 2" xfId="14698" xr:uid="{00000000-0005-0000-0000-0000B8680000}"/>
    <cellStyle name="Normal 2 2 9 13 2 2 2" xfId="27377" xr:uid="{00000000-0005-0000-0000-0000B9680000}"/>
    <cellStyle name="Normal 2 2 9 13 2 3" xfId="19475" xr:uid="{00000000-0005-0000-0000-0000BA680000}"/>
    <cellStyle name="Normal 2 2 9 13 2 4" xfId="32592" xr:uid="{00000000-0005-0000-0000-0000BB680000}"/>
    <cellStyle name="Normal 2 2 9 13 2 5" xfId="35603" xr:uid="{00000000-0005-0000-0000-0000BC680000}"/>
    <cellStyle name="Normal 2 2 9 13 3" xfId="9133" xr:uid="{00000000-0005-0000-0000-0000BD680000}"/>
    <cellStyle name="Normal 2 2 9 13 3 2" xfId="15540" xr:uid="{00000000-0005-0000-0000-0000BE680000}"/>
    <cellStyle name="Normal 2 2 9 13 3 2 2" xfId="28188" xr:uid="{00000000-0005-0000-0000-0000BF680000}"/>
    <cellStyle name="Normal 2 2 9 13 3 3" xfId="23140" xr:uid="{00000000-0005-0000-0000-0000C0680000}"/>
    <cellStyle name="Normal 2 2 9 13 4" xfId="7158" xr:uid="{00000000-0005-0000-0000-0000C1680000}"/>
    <cellStyle name="Normal 2 2 9 13 4 2" xfId="13693" xr:uid="{00000000-0005-0000-0000-0000C2680000}"/>
    <cellStyle name="Normal 2 2 9 13 4 2 2" xfId="26424" xr:uid="{00000000-0005-0000-0000-0000C3680000}"/>
    <cellStyle name="Normal 2 2 9 13 4 3" xfId="21886" xr:uid="{00000000-0005-0000-0000-0000C4680000}"/>
    <cellStyle name="Normal 2 2 9 13 5" xfId="12591" xr:uid="{00000000-0005-0000-0000-0000C5680000}"/>
    <cellStyle name="Normal 2 2 9 13 5 2" xfId="25337" xr:uid="{00000000-0005-0000-0000-0000C6680000}"/>
    <cellStyle name="Normal 2 2 9 13 6" xfId="18099" xr:uid="{00000000-0005-0000-0000-0000C7680000}"/>
    <cellStyle name="Normal 2 2 9 13 7" xfId="31416" xr:uid="{00000000-0005-0000-0000-0000C8680000}"/>
    <cellStyle name="Normal 2 2 9 13 8" xfId="34748" xr:uid="{00000000-0005-0000-0000-0000C9680000}"/>
    <cellStyle name="Normal 2 2 9 14" xfId="5016" xr:uid="{00000000-0005-0000-0000-0000CA680000}"/>
    <cellStyle name="Normal 2 2 9 14 2" xfId="8210" xr:uid="{00000000-0005-0000-0000-0000CB680000}"/>
    <cellStyle name="Normal 2 2 9 14 2 2" xfId="14699" xr:uid="{00000000-0005-0000-0000-0000CC680000}"/>
    <cellStyle name="Normal 2 2 9 14 2 2 2" xfId="27378" xr:uid="{00000000-0005-0000-0000-0000CD680000}"/>
    <cellStyle name="Normal 2 2 9 14 2 3" xfId="19476" xr:uid="{00000000-0005-0000-0000-0000CE680000}"/>
    <cellStyle name="Normal 2 2 9 14 2 4" xfId="32593" xr:uid="{00000000-0005-0000-0000-0000CF680000}"/>
    <cellStyle name="Normal 2 2 9 14 2 5" xfId="35604" xr:uid="{00000000-0005-0000-0000-0000D0680000}"/>
    <cellStyle name="Normal 2 2 9 14 3" xfId="9134" xr:uid="{00000000-0005-0000-0000-0000D1680000}"/>
    <cellStyle name="Normal 2 2 9 14 3 2" xfId="15541" xr:uid="{00000000-0005-0000-0000-0000D2680000}"/>
    <cellStyle name="Normal 2 2 9 14 3 2 2" xfId="28189" xr:uid="{00000000-0005-0000-0000-0000D3680000}"/>
    <cellStyle name="Normal 2 2 9 14 3 3" xfId="23141" xr:uid="{00000000-0005-0000-0000-0000D4680000}"/>
    <cellStyle name="Normal 2 2 9 14 4" xfId="7159" xr:uid="{00000000-0005-0000-0000-0000D5680000}"/>
    <cellStyle name="Normal 2 2 9 14 4 2" xfId="13694" xr:uid="{00000000-0005-0000-0000-0000D6680000}"/>
    <cellStyle name="Normal 2 2 9 14 4 2 2" xfId="26425" xr:uid="{00000000-0005-0000-0000-0000D7680000}"/>
    <cellStyle name="Normal 2 2 9 14 4 3" xfId="21887" xr:uid="{00000000-0005-0000-0000-0000D8680000}"/>
    <cellStyle name="Normal 2 2 9 14 5" xfId="12592" xr:uid="{00000000-0005-0000-0000-0000D9680000}"/>
    <cellStyle name="Normal 2 2 9 14 5 2" xfId="25338" xr:uid="{00000000-0005-0000-0000-0000DA680000}"/>
    <cellStyle name="Normal 2 2 9 14 6" xfId="18100" xr:uid="{00000000-0005-0000-0000-0000DB680000}"/>
    <cellStyle name="Normal 2 2 9 14 7" xfId="31417" xr:uid="{00000000-0005-0000-0000-0000DC680000}"/>
    <cellStyle name="Normal 2 2 9 14 8" xfId="34749" xr:uid="{00000000-0005-0000-0000-0000DD680000}"/>
    <cellStyle name="Normal 2 2 9 15" xfId="5017" xr:uid="{00000000-0005-0000-0000-0000DE680000}"/>
    <cellStyle name="Normal 2 2 9 15 2" xfId="8211" xr:uid="{00000000-0005-0000-0000-0000DF680000}"/>
    <cellStyle name="Normal 2 2 9 15 2 2" xfId="14700" xr:uid="{00000000-0005-0000-0000-0000E0680000}"/>
    <cellStyle name="Normal 2 2 9 15 2 2 2" xfId="27379" xr:uid="{00000000-0005-0000-0000-0000E1680000}"/>
    <cellStyle name="Normal 2 2 9 15 2 3" xfId="19477" xr:uid="{00000000-0005-0000-0000-0000E2680000}"/>
    <cellStyle name="Normal 2 2 9 15 2 4" xfId="32594" xr:uid="{00000000-0005-0000-0000-0000E3680000}"/>
    <cellStyle name="Normal 2 2 9 15 2 5" xfId="35605" xr:uid="{00000000-0005-0000-0000-0000E4680000}"/>
    <cellStyle name="Normal 2 2 9 15 3" xfId="9135" xr:uid="{00000000-0005-0000-0000-0000E5680000}"/>
    <cellStyle name="Normal 2 2 9 15 3 2" xfId="15542" xr:uid="{00000000-0005-0000-0000-0000E6680000}"/>
    <cellStyle name="Normal 2 2 9 15 3 2 2" xfId="28190" xr:uid="{00000000-0005-0000-0000-0000E7680000}"/>
    <cellStyle name="Normal 2 2 9 15 3 3" xfId="23142" xr:uid="{00000000-0005-0000-0000-0000E8680000}"/>
    <cellStyle name="Normal 2 2 9 15 4" xfId="7160" xr:uid="{00000000-0005-0000-0000-0000E9680000}"/>
    <cellStyle name="Normal 2 2 9 15 4 2" xfId="13695" xr:uid="{00000000-0005-0000-0000-0000EA680000}"/>
    <cellStyle name="Normal 2 2 9 15 4 2 2" xfId="26426" xr:uid="{00000000-0005-0000-0000-0000EB680000}"/>
    <cellStyle name="Normal 2 2 9 15 4 3" xfId="21888" xr:uid="{00000000-0005-0000-0000-0000EC680000}"/>
    <cellStyle name="Normal 2 2 9 15 5" xfId="12593" xr:uid="{00000000-0005-0000-0000-0000ED680000}"/>
    <cellStyle name="Normal 2 2 9 15 5 2" xfId="25339" xr:uid="{00000000-0005-0000-0000-0000EE680000}"/>
    <cellStyle name="Normal 2 2 9 15 6" xfId="18101" xr:uid="{00000000-0005-0000-0000-0000EF680000}"/>
    <cellStyle name="Normal 2 2 9 15 7" xfId="31418" xr:uid="{00000000-0005-0000-0000-0000F0680000}"/>
    <cellStyle name="Normal 2 2 9 15 8" xfId="34750" xr:uid="{00000000-0005-0000-0000-0000F1680000}"/>
    <cellStyle name="Normal 2 2 9 16" xfId="5018" xr:uid="{00000000-0005-0000-0000-0000F2680000}"/>
    <cellStyle name="Normal 2 2 9 16 2" xfId="8212" xr:uid="{00000000-0005-0000-0000-0000F3680000}"/>
    <cellStyle name="Normal 2 2 9 16 2 2" xfId="14701" xr:uid="{00000000-0005-0000-0000-0000F4680000}"/>
    <cellStyle name="Normal 2 2 9 16 2 2 2" xfId="27380" xr:uid="{00000000-0005-0000-0000-0000F5680000}"/>
    <cellStyle name="Normal 2 2 9 16 2 3" xfId="19478" xr:uid="{00000000-0005-0000-0000-0000F6680000}"/>
    <cellStyle name="Normal 2 2 9 16 2 4" xfId="32595" xr:uid="{00000000-0005-0000-0000-0000F7680000}"/>
    <cellStyle name="Normal 2 2 9 16 2 5" xfId="35606" xr:uid="{00000000-0005-0000-0000-0000F8680000}"/>
    <cellStyle name="Normal 2 2 9 16 3" xfId="9136" xr:uid="{00000000-0005-0000-0000-0000F9680000}"/>
    <cellStyle name="Normal 2 2 9 16 3 2" xfId="15543" xr:uid="{00000000-0005-0000-0000-0000FA680000}"/>
    <cellStyle name="Normal 2 2 9 16 3 2 2" xfId="28191" xr:uid="{00000000-0005-0000-0000-0000FB680000}"/>
    <cellStyle name="Normal 2 2 9 16 3 3" xfId="23143" xr:uid="{00000000-0005-0000-0000-0000FC680000}"/>
    <cellStyle name="Normal 2 2 9 16 4" xfId="7161" xr:uid="{00000000-0005-0000-0000-0000FD680000}"/>
    <cellStyle name="Normal 2 2 9 16 4 2" xfId="13696" xr:uid="{00000000-0005-0000-0000-0000FE680000}"/>
    <cellStyle name="Normal 2 2 9 16 4 2 2" xfId="26427" xr:uid="{00000000-0005-0000-0000-0000FF680000}"/>
    <cellStyle name="Normal 2 2 9 16 4 3" xfId="21889" xr:uid="{00000000-0005-0000-0000-000000690000}"/>
    <cellStyle name="Normal 2 2 9 16 5" xfId="12594" xr:uid="{00000000-0005-0000-0000-000001690000}"/>
    <cellStyle name="Normal 2 2 9 16 5 2" xfId="25340" xr:uid="{00000000-0005-0000-0000-000002690000}"/>
    <cellStyle name="Normal 2 2 9 16 6" xfId="18102" xr:uid="{00000000-0005-0000-0000-000003690000}"/>
    <cellStyle name="Normal 2 2 9 16 7" xfId="31419" xr:uid="{00000000-0005-0000-0000-000004690000}"/>
    <cellStyle name="Normal 2 2 9 16 8" xfId="34751" xr:uid="{00000000-0005-0000-0000-000005690000}"/>
    <cellStyle name="Normal 2 2 9 17" xfId="5019" xr:uid="{00000000-0005-0000-0000-000006690000}"/>
    <cellStyle name="Normal 2 2 9 17 2" xfId="8213" xr:uid="{00000000-0005-0000-0000-000007690000}"/>
    <cellStyle name="Normal 2 2 9 17 2 2" xfId="14702" xr:uid="{00000000-0005-0000-0000-000008690000}"/>
    <cellStyle name="Normal 2 2 9 17 2 2 2" xfId="27381" xr:uid="{00000000-0005-0000-0000-000009690000}"/>
    <cellStyle name="Normal 2 2 9 17 2 3" xfId="19479" xr:uid="{00000000-0005-0000-0000-00000A690000}"/>
    <cellStyle name="Normal 2 2 9 17 2 4" xfId="32596" xr:uid="{00000000-0005-0000-0000-00000B690000}"/>
    <cellStyle name="Normal 2 2 9 17 2 5" xfId="35607" xr:uid="{00000000-0005-0000-0000-00000C690000}"/>
    <cellStyle name="Normal 2 2 9 17 3" xfId="9137" xr:uid="{00000000-0005-0000-0000-00000D690000}"/>
    <cellStyle name="Normal 2 2 9 17 3 2" xfId="15544" xr:uid="{00000000-0005-0000-0000-00000E690000}"/>
    <cellStyle name="Normal 2 2 9 17 3 2 2" xfId="28192" xr:uid="{00000000-0005-0000-0000-00000F690000}"/>
    <cellStyle name="Normal 2 2 9 17 3 3" xfId="23144" xr:uid="{00000000-0005-0000-0000-000010690000}"/>
    <cellStyle name="Normal 2 2 9 17 4" xfId="7162" xr:uid="{00000000-0005-0000-0000-000011690000}"/>
    <cellStyle name="Normal 2 2 9 17 4 2" xfId="13697" xr:uid="{00000000-0005-0000-0000-000012690000}"/>
    <cellStyle name="Normal 2 2 9 17 4 2 2" xfId="26428" xr:uid="{00000000-0005-0000-0000-000013690000}"/>
    <cellStyle name="Normal 2 2 9 17 4 3" xfId="21890" xr:uid="{00000000-0005-0000-0000-000014690000}"/>
    <cellStyle name="Normal 2 2 9 17 5" xfId="12595" xr:uid="{00000000-0005-0000-0000-000015690000}"/>
    <cellStyle name="Normal 2 2 9 17 5 2" xfId="25341" xr:uid="{00000000-0005-0000-0000-000016690000}"/>
    <cellStyle name="Normal 2 2 9 17 6" xfId="18103" xr:uid="{00000000-0005-0000-0000-000017690000}"/>
    <cellStyle name="Normal 2 2 9 17 7" xfId="31420" xr:uid="{00000000-0005-0000-0000-000018690000}"/>
    <cellStyle name="Normal 2 2 9 17 8" xfId="34752" xr:uid="{00000000-0005-0000-0000-000019690000}"/>
    <cellStyle name="Normal 2 2 9 18" xfId="5020" xr:uid="{00000000-0005-0000-0000-00001A690000}"/>
    <cellStyle name="Normal 2 2 9 18 2" xfId="8214" xr:uid="{00000000-0005-0000-0000-00001B690000}"/>
    <cellStyle name="Normal 2 2 9 18 2 2" xfId="14703" xr:uid="{00000000-0005-0000-0000-00001C690000}"/>
    <cellStyle name="Normal 2 2 9 18 2 2 2" xfId="27382" xr:uid="{00000000-0005-0000-0000-00001D690000}"/>
    <cellStyle name="Normal 2 2 9 18 2 3" xfId="19480" xr:uid="{00000000-0005-0000-0000-00001E690000}"/>
    <cellStyle name="Normal 2 2 9 18 2 4" xfId="32597" xr:uid="{00000000-0005-0000-0000-00001F690000}"/>
    <cellStyle name="Normal 2 2 9 18 2 5" xfId="35608" xr:uid="{00000000-0005-0000-0000-000020690000}"/>
    <cellStyle name="Normal 2 2 9 18 3" xfId="9138" xr:uid="{00000000-0005-0000-0000-000021690000}"/>
    <cellStyle name="Normal 2 2 9 18 3 2" xfId="15545" xr:uid="{00000000-0005-0000-0000-000022690000}"/>
    <cellStyle name="Normal 2 2 9 18 3 2 2" xfId="28193" xr:uid="{00000000-0005-0000-0000-000023690000}"/>
    <cellStyle name="Normal 2 2 9 18 3 3" xfId="23145" xr:uid="{00000000-0005-0000-0000-000024690000}"/>
    <cellStyle name="Normal 2 2 9 18 4" xfId="7163" xr:uid="{00000000-0005-0000-0000-000025690000}"/>
    <cellStyle name="Normal 2 2 9 18 4 2" xfId="13698" xr:uid="{00000000-0005-0000-0000-000026690000}"/>
    <cellStyle name="Normal 2 2 9 18 4 2 2" xfId="26429" xr:uid="{00000000-0005-0000-0000-000027690000}"/>
    <cellStyle name="Normal 2 2 9 18 4 3" xfId="21891" xr:uid="{00000000-0005-0000-0000-000028690000}"/>
    <cellStyle name="Normal 2 2 9 18 5" xfId="12596" xr:uid="{00000000-0005-0000-0000-000029690000}"/>
    <cellStyle name="Normal 2 2 9 18 5 2" xfId="25342" xr:uid="{00000000-0005-0000-0000-00002A690000}"/>
    <cellStyle name="Normal 2 2 9 18 6" xfId="18104" xr:uid="{00000000-0005-0000-0000-00002B690000}"/>
    <cellStyle name="Normal 2 2 9 18 7" xfId="31421" xr:uid="{00000000-0005-0000-0000-00002C690000}"/>
    <cellStyle name="Normal 2 2 9 18 8" xfId="34753" xr:uid="{00000000-0005-0000-0000-00002D690000}"/>
    <cellStyle name="Normal 2 2 9 19" xfId="5021" xr:uid="{00000000-0005-0000-0000-00002E690000}"/>
    <cellStyle name="Normal 2 2 9 19 2" xfId="8215" xr:uid="{00000000-0005-0000-0000-00002F690000}"/>
    <cellStyle name="Normal 2 2 9 19 2 2" xfId="14704" xr:uid="{00000000-0005-0000-0000-000030690000}"/>
    <cellStyle name="Normal 2 2 9 19 2 2 2" xfId="27383" xr:uid="{00000000-0005-0000-0000-000031690000}"/>
    <cellStyle name="Normal 2 2 9 19 2 3" xfId="19481" xr:uid="{00000000-0005-0000-0000-000032690000}"/>
    <cellStyle name="Normal 2 2 9 19 2 4" xfId="32598" xr:uid="{00000000-0005-0000-0000-000033690000}"/>
    <cellStyle name="Normal 2 2 9 19 2 5" xfId="35609" xr:uid="{00000000-0005-0000-0000-000034690000}"/>
    <cellStyle name="Normal 2 2 9 19 3" xfId="9139" xr:uid="{00000000-0005-0000-0000-000035690000}"/>
    <cellStyle name="Normal 2 2 9 19 3 2" xfId="15546" xr:uid="{00000000-0005-0000-0000-000036690000}"/>
    <cellStyle name="Normal 2 2 9 19 3 2 2" xfId="28194" xr:uid="{00000000-0005-0000-0000-000037690000}"/>
    <cellStyle name="Normal 2 2 9 19 3 3" xfId="23146" xr:uid="{00000000-0005-0000-0000-000038690000}"/>
    <cellStyle name="Normal 2 2 9 19 4" xfId="7164" xr:uid="{00000000-0005-0000-0000-000039690000}"/>
    <cellStyle name="Normal 2 2 9 19 4 2" xfId="13699" xr:uid="{00000000-0005-0000-0000-00003A690000}"/>
    <cellStyle name="Normal 2 2 9 19 4 2 2" xfId="26430" xr:uid="{00000000-0005-0000-0000-00003B690000}"/>
    <cellStyle name="Normal 2 2 9 19 4 3" xfId="21892" xr:uid="{00000000-0005-0000-0000-00003C690000}"/>
    <cellStyle name="Normal 2 2 9 19 5" xfId="12597" xr:uid="{00000000-0005-0000-0000-00003D690000}"/>
    <cellStyle name="Normal 2 2 9 19 5 2" xfId="25343" xr:uid="{00000000-0005-0000-0000-00003E690000}"/>
    <cellStyle name="Normal 2 2 9 19 6" xfId="18105" xr:uid="{00000000-0005-0000-0000-00003F690000}"/>
    <cellStyle name="Normal 2 2 9 19 7" xfId="31422" xr:uid="{00000000-0005-0000-0000-000040690000}"/>
    <cellStyle name="Normal 2 2 9 19 8" xfId="34754" xr:uid="{00000000-0005-0000-0000-000041690000}"/>
    <cellStyle name="Normal 2 2 9 2" xfId="5022" xr:uid="{00000000-0005-0000-0000-000042690000}"/>
    <cellStyle name="Normal 2 2 9 2 2" xfId="8216" xr:uid="{00000000-0005-0000-0000-000043690000}"/>
    <cellStyle name="Normal 2 2 9 2 2 2" xfId="14705" xr:uid="{00000000-0005-0000-0000-000044690000}"/>
    <cellStyle name="Normal 2 2 9 2 2 2 2" xfId="27384" xr:uid="{00000000-0005-0000-0000-000045690000}"/>
    <cellStyle name="Normal 2 2 9 2 2 3" xfId="19482" xr:uid="{00000000-0005-0000-0000-000046690000}"/>
    <cellStyle name="Normal 2 2 9 2 2 4" xfId="32599" xr:uid="{00000000-0005-0000-0000-000047690000}"/>
    <cellStyle name="Normal 2 2 9 2 2 5" xfId="35610" xr:uid="{00000000-0005-0000-0000-000048690000}"/>
    <cellStyle name="Normal 2 2 9 2 3" xfId="9140" xr:uid="{00000000-0005-0000-0000-000049690000}"/>
    <cellStyle name="Normal 2 2 9 2 3 2" xfId="15547" xr:uid="{00000000-0005-0000-0000-00004A690000}"/>
    <cellStyle name="Normal 2 2 9 2 3 2 2" xfId="28195" xr:uid="{00000000-0005-0000-0000-00004B690000}"/>
    <cellStyle name="Normal 2 2 9 2 3 3" xfId="23147" xr:uid="{00000000-0005-0000-0000-00004C690000}"/>
    <cellStyle name="Normal 2 2 9 2 4" xfId="7165" xr:uid="{00000000-0005-0000-0000-00004D690000}"/>
    <cellStyle name="Normal 2 2 9 2 4 2" xfId="13700" xr:uid="{00000000-0005-0000-0000-00004E690000}"/>
    <cellStyle name="Normal 2 2 9 2 4 2 2" xfId="26431" xr:uid="{00000000-0005-0000-0000-00004F690000}"/>
    <cellStyle name="Normal 2 2 9 2 4 3" xfId="21893" xr:uid="{00000000-0005-0000-0000-000050690000}"/>
    <cellStyle name="Normal 2 2 9 2 5" xfId="12598" xr:uid="{00000000-0005-0000-0000-000051690000}"/>
    <cellStyle name="Normal 2 2 9 2 5 2" xfId="25344" xr:uid="{00000000-0005-0000-0000-000052690000}"/>
    <cellStyle name="Normal 2 2 9 2 6" xfId="18106" xr:uid="{00000000-0005-0000-0000-000053690000}"/>
    <cellStyle name="Normal 2 2 9 2 7" xfId="31423" xr:uid="{00000000-0005-0000-0000-000054690000}"/>
    <cellStyle name="Normal 2 2 9 2 8" xfId="34755" xr:uid="{00000000-0005-0000-0000-000055690000}"/>
    <cellStyle name="Normal 2 2 9 2 9" xfId="44053" xr:uid="{00000000-0005-0000-0000-000056690000}"/>
    <cellStyle name="Normal 2 2 9 20" xfId="5011" xr:uid="{00000000-0005-0000-0000-000057690000}"/>
    <cellStyle name="Normal 2 2 9 20 2" xfId="8205" xr:uid="{00000000-0005-0000-0000-000058690000}"/>
    <cellStyle name="Normal 2 2 9 20 2 2" xfId="14694" xr:uid="{00000000-0005-0000-0000-000059690000}"/>
    <cellStyle name="Normal 2 2 9 20 2 2 2" xfId="27373" xr:uid="{00000000-0005-0000-0000-00005A690000}"/>
    <cellStyle name="Normal 2 2 9 20 2 3" xfId="22566" xr:uid="{00000000-0005-0000-0000-00005B690000}"/>
    <cellStyle name="Normal 2 2 9 20 3" xfId="9129" xr:uid="{00000000-0005-0000-0000-00005C690000}"/>
    <cellStyle name="Normal 2 2 9 20 3 2" xfId="15536" xr:uid="{00000000-0005-0000-0000-00005D690000}"/>
    <cellStyle name="Normal 2 2 9 20 3 2 2" xfId="28184" xr:uid="{00000000-0005-0000-0000-00005E690000}"/>
    <cellStyle name="Normal 2 2 9 20 3 3" xfId="23136" xr:uid="{00000000-0005-0000-0000-00005F690000}"/>
    <cellStyle name="Normal 2 2 9 20 4" xfId="7154" xr:uid="{00000000-0005-0000-0000-000060690000}"/>
    <cellStyle name="Normal 2 2 9 20 4 2" xfId="13689" xr:uid="{00000000-0005-0000-0000-000061690000}"/>
    <cellStyle name="Normal 2 2 9 20 4 2 2" xfId="26420" xr:uid="{00000000-0005-0000-0000-000062690000}"/>
    <cellStyle name="Normal 2 2 9 20 4 3" xfId="21882" xr:uid="{00000000-0005-0000-0000-000063690000}"/>
    <cellStyle name="Normal 2 2 9 20 5" xfId="12587" xr:uid="{00000000-0005-0000-0000-000064690000}"/>
    <cellStyle name="Normal 2 2 9 20 5 2" xfId="25333" xr:uid="{00000000-0005-0000-0000-000065690000}"/>
    <cellStyle name="Normal 2 2 9 20 6" xfId="18741" xr:uid="{00000000-0005-0000-0000-000066690000}"/>
    <cellStyle name="Normal 2 2 9 20 7" xfId="21038" xr:uid="{00000000-0005-0000-0000-000067690000}"/>
    <cellStyle name="Normal 2 2 9 21" xfId="18095" xr:uid="{00000000-0005-0000-0000-000068690000}"/>
    <cellStyle name="Normal 2 2 9 21 2" xfId="19471" xr:uid="{00000000-0005-0000-0000-000069690000}"/>
    <cellStyle name="Normal 2 2 9 21 2 2" xfId="32588" xr:uid="{00000000-0005-0000-0000-00006A690000}"/>
    <cellStyle name="Normal 2 2 9 21 2 3" xfId="35599" xr:uid="{00000000-0005-0000-0000-00006B690000}"/>
    <cellStyle name="Normal 2 2 9 21 3" xfId="31412" xr:uid="{00000000-0005-0000-0000-00006C690000}"/>
    <cellStyle name="Normal 2 2 9 21 4" xfId="34744" xr:uid="{00000000-0005-0000-0000-00006D690000}"/>
    <cellStyle name="Normal 2 2 9 22" xfId="44052" xr:uid="{00000000-0005-0000-0000-00006E690000}"/>
    <cellStyle name="Normal 2 2 9 3" xfId="5023" xr:uid="{00000000-0005-0000-0000-00006F690000}"/>
    <cellStyle name="Normal 2 2 9 3 2" xfId="8217" xr:uid="{00000000-0005-0000-0000-000070690000}"/>
    <cellStyle name="Normal 2 2 9 3 2 2" xfId="14706" xr:uid="{00000000-0005-0000-0000-000071690000}"/>
    <cellStyle name="Normal 2 2 9 3 2 2 2" xfId="27385" xr:uid="{00000000-0005-0000-0000-000072690000}"/>
    <cellStyle name="Normal 2 2 9 3 2 3" xfId="19483" xr:uid="{00000000-0005-0000-0000-000073690000}"/>
    <cellStyle name="Normal 2 2 9 3 2 4" xfId="32600" xr:uid="{00000000-0005-0000-0000-000074690000}"/>
    <cellStyle name="Normal 2 2 9 3 2 5" xfId="35611" xr:uid="{00000000-0005-0000-0000-000075690000}"/>
    <cellStyle name="Normal 2 2 9 3 3" xfId="9141" xr:uid="{00000000-0005-0000-0000-000076690000}"/>
    <cellStyle name="Normal 2 2 9 3 3 2" xfId="15548" xr:uid="{00000000-0005-0000-0000-000077690000}"/>
    <cellStyle name="Normal 2 2 9 3 3 2 2" xfId="28196" xr:uid="{00000000-0005-0000-0000-000078690000}"/>
    <cellStyle name="Normal 2 2 9 3 3 3" xfId="23148" xr:uid="{00000000-0005-0000-0000-000079690000}"/>
    <cellStyle name="Normal 2 2 9 3 4" xfId="7166" xr:uid="{00000000-0005-0000-0000-00007A690000}"/>
    <cellStyle name="Normal 2 2 9 3 4 2" xfId="13701" xr:uid="{00000000-0005-0000-0000-00007B690000}"/>
    <cellStyle name="Normal 2 2 9 3 4 2 2" xfId="26432" xr:uid="{00000000-0005-0000-0000-00007C690000}"/>
    <cellStyle name="Normal 2 2 9 3 4 3" xfId="21894" xr:uid="{00000000-0005-0000-0000-00007D690000}"/>
    <cellStyle name="Normal 2 2 9 3 5" xfId="12599" xr:uid="{00000000-0005-0000-0000-00007E690000}"/>
    <cellStyle name="Normal 2 2 9 3 5 2" xfId="25345" xr:uid="{00000000-0005-0000-0000-00007F690000}"/>
    <cellStyle name="Normal 2 2 9 3 6" xfId="18107" xr:uid="{00000000-0005-0000-0000-000080690000}"/>
    <cellStyle name="Normal 2 2 9 3 7" xfId="31424" xr:uid="{00000000-0005-0000-0000-000081690000}"/>
    <cellStyle name="Normal 2 2 9 3 8" xfId="34756" xr:uid="{00000000-0005-0000-0000-000082690000}"/>
    <cellStyle name="Normal 2 2 9 4" xfId="5024" xr:uid="{00000000-0005-0000-0000-000083690000}"/>
    <cellStyle name="Normal 2 2 9 4 2" xfId="8218" xr:uid="{00000000-0005-0000-0000-000084690000}"/>
    <cellStyle name="Normal 2 2 9 4 2 2" xfId="14707" xr:uid="{00000000-0005-0000-0000-000085690000}"/>
    <cellStyle name="Normal 2 2 9 4 2 2 2" xfId="27386" xr:uid="{00000000-0005-0000-0000-000086690000}"/>
    <cellStyle name="Normal 2 2 9 4 2 3" xfId="19484" xr:uid="{00000000-0005-0000-0000-000087690000}"/>
    <cellStyle name="Normal 2 2 9 4 2 4" xfId="32601" xr:uid="{00000000-0005-0000-0000-000088690000}"/>
    <cellStyle name="Normal 2 2 9 4 2 5" xfId="35612" xr:uid="{00000000-0005-0000-0000-000089690000}"/>
    <cellStyle name="Normal 2 2 9 4 3" xfId="9142" xr:uid="{00000000-0005-0000-0000-00008A690000}"/>
    <cellStyle name="Normal 2 2 9 4 3 2" xfId="15549" xr:uid="{00000000-0005-0000-0000-00008B690000}"/>
    <cellStyle name="Normal 2 2 9 4 3 2 2" xfId="28197" xr:uid="{00000000-0005-0000-0000-00008C690000}"/>
    <cellStyle name="Normal 2 2 9 4 3 3" xfId="23149" xr:uid="{00000000-0005-0000-0000-00008D690000}"/>
    <cellStyle name="Normal 2 2 9 4 4" xfId="7167" xr:uid="{00000000-0005-0000-0000-00008E690000}"/>
    <cellStyle name="Normal 2 2 9 4 4 2" xfId="13702" xr:uid="{00000000-0005-0000-0000-00008F690000}"/>
    <cellStyle name="Normal 2 2 9 4 4 2 2" xfId="26433" xr:uid="{00000000-0005-0000-0000-000090690000}"/>
    <cellStyle name="Normal 2 2 9 4 4 3" xfId="21895" xr:uid="{00000000-0005-0000-0000-000091690000}"/>
    <cellStyle name="Normal 2 2 9 4 5" xfId="12600" xr:uid="{00000000-0005-0000-0000-000092690000}"/>
    <cellStyle name="Normal 2 2 9 4 5 2" xfId="25346" xr:uid="{00000000-0005-0000-0000-000093690000}"/>
    <cellStyle name="Normal 2 2 9 4 6" xfId="18108" xr:uid="{00000000-0005-0000-0000-000094690000}"/>
    <cellStyle name="Normal 2 2 9 4 7" xfId="31425" xr:uid="{00000000-0005-0000-0000-000095690000}"/>
    <cellStyle name="Normal 2 2 9 4 8" xfId="34757" xr:uid="{00000000-0005-0000-0000-000096690000}"/>
    <cellStyle name="Normal 2 2 9 5" xfId="5025" xr:uid="{00000000-0005-0000-0000-000097690000}"/>
    <cellStyle name="Normal 2 2 9 5 2" xfId="8219" xr:uid="{00000000-0005-0000-0000-000098690000}"/>
    <cellStyle name="Normal 2 2 9 5 2 2" xfId="14708" xr:uid="{00000000-0005-0000-0000-000099690000}"/>
    <cellStyle name="Normal 2 2 9 5 2 2 2" xfId="27387" xr:uid="{00000000-0005-0000-0000-00009A690000}"/>
    <cellStyle name="Normal 2 2 9 5 2 3" xfId="19485" xr:uid="{00000000-0005-0000-0000-00009B690000}"/>
    <cellStyle name="Normal 2 2 9 5 2 4" xfId="32602" xr:uid="{00000000-0005-0000-0000-00009C690000}"/>
    <cellStyle name="Normal 2 2 9 5 2 5" xfId="35613" xr:uid="{00000000-0005-0000-0000-00009D690000}"/>
    <cellStyle name="Normal 2 2 9 5 3" xfId="9143" xr:uid="{00000000-0005-0000-0000-00009E690000}"/>
    <cellStyle name="Normal 2 2 9 5 3 2" xfId="15550" xr:uid="{00000000-0005-0000-0000-00009F690000}"/>
    <cellStyle name="Normal 2 2 9 5 3 2 2" xfId="28198" xr:uid="{00000000-0005-0000-0000-0000A0690000}"/>
    <cellStyle name="Normal 2 2 9 5 3 3" xfId="23150" xr:uid="{00000000-0005-0000-0000-0000A1690000}"/>
    <cellStyle name="Normal 2 2 9 5 4" xfId="7168" xr:uid="{00000000-0005-0000-0000-0000A2690000}"/>
    <cellStyle name="Normal 2 2 9 5 4 2" xfId="13703" xr:uid="{00000000-0005-0000-0000-0000A3690000}"/>
    <cellStyle name="Normal 2 2 9 5 4 2 2" xfId="26434" xr:uid="{00000000-0005-0000-0000-0000A4690000}"/>
    <cellStyle name="Normal 2 2 9 5 4 3" xfId="21896" xr:uid="{00000000-0005-0000-0000-0000A5690000}"/>
    <cellStyle name="Normal 2 2 9 5 5" xfId="12601" xr:uid="{00000000-0005-0000-0000-0000A6690000}"/>
    <cellStyle name="Normal 2 2 9 5 5 2" xfId="25347" xr:uid="{00000000-0005-0000-0000-0000A7690000}"/>
    <cellStyle name="Normal 2 2 9 5 6" xfId="18109" xr:uid="{00000000-0005-0000-0000-0000A8690000}"/>
    <cellStyle name="Normal 2 2 9 5 7" xfId="31426" xr:uid="{00000000-0005-0000-0000-0000A9690000}"/>
    <cellStyle name="Normal 2 2 9 5 8" xfId="34758" xr:uid="{00000000-0005-0000-0000-0000AA690000}"/>
    <cellStyle name="Normal 2 2 9 6" xfId="5026" xr:uid="{00000000-0005-0000-0000-0000AB690000}"/>
    <cellStyle name="Normal 2 2 9 6 2" xfId="8220" xr:uid="{00000000-0005-0000-0000-0000AC690000}"/>
    <cellStyle name="Normal 2 2 9 6 2 2" xfId="14709" xr:uid="{00000000-0005-0000-0000-0000AD690000}"/>
    <cellStyle name="Normal 2 2 9 6 2 2 2" xfId="27388" xr:uid="{00000000-0005-0000-0000-0000AE690000}"/>
    <cellStyle name="Normal 2 2 9 6 2 3" xfId="19486" xr:uid="{00000000-0005-0000-0000-0000AF690000}"/>
    <cellStyle name="Normal 2 2 9 6 2 4" xfId="32603" xr:uid="{00000000-0005-0000-0000-0000B0690000}"/>
    <cellStyle name="Normal 2 2 9 6 2 5" xfId="35614" xr:uid="{00000000-0005-0000-0000-0000B1690000}"/>
    <cellStyle name="Normal 2 2 9 6 3" xfId="9144" xr:uid="{00000000-0005-0000-0000-0000B2690000}"/>
    <cellStyle name="Normal 2 2 9 6 3 2" xfId="15551" xr:uid="{00000000-0005-0000-0000-0000B3690000}"/>
    <cellStyle name="Normal 2 2 9 6 3 2 2" xfId="28199" xr:uid="{00000000-0005-0000-0000-0000B4690000}"/>
    <cellStyle name="Normal 2 2 9 6 3 3" xfId="23151" xr:uid="{00000000-0005-0000-0000-0000B5690000}"/>
    <cellStyle name="Normal 2 2 9 6 4" xfId="7169" xr:uid="{00000000-0005-0000-0000-0000B6690000}"/>
    <cellStyle name="Normal 2 2 9 6 4 2" xfId="13704" xr:uid="{00000000-0005-0000-0000-0000B7690000}"/>
    <cellStyle name="Normal 2 2 9 6 4 2 2" xfId="26435" xr:uid="{00000000-0005-0000-0000-0000B8690000}"/>
    <cellStyle name="Normal 2 2 9 6 4 3" xfId="21897" xr:uid="{00000000-0005-0000-0000-0000B9690000}"/>
    <cellStyle name="Normal 2 2 9 6 5" xfId="12602" xr:uid="{00000000-0005-0000-0000-0000BA690000}"/>
    <cellStyle name="Normal 2 2 9 6 5 2" xfId="25348" xr:uid="{00000000-0005-0000-0000-0000BB690000}"/>
    <cellStyle name="Normal 2 2 9 6 6" xfId="18110" xr:uid="{00000000-0005-0000-0000-0000BC690000}"/>
    <cellStyle name="Normal 2 2 9 6 7" xfId="31427" xr:uid="{00000000-0005-0000-0000-0000BD690000}"/>
    <cellStyle name="Normal 2 2 9 6 8" xfId="34759" xr:uid="{00000000-0005-0000-0000-0000BE690000}"/>
    <cellStyle name="Normal 2 2 9 7" xfId="5027" xr:uid="{00000000-0005-0000-0000-0000BF690000}"/>
    <cellStyle name="Normal 2 2 9 7 2" xfId="8221" xr:uid="{00000000-0005-0000-0000-0000C0690000}"/>
    <cellStyle name="Normal 2 2 9 7 2 2" xfId="14710" xr:uid="{00000000-0005-0000-0000-0000C1690000}"/>
    <cellStyle name="Normal 2 2 9 7 2 2 2" xfId="27389" xr:uid="{00000000-0005-0000-0000-0000C2690000}"/>
    <cellStyle name="Normal 2 2 9 7 2 3" xfId="19487" xr:uid="{00000000-0005-0000-0000-0000C3690000}"/>
    <cellStyle name="Normal 2 2 9 7 2 4" xfId="32604" xr:uid="{00000000-0005-0000-0000-0000C4690000}"/>
    <cellStyle name="Normal 2 2 9 7 2 5" xfId="35615" xr:uid="{00000000-0005-0000-0000-0000C5690000}"/>
    <cellStyle name="Normal 2 2 9 7 3" xfId="9145" xr:uid="{00000000-0005-0000-0000-0000C6690000}"/>
    <cellStyle name="Normal 2 2 9 7 3 2" xfId="15552" xr:uid="{00000000-0005-0000-0000-0000C7690000}"/>
    <cellStyle name="Normal 2 2 9 7 3 2 2" xfId="28200" xr:uid="{00000000-0005-0000-0000-0000C8690000}"/>
    <cellStyle name="Normal 2 2 9 7 3 3" xfId="23152" xr:uid="{00000000-0005-0000-0000-0000C9690000}"/>
    <cellStyle name="Normal 2 2 9 7 4" xfId="7170" xr:uid="{00000000-0005-0000-0000-0000CA690000}"/>
    <cellStyle name="Normal 2 2 9 7 4 2" xfId="13705" xr:uid="{00000000-0005-0000-0000-0000CB690000}"/>
    <cellStyle name="Normal 2 2 9 7 4 2 2" xfId="26436" xr:uid="{00000000-0005-0000-0000-0000CC690000}"/>
    <cellStyle name="Normal 2 2 9 7 4 3" xfId="21898" xr:uid="{00000000-0005-0000-0000-0000CD690000}"/>
    <cellStyle name="Normal 2 2 9 7 5" xfId="12603" xr:uid="{00000000-0005-0000-0000-0000CE690000}"/>
    <cellStyle name="Normal 2 2 9 7 5 2" xfId="25349" xr:uid="{00000000-0005-0000-0000-0000CF690000}"/>
    <cellStyle name="Normal 2 2 9 7 6" xfId="18111" xr:uid="{00000000-0005-0000-0000-0000D0690000}"/>
    <cellStyle name="Normal 2 2 9 7 7" xfId="31428" xr:uid="{00000000-0005-0000-0000-0000D1690000}"/>
    <cellStyle name="Normal 2 2 9 7 8" xfId="34760" xr:uid="{00000000-0005-0000-0000-0000D2690000}"/>
    <cellStyle name="Normal 2 2 9 8" xfId="5028" xr:uid="{00000000-0005-0000-0000-0000D3690000}"/>
    <cellStyle name="Normal 2 2 9 8 2" xfId="8222" xr:uid="{00000000-0005-0000-0000-0000D4690000}"/>
    <cellStyle name="Normal 2 2 9 8 2 2" xfId="14711" xr:uid="{00000000-0005-0000-0000-0000D5690000}"/>
    <cellStyle name="Normal 2 2 9 8 2 2 2" xfId="27390" xr:uid="{00000000-0005-0000-0000-0000D6690000}"/>
    <cellStyle name="Normal 2 2 9 8 2 3" xfId="19488" xr:uid="{00000000-0005-0000-0000-0000D7690000}"/>
    <cellStyle name="Normal 2 2 9 8 2 4" xfId="32605" xr:uid="{00000000-0005-0000-0000-0000D8690000}"/>
    <cellStyle name="Normal 2 2 9 8 2 5" xfId="35616" xr:uid="{00000000-0005-0000-0000-0000D9690000}"/>
    <cellStyle name="Normal 2 2 9 8 3" xfId="9146" xr:uid="{00000000-0005-0000-0000-0000DA690000}"/>
    <cellStyle name="Normal 2 2 9 8 3 2" xfId="15553" xr:uid="{00000000-0005-0000-0000-0000DB690000}"/>
    <cellStyle name="Normal 2 2 9 8 3 2 2" xfId="28201" xr:uid="{00000000-0005-0000-0000-0000DC690000}"/>
    <cellStyle name="Normal 2 2 9 8 3 3" xfId="23153" xr:uid="{00000000-0005-0000-0000-0000DD690000}"/>
    <cellStyle name="Normal 2 2 9 8 4" xfId="7171" xr:uid="{00000000-0005-0000-0000-0000DE690000}"/>
    <cellStyle name="Normal 2 2 9 8 4 2" xfId="13706" xr:uid="{00000000-0005-0000-0000-0000DF690000}"/>
    <cellStyle name="Normal 2 2 9 8 4 2 2" xfId="26437" xr:uid="{00000000-0005-0000-0000-0000E0690000}"/>
    <cellStyle name="Normal 2 2 9 8 4 3" xfId="21899" xr:uid="{00000000-0005-0000-0000-0000E1690000}"/>
    <cellStyle name="Normal 2 2 9 8 5" xfId="12604" xr:uid="{00000000-0005-0000-0000-0000E2690000}"/>
    <cellStyle name="Normal 2 2 9 8 5 2" xfId="25350" xr:uid="{00000000-0005-0000-0000-0000E3690000}"/>
    <cellStyle name="Normal 2 2 9 8 6" xfId="18112" xr:uid="{00000000-0005-0000-0000-0000E4690000}"/>
    <cellStyle name="Normal 2 2 9 8 7" xfId="31429" xr:uid="{00000000-0005-0000-0000-0000E5690000}"/>
    <cellStyle name="Normal 2 2 9 8 8" xfId="34761" xr:uid="{00000000-0005-0000-0000-0000E6690000}"/>
    <cellStyle name="Normal 2 2 9 9" xfId="5029" xr:uid="{00000000-0005-0000-0000-0000E7690000}"/>
    <cellStyle name="Normal 2 2 9 9 2" xfId="8223" xr:uid="{00000000-0005-0000-0000-0000E8690000}"/>
    <cellStyle name="Normal 2 2 9 9 2 2" xfId="14712" xr:uid="{00000000-0005-0000-0000-0000E9690000}"/>
    <cellStyle name="Normal 2 2 9 9 2 2 2" xfId="27391" xr:uid="{00000000-0005-0000-0000-0000EA690000}"/>
    <cellStyle name="Normal 2 2 9 9 2 3" xfId="19489" xr:uid="{00000000-0005-0000-0000-0000EB690000}"/>
    <cellStyle name="Normal 2 2 9 9 2 4" xfId="32606" xr:uid="{00000000-0005-0000-0000-0000EC690000}"/>
    <cellStyle name="Normal 2 2 9 9 2 5" xfId="35617" xr:uid="{00000000-0005-0000-0000-0000ED690000}"/>
    <cellStyle name="Normal 2 2 9 9 3" xfId="9147" xr:uid="{00000000-0005-0000-0000-0000EE690000}"/>
    <cellStyle name="Normal 2 2 9 9 3 2" xfId="15554" xr:uid="{00000000-0005-0000-0000-0000EF690000}"/>
    <cellStyle name="Normal 2 2 9 9 3 2 2" xfId="28202" xr:uid="{00000000-0005-0000-0000-0000F0690000}"/>
    <cellStyle name="Normal 2 2 9 9 3 3" xfId="23154" xr:uid="{00000000-0005-0000-0000-0000F1690000}"/>
    <cellStyle name="Normal 2 2 9 9 4" xfId="7172" xr:uid="{00000000-0005-0000-0000-0000F2690000}"/>
    <cellStyle name="Normal 2 2 9 9 4 2" xfId="13707" xr:uid="{00000000-0005-0000-0000-0000F3690000}"/>
    <cellStyle name="Normal 2 2 9 9 4 2 2" xfId="26438" xr:uid="{00000000-0005-0000-0000-0000F4690000}"/>
    <cellStyle name="Normal 2 2 9 9 4 3" xfId="21900" xr:uid="{00000000-0005-0000-0000-0000F5690000}"/>
    <cellStyle name="Normal 2 2 9 9 5" xfId="12605" xr:uid="{00000000-0005-0000-0000-0000F6690000}"/>
    <cellStyle name="Normal 2 2 9 9 5 2" xfId="25351" xr:uid="{00000000-0005-0000-0000-0000F7690000}"/>
    <cellStyle name="Normal 2 2 9 9 6" xfId="18113" xr:uid="{00000000-0005-0000-0000-0000F8690000}"/>
    <cellStyle name="Normal 2 2 9 9 7" xfId="31430" xr:uid="{00000000-0005-0000-0000-0000F9690000}"/>
    <cellStyle name="Normal 2 2 9 9 8" xfId="34762" xr:uid="{00000000-0005-0000-0000-0000FA690000}"/>
    <cellStyle name="Normal 2 2_20091122 Credit Portfolio Breakdown" xfId="44054" xr:uid="{00000000-0005-0000-0000-0000FB690000}"/>
    <cellStyle name="Normal 2 20" xfId="1681" xr:uid="{00000000-0005-0000-0000-0000FC690000}"/>
    <cellStyle name="Normal 2 20 2" xfId="5030" xr:uid="{00000000-0005-0000-0000-0000FD690000}"/>
    <cellStyle name="Normal 2 20 2 2" xfId="18803" xr:uid="{00000000-0005-0000-0000-0000FE690000}"/>
    <cellStyle name="Normal 2 20 2 3" xfId="44055" xr:uid="{00000000-0005-0000-0000-0000FF690000}"/>
    <cellStyle name="Normal 2 20 3" xfId="11230" xr:uid="{00000000-0005-0000-0000-0000006A0000}"/>
    <cellStyle name="Normal 2 20 3 2" xfId="18114" xr:uid="{00000000-0005-0000-0000-0000016A0000}"/>
    <cellStyle name="Normal 2 20 4" xfId="2901" xr:uid="{00000000-0005-0000-0000-0000026A0000}"/>
    <cellStyle name="Normal 2 21" xfId="1682" xr:uid="{00000000-0005-0000-0000-0000036A0000}"/>
    <cellStyle name="Normal 2 21 2" xfId="5031" xr:uid="{00000000-0005-0000-0000-0000046A0000}"/>
    <cellStyle name="Normal 2 21 2 2" xfId="18804" xr:uid="{00000000-0005-0000-0000-0000056A0000}"/>
    <cellStyle name="Normal 2 21 2 3" xfId="44056" xr:uid="{00000000-0005-0000-0000-0000066A0000}"/>
    <cellStyle name="Normal 2 21 3" xfId="11265" xr:uid="{00000000-0005-0000-0000-0000076A0000}"/>
    <cellStyle name="Normal 2 21 3 2" xfId="18115" xr:uid="{00000000-0005-0000-0000-0000086A0000}"/>
    <cellStyle name="Normal 2 21 3 3" xfId="44057" xr:uid="{00000000-0005-0000-0000-0000096A0000}"/>
    <cellStyle name="Normal 2 21 4" xfId="2902" xr:uid="{00000000-0005-0000-0000-00000A6A0000}"/>
    <cellStyle name="Normal 2 21 4 2" xfId="44058" xr:uid="{00000000-0005-0000-0000-00000B6A0000}"/>
    <cellStyle name="Normal 2 22" xfId="1683" xr:uid="{00000000-0005-0000-0000-00000C6A0000}"/>
    <cellStyle name="Normal 2 22 2" xfId="5032" xr:uid="{00000000-0005-0000-0000-00000D6A0000}"/>
    <cellStyle name="Normal 2 22 2 2" xfId="18790" xr:uid="{00000000-0005-0000-0000-00000E6A0000}"/>
    <cellStyle name="Normal 2 22 2 3" xfId="44059" xr:uid="{00000000-0005-0000-0000-00000F6A0000}"/>
    <cellStyle name="Normal 2 22 3" xfId="10478" xr:uid="{00000000-0005-0000-0000-0000106A0000}"/>
    <cellStyle name="Normal 2 22 3 2" xfId="18116" xr:uid="{00000000-0005-0000-0000-0000116A0000}"/>
    <cellStyle name="Normal 2 22 4" xfId="10273" xr:uid="{00000000-0005-0000-0000-0000126A0000}"/>
    <cellStyle name="Normal 2 22 5" xfId="3182" xr:uid="{00000000-0005-0000-0000-0000136A0000}"/>
    <cellStyle name="Normal 2 23" xfId="1684" xr:uid="{00000000-0005-0000-0000-0000146A0000}"/>
    <cellStyle name="Normal 2 23 10" xfId="5033" xr:uid="{00000000-0005-0000-0000-0000156A0000}"/>
    <cellStyle name="Normal 2 23 2" xfId="10687" xr:uid="{00000000-0005-0000-0000-0000166A0000}"/>
    <cellStyle name="Normal 2 23 2 2" xfId="16232" xr:uid="{00000000-0005-0000-0000-0000176A0000}"/>
    <cellStyle name="Normal 2 23 2 2 2" xfId="20443" xr:uid="{00000000-0005-0000-0000-0000186A0000}"/>
    <cellStyle name="Normal 2 23 2 2 2 2" xfId="33696" xr:uid="{00000000-0005-0000-0000-0000196A0000}"/>
    <cellStyle name="Normal 2 23 2 2 2 3" xfId="36483" xr:uid="{00000000-0005-0000-0000-00001A6A0000}"/>
    <cellStyle name="Normal 2 23 2 2 3" xfId="20144" xr:uid="{00000000-0005-0000-0000-00001B6A0000}"/>
    <cellStyle name="Normal 2 23 2 2 3 2" xfId="33401" xr:uid="{00000000-0005-0000-0000-00001C6A0000}"/>
    <cellStyle name="Normal 2 23 2 2 3 3" xfId="36189" xr:uid="{00000000-0005-0000-0000-00001D6A0000}"/>
    <cellStyle name="Normal 2 23 2 2 4" xfId="19857" xr:uid="{00000000-0005-0000-0000-00001E6A0000}"/>
    <cellStyle name="Normal 2 23 2 2 5" xfId="32982" xr:uid="{00000000-0005-0000-0000-00001F6A0000}"/>
    <cellStyle name="Normal 2 23 2 2 6" xfId="35940" xr:uid="{00000000-0005-0000-0000-0000206A0000}"/>
    <cellStyle name="Normal 2 23 2 3" xfId="20296" xr:uid="{00000000-0005-0000-0000-0000216A0000}"/>
    <cellStyle name="Normal 2 23 2 3 2" xfId="33550" xr:uid="{00000000-0005-0000-0000-0000226A0000}"/>
    <cellStyle name="Normal 2 23 2 3 3" xfId="36337" xr:uid="{00000000-0005-0000-0000-0000236A0000}"/>
    <cellStyle name="Normal 2 23 2 4" xfId="19988" xr:uid="{00000000-0005-0000-0000-0000246A0000}"/>
    <cellStyle name="Normal 2 23 2 4 2" xfId="33252" xr:uid="{00000000-0005-0000-0000-0000256A0000}"/>
    <cellStyle name="Normal 2 23 2 4 3" xfId="36044" xr:uid="{00000000-0005-0000-0000-0000266A0000}"/>
    <cellStyle name="Normal 2 23 2 5" xfId="18727" xr:uid="{00000000-0005-0000-0000-0000276A0000}"/>
    <cellStyle name="Normal 2 23 2 6" xfId="31988" xr:uid="{00000000-0005-0000-0000-0000286A0000}"/>
    <cellStyle name="Normal 2 23 2 7" xfId="35094" xr:uid="{00000000-0005-0000-0000-0000296A0000}"/>
    <cellStyle name="Normal 2 23 2 8" xfId="44060" xr:uid="{00000000-0005-0000-0000-00002A6A0000}"/>
    <cellStyle name="Normal 2 23 3" xfId="10026" xr:uid="{00000000-0005-0000-0000-00002B6A0000}"/>
    <cellStyle name="Normal 2 23 3 2" xfId="15981" xr:uid="{00000000-0005-0000-0000-00002C6A0000}"/>
    <cellStyle name="Normal 2 23 3 2 2" xfId="20389" xr:uid="{00000000-0005-0000-0000-00002D6A0000}"/>
    <cellStyle name="Normal 2 23 3 2 3" xfId="33642" xr:uid="{00000000-0005-0000-0000-00002E6A0000}"/>
    <cellStyle name="Normal 2 23 3 2 4" xfId="36429" xr:uid="{00000000-0005-0000-0000-00002F6A0000}"/>
    <cellStyle name="Normal 2 23 3 3" xfId="20090" xr:uid="{00000000-0005-0000-0000-0000306A0000}"/>
    <cellStyle name="Normal 2 23 3 3 2" xfId="33347" xr:uid="{00000000-0005-0000-0000-0000316A0000}"/>
    <cellStyle name="Normal 2 23 3 3 3" xfId="36135" xr:uid="{00000000-0005-0000-0000-0000326A0000}"/>
    <cellStyle name="Normal 2 23 3 4" xfId="18117" xr:uid="{00000000-0005-0000-0000-0000336A0000}"/>
    <cellStyle name="Normal 2 23 3 5" xfId="44061" xr:uid="{00000000-0005-0000-0000-0000346A0000}"/>
    <cellStyle name="Normal 2 23 4" xfId="11072" xr:uid="{00000000-0005-0000-0000-0000356A0000}"/>
    <cellStyle name="Normal 2 23 4 2" xfId="20242" xr:uid="{00000000-0005-0000-0000-0000366A0000}"/>
    <cellStyle name="Normal 2 23 4 2 2" xfId="33496" xr:uid="{00000000-0005-0000-0000-0000376A0000}"/>
    <cellStyle name="Normal 2 23 4 2 3" xfId="36283" xr:uid="{00000000-0005-0000-0000-0000386A0000}"/>
    <cellStyle name="Normal 2 23 4 3" xfId="19062" xr:uid="{00000000-0005-0000-0000-0000396A0000}"/>
    <cellStyle name="Normal 2 23 4 4" xfId="32184" xr:uid="{00000000-0005-0000-0000-00003A6A0000}"/>
    <cellStyle name="Normal 2 23 4 5" xfId="35203" xr:uid="{00000000-0005-0000-0000-00003B6A0000}"/>
    <cellStyle name="Normal 2 23 5" xfId="18942" xr:uid="{00000000-0005-0000-0000-00003C6A0000}"/>
    <cellStyle name="Normal 2 23 5 2" xfId="32123" xr:uid="{00000000-0005-0000-0000-00003D6A0000}"/>
    <cellStyle name="Normal 2 23 5 3" xfId="35143" xr:uid="{00000000-0005-0000-0000-00003E6A0000}"/>
    <cellStyle name="Normal 2 23 6" xfId="19926" xr:uid="{00000000-0005-0000-0000-00003F6A0000}"/>
    <cellStyle name="Normal 2 23 6 2" xfId="33122" xr:uid="{00000000-0005-0000-0000-0000406A0000}"/>
    <cellStyle name="Normal 2 23 6 3" xfId="35989" xr:uid="{00000000-0005-0000-0000-0000416A0000}"/>
    <cellStyle name="Normal 2 23 7" xfId="17444" xr:uid="{00000000-0005-0000-0000-0000426A0000}"/>
    <cellStyle name="Normal 2 23 8" xfId="30698" xr:uid="{00000000-0005-0000-0000-0000436A0000}"/>
    <cellStyle name="Normal 2 23 9" xfId="34311" xr:uid="{00000000-0005-0000-0000-0000446A0000}"/>
    <cellStyle name="Normal 2 24" xfId="1685" xr:uid="{00000000-0005-0000-0000-0000456A0000}"/>
    <cellStyle name="Normal 2 24 2" xfId="10658" xr:uid="{00000000-0005-0000-0000-0000466A0000}"/>
    <cellStyle name="Normal 2 24 2 2" xfId="19490" xr:uid="{00000000-0005-0000-0000-0000476A0000}"/>
    <cellStyle name="Normal 2 24 2 3" xfId="44062" xr:uid="{00000000-0005-0000-0000-0000486A0000}"/>
    <cellStyle name="Normal 2 24 3" xfId="10601" xr:uid="{00000000-0005-0000-0000-0000496A0000}"/>
    <cellStyle name="Normal 2 24 3 2" xfId="18978" xr:uid="{00000000-0005-0000-0000-00004A6A0000}"/>
    <cellStyle name="Normal 2 24 4" xfId="5034" xr:uid="{00000000-0005-0000-0000-00004B6A0000}"/>
    <cellStyle name="Normal 2 25" xfId="1686" xr:uid="{00000000-0005-0000-0000-00004C6A0000}"/>
    <cellStyle name="Normal 2 25 2" xfId="10724" xr:uid="{00000000-0005-0000-0000-00004D6A0000}"/>
    <cellStyle name="Normal 2 25 2 2" xfId="16269" xr:uid="{00000000-0005-0000-0000-00004E6A0000}"/>
    <cellStyle name="Normal 2 25 2 2 2" xfId="20480" xr:uid="{00000000-0005-0000-0000-00004F6A0000}"/>
    <cellStyle name="Normal 2 25 2 2 3" xfId="33733" xr:uid="{00000000-0005-0000-0000-0000506A0000}"/>
    <cellStyle name="Normal 2 25 2 2 4" xfId="36520" xr:uid="{00000000-0005-0000-0000-0000516A0000}"/>
    <cellStyle name="Normal 2 25 2 3" xfId="20181" xr:uid="{00000000-0005-0000-0000-0000526A0000}"/>
    <cellStyle name="Normal 2 25 2 3 2" xfId="33438" xr:uid="{00000000-0005-0000-0000-0000536A0000}"/>
    <cellStyle name="Normal 2 25 2 3 3" xfId="36226" xr:uid="{00000000-0005-0000-0000-0000546A0000}"/>
    <cellStyle name="Normal 2 25 2 4" xfId="19491" xr:uid="{00000000-0005-0000-0000-0000556A0000}"/>
    <cellStyle name="Normal 2 25 2 5" xfId="44063" xr:uid="{00000000-0005-0000-0000-0000566A0000}"/>
    <cellStyle name="Normal 2 25 3" xfId="10829" xr:uid="{00000000-0005-0000-0000-0000576A0000}"/>
    <cellStyle name="Normal 2 25 3 2" xfId="20333" xr:uid="{00000000-0005-0000-0000-0000586A0000}"/>
    <cellStyle name="Normal 2 25 3 2 2" xfId="33587" xr:uid="{00000000-0005-0000-0000-0000596A0000}"/>
    <cellStyle name="Normal 2 25 3 2 3" xfId="36374" xr:uid="{00000000-0005-0000-0000-00005A6A0000}"/>
    <cellStyle name="Normal 2 25 3 3" xfId="18987" xr:uid="{00000000-0005-0000-0000-00005B6A0000}"/>
    <cellStyle name="Normal 2 25 3 4" xfId="32162" xr:uid="{00000000-0005-0000-0000-00005C6A0000}"/>
    <cellStyle name="Normal 2 25 3 5" xfId="35181" xr:uid="{00000000-0005-0000-0000-00005D6A0000}"/>
    <cellStyle name="Normal 2 25 4" xfId="20025" xr:uid="{00000000-0005-0000-0000-00005E6A0000}"/>
    <cellStyle name="Normal 2 25 4 2" xfId="33289" xr:uid="{00000000-0005-0000-0000-00005F6A0000}"/>
    <cellStyle name="Normal 2 25 4 3" xfId="36081" xr:uid="{00000000-0005-0000-0000-0000606A0000}"/>
    <cellStyle name="Normal 2 25 5" xfId="5035" xr:uid="{00000000-0005-0000-0000-0000616A0000}"/>
    <cellStyle name="Normal 2 26" xfId="1687" xr:uid="{00000000-0005-0000-0000-0000626A0000}"/>
    <cellStyle name="Normal 2 26 2" xfId="10668" xr:uid="{00000000-0005-0000-0000-0000636A0000}"/>
    <cellStyle name="Normal 2 26 2 2" xfId="16214" xr:uid="{00000000-0005-0000-0000-0000646A0000}"/>
    <cellStyle name="Normal 2 26 2 2 2" xfId="20425" xr:uid="{00000000-0005-0000-0000-0000656A0000}"/>
    <cellStyle name="Normal 2 26 2 2 3" xfId="33678" xr:uid="{00000000-0005-0000-0000-0000666A0000}"/>
    <cellStyle name="Normal 2 26 2 2 4" xfId="36465" xr:uid="{00000000-0005-0000-0000-0000676A0000}"/>
    <cellStyle name="Normal 2 26 2 3" xfId="20126" xr:uid="{00000000-0005-0000-0000-0000686A0000}"/>
    <cellStyle name="Normal 2 26 2 4" xfId="33383" xr:uid="{00000000-0005-0000-0000-0000696A0000}"/>
    <cellStyle name="Normal 2 26 2 5" xfId="36171" xr:uid="{00000000-0005-0000-0000-00006A6A0000}"/>
    <cellStyle name="Normal 2 26 3" xfId="11168" xr:uid="{00000000-0005-0000-0000-00006B6A0000}"/>
    <cellStyle name="Normal 2 26 3 2" xfId="20278" xr:uid="{00000000-0005-0000-0000-00006C6A0000}"/>
    <cellStyle name="Normal 2 26 3 3" xfId="33532" xr:uid="{00000000-0005-0000-0000-00006D6A0000}"/>
    <cellStyle name="Normal 2 26 3 4" xfId="36319" xr:uid="{00000000-0005-0000-0000-00006E6A0000}"/>
    <cellStyle name="Normal 2 26 4" xfId="19970" xr:uid="{00000000-0005-0000-0000-00006F6A0000}"/>
    <cellStyle name="Normal 2 26 4 2" xfId="33234" xr:uid="{00000000-0005-0000-0000-0000706A0000}"/>
    <cellStyle name="Normal 2 26 4 3" xfId="36026" xr:uid="{00000000-0005-0000-0000-0000716A0000}"/>
    <cellStyle name="Normal 2 26 5" xfId="5036" xr:uid="{00000000-0005-0000-0000-0000726A0000}"/>
    <cellStyle name="Normal 2 27" xfId="1688" xr:uid="{00000000-0005-0000-0000-0000736A0000}"/>
    <cellStyle name="Normal 2 27 2" xfId="10984" xr:uid="{00000000-0005-0000-0000-0000746A0000}"/>
    <cellStyle name="Normal 2 27 3" xfId="5037" xr:uid="{00000000-0005-0000-0000-0000756A0000}"/>
    <cellStyle name="Normal 2 28" xfId="1689" xr:uid="{00000000-0005-0000-0000-0000766A0000}"/>
    <cellStyle name="Normal 2 28 2" xfId="5038" xr:uid="{00000000-0005-0000-0000-0000776A0000}"/>
    <cellStyle name="Normal 2 28 2 2" xfId="18805" xr:uid="{00000000-0005-0000-0000-0000786A0000}"/>
    <cellStyle name="Normal 2 28 3" xfId="10873" xr:uid="{00000000-0005-0000-0000-0000796A0000}"/>
    <cellStyle name="Normal 2 28 3 2" xfId="18118" xr:uid="{00000000-0005-0000-0000-00007A6A0000}"/>
    <cellStyle name="Normal 2 28 4" xfId="2903" xr:uid="{00000000-0005-0000-0000-00007B6A0000}"/>
    <cellStyle name="Normal 2 29" xfId="1690" xr:uid="{00000000-0005-0000-0000-00007C6A0000}"/>
    <cellStyle name="Normal 2 29 2" xfId="5039" xr:uid="{00000000-0005-0000-0000-00007D6A0000}"/>
    <cellStyle name="Normal 2 29 2 2" xfId="18806" xr:uid="{00000000-0005-0000-0000-00007E6A0000}"/>
    <cellStyle name="Normal 2 29 3" xfId="10809" xr:uid="{00000000-0005-0000-0000-00007F6A0000}"/>
    <cellStyle name="Normal 2 29 3 2" xfId="18119" xr:uid="{00000000-0005-0000-0000-0000806A0000}"/>
    <cellStyle name="Normal 2 29 4" xfId="2904" xr:uid="{00000000-0005-0000-0000-0000816A0000}"/>
    <cellStyle name="Normal 2 3" xfId="297" xr:uid="{00000000-0005-0000-0000-0000826A0000}"/>
    <cellStyle name="Normal 2 3 10" xfId="5041" xr:uid="{00000000-0005-0000-0000-0000836A0000}"/>
    <cellStyle name="Normal 2 3 11" xfId="5042" xr:uid="{00000000-0005-0000-0000-0000846A0000}"/>
    <cellStyle name="Normal 2 3 12" xfId="5043" xr:uid="{00000000-0005-0000-0000-0000856A0000}"/>
    <cellStyle name="Normal 2 3 13" xfId="5044" xr:uid="{00000000-0005-0000-0000-0000866A0000}"/>
    <cellStyle name="Normal 2 3 14" xfId="5045" xr:uid="{00000000-0005-0000-0000-0000876A0000}"/>
    <cellStyle name="Normal 2 3 15" xfId="5046" xr:uid="{00000000-0005-0000-0000-0000886A0000}"/>
    <cellStyle name="Normal 2 3 16" xfId="5047" xr:uid="{00000000-0005-0000-0000-0000896A0000}"/>
    <cellStyle name="Normal 2 3 17" xfId="5048" xr:uid="{00000000-0005-0000-0000-00008A6A0000}"/>
    <cellStyle name="Normal 2 3 18" xfId="5049" xr:uid="{00000000-0005-0000-0000-00008B6A0000}"/>
    <cellStyle name="Normal 2 3 19" xfId="5050" xr:uid="{00000000-0005-0000-0000-00008C6A0000}"/>
    <cellStyle name="Normal 2 3 2" xfId="367" xr:uid="{00000000-0005-0000-0000-00008D6A0000}"/>
    <cellStyle name="Normal 2 3 2 10" xfId="5052" xr:uid="{00000000-0005-0000-0000-00008E6A0000}"/>
    <cellStyle name="Normal 2 3 2 11" xfId="5053" xr:uid="{00000000-0005-0000-0000-00008F6A0000}"/>
    <cellStyle name="Normal 2 3 2 12" xfId="5054" xr:uid="{00000000-0005-0000-0000-0000906A0000}"/>
    <cellStyle name="Normal 2 3 2 13" xfId="5055" xr:uid="{00000000-0005-0000-0000-0000916A0000}"/>
    <cellStyle name="Normal 2 3 2 14" xfId="5056" xr:uid="{00000000-0005-0000-0000-0000926A0000}"/>
    <cellStyle name="Normal 2 3 2 15" xfId="5057" xr:uid="{00000000-0005-0000-0000-0000936A0000}"/>
    <cellStyle name="Normal 2 3 2 16" xfId="5058" xr:uid="{00000000-0005-0000-0000-0000946A0000}"/>
    <cellStyle name="Normal 2 3 2 17" xfId="5059" xr:uid="{00000000-0005-0000-0000-0000956A0000}"/>
    <cellStyle name="Normal 2 3 2 18" xfId="5060" xr:uid="{00000000-0005-0000-0000-0000966A0000}"/>
    <cellStyle name="Normal 2 3 2 19" xfId="5061" xr:uid="{00000000-0005-0000-0000-0000976A0000}"/>
    <cellStyle name="Normal 2 3 2 2" xfId="593" xr:uid="{00000000-0005-0000-0000-0000986A0000}"/>
    <cellStyle name="Normal 2 3 2 2 2" xfId="10498" xr:uid="{00000000-0005-0000-0000-0000996A0000}"/>
    <cellStyle name="Normal 2 3 2 2 3" xfId="10373" xr:uid="{00000000-0005-0000-0000-00009A6A0000}"/>
    <cellStyle name="Normal 2 3 2 2 3 2" xfId="18121" xr:uid="{00000000-0005-0000-0000-00009B6A0000}"/>
    <cellStyle name="Normal 2 3 2 2 4" xfId="5062" xr:uid="{00000000-0005-0000-0000-00009C6A0000}"/>
    <cellStyle name="Normal 2 3 2 2 5" xfId="37671" xr:uid="{00000000-0005-0000-0000-00009D6A0000}"/>
    <cellStyle name="Normal 2 3 2 2 6" xfId="37964" xr:uid="{00000000-0005-0000-0000-00009E6A0000}"/>
    <cellStyle name="Normal 2 3 2 2 7" xfId="44066" xr:uid="{00000000-0005-0000-0000-00009F6A0000}"/>
    <cellStyle name="Normal 2 3 2 20" xfId="5051" xr:uid="{00000000-0005-0000-0000-0000A06A0000}"/>
    <cellStyle name="Normal 2 3 2 20 2" xfId="8224" xr:uid="{00000000-0005-0000-0000-0000A16A0000}"/>
    <cellStyle name="Normal 2 3 2 20 2 2" xfId="14713" xr:uid="{00000000-0005-0000-0000-0000A26A0000}"/>
    <cellStyle name="Normal 2 3 2 20 2 2 2" xfId="27392" xr:uid="{00000000-0005-0000-0000-0000A36A0000}"/>
    <cellStyle name="Normal 2 3 2 20 2 3" xfId="22567" xr:uid="{00000000-0005-0000-0000-0000A46A0000}"/>
    <cellStyle name="Normal 2 3 2 20 3" xfId="9148" xr:uid="{00000000-0005-0000-0000-0000A56A0000}"/>
    <cellStyle name="Normal 2 3 2 20 3 2" xfId="15555" xr:uid="{00000000-0005-0000-0000-0000A66A0000}"/>
    <cellStyle name="Normal 2 3 2 20 3 2 2" xfId="28203" xr:uid="{00000000-0005-0000-0000-0000A76A0000}"/>
    <cellStyle name="Normal 2 3 2 20 3 3" xfId="23155" xr:uid="{00000000-0005-0000-0000-0000A86A0000}"/>
    <cellStyle name="Normal 2 3 2 20 4" xfId="7175" xr:uid="{00000000-0005-0000-0000-0000A96A0000}"/>
    <cellStyle name="Normal 2 3 2 20 4 2" xfId="13709" xr:uid="{00000000-0005-0000-0000-0000AA6A0000}"/>
    <cellStyle name="Normal 2 3 2 20 4 2 2" xfId="26440" xr:uid="{00000000-0005-0000-0000-0000AB6A0000}"/>
    <cellStyle name="Normal 2 3 2 20 4 3" xfId="21903" xr:uid="{00000000-0005-0000-0000-0000AC6A0000}"/>
    <cellStyle name="Normal 2 3 2 20 5" xfId="12606" xr:uid="{00000000-0005-0000-0000-0000AD6A0000}"/>
    <cellStyle name="Normal 2 3 2 20 5 2" xfId="25352" xr:uid="{00000000-0005-0000-0000-0000AE6A0000}"/>
    <cellStyle name="Normal 2 3 2 20 6" xfId="18662" xr:uid="{00000000-0005-0000-0000-0000AF6A0000}"/>
    <cellStyle name="Normal 2 3 2 20 7" xfId="21039" xr:uid="{00000000-0005-0000-0000-0000B06A0000}"/>
    <cellStyle name="Normal 2 3 2 21" xfId="9737" xr:uid="{00000000-0005-0000-0000-0000B16A0000}"/>
    <cellStyle name="Normal 2 3 2 21 2" xfId="19492" xr:uid="{00000000-0005-0000-0000-0000B26A0000}"/>
    <cellStyle name="Normal 2 3 2 21 2 2" xfId="32607" xr:uid="{00000000-0005-0000-0000-0000B36A0000}"/>
    <cellStyle name="Normal 2 3 2 21 2 3" xfId="35618" xr:uid="{00000000-0005-0000-0000-0000B46A0000}"/>
    <cellStyle name="Normal 2 3 2 21 3" xfId="18120" xr:uid="{00000000-0005-0000-0000-0000B56A0000}"/>
    <cellStyle name="Normal 2 3 2 21 4" xfId="31434" xr:uid="{00000000-0005-0000-0000-0000B66A0000}"/>
    <cellStyle name="Normal 2 3 2 21 5" xfId="34763" xr:uid="{00000000-0005-0000-0000-0000B76A0000}"/>
    <cellStyle name="Normal 2 3 2 22" xfId="11196" xr:uid="{00000000-0005-0000-0000-0000B86A0000}"/>
    <cellStyle name="Normal 2 3 2 23" xfId="2906" xr:uid="{00000000-0005-0000-0000-0000B96A0000}"/>
    <cellStyle name="Normal 2 3 2 24" xfId="44065" xr:uid="{00000000-0005-0000-0000-0000BA6A0000}"/>
    <cellStyle name="Normal 2 3 2 3" xfId="784" xr:uid="{00000000-0005-0000-0000-0000BB6A0000}"/>
    <cellStyle name="Normal 2 3 2 3 2" xfId="5063" xr:uid="{00000000-0005-0000-0000-0000BC6A0000}"/>
    <cellStyle name="Normal 2 3 2 3 2 2" xfId="44068" xr:uid="{00000000-0005-0000-0000-0000BD6A0000}"/>
    <cellStyle name="Normal 2 3 2 3 3" xfId="44067" xr:uid="{00000000-0005-0000-0000-0000BE6A0000}"/>
    <cellStyle name="Normal 2 3 2 4" xfId="1691" xr:uid="{00000000-0005-0000-0000-0000BF6A0000}"/>
    <cellStyle name="Normal 2 3 2 4 2" xfId="5064" xr:uid="{00000000-0005-0000-0000-0000C06A0000}"/>
    <cellStyle name="Normal 2 3 2 4 3" xfId="37623" xr:uid="{00000000-0005-0000-0000-0000C16A0000}"/>
    <cellStyle name="Normal 2 3 2 4 4" xfId="37918" xr:uid="{00000000-0005-0000-0000-0000C26A0000}"/>
    <cellStyle name="Normal 2 3 2 4 5" xfId="44069" xr:uid="{00000000-0005-0000-0000-0000C36A0000}"/>
    <cellStyle name="Normal 2 3 2 5" xfId="5065" xr:uid="{00000000-0005-0000-0000-0000C46A0000}"/>
    <cellStyle name="Normal 2 3 2 5 2" xfId="44070" xr:uid="{00000000-0005-0000-0000-0000C56A0000}"/>
    <cellStyle name="Normal 2 3 2 6" xfId="5066" xr:uid="{00000000-0005-0000-0000-0000C66A0000}"/>
    <cellStyle name="Normal 2 3 2 7" xfId="5067" xr:uid="{00000000-0005-0000-0000-0000C76A0000}"/>
    <cellStyle name="Normal 2 3 2 8" xfId="5068" xr:uid="{00000000-0005-0000-0000-0000C86A0000}"/>
    <cellStyle name="Normal 2 3 2 9" xfId="5069" xr:uid="{00000000-0005-0000-0000-0000C96A0000}"/>
    <cellStyle name="Normal 2 3 20" xfId="5040" xr:uid="{00000000-0005-0000-0000-0000CA6A0000}"/>
    <cellStyle name="Normal 2 3 21" xfId="7783" xr:uid="{00000000-0005-0000-0000-0000CB6A0000}"/>
    <cellStyle name="Normal 2 3 21 2" xfId="14278" xr:uid="{00000000-0005-0000-0000-0000CC6A0000}"/>
    <cellStyle name="Normal 2 3 21 2 2" xfId="26992" xr:uid="{00000000-0005-0000-0000-0000CD6A0000}"/>
    <cellStyle name="Normal 2 3 21 3" xfId="18996" xr:uid="{00000000-0005-0000-0000-0000CE6A0000}"/>
    <cellStyle name="Normal 2 3 21 4" xfId="32168" xr:uid="{00000000-0005-0000-0000-0000CF6A0000}"/>
    <cellStyle name="Normal 2 3 21 5" xfId="35187" xr:uid="{00000000-0005-0000-0000-0000D06A0000}"/>
    <cellStyle name="Normal 2 3 22" xfId="8630" xr:uid="{00000000-0005-0000-0000-0000D16A0000}"/>
    <cellStyle name="Normal 2 3 22 2" xfId="15115" xr:uid="{00000000-0005-0000-0000-0000D26A0000}"/>
    <cellStyle name="Normal 2 3 22 2 2" xfId="27784" xr:uid="{00000000-0005-0000-0000-0000D36A0000}"/>
    <cellStyle name="Normal 2 3 22 3" xfId="18926" xr:uid="{00000000-0005-0000-0000-0000D46A0000}"/>
    <cellStyle name="Normal 2 3 22 4" xfId="32107" xr:uid="{00000000-0005-0000-0000-0000D56A0000}"/>
    <cellStyle name="Normal 2 3 22 5" xfId="35126" xr:uid="{00000000-0005-0000-0000-0000D66A0000}"/>
    <cellStyle name="Normal 2 3 23" xfId="9582" xr:uid="{00000000-0005-0000-0000-0000D76A0000}"/>
    <cellStyle name="Normal 2 3 23 2" xfId="15928" xr:uid="{00000000-0005-0000-0000-0000D86A0000}"/>
    <cellStyle name="Normal 2 3 23 2 2" xfId="28568" xr:uid="{00000000-0005-0000-0000-0000D96A0000}"/>
    <cellStyle name="Normal 2 3 23 3" xfId="19907" xr:uid="{00000000-0005-0000-0000-0000DA6A0000}"/>
    <cellStyle name="Normal 2 3 23 4" xfId="33088" xr:uid="{00000000-0005-0000-0000-0000DB6A0000}"/>
    <cellStyle name="Normal 2 3 23 5" xfId="35973" xr:uid="{00000000-0005-0000-0000-0000DC6A0000}"/>
    <cellStyle name="Normal 2 3 24" xfId="6425" xr:uid="{00000000-0005-0000-0000-0000DD6A0000}"/>
    <cellStyle name="Normal 2 3 24 2" xfId="13048" xr:uid="{00000000-0005-0000-0000-0000DE6A0000}"/>
    <cellStyle name="Normal 2 3 24 2 2" xfId="25794" xr:uid="{00000000-0005-0000-0000-0000DF6A0000}"/>
    <cellStyle name="Normal 2 3 24 3" xfId="21174" xr:uid="{00000000-0005-0000-0000-0000E06A0000}"/>
    <cellStyle name="Normal 2 3 25" xfId="12034" xr:uid="{00000000-0005-0000-0000-0000E16A0000}"/>
    <cellStyle name="Normal 2 3 25 2" xfId="24779" xr:uid="{00000000-0005-0000-0000-0000E26A0000}"/>
    <cellStyle name="Normal 2 3 26" xfId="17411" xr:uid="{00000000-0005-0000-0000-0000E36A0000}"/>
    <cellStyle name="Normal 2 3 27" xfId="30592" xr:uid="{00000000-0005-0000-0000-0000E46A0000}"/>
    <cellStyle name="Normal 2 3 28" xfId="34289" xr:uid="{00000000-0005-0000-0000-0000E56A0000}"/>
    <cellStyle name="Normal 2 3 29" xfId="37181" xr:uid="{00000000-0005-0000-0000-0000E66A0000}"/>
    <cellStyle name="Normal 2 3 3" xfId="565" xr:uid="{00000000-0005-0000-0000-0000E76A0000}"/>
    <cellStyle name="Normal 2 3 3 2" xfId="5070" xr:uid="{00000000-0005-0000-0000-0000E86A0000}"/>
    <cellStyle name="Normal 2 3 3 2 2" xfId="6197" xr:uid="{00000000-0005-0000-0000-0000E96A0000}"/>
    <cellStyle name="Normal 2 3 3 2 3" xfId="10499" xr:uid="{00000000-0005-0000-0000-0000EA6A0000}"/>
    <cellStyle name="Normal 2 3 3 2 4" xfId="44072" xr:uid="{00000000-0005-0000-0000-0000EB6A0000}"/>
    <cellStyle name="Normal 2 3 3 3" xfId="2907" xr:uid="{00000000-0005-0000-0000-0000EC6A0000}"/>
    <cellStyle name="Normal 2 3 3 4" xfId="37649" xr:uid="{00000000-0005-0000-0000-0000ED6A0000}"/>
    <cellStyle name="Normal 2 3 3 5" xfId="37943" xr:uid="{00000000-0005-0000-0000-0000EE6A0000}"/>
    <cellStyle name="Normal 2 3 3 6" xfId="44071" xr:uid="{00000000-0005-0000-0000-0000EF6A0000}"/>
    <cellStyle name="Normal 2 3 30" xfId="2223" xr:uid="{00000000-0005-0000-0000-0000F06A0000}"/>
    <cellStyle name="Normal 2 3 31" xfId="37289" xr:uid="{00000000-0005-0000-0000-0000F16A0000}"/>
    <cellStyle name="Normal 2 3 32" xfId="37360" xr:uid="{00000000-0005-0000-0000-0000F26A0000}"/>
    <cellStyle name="Normal 2 3 33" xfId="37844" xr:uid="{00000000-0005-0000-0000-0000F36A0000}"/>
    <cellStyle name="Normal 2 3 34" xfId="38111" xr:uid="{00000000-0005-0000-0000-0000F46A0000}"/>
    <cellStyle name="Normal 2 3 35" xfId="44064" xr:uid="{00000000-0005-0000-0000-0000F56A0000}"/>
    <cellStyle name="Normal 2 3 4" xfId="783" xr:uid="{00000000-0005-0000-0000-0000F66A0000}"/>
    <cellStyle name="Normal 2 3 4 2" xfId="2905" xr:uid="{00000000-0005-0000-0000-0000F76A0000}"/>
    <cellStyle name="Normal 2 3 4 3" xfId="37754" xr:uid="{00000000-0005-0000-0000-0000F86A0000}"/>
    <cellStyle name="Normal 2 3 4 4" xfId="38032" xr:uid="{00000000-0005-0000-0000-0000F96A0000}"/>
    <cellStyle name="Normal 2 3 4 5" xfId="44073" xr:uid="{00000000-0005-0000-0000-0000FA6A0000}"/>
    <cellStyle name="Normal 2 3 5" xfId="1033" xr:uid="{00000000-0005-0000-0000-0000FB6A0000}"/>
    <cellStyle name="Normal 2 3 5 10" xfId="3130" xr:uid="{00000000-0005-0000-0000-0000FC6A0000}"/>
    <cellStyle name="Normal 2 3 5 11" xfId="44074" xr:uid="{00000000-0005-0000-0000-0000FD6A0000}"/>
    <cellStyle name="Normal 2 3 5 2" xfId="5071" xr:uid="{00000000-0005-0000-0000-0000FE6A0000}"/>
    <cellStyle name="Normal 2 3 5 2 2" xfId="10690" xr:uid="{00000000-0005-0000-0000-0000FF6A0000}"/>
    <cellStyle name="Normal 2 3 5 2 2 2" xfId="16235" xr:uid="{00000000-0005-0000-0000-0000006B0000}"/>
    <cellStyle name="Normal 2 3 5 2 2 2 2" xfId="20446" xr:uid="{00000000-0005-0000-0000-0000016B0000}"/>
    <cellStyle name="Normal 2 3 5 2 2 2 3" xfId="33699" xr:uid="{00000000-0005-0000-0000-0000026B0000}"/>
    <cellStyle name="Normal 2 3 5 2 2 2 4" xfId="36486" xr:uid="{00000000-0005-0000-0000-0000036B0000}"/>
    <cellStyle name="Normal 2 3 5 2 2 3" xfId="20147" xr:uid="{00000000-0005-0000-0000-0000046B0000}"/>
    <cellStyle name="Normal 2 3 5 2 2 3 2" xfId="33404" xr:uid="{00000000-0005-0000-0000-0000056B0000}"/>
    <cellStyle name="Normal 2 3 5 2 2 3 3" xfId="36192" xr:uid="{00000000-0005-0000-0000-0000066B0000}"/>
    <cellStyle name="Normal 2 3 5 2 2 4" xfId="19859" xr:uid="{00000000-0005-0000-0000-0000076B0000}"/>
    <cellStyle name="Normal 2 3 5 2 2 5" xfId="32984" xr:uid="{00000000-0005-0000-0000-0000086B0000}"/>
    <cellStyle name="Normal 2 3 5 2 2 6" xfId="35942" xr:uid="{00000000-0005-0000-0000-0000096B0000}"/>
    <cellStyle name="Normal 2 3 5 2 3" xfId="20299" xr:uid="{00000000-0005-0000-0000-00000A6B0000}"/>
    <cellStyle name="Normal 2 3 5 2 3 2" xfId="33553" xr:uid="{00000000-0005-0000-0000-00000B6B0000}"/>
    <cellStyle name="Normal 2 3 5 2 3 3" xfId="36340" xr:uid="{00000000-0005-0000-0000-00000C6B0000}"/>
    <cellStyle name="Normal 2 3 5 2 4" xfId="19991" xr:uid="{00000000-0005-0000-0000-00000D6B0000}"/>
    <cellStyle name="Normal 2 3 5 2 4 2" xfId="33255" xr:uid="{00000000-0005-0000-0000-00000E6B0000}"/>
    <cellStyle name="Normal 2 3 5 2 4 3" xfId="36047" xr:uid="{00000000-0005-0000-0000-00000F6B0000}"/>
    <cellStyle name="Normal 2 3 5 2 5" xfId="18732" xr:uid="{00000000-0005-0000-0000-0000106B0000}"/>
    <cellStyle name="Normal 2 3 5 2 6" xfId="31990" xr:uid="{00000000-0005-0000-0000-0000116B0000}"/>
    <cellStyle name="Normal 2 3 5 2 7" xfId="35096" xr:uid="{00000000-0005-0000-0000-0000126B0000}"/>
    <cellStyle name="Normal 2 3 5 3" xfId="10035" xr:uid="{00000000-0005-0000-0000-0000136B0000}"/>
    <cellStyle name="Normal 2 3 5 3 2" xfId="15984" xr:uid="{00000000-0005-0000-0000-0000146B0000}"/>
    <cellStyle name="Normal 2 3 5 3 2 2" xfId="20392" xr:uid="{00000000-0005-0000-0000-0000156B0000}"/>
    <cellStyle name="Normal 2 3 5 3 2 3" xfId="33645" xr:uid="{00000000-0005-0000-0000-0000166B0000}"/>
    <cellStyle name="Normal 2 3 5 3 2 4" xfId="36432" xr:uid="{00000000-0005-0000-0000-0000176B0000}"/>
    <cellStyle name="Normal 2 3 5 3 3" xfId="20093" xr:uid="{00000000-0005-0000-0000-0000186B0000}"/>
    <cellStyle name="Normal 2 3 5 3 3 2" xfId="33350" xr:uid="{00000000-0005-0000-0000-0000196B0000}"/>
    <cellStyle name="Normal 2 3 5 3 3 3" xfId="36138" xr:uid="{00000000-0005-0000-0000-00001A6B0000}"/>
    <cellStyle name="Normal 2 3 5 3 4" xfId="18122" xr:uid="{00000000-0005-0000-0000-00001B6B0000}"/>
    <cellStyle name="Normal 2 3 5 4" xfId="19065" xr:uid="{00000000-0005-0000-0000-00001C6B0000}"/>
    <cellStyle name="Normal 2 3 5 4 2" xfId="20245" xr:uid="{00000000-0005-0000-0000-00001D6B0000}"/>
    <cellStyle name="Normal 2 3 5 4 2 2" xfId="33499" xr:uid="{00000000-0005-0000-0000-00001E6B0000}"/>
    <cellStyle name="Normal 2 3 5 4 2 3" xfId="36286" xr:uid="{00000000-0005-0000-0000-00001F6B0000}"/>
    <cellStyle name="Normal 2 3 5 4 3" xfId="32187" xr:uid="{00000000-0005-0000-0000-0000206B0000}"/>
    <cellStyle name="Normal 2 3 5 4 4" xfId="35206" xr:uid="{00000000-0005-0000-0000-0000216B0000}"/>
    <cellStyle name="Normal 2 3 5 5" xfId="18945" xr:uid="{00000000-0005-0000-0000-0000226B0000}"/>
    <cellStyle name="Normal 2 3 5 5 2" xfId="32126" xr:uid="{00000000-0005-0000-0000-0000236B0000}"/>
    <cellStyle name="Normal 2 3 5 5 3" xfId="35146" xr:uid="{00000000-0005-0000-0000-0000246B0000}"/>
    <cellStyle name="Normal 2 3 5 6" xfId="19929" xr:uid="{00000000-0005-0000-0000-0000256B0000}"/>
    <cellStyle name="Normal 2 3 5 6 2" xfId="33125" xr:uid="{00000000-0005-0000-0000-0000266B0000}"/>
    <cellStyle name="Normal 2 3 5 6 3" xfId="35992" xr:uid="{00000000-0005-0000-0000-0000276B0000}"/>
    <cellStyle name="Normal 2 3 5 7" xfId="17448" xr:uid="{00000000-0005-0000-0000-0000286B0000}"/>
    <cellStyle name="Normal 2 3 5 8" xfId="30702" xr:uid="{00000000-0005-0000-0000-0000296B0000}"/>
    <cellStyle name="Normal 2 3 5 9" xfId="34314" xr:uid="{00000000-0005-0000-0000-00002A6B0000}"/>
    <cellStyle name="Normal 2 3 6" xfId="3159" xr:uid="{00000000-0005-0000-0000-00002B6B0000}"/>
    <cellStyle name="Normal 2 3 6 2" xfId="5072" xr:uid="{00000000-0005-0000-0000-00002C6B0000}"/>
    <cellStyle name="Normal 2 3 6 2 2" xfId="20428" xr:uid="{00000000-0005-0000-0000-00002D6B0000}"/>
    <cellStyle name="Normal 2 3 6 2 2 2" xfId="33681" xr:uid="{00000000-0005-0000-0000-00002E6B0000}"/>
    <cellStyle name="Normal 2 3 6 2 2 3" xfId="36468" xr:uid="{00000000-0005-0000-0000-00002F6B0000}"/>
    <cellStyle name="Normal 2 3 6 2 3" xfId="20129" xr:uid="{00000000-0005-0000-0000-0000306B0000}"/>
    <cellStyle name="Normal 2 3 6 2 4" xfId="33386" xr:uid="{00000000-0005-0000-0000-0000316B0000}"/>
    <cellStyle name="Normal 2 3 6 2 5" xfId="36174" xr:uid="{00000000-0005-0000-0000-0000326B0000}"/>
    <cellStyle name="Normal 2 3 6 3" xfId="10671" xr:uid="{00000000-0005-0000-0000-0000336B0000}"/>
    <cellStyle name="Normal 2 3 6 3 2" xfId="16217" xr:uid="{00000000-0005-0000-0000-0000346B0000}"/>
    <cellStyle name="Normal 2 3 6 3 2 2" xfId="28826" xr:uid="{00000000-0005-0000-0000-0000356B0000}"/>
    <cellStyle name="Normal 2 3 6 3 3" xfId="20281" xr:uid="{00000000-0005-0000-0000-0000366B0000}"/>
    <cellStyle name="Normal 2 3 6 3 4" xfId="33535" xr:uid="{00000000-0005-0000-0000-0000376B0000}"/>
    <cellStyle name="Normal 2 3 6 3 5" xfId="36322" xr:uid="{00000000-0005-0000-0000-0000386B0000}"/>
    <cellStyle name="Normal 2 3 6 4" xfId="19973" xr:uid="{00000000-0005-0000-0000-0000396B0000}"/>
    <cellStyle name="Normal 2 3 6 4 2" xfId="33237" xr:uid="{00000000-0005-0000-0000-00003A6B0000}"/>
    <cellStyle name="Normal 2 3 6 4 3" xfId="36029" xr:uid="{00000000-0005-0000-0000-00003B6B0000}"/>
    <cellStyle name="Normal 2 3 6 5" xfId="37595" xr:uid="{00000000-0005-0000-0000-00003C6B0000}"/>
    <cellStyle name="Normal 2 3 6 6" xfId="37897" xr:uid="{00000000-0005-0000-0000-00003D6B0000}"/>
    <cellStyle name="Normal 2 3 6 7" xfId="44075" xr:uid="{00000000-0005-0000-0000-00003E6B0000}"/>
    <cellStyle name="Normal 2 3 7" xfId="5073" xr:uid="{00000000-0005-0000-0000-00003F6B0000}"/>
    <cellStyle name="Normal 2 3 7 2" xfId="10754" xr:uid="{00000000-0005-0000-0000-0000406B0000}"/>
    <cellStyle name="Normal 2 3 7 3" xfId="44076" xr:uid="{00000000-0005-0000-0000-0000416B0000}"/>
    <cellStyle name="Normal 2 3 8" xfId="5074" xr:uid="{00000000-0005-0000-0000-0000426B0000}"/>
    <cellStyle name="Normal 2 3 8 2" xfId="20374" xr:uid="{00000000-0005-0000-0000-0000436B0000}"/>
    <cellStyle name="Normal 2 3 8 2 2" xfId="33627" xr:uid="{00000000-0005-0000-0000-0000446B0000}"/>
    <cellStyle name="Normal 2 3 8 2 3" xfId="36414" xr:uid="{00000000-0005-0000-0000-0000456B0000}"/>
    <cellStyle name="Normal 2 3 8 3" xfId="20075" xr:uid="{00000000-0005-0000-0000-0000466B0000}"/>
    <cellStyle name="Normal 2 3 8 3 2" xfId="33332" xr:uid="{00000000-0005-0000-0000-0000476B0000}"/>
    <cellStyle name="Normal 2 3 8 3 3" xfId="36120" xr:uid="{00000000-0005-0000-0000-0000486B0000}"/>
    <cellStyle name="Normal 2 3 8 4" xfId="44077" xr:uid="{00000000-0005-0000-0000-0000496B0000}"/>
    <cellStyle name="Normal 2 3 9" xfId="5075" xr:uid="{00000000-0005-0000-0000-00004A6B0000}"/>
    <cellStyle name="Normal 2 3 9 2" xfId="20227" xr:uid="{00000000-0005-0000-0000-00004B6B0000}"/>
    <cellStyle name="Normal 2 3 9 2 2" xfId="33481" xr:uid="{00000000-0005-0000-0000-00004C6B0000}"/>
    <cellStyle name="Normal 2 3 9 2 3" xfId="36268" xr:uid="{00000000-0005-0000-0000-00004D6B0000}"/>
    <cellStyle name="Normal 2 30" xfId="1692" xr:uid="{00000000-0005-0000-0000-00004E6B0000}"/>
    <cellStyle name="Normal 2 30 2" xfId="5076" xr:uid="{00000000-0005-0000-0000-00004F6B0000}"/>
    <cellStyle name="Normal 2 30 2 2" xfId="18807" xr:uid="{00000000-0005-0000-0000-0000506B0000}"/>
    <cellStyle name="Normal 2 30 3" xfId="10074" xr:uid="{00000000-0005-0000-0000-0000516B0000}"/>
    <cellStyle name="Normal 2 30 3 2" xfId="18123" xr:uid="{00000000-0005-0000-0000-0000526B0000}"/>
    <cellStyle name="Normal 2 30 4" xfId="2908" xr:uid="{00000000-0005-0000-0000-0000536B0000}"/>
    <cellStyle name="Normal 2 31" xfId="1693" xr:uid="{00000000-0005-0000-0000-0000546B0000}"/>
    <cellStyle name="Normal 2 31 2" xfId="10844" xr:uid="{00000000-0005-0000-0000-0000556B0000}"/>
    <cellStyle name="Normal 2 31 2 2" xfId="20371" xr:uid="{00000000-0005-0000-0000-0000566B0000}"/>
    <cellStyle name="Normal 2 31 2 3" xfId="33624" xr:uid="{00000000-0005-0000-0000-0000576B0000}"/>
    <cellStyle name="Normal 2 31 2 4" xfId="36411" xr:uid="{00000000-0005-0000-0000-0000586B0000}"/>
    <cellStyle name="Normal 2 31 3" xfId="20072" xr:uid="{00000000-0005-0000-0000-0000596B0000}"/>
    <cellStyle name="Normal 2 31 3 2" xfId="33329" xr:uid="{00000000-0005-0000-0000-00005A6B0000}"/>
    <cellStyle name="Normal 2 31 3 3" xfId="36117" xr:uid="{00000000-0005-0000-0000-00005B6B0000}"/>
    <cellStyle name="Normal 2 31 4" xfId="5077" xr:uid="{00000000-0005-0000-0000-00005C6B0000}"/>
    <cellStyle name="Normal 2 32" xfId="1694" xr:uid="{00000000-0005-0000-0000-00005D6B0000}"/>
    <cellStyle name="Normal 2 32 2" xfId="10851" xr:uid="{00000000-0005-0000-0000-00005E6B0000}"/>
    <cellStyle name="Normal 2 32 2 2" xfId="20223" xr:uid="{00000000-0005-0000-0000-00005F6B0000}"/>
    <cellStyle name="Normal 2 32 2 3" xfId="33478" xr:uid="{00000000-0005-0000-0000-0000606B0000}"/>
    <cellStyle name="Normal 2 32 2 4" xfId="36265" xr:uid="{00000000-0005-0000-0000-0000616B0000}"/>
    <cellStyle name="Normal 2 32 3" xfId="5078" xr:uid="{00000000-0005-0000-0000-0000626B0000}"/>
    <cellStyle name="Normal 2 33" xfId="1695" xr:uid="{00000000-0005-0000-0000-0000636B0000}"/>
    <cellStyle name="Normal 2 33 2" xfId="11195" xr:uid="{00000000-0005-0000-0000-0000646B0000}"/>
    <cellStyle name="Normal 2 33 3" xfId="5079" xr:uid="{00000000-0005-0000-0000-0000656B0000}"/>
    <cellStyle name="Normal 2 34" xfId="1696" xr:uid="{00000000-0005-0000-0000-0000666B0000}"/>
    <cellStyle name="Normal 2 34 2" xfId="10626" xr:uid="{00000000-0005-0000-0000-0000676B0000}"/>
    <cellStyle name="Normal 2 34 3" xfId="5080" xr:uid="{00000000-0005-0000-0000-0000686B0000}"/>
    <cellStyle name="Normal 2 35" xfId="1697" xr:uid="{00000000-0005-0000-0000-0000696B0000}"/>
    <cellStyle name="Normal 2 35 2" xfId="11074" xr:uid="{00000000-0005-0000-0000-00006A6B0000}"/>
    <cellStyle name="Normal 2 35 3" xfId="5081" xr:uid="{00000000-0005-0000-0000-00006B6B0000}"/>
    <cellStyle name="Normal 2 36" xfId="1698" xr:uid="{00000000-0005-0000-0000-00006C6B0000}"/>
    <cellStyle name="Normal 2 36 2" xfId="10565" xr:uid="{00000000-0005-0000-0000-00006D6B0000}"/>
    <cellStyle name="Normal 2 36 3" xfId="5082" xr:uid="{00000000-0005-0000-0000-00006E6B0000}"/>
    <cellStyle name="Normal 2 37" xfId="1699" xr:uid="{00000000-0005-0000-0000-00006F6B0000}"/>
    <cellStyle name="Normal 2 37 2" xfId="10286" xr:uid="{00000000-0005-0000-0000-0000706B0000}"/>
    <cellStyle name="Normal 2 37 3" xfId="5083" xr:uid="{00000000-0005-0000-0000-0000716B0000}"/>
    <cellStyle name="Normal 2 38" xfId="1700" xr:uid="{00000000-0005-0000-0000-0000726B0000}"/>
    <cellStyle name="Normal 2 38 2" xfId="10304" xr:uid="{00000000-0005-0000-0000-0000736B0000}"/>
    <cellStyle name="Normal 2 38 3" xfId="5084" xr:uid="{00000000-0005-0000-0000-0000746B0000}"/>
    <cellStyle name="Normal 2 39" xfId="1701" xr:uid="{00000000-0005-0000-0000-0000756B0000}"/>
    <cellStyle name="Normal 2 39 2" xfId="10566" xr:uid="{00000000-0005-0000-0000-0000766B0000}"/>
    <cellStyle name="Normal 2 39 3" xfId="5085" xr:uid="{00000000-0005-0000-0000-0000776B0000}"/>
    <cellStyle name="Normal 2 4" xfId="298" xr:uid="{00000000-0005-0000-0000-0000786B0000}"/>
    <cellStyle name="Normal 2 4 10" xfId="5087" xr:uid="{00000000-0005-0000-0000-0000796B0000}"/>
    <cellStyle name="Normal 2 4 11" xfId="5088" xr:uid="{00000000-0005-0000-0000-00007A6B0000}"/>
    <cellStyle name="Normal 2 4 12" xfId="5089" xr:uid="{00000000-0005-0000-0000-00007B6B0000}"/>
    <cellStyle name="Normal 2 4 13" xfId="5090" xr:uid="{00000000-0005-0000-0000-00007C6B0000}"/>
    <cellStyle name="Normal 2 4 14" xfId="5091" xr:uid="{00000000-0005-0000-0000-00007D6B0000}"/>
    <cellStyle name="Normal 2 4 15" xfId="5092" xr:uid="{00000000-0005-0000-0000-00007E6B0000}"/>
    <cellStyle name="Normal 2 4 16" xfId="5093" xr:uid="{00000000-0005-0000-0000-00007F6B0000}"/>
    <cellStyle name="Normal 2 4 17" xfId="5094" xr:uid="{00000000-0005-0000-0000-0000806B0000}"/>
    <cellStyle name="Normal 2 4 18" xfId="5095" xr:uid="{00000000-0005-0000-0000-0000816B0000}"/>
    <cellStyle name="Normal 2 4 19" xfId="5096" xr:uid="{00000000-0005-0000-0000-0000826B0000}"/>
    <cellStyle name="Normal 2 4 2" xfId="1034" xr:uid="{00000000-0005-0000-0000-0000836B0000}"/>
    <cellStyle name="Normal 2 4 2 2" xfId="1702" xr:uid="{00000000-0005-0000-0000-0000846B0000}"/>
    <cellStyle name="Normal 2 4 2 2 2" xfId="10501" xr:uid="{00000000-0005-0000-0000-0000856B0000}"/>
    <cellStyle name="Normal 2 4 2 2 2 2" xfId="44079" xr:uid="{00000000-0005-0000-0000-0000866B0000}"/>
    <cellStyle name="Normal 2 4 2 2 3" xfId="5097" xr:uid="{00000000-0005-0000-0000-0000876B0000}"/>
    <cellStyle name="Normal 2 4 2 2 3 2" xfId="44080" xr:uid="{00000000-0005-0000-0000-0000886B0000}"/>
    <cellStyle name="Normal 2 4 2 3" xfId="9970" xr:uid="{00000000-0005-0000-0000-0000896B0000}"/>
    <cellStyle name="Normal 2 4 2 3 2" xfId="44081" xr:uid="{00000000-0005-0000-0000-00008A6B0000}"/>
    <cellStyle name="Normal 2 4 2 4" xfId="11262" xr:uid="{00000000-0005-0000-0000-00008B6B0000}"/>
    <cellStyle name="Normal 2 4 2 4 2" xfId="18127" xr:uid="{00000000-0005-0000-0000-00008C6B0000}"/>
    <cellStyle name="Normal 2 4 2 4 3" xfId="44082" xr:uid="{00000000-0005-0000-0000-00008D6B0000}"/>
    <cellStyle name="Normal 2 4 2 5" xfId="2910" xr:uid="{00000000-0005-0000-0000-00008E6B0000}"/>
    <cellStyle name="Normal 2 4 2 5 2" xfId="44083" xr:uid="{00000000-0005-0000-0000-00008F6B0000}"/>
    <cellStyle name="Normal 2 4 2 6" xfId="44084" xr:uid="{00000000-0005-0000-0000-0000906B0000}"/>
    <cellStyle name="Normal 2 4 2 7" xfId="44078" xr:uid="{00000000-0005-0000-0000-0000916B0000}"/>
    <cellStyle name="Normal 2 4 20" xfId="5086" xr:uid="{00000000-0005-0000-0000-0000926B0000}"/>
    <cellStyle name="Normal 2 4 20 2" xfId="6198" xr:uid="{00000000-0005-0000-0000-0000936B0000}"/>
    <cellStyle name="Normal 2 4 20 3" xfId="18663" xr:uid="{00000000-0005-0000-0000-0000946B0000}"/>
    <cellStyle name="Normal 2 4 21" xfId="7784" xr:uid="{00000000-0005-0000-0000-0000956B0000}"/>
    <cellStyle name="Normal 2 4 21 2" xfId="14279" xr:uid="{00000000-0005-0000-0000-0000966B0000}"/>
    <cellStyle name="Normal 2 4 21 2 2" xfId="26993" xr:uid="{00000000-0005-0000-0000-0000976B0000}"/>
    <cellStyle name="Normal 2 4 21 3" xfId="18124" xr:uid="{00000000-0005-0000-0000-0000986B0000}"/>
    <cellStyle name="Normal 2 4 21 4" xfId="22485" xr:uid="{00000000-0005-0000-0000-0000996B0000}"/>
    <cellStyle name="Normal 2 4 22" xfId="8631" xr:uid="{00000000-0005-0000-0000-00009A6B0000}"/>
    <cellStyle name="Normal 2 4 22 2" xfId="15116" xr:uid="{00000000-0005-0000-0000-00009B6B0000}"/>
    <cellStyle name="Normal 2 4 22 2 2" xfId="27785" xr:uid="{00000000-0005-0000-0000-00009C6B0000}"/>
    <cellStyle name="Normal 2 4 22 3" xfId="22698" xr:uid="{00000000-0005-0000-0000-00009D6B0000}"/>
    <cellStyle name="Normal 2 4 23" xfId="9738" xr:uid="{00000000-0005-0000-0000-00009E6B0000}"/>
    <cellStyle name="Normal 2 4 24" xfId="6426" xr:uid="{00000000-0005-0000-0000-00009F6B0000}"/>
    <cellStyle name="Normal 2 4 24 2" xfId="13049" xr:uid="{00000000-0005-0000-0000-0000A06B0000}"/>
    <cellStyle name="Normal 2 4 24 2 2" xfId="25795" xr:uid="{00000000-0005-0000-0000-0000A16B0000}"/>
    <cellStyle name="Normal 2 4 24 3" xfId="21175" xr:uid="{00000000-0005-0000-0000-0000A26B0000}"/>
    <cellStyle name="Normal 2 4 25" xfId="12035" xr:uid="{00000000-0005-0000-0000-0000A36B0000}"/>
    <cellStyle name="Normal 2 4 25 2" xfId="24780" xr:uid="{00000000-0005-0000-0000-0000A46B0000}"/>
    <cellStyle name="Normal 2 4 26" xfId="20904" xr:uid="{00000000-0005-0000-0000-0000A56B0000}"/>
    <cellStyle name="Normal 2 4 27" xfId="37182" xr:uid="{00000000-0005-0000-0000-0000A66B0000}"/>
    <cellStyle name="Normal 2 4 28" xfId="2224" xr:uid="{00000000-0005-0000-0000-0000A76B0000}"/>
    <cellStyle name="Normal 2 4 29" xfId="37280" xr:uid="{00000000-0005-0000-0000-0000A86B0000}"/>
    <cellStyle name="Normal 2 4 3" xfId="1703" xr:uid="{00000000-0005-0000-0000-0000A96B0000}"/>
    <cellStyle name="Normal 2 4 3 2" xfId="5098" xr:uid="{00000000-0005-0000-0000-0000AA6B0000}"/>
    <cellStyle name="Normal 2 4 3 2 2" xfId="18808" xr:uid="{00000000-0005-0000-0000-0000AB6B0000}"/>
    <cellStyle name="Normal 2 4 3 2 3" xfId="44085" xr:uid="{00000000-0005-0000-0000-0000AC6B0000}"/>
    <cellStyle name="Normal 2 4 3 3" xfId="10951" xr:uid="{00000000-0005-0000-0000-0000AD6B0000}"/>
    <cellStyle name="Normal 2 4 3 3 2" xfId="18128" xr:uid="{00000000-0005-0000-0000-0000AE6B0000}"/>
    <cellStyle name="Normal 2 4 3 3 3" xfId="44086" xr:uid="{00000000-0005-0000-0000-0000AF6B0000}"/>
    <cellStyle name="Normal 2 4 3 4" xfId="2909" xr:uid="{00000000-0005-0000-0000-0000B06B0000}"/>
    <cellStyle name="Normal 2 4 3 4 2" xfId="44087" xr:uid="{00000000-0005-0000-0000-0000B16B0000}"/>
    <cellStyle name="Normal 2 4 3 5" xfId="44088" xr:uid="{00000000-0005-0000-0000-0000B26B0000}"/>
    <cellStyle name="Normal 2 4 4" xfId="3154" xr:uid="{00000000-0005-0000-0000-0000B36B0000}"/>
    <cellStyle name="Normal 2 4 4 2" xfId="5099" xr:uid="{00000000-0005-0000-0000-0000B46B0000}"/>
    <cellStyle name="Normal 2 4 4 2 2" xfId="44090" xr:uid="{00000000-0005-0000-0000-0000B56B0000}"/>
    <cellStyle name="Normal 2 4 4 3" xfId="44089" xr:uid="{00000000-0005-0000-0000-0000B66B0000}"/>
    <cellStyle name="Normal 2 4 5" xfId="5100" xr:uid="{00000000-0005-0000-0000-0000B76B0000}"/>
    <cellStyle name="Normal 2 4 5 2" xfId="44091" xr:uid="{00000000-0005-0000-0000-0000B86B0000}"/>
    <cellStyle name="Normal 2 4 6" xfId="5101" xr:uid="{00000000-0005-0000-0000-0000B96B0000}"/>
    <cellStyle name="Normal 2 4 6 2" xfId="44092" xr:uid="{00000000-0005-0000-0000-0000BA6B0000}"/>
    <cellStyle name="Normal 2 4 7" xfId="5102" xr:uid="{00000000-0005-0000-0000-0000BB6B0000}"/>
    <cellStyle name="Normal 2 4 8" xfId="5103" xr:uid="{00000000-0005-0000-0000-0000BC6B0000}"/>
    <cellStyle name="Normal 2 4 9" xfId="5104" xr:uid="{00000000-0005-0000-0000-0000BD6B0000}"/>
    <cellStyle name="Normal 2 40" xfId="1704" xr:uid="{00000000-0005-0000-0000-0000BE6B0000}"/>
    <cellStyle name="Normal 2 40 2" xfId="10779" xr:uid="{00000000-0005-0000-0000-0000BF6B0000}"/>
    <cellStyle name="Normal 2 40 3" xfId="5105" xr:uid="{00000000-0005-0000-0000-0000C06B0000}"/>
    <cellStyle name="Normal 2 41" xfId="1705" xr:uid="{00000000-0005-0000-0000-0000C16B0000}"/>
    <cellStyle name="Normal 2 41 2" xfId="10283" xr:uid="{00000000-0005-0000-0000-0000C26B0000}"/>
    <cellStyle name="Normal 2 41 3" xfId="5106" xr:uid="{00000000-0005-0000-0000-0000C36B0000}"/>
    <cellStyle name="Normal 2 42" xfId="1706" xr:uid="{00000000-0005-0000-0000-0000C46B0000}"/>
    <cellStyle name="Normal 2 42 2" xfId="10567" xr:uid="{00000000-0005-0000-0000-0000C56B0000}"/>
    <cellStyle name="Normal 2 42 3" xfId="5107" xr:uid="{00000000-0005-0000-0000-0000C66B0000}"/>
    <cellStyle name="Normal 2 43" xfId="1707" xr:uid="{00000000-0005-0000-0000-0000C76B0000}"/>
    <cellStyle name="Normal 2 43 2" xfId="10288" xr:uid="{00000000-0005-0000-0000-0000C86B0000}"/>
    <cellStyle name="Normal 2 43 3" xfId="5108" xr:uid="{00000000-0005-0000-0000-0000C96B0000}"/>
    <cellStyle name="Normal 2 44" xfId="1708" xr:uid="{00000000-0005-0000-0000-0000CA6B0000}"/>
    <cellStyle name="Normal 2 44 2" xfId="11078" xr:uid="{00000000-0005-0000-0000-0000CB6B0000}"/>
    <cellStyle name="Normal 2 44 3" xfId="5109" xr:uid="{00000000-0005-0000-0000-0000CC6B0000}"/>
    <cellStyle name="Normal 2 45" xfId="1709" xr:uid="{00000000-0005-0000-0000-0000CD6B0000}"/>
    <cellStyle name="Normal 2 45 2" xfId="10290" xr:uid="{00000000-0005-0000-0000-0000CE6B0000}"/>
    <cellStyle name="Normal 2 45 3" xfId="5110" xr:uid="{00000000-0005-0000-0000-0000CF6B0000}"/>
    <cellStyle name="Normal 2 46" xfId="1710" xr:uid="{00000000-0005-0000-0000-0000D06B0000}"/>
    <cellStyle name="Normal 2 46 2" xfId="10442" xr:uid="{00000000-0005-0000-0000-0000D16B0000}"/>
    <cellStyle name="Normal 2 46 3" xfId="5111" xr:uid="{00000000-0005-0000-0000-0000D26B0000}"/>
    <cellStyle name="Normal 2 47" xfId="1711" xr:uid="{00000000-0005-0000-0000-0000D36B0000}"/>
    <cellStyle name="Normal 2 47 2" xfId="11194" xr:uid="{00000000-0005-0000-0000-0000D46B0000}"/>
    <cellStyle name="Normal 2 47 3" xfId="5112" xr:uid="{00000000-0005-0000-0000-0000D56B0000}"/>
    <cellStyle name="Normal 2 48" xfId="1712" xr:uid="{00000000-0005-0000-0000-0000D66B0000}"/>
    <cellStyle name="Normal 2 48 2" xfId="10389" xr:uid="{00000000-0005-0000-0000-0000D76B0000}"/>
    <cellStyle name="Normal 2 48 3" xfId="18887" xr:uid="{00000000-0005-0000-0000-0000D86B0000}"/>
    <cellStyle name="Normal 2 48 4" xfId="2880" xr:uid="{00000000-0005-0000-0000-0000D96B0000}"/>
    <cellStyle name="Normal 2 49" xfId="1713" xr:uid="{00000000-0005-0000-0000-0000DA6B0000}"/>
    <cellStyle name="Normal 2 49 2" xfId="10950" xr:uid="{00000000-0005-0000-0000-0000DB6B0000}"/>
    <cellStyle name="Normal 2 49 3" xfId="18993" xr:uid="{00000000-0005-0000-0000-0000DC6B0000}"/>
    <cellStyle name="Normal 2 49 4" xfId="32165" xr:uid="{00000000-0005-0000-0000-0000DD6B0000}"/>
    <cellStyle name="Normal 2 49 5" xfId="35184" xr:uid="{00000000-0005-0000-0000-0000DE6B0000}"/>
    <cellStyle name="Normal 2 49 6" xfId="6370" xr:uid="{00000000-0005-0000-0000-0000DF6B0000}"/>
    <cellStyle name="Normal 2 5" xfId="299" xr:uid="{00000000-0005-0000-0000-0000E06B0000}"/>
    <cellStyle name="Normal 2 5 10" xfId="5114" xr:uid="{00000000-0005-0000-0000-0000E16B0000}"/>
    <cellStyle name="Normal 2 5 11" xfId="5115" xr:uid="{00000000-0005-0000-0000-0000E26B0000}"/>
    <cellStyle name="Normal 2 5 12" xfId="5116" xr:uid="{00000000-0005-0000-0000-0000E36B0000}"/>
    <cellStyle name="Normal 2 5 13" xfId="5117" xr:uid="{00000000-0005-0000-0000-0000E46B0000}"/>
    <cellStyle name="Normal 2 5 14" xfId="5118" xr:uid="{00000000-0005-0000-0000-0000E56B0000}"/>
    <cellStyle name="Normal 2 5 15" xfId="5119" xr:uid="{00000000-0005-0000-0000-0000E66B0000}"/>
    <cellStyle name="Normal 2 5 16" xfId="5120" xr:uid="{00000000-0005-0000-0000-0000E76B0000}"/>
    <cellStyle name="Normal 2 5 17" xfId="5121" xr:uid="{00000000-0005-0000-0000-0000E86B0000}"/>
    <cellStyle name="Normal 2 5 18" xfId="5122" xr:uid="{00000000-0005-0000-0000-0000E96B0000}"/>
    <cellStyle name="Normal 2 5 19" xfId="5123" xr:uid="{00000000-0005-0000-0000-0000EA6B0000}"/>
    <cellStyle name="Normal 2 5 2" xfId="566" xr:uid="{00000000-0005-0000-0000-0000EB6B0000}"/>
    <cellStyle name="Normal 2 5 2 2" xfId="1714" xr:uid="{00000000-0005-0000-0000-0000EC6B0000}"/>
    <cellStyle name="Normal 2 5 2 2 2" xfId="10503" xr:uid="{00000000-0005-0000-0000-0000ED6B0000}"/>
    <cellStyle name="Normal 2 5 2 2 2 2" xfId="44095" xr:uid="{00000000-0005-0000-0000-0000EE6B0000}"/>
    <cellStyle name="Normal 2 5 2 2 3" xfId="5124" xr:uid="{00000000-0005-0000-0000-0000EF6B0000}"/>
    <cellStyle name="Normal 2 5 2 3" xfId="9971" xr:uid="{00000000-0005-0000-0000-0000F06B0000}"/>
    <cellStyle name="Normal 2 5 2 3 2" xfId="44096" xr:uid="{00000000-0005-0000-0000-0000F16B0000}"/>
    <cellStyle name="Normal 2 5 2 4" xfId="11165" xr:uid="{00000000-0005-0000-0000-0000F26B0000}"/>
    <cellStyle name="Normal 2 5 2 4 2" xfId="18139" xr:uid="{00000000-0005-0000-0000-0000F36B0000}"/>
    <cellStyle name="Normal 2 5 2 5" xfId="2912" xr:uid="{00000000-0005-0000-0000-0000F46B0000}"/>
    <cellStyle name="Normal 2 5 2 6" xfId="44094" xr:uid="{00000000-0005-0000-0000-0000F56B0000}"/>
    <cellStyle name="Normal 2 5 20" xfId="5113" xr:uid="{00000000-0005-0000-0000-0000F66B0000}"/>
    <cellStyle name="Normal 2 5 20 2" xfId="6196" xr:uid="{00000000-0005-0000-0000-0000F76B0000}"/>
    <cellStyle name="Normal 2 5 20 3" xfId="18664" xr:uid="{00000000-0005-0000-0000-0000F86B0000}"/>
    <cellStyle name="Normal 2 5 21" xfId="7785" xr:uid="{00000000-0005-0000-0000-0000F96B0000}"/>
    <cellStyle name="Normal 2 5 21 2" xfId="14280" xr:uid="{00000000-0005-0000-0000-0000FA6B0000}"/>
    <cellStyle name="Normal 2 5 21 2 2" xfId="26994" xr:uid="{00000000-0005-0000-0000-0000FB6B0000}"/>
    <cellStyle name="Normal 2 5 21 3" xfId="18138" xr:uid="{00000000-0005-0000-0000-0000FC6B0000}"/>
    <cellStyle name="Normal 2 5 21 4" xfId="22486" xr:uid="{00000000-0005-0000-0000-0000FD6B0000}"/>
    <cellStyle name="Normal 2 5 22" xfId="8632" xr:uid="{00000000-0005-0000-0000-0000FE6B0000}"/>
    <cellStyle name="Normal 2 5 22 2" xfId="15117" xr:uid="{00000000-0005-0000-0000-0000FF6B0000}"/>
    <cellStyle name="Normal 2 5 22 2 2" xfId="27786" xr:uid="{00000000-0005-0000-0000-0000006C0000}"/>
    <cellStyle name="Normal 2 5 22 3" xfId="22699" xr:uid="{00000000-0005-0000-0000-0000016C0000}"/>
    <cellStyle name="Normal 2 5 23" xfId="9739" xr:uid="{00000000-0005-0000-0000-0000026C0000}"/>
    <cellStyle name="Normal 2 5 24" xfId="6427" xr:uid="{00000000-0005-0000-0000-0000036C0000}"/>
    <cellStyle name="Normal 2 5 24 2" xfId="13050" xr:uid="{00000000-0005-0000-0000-0000046C0000}"/>
    <cellStyle name="Normal 2 5 24 2 2" xfId="25796" xr:uid="{00000000-0005-0000-0000-0000056C0000}"/>
    <cellStyle name="Normal 2 5 24 3" xfId="21176" xr:uid="{00000000-0005-0000-0000-0000066C0000}"/>
    <cellStyle name="Normal 2 5 25" xfId="12036" xr:uid="{00000000-0005-0000-0000-0000076C0000}"/>
    <cellStyle name="Normal 2 5 25 2" xfId="24781" xr:uid="{00000000-0005-0000-0000-0000086C0000}"/>
    <cellStyle name="Normal 2 5 26" xfId="20905" xr:uid="{00000000-0005-0000-0000-0000096C0000}"/>
    <cellStyle name="Normal 2 5 27" xfId="2225" xr:uid="{00000000-0005-0000-0000-00000A6C0000}"/>
    <cellStyle name="Normal 2 5 28" xfId="44093" xr:uid="{00000000-0005-0000-0000-00000B6C0000}"/>
    <cellStyle name="Normal 2 5 3" xfId="785" xr:uid="{00000000-0005-0000-0000-00000C6C0000}"/>
    <cellStyle name="Normal 2 5 3 2" xfId="1715" xr:uid="{00000000-0005-0000-0000-00000D6C0000}"/>
    <cellStyle name="Normal 2 5 3 2 2" xfId="18809" xr:uid="{00000000-0005-0000-0000-00000E6C0000}"/>
    <cellStyle name="Normal 2 5 3 2 3" xfId="44097" xr:uid="{00000000-0005-0000-0000-00000F6C0000}"/>
    <cellStyle name="Normal 2 5 3 3" xfId="18140" xr:uid="{00000000-0005-0000-0000-0000106C0000}"/>
    <cellStyle name="Normal 2 5 3 4" xfId="2911" xr:uid="{00000000-0005-0000-0000-0000116C0000}"/>
    <cellStyle name="Normal 2 5 4" xfId="1035" xr:uid="{00000000-0005-0000-0000-0000126C0000}"/>
    <cellStyle name="Normal 2 5 4 2" xfId="5125" xr:uid="{00000000-0005-0000-0000-0000136C0000}"/>
    <cellStyle name="Normal 2 5 4 2 2" xfId="44098" xr:uid="{00000000-0005-0000-0000-0000146C0000}"/>
    <cellStyle name="Normal 2 5 5" xfId="5126" xr:uid="{00000000-0005-0000-0000-0000156C0000}"/>
    <cellStyle name="Normal 2 5 5 2" xfId="37596" xr:uid="{00000000-0005-0000-0000-0000166C0000}"/>
    <cellStyle name="Normal 2 5 5 3" xfId="44099" xr:uid="{00000000-0005-0000-0000-0000176C0000}"/>
    <cellStyle name="Normal 2 5 6" xfId="5127" xr:uid="{00000000-0005-0000-0000-0000186C0000}"/>
    <cellStyle name="Normal 2 5 6 2" xfId="44100" xr:uid="{00000000-0005-0000-0000-0000196C0000}"/>
    <cellStyle name="Normal 2 5 7" xfId="5128" xr:uid="{00000000-0005-0000-0000-00001A6C0000}"/>
    <cellStyle name="Normal 2 5 8" xfId="5129" xr:uid="{00000000-0005-0000-0000-00001B6C0000}"/>
    <cellStyle name="Normal 2 5 9" xfId="5130" xr:uid="{00000000-0005-0000-0000-00001C6C0000}"/>
    <cellStyle name="Normal 2 50" xfId="1716" xr:uid="{00000000-0005-0000-0000-00001D6C0000}"/>
    <cellStyle name="Normal 2 50 2" xfId="10292" xr:uid="{00000000-0005-0000-0000-00001E6C0000}"/>
    <cellStyle name="Normal 2 50 3" xfId="18923" xr:uid="{00000000-0005-0000-0000-00001F6C0000}"/>
    <cellStyle name="Normal 2 50 4" xfId="32104" xr:uid="{00000000-0005-0000-0000-0000206C0000}"/>
    <cellStyle name="Normal 2 50 5" xfId="35123" xr:uid="{00000000-0005-0000-0000-0000216C0000}"/>
    <cellStyle name="Normal 2 50 6" xfId="6374" xr:uid="{00000000-0005-0000-0000-0000226C0000}"/>
    <cellStyle name="Normal 2 51" xfId="1717" xr:uid="{00000000-0005-0000-0000-0000236C0000}"/>
    <cellStyle name="Normal 2 51 2" xfId="10608" xr:uid="{00000000-0005-0000-0000-0000246C0000}"/>
    <cellStyle name="Normal 2 51 3" xfId="19903" xr:uid="{00000000-0005-0000-0000-0000256C0000}"/>
    <cellStyle name="Normal 2 51 4" xfId="33085" xr:uid="{00000000-0005-0000-0000-0000266C0000}"/>
    <cellStyle name="Normal 2 51 5" xfId="35970" xr:uid="{00000000-0005-0000-0000-0000276C0000}"/>
    <cellStyle name="Normal 2 51 6" xfId="6372" xr:uid="{00000000-0005-0000-0000-0000286C0000}"/>
    <cellStyle name="Normal 2 52" xfId="1718" xr:uid="{00000000-0005-0000-0000-0000296C0000}"/>
    <cellStyle name="Normal 2 52 2" xfId="11154" xr:uid="{00000000-0005-0000-0000-00002A6C0000}"/>
    <cellStyle name="Normal 2 52 3" xfId="14247" xr:uid="{00000000-0005-0000-0000-00002B6C0000}"/>
    <cellStyle name="Normal 2 52 3 2" xfId="26961" xr:uid="{00000000-0005-0000-0000-00002C6C0000}"/>
    <cellStyle name="Normal 2 52 4" xfId="22456" xr:uid="{00000000-0005-0000-0000-00002D6C0000}"/>
    <cellStyle name="Normal 2 52 5" xfId="7752" xr:uid="{00000000-0005-0000-0000-00002E6C0000}"/>
    <cellStyle name="Normal 2 53" xfId="1719" xr:uid="{00000000-0005-0000-0000-00002F6C0000}"/>
    <cellStyle name="Normal 2 53 2" xfId="11068" xr:uid="{00000000-0005-0000-0000-0000306C0000}"/>
    <cellStyle name="Normal 2 53 3" xfId="15084" xr:uid="{00000000-0005-0000-0000-0000316C0000}"/>
    <cellStyle name="Normal 2 53 3 2" xfId="27754" xr:uid="{00000000-0005-0000-0000-0000326C0000}"/>
    <cellStyle name="Normal 2 53 4" xfId="22670" xr:uid="{00000000-0005-0000-0000-0000336C0000}"/>
    <cellStyle name="Normal 2 53 5" xfId="8599" xr:uid="{00000000-0005-0000-0000-0000346C0000}"/>
    <cellStyle name="Normal 2 54" xfId="1720" xr:uid="{00000000-0005-0000-0000-0000356C0000}"/>
    <cellStyle name="Normal 2 54 2" xfId="10301" xr:uid="{00000000-0005-0000-0000-0000366C0000}"/>
    <cellStyle name="Normal 2 54 3" xfId="15921" xr:uid="{00000000-0005-0000-0000-0000376C0000}"/>
    <cellStyle name="Normal 2 54 3 2" xfId="28561" xr:uid="{00000000-0005-0000-0000-0000386C0000}"/>
    <cellStyle name="Normal 2 54 4" xfId="23550" xr:uid="{00000000-0005-0000-0000-0000396C0000}"/>
    <cellStyle name="Normal 2 54 5" xfId="9571" xr:uid="{00000000-0005-0000-0000-00003A6C0000}"/>
    <cellStyle name="Normal 2 55" xfId="1721" xr:uid="{00000000-0005-0000-0000-00003B6C0000}"/>
    <cellStyle name="Normal 2 56" xfId="1722" xr:uid="{00000000-0005-0000-0000-00003C6C0000}"/>
    <cellStyle name="Normal 2 57" xfId="1723" xr:uid="{00000000-0005-0000-0000-00003D6C0000}"/>
    <cellStyle name="Normal 2 58" xfId="1724" xr:uid="{00000000-0005-0000-0000-00003E6C0000}"/>
    <cellStyle name="Normal 2 59" xfId="1725" xr:uid="{00000000-0005-0000-0000-00003F6C0000}"/>
    <cellStyle name="Normal 2 59 10" xfId="47029" xr:uid="{C317677E-2082-4DA6-B02C-387CF85C9BC6}"/>
    <cellStyle name="Normal 2 59 2" xfId="1726" xr:uid="{00000000-0005-0000-0000-0000406C0000}"/>
    <cellStyle name="Normal 2 59 2 2" xfId="1727" xr:uid="{00000000-0005-0000-0000-0000416C0000}"/>
    <cellStyle name="Normal 2 59 2 2 2" xfId="1728" xr:uid="{00000000-0005-0000-0000-0000426C0000}"/>
    <cellStyle name="Normal 2 59 2 2 2 2" xfId="1729" xr:uid="{00000000-0005-0000-0000-0000436C0000}"/>
    <cellStyle name="Normal 2 59 2 2 2 2 2" xfId="16407" xr:uid="{00000000-0005-0000-0000-0000446C0000}"/>
    <cellStyle name="Normal 2 59 2 2 2 2 2 2" xfId="28949" xr:uid="{00000000-0005-0000-0000-0000456C0000}"/>
    <cellStyle name="Normal 2 59 2 2 2 2 2 3" xfId="44106" xr:uid="{00000000-0005-0000-0000-0000466C0000}"/>
    <cellStyle name="Normal 2 59 2 2 2 2 3" xfId="23860" xr:uid="{00000000-0005-0000-0000-0000476C0000}"/>
    <cellStyle name="Normal 2 59 2 2 2 2 3 2" xfId="44107" xr:uid="{00000000-0005-0000-0000-0000486C0000}"/>
    <cellStyle name="Normal 2 59 2 2 2 2 4" xfId="10934" xr:uid="{00000000-0005-0000-0000-0000496C0000}"/>
    <cellStyle name="Normal 2 59 2 2 2 2 4 2" xfId="44108" xr:uid="{00000000-0005-0000-0000-00004A6C0000}"/>
    <cellStyle name="Normal 2 59 2 2 2 2 5" xfId="44105" xr:uid="{00000000-0005-0000-0000-00004B6C0000}"/>
    <cellStyle name="Normal 2 59 2 2 2 2 6" xfId="47033" xr:uid="{F949C87D-0292-4BCB-A671-E687CE3BD9AD}"/>
    <cellStyle name="Normal 2 59 2 2 2 3" xfId="16570" xr:uid="{00000000-0005-0000-0000-00004C6C0000}"/>
    <cellStyle name="Normal 2 59 2 2 2 3 2" xfId="29109" xr:uid="{00000000-0005-0000-0000-00004D6C0000}"/>
    <cellStyle name="Normal 2 59 2 2 2 3 3" xfId="44109" xr:uid="{00000000-0005-0000-0000-00004E6C0000}"/>
    <cellStyle name="Normal 2 59 2 2 2 4" xfId="24015" xr:uid="{00000000-0005-0000-0000-00004F6C0000}"/>
    <cellStyle name="Normal 2 59 2 2 2 4 2" xfId="44110" xr:uid="{00000000-0005-0000-0000-0000506C0000}"/>
    <cellStyle name="Normal 2 59 2 2 2 5" xfId="11193" xr:uid="{00000000-0005-0000-0000-0000516C0000}"/>
    <cellStyle name="Normal 2 59 2 2 2 5 2" xfId="44111" xr:uid="{00000000-0005-0000-0000-0000526C0000}"/>
    <cellStyle name="Normal 2 59 2 2 2 6" xfId="44104" xr:uid="{00000000-0005-0000-0000-0000536C0000}"/>
    <cellStyle name="Normal 2 59 2 2 2 7" xfId="47032" xr:uid="{9CEE4EBF-3377-4A7F-9616-411BA4676D49}"/>
    <cellStyle name="Normal 2 59 2 2 3" xfId="1730" xr:uid="{00000000-0005-0000-0000-0000546C0000}"/>
    <cellStyle name="Normal 2 59 2 2 3 2" xfId="16188" xr:uid="{00000000-0005-0000-0000-0000556C0000}"/>
    <cellStyle name="Normal 2 59 2 2 3 2 2" xfId="28809" xr:uid="{00000000-0005-0000-0000-0000566C0000}"/>
    <cellStyle name="Normal 2 59 2 2 3 2 3" xfId="44113" xr:uid="{00000000-0005-0000-0000-0000576C0000}"/>
    <cellStyle name="Normal 2 59 2 2 3 3" xfId="23752" xr:uid="{00000000-0005-0000-0000-0000586C0000}"/>
    <cellStyle name="Normal 2 59 2 2 3 3 2" xfId="44114" xr:uid="{00000000-0005-0000-0000-0000596C0000}"/>
    <cellStyle name="Normal 2 59 2 2 3 4" xfId="10597" xr:uid="{00000000-0005-0000-0000-00005A6C0000}"/>
    <cellStyle name="Normal 2 59 2 2 3 4 2" xfId="44115" xr:uid="{00000000-0005-0000-0000-00005B6C0000}"/>
    <cellStyle name="Normal 2 59 2 2 3 5" xfId="44112" xr:uid="{00000000-0005-0000-0000-00005C6C0000}"/>
    <cellStyle name="Normal 2 59 2 2 3 6" xfId="47034" xr:uid="{B1B7B5BD-A1D7-4A04-A255-C94B5AFBD5B0}"/>
    <cellStyle name="Normal 2 59 2 2 4" xfId="16002" xr:uid="{00000000-0005-0000-0000-00005D6C0000}"/>
    <cellStyle name="Normal 2 59 2 2 4 2" xfId="28630" xr:uid="{00000000-0005-0000-0000-00005E6C0000}"/>
    <cellStyle name="Normal 2 59 2 2 4 3" xfId="44116" xr:uid="{00000000-0005-0000-0000-00005F6C0000}"/>
    <cellStyle name="Normal 2 59 2 2 5" xfId="23599" xr:uid="{00000000-0005-0000-0000-0000606C0000}"/>
    <cellStyle name="Normal 2 59 2 2 5 2" xfId="44117" xr:uid="{00000000-0005-0000-0000-0000616C0000}"/>
    <cellStyle name="Normal 2 59 2 2 6" xfId="10069" xr:uid="{00000000-0005-0000-0000-0000626C0000}"/>
    <cellStyle name="Normal 2 59 2 2 6 2" xfId="44118" xr:uid="{00000000-0005-0000-0000-0000636C0000}"/>
    <cellStyle name="Normal 2 59 2 2 7" xfId="44103" xr:uid="{00000000-0005-0000-0000-0000646C0000}"/>
    <cellStyle name="Normal 2 59 2 2 8" xfId="47031" xr:uid="{1125827C-191C-4250-BDC3-EF27F17BB44C}"/>
    <cellStyle name="Normal 2 59 2 3" xfId="1731" xr:uid="{00000000-0005-0000-0000-0000656C0000}"/>
    <cellStyle name="Normal 2 59 2 3 2" xfId="1732" xr:uid="{00000000-0005-0000-0000-0000666C0000}"/>
    <cellStyle name="Normal 2 59 2 3 2 2" xfId="16668" xr:uid="{00000000-0005-0000-0000-0000676C0000}"/>
    <cellStyle name="Normal 2 59 2 3 2 2 2" xfId="29203" xr:uid="{00000000-0005-0000-0000-0000686C0000}"/>
    <cellStyle name="Normal 2 59 2 3 2 2 3" xfId="44121" xr:uid="{00000000-0005-0000-0000-0000696C0000}"/>
    <cellStyle name="Normal 2 59 2 3 2 3" xfId="24112" xr:uid="{00000000-0005-0000-0000-00006A6C0000}"/>
    <cellStyle name="Normal 2 59 2 3 2 3 2" xfId="44122" xr:uid="{00000000-0005-0000-0000-00006B6C0000}"/>
    <cellStyle name="Normal 2 59 2 3 2 4" xfId="11350" xr:uid="{00000000-0005-0000-0000-00006C6C0000}"/>
    <cellStyle name="Normal 2 59 2 3 2 4 2" xfId="44123" xr:uid="{00000000-0005-0000-0000-00006D6C0000}"/>
    <cellStyle name="Normal 2 59 2 3 2 5" xfId="44120" xr:uid="{00000000-0005-0000-0000-00006E6C0000}"/>
    <cellStyle name="Normal 2 59 2 3 2 6" xfId="47036" xr:uid="{C7385F51-B928-47EF-85B7-D0A1B6F0E4CB}"/>
    <cellStyle name="Normal 2 59 2 3 3" xfId="16035" xr:uid="{00000000-0005-0000-0000-00006F6C0000}"/>
    <cellStyle name="Normal 2 59 2 3 3 2" xfId="28663" xr:uid="{00000000-0005-0000-0000-0000706C0000}"/>
    <cellStyle name="Normal 2 59 2 3 3 3" xfId="44124" xr:uid="{00000000-0005-0000-0000-0000716C0000}"/>
    <cellStyle name="Normal 2 59 2 3 4" xfId="23628" xr:uid="{00000000-0005-0000-0000-0000726C0000}"/>
    <cellStyle name="Normal 2 59 2 3 4 2" xfId="44125" xr:uid="{00000000-0005-0000-0000-0000736C0000}"/>
    <cellStyle name="Normal 2 59 2 3 5" xfId="10147" xr:uid="{00000000-0005-0000-0000-0000746C0000}"/>
    <cellStyle name="Normal 2 59 2 3 5 2" xfId="44126" xr:uid="{00000000-0005-0000-0000-0000756C0000}"/>
    <cellStyle name="Normal 2 59 2 3 6" xfId="44119" xr:uid="{00000000-0005-0000-0000-0000766C0000}"/>
    <cellStyle name="Normal 2 59 2 3 7" xfId="47035" xr:uid="{29599270-55D3-4EA0-B697-AA1BAA6F61A2}"/>
    <cellStyle name="Normal 2 59 2 4" xfId="1733" xr:uid="{00000000-0005-0000-0000-0000776C0000}"/>
    <cellStyle name="Normal 2 59 2 4 2" xfId="16031" xr:uid="{00000000-0005-0000-0000-0000786C0000}"/>
    <cellStyle name="Normal 2 59 2 4 2 2" xfId="28659" xr:uid="{00000000-0005-0000-0000-0000796C0000}"/>
    <cellStyle name="Normal 2 59 2 4 2 3" xfId="44128" xr:uid="{00000000-0005-0000-0000-00007A6C0000}"/>
    <cellStyle name="Normal 2 59 2 4 3" xfId="23624" xr:uid="{00000000-0005-0000-0000-00007B6C0000}"/>
    <cellStyle name="Normal 2 59 2 4 3 2" xfId="44129" xr:uid="{00000000-0005-0000-0000-00007C6C0000}"/>
    <cellStyle name="Normal 2 59 2 4 4" xfId="10143" xr:uid="{00000000-0005-0000-0000-00007D6C0000}"/>
    <cellStyle name="Normal 2 59 2 4 4 2" xfId="44130" xr:uid="{00000000-0005-0000-0000-00007E6C0000}"/>
    <cellStyle name="Normal 2 59 2 4 5" xfId="44127" xr:uid="{00000000-0005-0000-0000-00007F6C0000}"/>
    <cellStyle name="Normal 2 59 2 4 6" xfId="47037" xr:uid="{A29C861B-7F27-44C9-A26C-850FF2D6A185}"/>
    <cellStyle name="Normal 2 59 2 5" xfId="16588" xr:uid="{00000000-0005-0000-0000-0000806C0000}"/>
    <cellStyle name="Normal 2 59 2 5 2" xfId="29127" xr:uid="{00000000-0005-0000-0000-0000816C0000}"/>
    <cellStyle name="Normal 2 59 2 5 3" xfId="44131" xr:uid="{00000000-0005-0000-0000-0000826C0000}"/>
    <cellStyle name="Normal 2 59 2 6" xfId="24035" xr:uid="{00000000-0005-0000-0000-0000836C0000}"/>
    <cellStyle name="Normal 2 59 2 6 2" xfId="44132" xr:uid="{00000000-0005-0000-0000-0000846C0000}"/>
    <cellStyle name="Normal 2 59 2 7" xfId="11229" xr:uid="{00000000-0005-0000-0000-0000856C0000}"/>
    <cellStyle name="Normal 2 59 2 7 2" xfId="44133" xr:uid="{00000000-0005-0000-0000-0000866C0000}"/>
    <cellStyle name="Normal 2 59 2 8" xfId="44102" xr:uid="{00000000-0005-0000-0000-0000876C0000}"/>
    <cellStyle name="Normal 2 59 2 9" xfId="47030" xr:uid="{D600FEEA-8A07-41AB-9E84-FB5326152345}"/>
    <cellStyle name="Normal 2 59 3" xfId="1734" xr:uid="{00000000-0005-0000-0000-0000886C0000}"/>
    <cellStyle name="Normal 2 59 3 2" xfId="1735" xr:uid="{00000000-0005-0000-0000-0000896C0000}"/>
    <cellStyle name="Normal 2 59 3 2 2" xfId="1736" xr:uid="{00000000-0005-0000-0000-00008A6C0000}"/>
    <cellStyle name="Normal 2 59 3 2 2 2" xfId="16632" xr:uid="{00000000-0005-0000-0000-00008B6C0000}"/>
    <cellStyle name="Normal 2 59 3 2 2 2 2" xfId="29167" xr:uid="{00000000-0005-0000-0000-00008C6C0000}"/>
    <cellStyle name="Normal 2 59 3 2 2 2 3" xfId="44137" xr:uid="{00000000-0005-0000-0000-00008D6C0000}"/>
    <cellStyle name="Normal 2 59 3 2 2 3" xfId="24074" xr:uid="{00000000-0005-0000-0000-00008E6C0000}"/>
    <cellStyle name="Normal 2 59 3 2 2 3 2" xfId="44138" xr:uid="{00000000-0005-0000-0000-00008F6C0000}"/>
    <cellStyle name="Normal 2 59 3 2 2 4" xfId="11304" xr:uid="{00000000-0005-0000-0000-0000906C0000}"/>
    <cellStyle name="Normal 2 59 3 2 2 4 2" xfId="44139" xr:uid="{00000000-0005-0000-0000-0000916C0000}"/>
    <cellStyle name="Normal 2 59 3 2 2 5" xfId="44136" xr:uid="{00000000-0005-0000-0000-0000926C0000}"/>
    <cellStyle name="Normal 2 59 3 2 2 6" xfId="47040" xr:uid="{4E8631CC-AAF1-47E5-8936-3F9E074E0815}"/>
    <cellStyle name="Normal 2 59 3 2 3" xfId="16385" xr:uid="{00000000-0005-0000-0000-0000936C0000}"/>
    <cellStyle name="Normal 2 59 3 2 3 2" xfId="28927" xr:uid="{00000000-0005-0000-0000-0000946C0000}"/>
    <cellStyle name="Normal 2 59 3 2 3 3" xfId="44140" xr:uid="{00000000-0005-0000-0000-0000956C0000}"/>
    <cellStyle name="Normal 2 59 3 2 4" xfId="23838" xr:uid="{00000000-0005-0000-0000-0000966C0000}"/>
    <cellStyle name="Normal 2 59 3 2 4 2" xfId="44141" xr:uid="{00000000-0005-0000-0000-0000976C0000}"/>
    <cellStyle name="Normal 2 59 3 2 5" xfId="10904" xr:uid="{00000000-0005-0000-0000-0000986C0000}"/>
    <cellStyle name="Normal 2 59 3 2 5 2" xfId="44142" xr:uid="{00000000-0005-0000-0000-0000996C0000}"/>
    <cellStyle name="Normal 2 59 3 2 6" xfId="44135" xr:uid="{00000000-0005-0000-0000-00009A6C0000}"/>
    <cellStyle name="Normal 2 59 3 2 7" xfId="47039" xr:uid="{1E7A6823-6E3C-4448-9EE6-187F17B13787}"/>
    <cellStyle name="Normal 2 59 3 3" xfId="1737" xr:uid="{00000000-0005-0000-0000-00009B6C0000}"/>
    <cellStyle name="Normal 2 59 3 3 2" xfId="16058" xr:uid="{00000000-0005-0000-0000-00009C6C0000}"/>
    <cellStyle name="Normal 2 59 3 3 2 2" xfId="28685" xr:uid="{00000000-0005-0000-0000-00009D6C0000}"/>
    <cellStyle name="Normal 2 59 3 3 2 3" xfId="44144" xr:uid="{00000000-0005-0000-0000-00009E6C0000}"/>
    <cellStyle name="Normal 2 59 3 3 3" xfId="23649" xr:uid="{00000000-0005-0000-0000-00009F6C0000}"/>
    <cellStyle name="Normal 2 59 3 3 3 2" xfId="44145" xr:uid="{00000000-0005-0000-0000-0000A06C0000}"/>
    <cellStyle name="Normal 2 59 3 3 4" xfId="10224" xr:uid="{00000000-0005-0000-0000-0000A16C0000}"/>
    <cellStyle name="Normal 2 59 3 3 4 2" xfId="44146" xr:uid="{00000000-0005-0000-0000-0000A26C0000}"/>
    <cellStyle name="Normal 2 59 3 3 5" xfId="44143" xr:uid="{00000000-0005-0000-0000-0000A36C0000}"/>
    <cellStyle name="Normal 2 59 3 3 6" xfId="47041" xr:uid="{77AD8062-78F3-4037-8FEB-0AEB4F303357}"/>
    <cellStyle name="Normal 2 59 3 4" xfId="16073" xr:uid="{00000000-0005-0000-0000-0000A46C0000}"/>
    <cellStyle name="Normal 2 59 3 4 2" xfId="28700" xr:uid="{00000000-0005-0000-0000-0000A56C0000}"/>
    <cellStyle name="Normal 2 59 3 4 3" xfId="44147" xr:uid="{00000000-0005-0000-0000-0000A66C0000}"/>
    <cellStyle name="Normal 2 59 3 5" xfId="23662" xr:uid="{00000000-0005-0000-0000-0000A76C0000}"/>
    <cellStyle name="Normal 2 59 3 5 2" xfId="44148" xr:uid="{00000000-0005-0000-0000-0000A86C0000}"/>
    <cellStyle name="Normal 2 59 3 6" xfId="10282" xr:uid="{00000000-0005-0000-0000-0000A96C0000}"/>
    <cellStyle name="Normal 2 59 3 6 2" xfId="44149" xr:uid="{00000000-0005-0000-0000-0000AA6C0000}"/>
    <cellStyle name="Normal 2 59 3 7" xfId="44134" xr:uid="{00000000-0005-0000-0000-0000AB6C0000}"/>
    <cellStyle name="Normal 2 59 3 8" xfId="47038" xr:uid="{C43CC6F9-D435-40C4-B7D8-DA922F500772}"/>
    <cellStyle name="Normal 2 59 4" xfId="1738" xr:uid="{00000000-0005-0000-0000-0000AC6C0000}"/>
    <cellStyle name="Normal 2 59 4 2" xfId="1739" xr:uid="{00000000-0005-0000-0000-0000AD6C0000}"/>
    <cellStyle name="Normal 2 59 4 2 2" xfId="16551" xr:uid="{00000000-0005-0000-0000-0000AE6C0000}"/>
    <cellStyle name="Normal 2 59 4 2 2 2" xfId="29090" xr:uid="{00000000-0005-0000-0000-0000AF6C0000}"/>
    <cellStyle name="Normal 2 59 4 2 2 3" xfId="44152" xr:uid="{00000000-0005-0000-0000-0000B06C0000}"/>
    <cellStyle name="Normal 2 59 4 2 3" xfId="23997" xr:uid="{00000000-0005-0000-0000-0000B16C0000}"/>
    <cellStyle name="Normal 2 59 4 2 3 2" xfId="44153" xr:uid="{00000000-0005-0000-0000-0000B26C0000}"/>
    <cellStyle name="Normal 2 59 4 2 4" xfId="11166" xr:uid="{00000000-0005-0000-0000-0000B36C0000}"/>
    <cellStyle name="Normal 2 59 4 2 4 2" xfId="44154" xr:uid="{00000000-0005-0000-0000-0000B46C0000}"/>
    <cellStyle name="Normal 2 59 4 2 5" xfId="44151" xr:uid="{00000000-0005-0000-0000-0000B56C0000}"/>
    <cellStyle name="Normal 2 59 4 2 6" xfId="47043" xr:uid="{BB669591-6CEB-4F2C-B832-F82102B28649}"/>
    <cellStyle name="Normal 2 59 4 3" xfId="16644" xr:uid="{00000000-0005-0000-0000-0000B66C0000}"/>
    <cellStyle name="Normal 2 59 4 3 2" xfId="29179" xr:uid="{00000000-0005-0000-0000-0000B76C0000}"/>
    <cellStyle name="Normal 2 59 4 3 3" xfId="44155" xr:uid="{00000000-0005-0000-0000-0000B86C0000}"/>
    <cellStyle name="Normal 2 59 4 4" xfId="24086" xr:uid="{00000000-0005-0000-0000-0000B96C0000}"/>
    <cellStyle name="Normal 2 59 4 4 2" xfId="44156" xr:uid="{00000000-0005-0000-0000-0000BA6C0000}"/>
    <cellStyle name="Normal 2 59 4 5" xfId="11317" xr:uid="{00000000-0005-0000-0000-0000BB6C0000}"/>
    <cellStyle name="Normal 2 59 4 5 2" xfId="44157" xr:uid="{00000000-0005-0000-0000-0000BC6C0000}"/>
    <cellStyle name="Normal 2 59 4 6" xfId="44150" xr:uid="{00000000-0005-0000-0000-0000BD6C0000}"/>
    <cellStyle name="Normal 2 59 4 7" xfId="47042" xr:uid="{3D2ED032-4A00-4845-B3D7-D2BA7218217E}"/>
    <cellStyle name="Normal 2 59 5" xfId="1740" xr:uid="{00000000-0005-0000-0000-0000BE6C0000}"/>
    <cellStyle name="Normal 2 59 5 2" xfId="16587" xr:uid="{00000000-0005-0000-0000-0000BF6C0000}"/>
    <cellStyle name="Normal 2 59 5 2 2" xfId="29126" xr:uid="{00000000-0005-0000-0000-0000C06C0000}"/>
    <cellStyle name="Normal 2 59 5 2 3" xfId="44159" xr:uid="{00000000-0005-0000-0000-0000C16C0000}"/>
    <cellStyle name="Normal 2 59 5 3" xfId="24034" xr:uid="{00000000-0005-0000-0000-0000C26C0000}"/>
    <cellStyle name="Normal 2 59 5 3 2" xfId="44160" xr:uid="{00000000-0005-0000-0000-0000C36C0000}"/>
    <cellStyle name="Normal 2 59 5 4" xfId="11228" xr:uid="{00000000-0005-0000-0000-0000C46C0000}"/>
    <cellStyle name="Normal 2 59 5 4 2" xfId="44161" xr:uid="{00000000-0005-0000-0000-0000C56C0000}"/>
    <cellStyle name="Normal 2 59 5 5" xfId="44158" xr:uid="{00000000-0005-0000-0000-0000C66C0000}"/>
    <cellStyle name="Normal 2 59 5 6" xfId="47044" xr:uid="{7AD2882C-7A89-47F2-BCCE-2F5CEAE3978E}"/>
    <cellStyle name="Normal 2 59 6" xfId="16153" xr:uid="{00000000-0005-0000-0000-0000C76C0000}"/>
    <cellStyle name="Normal 2 59 6 2" xfId="28775" xr:uid="{00000000-0005-0000-0000-0000C86C0000}"/>
    <cellStyle name="Normal 2 59 6 3" xfId="44162" xr:uid="{00000000-0005-0000-0000-0000C96C0000}"/>
    <cellStyle name="Normal 2 59 7" xfId="23726" xr:uid="{00000000-0005-0000-0000-0000CA6C0000}"/>
    <cellStyle name="Normal 2 59 7 2" xfId="44163" xr:uid="{00000000-0005-0000-0000-0000CB6C0000}"/>
    <cellStyle name="Normal 2 59 8" xfId="10494" xr:uid="{00000000-0005-0000-0000-0000CC6C0000}"/>
    <cellStyle name="Normal 2 59 8 2" xfId="44164" xr:uid="{00000000-0005-0000-0000-0000CD6C0000}"/>
    <cellStyle name="Normal 2 59 9" xfId="44101" xr:uid="{00000000-0005-0000-0000-0000CE6C0000}"/>
    <cellStyle name="Normal 2 6" xfId="29" xr:uid="{00000000-0005-0000-0000-0000CF6C0000}"/>
    <cellStyle name="Normal 2 6 10" xfId="5132" xr:uid="{00000000-0005-0000-0000-0000D06C0000}"/>
    <cellStyle name="Normal 2 6 11" xfId="5133" xr:uid="{00000000-0005-0000-0000-0000D16C0000}"/>
    <cellStyle name="Normal 2 6 12" xfId="5134" xr:uid="{00000000-0005-0000-0000-0000D26C0000}"/>
    <cellStyle name="Normal 2 6 13" xfId="5135" xr:uid="{00000000-0005-0000-0000-0000D36C0000}"/>
    <cellStyle name="Normal 2 6 14" xfId="5136" xr:uid="{00000000-0005-0000-0000-0000D46C0000}"/>
    <cellStyle name="Normal 2 6 15" xfId="5137" xr:uid="{00000000-0005-0000-0000-0000D56C0000}"/>
    <cellStyle name="Normal 2 6 16" xfId="5138" xr:uid="{00000000-0005-0000-0000-0000D66C0000}"/>
    <cellStyle name="Normal 2 6 17" xfId="5139" xr:uid="{00000000-0005-0000-0000-0000D76C0000}"/>
    <cellStyle name="Normal 2 6 18" xfId="5140" xr:uid="{00000000-0005-0000-0000-0000D86C0000}"/>
    <cellStyle name="Normal 2 6 19" xfId="5141" xr:uid="{00000000-0005-0000-0000-0000D96C0000}"/>
    <cellStyle name="Normal 2 6 2" xfId="786" xr:uid="{00000000-0005-0000-0000-0000DA6C0000}"/>
    <cellStyle name="Normal 2 6 2 2" xfId="5142" xr:uid="{00000000-0005-0000-0000-0000DB6C0000}"/>
    <cellStyle name="Normal 2 6 2 2 2" xfId="18811" xr:uid="{00000000-0005-0000-0000-0000DC6C0000}"/>
    <cellStyle name="Normal 2 6 2 2 3" xfId="44166" xr:uid="{00000000-0005-0000-0000-0000DD6C0000}"/>
    <cellStyle name="Normal 2 6 2 3" xfId="18142" xr:uid="{00000000-0005-0000-0000-0000DE6C0000}"/>
    <cellStyle name="Normal 2 6 2 4" xfId="2914" xr:uid="{00000000-0005-0000-0000-0000DF6C0000}"/>
    <cellStyle name="Normal 2 6 2 4 2" xfId="44167" xr:uid="{00000000-0005-0000-0000-0000E06C0000}"/>
    <cellStyle name="Normal 2 6 2 5" xfId="37755" xr:uid="{00000000-0005-0000-0000-0000E16C0000}"/>
    <cellStyle name="Normal 2 6 2 6" xfId="38033" xr:uid="{00000000-0005-0000-0000-0000E26C0000}"/>
    <cellStyle name="Normal 2 6 2 7" xfId="44165" xr:uid="{00000000-0005-0000-0000-0000E36C0000}"/>
    <cellStyle name="Normal 2 6 20" xfId="5131" xr:uid="{00000000-0005-0000-0000-0000E46C0000}"/>
    <cellStyle name="Normal 2 6 20 2" xfId="6291" xr:uid="{00000000-0005-0000-0000-0000E56C0000}"/>
    <cellStyle name="Normal 2 6 20 3" xfId="18706" xr:uid="{00000000-0005-0000-0000-0000E66C0000}"/>
    <cellStyle name="Normal 2 6 21" xfId="7786" xr:uid="{00000000-0005-0000-0000-0000E76C0000}"/>
    <cellStyle name="Normal 2 6 21 2" xfId="14281" xr:uid="{00000000-0005-0000-0000-0000E86C0000}"/>
    <cellStyle name="Normal 2 6 21 2 2" xfId="26995" xr:uid="{00000000-0005-0000-0000-0000E96C0000}"/>
    <cellStyle name="Normal 2 6 21 3" xfId="18141" xr:uid="{00000000-0005-0000-0000-0000EA6C0000}"/>
    <cellStyle name="Normal 2 6 21 4" xfId="22487" xr:uid="{00000000-0005-0000-0000-0000EB6C0000}"/>
    <cellStyle name="Normal 2 6 22" xfId="8633" xr:uid="{00000000-0005-0000-0000-0000EC6C0000}"/>
    <cellStyle name="Normal 2 6 22 2" xfId="15118" xr:uid="{00000000-0005-0000-0000-0000ED6C0000}"/>
    <cellStyle name="Normal 2 6 22 2 2" xfId="27787" xr:uid="{00000000-0005-0000-0000-0000EE6C0000}"/>
    <cellStyle name="Normal 2 6 22 3" xfId="22700" xr:uid="{00000000-0005-0000-0000-0000EF6C0000}"/>
    <cellStyle name="Normal 2 6 23" xfId="9972" xr:uid="{00000000-0005-0000-0000-0000F06C0000}"/>
    <cellStyle name="Normal 2 6 24" xfId="6428" xr:uid="{00000000-0005-0000-0000-0000F16C0000}"/>
    <cellStyle name="Normal 2 6 24 2" xfId="13051" xr:uid="{00000000-0005-0000-0000-0000F26C0000}"/>
    <cellStyle name="Normal 2 6 24 2 2" xfId="25797" xr:uid="{00000000-0005-0000-0000-0000F36C0000}"/>
    <cellStyle name="Normal 2 6 24 3" xfId="21177" xr:uid="{00000000-0005-0000-0000-0000F46C0000}"/>
    <cellStyle name="Normal 2 6 25" xfId="12037" xr:uid="{00000000-0005-0000-0000-0000F56C0000}"/>
    <cellStyle name="Normal 2 6 25 2" xfId="24782" xr:uid="{00000000-0005-0000-0000-0000F66C0000}"/>
    <cellStyle name="Normal 2 6 26" xfId="20906" xr:uid="{00000000-0005-0000-0000-0000F76C0000}"/>
    <cellStyle name="Normal 2 6 27" xfId="2226" xr:uid="{00000000-0005-0000-0000-0000F86C0000}"/>
    <cellStyle name="Normal 2 6 28" xfId="37361" xr:uid="{00000000-0005-0000-0000-0000F96C0000}"/>
    <cellStyle name="Normal 2 6 29" xfId="37845" xr:uid="{00000000-0005-0000-0000-0000FA6C0000}"/>
    <cellStyle name="Normal 2 6 3" xfId="1036" xr:uid="{00000000-0005-0000-0000-0000FB6C0000}"/>
    <cellStyle name="Normal 2 6 3 2" xfId="5143" xr:uid="{00000000-0005-0000-0000-0000FC6C0000}"/>
    <cellStyle name="Normal 2 6 3 2 2" xfId="18810" xr:uid="{00000000-0005-0000-0000-0000FD6C0000}"/>
    <cellStyle name="Normal 2 6 3 2 3" xfId="44168" xr:uid="{00000000-0005-0000-0000-0000FE6C0000}"/>
    <cellStyle name="Normal 2 6 3 3" xfId="18143" xr:uid="{00000000-0005-0000-0000-0000FF6C0000}"/>
    <cellStyle name="Normal 2 6 3 4" xfId="2913" xr:uid="{00000000-0005-0000-0000-0000006D0000}"/>
    <cellStyle name="Normal 2 6 4" xfId="5144" xr:uid="{00000000-0005-0000-0000-0000016D0000}"/>
    <cellStyle name="Normal 2 6 4 2" xfId="37410" xr:uid="{00000000-0005-0000-0000-0000026D0000}"/>
    <cellStyle name="Normal 2 6 4 3" xfId="37882" xr:uid="{00000000-0005-0000-0000-0000036D0000}"/>
    <cellStyle name="Normal 2 6 4 4" xfId="44169" xr:uid="{00000000-0005-0000-0000-0000046D0000}"/>
    <cellStyle name="Normal 2 6 5" xfId="5145" xr:uid="{00000000-0005-0000-0000-0000056D0000}"/>
    <cellStyle name="Normal 2 6 6" xfId="5146" xr:uid="{00000000-0005-0000-0000-0000066D0000}"/>
    <cellStyle name="Normal 2 6 7" xfId="5147" xr:uid="{00000000-0005-0000-0000-0000076D0000}"/>
    <cellStyle name="Normal 2 6 8" xfId="5148" xr:uid="{00000000-0005-0000-0000-0000086D0000}"/>
    <cellStyle name="Normal 2 6 9" xfId="5149" xr:uid="{00000000-0005-0000-0000-0000096D0000}"/>
    <cellStyle name="Normal 2 60" xfId="1741" xr:uid="{00000000-0005-0000-0000-00000A6D0000}"/>
    <cellStyle name="Normal 2 61" xfId="1742" xr:uid="{00000000-0005-0000-0000-00000B6D0000}"/>
    <cellStyle name="Normal 2 62" xfId="1743" xr:uid="{00000000-0005-0000-0000-00000C6D0000}"/>
    <cellStyle name="Normal 2 63" xfId="10106" xr:uid="{00000000-0005-0000-0000-00000D6D0000}"/>
    <cellStyle name="Normal 2 63 2" xfId="44170" xr:uid="{00000000-0005-0000-0000-00000E6D0000}"/>
    <cellStyle name="Normal 2 64" xfId="6389" xr:uid="{00000000-0005-0000-0000-00000F6D0000}"/>
    <cellStyle name="Normal 2 64 2" xfId="13012" xr:uid="{00000000-0005-0000-0000-0000106D0000}"/>
    <cellStyle name="Normal 2 64 2 2" xfId="25758" xr:uid="{00000000-0005-0000-0000-0000116D0000}"/>
    <cellStyle name="Normal 2 64 3" xfId="21138" xr:uid="{00000000-0005-0000-0000-0000126D0000}"/>
    <cellStyle name="Normal 2 64 4" xfId="44171" xr:uid="{00000000-0005-0000-0000-0000136D0000}"/>
    <cellStyle name="Normal 2 65" xfId="12015" xr:uid="{00000000-0005-0000-0000-0000146D0000}"/>
    <cellStyle name="Normal 2 65 2" xfId="24760" xr:uid="{00000000-0005-0000-0000-0000156D0000}"/>
    <cellStyle name="Normal 2 65 3" xfId="44172" xr:uid="{00000000-0005-0000-0000-0000166D0000}"/>
    <cellStyle name="Normal 2 66" xfId="17408" xr:uid="{00000000-0005-0000-0000-0000176D0000}"/>
    <cellStyle name="Normal 2 67" xfId="30587" xr:uid="{00000000-0005-0000-0000-0000186D0000}"/>
    <cellStyle name="Normal 2 68" xfId="34287" xr:uid="{00000000-0005-0000-0000-0000196D0000}"/>
    <cellStyle name="Normal 2 69" xfId="36598" xr:uid="{00000000-0005-0000-0000-00001A6D0000}"/>
    <cellStyle name="Normal 2 7" xfId="380" xr:uid="{00000000-0005-0000-0000-00001B6D0000}"/>
    <cellStyle name="Normal 2 7 10" xfId="5151" xr:uid="{00000000-0005-0000-0000-00001C6D0000}"/>
    <cellStyle name="Normal 2 7 11" xfId="5152" xr:uid="{00000000-0005-0000-0000-00001D6D0000}"/>
    <cellStyle name="Normal 2 7 12" xfId="5153" xr:uid="{00000000-0005-0000-0000-00001E6D0000}"/>
    <cellStyle name="Normal 2 7 13" xfId="5154" xr:uid="{00000000-0005-0000-0000-00001F6D0000}"/>
    <cellStyle name="Normal 2 7 14" xfId="5155" xr:uid="{00000000-0005-0000-0000-0000206D0000}"/>
    <cellStyle name="Normal 2 7 15" xfId="5156" xr:uid="{00000000-0005-0000-0000-0000216D0000}"/>
    <cellStyle name="Normal 2 7 16" xfId="5157" xr:uid="{00000000-0005-0000-0000-0000226D0000}"/>
    <cellStyle name="Normal 2 7 17" xfId="5158" xr:uid="{00000000-0005-0000-0000-0000236D0000}"/>
    <cellStyle name="Normal 2 7 18" xfId="5159" xr:uid="{00000000-0005-0000-0000-0000246D0000}"/>
    <cellStyle name="Normal 2 7 19" xfId="5160" xr:uid="{00000000-0005-0000-0000-0000256D0000}"/>
    <cellStyle name="Normal 2 7 2" xfId="604" xr:uid="{00000000-0005-0000-0000-0000266D0000}"/>
    <cellStyle name="Normal 2 7 2 2" xfId="5161" xr:uid="{00000000-0005-0000-0000-0000276D0000}"/>
    <cellStyle name="Normal 2 7 2 2 2" xfId="18813" xr:uid="{00000000-0005-0000-0000-0000286D0000}"/>
    <cellStyle name="Normal 2 7 2 2 3" xfId="44174" xr:uid="{00000000-0005-0000-0000-0000296D0000}"/>
    <cellStyle name="Normal 2 7 2 3" xfId="18144" xr:uid="{00000000-0005-0000-0000-00002A6D0000}"/>
    <cellStyle name="Normal 2 7 2 3 2" xfId="44175" xr:uid="{00000000-0005-0000-0000-00002B6D0000}"/>
    <cellStyle name="Normal 2 7 2 4" xfId="2916" xr:uid="{00000000-0005-0000-0000-00002C6D0000}"/>
    <cellStyle name="Normal 2 7 2 5" xfId="37679" xr:uid="{00000000-0005-0000-0000-00002D6D0000}"/>
    <cellStyle name="Normal 2 7 2 6" xfId="37971" xr:uid="{00000000-0005-0000-0000-00002E6D0000}"/>
    <cellStyle name="Normal 2 7 2 7" xfId="44173" xr:uid="{00000000-0005-0000-0000-00002F6D0000}"/>
    <cellStyle name="Normal 2 7 20" xfId="5150" xr:uid="{00000000-0005-0000-0000-0000306D0000}"/>
    <cellStyle name="Normal 2 7 20 2" xfId="6294" xr:uid="{00000000-0005-0000-0000-0000316D0000}"/>
    <cellStyle name="Normal 2 7 21" xfId="7787" xr:uid="{00000000-0005-0000-0000-0000326D0000}"/>
    <cellStyle name="Normal 2 7 21 2" xfId="14282" xr:uid="{00000000-0005-0000-0000-0000336D0000}"/>
    <cellStyle name="Normal 2 7 21 2 2" xfId="26996" xr:uid="{00000000-0005-0000-0000-0000346D0000}"/>
    <cellStyle name="Normal 2 7 21 3" xfId="22488" xr:uid="{00000000-0005-0000-0000-0000356D0000}"/>
    <cellStyle name="Normal 2 7 22" xfId="8634" xr:uid="{00000000-0005-0000-0000-0000366D0000}"/>
    <cellStyle name="Normal 2 7 22 2" xfId="15119" xr:uid="{00000000-0005-0000-0000-0000376D0000}"/>
    <cellStyle name="Normal 2 7 22 2 2" xfId="27788" xr:uid="{00000000-0005-0000-0000-0000386D0000}"/>
    <cellStyle name="Normal 2 7 22 3" xfId="22701" xr:uid="{00000000-0005-0000-0000-0000396D0000}"/>
    <cellStyle name="Normal 2 7 23" xfId="6429" xr:uid="{00000000-0005-0000-0000-00003A6D0000}"/>
    <cellStyle name="Normal 2 7 23 2" xfId="13052" xr:uid="{00000000-0005-0000-0000-00003B6D0000}"/>
    <cellStyle name="Normal 2 7 23 2 2" xfId="25798" xr:uid="{00000000-0005-0000-0000-00003C6D0000}"/>
    <cellStyle name="Normal 2 7 23 3" xfId="21178" xr:uid="{00000000-0005-0000-0000-00003D6D0000}"/>
    <cellStyle name="Normal 2 7 24" xfId="12038" xr:uid="{00000000-0005-0000-0000-00003E6D0000}"/>
    <cellStyle name="Normal 2 7 24 2" xfId="24783" xr:uid="{00000000-0005-0000-0000-00003F6D0000}"/>
    <cellStyle name="Normal 2 7 25" xfId="20907" xr:uid="{00000000-0005-0000-0000-0000406D0000}"/>
    <cellStyle name="Normal 2 7 26" xfId="2227" xr:uid="{00000000-0005-0000-0000-0000416D0000}"/>
    <cellStyle name="Normal 2 7 3" xfId="694" xr:uid="{00000000-0005-0000-0000-0000426D0000}"/>
    <cellStyle name="Normal 2 7 3 2" xfId="5162" xr:uid="{00000000-0005-0000-0000-0000436D0000}"/>
    <cellStyle name="Normal 2 7 3 2 2" xfId="18812" xr:uid="{00000000-0005-0000-0000-0000446D0000}"/>
    <cellStyle name="Normal 2 7 3 3" xfId="18145" xr:uid="{00000000-0005-0000-0000-0000456D0000}"/>
    <cellStyle name="Normal 2 7 3 4" xfId="2915" xr:uid="{00000000-0005-0000-0000-0000466D0000}"/>
    <cellStyle name="Normal 2 7 3 5" xfId="44176" xr:uid="{00000000-0005-0000-0000-0000476D0000}"/>
    <cellStyle name="Normal 2 7 4" xfId="1037" xr:uid="{00000000-0005-0000-0000-0000486D0000}"/>
    <cellStyle name="Normal 2 7 4 2" xfId="44177" xr:uid="{00000000-0005-0000-0000-0000496D0000}"/>
    <cellStyle name="Normal 2 7 5" xfId="5163" xr:uid="{00000000-0005-0000-0000-00004A6D0000}"/>
    <cellStyle name="Normal 2 7 5 2" xfId="37631" xr:uid="{00000000-0005-0000-0000-00004B6D0000}"/>
    <cellStyle name="Normal 2 7 5 3" xfId="37925" xr:uid="{00000000-0005-0000-0000-00004C6D0000}"/>
    <cellStyle name="Normal 2 7 5 4" xfId="44178" xr:uid="{00000000-0005-0000-0000-00004D6D0000}"/>
    <cellStyle name="Normal 2 7 6" xfId="5164" xr:uid="{00000000-0005-0000-0000-00004E6D0000}"/>
    <cellStyle name="Normal 2 7 7" xfId="5165" xr:uid="{00000000-0005-0000-0000-00004F6D0000}"/>
    <cellStyle name="Normal 2 7 8" xfId="5166" xr:uid="{00000000-0005-0000-0000-0000506D0000}"/>
    <cellStyle name="Normal 2 7 9" xfId="5167" xr:uid="{00000000-0005-0000-0000-0000516D0000}"/>
    <cellStyle name="Normal 2 70" xfId="2178" xr:uid="{00000000-0005-0000-0000-0000526D0000}"/>
    <cellStyle name="Normal 2 71" xfId="37302" xr:uid="{00000000-0005-0000-0000-0000536D0000}"/>
    <cellStyle name="Normal 2 72" xfId="37346" xr:uid="{00000000-0005-0000-0000-0000546D0000}"/>
    <cellStyle name="Normal 2 73" xfId="37830" xr:uid="{00000000-0005-0000-0000-0000556D0000}"/>
    <cellStyle name="Normal 2 74" xfId="38095" xr:uid="{00000000-0005-0000-0000-0000566D0000}"/>
    <cellStyle name="Normal 2 75" xfId="38100" xr:uid="{00000000-0005-0000-0000-0000576D0000}"/>
    <cellStyle name="Normal 2 76" xfId="43978" xr:uid="{00000000-0005-0000-0000-0000586D0000}"/>
    <cellStyle name="Normal 2 77" xfId="46686" xr:uid="{00000000-0005-0000-0000-0000596D0000}"/>
    <cellStyle name="Normal 2 78" xfId="46671" xr:uid="{00000000-0005-0000-0000-00005A6D0000}"/>
    <cellStyle name="Normal 2 79" xfId="46685" xr:uid="{00000000-0005-0000-0000-00005B6D0000}"/>
    <cellStyle name="Normal 2 8" xfId="295" xr:uid="{00000000-0005-0000-0000-00005C6D0000}"/>
    <cellStyle name="Normal 2 8 10" xfId="20908" xr:uid="{00000000-0005-0000-0000-00005D6D0000}"/>
    <cellStyle name="Normal 2 8 11" xfId="2228" xr:uid="{00000000-0005-0000-0000-00005E6D0000}"/>
    <cellStyle name="Normal 2 8 2" xfId="781" xr:uid="{00000000-0005-0000-0000-00005F6D0000}"/>
    <cellStyle name="Normal 2 8 2 2" xfId="5169" xr:uid="{00000000-0005-0000-0000-0000606D0000}"/>
    <cellStyle name="Normal 2 8 2 2 2" xfId="18814" xr:uid="{00000000-0005-0000-0000-0000616D0000}"/>
    <cellStyle name="Normal 2 8 2 2 3" xfId="44180" xr:uid="{00000000-0005-0000-0000-0000626D0000}"/>
    <cellStyle name="Normal 2 8 2 3" xfId="11063" xr:uid="{00000000-0005-0000-0000-0000636D0000}"/>
    <cellStyle name="Normal 2 8 2 3 2" xfId="18146" xr:uid="{00000000-0005-0000-0000-0000646D0000}"/>
    <cellStyle name="Normal 2 8 2 4" xfId="2918" xr:uid="{00000000-0005-0000-0000-0000656D0000}"/>
    <cellStyle name="Normal 2 8 2 5" xfId="44179" xr:uid="{00000000-0005-0000-0000-0000666D0000}"/>
    <cellStyle name="Normal 2 8 3" xfId="1744" xr:uid="{00000000-0005-0000-0000-0000676D0000}"/>
    <cellStyle name="Normal 2 8 3 2" xfId="2917" xr:uid="{00000000-0005-0000-0000-0000686D0000}"/>
    <cellStyle name="Normal 2 8 3 3" xfId="37593" xr:uid="{00000000-0005-0000-0000-0000696D0000}"/>
    <cellStyle name="Normal 2 8 3 4" xfId="37896" xr:uid="{00000000-0005-0000-0000-00006A6D0000}"/>
    <cellStyle name="Normal 2 8 3 5" xfId="44181" xr:uid="{00000000-0005-0000-0000-00006B6D0000}"/>
    <cellStyle name="Normal 2 8 4" xfId="5168" xr:uid="{00000000-0005-0000-0000-00006C6D0000}"/>
    <cellStyle name="Normal 2 8 4 2" xfId="44182" xr:uid="{00000000-0005-0000-0000-00006D6D0000}"/>
    <cellStyle name="Normal 2 8 5" xfId="7788" xr:uid="{00000000-0005-0000-0000-00006E6D0000}"/>
    <cellStyle name="Normal 2 8 5 2" xfId="14283" xr:uid="{00000000-0005-0000-0000-00006F6D0000}"/>
    <cellStyle name="Normal 2 8 5 2 2" xfId="26997" xr:uid="{00000000-0005-0000-0000-0000706D0000}"/>
    <cellStyle name="Normal 2 8 5 3" xfId="22489" xr:uid="{00000000-0005-0000-0000-0000716D0000}"/>
    <cellStyle name="Normal 2 8 5 4" xfId="44183" xr:uid="{00000000-0005-0000-0000-0000726D0000}"/>
    <cellStyle name="Normal 2 8 6" xfId="8635" xr:uid="{00000000-0005-0000-0000-0000736D0000}"/>
    <cellStyle name="Normal 2 8 6 2" xfId="15120" xr:uid="{00000000-0005-0000-0000-0000746D0000}"/>
    <cellStyle name="Normal 2 8 6 2 2" xfId="27789" xr:uid="{00000000-0005-0000-0000-0000756D0000}"/>
    <cellStyle name="Normal 2 8 6 3" xfId="22702" xr:uid="{00000000-0005-0000-0000-0000766D0000}"/>
    <cellStyle name="Normal 2 8 6 4" xfId="44184" xr:uid="{00000000-0005-0000-0000-0000776D0000}"/>
    <cellStyle name="Normal 2 8 7" xfId="10784" xr:uid="{00000000-0005-0000-0000-0000786D0000}"/>
    <cellStyle name="Normal 2 8 8" xfId="6430" xr:uid="{00000000-0005-0000-0000-0000796D0000}"/>
    <cellStyle name="Normal 2 8 8 2" xfId="13053" xr:uid="{00000000-0005-0000-0000-00007A6D0000}"/>
    <cellStyle name="Normal 2 8 8 2 2" xfId="25799" xr:uid="{00000000-0005-0000-0000-00007B6D0000}"/>
    <cellStyle name="Normal 2 8 8 3" xfId="21179" xr:uid="{00000000-0005-0000-0000-00007C6D0000}"/>
    <cellStyle name="Normal 2 8 9" xfId="12039" xr:uid="{00000000-0005-0000-0000-00007D6D0000}"/>
    <cellStyle name="Normal 2 8 9 2" xfId="24784" xr:uid="{00000000-0005-0000-0000-00007E6D0000}"/>
    <cellStyle name="Normal 2 80" xfId="46672" xr:uid="{00000000-0005-0000-0000-00007F6D0000}"/>
    <cellStyle name="Normal 2 81" xfId="46684" xr:uid="{00000000-0005-0000-0000-0000806D0000}"/>
    <cellStyle name="Normal 2 82" xfId="46693" xr:uid="{00000000-0005-0000-0000-0000816D0000}"/>
    <cellStyle name="Normal 2 83" xfId="46683" xr:uid="{00000000-0005-0000-0000-0000826D0000}"/>
    <cellStyle name="Normal 2 84" xfId="46813" xr:uid="{D0C0AC00-316D-414F-BFAE-3376C12372EF}"/>
    <cellStyle name="Normal 2 84 2" xfId="46824" xr:uid="{97C43038-0DA2-47B4-8C7F-01724FEC67B9}"/>
    <cellStyle name="Normal 2 84 3" xfId="46834" xr:uid="{ECB8F926-4AE4-47AA-9FE8-4A8C46CD7791}"/>
    <cellStyle name="Normal 2 85" xfId="46825" xr:uid="{E55787DC-8449-4D29-9A1C-62958A7CF8DB}"/>
    <cellStyle name="Normal 2 86" xfId="46832" xr:uid="{21441D99-5624-41DE-92E7-8904CE708861}"/>
    <cellStyle name="Normal 2 9" xfId="383" xr:uid="{00000000-0005-0000-0000-0000836D0000}"/>
    <cellStyle name="Normal 2 9 2" xfId="821" xr:uid="{00000000-0005-0000-0000-0000846D0000}"/>
    <cellStyle name="Normal 2 9 2 2" xfId="10222" xr:uid="{00000000-0005-0000-0000-0000856D0000}"/>
    <cellStyle name="Normal 2 9 2 2 2" xfId="16057" xr:uid="{00000000-0005-0000-0000-0000866D0000}"/>
    <cellStyle name="Normal 2 9 2 2 2 2" xfId="28684" xr:uid="{00000000-0005-0000-0000-0000876D0000}"/>
    <cellStyle name="Normal 2 9 2 2 3" xfId="23648" xr:uid="{00000000-0005-0000-0000-0000886D0000}"/>
    <cellStyle name="Normal 2 9 2 2 4" xfId="44186" xr:uid="{00000000-0005-0000-0000-0000896D0000}"/>
    <cellStyle name="Normal 2 9 2 3" xfId="2920" xr:uid="{00000000-0005-0000-0000-00008A6D0000}"/>
    <cellStyle name="Normal 2 9 2 4" xfId="37771" xr:uid="{00000000-0005-0000-0000-00008B6D0000}"/>
    <cellStyle name="Normal 2 9 2 5" xfId="38049" xr:uid="{00000000-0005-0000-0000-00008C6D0000}"/>
    <cellStyle name="Normal 2 9 2 6" xfId="44185" xr:uid="{00000000-0005-0000-0000-00008D6D0000}"/>
    <cellStyle name="Normal 2 9 3" xfId="1745" xr:uid="{00000000-0005-0000-0000-00008E6D0000}"/>
    <cellStyle name="Normal 2 9 3 2" xfId="10333" xr:uid="{00000000-0005-0000-0000-00008F6D0000}"/>
    <cellStyle name="Normal 2 9 3 2 2" xfId="16085" xr:uid="{00000000-0005-0000-0000-0000906D0000}"/>
    <cellStyle name="Normal 2 9 3 2 2 2" xfId="28711" xr:uid="{00000000-0005-0000-0000-0000916D0000}"/>
    <cellStyle name="Normal 2 9 3 2 3" xfId="23673" xr:uid="{00000000-0005-0000-0000-0000926D0000}"/>
    <cellStyle name="Normal 2 9 3 3" xfId="18815" xr:uid="{00000000-0005-0000-0000-0000936D0000}"/>
    <cellStyle name="Normal 2 9 3 4" xfId="5170" xr:uid="{00000000-0005-0000-0000-0000946D0000}"/>
    <cellStyle name="Normal 2 9 3 5" xfId="44187" xr:uid="{00000000-0005-0000-0000-0000956D0000}"/>
    <cellStyle name="Normal 2 9 4" xfId="10780" xr:uid="{00000000-0005-0000-0000-0000966D0000}"/>
    <cellStyle name="Normal 2 9 4 2" xfId="18147" xr:uid="{00000000-0005-0000-0000-0000976D0000}"/>
    <cellStyle name="Normal 2 9 4 3" xfId="44188" xr:uid="{00000000-0005-0000-0000-0000986D0000}"/>
    <cellStyle name="Normal 2 9 5" xfId="2919" xr:uid="{00000000-0005-0000-0000-0000996D0000}"/>
    <cellStyle name="Normal 2 9 5 2" xfId="44189" xr:uid="{00000000-0005-0000-0000-00009A6D0000}"/>
    <cellStyle name="Normal 2 9 6" xfId="37634" xr:uid="{00000000-0005-0000-0000-00009B6D0000}"/>
    <cellStyle name="Normal 2 9 6 2" xfId="44190" xr:uid="{00000000-0005-0000-0000-00009C6D0000}"/>
    <cellStyle name="Normal 2 9 7" xfId="37928" xr:uid="{00000000-0005-0000-0000-00009D6D0000}"/>
    <cellStyle name="Normal 2_1.Gen Journal Jul 11" xfId="6308" xr:uid="{00000000-0005-0000-0000-00009E6D0000}"/>
    <cellStyle name="Normal 20" xfId="300" xr:uid="{00000000-0005-0000-0000-00009F6D0000}"/>
    <cellStyle name="Normal 20 10" xfId="5172" xr:uid="{00000000-0005-0000-0000-0000A06D0000}"/>
    <cellStyle name="Normal 20 10 2" xfId="8226" xr:uid="{00000000-0005-0000-0000-0000A16D0000}"/>
    <cellStyle name="Normal 20 10 2 2" xfId="14715" xr:uid="{00000000-0005-0000-0000-0000A26D0000}"/>
    <cellStyle name="Normal 20 10 2 2 2" xfId="27394" xr:uid="{00000000-0005-0000-0000-0000A36D0000}"/>
    <cellStyle name="Normal 20 10 2 3" xfId="19494" xr:uid="{00000000-0005-0000-0000-0000A46D0000}"/>
    <cellStyle name="Normal 20 10 2 4" xfId="32609" xr:uid="{00000000-0005-0000-0000-0000A56D0000}"/>
    <cellStyle name="Normal 20 10 2 5" xfId="35620" xr:uid="{00000000-0005-0000-0000-0000A66D0000}"/>
    <cellStyle name="Normal 20 10 3" xfId="9150" xr:uid="{00000000-0005-0000-0000-0000A76D0000}"/>
    <cellStyle name="Normal 20 10 3 2" xfId="15557" xr:uid="{00000000-0005-0000-0000-0000A86D0000}"/>
    <cellStyle name="Normal 20 10 3 2 2" xfId="28205" xr:uid="{00000000-0005-0000-0000-0000A96D0000}"/>
    <cellStyle name="Normal 20 10 3 3" xfId="23157" xr:uid="{00000000-0005-0000-0000-0000AA6D0000}"/>
    <cellStyle name="Normal 20 10 4" xfId="7222" xr:uid="{00000000-0005-0000-0000-0000AB6D0000}"/>
    <cellStyle name="Normal 20 10 4 2" xfId="13753" xr:uid="{00000000-0005-0000-0000-0000AC6D0000}"/>
    <cellStyle name="Normal 20 10 4 2 2" xfId="26484" xr:uid="{00000000-0005-0000-0000-0000AD6D0000}"/>
    <cellStyle name="Normal 20 10 4 3" xfId="21950" xr:uid="{00000000-0005-0000-0000-0000AE6D0000}"/>
    <cellStyle name="Normal 20 10 5" xfId="12610" xr:uid="{00000000-0005-0000-0000-0000AF6D0000}"/>
    <cellStyle name="Normal 20 10 5 2" xfId="25356" xr:uid="{00000000-0005-0000-0000-0000B06D0000}"/>
    <cellStyle name="Normal 20 10 6" xfId="18149" xr:uid="{00000000-0005-0000-0000-0000B16D0000}"/>
    <cellStyle name="Normal 20 10 7" xfId="31446" xr:uid="{00000000-0005-0000-0000-0000B26D0000}"/>
    <cellStyle name="Normal 20 10 8" xfId="34765" xr:uid="{00000000-0005-0000-0000-0000B36D0000}"/>
    <cellStyle name="Normal 20 10 9" xfId="44192" xr:uid="{00000000-0005-0000-0000-0000B46D0000}"/>
    <cellStyle name="Normal 20 11" xfId="5173" xr:uid="{00000000-0005-0000-0000-0000B56D0000}"/>
    <cellStyle name="Normal 20 11 2" xfId="8227" xr:uid="{00000000-0005-0000-0000-0000B66D0000}"/>
    <cellStyle name="Normal 20 11 2 2" xfId="14716" xr:uid="{00000000-0005-0000-0000-0000B76D0000}"/>
    <cellStyle name="Normal 20 11 2 2 2" xfId="27395" xr:uid="{00000000-0005-0000-0000-0000B86D0000}"/>
    <cellStyle name="Normal 20 11 2 3" xfId="19495" xr:uid="{00000000-0005-0000-0000-0000B96D0000}"/>
    <cellStyle name="Normal 20 11 2 4" xfId="32610" xr:uid="{00000000-0005-0000-0000-0000BA6D0000}"/>
    <cellStyle name="Normal 20 11 2 5" xfId="35621" xr:uid="{00000000-0005-0000-0000-0000BB6D0000}"/>
    <cellStyle name="Normal 20 11 3" xfId="9151" xr:uid="{00000000-0005-0000-0000-0000BC6D0000}"/>
    <cellStyle name="Normal 20 11 3 2" xfId="15558" xr:uid="{00000000-0005-0000-0000-0000BD6D0000}"/>
    <cellStyle name="Normal 20 11 3 2 2" xfId="28206" xr:uid="{00000000-0005-0000-0000-0000BE6D0000}"/>
    <cellStyle name="Normal 20 11 3 3" xfId="23158" xr:uid="{00000000-0005-0000-0000-0000BF6D0000}"/>
    <cellStyle name="Normal 20 11 4" xfId="7223" xr:uid="{00000000-0005-0000-0000-0000C06D0000}"/>
    <cellStyle name="Normal 20 11 4 2" xfId="13754" xr:uid="{00000000-0005-0000-0000-0000C16D0000}"/>
    <cellStyle name="Normal 20 11 4 2 2" xfId="26485" xr:uid="{00000000-0005-0000-0000-0000C26D0000}"/>
    <cellStyle name="Normal 20 11 4 3" xfId="21951" xr:uid="{00000000-0005-0000-0000-0000C36D0000}"/>
    <cellStyle name="Normal 20 11 5" xfId="12611" xr:uid="{00000000-0005-0000-0000-0000C46D0000}"/>
    <cellStyle name="Normal 20 11 5 2" xfId="25357" xr:uid="{00000000-0005-0000-0000-0000C56D0000}"/>
    <cellStyle name="Normal 20 11 6" xfId="18150" xr:uid="{00000000-0005-0000-0000-0000C66D0000}"/>
    <cellStyle name="Normal 20 11 7" xfId="31447" xr:uid="{00000000-0005-0000-0000-0000C76D0000}"/>
    <cellStyle name="Normal 20 11 8" xfId="34766" xr:uid="{00000000-0005-0000-0000-0000C86D0000}"/>
    <cellStyle name="Normal 20 12" xfId="5174" xr:uid="{00000000-0005-0000-0000-0000C96D0000}"/>
    <cellStyle name="Normal 20 12 2" xfId="8228" xr:uid="{00000000-0005-0000-0000-0000CA6D0000}"/>
    <cellStyle name="Normal 20 12 2 2" xfId="14717" xr:uid="{00000000-0005-0000-0000-0000CB6D0000}"/>
    <cellStyle name="Normal 20 12 2 2 2" xfId="27396" xr:uid="{00000000-0005-0000-0000-0000CC6D0000}"/>
    <cellStyle name="Normal 20 12 2 3" xfId="19496" xr:uid="{00000000-0005-0000-0000-0000CD6D0000}"/>
    <cellStyle name="Normal 20 12 2 4" xfId="32611" xr:uid="{00000000-0005-0000-0000-0000CE6D0000}"/>
    <cellStyle name="Normal 20 12 2 5" xfId="35622" xr:uid="{00000000-0005-0000-0000-0000CF6D0000}"/>
    <cellStyle name="Normal 20 12 3" xfId="9152" xr:uid="{00000000-0005-0000-0000-0000D06D0000}"/>
    <cellStyle name="Normal 20 12 3 2" xfId="15559" xr:uid="{00000000-0005-0000-0000-0000D16D0000}"/>
    <cellStyle name="Normal 20 12 3 2 2" xfId="28207" xr:uid="{00000000-0005-0000-0000-0000D26D0000}"/>
    <cellStyle name="Normal 20 12 3 3" xfId="23159" xr:uid="{00000000-0005-0000-0000-0000D36D0000}"/>
    <cellStyle name="Normal 20 12 4" xfId="7224" xr:uid="{00000000-0005-0000-0000-0000D46D0000}"/>
    <cellStyle name="Normal 20 12 4 2" xfId="13755" xr:uid="{00000000-0005-0000-0000-0000D56D0000}"/>
    <cellStyle name="Normal 20 12 4 2 2" xfId="26486" xr:uid="{00000000-0005-0000-0000-0000D66D0000}"/>
    <cellStyle name="Normal 20 12 4 3" xfId="21952" xr:uid="{00000000-0005-0000-0000-0000D76D0000}"/>
    <cellStyle name="Normal 20 12 5" xfId="12612" xr:uid="{00000000-0005-0000-0000-0000D86D0000}"/>
    <cellStyle name="Normal 20 12 5 2" xfId="25358" xr:uid="{00000000-0005-0000-0000-0000D96D0000}"/>
    <cellStyle name="Normal 20 12 6" xfId="18151" xr:uid="{00000000-0005-0000-0000-0000DA6D0000}"/>
    <cellStyle name="Normal 20 12 7" xfId="31448" xr:uid="{00000000-0005-0000-0000-0000DB6D0000}"/>
    <cellStyle name="Normal 20 12 8" xfId="34767" xr:uid="{00000000-0005-0000-0000-0000DC6D0000}"/>
    <cellStyle name="Normal 20 13" xfId="5175" xr:uid="{00000000-0005-0000-0000-0000DD6D0000}"/>
    <cellStyle name="Normal 20 13 2" xfId="8229" xr:uid="{00000000-0005-0000-0000-0000DE6D0000}"/>
    <cellStyle name="Normal 20 13 2 2" xfId="14718" xr:uid="{00000000-0005-0000-0000-0000DF6D0000}"/>
    <cellStyle name="Normal 20 13 2 2 2" xfId="27397" xr:uid="{00000000-0005-0000-0000-0000E06D0000}"/>
    <cellStyle name="Normal 20 13 2 3" xfId="19497" xr:uid="{00000000-0005-0000-0000-0000E16D0000}"/>
    <cellStyle name="Normal 20 13 2 4" xfId="32612" xr:uid="{00000000-0005-0000-0000-0000E26D0000}"/>
    <cellStyle name="Normal 20 13 2 5" xfId="35623" xr:uid="{00000000-0005-0000-0000-0000E36D0000}"/>
    <cellStyle name="Normal 20 13 3" xfId="9153" xr:uid="{00000000-0005-0000-0000-0000E46D0000}"/>
    <cellStyle name="Normal 20 13 3 2" xfId="15560" xr:uid="{00000000-0005-0000-0000-0000E56D0000}"/>
    <cellStyle name="Normal 20 13 3 2 2" xfId="28208" xr:uid="{00000000-0005-0000-0000-0000E66D0000}"/>
    <cellStyle name="Normal 20 13 3 3" xfId="23160" xr:uid="{00000000-0005-0000-0000-0000E76D0000}"/>
    <cellStyle name="Normal 20 13 4" xfId="7225" xr:uid="{00000000-0005-0000-0000-0000E86D0000}"/>
    <cellStyle name="Normal 20 13 4 2" xfId="13756" xr:uid="{00000000-0005-0000-0000-0000E96D0000}"/>
    <cellStyle name="Normal 20 13 4 2 2" xfId="26487" xr:uid="{00000000-0005-0000-0000-0000EA6D0000}"/>
    <cellStyle name="Normal 20 13 4 3" xfId="21953" xr:uid="{00000000-0005-0000-0000-0000EB6D0000}"/>
    <cellStyle name="Normal 20 13 5" xfId="12613" xr:uid="{00000000-0005-0000-0000-0000EC6D0000}"/>
    <cellStyle name="Normal 20 13 5 2" xfId="25359" xr:uid="{00000000-0005-0000-0000-0000ED6D0000}"/>
    <cellStyle name="Normal 20 13 6" xfId="18152" xr:uid="{00000000-0005-0000-0000-0000EE6D0000}"/>
    <cellStyle name="Normal 20 13 7" xfId="31449" xr:uid="{00000000-0005-0000-0000-0000EF6D0000}"/>
    <cellStyle name="Normal 20 13 8" xfId="34768" xr:uid="{00000000-0005-0000-0000-0000F06D0000}"/>
    <cellStyle name="Normal 20 14" xfId="5176" xr:uid="{00000000-0005-0000-0000-0000F16D0000}"/>
    <cellStyle name="Normal 20 14 2" xfId="8230" xr:uid="{00000000-0005-0000-0000-0000F26D0000}"/>
    <cellStyle name="Normal 20 14 2 2" xfId="14719" xr:uid="{00000000-0005-0000-0000-0000F36D0000}"/>
    <cellStyle name="Normal 20 14 2 2 2" xfId="27398" xr:uid="{00000000-0005-0000-0000-0000F46D0000}"/>
    <cellStyle name="Normal 20 14 2 3" xfId="19498" xr:uid="{00000000-0005-0000-0000-0000F56D0000}"/>
    <cellStyle name="Normal 20 14 2 4" xfId="32613" xr:uid="{00000000-0005-0000-0000-0000F66D0000}"/>
    <cellStyle name="Normal 20 14 2 5" xfId="35624" xr:uid="{00000000-0005-0000-0000-0000F76D0000}"/>
    <cellStyle name="Normal 20 14 3" xfId="9154" xr:uid="{00000000-0005-0000-0000-0000F86D0000}"/>
    <cellStyle name="Normal 20 14 3 2" xfId="15561" xr:uid="{00000000-0005-0000-0000-0000F96D0000}"/>
    <cellStyle name="Normal 20 14 3 2 2" xfId="28209" xr:uid="{00000000-0005-0000-0000-0000FA6D0000}"/>
    <cellStyle name="Normal 20 14 3 3" xfId="23161" xr:uid="{00000000-0005-0000-0000-0000FB6D0000}"/>
    <cellStyle name="Normal 20 14 4" xfId="7226" xr:uid="{00000000-0005-0000-0000-0000FC6D0000}"/>
    <cellStyle name="Normal 20 14 4 2" xfId="13757" xr:uid="{00000000-0005-0000-0000-0000FD6D0000}"/>
    <cellStyle name="Normal 20 14 4 2 2" xfId="26488" xr:uid="{00000000-0005-0000-0000-0000FE6D0000}"/>
    <cellStyle name="Normal 20 14 4 3" xfId="21954" xr:uid="{00000000-0005-0000-0000-0000FF6D0000}"/>
    <cellStyle name="Normal 20 14 5" xfId="12614" xr:uid="{00000000-0005-0000-0000-0000006E0000}"/>
    <cellStyle name="Normal 20 14 5 2" xfId="25360" xr:uid="{00000000-0005-0000-0000-0000016E0000}"/>
    <cellStyle name="Normal 20 14 6" xfId="18153" xr:uid="{00000000-0005-0000-0000-0000026E0000}"/>
    <cellStyle name="Normal 20 14 7" xfId="31450" xr:uid="{00000000-0005-0000-0000-0000036E0000}"/>
    <cellStyle name="Normal 20 14 8" xfId="34769" xr:uid="{00000000-0005-0000-0000-0000046E0000}"/>
    <cellStyle name="Normal 20 15" xfId="5177" xr:uid="{00000000-0005-0000-0000-0000056E0000}"/>
    <cellStyle name="Normal 20 15 2" xfId="8231" xr:uid="{00000000-0005-0000-0000-0000066E0000}"/>
    <cellStyle name="Normal 20 15 2 2" xfId="14720" xr:uid="{00000000-0005-0000-0000-0000076E0000}"/>
    <cellStyle name="Normal 20 15 2 2 2" xfId="27399" xr:uid="{00000000-0005-0000-0000-0000086E0000}"/>
    <cellStyle name="Normal 20 15 2 3" xfId="19499" xr:uid="{00000000-0005-0000-0000-0000096E0000}"/>
    <cellStyle name="Normal 20 15 2 4" xfId="32614" xr:uid="{00000000-0005-0000-0000-00000A6E0000}"/>
    <cellStyle name="Normal 20 15 2 5" xfId="35625" xr:uid="{00000000-0005-0000-0000-00000B6E0000}"/>
    <cellStyle name="Normal 20 15 3" xfId="9155" xr:uid="{00000000-0005-0000-0000-00000C6E0000}"/>
    <cellStyle name="Normal 20 15 3 2" xfId="15562" xr:uid="{00000000-0005-0000-0000-00000D6E0000}"/>
    <cellStyle name="Normal 20 15 3 2 2" xfId="28210" xr:uid="{00000000-0005-0000-0000-00000E6E0000}"/>
    <cellStyle name="Normal 20 15 3 3" xfId="23162" xr:uid="{00000000-0005-0000-0000-00000F6E0000}"/>
    <cellStyle name="Normal 20 15 4" xfId="7227" xr:uid="{00000000-0005-0000-0000-0000106E0000}"/>
    <cellStyle name="Normal 20 15 4 2" xfId="13758" xr:uid="{00000000-0005-0000-0000-0000116E0000}"/>
    <cellStyle name="Normal 20 15 4 2 2" xfId="26489" xr:uid="{00000000-0005-0000-0000-0000126E0000}"/>
    <cellStyle name="Normal 20 15 4 3" xfId="21955" xr:uid="{00000000-0005-0000-0000-0000136E0000}"/>
    <cellStyle name="Normal 20 15 5" xfId="12615" xr:uid="{00000000-0005-0000-0000-0000146E0000}"/>
    <cellStyle name="Normal 20 15 5 2" xfId="25361" xr:uid="{00000000-0005-0000-0000-0000156E0000}"/>
    <cellStyle name="Normal 20 15 6" xfId="18154" xr:uid="{00000000-0005-0000-0000-0000166E0000}"/>
    <cellStyle name="Normal 20 15 7" xfId="31451" xr:uid="{00000000-0005-0000-0000-0000176E0000}"/>
    <cellStyle name="Normal 20 15 8" xfId="34770" xr:uid="{00000000-0005-0000-0000-0000186E0000}"/>
    <cellStyle name="Normal 20 16" xfId="5178" xr:uid="{00000000-0005-0000-0000-0000196E0000}"/>
    <cellStyle name="Normal 20 16 2" xfId="8232" xr:uid="{00000000-0005-0000-0000-00001A6E0000}"/>
    <cellStyle name="Normal 20 16 2 2" xfId="14721" xr:uid="{00000000-0005-0000-0000-00001B6E0000}"/>
    <cellStyle name="Normal 20 16 2 2 2" xfId="27400" xr:uid="{00000000-0005-0000-0000-00001C6E0000}"/>
    <cellStyle name="Normal 20 16 2 3" xfId="19500" xr:uid="{00000000-0005-0000-0000-00001D6E0000}"/>
    <cellStyle name="Normal 20 16 2 4" xfId="32615" xr:uid="{00000000-0005-0000-0000-00001E6E0000}"/>
    <cellStyle name="Normal 20 16 2 5" xfId="35626" xr:uid="{00000000-0005-0000-0000-00001F6E0000}"/>
    <cellStyle name="Normal 20 16 3" xfId="9156" xr:uid="{00000000-0005-0000-0000-0000206E0000}"/>
    <cellStyle name="Normal 20 16 3 2" xfId="15563" xr:uid="{00000000-0005-0000-0000-0000216E0000}"/>
    <cellStyle name="Normal 20 16 3 2 2" xfId="28211" xr:uid="{00000000-0005-0000-0000-0000226E0000}"/>
    <cellStyle name="Normal 20 16 3 3" xfId="23163" xr:uid="{00000000-0005-0000-0000-0000236E0000}"/>
    <cellStyle name="Normal 20 16 4" xfId="7228" xr:uid="{00000000-0005-0000-0000-0000246E0000}"/>
    <cellStyle name="Normal 20 16 4 2" xfId="13759" xr:uid="{00000000-0005-0000-0000-0000256E0000}"/>
    <cellStyle name="Normal 20 16 4 2 2" xfId="26490" xr:uid="{00000000-0005-0000-0000-0000266E0000}"/>
    <cellStyle name="Normal 20 16 4 3" xfId="21956" xr:uid="{00000000-0005-0000-0000-0000276E0000}"/>
    <cellStyle name="Normal 20 16 5" xfId="12616" xr:uid="{00000000-0005-0000-0000-0000286E0000}"/>
    <cellStyle name="Normal 20 16 5 2" xfId="25362" xr:uid="{00000000-0005-0000-0000-0000296E0000}"/>
    <cellStyle name="Normal 20 16 6" xfId="18155" xr:uid="{00000000-0005-0000-0000-00002A6E0000}"/>
    <cellStyle name="Normal 20 16 7" xfId="31452" xr:uid="{00000000-0005-0000-0000-00002B6E0000}"/>
    <cellStyle name="Normal 20 16 8" xfId="34771" xr:uid="{00000000-0005-0000-0000-00002C6E0000}"/>
    <cellStyle name="Normal 20 17" xfId="5179" xr:uid="{00000000-0005-0000-0000-00002D6E0000}"/>
    <cellStyle name="Normal 20 17 2" xfId="8233" xr:uid="{00000000-0005-0000-0000-00002E6E0000}"/>
    <cellStyle name="Normal 20 17 2 2" xfId="14722" xr:uid="{00000000-0005-0000-0000-00002F6E0000}"/>
    <cellStyle name="Normal 20 17 2 2 2" xfId="27401" xr:uid="{00000000-0005-0000-0000-0000306E0000}"/>
    <cellStyle name="Normal 20 17 2 3" xfId="19501" xr:uid="{00000000-0005-0000-0000-0000316E0000}"/>
    <cellStyle name="Normal 20 17 2 4" xfId="32616" xr:uid="{00000000-0005-0000-0000-0000326E0000}"/>
    <cellStyle name="Normal 20 17 2 5" xfId="35627" xr:uid="{00000000-0005-0000-0000-0000336E0000}"/>
    <cellStyle name="Normal 20 17 3" xfId="9157" xr:uid="{00000000-0005-0000-0000-0000346E0000}"/>
    <cellStyle name="Normal 20 17 3 2" xfId="15564" xr:uid="{00000000-0005-0000-0000-0000356E0000}"/>
    <cellStyle name="Normal 20 17 3 2 2" xfId="28212" xr:uid="{00000000-0005-0000-0000-0000366E0000}"/>
    <cellStyle name="Normal 20 17 3 3" xfId="23164" xr:uid="{00000000-0005-0000-0000-0000376E0000}"/>
    <cellStyle name="Normal 20 17 4" xfId="7229" xr:uid="{00000000-0005-0000-0000-0000386E0000}"/>
    <cellStyle name="Normal 20 17 4 2" xfId="13760" xr:uid="{00000000-0005-0000-0000-0000396E0000}"/>
    <cellStyle name="Normal 20 17 4 2 2" xfId="26491" xr:uid="{00000000-0005-0000-0000-00003A6E0000}"/>
    <cellStyle name="Normal 20 17 4 3" xfId="21957" xr:uid="{00000000-0005-0000-0000-00003B6E0000}"/>
    <cellStyle name="Normal 20 17 5" xfId="12617" xr:uid="{00000000-0005-0000-0000-00003C6E0000}"/>
    <cellStyle name="Normal 20 17 5 2" xfId="25363" xr:uid="{00000000-0005-0000-0000-00003D6E0000}"/>
    <cellStyle name="Normal 20 17 6" xfId="18156" xr:uid="{00000000-0005-0000-0000-00003E6E0000}"/>
    <cellStyle name="Normal 20 17 7" xfId="31453" xr:uid="{00000000-0005-0000-0000-00003F6E0000}"/>
    <cellStyle name="Normal 20 17 8" xfId="34772" xr:uid="{00000000-0005-0000-0000-0000406E0000}"/>
    <cellStyle name="Normal 20 18" xfId="5180" xr:uid="{00000000-0005-0000-0000-0000416E0000}"/>
    <cellStyle name="Normal 20 18 2" xfId="8234" xr:uid="{00000000-0005-0000-0000-0000426E0000}"/>
    <cellStyle name="Normal 20 18 2 2" xfId="14723" xr:uid="{00000000-0005-0000-0000-0000436E0000}"/>
    <cellStyle name="Normal 20 18 2 2 2" xfId="27402" xr:uid="{00000000-0005-0000-0000-0000446E0000}"/>
    <cellStyle name="Normal 20 18 2 3" xfId="19502" xr:uid="{00000000-0005-0000-0000-0000456E0000}"/>
    <cellStyle name="Normal 20 18 2 4" xfId="32617" xr:uid="{00000000-0005-0000-0000-0000466E0000}"/>
    <cellStyle name="Normal 20 18 2 5" xfId="35628" xr:uid="{00000000-0005-0000-0000-0000476E0000}"/>
    <cellStyle name="Normal 20 18 3" xfId="9158" xr:uid="{00000000-0005-0000-0000-0000486E0000}"/>
    <cellStyle name="Normal 20 18 3 2" xfId="15565" xr:uid="{00000000-0005-0000-0000-0000496E0000}"/>
    <cellStyle name="Normal 20 18 3 2 2" xfId="28213" xr:uid="{00000000-0005-0000-0000-00004A6E0000}"/>
    <cellStyle name="Normal 20 18 3 3" xfId="23165" xr:uid="{00000000-0005-0000-0000-00004B6E0000}"/>
    <cellStyle name="Normal 20 18 4" xfId="7230" xr:uid="{00000000-0005-0000-0000-00004C6E0000}"/>
    <cellStyle name="Normal 20 18 4 2" xfId="13761" xr:uid="{00000000-0005-0000-0000-00004D6E0000}"/>
    <cellStyle name="Normal 20 18 4 2 2" xfId="26492" xr:uid="{00000000-0005-0000-0000-00004E6E0000}"/>
    <cellStyle name="Normal 20 18 4 3" xfId="21958" xr:uid="{00000000-0005-0000-0000-00004F6E0000}"/>
    <cellStyle name="Normal 20 18 5" xfId="12618" xr:uid="{00000000-0005-0000-0000-0000506E0000}"/>
    <cellStyle name="Normal 20 18 5 2" xfId="25364" xr:uid="{00000000-0005-0000-0000-0000516E0000}"/>
    <cellStyle name="Normal 20 18 6" xfId="18157" xr:uid="{00000000-0005-0000-0000-0000526E0000}"/>
    <cellStyle name="Normal 20 18 7" xfId="31454" xr:uid="{00000000-0005-0000-0000-0000536E0000}"/>
    <cellStyle name="Normal 20 18 8" xfId="34773" xr:uid="{00000000-0005-0000-0000-0000546E0000}"/>
    <cellStyle name="Normal 20 19" xfId="5181" xr:uid="{00000000-0005-0000-0000-0000556E0000}"/>
    <cellStyle name="Normal 20 19 2" xfId="8235" xr:uid="{00000000-0005-0000-0000-0000566E0000}"/>
    <cellStyle name="Normal 20 19 2 2" xfId="14724" xr:uid="{00000000-0005-0000-0000-0000576E0000}"/>
    <cellStyle name="Normal 20 19 2 2 2" xfId="27403" xr:uid="{00000000-0005-0000-0000-0000586E0000}"/>
    <cellStyle name="Normal 20 19 2 3" xfId="19503" xr:uid="{00000000-0005-0000-0000-0000596E0000}"/>
    <cellStyle name="Normal 20 19 2 4" xfId="32618" xr:uid="{00000000-0005-0000-0000-00005A6E0000}"/>
    <cellStyle name="Normal 20 19 2 5" xfId="35629" xr:uid="{00000000-0005-0000-0000-00005B6E0000}"/>
    <cellStyle name="Normal 20 19 3" xfId="9159" xr:uid="{00000000-0005-0000-0000-00005C6E0000}"/>
    <cellStyle name="Normal 20 19 3 2" xfId="15566" xr:uid="{00000000-0005-0000-0000-00005D6E0000}"/>
    <cellStyle name="Normal 20 19 3 2 2" xfId="28214" xr:uid="{00000000-0005-0000-0000-00005E6E0000}"/>
    <cellStyle name="Normal 20 19 3 3" xfId="23166" xr:uid="{00000000-0005-0000-0000-00005F6E0000}"/>
    <cellStyle name="Normal 20 19 4" xfId="7231" xr:uid="{00000000-0005-0000-0000-0000606E0000}"/>
    <cellStyle name="Normal 20 19 4 2" xfId="13762" xr:uid="{00000000-0005-0000-0000-0000616E0000}"/>
    <cellStyle name="Normal 20 19 4 2 2" xfId="26493" xr:uid="{00000000-0005-0000-0000-0000626E0000}"/>
    <cellStyle name="Normal 20 19 4 3" xfId="21959" xr:uid="{00000000-0005-0000-0000-0000636E0000}"/>
    <cellStyle name="Normal 20 19 5" xfId="12619" xr:uid="{00000000-0005-0000-0000-0000646E0000}"/>
    <cellStyle name="Normal 20 19 5 2" xfId="25365" xr:uid="{00000000-0005-0000-0000-0000656E0000}"/>
    <cellStyle name="Normal 20 19 6" xfId="18158" xr:uid="{00000000-0005-0000-0000-0000666E0000}"/>
    <cellStyle name="Normal 20 19 7" xfId="31455" xr:uid="{00000000-0005-0000-0000-0000676E0000}"/>
    <cellStyle name="Normal 20 19 8" xfId="34774" xr:uid="{00000000-0005-0000-0000-0000686E0000}"/>
    <cellStyle name="Normal 20 2" xfId="631" xr:uid="{00000000-0005-0000-0000-0000696E0000}"/>
    <cellStyle name="Normal 20 2 10" xfId="37706" xr:uid="{00000000-0005-0000-0000-00006A6E0000}"/>
    <cellStyle name="Normal 20 2 11" xfId="37986" xr:uid="{00000000-0005-0000-0000-00006B6E0000}"/>
    <cellStyle name="Normal 20 2 12" xfId="44193" xr:uid="{00000000-0005-0000-0000-00006C6E0000}"/>
    <cellStyle name="Normal 20 2 13" xfId="47046" xr:uid="{78EDCDDE-EF03-405F-8327-716B5112D7D6}"/>
    <cellStyle name="Normal 20 2 2" xfId="1748" xr:uid="{00000000-0005-0000-0000-00006D6E0000}"/>
    <cellStyle name="Normal 20 2 2 10" xfId="47047" xr:uid="{BA79C31B-C7AB-4616-B1BB-A22797419D96}"/>
    <cellStyle name="Normal 20 2 2 2" xfId="1749" xr:uid="{00000000-0005-0000-0000-00006E6E0000}"/>
    <cellStyle name="Normal 20 2 2 2 2" xfId="1750" xr:uid="{00000000-0005-0000-0000-00006F6E0000}"/>
    <cellStyle name="Normal 20 2 2 2 2 2" xfId="16414" xr:uid="{00000000-0005-0000-0000-0000706E0000}"/>
    <cellStyle name="Normal 20 2 2 2 2 2 2" xfId="28956" xr:uid="{00000000-0005-0000-0000-0000716E0000}"/>
    <cellStyle name="Normal 20 2 2 2 2 2 3" xfId="44197" xr:uid="{00000000-0005-0000-0000-0000726E0000}"/>
    <cellStyle name="Normal 20 2 2 2 2 3" xfId="23867" xr:uid="{00000000-0005-0000-0000-0000736E0000}"/>
    <cellStyle name="Normal 20 2 2 2 2 3 2" xfId="44198" xr:uid="{00000000-0005-0000-0000-0000746E0000}"/>
    <cellStyle name="Normal 20 2 2 2 2 4" xfId="10949" xr:uid="{00000000-0005-0000-0000-0000756E0000}"/>
    <cellStyle name="Normal 20 2 2 2 2 4 2" xfId="44199" xr:uid="{00000000-0005-0000-0000-0000766E0000}"/>
    <cellStyle name="Normal 20 2 2 2 2 5" xfId="44196" xr:uid="{00000000-0005-0000-0000-0000776E0000}"/>
    <cellStyle name="Normal 20 2 2 2 2 6" xfId="47049" xr:uid="{1740F854-669C-4A0A-871F-411606C23925}"/>
    <cellStyle name="Normal 20 2 2 2 3" xfId="16333" xr:uid="{00000000-0005-0000-0000-0000786E0000}"/>
    <cellStyle name="Normal 20 2 2 2 3 2" xfId="28875" xr:uid="{00000000-0005-0000-0000-0000796E0000}"/>
    <cellStyle name="Normal 20 2 2 2 3 3" xfId="44200" xr:uid="{00000000-0005-0000-0000-00007A6E0000}"/>
    <cellStyle name="Normal 20 2 2 2 4" xfId="23793" xr:uid="{00000000-0005-0000-0000-00007B6E0000}"/>
    <cellStyle name="Normal 20 2 2 2 4 2" xfId="44201" xr:uid="{00000000-0005-0000-0000-00007C6E0000}"/>
    <cellStyle name="Normal 20 2 2 2 5" xfId="10820" xr:uid="{00000000-0005-0000-0000-00007D6E0000}"/>
    <cellStyle name="Normal 20 2 2 2 5 2" xfId="44202" xr:uid="{00000000-0005-0000-0000-00007E6E0000}"/>
    <cellStyle name="Normal 20 2 2 2 6" xfId="44195" xr:uid="{00000000-0005-0000-0000-00007F6E0000}"/>
    <cellStyle name="Normal 20 2 2 2 7" xfId="47048" xr:uid="{F8518998-EC08-4F97-A579-B1512B0C9E9A}"/>
    <cellStyle name="Normal 20 2 2 3" xfId="1751" xr:uid="{00000000-0005-0000-0000-0000806E0000}"/>
    <cellStyle name="Normal 20 2 2 3 2" xfId="16028" xr:uid="{00000000-0005-0000-0000-0000816E0000}"/>
    <cellStyle name="Normal 20 2 2 3 2 2" xfId="28656" xr:uid="{00000000-0005-0000-0000-0000826E0000}"/>
    <cellStyle name="Normal 20 2 2 3 2 3" xfId="44204" xr:uid="{00000000-0005-0000-0000-0000836E0000}"/>
    <cellStyle name="Normal 20 2 2 3 3" xfId="23621" xr:uid="{00000000-0005-0000-0000-0000846E0000}"/>
    <cellStyle name="Normal 20 2 2 3 3 2" xfId="44205" xr:uid="{00000000-0005-0000-0000-0000856E0000}"/>
    <cellStyle name="Normal 20 2 2 3 4" xfId="10136" xr:uid="{00000000-0005-0000-0000-0000866E0000}"/>
    <cellStyle name="Normal 20 2 2 3 4 2" xfId="44206" xr:uid="{00000000-0005-0000-0000-0000876E0000}"/>
    <cellStyle name="Normal 20 2 2 3 5" xfId="44203" xr:uid="{00000000-0005-0000-0000-0000886E0000}"/>
    <cellStyle name="Normal 20 2 2 3 6" xfId="47050" xr:uid="{862D297A-4018-42B3-89DF-FB28CD4F93DE}"/>
    <cellStyle name="Normal 20 2 2 4" xfId="11079" xr:uid="{00000000-0005-0000-0000-0000896E0000}"/>
    <cellStyle name="Normal 20 2 2 4 2" xfId="16494" xr:uid="{00000000-0005-0000-0000-00008A6E0000}"/>
    <cellStyle name="Normal 20 2 2 4 2 2" xfId="29034" xr:uid="{00000000-0005-0000-0000-00008B6E0000}"/>
    <cellStyle name="Normal 20 2 2 4 3" xfId="23944" xr:uid="{00000000-0005-0000-0000-00008C6E0000}"/>
    <cellStyle name="Normal 20 2 2 4 4" xfId="44207" xr:uid="{00000000-0005-0000-0000-00008D6E0000}"/>
    <cellStyle name="Normal 20 2 2 5" xfId="14725" xr:uid="{00000000-0005-0000-0000-00008E6E0000}"/>
    <cellStyle name="Normal 20 2 2 5 2" xfId="27404" xr:uid="{00000000-0005-0000-0000-00008F6E0000}"/>
    <cellStyle name="Normal 20 2 2 5 3" xfId="44208" xr:uid="{00000000-0005-0000-0000-0000906E0000}"/>
    <cellStyle name="Normal 20 2 2 6" xfId="18816" xr:uid="{00000000-0005-0000-0000-0000916E0000}"/>
    <cellStyle name="Normal 20 2 2 6 2" xfId="44209" xr:uid="{00000000-0005-0000-0000-0000926E0000}"/>
    <cellStyle name="Normal 20 2 2 7" xfId="22569" xr:uid="{00000000-0005-0000-0000-0000936E0000}"/>
    <cellStyle name="Normal 20 2 2 8" xfId="8236" xr:uid="{00000000-0005-0000-0000-0000946E0000}"/>
    <cellStyle name="Normal 20 2 2 9" xfId="44194" xr:uid="{00000000-0005-0000-0000-0000956E0000}"/>
    <cellStyle name="Normal 20 2 3" xfId="1752" xr:uid="{00000000-0005-0000-0000-0000966E0000}"/>
    <cellStyle name="Normal 20 2 3 10" xfId="47051" xr:uid="{5E5D4BA1-1FD7-402E-920B-20A300E774C1}"/>
    <cellStyle name="Normal 20 2 3 2" xfId="1753" xr:uid="{00000000-0005-0000-0000-0000976E0000}"/>
    <cellStyle name="Normal 20 2 3 2 2" xfId="16112" xr:uid="{00000000-0005-0000-0000-0000986E0000}"/>
    <cellStyle name="Normal 20 2 3 2 2 2" xfId="28734" xr:uid="{00000000-0005-0000-0000-0000996E0000}"/>
    <cellStyle name="Normal 20 2 3 2 2 3" xfId="44212" xr:uid="{00000000-0005-0000-0000-00009A6E0000}"/>
    <cellStyle name="Normal 20 2 3 2 3" xfId="19504" xr:uid="{00000000-0005-0000-0000-00009B6E0000}"/>
    <cellStyle name="Normal 20 2 3 2 3 2" xfId="44213" xr:uid="{00000000-0005-0000-0000-00009C6E0000}"/>
    <cellStyle name="Normal 20 2 3 2 4" xfId="32619" xr:uid="{00000000-0005-0000-0000-00009D6E0000}"/>
    <cellStyle name="Normal 20 2 3 2 4 2" xfId="44214" xr:uid="{00000000-0005-0000-0000-00009E6E0000}"/>
    <cellStyle name="Normal 20 2 3 2 5" xfId="35630" xr:uid="{00000000-0005-0000-0000-00009F6E0000}"/>
    <cellStyle name="Normal 20 2 3 2 6" xfId="10416" xr:uid="{00000000-0005-0000-0000-0000A06E0000}"/>
    <cellStyle name="Normal 20 2 3 2 7" xfId="44211" xr:uid="{00000000-0005-0000-0000-0000A16E0000}"/>
    <cellStyle name="Normal 20 2 3 2 8" xfId="47052" xr:uid="{185F5F14-79FB-4564-8B99-A6FCBF5496F0}"/>
    <cellStyle name="Normal 20 2 3 3" xfId="10785" xr:uid="{00000000-0005-0000-0000-0000A26E0000}"/>
    <cellStyle name="Normal 20 2 3 3 2" xfId="16310" xr:uid="{00000000-0005-0000-0000-0000A36E0000}"/>
    <cellStyle name="Normal 20 2 3 3 2 2" xfId="28852" xr:uid="{00000000-0005-0000-0000-0000A46E0000}"/>
    <cellStyle name="Normal 20 2 3 3 3" xfId="23774" xr:uid="{00000000-0005-0000-0000-0000A56E0000}"/>
    <cellStyle name="Normal 20 2 3 3 4" xfId="44215" xr:uid="{00000000-0005-0000-0000-0000A66E0000}"/>
    <cellStyle name="Normal 20 2 3 4" xfId="15567" xr:uid="{00000000-0005-0000-0000-0000A76E0000}"/>
    <cellStyle name="Normal 20 2 3 4 2" xfId="28215" xr:uid="{00000000-0005-0000-0000-0000A86E0000}"/>
    <cellStyle name="Normal 20 2 3 4 3" xfId="44216" xr:uid="{00000000-0005-0000-0000-0000A96E0000}"/>
    <cellStyle name="Normal 20 2 3 5" xfId="18159" xr:uid="{00000000-0005-0000-0000-0000AA6E0000}"/>
    <cellStyle name="Normal 20 2 3 5 2" xfId="44217" xr:uid="{00000000-0005-0000-0000-0000AB6E0000}"/>
    <cellStyle name="Normal 20 2 3 6" xfId="31456" xr:uid="{00000000-0005-0000-0000-0000AC6E0000}"/>
    <cellStyle name="Normal 20 2 3 7" xfId="34775" xr:uid="{00000000-0005-0000-0000-0000AD6E0000}"/>
    <cellStyle name="Normal 20 2 3 8" xfId="9160" xr:uid="{00000000-0005-0000-0000-0000AE6E0000}"/>
    <cellStyle name="Normal 20 2 3 9" xfId="44210" xr:uid="{00000000-0005-0000-0000-0000AF6E0000}"/>
    <cellStyle name="Normal 20 2 4" xfId="1754" xr:uid="{00000000-0005-0000-0000-0000B06E0000}"/>
    <cellStyle name="Normal 20 2 4 2" xfId="10902" xr:uid="{00000000-0005-0000-0000-0000B16E0000}"/>
    <cellStyle name="Normal 20 2 4 2 2" xfId="16383" xr:uid="{00000000-0005-0000-0000-0000B26E0000}"/>
    <cellStyle name="Normal 20 2 4 2 2 2" xfId="28925" xr:uid="{00000000-0005-0000-0000-0000B36E0000}"/>
    <cellStyle name="Normal 20 2 4 2 3" xfId="23836" xr:uid="{00000000-0005-0000-0000-0000B46E0000}"/>
    <cellStyle name="Normal 20 2 4 2 4" xfId="44219" xr:uid="{00000000-0005-0000-0000-0000B56E0000}"/>
    <cellStyle name="Normal 20 2 4 3" xfId="10506" xr:uid="{00000000-0005-0000-0000-0000B66E0000}"/>
    <cellStyle name="Normal 20 2 4 3 2" xfId="44220" xr:uid="{00000000-0005-0000-0000-0000B76E0000}"/>
    <cellStyle name="Normal 20 2 4 4" xfId="44221" xr:uid="{00000000-0005-0000-0000-0000B86E0000}"/>
    <cellStyle name="Normal 20 2 4 5" xfId="44218" xr:uid="{00000000-0005-0000-0000-0000B96E0000}"/>
    <cellStyle name="Normal 20 2 4 6" xfId="47053" xr:uid="{E97531C8-AF9C-450E-AEC7-5C7ED7A96367}"/>
    <cellStyle name="Normal 20 2 5" xfId="1747" xr:uid="{00000000-0005-0000-0000-0000BA6E0000}"/>
    <cellStyle name="Normal 20 2 5 2" xfId="10799" xr:uid="{00000000-0005-0000-0000-0000BB6E0000}"/>
    <cellStyle name="Normal 20 2 5 3" xfId="44222" xr:uid="{00000000-0005-0000-0000-0000BC6E0000}"/>
    <cellStyle name="Normal 20 2 6" xfId="11293" xr:uid="{00000000-0005-0000-0000-0000BD6E0000}"/>
    <cellStyle name="Normal 20 2 6 2" xfId="16626" xr:uid="{00000000-0005-0000-0000-0000BE6E0000}"/>
    <cellStyle name="Normal 20 2 6 2 2" xfId="29161" xr:uid="{00000000-0005-0000-0000-0000BF6E0000}"/>
    <cellStyle name="Normal 20 2 6 3" xfId="24067" xr:uid="{00000000-0005-0000-0000-0000C06E0000}"/>
    <cellStyle name="Normal 20 2 6 4" xfId="44223" xr:uid="{00000000-0005-0000-0000-0000C16E0000}"/>
    <cellStyle name="Normal 20 2 7" xfId="7232" xr:uid="{00000000-0005-0000-0000-0000C26E0000}"/>
    <cellStyle name="Normal 20 2 7 2" xfId="13763" xr:uid="{00000000-0005-0000-0000-0000C36E0000}"/>
    <cellStyle name="Normal 20 2 7 2 2" xfId="26494" xr:uid="{00000000-0005-0000-0000-0000C46E0000}"/>
    <cellStyle name="Normal 20 2 7 3" xfId="21960" xr:uid="{00000000-0005-0000-0000-0000C56E0000}"/>
    <cellStyle name="Normal 20 2 7 4" xfId="44224" xr:uid="{00000000-0005-0000-0000-0000C66E0000}"/>
    <cellStyle name="Normal 20 2 8" xfId="12620" xr:uid="{00000000-0005-0000-0000-0000C76E0000}"/>
    <cellStyle name="Normal 20 2 8 2" xfId="25366" xr:uid="{00000000-0005-0000-0000-0000C86E0000}"/>
    <cellStyle name="Normal 20 2 8 3" xfId="44225" xr:uid="{00000000-0005-0000-0000-0000C96E0000}"/>
    <cellStyle name="Normal 20 2 9" xfId="5182" xr:uid="{00000000-0005-0000-0000-0000CA6E0000}"/>
    <cellStyle name="Normal 20 20" xfId="5171" xr:uid="{00000000-0005-0000-0000-0000CB6E0000}"/>
    <cellStyle name="Normal 20 20 2" xfId="6314" xr:uid="{00000000-0005-0000-0000-0000CC6E0000}"/>
    <cellStyle name="Normal 20 20 3" xfId="8225" xr:uid="{00000000-0005-0000-0000-0000CD6E0000}"/>
    <cellStyle name="Normal 20 20 3 2" xfId="14714" xr:uid="{00000000-0005-0000-0000-0000CE6E0000}"/>
    <cellStyle name="Normal 20 20 3 2 2" xfId="27393" xr:uid="{00000000-0005-0000-0000-0000CF6E0000}"/>
    <cellStyle name="Normal 20 20 3 3" xfId="22568" xr:uid="{00000000-0005-0000-0000-0000D06E0000}"/>
    <cellStyle name="Normal 20 20 4" xfId="9149" xr:uid="{00000000-0005-0000-0000-0000D16E0000}"/>
    <cellStyle name="Normal 20 20 4 2" xfId="15556" xr:uid="{00000000-0005-0000-0000-0000D26E0000}"/>
    <cellStyle name="Normal 20 20 4 2 2" xfId="28204" xr:uid="{00000000-0005-0000-0000-0000D36E0000}"/>
    <cellStyle name="Normal 20 20 4 3" xfId="23156" xr:uid="{00000000-0005-0000-0000-0000D46E0000}"/>
    <cellStyle name="Normal 20 20 5" xfId="7221" xr:uid="{00000000-0005-0000-0000-0000D56E0000}"/>
    <cellStyle name="Normal 20 20 5 2" xfId="13752" xr:uid="{00000000-0005-0000-0000-0000D66E0000}"/>
    <cellStyle name="Normal 20 20 5 2 2" xfId="26483" xr:uid="{00000000-0005-0000-0000-0000D76E0000}"/>
    <cellStyle name="Normal 20 20 5 3" xfId="21949" xr:uid="{00000000-0005-0000-0000-0000D86E0000}"/>
    <cellStyle name="Normal 20 20 6" xfId="12609" xr:uid="{00000000-0005-0000-0000-0000D96E0000}"/>
    <cellStyle name="Normal 20 20 6 2" xfId="25355" xr:uid="{00000000-0005-0000-0000-0000DA6E0000}"/>
    <cellStyle name="Normal 20 20 7" xfId="18665" xr:uid="{00000000-0005-0000-0000-0000DB6E0000}"/>
    <cellStyle name="Normal 20 20 8" xfId="21040" xr:uid="{00000000-0005-0000-0000-0000DC6E0000}"/>
    <cellStyle name="Normal 20 21" xfId="9740" xr:uid="{00000000-0005-0000-0000-0000DD6E0000}"/>
    <cellStyle name="Normal 20 21 2" xfId="19493" xr:uid="{00000000-0005-0000-0000-0000DE6E0000}"/>
    <cellStyle name="Normal 20 21 2 2" xfId="32608" xr:uid="{00000000-0005-0000-0000-0000DF6E0000}"/>
    <cellStyle name="Normal 20 21 2 3" xfId="35619" xr:uid="{00000000-0005-0000-0000-0000E06E0000}"/>
    <cellStyle name="Normal 20 21 3" xfId="18148" xr:uid="{00000000-0005-0000-0000-0000E16E0000}"/>
    <cellStyle name="Normal 20 21 4" xfId="31445" xr:uid="{00000000-0005-0000-0000-0000E26E0000}"/>
    <cellStyle name="Normal 20 21 5" xfId="34764" xr:uid="{00000000-0005-0000-0000-0000E36E0000}"/>
    <cellStyle name="Normal 20 22" xfId="10798" xr:uid="{00000000-0005-0000-0000-0000E46E0000}"/>
    <cellStyle name="Normal 20 22 2" xfId="16320" xr:uid="{00000000-0005-0000-0000-0000E56E0000}"/>
    <cellStyle name="Normal 20 22 2 2" xfId="28862" xr:uid="{00000000-0005-0000-0000-0000E66E0000}"/>
    <cellStyle name="Normal 20 22 3" xfId="23783" xr:uid="{00000000-0005-0000-0000-0000E76E0000}"/>
    <cellStyle name="Normal 20 23" xfId="2921" xr:uid="{00000000-0005-0000-0000-0000E86E0000}"/>
    <cellStyle name="Normal 20 24" xfId="44191" xr:uid="{00000000-0005-0000-0000-0000E96E0000}"/>
    <cellStyle name="Normal 20 25" xfId="46727" xr:uid="{00000000-0005-0000-0000-0000EA6E0000}"/>
    <cellStyle name="Normal 20 26" xfId="47045" xr:uid="{C70C37CD-51D0-42FF-A930-EBA530B36DD4}"/>
    <cellStyle name="Normal 20 3" xfId="1755" xr:uid="{00000000-0005-0000-0000-0000EB6E0000}"/>
    <cellStyle name="Normal 20 3 10" xfId="5183" xr:uid="{00000000-0005-0000-0000-0000EC6E0000}"/>
    <cellStyle name="Normal 20 3 11" xfId="44226" xr:uid="{00000000-0005-0000-0000-0000ED6E0000}"/>
    <cellStyle name="Normal 20 3 12" xfId="47054" xr:uid="{7B252252-4ABD-4ED7-9F3A-393BBA8728A7}"/>
    <cellStyle name="Normal 20 3 2" xfId="1756" xr:uid="{00000000-0005-0000-0000-0000EE6E0000}"/>
    <cellStyle name="Normal 20 3 2 10" xfId="47055" xr:uid="{ECF8177D-ABBA-46E4-88F1-39368FE9135A}"/>
    <cellStyle name="Normal 20 3 2 2" xfId="1757" xr:uid="{00000000-0005-0000-0000-0000EF6E0000}"/>
    <cellStyle name="Normal 20 3 2 2 2" xfId="16586" xr:uid="{00000000-0005-0000-0000-0000F06E0000}"/>
    <cellStyle name="Normal 20 3 2 2 2 2" xfId="29125" xr:uid="{00000000-0005-0000-0000-0000F16E0000}"/>
    <cellStyle name="Normal 20 3 2 2 2 3" xfId="44229" xr:uid="{00000000-0005-0000-0000-0000F26E0000}"/>
    <cellStyle name="Normal 20 3 2 2 3" xfId="24033" xr:uid="{00000000-0005-0000-0000-0000F36E0000}"/>
    <cellStyle name="Normal 20 3 2 2 3 2" xfId="44230" xr:uid="{00000000-0005-0000-0000-0000F46E0000}"/>
    <cellStyle name="Normal 20 3 2 2 4" xfId="11227" xr:uid="{00000000-0005-0000-0000-0000F56E0000}"/>
    <cellStyle name="Normal 20 3 2 2 4 2" xfId="44231" xr:uid="{00000000-0005-0000-0000-0000F66E0000}"/>
    <cellStyle name="Normal 20 3 2 2 5" xfId="44228" xr:uid="{00000000-0005-0000-0000-0000F76E0000}"/>
    <cellStyle name="Normal 20 3 2 2 6" xfId="47056" xr:uid="{05F115D8-2E0D-47FF-B379-E3EA74BAE500}"/>
    <cellStyle name="Normal 20 3 2 3" xfId="10163" xr:uid="{00000000-0005-0000-0000-0000F86E0000}"/>
    <cellStyle name="Normal 20 3 2 3 2" xfId="16040" xr:uid="{00000000-0005-0000-0000-0000F96E0000}"/>
    <cellStyle name="Normal 20 3 2 3 2 2" xfId="28668" xr:uid="{00000000-0005-0000-0000-0000FA6E0000}"/>
    <cellStyle name="Normal 20 3 2 3 3" xfId="23633" xr:uid="{00000000-0005-0000-0000-0000FB6E0000}"/>
    <cellStyle name="Normal 20 3 2 3 4" xfId="44232" xr:uid="{00000000-0005-0000-0000-0000FC6E0000}"/>
    <cellStyle name="Normal 20 3 2 4" xfId="14726" xr:uid="{00000000-0005-0000-0000-0000FD6E0000}"/>
    <cellStyle name="Normal 20 3 2 4 2" xfId="27405" xr:uid="{00000000-0005-0000-0000-0000FE6E0000}"/>
    <cellStyle name="Normal 20 3 2 4 3" xfId="44233" xr:uid="{00000000-0005-0000-0000-0000FF6E0000}"/>
    <cellStyle name="Normal 20 3 2 5" xfId="19505" xr:uid="{00000000-0005-0000-0000-0000006F0000}"/>
    <cellStyle name="Normal 20 3 2 5 2" xfId="44234" xr:uid="{00000000-0005-0000-0000-0000016F0000}"/>
    <cellStyle name="Normal 20 3 2 6" xfId="32620" xr:uid="{00000000-0005-0000-0000-0000026F0000}"/>
    <cellStyle name="Normal 20 3 2 7" xfId="35631" xr:uid="{00000000-0005-0000-0000-0000036F0000}"/>
    <cellStyle name="Normal 20 3 2 8" xfId="8237" xr:uid="{00000000-0005-0000-0000-0000046F0000}"/>
    <cellStyle name="Normal 20 3 2 9" xfId="44227" xr:uid="{00000000-0005-0000-0000-0000056F0000}"/>
    <cellStyle name="Normal 20 3 3" xfId="1758" xr:uid="{00000000-0005-0000-0000-0000066F0000}"/>
    <cellStyle name="Normal 20 3 3 2" xfId="10901" xr:uid="{00000000-0005-0000-0000-0000076F0000}"/>
    <cellStyle name="Normal 20 3 3 2 2" xfId="16382" xr:uid="{00000000-0005-0000-0000-0000086F0000}"/>
    <cellStyle name="Normal 20 3 3 2 2 2" xfId="28924" xr:uid="{00000000-0005-0000-0000-0000096F0000}"/>
    <cellStyle name="Normal 20 3 3 2 3" xfId="23835" xr:uid="{00000000-0005-0000-0000-00000A6F0000}"/>
    <cellStyle name="Normal 20 3 3 2 4" xfId="44236" xr:uid="{00000000-0005-0000-0000-00000B6F0000}"/>
    <cellStyle name="Normal 20 3 3 3" xfId="15568" xr:uid="{00000000-0005-0000-0000-00000C6F0000}"/>
    <cellStyle name="Normal 20 3 3 3 2" xfId="28216" xr:uid="{00000000-0005-0000-0000-00000D6F0000}"/>
    <cellStyle name="Normal 20 3 3 3 3" xfId="44237" xr:uid="{00000000-0005-0000-0000-00000E6F0000}"/>
    <cellStyle name="Normal 20 3 3 4" xfId="23167" xr:uid="{00000000-0005-0000-0000-00000F6F0000}"/>
    <cellStyle name="Normal 20 3 3 4 2" xfId="44238" xr:uid="{00000000-0005-0000-0000-0000106F0000}"/>
    <cellStyle name="Normal 20 3 3 5" xfId="9161" xr:uid="{00000000-0005-0000-0000-0000116F0000}"/>
    <cellStyle name="Normal 20 3 3 6" xfId="44235" xr:uid="{00000000-0005-0000-0000-0000126F0000}"/>
    <cellStyle name="Normal 20 3 3 7" xfId="47057" xr:uid="{B0A3E6DA-849A-47AE-898E-29634D910213}"/>
    <cellStyle name="Normal 20 3 4" xfId="10903" xr:uid="{00000000-0005-0000-0000-0000136F0000}"/>
    <cellStyle name="Normal 20 3 4 2" xfId="16384" xr:uid="{00000000-0005-0000-0000-0000146F0000}"/>
    <cellStyle name="Normal 20 3 4 2 2" xfId="28926" xr:uid="{00000000-0005-0000-0000-0000156F0000}"/>
    <cellStyle name="Normal 20 3 4 3" xfId="23837" xr:uid="{00000000-0005-0000-0000-0000166F0000}"/>
    <cellStyle name="Normal 20 3 4 4" xfId="44239" xr:uid="{00000000-0005-0000-0000-0000176F0000}"/>
    <cellStyle name="Normal 20 3 5" xfId="7233" xr:uid="{00000000-0005-0000-0000-0000186F0000}"/>
    <cellStyle name="Normal 20 3 5 2" xfId="13764" xr:uid="{00000000-0005-0000-0000-0000196F0000}"/>
    <cellStyle name="Normal 20 3 5 2 2" xfId="26495" xr:uid="{00000000-0005-0000-0000-00001A6F0000}"/>
    <cellStyle name="Normal 20 3 5 3" xfId="21961" xr:uid="{00000000-0005-0000-0000-00001B6F0000}"/>
    <cellStyle name="Normal 20 3 5 4" xfId="44240" xr:uid="{00000000-0005-0000-0000-00001C6F0000}"/>
    <cellStyle name="Normal 20 3 6" xfId="12621" xr:uid="{00000000-0005-0000-0000-00001D6F0000}"/>
    <cellStyle name="Normal 20 3 6 2" xfId="25367" xr:uid="{00000000-0005-0000-0000-00001E6F0000}"/>
    <cellStyle name="Normal 20 3 6 3" xfId="44241" xr:uid="{00000000-0005-0000-0000-00001F6F0000}"/>
    <cellStyle name="Normal 20 3 7" xfId="18160" xr:uid="{00000000-0005-0000-0000-0000206F0000}"/>
    <cellStyle name="Normal 20 3 7 2" xfId="44242" xr:uid="{00000000-0005-0000-0000-0000216F0000}"/>
    <cellStyle name="Normal 20 3 8" xfId="31457" xr:uid="{00000000-0005-0000-0000-0000226F0000}"/>
    <cellStyle name="Normal 20 3 9" xfId="34776" xr:uid="{00000000-0005-0000-0000-0000236F0000}"/>
    <cellStyle name="Normal 20 4" xfId="1759" xr:uid="{00000000-0005-0000-0000-0000246F0000}"/>
    <cellStyle name="Normal 20 4 10" xfId="5184" xr:uid="{00000000-0005-0000-0000-0000256F0000}"/>
    <cellStyle name="Normal 20 4 11" xfId="44243" xr:uid="{00000000-0005-0000-0000-0000266F0000}"/>
    <cellStyle name="Normal 20 4 12" xfId="47058" xr:uid="{7768BE2B-2989-45D6-966A-68059A6FA37C}"/>
    <cellStyle name="Normal 20 4 2" xfId="1760" xr:uid="{00000000-0005-0000-0000-0000276F0000}"/>
    <cellStyle name="Normal 20 4 2 2" xfId="10262" xr:uid="{00000000-0005-0000-0000-0000286F0000}"/>
    <cellStyle name="Normal 20 4 2 2 2" xfId="16069" xr:uid="{00000000-0005-0000-0000-0000296F0000}"/>
    <cellStyle name="Normal 20 4 2 2 2 2" xfId="28696" xr:uid="{00000000-0005-0000-0000-00002A6F0000}"/>
    <cellStyle name="Normal 20 4 2 2 3" xfId="23660" xr:uid="{00000000-0005-0000-0000-00002B6F0000}"/>
    <cellStyle name="Normal 20 4 2 2 4" xfId="44245" xr:uid="{00000000-0005-0000-0000-00002C6F0000}"/>
    <cellStyle name="Normal 20 4 2 3" xfId="14727" xr:uid="{00000000-0005-0000-0000-00002D6F0000}"/>
    <cellStyle name="Normal 20 4 2 3 2" xfId="27406" xr:uid="{00000000-0005-0000-0000-00002E6F0000}"/>
    <cellStyle name="Normal 20 4 2 3 3" xfId="44246" xr:uid="{00000000-0005-0000-0000-00002F6F0000}"/>
    <cellStyle name="Normal 20 4 2 4" xfId="19506" xr:uid="{00000000-0005-0000-0000-0000306F0000}"/>
    <cellStyle name="Normal 20 4 2 4 2" xfId="44247" xr:uid="{00000000-0005-0000-0000-0000316F0000}"/>
    <cellStyle name="Normal 20 4 2 5" xfId="32621" xr:uid="{00000000-0005-0000-0000-0000326F0000}"/>
    <cellStyle name="Normal 20 4 2 6" xfId="35632" xr:uid="{00000000-0005-0000-0000-0000336F0000}"/>
    <cellStyle name="Normal 20 4 2 7" xfId="8238" xr:uid="{00000000-0005-0000-0000-0000346F0000}"/>
    <cellStyle name="Normal 20 4 2 8" xfId="44244" xr:uid="{00000000-0005-0000-0000-0000356F0000}"/>
    <cellStyle name="Normal 20 4 2 9" xfId="47059" xr:uid="{EF8FF479-E3D5-43C1-8361-5D8D9D01F7EC}"/>
    <cellStyle name="Normal 20 4 3" xfId="9162" xr:uid="{00000000-0005-0000-0000-0000366F0000}"/>
    <cellStyle name="Normal 20 4 3 2" xfId="15569" xr:uid="{00000000-0005-0000-0000-0000376F0000}"/>
    <cellStyle name="Normal 20 4 3 2 2" xfId="28217" xr:uid="{00000000-0005-0000-0000-0000386F0000}"/>
    <cellStyle name="Normal 20 4 3 3" xfId="23168" xr:uid="{00000000-0005-0000-0000-0000396F0000}"/>
    <cellStyle name="Normal 20 4 3 4" xfId="44248" xr:uid="{00000000-0005-0000-0000-00003A6F0000}"/>
    <cellStyle name="Normal 20 4 4" xfId="11116" xr:uid="{00000000-0005-0000-0000-00003B6F0000}"/>
    <cellStyle name="Normal 20 4 4 2" xfId="16519" xr:uid="{00000000-0005-0000-0000-00003C6F0000}"/>
    <cellStyle name="Normal 20 4 4 2 2" xfId="29058" xr:uid="{00000000-0005-0000-0000-00003D6F0000}"/>
    <cellStyle name="Normal 20 4 4 3" xfId="23966" xr:uid="{00000000-0005-0000-0000-00003E6F0000}"/>
    <cellStyle name="Normal 20 4 4 4" xfId="44249" xr:uid="{00000000-0005-0000-0000-00003F6F0000}"/>
    <cellStyle name="Normal 20 4 5" xfId="7234" xr:uid="{00000000-0005-0000-0000-0000406F0000}"/>
    <cellStyle name="Normal 20 4 5 2" xfId="13765" xr:uid="{00000000-0005-0000-0000-0000416F0000}"/>
    <cellStyle name="Normal 20 4 5 2 2" xfId="26496" xr:uid="{00000000-0005-0000-0000-0000426F0000}"/>
    <cellStyle name="Normal 20 4 5 3" xfId="21962" xr:uid="{00000000-0005-0000-0000-0000436F0000}"/>
    <cellStyle name="Normal 20 4 5 4" xfId="44250" xr:uid="{00000000-0005-0000-0000-0000446F0000}"/>
    <cellStyle name="Normal 20 4 6" xfId="12622" xr:uid="{00000000-0005-0000-0000-0000456F0000}"/>
    <cellStyle name="Normal 20 4 6 2" xfId="25368" xr:uid="{00000000-0005-0000-0000-0000466F0000}"/>
    <cellStyle name="Normal 20 4 7" xfId="18161" xr:uid="{00000000-0005-0000-0000-0000476F0000}"/>
    <cellStyle name="Normal 20 4 8" xfId="31458" xr:uid="{00000000-0005-0000-0000-0000486F0000}"/>
    <cellStyle name="Normal 20 4 9" xfId="34777" xr:uid="{00000000-0005-0000-0000-0000496F0000}"/>
    <cellStyle name="Normal 20 5" xfId="1761" xr:uid="{00000000-0005-0000-0000-00004A6F0000}"/>
    <cellStyle name="Normal 20 5 10" xfId="5185" xr:uid="{00000000-0005-0000-0000-00004B6F0000}"/>
    <cellStyle name="Normal 20 5 11" xfId="44251" xr:uid="{00000000-0005-0000-0000-00004C6F0000}"/>
    <cellStyle name="Normal 20 5 12" xfId="47060" xr:uid="{96BDA04E-0229-403F-A000-C8FBDD499D1D}"/>
    <cellStyle name="Normal 20 5 2" xfId="8239" xr:uid="{00000000-0005-0000-0000-00004D6F0000}"/>
    <cellStyle name="Normal 20 5 2 2" xfId="14728" xr:uid="{00000000-0005-0000-0000-00004E6F0000}"/>
    <cellStyle name="Normal 20 5 2 2 2" xfId="27407" xr:uid="{00000000-0005-0000-0000-00004F6F0000}"/>
    <cellStyle name="Normal 20 5 2 3" xfId="19507" xr:uid="{00000000-0005-0000-0000-0000506F0000}"/>
    <cellStyle name="Normal 20 5 2 4" xfId="32622" xr:uid="{00000000-0005-0000-0000-0000516F0000}"/>
    <cellStyle name="Normal 20 5 2 5" xfId="35633" xr:uid="{00000000-0005-0000-0000-0000526F0000}"/>
    <cellStyle name="Normal 20 5 2 6" xfId="44252" xr:uid="{00000000-0005-0000-0000-0000536F0000}"/>
    <cellStyle name="Normal 20 5 3" xfId="9163" xr:uid="{00000000-0005-0000-0000-0000546F0000}"/>
    <cellStyle name="Normal 20 5 3 2" xfId="15570" xr:uid="{00000000-0005-0000-0000-0000556F0000}"/>
    <cellStyle name="Normal 20 5 3 2 2" xfId="28218" xr:uid="{00000000-0005-0000-0000-0000566F0000}"/>
    <cellStyle name="Normal 20 5 3 3" xfId="23169" xr:uid="{00000000-0005-0000-0000-0000576F0000}"/>
    <cellStyle name="Normal 20 5 3 4" xfId="44253" xr:uid="{00000000-0005-0000-0000-0000586F0000}"/>
    <cellStyle name="Normal 20 5 4" xfId="9578" xr:uid="{00000000-0005-0000-0000-0000596F0000}"/>
    <cellStyle name="Normal 20 5 4 2" xfId="15926" xr:uid="{00000000-0005-0000-0000-00005A6F0000}"/>
    <cellStyle name="Normal 20 5 4 2 2" xfId="28566" xr:uid="{00000000-0005-0000-0000-00005B6F0000}"/>
    <cellStyle name="Normal 20 5 4 3" xfId="23555" xr:uid="{00000000-0005-0000-0000-00005C6F0000}"/>
    <cellStyle name="Normal 20 5 4 4" xfId="44254" xr:uid="{00000000-0005-0000-0000-00005D6F0000}"/>
    <cellStyle name="Normal 20 5 5" xfId="7235" xr:uid="{00000000-0005-0000-0000-00005E6F0000}"/>
    <cellStyle name="Normal 20 5 5 2" xfId="13766" xr:uid="{00000000-0005-0000-0000-00005F6F0000}"/>
    <cellStyle name="Normal 20 5 5 2 2" xfId="26497" xr:uid="{00000000-0005-0000-0000-0000606F0000}"/>
    <cellStyle name="Normal 20 5 5 3" xfId="21963" xr:uid="{00000000-0005-0000-0000-0000616F0000}"/>
    <cellStyle name="Normal 20 5 6" xfId="12623" xr:uid="{00000000-0005-0000-0000-0000626F0000}"/>
    <cellStyle name="Normal 20 5 6 2" xfId="25369" xr:uid="{00000000-0005-0000-0000-0000636F0000}"/>
    <cellStyle name="Normal 20 5 7" xfId="18162" xr:uid="{00000000-0005-0000-0000-0000646F0000}"/>
    <cellStyle name="Normal 20 5 8" xfId="31459" xr:uid="{00000000-0005-0000-0000-0000656F0000}"/>
    <cellStyle name="Normal 20 5 9" xfId="34778" xr:uid="{00000000-0005-0000-0000-0000666F0000}"/>
    <cellStyle name="Normal 20 6" xfId="1746" xr:uid="{00000000-0005-0000-0000-0000676F0000}"/>
    <cellStyle name="Normal 20 6 10" xfId="5186" xr:uid="{00000000-0005-0000-0000-0000686F0000}"/>
    <cellStyle name="Normal 20 6 11" xfId="44255" xr:uid="{00000000-0005-0000-0000-0000696F0000}"/>
    <cellStyle name="Normal 20 6 2" xfId="8240" xr:uid="{00000000-0005-0000-0000-00006A6F0000}"/>
    <cellStyle name="Normal 20 6 2 2" xfId="14729" xr:uid="{00000000-0005-0000-0000-00006B6F0000}"/>
    <cellStyle name="Normal 20 6 2 2 2" xfId="27408" xr:uid="{00000000-0005-0000-0000-00006C6F0000}"/>
    <cellStyle name="Normal 20 6 2 3" xfId="19508" xr:uid="{00000000-0005-0000-0000-00006D6F0000}"/>
    <cellStyle name="Normal 20 6 2 4" xfId="32623" xr:uid="{00000000-0005-0000-0000-00006E6F0000}"/>
    <cellStyle name="Normal 20 6 2 5" xfId="35634" xr:uid="{00000000-0005-0000-0000-00006F6F0000}"/>
    <cellStyle name="Normal 20 6 3" xfId="9164" xr:uid="{00000000-0005-0000-0000-0000706F0000}"/>
    <cellStyle name="Normal 20 6 3 2" xfId="15571" xr:uid="{00000000-0005-0000-0000-0000716F0000}"/>
    <cellStyle name="Normal 20 6 3 2 2" xfId="28219" xr:uid="{00000000-0005-0000-0000-0000726F0000}"/>
    <cellStyle name="Normal 20 6 3 3" xfId="23170" xr:uid="{00000000-0005-0000-0000-0000736F0000}"/>
    <cellStyle name="Normal 20 6 4" xfId="10367" xr:uid="{00000000-0005-0000-0000-0000746F0000}"/>
    <cellStyle name="Normal 20 6 5" xfId="7236" xr:uid="{00000000-0005-0000-0000-0000756F0000}"/>
    <cellStyle name="Normal 20 6 5 2" xfId="13767" xr:uid="{00000000-0005-0000-0000-0000766F0000}"/>
    <cellStyle name="Normal 20 6 5 2 2" xfId="26498" xr:uid="{00000000-0005-0000-0000-0000776F0000}"/>
    <cellStyle name="Normal 20 6 5 3" xfId="21964" xr:uid="{00000000-0005-0000-0000-0000786F0000}"/>
    <cellStyle name="Normal 20 6 6" xfId="12624" xr:uid="{00000000-0005-0000-0000-0000796F0000}"/>
    <cellStyle name="Normal 20 6 6 2" xfId="25370" xr:uid="{00000000-0005-0000-0000-00007A6F0000}"/>
    <cellStyle name="Normal 20 6 7" xfId="18163" xr:uid="{00000000-0005-0000-0000-00007B6F0000}"/>
    <cellStyle name="Normal 20 6 8" xfId="31460" xr:uid="{00000000-0005-0000-0000-00007C6F0000}"/>
    <cellStyle name="Normal 20 6 9" xfId="34779" xr:uid="{00000000-0005-0000-0000-00007D6F0000}"/>
    <cellStyle name="Normal 20 7" xfId="5187" xr:uid="{00000000-0005-0000-0000-00007E6F0000}"/>
    <cellStyle name="Normal 20 7 2" xfId="8241" xr:uid="{00000000-0005-0000-0000-00007F6F0000}"/>
    <cellStyle name="Normal 20 7 2 2" xfId="14730" xr:uid="{00000000-0005-0000-0000-0000806F0000}"/>
    <cellStyle name="Normal 20 7 2 2 2" xfId="27409" xr:uid="{00000000-0005-0000-0000-0000816F0000}"/>
    <cellStyle name="Normal 20 7 2 3" xfId="19509" xr:uid="{00000000-0005-0000-0000-0000826F0000}"/>
    <cellStyle name="Normal 20 7 2 4" xfId="32624" xr:uid="{00000000-0005-0000-0000-0000836F0000}"/>
    <cellStyle name="Normal 20 7 2 5" xfId="35635" xr:uid="{00000000-0005-0000-0000-0000846F0000}"/>
    <cellStyle name="Normal 20 7 3" xfId="9165" xr:uid="{00000000-0005-0000-0000-0000856F0000}"/>
    <cellStyle name="Normal 20 7 3 2" xfId="15572" xr:uid="{00000000-0005-0000-0000-0000866F0000}"/>
    <cellStyle name="Normal 20 7 3 2 2" xfId="28220" xr:uid="{00000000-0005-0000-0000-0000876F0000}"/>
    <cellStyle name="Normal 20 7 3 3" xfId="23171" xr:uid="{00000000-0005-0000-0000-0000886F0000}"/>
    <cellStyle name="Normal 20 7 4" xfId="7237" xr:uid="{00000000-0005-0000-0000-0000896F0000}"/>
    <cellStyle name="Normal 20 7 4 2" xfId="13768" xr:uid="{00000000-0005-0000-0000-00008A6F0000}"/>
    <cellStyle name="Normal 20 7 4 2 2" xfId="26499" xr:uid="{00000000-0005-0000-0000-00008B6F0000}"/>
    <cellStyle name="Normal 20 7 4 3" xfId="21965" xr:uid="{00000000-0005-0000-0000-00008C6F0000}"/>
    <cellStyle name="Normal 20 7 5" xfId="12625" xr:uid="{00000000-0005-0000-0000-00008D6F0000}"/>
    <cellStyle name="Normal 20 7 5 2" xfId="25371" xr:uid="{00000000-0005-0000-0000-00008E6F0000}"/>
    <cellStyle name="Normal 20 7 6" xfId="18164" xr:uid="{00000000-0005-0000-0000-00008F6F0000}"/>
    <cellStyle name="Normal 20 7 7" xfId="31461" xr:uid="{00000000-0005-0000-0000-0000906F0000}"/>
    <cellStyle name="Normal 20 7 8" xfId="34780" xr:uid="{00000000-0005-0000-0000-0000916F0000}"/>
    <cellStyle name="Normal 20 7 9" xfId="44256" xr:uid="{00000000-0005-0000-0000-0000926F0000}"/>
    <cellStyle name="Normal 20 8" xfId="5188" xr:uid="{00000000-0005-0000-0000-0000936F0000}"/>
    <cellStyle name="Normal 20 8 2" xfId="8242" xr:uid="{00000000-0005-0000-0000-0000946F0000}"/>
    <cellStyle name="Normal 20 8 2 2" xfId="14731" xr:uid="{00000000-0005-0000-0000-0000956F0000}"/>
    <cellStyle name="Normal 20 8 2 2 2" xfId="27410" xr:uid="{00000000-0005-0000-0000-0000966F0000}"/>
    <cellStyle name="Normal 20 8 2 3" xfId="19510" xr:uid="{00000000-0005-0000-0000-0000976F0000}"/>
    <cellStyle name="Normal 20 8 2 4" xfId="32625" xr:uid="{00000000-0005-0000-0000-0000986F0000}"/>
    <cellStyle name="Normal 20 8 2 5" xfId="35636" xr:uid="{00000000-0005-0000-0000-0000996F0000}"/>
    <cellStyle name="Normal 20 8 3" xfId="9166" xr:uid="{00000000-0005-0000-0000-00009A6F0000}"/>
    <cellStyle name="Normal 20 8 3 2" xfId="15573" xr:uid="{00000000-0005-0000-0000-00009B6F0000}"/>
    <cellStyle name="Normal 20 8 3 2 2" xfId="28221" xr:uid="{00000000-0005-0000-0000-00009C6F0000}"/>
    <cellStyle name="Normal 20 8 3 3" xfId="23172" xr:uid="{00000000-0005-0000-0000-00009D6F0000}"/>
    <cellStyle name="Normal 20 8 4" xfId="7238" xr:uid="{00000000-0005-0000-0000-00009E6F0000}"/>
    <cellStyle name="Normal 20 8 4 2" xfId="13769" xr:uid="{00000000-0005-0000-0000-00009F6F0000}"/>
    <cellStyle name="Normal 20 8 4 2 2" xfId="26500" xr:uid="{00000000-0005-0000-0000-0000A06F0000}"/>
    <cellStyle name="Normal 20 8 4 3" xfId="21966" xr:uid="{00000000-0005-0000-0000-0000A16F0000}"/>
    <cellStyle name="Normal 20 8 5" xfId="12626" xr:uid="{00000000-0005-0000-0000-0000A26F0000}"/>
    <cellStyle name="Normal 20 8 5 2" xfId="25372" xr:uid="{00000000-0005-0000-0000-0000A36F0000}"/>
    <cellStyle name="Normal 20 8 6" xfId="18165" xr:uid="{00000000-0005-0000-0000-0000A46F0000}"/>
    <cellStyle name="Normal 20 8 7" xfId="31462" xr:uid="{00000000-0005-0000-0000-0000A56F0000}"/>
    <cellStyle name="Normal 20 8 8" xfId="34781" xr:uid="{00000000-0005-0000-0000-0000A66F0000}"/>
    <cellStyle name="Normal 20 8 9" xfId="44257" xr:uid="{00000000-0005-0000-0000-0000A76F0000}"/>
    <cellStyle name="Normal 20 9" xfId="5189" xr:uid="{00000000-0005-0000-0000-0000A86F0000}"/>
    <cellStyle name="Normal 20 9 2" xfId="8243" xr:uid="{00000000-0005-0000-0000-0000A96F0000}"/>
    <cellStyle name="Normal 20 9 2 2" xfId="14732" xr:uid="{00000000-0005-0000-0000-0000AA6F0000}"/>
    <cellStyle name="Normal 20 9 2 2 2" xfId="27411" xr:uid="{00000000-0005-0000-0000-0000AB6F0000}"/>
    <cellStyle name="Normal 20 9 2 3" xfId="19511" xr:uid="{00000000-0005-0000-0000-0000AC6F0000}"/>
    <cellStyle name="Normal 20 9 2 4" xfId="32626" xr:uid="{00000000-0005-0000-0000-0000AD6F0000}"/>
    <cellStyle name="Normal 20 9 2 5" xfId="35637" xr:uid="{00000000-0005-0000-0000-0000AE6F0000}"/>
    <cellStyle name="Normal 20 9 3" xfId="9167" xr:uid="{00000000-0005-0000-0000-0000AF6F0000}"/>
    <cellStyle name="Normal 20 9 3 2" xfId="15574" xr:uid="{00000000-0005-0000-0000-0000B06F0000}"/>
    <cellStyle name="Normal 20 9 3 2 2" xfId="28222" xr:uid="{00000000-0005-0000-0000-0000B16F0000}"/>
    <cellStyle name="Normal 20 9 3 3" xfId="23173" xr:uid="{00000000-0005-0000-0000-0000B26F0000}"/>
    <cellStyle name="Normal 20 9 4" xfId="7239" xr:uid="{00000000-0005-0000-0000-0000B36F0000}"/>
    <cellStyle name="Normal 20 9 4 2" xfId="13770" xr:uid="{00000000-0005-0000-0000-0000B46F0000}"/>
    <cellStyle name="Normal 20 9 4 2 2" xfId="26501" xr:uid="{00000000-0005-0000-0000-0000B56F0000}"/>
    <cellStyle name="Normal 20 9 4 3" xfId="21967" xr:uid="{00000000-0005-0000-0000-0000B66F0000}"/>
    <cellStyle name="Normal 20 9 5" xfId="12627" xr:uid="{00000000-0005-0000-0000-0000B76F0000}"/>
    <cellStyle name="Normal 20 9 5 2" xfId="25373" xr:uid="{00000000-0005-0000-0000-0000B86F0000}"/>
    <cellStyle name="Normal 20 9 6" xfId="18166" xr:uid="{00000000-0005-0000-0000-0000B96F0000}"/>
    <cellStyle name="Normal 20 9 7" xfId="31463" xr:uid="{00000000-0005-0000-0000-0000BA6F0000}"/>
    <cellStyle name="Normal 20 9 8" xfId="34782" xr:uid="{00000000-0005-0000-0000-0000BB6F0000}"/>
    <cellStyle name="Normal 20 9 9" xfId="44258" xr:uid="{00000000-0005-0000-0000-0000BC6F0000}"/>
    <cellStyle name="Normal 200" xfId="36595" xr:uid="{00000000-0005-0000-0000-0000BD6F0000}"/>
    <cellStyle name="Normal 200 2" xfId="44259" xr:uid="{00000000-0005-0000-0000-0000BE6F0000}"/>
    <cellStyle name="Normal 201" xfId="37271" xr:uid="{00000000-0005-0000-0000-0000BF6F0000}"/>
    <cellStyle name="Normal 201 2" xfId="44260" xr:uid="{00000000-0005-0000-0000-0000C06F0000}"/>
    <cellStyle name="Normal 202" xfId="37274" xr:uid="{00000000-0005-0000-0000-0000C16F0000}"/>
    <cellStyle name="Normal 202 2" xfId="44261" xr:uid="{00000000-0005-0000-0000-0000C26F0000}"/>
    <cellStyle name="Normal 203" xfId="37278" xr:uid="{00000000-0005-0000-0000-0000C36F0000}"/>
    <cellStyle name="Normal 203 2" xfId="44262" xr:uid="{00000000-0005-0000-0000-0000C46F0000}"/>
    <cellStyle name="Normal 204" xfId="37286" xr:uid="{00000000-0005-0000-0000-0000C56F0000}"/>
    <cellStyle name="Normal 204 2" xfId="44263" xr:uid="{00000000-0005-0000-0000-0000C66F0000}"/>
    <cellStyle name="Normal 205" xfId="37296" xr:uid="{00000000-0005-0000-0000-0000C76F0000}"/>
    <cellStyle name="Normal 205 2" xfId="44264" xr:uid="{00000000-0005-0000-0000-0000C86F0000}"/>
    <cellStyle name="Normal 206" xfId="37300" xr:uid="{00000000-0005-0000-0000-0000C96F0000}"/>
    <cellStyle name="Normal 206 2" xfId="44265" xr:uid="{00000000-0005-0000-0000-0000CA6F0000}"/>
    <cellStyle name="Normal 207" xfId="37336" xr:uid="{00000000-0005-0000-0000-0000CB6F0000}"/>
    <cellStyle name="Normal 207 2" xfId="44266" xr:uid="{00000000-0005-0000-0000-0000CC6F0000}"/>
    <cellStyle name="Normal 208" xfId="37338" xr:uid="{00000000-0005-0000-0000-0000CD6F0000}"/>
    <cellStyle name="Normal 208 2" xfId="46665" xr:uid="{00000000-0005-0000-0000-0000CE6F0000}"/>
    <cellStyle name="Normal 209" xfId="37340" xr:uid="{00000000-0005-0000-0000-0000CF6F0000}"/>
    <cellStyle name="Normal 209 2" xfId="46669" xr:uid="{00000000-0005-0000-0000-0000D06F0000}"/>
    <cellStyle name="Normal 21" xfId="301" xr:uid="{00000000-0005-0000-0000-0000D16F0000}"/>
    <cellStyle name="Normal 21 10" xfId="44268" xr:uid="{00000000-0005-0000-0000-0000D26F0000}"/>
    <cellStyle name="Normal 21 11" xfId="44267" xr:uid="{00000000-0005-0000-0000-0000D36F0000}"/>
    <cellStyle name="Normal 21 12" xfId="47061" xr:uid="{37702C8C-5AC5-48AB-90EF-C495677653F3}"/>
    <cellStyle name="Normal 21 2" xfId="1763" xr:uid="{00000000-0005-0000-0000-0000D46F0000}"/>
    <cellStyle name="Normal 21 2 10" xfId="47062" xr:uid="{574F3DF2-CCF1-490E-8466-2D6A1A59C35A}"/>
    <cellStyle name="Normal 21 2 2" xfId="1764" xr:uid="{00000000-0005-0000-0000-0000D56F0000}"/>
    <cellStyle name="Normal 21 2 2 2" xfId="1765" xr:uid="{00000000-0005-0000-0000-0000D66F0000}"/>
    <cellStyle name="Normal 21 2 2 2 2" xfId="1766" xr:uid="{00000000-0005-0000-0000-0000D76F0000}"/>
    <cellStyle name="Normal 21 2 2 2 2 2" xfId="16664" xr:uid="{00000000-0005-0000-0000-0000D86F0000}"/>
    <cellStyle name="Normal 21 2 2 2 2 2 2" xfId="29199" xr:uid="{00000000-0005-0000-0000-0000D96F0000}"/>
    <cellStyle name="Normal 21 2 2 2 2 2 3" xfId="44273" xr:uid="{00000000-0005-0000-0000-0000DA6F0000}"/>
    <cellStyle name="Normal 21 2 2 2 2 3" xfId="24107" xr:uid="{00000000-0005-0000-0000-0000DB6F0000}"/>
    <cellStyle name="Normal 21 2 2 2 2 3 2" xfId="44274" xr:uid="{00000000-0005-0000-0000-0000DC6F0000}"/>
    <cellStyle name="Normal 21 2 2 2 2 4" xfId="11342" xr:uid="{00000000-0005-0000-0000-0000DD6F0000}"/>
    <cellStyle name="Normal 21 2 2 2 2 4 2" xfId="44275" xr:uid="{00000000-0005-0000-0000-0000DE6F0000}"/>
    <cellStyle name="Normal 21 2 2 2 2 5" xfId="44272" xr:uid="{00000000-0005-0000-0000-0000DF6F0000}"/>
    <cellStyle name="Normal 21 2 2 2 2 6" xfId="47065" xr:uid="{6D58C107-6FB7-4C14-B336-7ED188B9CA81}"/>
    <cellStyle name="Normal 21 2 2 2 3" xfId="16344" xr:uid="{00000000-0005-0000-0000-0000E06F0000}"/>
    <cellStyle name="Normal 21 2 2 2 3 2" xfId="28886" xr:uid="{00000000-0005-0000-0000-0000E16F0000}"/>
    <cellStyle name="Normal 21 2 2 2 3 3" xfId="44276" xr:uid="{00000000-0005-0000-0000-0000E26F0000}"/>
    <cellStyle name="Normal 21 2 2 2 4" xfId="23804" xr:uid="{00000000-0005-0000-0000-0000E36F0000}"/>
    <cellStyle name="Normal 21 2 2 2 4 2" xfId="44277" xr:uid="{00000000-0005-0000-0000-0000E46F0000}"/>
    <cellStyle name="Normal 21 2 2 2 5" xfId="10839" xr:uid="{00000000-0005-0000-0000-0000E56F0000}"/>
    <cellStyle name="Normal 21 2 2 2 5 2" xfId="44278" xr:uid="{00000000-0005-0000-0000-0000E66F0000}"/>
    <cellStyle name="Normal 21 2 2 2 6" xfId="44271" xr:uid="{00000000-0005-0000-0000-0000E76F0000}"/>
    <cellStyle name="Normal 21 2 2 2 7" xfId="47064" xr:uid="{CBB031A8-0457-4616-A735-EB348B764138}"/>
    <cellStyle name="Normal 21 2 2 3" xfId="1767" xr:uid="{00000000-0005-0000-0000-0000E86F0000}"/>
    <cellStyle name="Normal 21 2 2 3 2" xfId="16199" xr:uid="{00000000-0005-0000-0000-0000E96F0000}"/>
    <cellStyle name="Normal 21 2 2 3 2 2" xfId="28820" xr:uid="{00000000-0005-0000-0000-0000EA6F0000}"/>
    <cellStyle name="Normal 21 2 2 3 2 3" xfId="44280" xr:uid="{00000000-0005-0000-0000-0000EB6F0000}"/>
    <cellStyle name="Normal 21 2 2 3 3" xfId="23766" xr:uid="{00000000-0005-0000-0000-0000EC6F0000}"/>
    <cellStyle name="Normal 21 2 2 3 3 2" xfId="44281" xr:uid="{00000000-0005-0000-0000-0000ED6F0000}"/>
    <cellStyle name="Normal 21 2 2 3 4" xfId="10630" xr:uid="{00000000-0005-0000-0000-0000EE6F0000}"/>
    <cellStyle name="Normal 21 2 2 3 4 2" xfId="44282" xr:uid="{00000000-0005-0000-0000-0000EF6F0000}"/>
    <cellStyle name="Normal 21 2 2 3 5" xfId="44279" xr:uid="{00000000-0005-0000-0000-0000F06F0000}"/>
    <cellStyle name="Normal 21 2 2 3 6" xfId="47066" xr:uid="{25DFA300-5443-425A-BCEF-3A8D4EB2FBFA}"/>
    <cellStyle name="Normal 21 2 2 4" xfId="10900" xr:uid="{00000000-0005-0000-0000-0000F16F0000}"/>
    <cellStyle name="Normal 21 2 2 4 2" xfId="16381" xr:uid="{00000000-0005-0000-0000-0000F26F0000}"/>
    <cellStyle name="Normal 21 2 2 4 2 2" xfId="28923" xr:uid="{00000000-0005-0000-0000-0000F36F0000}"/>
    <cellStyle name="Normal 21 2 2 4 3" xfId="23834" xr:uid="{00000000-0005-0000-0000-0000F46F0000}"/>
    <cellStyle name="Normal 21 2 2 4 4" xfId="44283" xr:uid="{00000000-0005-0000-0000-0000F56F0000}"/>
    <cellStyle name="Normal 21 2 2 5" xfId="6315" xr:uid="{00000000-0005-0000-0000-0000F66F0000}"/>
    <cellStyle name="Normal 21 2 2 5 2" xfId="44284" xr:uid="{00000000-0005-0000-0000-0000F76F0000}"/>
    <cellStyle name="Normal 21 2 2 6" xfId="44285" xr:uid="{00000000-0005-0000-0000-0000F86F0000}"/>
    <cellStyle name="Normal 21 2 2 7" xfId="44270" xr:uid="{00000000-0005-0000-0000-0000F96F0000}"/>
    <cellStyle name="Normal 21 2 2 8" xfId="47063" xr:uid="{E600B103-93DB-4682-BECD-1018F9B4D2AB}"/>
    <cellStyle name="Normal 21 2 3" xfId="1768" xr:uid="{00000000-0005-0000-0000-0000FA6F0000}"/>
    <cellStyle name="Normal 21 2 3 2" xfId="1769" xr:uid="{00000000-0005-0000-0000-0000FB6F0000}"/>
    <cellStyle name="Normal 21 2 3 2 2" xfId="16060" xr:uid="{00000000-0005-0000-0000-0000FC6F0000}"/>
    <cellStyle name="Normal 21 2 3 2 2 2" xfId="28687" xr:uid="{00000000-0005-0000-0000-0000FD6F0000}"/>
    <cellStyle name="Normal 21 2 3 2 2 3" xfId="44288" xr:uid="{00000000-0005-0000-0000-0000FE6F0000}"/>
    <cellStyle name="Normal 21 2 3 2 3" xfId="23651" xr:uid="{00000000-0005-0000-0000-0000FF6F0000}"/>
    <cellStyle name="Normal 21 2 3 2 3 2" xfId="44289" xr:uid="{00000000-0005-0000-0000-000000700000}"/>
    <cellStyle name="Normal 21 2 3 2 4" xfId="10235" xr:uid="{00000000-0005-0000-0000-000001700000}"/>
    <cellStyle name="Normal 21 2 3 2 4 2" xfId="44290" xr:uid="{00000000-0005-0000-0000-000002700000}"/>
    <cellStyle name="Normal 21 2 3 2 5" xfId="44287" xr:uid="{00000000-0005-0000-0000-000003700000}"/>
    <cellStyle name="Normal 21 2 3 2 6" xfId="47068" xr:uid="{D3ADE0C6-0A74-46C2-9DC0-4041C3E7BB56}"/>
    <cellStyle name="Normal 21 2 3 3" xfId="16361" xr:uid="{00000000-0005-0000-0000-000004700000}"/>
    <cellStyle name="Normal 21 2 3 3 2" xfId="28903" xr:uid="{00000000-0005-0000-0000-000005700000}"/>
    <cellStyle name="Normal 21 2 3 3 3" xfId="44291" xr:uid="{00000000-0005-0000-0000-000006700000}"/>
    <cellStyle name="Normal 21 2 3 4" xfId="23817" xr:uid="{00000000-0005-0000-0000-000007700000}"/>
    <cellStyle name="Normal 21 2 3 4 2" xfId="44292" xr:uid="{00000000-0005-0000-0000-000008700000}"/>
    <cellStyle name="Normal 21 2 3 5" xfId="10868" xr:uid="{00000000-0005-0000-0000-000009700000}"/>
    <cellStyle name="Normal 21 2 3 5 2" xfId="44293" xr:uid="{00000000-0005-0000-0000-00000A700000}"/>
    <cellStyle name="Normal 21 2 3 6" xfId="44286" xr:uid="{00000000-0005-0000-0000-00000B700000}"/>
    <cellStyle name="Normal 21 2 3 7" xfId="47067" xr:uid="{3B997C84-0B9E-42EA-9CF0-7F646B64348B}"/>
    <cellStyle name="Normal 21 2 4" xfId="1770" xr:uid="{00000000-0005-0000-0000-00000C700000}"/>
    <cellStyle name="Normal 21 2 4 2" xfId="16116" xr:uid="{00000000-0005-0000-0000-00000D700000}"/>
    <cellStyle name="Normal 21 2 4 2 2" xfId="28738" xr:uid="{00000000-0005-0000-0000-00000E700000}"/>
    <cellStyle name="Normal 21 2 4 2 3" xfId="44295" xr:uid="{00000000-0005-0000-0000-00000F700000}"/>
    <cellStyle name="Normal 21 2 4 3" xfId="23696" xr:uid="{00000000-0005-0000-0000-000010700000}"/>
    <cellStyle name="Normal 21 2 4 3 2" xfId="44296" xr:uid="{00000000-0005-0000-0000-000011700000}"/>
    <cellStyle name="Normal 21 2 4 4" xfId="10422" xr:uid="{00000000-0005-0000-0000-000012700000}"/>
    <cellStyle name="Normal 21 2 4 4 2" xfId="44297" xr:uid="{00000000-0005-0000-0000-000013700000}"/>
    <cellStyle name="Normal 21 2 4 5" xfId="44294" xr:uid="{00000000-0005-0000-0000-000014700000}"/>
    <cellStyle name="Normal 21 2 4 6" xfId="47069" xr:uid="{D860C569-F7DC-4292-8ED8-A35F28588F3E}"/>
    <cellStyle name="Normal 21 2 5" xfId="10914" xr:uid="{00000000-0005-0000-0000-000015700000}"/>
    <cellStyle name="Normal 21 2 5 2" xfId="44298" xr:uid="{00000000-0005-0000-0000-000016700000}"/>
    <cellStyle name="Normal 21 2 6" xfId="10981" xr:uid="{00000000-0005-0000-0000-000017700000}"/>
    <cellStyle name="Normal 21 2 6 2" xfId="16433" xr:uid="{00000000-0005-0000-0000-000018700000}"/>
    <cellStyle name="Normal 21 2 6 2 2" xfId="28973" xr:uid="{00000000-0005-0000-0000-000019700000}"/>
    <cellStyle name="Normal 21 2 6 3" xfId="23883" xr:uid="{00000000-0005-0000-0000-00001A700000}"/>
    <cellStyle name="Normal 21 2 6 4" xfId="44299" xr:uid="{00000000-0005-0000-0000-00001B700000}"/>
    <cellStyle name="Normal 21 2 7" xfId="2923" xr:uid="{00000000-0005-0000-0000-00001C700000}"/>
    <cellStyle name="Normal 21 2 7 2" xfId="44300" xr:uid="{00000000-0005-0000-0000-00001D700000}"/>
    <cellStyle name="Normal 21 2 8" xfId="44301" xr:uid="{00000000-0005-0000-0000-00001E700000}"/>
    <cellStyle name="Normal 21 2 9" xfId="44269" xr:uid="{00000000-0005-0000-0000-00001F700000}"/>
    <cellStyle name="Normal 21 3" xfId="1771" xr:uid="{00000000-0005-0000-0000-000020700000}"/>
    <cellStyle name="Normal 21 3 2" xfId="1772" xr:uid="{00000000-0005-0000-0000-000021700000}"/>
    <cellStyle name="Normal 21 3 2 2" xfId="1773" xr:uid="{00000000-0005-0000-0000-000022700000}"/>
    <cellStyle name="Normal 21 3 2 2 2" xfId="16038" xr:uid="{00000000-0005-0000-0000-000023700000}"/>
    <cellStyle name="Normal 21 3 2 2 2 2" xfId="28666" xr:uid="{00000000-0005-0000-0000-000024700000}"/>
    <cellStyle name="Normal 21 3 2 2 2 3" xfId="44305" xr:uid="{00000000-0005-0000-0000-000025700000}"/>
    <cellStyle name="Normal 21 3 2 2 3" xfId="23631" xr:uid="{00000000-0005-0000-0000-000026700000}"/>
    <cellStyle name="Normal 21 3 2 2 3 2" xfId="44306" xr:uid="{00000000-0005-0000-0000-000027700000}"/>
    <cellStyle name="Normal 21 3 2 2 4" xfId="10158" xr:uid="{00000000-0005-0000-0000-000028700000}"/>
    <cellStyle name="Normal 21 3 2 2 4 2" xfId="44307" xr:uid="{00000000-0005-0000-0000-000029700000}"/>
    <cellStyle name="Normal 21 3 2 2 5" xfId="44304" xr:uid="{00000000-0005-0000-0000-00002A700000}"/>
    <cellStyle name="Normal 21 3 2 2 6" xfId="47072" xr:uid="{14F7EDA8-D2D1-48AD-9D11-A47382FF2267}"/>
    <cellStyle name="Normal 21 3 2 3" xfId="10284" xr:uid="{00000000-0005-0000-0000-00002B700000}"/>
    <cellStyle name="Normal 21 3 2 3 2" xfId="16074" xr:uid="{00000000-0005-0000-0000-00002C700000}"/>
    <cellStyle name="Normal 21 3 2 3 2 2" xfId="28701" xr:uid="{00000000-0005-0000-0000-00002D700000}"/>
    <cellStyle name="Normal 21 3 2 3 3" xfId="23663" xr:uid="{00000000-0005-0000-0000-00002E700000}"/>
    <cellStyle name="Normal 21 3 2 3 4" xfId="44308" xr:uid="{00000000-0005-0000-0000-00002F700000}"/>
    <cellStyle name="Normal 21 3 2 4" xfId="10507" xr:uid="{00000000-0005-0000-0000-000030700000}"/>
    <cellStyle name="Normal 21 3 2 4 2" xfId="44309" xr:uid="{00000000-0005-0000-0000-000031700000}"/>
    <cellStyle name="Normal 21 3 2 5" xfId="44310" xr:uid="{00000000-0005-0000-0000-000032700000}"/>
    <cellStyle name="Normal 21 3 2 6" xfId="44303" xr:uid="{00000000-0005-0000-0000-000033700000}"/>
    <cellStyle name="Normal 21 3 2 7" xfId="47071" xr:uid="{A9F2770C-697E-477C-9D91-0FA5440FD742}"/>
    <cellStyle name="Normal 21 3 3" xfId="1774" xr:uid="{00000000-0005-0000-0000-000034700000}"/>
    <cellStyle name="Normal 21 3 3 2" xfId="16117" xr:uid="{00000000-0005-0000-0000-000035700000}"/>
    <cellStyle name="Normal 21 3 3 2 2" xfId="28739" xr:uid="{00000000-0005-0000-0000-000036700000}"/>
    <cellStyle name="Normal 21 3 3 2 3" xfId="44312" xr:uid="{00000000-0005-0000-0000-000037700000}"/>
    <cellStyle name="Normal 21 3 3 3" xfId="23697" xr:uid="{00000000-0005-0000-0000-000038700000}"/>
    <cellStyle name="Normal 21 3 3 3 2" xfId="44313" xr:uid="{00000000-0005-0000-0000-000039700000}"/>
    <cellStyle name="Normal 21 3 3 4" xfId="10423" xr:uid="{00000000-0005-0000-0000-00003A700000}"/>
    <cellStyle name="Normal 21 3 3 4 2" xfId="44314" xr:uid="{00000000-0005-0000-0000-00003B700000}"/>
    <cellStyle name="Normal 21 3 3 5" xfId="44311" xr:uid="{00000000-0005-0000-0000-00003C700000}"/>
    <cellStyle name="Normal 21 3 3 6" xfId="47073" xr:uid="{418576DD-DB73-4996-8A4B-F101094953E2}"/>
    <cellStyle name="Normal 21 3 4" xfId="11207" xr:uid="{00000000-0005-0000-0000-00003D700000}"/>
    <cellStyle name="Normal 21 3 4 2" xfId="16572" xr:uid="{00000000-0005-0000-0000-00003E700000}"/>
    <cellStyle name="Normal 21 3 4 2 2" xfId="29111" xr:uid="{00000000-0005-0000-0000-00003F700000}"/>
    <cellStyle name="Normal 21 3 4 3" xfId="24019" xr:uid="{00000000-0005-0000-0000-000040700000}"/>
    <cellStyle name="Normal 21 3 4 4" xfId="44315" xr:uid="{00000000-0005-0000-0000-000041700000}"/>
    <cellStyle name="Normal 21 3 5" xfId="5190" xr:uid="{00000000-0005-0000-0000-000042700000}"/>
    <cellStyle name="Normal 21 3 5 2" xfId="44316" xr:uid="{00000000-0005-0000-0000-000043700000}"/>
    <cellStyle name="Normal 21 3 6" xfId="44317" xr:uid="{00000000-0005-0000-0000-000044700000}"/>
    <cellStyle name="Normal 21 3 7" xfId="44318" xr:uid="{00000000-0005-0000-0000-000045700000}"/>
    <cellStyle name="Normal 21 3 8" xfId="44302" xr:uid="{00000000-0005-0000-0000-000046700000}"/>
    <cellStyle name="Normal 21 3 9" xfId="47070" xr:uid="{929980AA-7A29-4679-AD1B-DADE287866AF}"/>
    <cellStyle name="Normal 21 4" xfId="1775" xr:uid="{00000000-0005-0000-0000-000047700000}"/>
    <cellStyle name="Normal 21 4 2" xfId="1776" xr:uid="{00000000-0005-0000-0000-000048700000}"/>
    <cellStyle name="Normal 21 4 2 2" xfId="16158" xr:uid="{00000000-0005-0000-0000-000049700000}"/>
    <cellStyle name="Normal 21 4 2 2 2" xfId="28780" xr:uid="{00000000-0005-0000-0000-00004A700000}"/>
    <cellStyle name="Normal 21 4 2 2 3" xfId="44321" xr:uid="{00000000-0005-0000-0000-00004B700000}"/>
    <cellStyle name="Normal 21 4 2 3" xfId="23731" xr:uid="{00000000-0005-0000-0000-00004C700000}"/>
    <cellStyle name="Normal 21 4 2 3 2" xfId="44322" xr:uid="{00000000-0005-0000-0000-00004D700000}"/>
    <cellStyle name="Normal 21 4 2 4" xfId="10518" xr:uid="{00000000-0005-0000-0000-00004E700000}"/>
    <cellStyle name="Normal 21 4 2 4 2" xfId="44323" xr:uid="{00000000-0005-0000-0000-00004F700000}"/>
    <cellStyle name="Normal 21 4 2 5" xfId="44320" xr:uid="{00000000-0005-0000-0000-000050700000}"/>
    <cellStyle name="Normal 21 4 2 6" xfId="47075" xr:uid="{D61B26DE-F5D6-48CE-86F9-33EE73BC4A72}"/>
    <cellStyle name="Normal 21 4 3" xfId="10874" xr:uid="{00000000-0005-0000-0000-000051700000}"/>
    <cellStyle name="Normal 21 4 3 2" xfId="16366" xr:uid="{00000000-0005-0000-0000-000052700000}"/>
    <cellStyle name="Normal 21 4 3 2 2" xfId="28908" xr:uid="{00000000-0005-0000-0000-000053700000}"/>
    <cellStyle name="Normal 21 4 3 3" xfId="23822" xr:uid="{00000000-0005-0000-0000-000054700000}"/>
    <cellStyle name="Normal 21 4 3 4" xfId="44324" xr:uid="{00000000-0005-0000-0000-000055700000}"/>
    <cellStyle name="Normal 21 4 4" xfId="9741" xr:uid="{00000000-0005-0000-0000-000056700000}"/>
    <cellStyle name="Normal 21 4 4 2" xfId="44325" xr:uid="{00000000-0005-0000-0000-000057700000}"/>
    <cellStyle name="Normal 21 4 5" xfId="44326" xr:uid="{00000000-0005-0000-0000-000058700000}"/>
    <cellStyle name="Normal 21 4 6" xfId="44319" xr:uid="{00000000-0005-0000-0000-000059700000}"/>
    <cellStyle name="Normal 21 4 7" xfId="47074" xr:uid="{E374EDFB-EC8D-4791-B321-B26B6801FF68}"/>
    <cellStyle name="Normal 21 5" xfId="1777" xr:uid="{00000000-0005-0000-0000-00005A700000}"/>
    <cellStyle name="Normal 21 5 2" xfId="16309" xr:uid="{00000000-0005-0000-0000-00005B700000}"/>
    <cellStyle name="Normal 21 5 2 2" xfId="28851" xr:uid="{00000000-0005-0000-0000-00005C700000}"/>
    <cellStyle name="Normal 21 5 2 3" xfId="44328" xr:uid="{00000000-0005-0000-0000-00005D700000}"/>
    <cellStyle name="Normal 21 5 3" xfId="18902" xr:uid="{00000000-0005-0000-0000-00005E700000}"/>
    <cellStyle name="Normal 21 5 3 2" xfId="44329" xr:uid="{00000000-0005-0000-0000-00005F700000}"/>
    <cellStyle name="Normal 21 5 4" xfId="23773" xr:uid="{00000000-0005-0000-0000-000060700000}"/>
    <cellStyle name="Normal 21 5 4 2" xfId="44330" xr:uid="{00000000-0005-0000-0000-000061700000}"/>
    <cellStyle name="Normal 21 5 5" xfId="10783" xr:uid="{00000000-0005-0000-0000-000062700000}"/>
    <cellStyle name="Normal 21 5 6" xfId="44327" xr:uid="{00000000-0005-0000-0000-000063700000}"/>
    <cellStyle name="Normal 21 5 7" xfId="47076" xr:uid="{78AD5D2B-92DF-4A20-9E4D-021F289D4ED0}"/>
    <cellStyle name="Normal 21 6" xfId="1762" xr:uid="{00000000-0005-0000-0000-000064700000}"/>
    <cellStyle name="Normal 21 6 2" xfId="18167" xr:uid="{00000000-0005-0000-0000-000065700000}"/>
    <cellStyle name="Normal 21 6 3" xfId="10482" xr:uid="{00000000-0005-0000-0000-000066700000}"/>
    <cellStyle name="Normal 21 6 4" xfId="44331" xr:uid="{00000000-0005-0000-0000-000067700000}"/>
    <cellStyle name="Normal 21 7" xfId="11162" xr:uid="{00000000-0005-0000-0000-000068700000}"/>
    <cellStyle name="Normal 21 7 2" xfId="44332" xr:uid="{00000000-0005-0000-0000-000069700000}"/>
    <cellStyle name="Normal 21 8" xfId="11226" xr:uid="{00000000-0005-0000-0000-00006A700000}"/>
    <cellStyle name="Normal 21 8 2" xfId="16585" xr:uid="{00000000-0005-0000-0000-00006B700000}"/>
    <cellStyle name="Normal 21 8 2 2" xfId="29124" xr:uid="{00000000-0005-0000-0000-00006C700000}"/>
    <cellStyle name="Normal 21 8 3" xfId="24032" xr:uid="{00000000-0005-0000-0000-00006D700000}"/>
    <cellStyle name="Normal 21 8 4" xfId="44333" xr:uid="{00000000-0005-0000-0000-00006E700000}"/>
    <cellStyle name="Normal 21 9" xfId="2922" xr:uid="{00000000-0005-0000-0000-00006F700000}"/>
    <cellStyle name="Normal 21 9 2" xfId="44334" xr:uid="{00000000-0005-0000-0000-000070700000}"/>
    <cellStyle name="Normal 210" xfId="37342" xr:uid="{00000000-0005-0000-0000-000071700000}"/>
    <cellStyle name="Normal 211" xfId="37344" xr:uid="{00000000-0005-0000-0000-000072700000}"/>
    <cellStyle name="Normal 212" xfId="37818" xr:uid="{00000000-0005-0000-0000-000073700000}"/>
    <cellStyle name="Normal 213" xfId="37820" xr:uid="{00000000-0005-0000-0000-000074700000}"/>
    <cellStyle name="Normal 214" xfId="37822" xr:uid="{00000000-0005-0000-0000-000075700000}"/>
    <cellStyle name="Normal 215" xfId="38089" xr:uid="{00000000-0005-0000-0000-000076700000}"/>
    <cellStyle name="Normal 216" xfId="38090" xr:uid="{00000000-0005-0000-0000-000077700000}"/>
    <cellStyle name="Normal 217" xfId="38091" xr:uid="{00000000-0005-0000-0000-000078700000}"/>
    <cellStyle name="Normal 218" xfId="38101" xr:uid="{00000000-0005-0000-0000-000079700000}"/>
    <cellStyle name="Normal 219" xfId="38113" xr:uid="{00000000-0005-0000-0000-00007A700000}"/>
    <cellStyle name="Normal 22" xfId="302" xr:uid="{00000000-0005-0000-0000-00007B700000}"/>
    <cellStyle name="Normal 22 10" xfId="5192" xr:uid="{00000000-0005-0000-0000-00007C700000}"/>
    <cellStyle name="Normal 22 10 2" xfId="8245" xr:uid="{00000000-0005-0000-0000-00007D700000}"/>
    <cellStyle name="Normal 22 10 2 2" xfId="14734" xr:uid="{00000000-0005-0000-0000-00007E700000}"/>
    <cellStyle name="Normal 22 10 2 2 2" xfId="27413" xr:uid="{00000000-0005-0000-0000-00007F700000}"/>
    <cellStyle name="Normal 22 10 2 3" xfId="19513" xr:uid="{00000000-0005-0000-0000-000080700000}"/>
    <cellStyle name="Normal 22 10 2 4" xfId="32628" xr:uid="{00000000-0005-0000-0000-000081700000}"/>
    <cellStyle name="Normal 22 10 2 5" xfId="35639" xr:uid="{00000000-0005-0000-0000-000082700000}"/>
    <cellStyle name="Normal 22 10 3" xfId="9169" xr:uid="{00000000-0005-0000-0000-000083700000}"/>
    <cellStyle name="Normal 22 10 3 2" xfId="15576" xr:uid="{00000000-0005-0000-0000-000084700000}"/>
    <cellStyle name="Normal 22 10 3 2 2" xfId="28224" xr:uid="{00000000-0005-0000-0000-000085700000}"/>
    <cellStyle name="Normal 22 10 3 3" xfId="23175" xr:uid="{00000000-0005-0000-0000-000086700000}"/>
    <cellStyle name="Normal 22 10 4" xfId="7241" xr:uid="{00000000-0005-0000-0000-000087700000}"/>
    <cellStyle name="Normal 22 10 4 2" xfId="13772" xr:uid="{00000000-0005-0000-0000-000088700000}"/>
    <cellStyle name="Normal 22 10 4 2 2" xfId="26503" xr:uid="{00000000-0005-0000-0000-000089700000}"/>
    <cellStyle name="Normal 22 10 4 3" xfId="21969" xr:uid="{00000000-0005-0000-0000-00008A700000}"/>
    <cellStyle name="Normal 22 10 5" xfId="12629" xr:uid="{00000000-0005-0000-0000-00008B700000}"/>
    <cellStyle name="Normal 22 10 5 2" xfId="25375" xr:uid="{00000000-0005-0000-0000-00008C700000}"/>
    <cellStyle name="Normal 22 10 6" xfId="18169" xr:uid="{00000000-0005-0000-0000-00008D700000}"/>
    <cellStyle name="Normal 22 10 7" xfId="31465" xr:uid="{00000000-0005-0000-0000-00008E700000}"/>
    <cellStyle name="Normal 22 10 8" xfId="34784" xr:uid="{00000000-0005-0000-0000-00008F700000}"/>
    <cellStyle name="Normal 22 10 9" xfId="44336" xr:uid="{00000000-0005-0000-0000-000090700000}"/>
    <cellStyle name="Normal 22 11" xfId="5193" xr:uid="{00000000-0005-0000-0000-000091700000}"/>
    <cellStyle name="Normal 22 11 2" xfId="8246" xr:uid="{00000000-0005-0000-0000-000092700000}"/>
    <cellStyle name="Normal 22 11 2 2" xfId="14735" xr:uid="{00000000-0005-0000-0000-000093700000}"/>
    <cellStyle name="Normal 22 11 2 2 2" xfId="27414" xr:uid="{00000000-0005-0000-0000-000094700000}"/>
    <cellStyle name="Normal 22 11 2 3" xfId="19514" xr:uid="{00000000-0005-0000-0000-000095700000}"/>
    <cellStyle name="Normal 22 11 2 4" xfId="32629" xr:uid="{00000000-0005-0000-0000-000096700000}"/>
    <cellStyle name="Normal 22 11 2 5" xfId="35640" xr:uid="{00000000-0005-0000-0000-000097700000}"/>
    <cellStyle name="Normal 22 11 3" xfId="9170" xr:uid="{00000000-0005-0000-0000-000098700000}"/>
    <cellStyle name="Normal 22 11 3 2" xfId="15577" xr:uid="{00000000-0005-0000-0000-000099700000}"/>
    <cellStyle name="Normal 22 11 3 2 2" xfId="28225" xr:uid="{00000000-0005-0000-0000-00009A700000}"/>
    <cellStyle name="Normal 22 11 3 3" xfId="23176" xr:uid="{00000000-0005-0000-0000-00009B700000}"/>
    <cellStyle name="Normal 22 11 4" xfId="7242" xr:uid="{00000000-0005-0000-0000-00009C700000}"/>
    <cellStyle name="Normal 22 11 4 2" xfId="13773" xr:uid="{00000000-0005-0000-0000-00009D700000}"/>
    <cellStyle name="Normal 22 11 4 2 2" xfId="26504" xr:uid="{00000000-0005-0000-0000-00009E700000}"/>
    <cellStyle name="Normal 22 11 4 3" xfId="21970" xr:uid="{00000000-0005-0000-0000-00009F700000}"/>
    <cellStyle name="Normal 22 11 5" xfId="12630" xr:uid="{00000000-0005-0000-0000-0000A0700000}"/>
    <cellStyle name="Normal 22 11 5 2" xfId="25376" xr:uid="{00000000-0005-0000-0000-0000A1700000}"/>
    <cellStyle name="Normal 22 11 6" xfId="18170" xr:uid="{00000000-0005-0000-0000-0000A2700000}"/>
    <cellStyle name="Normal 22 11 7" xfId="31466" xr:uid="{00000000-0005-0000-0000-0000A3700000}"/>
    <cellStyle name="Normal 22 11 8" xfId="34785" xr:uid="{00000000-0005-0000-0000-0000A4700000}"/>
    <cellStyle name="Normal 22 12" xfId="5194" xr:uid="{00000000-0005-0000-0000-0000A5700000}"/>
    <cellStyle name="Normal 22 12 2" xfId="8247" xr:uid="{00000000-0005-0000-0000-0000A6700000}"/>
    <cellStyle name="Normal 22 12 2 2" xfId="14736" xr:uid="{00000000-0005-0000-0000-0000A7700000}"/>
    <cellStyle name="Normal 22 12 2 2 2" xfId="27415" xr:uid="{00000000-0005-0000-0000-0000A8700000}"/>
    <cellStyle name="Normal 22 12 2 3" xfId="19515" xr:uid="{00000000-0005-0000-0000-0000A9700000}"/>
    <cellStyle name="Normal 22 12 2 4" xfId="32630" xr:uid="{00000000-0005-0000-0000-0000AA700000}"/>
    <cellStyle name="Normal 22 12 2 5" xfId="35641" xr:uid="{00000000-0005-0000-0000-0000AB700000}"/>
    <cellStyle name="Normal 22 12 3" xfId="9171" xr:uid="{00000000-0005-0000-0000-0000AC700000}"/>
    <cellStyle name="Normal 22 12 3 2" xfId="15578" xr:uid="{00000000-0005-0000-0000-0000AD700000}"/>
    <cellStyle name="Normal 22 12 3 2 2" xfId="28226" xr:uid="{00000000-0005-0000-0000-0000AE700000}"/>
    <cellStyle name="Normal 22 12 3 3" xfId="23177" xr:uid="{00000000-0005-0000-0000-0000AF700000}"/>
    <cellStyle name="Normal 22 12 4" xfId="7243" xr:uid="{00000000-0005-0000-0000-0000B0700000}"/>
    <cellStyle name="Normal 22 12 4 2" xfId="13774" xr:uid="{00000000-0005-0000-0000-0000B1700000}"/>
    <cellStyle name="Normal 22 12 4 2 2" xfId="26505" xr:uid="{00000000-0005-0000-0000-0000B2700000}"/>
    <cellStyle name="Normal 22 12 4 3" xfId="21971" xr:uid="{00000000-0005-0000-0000-0000B3700000}"/>
    <cellStyle name="Normal 22 12 5" xfId="12631" xr:uid="{00000000-0005-0000-0000-0000B4700000}"/>
    <cellStyle name="Normal 22 12 5 2" xfId="25377" xr:uid="{00000000-0005-0000-0000-0000B5700000}"/>
    <cellStyle name="Normal 22 12 6" xfId="18171" xr:uid="{00000000-0005-0000-0000-0000B6700000}"/>
    <cellStyle name="Normal 22 12 7" xfId="31467" xr:uid="{00000000-0005-0000-0000-0000B7700000}"/>
    <cellStyle name="Normal 22 12 8" xfId="34786" xr:uid="{00000000-0005-0000-0000-0000B8700000}"/>
    <cellStyle name="Normal 22 13" xfId="5195" xr:uid="{00000000-0005-0000-0000-0000B9700000}"/>
    <cellStyle name="Normal 22 13 2" xfId="8248" xr:uid="{00000000-0005-0000-0000-0000BA700000}"/>
    <cellStyle name="Normal 22 13 2 2" xfId="14737" xr:uid="{00000000-0005-0000-0000-0000BB700000}"/>
    <cellStyle name="Normal 22 13 2 2 2" xfId="27416" xr:uid="{00000000-0005-0000-0000-0000BC700000}"/>
    <cellStyle name="Normal 22 13 2 3" xfId="19516" xr:uid="{00000000-0005-0000-0000-0000BD700000}"/>
    <cellStyle name="Normal 22 13 2 4" xfId="32631" xr:uid="{00000000-0005-0000-0000-0000BE700000}"/>
    <cellStyle name="Normal 22 13 2 5" xfId="35642" xr:uid="{00000000-0005-0000-0000-0000BF700000}"/>
    <cellStyle name="Normal 22 13 3" xfId="9172" xr:uid="{00000000-0005-0000-0000-0000C0700000}"/>
    <cellStyle name="Normal 22 13 3 2" xfId="15579" xr:uid="{00000000-0005-0000-0000-0000C1700000}"/>
    <cellStyle name="Normal 22 13 3 2 2" xfId="28227" xr:uid="{00000000-0005-0000-0000-0000C2700000}"/>
    <cellStyle name="Normal 22 13 3 3" xfId="23178" xr:uid="{00000000-0005-0000-0000-0000C3700000}"/>
    <cellStyle name="Normal 22 13 4" xfId="7244" xr:uid="{00000000-0005-0000-0000-0000C4700000}"/>
    <cellStyle name="Normal 22 13 4 2" xfId="13775" xr:uid="{00000000-0005-0000-0000-0000C5700000}"/>
    <cellStyle name="Normal 22 13 4 2 2" xfId="26506" xr:uid="{00000000-0005-0000-0000-0000C6700000}"/>
    <cellStyle name="Normal 22 13 4 3" xfId="21972" xr:uid="{00000000-0005-0000-0000-0000C7700000}"/>
    <cellStyle name="Normal 22 13 5" xfId="12632" xr:uid="{00000000-0005-0000-0000-0000C8700000}"/>
    <cellStyle name="Normal 22 13 5 2" xfId="25378" xr:uid="{00000000-0005-0000-0000-0000C9700000}"/>
    <cellStyle name="Normal 22 13 6" xfId="18172" xr:uid="{00000000-0005-0000-0000-0000CA700000}"/>
    <cellStyle name="Normal 22 13 7" xfId="31468" xr:uid="{00000000-0005-0000-0000-0000CB700000}"/>
    <cellStyle name="Normal 22 13 8" xfId="34787" xr:uid="{00000000-0005-0000-0000-0000CC700000}"/>
    <cellStyle name="Normal 22 14" xfId="5196" xr:uid="{00000000-0005-0000-0000-0000CD700000}"/>
    <cellStyle name="Normal 22 14 2" xfId="8249" xr:uid="{00000000-0005-0000-0000-0000CE700000}"/>
    <cellStyle name="Normal 22 14 2 2" xfId="14738" xr:uid="{00000000-0005-0000-0000-0000CF700000}"/>
    <cellStyle name="Normal 22 14 2 2 2" xfId="27417" xr:uid="{00000000-0005-0000-0000-0000D0700000}"/>
    <cellStyle name="Normal 22 14 2 3" xfId="19517" xr:uid="{00000000-0005-0000-0000-0000D1700000}"/>
    <cellStyle name="Normal 22 14 2 4" xfId="32632" xr:uid="{00000000-0005-0000-0000-0000D2700000}"/>
    <cellStyle name="Normal 22 14 2 5" xfId="35643" xr:uid="{00000000-0005-0000-0000-0000D3700000}"/>
    <cellStyle name="Normal 22 14 3" xfId="9173" xr:uid="{00000000-0005-0000-0000-0000D4700000}"/>
    <cellStyle name="Normal 22 14 3 2" xfId="15580" xr:uid="{00000000-0005-0000-0000-0000D5700000}"/>
    <cellStyle name="Normal 22 14 3 2 2" xfId="28228" xr:uid="{00000000-0005-0000-0000-0000D6700000}"/>
    <cellStyle name="Normal 22 14 3 3" xfId="23179" xr:uid="{00000000-0005-0000-0000-0000D7700000}"/>
    <cellStyle name="Normal 22 14 4" xfId="7245" xr:uid="{00000000-0005-0000-0000-0000D8700000}"/>
    <cellStyle name="Normal 22 14 4 2" xfId="13776" xr:uid="{00000000-0005-0000-0000-0000D9700000}"/>
    <cellStyle name="Normal 22 14 4 2 2" xfId="26507" xr:uid="{00000000-0005-0000-0000-0000DA700000}"/>
    <cellStyle name="Normal 22 14 4 3" xfId="21973" xr:uid="{00000000-0005-0000-0000-0000DB700000}"/>
    <cellStyle name="Normal 22 14 5" xfId="12633" xr:uid="{00000000-0005-0000-0000-0000DC700000}"/>
    <cellStyle name="Normal 22 14 5 2" xfId="25379" xr:uid="{00000000-0005-0000-0000-0000DD700000}"/>
    <cellStyle name="Normal 22 14 6" xfId="18173" xr:uid="{00000000-0005-0000-0000-0000DE700000}"/>
    <cellStyle name="Normal 22 14 7" xfId="31469" xr:uid="{00000000-0005-0000-0000-0000DF700000}"/>
    <cellStyle name="Normal 22 14 8" xfId="34788" xr:uid="{00000000-0005-0000-0000-0000E0700000}"/>
    <cellStyle name="Normal 22 15" xfId="5197" xr:uid="{00000000-0005-0000-0000-0000E1700000}"/>
    <cellStyle name="Normal 22 15 2" xfId="8250" xr:uid="{00000000-0005-0000-0000-0000E2700000}"/>
    <cellStyle name="Normal 22 15 2 2" xfId="14739" xr:uid="{00000000-0005-0000-0000-0000E3700000}"/>
    <cellStyle name="Normal 22 15 2 2 2" xfId="27418" xr:uid="{00000000-0005-0000-0000-0000E4700000}"/>
    <cellStyle name="Normal 22 15 2 3" xfId="19518" xr:uid="{00000000-0005-0000-0000-0000E5700000}"/>
    <cellStyle name="Normal 22 15 2 4" xfId="32633" xr:uid="{00000000-0005-0000-0000-0000E6700000}"/>
    <cellStyle name="Normal 22 15 2 5" xfId="35644" xr:uid="{00000000-0005-0000-0000-0000E7700000}"/>
    <cellStyle name="Normal 22 15 3" xfId="9174" xr:uid="{00000000-0005-0000-0000-0000E8700000}"/>
    <cellStyle name="Normal 22 15 3 2" xfId="15581" xr:uid="{00000000-0005-0000-0000-0000E9700000}"/>
    <cellStyle name="Normal 22 15 3 2 2" xfId="28229" xr:uid="{00000000-0005-0000-0000-0000EA700000}"/>
    <cellStyle name="Normal 22 15 3 3" xfId="23180" xr:uid="{00000000-0005-0000-0000-0000EB700000}"/>
    <cellStyle name="Normal 22 15 4" xfId="7246" xr:uid="{00000000-0005-0000-0000-0000EC700000}"/>
    <cellStyle name="Normal 22 15 4 2" xfId="13777" xr:uid="{00000000-0005-0000-0000-0000ED700000}"/>
    <cellStyle name="Normal 22 15 4 2 2" xfId="26508" xr:uid="{00000000-0005-0000-0000-0000EE700000}"/>
    <cellStyle name="Normal 22 15 4 3" xfId="21974" xr:uid="{00000000-0005-0000-0000-0000EF700000}"/>
    <cellStyle name="Normal 22 15 5" xfId="12634" xr:uid="{00000000-0005-0000-0000-0000F0700000}"/>
    <cellStyle name="Normal 22 15 5 2" xfId="25380" xr:uid="{00000000-0005-0000-0000-0000F1700000}"/>
    <cellStyle name="Normal 22 15 6" xfId="18174" xr:uid="{00000000-0005-0000-0000-0000F2700000}"/>
    <cellStyle name="Normal 22 15 7" xfId="31470" xr:uid="{00000000-0005-0000-0000-0000F3700000}"/>
    <cellStyle name="Normal 22 15 8" xfId="34789" xr:uid="{00000000-0005-0000-0000-0000F4700000}"/>
    <cellStyle name="Normal 22 16" xfId="5198" xr:uid="{00000000-0005-0000-0000-0000F5700000}"/>
    <cellStyle name="Normal 22 16 2" xfId="8251" xr:uid="{00000000-0005-0000-0000-0000F6700000}"/>
    <cellStyle name="Normal 22 16 2 2" xfId="14740" xr:uid="{00000000-0005-0000-0000-0000F7700000}"/>
    <cellStyle name="Normal 22 16 2 2 2" xfId="27419" xr:uid="{00000000-0005-0000-0000-0000F8700000}"/>
    <cellStyle name="Normal 22 16 2 3" xfId="19519" xr:uid="{00000000-0005-0000-0000-0000F9700000}"/>
    <cellStyle name="Normal 22 16 2 4" xfId="32634" xr:uid="{00000000-0005-0000-0000-0000FA700000}"/>
    <cellStyle name="Normal 22 16 2 5" xfId="35645" xr:uid="{00000000-0005-0000-0000-0000FB700000}"/>
    <cellStyle name="Normal 22 16 3" xfId="9175" xr:uid="{00000000-0005-0000-0000-0000FC700000}"/>
    <cellStyle name="Normal 22 16 3 2" xfId="15582" xr:uid="{00000000-0005-0000-0000-0000FD700000}"/>
    <cellStyle name="Normal 22 16 3 2 2" xfId="28230" xr:uid="{00000000-0005-0000-0000-0000FE700000}"/>
    <cellStyle name="Normal 22 16 3 3" xfId="23181" xr:uid="{00000000-0005-0000-0000-0000FF700000}"/>
    <cellStyle name="Normal 22 16 4" xfId="7247" xr:uid="{00000000-0005-0000-0000-000000710000}"/>
    <cellStyle name="Normal 22 16 4 2" xfId="13778" xr:uid="{00000000-0005-0000-0000-000001710000}"/>
    <cellStyle name="Normal 22 16 4 2 2" xfId="26509" xr:uid="{00000000-0005-0000-0000-000002710000}"/>
    <cellStyle name="Normal 22 16 4 3" xfId="21975" xr:uid="{00000000-0005-0000-0000-000003710000}"/>
    <cellStyle name="Normal 22 16 5" xfId="12635" xr:uid="{00000000-0005-0000-0000-000004710000}"/>
    <cellStyle name="Normal 22 16 5 2" xfId="25381" xr:uid="{00000000-0005-0000-0000-000005710000}"/>
    <cellStyle name="Normal 22 16 6" xfId="18175" xr:uid="{00000000-0005-0000-0000-000006710000}"/>
    <cellStyle name="Normal 22 16 7" xfId="31471" xr:uid="{00000000-0005-0000-0000-000007710000}"/>
    <cellStyle name="Normal 22 16 8" xfId="34790" xr:uid="{00000000-0005-0000-0000-000008710000}"/>
    <cellStyle name="Normal 22 17" xfId="5199" xr:uid="{00000000-0005-0000-0000-000009710000}"/>
    <cellStyle name="Normal 22 17 2" xfId="8252" xr:uid="{00000000-0005-0000-0000-00000A710000}"/>
    <cellStyle name="Normal 22 17 2 2" xfId="14741" xr:uid="{00000000-0005-0000-0000-00000B710000}"/>
    <cellStyle name="Normal 22 17 2 2 2" xfId="27420" xr:uid="{00000000-0005-0000-0000-00000C710000}"/>
    <cellStyle name="Normal 22 17 2 3" xfId="19520" xr:uid="{00000000-0005-0000-0000-00000D710000}"/>
    <cellStyle name="Normal 22 17 2 4" xfId="32635" xr:uid="{00000000-0005-0000-0000-00000E710000}"/>
    <cellStyle name="Normal 22 17 2 5" xfId="35646" xr:uid="{00000000-0005-0000-0000-00000F710000}"/>
    <cellStyle name="Normal 22 17 3" xfId="9176" xr:uid="{00000000-0005-0000-0000-000010710000}"/>
    <cellStyle name="Normal 22 17 3 2" xfId="15583" xr:uid="{00000000-0005-0000-0000-000011710000}"/>
    <cellStyle name="Normal 22 17 3 2 2" xfId="28231" xr:uid="{00000000-0005-0000-0000-000012710000}"/>
    <cellStyle name="Normal 22 17 3 3" xfId="23182" xr:uid="{00000000-0005-0000-0000-000013710000}"/>
    <cellStyle name="Normal 22 17 4" xfId="7248" xr:uid="{00000000-0005-0000-0000-000014710000}"/>
    <cellStyle name="Normal 22 17 4 2" xfId="13779" xr:uid="{00000000-0005-0000-0000-000015710000}"/>
    <cellStyle name="Normal 22 17 4 2 2" xfId="26510" xr:uid="{00000000-0005-0000-0000-000016710000}"/>
    <cellStyle name="Normal 22 17 4 3" xfId="21976" xr:uid="{00000000-0005-0000-0000-000017710000}"/>
    <cellStyle name="Normal 22 17 5" xfId="12636" xr:uid="{00000000-0005-0000-0000-000018710000}"/>
    <cellStyle name="Normal 22 17 5 2" xfId="25382" xr:uid="{00000000-0005-0000-0000-000019710000}"/>
    <cellStyle name="Normal 22 17 6" xfId="18176" xr:uid="{00000000-0005-0000-0000-00001A710000}"/>
    <cellStyle name="Normal 22 17 7" xfId="31472" xr:uid="{00000000-0005-0000-0000-00001B710000}"/>
    <cellStyle name="Normal 22 17 8" xfId="34791" xr:uid="{00000000-0005-0000-0000-00001C710000}"/>
    <cellStyle name="Normal 22 18" xfId="5200" xr:uid="{00000000-0005-0000-0000-00001D710000}"/>
    <cellStyle name="Normal 22 18 2" xfId="8253" xr:uid="{00000000-0005-0000-0000-00001E710000}"/>
    <cellStyle name="Normal 22 18 2 2" xfId="14742" xr:uid="{00000000-0005-0000-0000-00001F710000}"/>
    <cellStyle name="Normal 22 18 2 2 2" xfId="27421" xr:uid="{00000000-0005-0000-0000-000020710000}"/>
    <cellStyle name="Normal 22 18 2 3" xfId="19521" xr:uid="{00000000-0005-0000-0000-000021710000}"/>
    <cellStyle name="Normal 22 18 2 4" xfId="32636" xr:uid="{00000000-0005-0000-0000-000022710000}"/>
    <cellStyle name="Normal 22 18 2 5" xfId="35647" xr:uid="{00000000-0005-0000-0000-000023710000}"/>
    <cellStyle name="Normal 22 18 3" xfId="9177" xr:uid="{00000000-0005-0000-0000-000024710000}"/>
    <cellStyle name="Normal 22 18 3 2" xfId="15584" xr:uid="{00000000-0005-0000-0000-000025710000}"/>
    <cellStyle name="Normal 22 18 3 2 2" xfId="28232" xr:uid="{00000000-0005-0000-0000-000026710000}"/>
    <cellStyle name="Normal 22 18 3 3" xfId="23183" xr:uid="{00000000-0005-0000-0000-000027710000}"/>
    <cellStyle name="Normal 22 18 4" xfId="7249" xr:uid="{00000000-0005-0000-0000-000028710000}"/>
    <cellStyle name="Normal 22 18 4 2" xfId="13780" xr:uid="{00000000-0005-0000-0000-000029710000}"/>
    <cellStyle name="Normal 22 18 4 2 2" xfId="26511" xr:uid="{00000000-0005-0000-0000-00002A710000}"/>
    <cellStyle name="Normal 22 18 4 3" xfId="21977" xr:uid="{00000000-0005-0000-0000-00002B710000}"/>
    <cellStyle name="Normal 22 18 5" xfId="12637" xr:uid="{00000000-0005-0000-0000-00002C710000}"/>
    <cellStyle name="Normal 22 18 5 2" xfId="25383" xr:uid="{00000000-0005-0000-0000-00002D710000}"/>
    <cellStyle name="Normal 22 18 6" xfId="18177" xr:uid="{00000000-0005-0000-0000-00002E710000}"/>
    <cellStyle name="Normal 22 18 7" xfId="31473" xr:uid="{00000000-0005-0000-0000-00002F710000}"/>
    <cellStyle name="Normal 22 18 8" xfId="34792" xr:uid="{00000000-0005-0000-0000-000030710000}"/>
    <cellStyle name="Normal 22 19" xfId="5201" xr:uid="{00000000-0005-0000-0000-000031710000}"/>
    <cellStyle name="Normal 22 19 2" xfId="8254" xr:uid="{00000000-0005-0000-0000-000032710000}"/>
    <cellStyle name="Normal 22 19 2 2" xfId="14743" xr:uid="{00000000-0005-0000-0000-000033710000}"/>
    <cellStyle name="Normal 22 19 2 2 2" xfId="27422" xr:uid="{00000000-0005-0000-0000-000034710000}"/>
    <cellStyle name="Normal 22 19 2 3" xfId="19522" xr:uid="{00000000-0005-0000-0000-000035710000}"/>
    <cellStyle name="Normal 22 19 2 4" xfId="32637" xr:uid="{00000000-0005-0000-0000-000036710000}"/>
    <cellStyle name="Normal 22 19 2 5" xfId="35648" xr:uid="{00000000-0005-0000-0000-000037710000}"/>
    <cellStyle name="Normal 22 19 3" xfId="9178" xr:uid="{00000000-0005-0000-0000-000038710000}"/>
    <cellStyle name="Normal 22 19 3 2" xfId="15585" xr:uid="{00000000-0005-0000-0000-000039710000}"/>
    <cellStyle name="Normal 22 19 3 2 2" xfId="28233" xr:uid="{00000000-0005-0000-0000-00003A710000}"/>
    <cellStyle name="Normal 22 19 3 3" xfId="23184" xr:uid="{00000000-0005-0000-0000-00003B710000}"/>
    <cellStyle name="Normal 22 19 4" xfId="7250" xr:uid="{00000000-0005-0000-0000-00003C710000}"/>
    <cellStyle name="Normal 22 19 4 2" xfId="13781" xr:uid="{00000000-0005-0000-0000-00003D710000}"/>
    <cellStyle name="Normal 22 19 4 2 2" xfId="26512" xr:uid="{00000000-0005-0000-0000-00003E710000}"/>
    <cellStyle name="Normal 22 19 4 3" xfId="21978" xr:uid="{00000000-0005-0000-0000-00003F710000}"/>
    <cellStyle name="Normal 22 19 5" xfId="12638" xr:uid="{00000000-0005-0000-0000-000040710000}"/>
    <cellStyle name="Normal 22 19 5 2" xfId="25384" xr:uid="{00000000-0005-0000-0000-000041710000}"/>
    <cellStyle name="Normal 22 19 6" xfId="18178" xr:uid="{00000000-0005-0000-0000-000042710000}"/>
    <cellStyle name="Normal 22 19 7" xfId="31474" xr:uid="{00000000-0005-0000-0000-000043710000}"/>
    <cellStyle name="Normal 22 19 8" xfId="34793" xr:uid="{00000000-0005-0000-0000-000044710000}"/>
    <cellStyle name="Normal 22 2" xfId="632" xr:uid="{00000000-0005-0000-0000-000045710000}"/>
    <cellStyle name="Normal 22 2 10" xfId="37707" xr:uid="{00000000-0005-0000-0000-000046710000}"/>
    <cellStyle name="Normal 22 2 11" xfId="37987" xr:uid="{00000000-0005-0000-0000-000047710000}"/>
    <cellStyle name="Normal 22 2 12" xfId="44337" xr:uid="{00000000-0005-0000-0000-000048710000}"/>
    <cellStyle name="Normal 22 2 13" xfId="47078" xr:uid="{DD53826E-A926-4FCF-AEC8-5BFAAF5C4F43}"/>
    <cellStyle name="Normal 22 2 2" xfId="1780" xr:uid="{00000000-0005-0000-0000-000049710000}"/>
    <cellStyle name="Normal 22 2 2 10" xfId="47079" xr:uid="{A7DB7CC0-FD74-458D-A070-05E33FB6F74D}"/>
    <cellStyle name="Normal 22 2 2 2" xfId="1781" xr:uid="{00000000-0005-0000-0000-00004A710000}"/>
    <cellStyle name="Normal 22 2 2 2 2" xfId="1782" xr:uid="{00000000-0005-0000-0000-00004B710000}"/>
    <cellStyle name="Normal 22 2 2 2 2 2" xfId="16080" xr:uid="{00000000-0005-0000-0000-00004C710000}"/>
    <cellStyle name="Normal 22 2 2 2 2 2 2" xfId="28707" xr:uid="{00000000-0005-0000-0000-00004D710000}"/>
    <cellStyle name="Normal 22 2 2 2 2 2 3" xfId="44341" xr:uid="{00000000-0005-0000-0000-00004E710000}"/>
    <cellStyle name="Normal 22 2 2 2 2 3" xfId="23670" xr:uid="{00000000-0005-0000-0000-00004F710000}"/>
    <cellStyle name="Normal 22 2 2 2 2 3 2" xfId="44342" xr:uid="{00000000-0005-0000-0000-000050710000}"/>
    <cellStyle name="Normal 22 2 2 2 2 4" xfId="10309" xr:uid="{00000000-0005-0000-0000-000051710000}"/>
    <cellStyle name="Normal 22 2 2 2 2 4 2" xfId="44343" xr:uid="{00000000-0005-0000-0000-000052710000}"/>
    <cellStyle name="Normal 22 2 2 2 2 5" xfId="44340" xr:uid="{00000000-0005-0000-0000-000053710000}"/>
    <cellStyle name="Normal 22 2 2 2 2 6" xfId="47081" xr:uid="{65F745E8-9584-44AE-95AF-9BB7EFFAE65E}"/>
    <cellStyle name="Normal 22 2 2 2 3" xfId="16374" xr:uid="{00000000-0005-0000-0000-000054710000}"/>
    <cellStyle name="Normal 22 2 2 2 3 2" xfId="28916" xr:uid="{00000000-0005-0000-0000-000055710000}"/>
    <cellStyle name="Normal 22 2 2 2 3 3" xfId="44344" xr:uid="{00000000-0005-0000-0000-000056710000}"/>
    <cellStyle name="Normal 22 2 2 2 4" xfId="23827" xr:uid="{00000000-0005-0000-0000-000057710000}"/>
    <cellStyle name="Normal 22 2 2 2 4 2" xfId="44345" xr:uid="{00000000-0005-0000-0000-000058710000}"/>
    <cellStyle name="Normal 22 2 2 2 5" xfId="10889" xr:uid="{00000000-0005-0000-0000-000059710000}"/>
    <cellStyle name="Normal 22 2 2 2 5 2" xfId="44346" xr:uid="{00000000-0005-0000-0000-00005A710000}"/>
    <cellStyle name="Normal 22 2 2 2 6" xfId="44339" xr:uid="{00000000-0005-0000-0000-00005B710000}"/>
    <cellStyle name="Normal 22 2 2 2 7" xfId="47080" xr:uid="{682BC5B9-8032-44CF-BF51-6813B79717B4}"/>
    <cellStyle name="Normal 22 2 2 3" xfId="1783" xr:uid="{00000000-0005-0000-0000-00005C710000}"/>
    <cellStyle name="Normal 22 2 2 3 2" xfId="16377" xr:uid="{00000000-0005-0000-0000-00005D710000}"/>
    <cellStyle name="Normal 22 2 2 3 2 2" xfId="28919" xr:uid="{00000000-0005-0000-0000-00005E710000}"/>
    <cellStyle name="Normal 22 2 2 3 2 3" xfId="44348" xr:uid="{00000000-0005-0000-0000-00005F710000}"/>
    <cellStyle name="Normal 22 2 2 3 3" xfId="23830" xr:uid="{00000000-0005-0000-0000-000060710000}"/>
    <cellStyle name="Normal 22 2 2 3 3 2" xfId="44349" xr:uid="{00000000-0005-0000-0000-000061710000}"/>
    <cellStyle name="Normal 22 2 2 3 4" xfId="10893" xr:uid="{00000000-0005-0000-0000-000062710000}"/>
    <cellStyle name="Normal 22 2 2 3 4 2" xfId="44350" xr:uid="{00000000-0005-0000-0000-000063710000}"/>
    <cellStyle name="Normal 22 2 2 3 5" xfId="44347" xr:uid="{00000000-0005-0000-0000-000064710000}"/>
    <cellStyle name="Normal 22 2 2 3 6" xfId="47082" xr:uid="{2EE7D07E-42E9-4BF2-8665-E745E58C35D5}"/>
    <cellStyle name="Normal 22 2 2 4" xfId="10885" xr:uid="{00000000-0005-0000-0000-000065710000}"/>
    <cellStyle name="Normal 22 2 2 4 2" xfId="16370" xr:uid="{00000000-0005-0000-0000-000066710000}"/>
    <cellStyle name="Normal 22 2 2 4 2 2" xfId="28912" xr:uid="{00000000-0005-0000-0000-000067710000}"/>
    <cellStyle name="Normal 22 2 2 4 3" xfId="23825" xr:uid="{00000000-0005-0000-0000-000068710000}"/>
    <cellStyle name="Normal 22 2 2 4 4" xfId="44351" xr:uid="{00000000-0005-0000-0000-000069710000}"/>
    <cellStyle name="Normal 22 2 2 5" xfId="14744" xr:uid="{00000000-0005-0000-0000-00006A710000}"/>
    <cellStyle name="Normal 22 2 2 5 2" xfId="27423" xr:uid="{00000000-0005-0000-0000-00006B710000}"/>
    <cellStyle name="Normal 22 2 2 5 3" xfId="44352" xr:uid="{00000000-0005-0000-0000-00006C710000}"/>
    <cellStyle name="Normal 22 2 2 6" xfId="18817" xr:uid="{00000000-0005-0000-0000-00006D710000}"/>
    <cellStyle name="Normal 22 2 2 6 2" xfId="44353" xr:uid="{00000000-0005-0000-0000-00006E710000}"/>
    <cellStyle name="Normal 22 2 2 7" xfId="22571" xr:uid="{00000000-0005-0000-0000-00006F710000}"/>
    <cellStyle name="Normal 22 2 2 8" xfId="8255" xr:uid="{00000000-0005-0000-0000-000070710000}"/>
    <cellStyle name="Normal 22 2 2 9" xfId="44338" xr:uid="{00000000-0005-0000-0000-000071710000}"/>
    <cellStyle name="Normal 22 2 3" xfId="1784" xr:uid="{00000000-0005-0000-0000-000072710000}"/>
    <cellStyle name="Normal 22 2 3 10" xfId="47083" xr:uid="{E35628AF-37D2-4667-96C4-50FC5B48623D}"/>
    <cellStyle name="Normal 22 2 3 2" xfId="1785" xr:uid="{00000000-0005-0000-0000-000073710000}"/>
    <cellStyle name="Normal 22 2 3 2 2" xfId="16419" xr:uid="{00000000-0005-0000-0000-000074710000}"/>
    <cellStyle name="Normal 22 2 3 2 2 2" xfId="28960" xr:uid="{00000000-0005-0000-0000-000075710000}"/>
    <cellStyle name="Normal 22 2 3 2 2 3" xfId="44356" xr:uid="{00000000-0005-0000-0000-000076710000}"/>
    <cellStyle name="Normal 22 2 3 2 3" xfId="19523" xr:uid="{00000000-0005-0000-0000-000077710000}"/>
    <cellStyle name="Normal 22 2 3 2 3 2" xfId="44357" xr:uid="{00000000-0005-0000-0000-000078710000}"/>
    <cellStyle name="Normal 22 2 3 2 4" xfId="32638" xr:uid="{00000000-0005-0000-0000-000079710000}"/>
    <cellStyle name="Normal 22 2 3 2 4 2" xfId="44358" xr:uid="{00000000-0005-0000-0000-00007A710000}"/>
    <cellStyle name="Normal 22 2 3 2 5" xfId="35649" xr:uid="{00000000-0005-0000-0000-00007B710000}"/>
    <cellStyle name="Normal 22 2 3 2 6" xfId="10961" xr:uid="{00000000-0005-0000-0000-00007C710000}"/>
    <cellStyle name="Normal 22 2 3 2 7" xfId="44355" xr:uid="{00000000-0005-0000-0000-00007D710000}"/>
    <cellStyle name="Normal 22 2 3 2 8" xfId="47084" xr:uid="{4228CA50-33E6-4AA3-940A-0CDDF30D18C2}"/>
    <cellStyle name="Normal 22 2 3 3" xfId="11339" xr:uid="{00000000-0005-0000-0000-00007E710000}"/>
    <cellStyle name="Normal 22 2 3 3 2" xfId="16661" xr:uid="{00000000-0005-0000-0000-00007F710000}"/>
    <cellStyle name="Normal 22 2 3 3 2 2" xfId="29196" xr:uid="{00000000-0005-0000-0000-000080710000}"/>
    <cellStyle name="Normal 22 2 3 3 3" xfId="24104" xr:uid="{00000000-0005-0000-0000-000081710000}"/>
    <cellStyle name="Normal 22 2 3 3 4" xfId="44359" xr:uid="{00000000-0005-0000-0000-000082710000}"/>
    <cellStyle name="Normal 22 2 3 4" xfId="15586" xr:uid="{00000000-0005-0000-0000-000083710000}"/>
    <cellStyle name="Normal 22 2 3 4 2" xfId="28234" xr:uid="{00000000-0005-0000-0000-000084710000}"/>
    <cellStyle name="Normal 22 2 3 4 3" xfId="44360" xr:uid="{00000000-0005-0000-0000-000085710000}"/>
    <cellStyle name="Normal 22 2 3 5" xfId="18179" xr:uid="{00000000-0005-0000-0000-000086710000}"/>
    <cellStyle name="Normal 22 2 3 5 2" xfId="44361" xr:uid="{00000000-0005-0000-0000-000087710000}"/>
    <cellStyle name="Normal 22 2 3 6" xfId="31475" xr:uid="{00000000-0005-0000-0000-000088710000}"/>
    <cellStyle name="Normal 22 2 3 7" xfId="34794" xr:uid="{00000000-0005-0000-0000-000089710000}"/>
    <cellStyle name="Normal 22 2 3 8" xfId="9179" xr:uid="{00000000-0005-0000-0000-00008A710000}"/>
    <cellStyle name="Normal 22 2 3 9" xfId="44354" xr:uid="{00000000-0005-0000-0000-00008B710000}"/>
    <cellStyle name="Normal 22 2 4" xfId="1786" xr:uid="{00000000-0005-0000-0000-00008C710000}"/>
    <cellStyle name="Normal 22 2 4 2" xfId="9647" xr:uid="{00000000-0005-0000-0000-00008D710000}"/>
    <cellStyle name="Normal 22 2 4 2 2" xfId="15936" xr:uid="{00000000-0005-0000-0000-00008E710000}"/>
    <cellStyle name="Normal 22 2 4 2 2 2" xfId="28576" xr:uid="{00000000-0005-0000-0000-00008F710000}"/>
    <cellStyle name="Normal 22 2 4 2 3" xfId="23557" xr:uid="{00000000-0005-0000-0000-000090710000}"/>
    <cellStyle name="Normal 22 2 4 2 4" xfId="44363" xr:uid="{00000000-0005-0000-0000-000091710000}"/>
    <cellStyle name="Normal 22 2 4 3" xfId="10509" xr:uid="{00000000-0005-0000-0000-000092710000}"/>
    <cellStyle name="Normal 22 2 4 3 2" xfId="44364" xr:uid="{00000000-0005-0000-0000-000093710000}"/>
    <cellStyle name="Normal 22 2 4 4" xfId="44365" xr:uid="{00000000-0005-0000-0000-000094710000}"/>
    <cellStyle name="Normal 22 2 4 5" xfId="44362" xr:uid="{00000000-0005-0000-0000-000095710000}"/>
    <cellStyle name="Normal 22 2 4 6" xfId="47085" xr:uid="{C005631B-DB9E-45B7-960D-8647E0659C78}"/>
    <cellStyle name="Normal 22 2 5" xfId="1779" xr:uid="{00000000-0005-0000-0000-000096710000}"/>
    <cellStyle name="Normal 22 2 5 2" xfId="10863" xr:uid="{00000000-0005-0000-0000-000097710000}"/>
    <cellStyle name="Normal 22 2 5 3" xfId="44366" xr:uid="{00000000-0005-0000-0000-000098710000}"/>
    <cellStyle name="Normal 22 2 6" xfId="11346" xr:uid="{00000000-0005-0000-0000-000099710000}"/>
    <cellStyle name="Normal 22 2 6 2" xfId="16666" xr:uid="{00000000-0005-0000-0000-00009A710000}"/>
    <cellStyle name="Normal 22 2 6 2 2" xfId="29201" xr:uid="{00000000-0005-0000-0000-00009B710000}"/>
    <cellStyle name="Normal 22 2 6 3" xfId="24110" xr:uid="{00000000-0005-0000-0000-00009C710000}"/>
    <cellStyle name="Normal 22 2 6 4" xfId="44367" xr:uid="{00000000-0005-0000-0000-00009D710000}"/>
    <cellStyle name="Normal 22 2 7" xfId="7251" xr:uid="{00000000-0005-0000-0000-00009E710000}"/>
    <cellStyle name="Normal 22 2 7 2" xfId="13782" xr:uid="{00000000-0005-0000-0000-00009F710000}"/>
    <cellStyle name="Normal 22 2 7 2 2" xfId="26513" xr:uid="{00000000-0005-0000-0000-0000A0710000}"/>
    <cellStyle name="Normal 22 2 7 3" xfId="21979" xr:uid="{00000000-0005-0000-0000-0000A1710000}"/>
    <cellStyle name="Normal 22 2 7 4" xfId="44368" xr:uid="{00000000-0005-0000-0000-0000A2710000}"/>
    <cellStyle name="Normal 22 2 8" xfId="12639" xr:uid="{00000000-0005-0000-0000-0000A3710000}"/>
    <cellStyle name="Normal 22 2 8 2" xfId="25385" xr:uid="{00000000-0005-0000-0000-0000A4710000}"/>
    <cellStyle name="Normal 22 2 8 3" xfId="44369" xr:uid="{00000000-0005-0000-0000-0000A5710000}"/>
    <cellStyle name="Normal 22 2 9" xfId="5202" xr:uid="{00000000-0005-0000-0000-0000A6710000}"/>
    <cellStyle name="Normal 22 20" xfId="5191" xr:uid="{00000000-0005-0000-0000-0000A7710000}"/>
    <cellStyle name="Normal 22 20 2" xfId="6317" xr:uid="{00000000-0005-0000-0000-0000A8710000}"/>
    <cellStyle name="Normal 22 20 3" xfId="8244" xr:uid="{00000000-0005-0000-0000-0000A9710000}"/>
    <cellStyle name="Normal 22 20 3 2" xfId="14733" xr:uid="{00000000-0005-0000-0000-0000AA710000}"/>
    <cellStyle name="Normal 22 20 3 2 2" xfId="27412" xr:uid="{00000000-0005-0000-0000-0000AB710000}"/>
    <cellStyle name="Normal 22 20 3 3" xfId="22570" xr:uid="{00000000-0005-0000-0000-0000AC710000}"/>
    <cellStyle name="Normal 22 20 4" xfId="9168" xr:uid="{00000000-0005-0000-0000-0000AD710000}"/>
    <cellStyle name="Normal 22 20 4 2" xfId="15575" xr:uid="{00000000-0005-0000-0000-0000AE710000}"/>
    <cellStyle name="Normal 22 20 4 2 2" xfId="28223" xr:uid="{00000000-0005-0000-0000-0000AF710000}"/>
    <cellStyle name="Normal 22 20 4 3" xfId="23174" xr:uid="{00000000-0005-0000-0000-0000B0710000}"/>
    <cellStyle name="Normal 22 20 5" xfId="7240" xr:uid="{00000000-0005-0000-0000-0000B1710000}"/>
    <cellStyle name="Normal 22 20 5 2" xfId="13771" xr:uid="{00000000-0005-0000-0000-0000B2710000}"/>
    <cellStyle name="Normal 22 20 5 2 2" xfId="26502" xr:uid="{00000000-0005-0000-0000-0000B3710000}"/>
    <cellStyle name="Normal 22 20 5 3" xfId="21968" xr:uid="{00000000-0005-0000-0000-0000B4710000}"/>
    <cellStyle name="Normal 22 20 6" xfId="12628" xr:uid="{00000000-0005-0000-0000-0000B5710000}"/>
    <cellStyle name="Normal 22 20 6 2" xfId="25374" xr:uid="{00000000-0005-0000-0000-0000B6710000}"/>
    <cellStyle name="Normal 22 20 7" xfId="18666" xr:uid="{00000000-0005-0000-0000-0000B7710000}"/>
    <cellStyle name="Normal 22 20 8" xfId="21041" xr:uid="{00000000-0005-0000-0000-0000B8710000}"/>
    <cellStyle name="Normal 22 21" xfId="9742" xr:uid="{00000000-0005-0000-0000-0000B9710000}"/>
    <cellStyle name="Normal 22 21 2" xfId="19512" xr:uid="{00000000-0005-0000-0000-0000BA710000}"/>
    <cellStyle name="Normal 22 21 2 2" xfId="32627" xr:uid="{00000000-0005-0000-0000-0000BB710000}"/>
    <cellStyle name="Normal 22 21 2 3" xfId="35638" xr:uid="{00000000-0005-0000-0000-0000BC710000}"/>
    <cellStyle name="Normal 22 21 3" xfId="18168" xr:uid="{00000000-0005-0000-0000-0000BD710000}"/>
    <cellStyle name="Normal 22 21 4" xfId="31464" xr:uid="{00000000-0005-0000-0000-0000BE710000}"/>
    <cellStyle name="Normal 22 21 5" xfId="34783" xr:uid="{00000000-0005-0000-0000-0000BF710000}"/>
    <cellStyle name="Normal 22 22" xfId="10824" xr:uid="{00000000-0005-0000-0000-0000C0710000}"/>
    <cellStyle name="Normal 22 22 2" xfId="16335" xr:uid="{00000000-0005-0000-0000-0000C1710000}"/>
    <cellStyle name="Normal 22 22 2 2" xfId="28877" xr:uid="{00000000-0005-0000-0000-0000C2710000}"/>
    <cellStyle name="Normal 22 22 3" xfId="23795" xr:uid="{00000000-0005-0000-0000-0000C3710000}"/>
    <cellStyle name="Normal 22 23" xfId="2924" xr:uid="{00000000-0005-0000-0000-0000C4710000}"/>
    <cellStyle name="Normal 22 24" xfId="44335" xr:uid="{00000000-0005-0000-0000-0000C5710000}"/>
    <cellStyle name="Normal 22 25" xfId="46728" xr:uid="{00000000-0005-0000-0000-0000C6710000}"/>
    <cellStyle name="Normal 22 26" xfId="47077" xr:uid="{5C4E98D3-21AB-41FE-8C9F-43A642B4D4BE}"/>
    <cellStyle name="Normal 22 3" xfId="1787" xr:uid="{00000000-0005-0000-0000-0000C7710000}"/>
    <cellStyle name="Normal 22 3 10" xfId="5203" xr:uid="{00000000-0005-0000-0000-0000C8710000}"/>
    <cellStyle name="Normal 22 3 11" xfId="44370" xr:uid="{00000000-0005-0000-0000-0000C9710000}"/>
    <cellStyle name="Normal 22 3 12" xfId="47086" xr:uid="{4A814BD1-8B6A-42AA-BCFE-0C9DBC61AC89}"/>
    <cellStyle name="Normal 22 3 2" xfId="1788" xr:uid="{00000000-0005-0000-0000-0000CA710000}"/>
    <cellStyle name="Normal 22 3 2 10" xfId="47087" xr:uid="{33AC50B5-C994-48CC-AE97-574847FB305A}"/>
    <cellStyle name="Normal 22 3 2 2" xfId="1789" xr:uid="{00000000-0005-0000-0000-0000CB710000}"/>
    <cellStyle name="Normal 22 3 2 2 2" xfId="16405" xr:uid="{00000000-0005-0000-0000-0000CC710000}"/>
    <cellStyle name="Normal 22 3 2 2 2 2" xfId="28947" xr:uid="{00000000-0005-0000-0000-0000CD710000}"/>
    <cellStyle name="Normal 22 3 2 2 2 3" xfId="44373" xr:uid="{00000000-0005-0000-0000-0000CE710000}"/>
    <cellStyle name="Normal 22 3 2 2 3" xfId="23858" xr:uid="{00000000-0005-0000-0000-0000CF710000}"/>
    <cellStyle name="Normal 22 3 2 2 3 2" xfId="44374" xr:uid="{00000000-0005-0000-0000-0000D0710000}"/>
    <cellStyle name="Normal 22 3 2 2 4" xfId="10930" xr:uid="{00000000-0005-0000-0000-0000D1710000}"/>
    <cellStyle name="Normal 22 3 2 2 4 2" xfId="44375" xr:uid="{00000000-0005-0000-0000-0000D2710000}"/>
    <cellStyle name="Normal 22 3 2 2 5" xfId="44372" xr:uid="{00000000-0005-0000-0000-0000D3710000}"/>
    <cellStyle name="Normal 22 3 2 2 6" xfId="47088" xr:uid="{F2BCFE58-F545-4384-995C-36A5B5FAD826}"/>
    <cellStyle name="Normal 22 3 2 3" xfId="10459" xr:uid="{00000000-0005-0000-0000-0000D4710000}"/>
    <cellStyle name="Normal 22 3 2 3 2" xfId="16133" xr:uid="{00000000-0005-0000-0000-0000D5710000}"/>
    <cellStyle name="Normal 22 3 2 3 2 2" xfId="28755" xr:uid="{00000000-0005-0000-0000-0000D6710000}"/>
    <cellStyle name="Normal 22 3 2 3 3" xfId="23710" xr:uid="{00000000-0005-0000-0000-0000D7710000}"/>
    <cellStyle name="Normal 22 3 2 3 4" xfId="44376" xr:uid="{00000000-0005-0000-0000-0000D8710000}"/>
    <cellStyle name="Normal 22 3 2 4" xfId="14745" xr:uid="{00000000-0005-0000-0000-0000D9710000}"/>
    <cellStyle name="Normal 22 3 2 4 2" xfId="27424" xr:uid="{00000000-0005-0000-0000-0000DA710000}"/>
    <cellStyle name="Normal 22 3 2 4 3" xfId="44377" xr:uid="{00000000-0005-0000-0000-0000DB710000}"/>
    <cellStyle name="Normal 22 3 2 5" xfId="19524" xr:uid="{00000000-0005-0000-0000-0000DC710000}"/>
    <cellStyle name="Normal 22 3 2 5 2" xfId="44378" xr:uid="{00000000-0005-0000-0000-0000DD710000}"/>
    <cellStyle name="Normal 22 3 2 6" xfId="32639" xr:uid="{00000000-0005-0000-0000-0000DE710000}"/>
    <cellStyle name="Normal 22 3 2 7" xfId="35650" xr:uid="{00000000-0005-0000-0000-0000DF710000}"/>
    <cellStyle name="Normal 22 3 2 8" xfId="8256" xr:uid="{00000000-0005-0000-0000-0000E0710000}"/>
    <cellStyle name="Normal 22 3 2 9" xfId="44371" xr:uid="{00000000-0005-0000-0000-0000E1710000}"/>
    <cellStyle name="Normal 22 3 3" xfId="1790" xr:uid="{00000000-0005-0000-0000-0000E2710000}"/>
    <cellStyle name="Normal 22 3 3 2" xfId="11255" xr:uid="{00000000-0005-0000-0000-0000E3710000}"/>
    <cellStyle name="Normal 22 3 3 2 2" xfId="16601" xr:uid="{00000000-0005-0000-0000-0000E4710000}"/>
    <cellStyle name="Normal 22 3 3 2 2 2" xfId="29137" xr:uid="{00000000-0005-0000-0000-0000E5710000}"/>
    <cellStyle name="Normal 22 3 3 2 3" xfId="24045" xr:uid="{00000000-0005-0000-0000-0000E6710000}"/>
    <cellStyle name="Normal 22 3 3 2 4" xfId="44380" xr:uid="{00000000-0005-0000-0000-0000E7710000}"/>
    <cellStyle name="Normal 22 3 3 3" xfId="15587" xr:uid="{00000000-0005-0000-0000-0000E8710000}"/>
    <cellStyle name="Normal 22 3 3 3 2" xfId="28235" xr:uid="{00000000-0005-0000-0000-0000E9710000}"/>
    <cellStyle name="Normal 22 3 3 3 3" xfId="44381" xr:uid="{00000000-0005-0000-0000-0000EA710000}"/>
    <cellStyle name="Normal 22 3 3 4" xfId="23185" xr:uid="{00000000-0005-0000-0000-0000EB710000}"/>
    <cellStyle name="Normal 22 3 3 4 2" xfId="44382" xr:uid="{00000000-0005-0000-0000-0000EC710000}"/>
    <cellStyle name="Normal 22 3 3 5" xfId="9180" xr:uid="{00000000-0005-0000-0000-0000ED710000}"/>
    <cellStyle name="Normal 22 3 3 6" xfId="44379" xr:uid="{00000000-0005-0000-0000-0000EE710000}"/>
    <cellStyle name="Normal 22 3 3 7" xfId="47089" xr:uid="{D0A243A5-C3D0-451F-9A70-AA0398471052}"/>
    <cellStyle name="Normal 22 3 4" xfId="10894" xr:uid="{00000000-0005-0000-0000-0000EF710000}"/>
    <cellStyle name="Normal 22 3 4 2" xfId="16378" xr:uid="{00000000-0005-0000-0000-0000F0710000}"/>
    <cellStyle name="Normal 22 3 4 2 2" xfId="28920" xr:uid="{00000000-0005-0000-0000-0000F1710000}"/>
    <cellStyle name="Normal 22 3 4 3" xfId="23831" xr:uid="{00000000-0005-0000-0000-0000F2710000}"/>
    <cellStyle name="Normal 22 3 4 4" xfId="44383" xr:uid="{00000000-0005-0000-0000-0000F3710000}"/>
    <cellStyle name="Normal 22 3 5" xfId="7252" xr:uid="{00000000-0005-0000-0000-0000F4710000}"/>
    <cellStyle name="Normal 22 3 5 2" xfId="13783" xr:uid="{00000000-0005-0000-0000-0000F5710000}"/>
    <cellStyle name="Normal 22 3 5 2 2" xfId="26514" xr:uid="{00000000-0005-0000-0000-0000F6710000}"/>
    <cellStyle name="Normal 22 3 5 3" xfId="21980" xr:uid="{00000000-0005-0000-0000-0000F7710000}"/>
    <cellStyle name="Normal 22 3 5 4" xfId="44384" xr:uid="{00000000-0005-0000-0000-0000F8710000}"/>
    <cellStyle name="Normal 22 3 6" xfId="12640" xr:uid="{00000000-0005-0000-0000-0000F9710000}"/>
    <cellStyle name="Normal 22 3 6 2" xfId="25386" xr:uid="{00000000-0005-0000-0000-0000FA710000}"/>
    <cellStyle name="Normal 22 3 6 3" xfId="44385" xr:uid="{00000000-0005-0000-0000-0000FB710000}"/>
    <cellStyle name="Normal 22 3 7" xfId="18180" xr:uid="{00000000-0005-0000-0000-0000FC710000}"/>
    <cellStyle name="Normal 22 3 7 2" xfId="44386" xr:uid="{00000000-0005-0000-0000-0000FD710000}"/>
    <cellStyle name="Normal 22 3 8" xfId="31476" xr:uid="{00000000-0005-0000-0000-0000FE710000}"/>
    <cellStyle name="Normal 22 3 9" xfId="34795" xr:uid="{00000000-0005-0000-0000-0000FF710000}"/>
    <cellStyle name="Normal 22 4" xfId="1791" xr:uid="{00000000-0005-0000-0000-000000720000}"/>
    <cellStyle name="Normal 22 4 10" xfId="5204" xr:uid="{00000000-0005-0000-0000-000001720000}"/>
    <cellStyle name="Normal 22 4 11" xfId="44387" xr:uid="{00000000-0005-0000-0000-000002720000}"/>
    <cellStyle name="Normal 22 4 12" xfId="47090" xr:uid="{58B24AA9-C1E8-490C-89A7-26A6E7B5320D}"/>
    <cellStyle name="Normal 22 4 2" xfId="1792" xr:uid="{00000000-0005-0000-0000-000003720000}"/>
    <cellStyle name="Normal 22 4 2 2" xfId="11143" xr:uid="{00000000-0005-0000-0000-000004720000}"/>
    <cellStyle name="Normal 22 4 2 2 2" xfId="16539" xr:uid="{00000000-0005-0000-0000-000005720000}"/>
    <cellStyle name="Normal 22 4 2 2 2 2" xfId="29078" xr:uid="{00000000-0005-0000-0000-000006720000}"/>
    <cellStyle name="Normal 22 4 2 2 3" xfId="23985" xr:uid="{00000000-0005-0000-0000-000007720000}"/>
    <cellStyle name="Normal 22 4 2 2 4" xfId="44389" xr:uid="{00000000-0005-0000-0000-000008720000}"/>
    <cellStyle name="Normal 22 4 2 3" xfId="14746" xr:uid="{00000000-0005-0000-0000-000009720000}"/>
    <cellStyle name="Normal 22 4 2 3 2" xfId="27425" xr:uid="{00000000-0005-0000-0000-00000A720000}"/>
    <cellStyle name="Normal 22 4 2 3 3" xfId="44390" xr:uid="{00000000-0005-0000-0000-00000B720000}"/>
    <cellStyle name="Normal 22 4 2 4" xfId="19525" xr:uid="{00000000-0005-0000-0000-00000C720000}"/>
    <cellStyle name="Normal 22 4 2 4 2" xfId="44391" xr:uid="{00000000-0005-0000-0000-00000D720000}"/>
    <cellStyle name="Normal 22 4 2 5" xfId="32640" xr:uid="{00000000-0005-0000-0000-00000E720000}"/>
    <cellStyle name="Normal 22 4 2 6" xfId="35651" xr:uid="{00000000-0005-0000-0000-00000F720000}"/>
    <cellStyle name="Normal 22 4 2 7" xfId="8257" xr:uid="{00000000-0005-0000-0000-000010720000}"/>
    <cellStyle name="Normal 22 4 2 8" xfId="44388" xr:uid="{00000000-0005-0000-0000-000011720000}"/>
    <cellStyle name="Normal 22 4 2 9" xfId="47091" xr:uid="{3620FB5E-F5C1-4237-AC3C-7D211B5D2008}"/>
    <cellStyle name="Normal 22 4 3" xfId="9181" xr:uid="{00000000-0005-0000-0000-000012720000}"/>
    <cellStyle name="Normal 22 4 3 2" xfId="15588" xr:uid="{00000000-0005-0000-0000-000013720000}"/>
    <cellStyle name="Normal 22 4 3 2 2" xfId="28236" xr:uid="{00000000-0005-0000-0000-000014720000}"/>
    <cellStyle name="Normal 22 4 3 3" xfId="23186" xr:uid="{00000000-0005-0000-0000-000015720000}"/>
    <cellStyle name="Normal 22 4 3 4" xfId="44392" xr:uid="{00000000-0005-0000-0000-000016720000}"/>
    <cellStyle name="Normal 22 4 4" xfId="11337" xr:uid="{00000000-0005-0000-0000-000017720000}"/>
    <cellStyle name="Normal 22 4 4 2" xfId="16659" xr:uid="{00000000-0005-0000-0000-000018720000}"/>
    <cellStyle name="Normal 22 4 4 2 2" xfId="29194" xr:uid="{00000000-0005-0000-0000-000019720000}"/>
    <cellStyle name="Normal 22 4 4 3" xfId="24102" xr:uid="{00000000-0005-0000-0000-00001A720000}"/>
    <cellStyle name="Normal 22 4 4 4" xfId="44393" xr:uid="{00000000-0005-0000-0000-00001B720000}"/>
    <cellStyle name="Normal 22 4 5" xfId="7253" xr:uid="{00000000-0005-0000-0000-00001C720000}"/>
    <cellStyle name="Normal 22 4 5 2" xfId="13784" xr:uid="{00000000-0005-0000-0000-00001D720000}"/>
    <cellStyle name="Normal 22 4 5 2 2" xfId="26515" xr:uid="{00000000-0005-0000-0000-00001E720000}"/>
    <cellStyle name="Normal 22 4 5 3" xfId="21981" xr:uid="{00000000-0005-0000-0000-00001F720000}"/>
    <cellStyle name="Normal 22 4 5 4" xfId="44394" xr:uid="{00000000-0005-0000-0000-000020720000}"/>
    <cellStyle name="Normal 22 4 6" xfId="12641" xr:uid="{00000000-0005-0000-0000-000021720000}"/>
    <cellStyle name="Normal 22 4 6 2" xfId="25387" xr:uid="{00000000-0005-0000-0000-000022720000}"/>
    <cellStyle name="Normal 22 4 7" xfId="18181" xr:uid="{00000000-0005-0000-0000-000023720000}"/>
    <cellStyle name="Normal 22 4 8" xfId="31477" xr:uid="{00000000-0005-0000-0000-000024720000}"/>
    <cellStyle name="Normal 22 4 9" xfId="34796" xr:uid="{00000000-0005-0000-0000-000025720000}"/>
    <cellStyle name="Normal 22 5" xfId="1793" xr:uid="{00000000-0005-0000-0000-000026720000}"/>
    <cellStyle name="Normal 22 5 10" xfId="5205" xr:uid="{00000000-0005-0000-0000-000027720000}"/>
    <cellStyle name="Normal 22 5 11" xfId="44395" xr:uid="{00000000-0005-0000-0000-000028720000}"/>
    <cellStyle name="Normal 22 5 12" xfId="47092" xr:uid="{C628B508-8773-487A-9EFA-16A581863E08}"/>
    <cellStyle name="Normal 22 5 2" xfId="8258" xr:uid="{00000000-0005-0000-0000-000029720000}"/>
    <cellStyle name="Normal 22 5 2 2" xfId="14747" xr:uid="{00000000-0005-0000-0000-00002A720000}"/>
    <cellStyle name="Normal 22 5 2 2 2" xfId="27426" xr:uid="{00000000-0005-0000-0000-00002B720000}"/>
    <cellStyle name="Normal 22 5 2 3" xfId="19526" xr:uid="{00000000-0005-0000-0000-00002C720000}"/>
    <cellStyle name="Normal 22 5 2 4" xfId="32641" xr:uid="{00000000-0005-0000-0000-00002D720000}"/>
    <cellStyle name="Normal 22 5 2 5" xfId="35652" xr:uid="{00000000-0005-0000-0000-00002E720000}"/>
    <cellStyle name="Normal 22 5 2 6" xfId="44396" xr:uid="{00000000-0005-0000-0000-00002F720000}"/>
    <cellStyle name="Normal 22 5 3" xfId="9182" xr:uid="{00000000-0005-0000-0000-000030720000}"/>
    <cellStyle name="Normal 22 5 3 2" xfId="15589" xr:uid="{00000000-0005-0000-0000-000031720000}"/>
    <cellStyle name="Normal 22 5 3 2 2" xfId="28237" xr:uid="{00000000-0005-0000-0000-000032720000}"/>
    <cellStyle name="Normal 22 5 3 3" xfId="23187" xr:uid="{00000000-0005-0000-0000-000033720000}"/>
    <cellStyle name="Normal 22 5 3 4" xfId="44397" xr:uid="{00000000-0005-0000-0000-000034720000}"/>
    <cellStyle name="Normal 22 5 4" xfId="11260" xr:uid="{00000000-0005-0000-0000-000035720000}"/>
    <cellStyle name="Normal 22 5 4 2" xfId="16602" xr:uid="{00000000-0005-0000-0000-000036720000}"/>
    <cellStyle name="Normal 22 5 4 2 2" xfId="29138" xr:uid="{00000000-0005-0000-0000-000037720000}"/>
    <cellStyle name="Normal 22 5 4 3" xfId="24046" xr:uid="{00000000-0005-0000-0000-000038720000}"/>
    <cellStyle name="Normal 22 5 4 4" xfId="44398" xr:uid="{00000000-0005-0000-0000-000039720000}"/>
    <cellStyle name="Normal 22 5 5" xfId="7254" xr:uid="{00000000-0005-0000-0000-00003A720000}"/>
    <cellStyle name="Normal 22 5 5 2" xfId="13785" xr:uid="{00000000-0005-0000-0000-00003B720000}"/>
    <cellStyle name="Normal 22 5 5 2 2" xfId="26516" xr:uid="{00000000-0005-0000-0000-00003C720000}"/>
    <cellStyle name="Normal 22 5 5 3" xfId="21982" xr:uid="{00000000-0005-0000-0000-00003D720000}"/>
    <cellStyle name="Normal 22 5 6" xfId="12642" xr:uid="{00000000-0005-0000-0000-00003E720000}"/>
    <cellStyle name="Normal 22 5 6 2" xfId="25388" xr:uid="{00000000-0005-0000-0000-00003F720000}"/>
    <cellStyle name="Normal 22 5 7" xfId="18182" xr:uid="{00000000-0005-0000-0000-000040720000}"/>
    <cellStyle name="Normal 22 5 8" xfId="31478" xr:uid="{00000000-0005-0000-0000-000041720000}"/>
    <cellStyle name="Normal 22 5 9" xfId="34797" xr:uid="{00000000-0005-0000-0000-000042720000}"/>
    <cellStyle name="Normal 22 6" xfId="1778" xr:uid="{00000000-0005-0000-0000-000043720000}"/>
    <cellStyle name="Normal 22 6 10" xfId="5206" xr:uid="{00000000-0005-0000-0000-000044720000}"/>
    <cellStyle name="Normal 22 6 11" xfId="44399" xr:uid="{00000000-0005-0000-0000-000045720000}"/>
    <cellStyle name="Normal 22 6 2" xfId="8259" xr:uid="{00000000-0005-0000-0000-000046720000}"/>
    <cellStyle name="Normal 22 6 2 2" xfId="14748" xr:uid="{00000000-0005-0000-0000-000047720000}"/>
    <cellStyle name="Normal 22 6 2 2 2" xfId="27427" xr:uid="{00000000-0005-0000-0000-000048720000}"/>
    <cellStyle name="Normal 22 6 2 3" xfId="19527" xr:uid="{00000000-0005-0000-0000-000049720000}"/>
    <cellStyle name="Normal 22 6 2 4" xfId="32642" xr:uid="{00000000-0005-0000-0000-00004A720000}"/>
    <cellStyle name="Normal 22 6 2 5" xfId="35653" xr:uid="{00000000-0005-0000-0000-00004B720000}"/>
    <cellStyle name="Normal 22 6 3" xfId="9183" xr:uid="{00000000-0005-0000-0000-00004C720000}"/>
    <cellStyle name="Normal 22 6 3 2" xfId="15590" xr:uid="{00000000-0005-0000-0000-00004D720000}"/>
    <cellStyle name="Normal 22 6 3 2 2" xfId="28238" xr:uid="{00000000-0005-0000-0000-00004E720000}"/>
    <cellStyle name="Normal 22 6 3 3" xfId="23188" xr:uid="{00000000-0005-0000-0000-00004F720000}"/>
    <cellStyle name="Normal 22 6 4" xfId="11241" xr:uid="{00000000-0005-0000-0000-000050720000}"/>
    <cellStyle name="Normal 22 6 5" xfId="7255" xr:uid="{00000000-0005-0000-0000-000051720000}"/>
    <cellStyle name="Normal 22 6 5 2" xfId="13786" xr:uid="{00000000-0005-0000-0000-000052720000}"/>
    <cellStyle name="Normal 22 6 5 2 2" xfId="26517" xr:uid="{00000000-0005-0000-0000-000053720000}"/>
    <cellStyle name="Normal 22 6 5 3" xfId="21983" xr:uid="{00000000-0005-0000-0000-000054720000}"/>
    <cellStyle name="Normal 22 6 6" xfId="12643" xr:uid="{00000000-0005-0000-0000-000055720000}"/>
    <cellStyle name="Normal 22 6 6 2" xfId="25389" xr:uid="{00000000-0005-0000-0000-000056720000}"/>
    <cellStyle name="Normal 22 6 7" xfId="18183" xr:uid="{00000000-0005-0000-0000-000057720000}"/>
    <cellStyle name="Normal 22 6 8" xfId="31479" xr:uid="{00000000-0005-0000-0000-000058720000}"/>
    <cellStyle name="Normal 22 6 9" xfId="34798" xr:uid="{00000000-0005-0000-0000-000059720000}"/>
    <cellStyle name="Normal 22 7" xfId="5207" xr:uid="{00000000-0005-0000-0000-00005A720000}"/>
    <cellStyle name="Normal 22 7 2" xfId="8260" xr:uid="{00000000-0005-0000-0000-00005B720000}"/>
    <cellStyle name="Normal 22 7 2 2" xfId="14749" xr:uid="{00000000-0005-0000-0000-00005C720000}"/>
    <cellStyle name="Normal 22 7 2 2 2" xfId="27428" xr:uid="{00000000-0005-0000-0000-00005D720000}"/>
    <cellStyle name="Normal 22 7 2 3" xfId="19528" xr:uid="{00000000-0005-0000-0000-00005E720000}"/>
    <cellStyle name="Normal 22 7 2 4" xfId="32643" xr:uid="{00000000-0005-0000-0000-00005F720000}"/>
    <cellStyle name="Normal 22 7 2 5" xfId="35654" xr:uid="{00000000-0005-0000-0000-000060720000}"/>
    <cellStyle name="Normal 22 7 3" xfId="9184" xr:uid="{00000000-0005-0000-0000-000061720000}"/>
    <cellStyle name="Normal 22 7 3 2" xfId="15591" xr:uid="{00000000-0005-0000-0000-000062720000}"/>
    <cellStyle name="Normal 22 7 3 2 2" xfId="28239" xr:uid="{00000000-0005-0000-0000-000063720000}"/>
    <cellStyle name="Normal 22 7 3 3" xfId="23189" xr:uid="{00000000-0005-0000-0000-000064720000}"/>
    <cellStyle name="Normal 22 7 4" xfId="7256" xr:uid="{00000000-0005-0000-0000-000065720000}"/>
    <cellStyle name="Normal 22 7 4 2" xfId="13787" xr:uid="{00000000-0005-0000-0000-000066720000}"/>
    <cellStyle name="Normal 22 7 4 2 2" xfId="26518" xr:uid="{00000000-0005-0000-0000-000067720000}"/>
    <cellStyle name="Normal 22 7 4 3" xfId="21984" xr:uid="{00000000-0005-0000-0000-000068720000}"/>
    <cellStyle name="Normal 22 7 5" xfId="12644" xr:uid="{00000000-0005-0000-0000-000069720000}"/>
    <cellStyle name="Normal 22 7 5 2" xfId="25390" xr:uid="{00000000-0005-0000-0000-00006A720000}"/>
    <cellStyle name="Normal 22 7 6" xfId="18184" xr:uid="{00000000-0005-0000-0000-00006B720000}"/>
    <cellStyle name="Normal 22 7 7" xfId="31480" xr:uid="{00000000-0005-0000-0000-00006C720000}"/>
    <cellStyle name="Normal 22 7 8" xfId="34799" xr:uid="{00000000-0005-0000-0000-00006D720000}"/>
    <cellStyle name="Normal 22 7 9" xfId="44400" xr:uid="{00000000-0005-0000-0000-00006E720000}"/>
    <cellStyle name="Normal 22 8" xfId="5208" xr:uid="{00000000-0005-0000-0000-00006F720000}"/>
    <cellStyle name="Normal 22 8 2" xfId="8261" xr:uid="{00000000-0005-0000-0000-000070720000}"/>
    <cellStyle name="Normal 22 8 2 2" xfId="14750" xr:uid="{00000000-0005-0000-0000-000071720000}"/>
    <cellStyle name="Normal 22 8 2 2 2" xfId="27429" xr:uid="{00000000-0005-0000-0000-000072720000}"/>
    <cellStyle name="Normal 22 8 2 3" xfId="19529" xr:uid="{00000000-0005-0000-0000-000073720000}"/>
    <cellStyle name="Normal 22 8 2 4" xfId="32644" xr:uid="{00000000-0005-0000-0000-000074720000}"/>
    <cellStyle name="Normal 22 8 2 5" xfId="35655" xr:uid="{00000000-0005-0000-0000-000075720000}"/>
    <cellStyle name="Normal 22 8 3" xfId="9185" xr:uid="{00000000-0005-0000-0000-000076720000}"/>
    <cellStyle name="Normal 22 8 3 2" xfId="15592" xr:uid="{00000000-0005-0000-0000-000077720000}"/>
    <cellStyle name="Normal 22 8 3 2 2" xfId="28240" xr:uid="{00000000-0005-0000-0000-000078720000}"/>
    <cellStyle name="Normal 22 8 3 3" xfId="23190" xr:uid="{00000000-0005-0000-0000-000079720000}"/>
    <cellStyle name="Normal 22 8 4" xfId="7257" xr:uid="{00000000-0005-0000-0000-00007A720000}"/>
    <cellStyle name="Normal 22 8 4 2" xfId="13788" xr:uid="{00000000-0005-0000-0000-00007B720000}"/>
    <cellStyle name="Normal 22 8 4 2 2" xfId="26519" xr:uid="{00000000-0005-0000-0000-00007C720000}"/>
    <cellStyle name="Normal 22 8 4 3" xfId="21985" xr:uid="{00000000-0005-0000-0000-00007D720000}"/>
    <cellStyle name="Normal 22 8 5" xfId="12645" xr:uid="{00000000-0005-0000-0000-00007E720000}"/>
    <cellStyle name="Normal 22 8 5 2" xfId="25391" xr:uid="{00000000-0005-0000-0000-00007F720000}"/>
    <cellStyle name="Normal 22 8 6" xfId="18185" xr:uid="{00000000-0005-0000-0000-000080720000}"/>
    <cellStyle name="Normal 22 8 7" xfId="31481" xr:uid="{00000000-0005-0000-0000-000081720000}"/>
    <cellStyle name="Normal 22 8 8" xfId="34800" xr:uid="{00000000-0005-0000-0000-000082720000}"/>
    <cellStyle name="Normal 22 8 9" xfId="44401" xr:uid="{00000000-0005-0000-0000-000083720000}"/>
    <cellStyle name="Normal 22 9" xfId="5209" xr:uid="{00000000-0005-0000-0000-000084720000}"/>
    <cellStyle name="Normal 22 9 2" xfId="8262" xr:uid="{00000000-0005-0000-0000-000085720000}"/>
    <cellStyle name="Normal 22 9 2 2" xfId="14751" xr:uid="{00000000-0005-0000-0000-000086720000}"/>
    <cellStyle name="Normal 22 9 2 2 2" xfId="27430" xr:uid="{00000000-0005-0000-0000-000087720000}"/>
    <cellStyle name="Normal 22 9 2 3" xfId="19530" xr:uid="{00000000-0005-0000-0000-000088720000}"/>
    <cellStyle name="Normal 22 9 2 4" xfId="32645" xr:uid="{00000000-0005-0000-0000-000089720000}"/>
    <cellStyle name="Normal 22 9 2 5" xfId="35656" xr:uid="{00000000-0005-0000-0000-00008A720000}"/>
    <cellStyle name="Normal 22 9 3" xfId="9186" xr:uid="{00000000-0005-0000-0000-00008B720000}"/>
    <cellStyle name="Normal 22 9 3 2" xfId="15593" xr:uid="{00000000-0005-0000-0000-00008C720000}"/>
    <cellStyle name="Normal 22 9 3 2 2" xfId="28241" xr:uid="{00000000-0005-0000-0000-00008D720000}"/>
    <cellStyle name="Normal 22 9 3 3" xfId="23191" xr:uid="{00000000-0005-0000-0000-00008E720000}"/>
    <cellStyle name="Normal 22 9 4" xfId="7258" xr:uid="{00000000-0005-0000-0000-00008F720000}"/>
    <cellStyle name="Normal 22 9 4 2" xfId="13789" xr:uid="{00000000-0005-0000-0000-000090720000}"/>
    <cellStyle name="Normal 22 9 4 2 2" xfId="26520" xr:uid="{00000000-0005-0000-0000-000091720000}"/>
    <cellStyle name="Normal 22 9 4 3" xfId="21986" xr:uid="{00000000-0005-0000-0000-000092720000}"/>
    <cellStyle name="Normal 22 9 5" xfId="12646" xr:uid="{00000000-0005-0000-0000-000093720000}"/>
    <cellStyle name="Normal 22 9 5 2" xfId="25392" xr:uid="{00000000-0005-0000-0000-000094720000}"/>
    <cellStyle name="Normal 22 9 6" xfId="18186" xr:uid="{00000000-0005-0000-0000-000095720000}"/>
    <cellStyle name="Normal 22 9 7" xfId="31482" xr:uid="{00000000-0005-0000-0000-000096720000}"/>
    <cellStyle name="Normal 22 9 8" xfId="34801" xr:uid="{00000000-0005-0000-0000-000097720000}"/>
    <cellStyle name="Normal 22 9 9" xfId="44402" xr:uid="{00000000-0005-0000-0000-000098720000}"/>
    <cellStyle name="Normal 220" xfId="38115" xr:uid="{00000000-0005-0000-0000-000099720000}"/>
    <cellStyle name="Normal 221" xfId="46534" xr:uid="{00000000-0005-0000-0000-00009A720000}"/>
    <cellStyle name="Normal 221 2" xfId="46769" xr:uid="{880992BE-4B7D-4155-91DA-16920D7291BE}"/>
    <cellStyle name="Normal 221 3" xfId="46783" xr:uid="{638511A1-E137-4BD2-8341-FD719126D02A}"/>
    <cellStyle name="Normal 221 4" xfId="46785" xr:uid="{A0EA2EDF-D406-4BA7-B942-CD0C2FC71980}"/>
    <cellStyle name="Normal 221 5" xfId="46799" xr:uid="{BB5A74E6-1A51-4DC7-870A-D6AD6111F9CA}"/>
    <cellStyle name="Normal 222" xfId="46700" xr:uid="{00000000-0005-0000-0000-00009B720000}"/>
    <cellStyle name="Normal 223" xfId="46489" xr:uid="{00000000-0005-0000-0000-00009C720000}"/>
    <cellStyle name="Normal 224" xfId="46696" xr:uid="{00000000-0005-0000-0000-00009D720000}"/>
    <cellStyle name="Normal 224 2" xfId="46762" xr:uid="{D2304D42-54F8-4ECC-8E10-03A7CCC2B163}"/>
    <cellStyle name="Normal 224 3" xfId="46776" xr:uid="{79DF70C0-B4D1-41E9-A5EE-532D11F64A61}"/>
    <cellStyle name="Normal 224 4" xfId="46793" xr:uid="{3CAF656B-A38E-42BC-879D-724A795F6379}"/>
    <cellStyle name="Normal 224 5" xfId="46807" xr:uid="{26751F7E-018E-4BB4-81A6-9FDF9560297A}"/>
    <cellStyle name="Normal 225" xfId="46468" xr:uid="{00000000-0005-0000-0000-00009E720000}"/>
    <cellStyle name="Normal 226" xfId="46692" xr:uid="{00000000-0005-0000-0000-00009F720000}"/>
    <cellStyle name="Normal 226 2" xfId="46757" xr:uid="{BA1F7041-3893-4B45-A794-8717F066836D}"/>
    <cellStyle name="Normal 226 3" xfId="46771" xr:uid="{D0F001DE-F7AF-4D9E-ABFF-3D108136DEF0}"/>
    <cellStyle name="Normal 226 4" xfId="46796" xr:uid="{ACBB1DA9-4029-461E-8D53-6E5759BC01B2}"/>
    <cellStyle name="Normal 226 5" xfId="46810" xr:uid="{991EE8B9-2FA3-4DDC-8CC9-AE1A29595017}"/>
    <cellStyle name="Normal 227" xfId="46690" xr:uid="{00000000-0005-0000-0000-0000A0720000}"/>
    <cellStyle name="Normal 228" xfId="46706" xr:uid="{00000000-0005-0000-0000-0000A1720000}"/>
    <cellStyle name="Normal 229" xfId="46707" xr:uid="{00000000-0005-0000-0000-0000A2720000}"/>
    <cellStyle name="Normal 23" xfId="303" xr:uid="{00000000-0005-0000-0000-0000A3720000}"/>
    <cellStyle name="Normal 23 10" xfId="5211" xr:uid="{00000000-0005-0000-0000-0000A4720000}"/>
    <cellStyle name="Normal 23 10 2" xfId="8264" xr:uid="{00000000-0005-0000-0000-0000A5720000}"/>
    <cellStyle name="Normal 23 10 2 2" xfId="14753" xr:uid="{00000000-0005-0000-0000-0000A6720000}"/>
    <cellStyle name="Normal 23 10 2 2 2" xfId="27432" xr:uid="{00000000-0005-0000-0000-0000A7720000}"/>
    <cellStyle name="Normal 23 10 2 3" xfId="19532" xr:uid="{00000000-0005-0000-0000-0000A8720000}"/>
    <cellStyle name="Normal 23 10 2 4" xfId="32647" xr:uid="{00000000-0005-0000-0000-0000A9720000}"/>
    <cellStyle name="Normal 23 10 2 5" xfId="35658" xr:uid="{00000000-0005-0000-0000-0000AA720000}"/>
    <cellStyle name="Normal 23 10 3" xfId="9188" xr:uid="{00000000-0005-0000-0000-0000AB720000}"/>
    <cellStyle name="Normal 23 10 3 2" xfId="15595" xr:uid="{00000000-0005-0000-0000-0000AC720000}"/>
    <cellStyle name="Normal 23 10 3 2 2" xfId="28243" xr:uid="{00000000-0005-0000-0000-0000AD720000}"/>
    <cellStyle name="Normal 23 10 3 3" xfId="23193" xr:uid="{00000000-0005-0000-0000-0000AE720000}"/>
    <cellStyle name="Normal 23 10 4" xfId="7260" xr:uid="{00000000-0005-0000-0000-0000AF720000}"/>
    <cellStyle name="Normal 23 10 4 2" xfId="13791" xr:uid="{00000000-0005-0000-0000-0000B0720000}"/>
    <cellStyle name="Normal 23 10 4 2 2" xfId="26522" xr:uid="{00000000-0005-0000-0000-0000B1720000}"/>
    <cellStyle name="Normal 23 10 4 3" xfId="21988" xr:uid="{00000000-0005-0000-0000-0000B2720000}"/>
    <cellStyle name="Normal 23 10 5" xfId="12648" xr:uid="{00000000-0005-0000-0000-0000B3720000}"/>
    <cellStyle name="Normal 23 10 5 2" xfId="25394" xr:uid="{00000000-0005-0000-0000-0000B4720000}"/>
    <cellStyle name="Normal 23 10 6" xfId="18188" xr:uid="{00000000-0005-0000-0000-0000B5720000}"/>
    <cellStyle name="Normal 23 10 7" xfId="31484" xr:uid="{00000000-0005-0000-0000-0000B6720000}"/>
    <cellStyle name="Normal 23 10 8" xfId="34803" xr:uid="{00000000-0005-0000-0000-0000B7720000}"/>
    <cellStyle name="Normal 23 11" xfId="5212" xr:uid="{00000000-0005-0000-0000-0000B8720000}"/>
    <cellStyle name="Normal 23 11 2" xfId="8265" xr:uid="{00000000-0005-0000-0000-0000B9720000}"/>
    <cellStyle name="Normal 23 11 2 2" xfId="14754" xr:uid="{00000000-0005-0000-0000-0000BA720000}"/>
    <cellStyle name="Normal 23 11 2 2 2" xfId="27433" xr:uid="{00000000-0005-0000-0000-0000BB720000}"/>
    <cellStyle name="Normal 23 11 2 3" xfId="19533" xr:uid="{00000000-0005-0000-0000-0000BC720000}"/>
    <cellStyle name="Normal 23 11 2 4" xfId="32648" xr:uid="{00000000-0005-0000-0000-0000BD720000}"/>
    <cellStyle name="Normal 23 11 2 5" xfId="35659" xr:uid="{00000000-0005-0000-0000-0000BE720000}"/>
    <cellStyle name="Normal 23 11 3" xfId="9189" xr:uid="{00000000-0005-0000-0000-0000BF720000}"/>
    <cellStyle name="Normal 23 11 3 2" xfId="15596" xr:uid="{00000000-0005-0000-0000-0000C0720000}"/>
    <cellStyle name="Normal 23 11 3 2 2" xfId="28244" xr:uid="{00000000-0005-0000-0000-0000C1720000}"/>
    <cellStyle name="Normal 23 11 3 3" xfId="23194" xr:uid="{00000000-0005-0000-0000-0000C2720000}"/>
    <cellStyle name="Normal 23 11 4" xfId="7261" xr:uid="{00000000-0005-0000-0000-0000C3720000}"/>
    <cellStyle name="Normal 23 11 4 2" xfId="13792" xr:uid="{00000000-0005-0000-0000-0000C4720000}"/>
    <cellStyle name="Normal 23 11 4 2 2" xfId="26523" xr:uid="{00000000-0005-0000-0000-0000C5720000}"/>
    <cellStyle name="Normal 23 11 4 3" xfId="21989" xr:uid="{00000000-0005-0000-0000-0000C6720000}"/>
    <cellStyle name="Normal 23 11 5" xfId="12649" xr:uid="{00000000-0005-0000-0000-0000C7720000}"/>
    <cellStyle name="Normal 23 11 5 2" xfId="25395" xr:uid="{00000000-0005-0000-0000-0000C8720000}"/>
    <cellStyle name="Normal 23 11 6" xfId="18189" xr:uid="{00000000-0005-0000-0000-0000C9720000}"/>
    <cellStyle name="Normal 23 11 7" xfId="31485" xr:uid="{00000000-0005-0000-0000-0000CA720000}"/>
    <cellStyle name="Normal 23 11 8" xfId="34804" xr:uid="{00000000-0005-0000-0000-0000CB720000}"/>
    <cellStyle name="Normal 23 12" xfId="5213" xr:uid="{00000000-0005-0000-0000-0000CC720000}"/>
    <cellStyle name="Normal 23 12 2" xfId="8266" xr:uid="{00000000-0005-0000-0000-0000CD720000}"/>
    <cellStyle name="Normal 23 12 2 2" xfId="14755" xr:uid="{00000000-0005-0000-0000-0000CE720000}"/>
    <cellStyle name="Normal 23 12 2 2 2" xfId="27434" xr:uid="{00000000-0005-0000-0000-0000CF720000}"/>
    <cellStyle name="Normal 23 12 2 3" xfId="19534" xr:uid="{00000000-0005-0000-0000-0000D0720000}"/>
    <cellStyle name="Normal 23 12 2 4" xfId="32649" xr:uid="{00000000-0005-0000-0000-0000D1720000}"/>
    <cellStyle name="Normal 23 12 2 5" xfId="35660" xr:uid="{00000000-0005-0000-0000-0000D2720000}"/>
    <cellStyle name="Normal 23 12 3" xfId="9190" xr:uid="{00000000-0005-0000-0000-0000D3720000}"/>
    <cellStyle name="Normal 23 12 3 2" xfId="15597" xr:uid="{00000000-0005-0000-0000-0000D4720000}"/>
    <cellStyle name="Normal 23 12 3 2 2" xfId="28245" xr:uid="{00000000-0005-0000-0000-0000D5720000}"/>
    <cellStyle name="Normal 23 12 3 3" xfId="23195" xr:uid="{00000000-0005-0000-0000-0000D6720000}"/>
    <cellStyle name="Normal 23 12 4" xfId="7262" xr:uid="{00000000-0005-0000-0000-0000D7720000}"/>
    <cellStyle name="Normal 23 12 4 2" xfId="13793" xr:uid="{00000000-0005-0000-0000-0000D8720000}"/>
    <cellStyle name="Normal 23 12 4 2 2" xfId="26524" xr:uid="{00000000-0005-0000-0000-0000D9720000}"/>
    <cellStyle name="Normal 23 12 4 3" xfId="21990" xr:uid="{00000000-0005-0000-0000-0000DA720000}"/>
    <cellStyle name="Normal 23 12 5" xfId="12650" xr:uid="{00000000-0005-0000-0000-0000DB720000}"/>
    <cellStyle name="Normal 23 12 5 2" xfId="25396" xr:uid="{00000000-0005-0000-0000-0000DC720000}"/>
    <cellStyle name="Normal 23 12 6" xfId="18190" xr:uid="{00000000-0005-0000-0000-0000DD720000}"/>
    <cellStyle name="Normal 23 12 7" xfId="31486" xr:uid="{00000000-0005-0000-0000-0000DE720000}"/>
    <cellStyle name="Normal 23 12 8" xfId="34805" xr:uid="{00000000-0005-0000-0000-0000DF720000}"/>
    <cellStyle name="Normal 23 13" xfId="5214" xr:uid="{00000000-0005-0000-0000-0000E0720000}"/>
    <cellStyle name="Normal 23 13 2" xfId="8267" xr:uid="{00000000-0005-0000-0000-0000E1720000}"/>
    <cellStyle name="Normal 23 13 2 2" xfId="14756" xr:uid="{00000000-0005-0000-0000-0000E2720000}"/>
    <cellStyle name="Normal 23 13 2 2 2" xfId="27435" xr:uid="{00000000-0005-0000-0000-0000E3720000}"/>
    <cellStyle name="Normal 23 13 2 3" xfId="19535" xr:uid="{00000000-0005-0000-0000-0000E4720000}"/>
    <cellStyle name="Normal 23 13 2 4" xfId="32650" xr:uid="{00000000-0005-0000-0000-0000E5720000}"/>
    <cellStyle name="Normal 23 13 2 5" xfId="35661" xr:uid="{00000000-0005-0000-0000-0000E6720000}"/>
    <cellStyle name="Normal 23 13 3" xfId="9191" xr:uid="{00000000-0005-0000-0000-0000E7720000}"/>
    <cellStyle name="Normal 23 13 3 2" xfId="15598" xr:uid="{00000000-0005-0000-0000-0000E8720000}"/>
    <cellStyle name="Normal 23 13 3 2 2" xfId="28246" xr:uid="{00000000-0005-0000-0000-0000E9720000}"/>
    <cellStyle name="Normal 23 13 3 3" xfId="23196" xr:uid="{00000000-0005-0000-0000-0000EA720000}"/>
    <cellStyle name="Normal 23 13 4" xfId="7263" xr:uid="{00000000-0005-0000-0000-0000EB720000}"/>
    <cellStyle name="Normal 23 13 4 2" xfId="13794" xr:uid="{00000000-0005-0000-0000-0000EC720000}"/>
    <cellStyle name="Normal 23 13 4 2 2" xfId="26525" xr:uid="{00000000-0005-0000-0000-0000ED720000}"/>
    <cellStyle name="Normal 23 13 4 3" xfId="21991" xr:uid="{00000000-0005-0000-0000-0000EE720000}"/>
    <cellStyle name="Normal 23 13 5" xfId="12651" xr:uid="{00000000-0005-0000-0000-0000EF720000}"/>
    <cellStyle name="Normal 23 13 5 2" xfId="25397" xr:uid="{00000000-0005-0000-0000-0000F0720000}"/>
    <cellStyle name="Normal 23 13 6" xfId="18191" xr:uid="{00000000-0005-0000-0000-0000F1720000}"/>
    <cellStyle name="Normal 23 13 7" xfId="31487" xr:uid="{00000000-0005-0000-0000-0000F2720000}"/>
    <cellStyle name="Normal 23 13 8" xfId="34806" xr:uid="{00000000-0005-0000-0000-0000F3720000}"/>
    <cellStyle name="Normal 23 14" xfId="5215" xr:uid="{00000000-0005-0000-0000-0000F4720000}"/>
    <cellStyle name="Normal 23 14 2" xfId="8268" xr:uid="{00000000-0005-0000-0000-0000F5720000}"/>
    <cellStyle name="Normal 23 14 2 2" xfId="14757" xr:uid="{00000000-0005-0000-0000-0000F6720000}"/>
    <cellStyle name="Normal 23 14 2 2 2" xfId="27436" xr:uid="{00000000-0005-0000-0000-0000F7720000}"/>
    <cellStyle name="Normal 23 14 2 3" xfId="19536" xr:uid="{00000000-0005-0000-0000-0000F8720000}"/>
    <cellStyle name="Normal 23 14 2 4" xfId="32651" xr:uid="{00000000-0005-0000-0000-0000F9720000}"/>
    <cellStyle name="Normal 23 14 2 5" xfId="35662" xr:uid="{00000000-0005-0000-0000-0000FA720000}"/>
    <cellStyle name="Normal 23 14 3" xfId="9192" xr:uid="{00000000-0005-0000-0000-0000FB720000}"/>
    <cellStyle name="Normal 23 14 3 2" xfId="15599" xr:uid="{00000000-0005-0000-0000-0000FC720000}"/>
    <cellStyle name="Normal 23 14 3 2 2" xfId="28247" xr:uid="{00000000-0005-0000-0000-0000FD720000}"/>
    <cellStyle name="Normal 23 14 3 3" xfId="23197" xr:uid="{00000000-0005-0000-0000-0000FE720000}"/>
    <cellStyle name="Normal 23 14 4" xfId="7264" xr:uid="{00000000-0005-0000-0000-0000FF720000}"/>
    <cellStyle name="Normal 23 14 4 2" xfId="13795" xr:uid="{00000000-0005-0000-0000-000000730000}"/>
    <cellStyle name="Normal 23 14 4 2 2" xfId="26526" xr:uid="{00000000-0005-0000-0000-000001730000}"/>
    <cellStyle name="Normal 23 14 4 3" xfId="21992" xr:uid="{00000000-0005-0000-0000-000002730000}"/>
    <cellStyle name="Normal 23 14 5" xfId="12652" xr:uid="{00000000-0005-0000-0000-000003730000}"/>
    <cellStyle name="Normal 23 14 5 2" xfId="25398" xr:uid="{00000000-0005-0000-0000-000004730000}"/>
    <cellStyle name="Normal 23 14 6" xfId="18192" xr:uid="{00000000-0005-0000-0000-000005730000}"/>
    <cellStyle name="Normal 23 14 7" xfId="31488" xr:uid="{00000000-0005-0000-0000-000006730000}"/>
    <cellStyle name="Normal 23 14 8" xfId="34807" xr:uid="{00000000-0005-0000-0000-000007730000}"/>
    <cellStyle name="Normal 23 15" xfId="5216" xr:uid="{00000000-0005-0000-0000-000008730000}"/>
    <cellStyle name="Normal 23 15 2" xfId="8269" xr:uid="{00000000-0005-0000-0000-000009730000}"/>
    <cellStyle name="Normal 23 15 2 2" xfId="14758" xr:uid="{00000000-0005-0000-0000-00000A730000}"/>
    <cellStyle name="Normal 23 15 2 2 2" xfId="27437" xr:uid="{00000000-0005-0000-0000-00000B730000}"/>
    <cellStyle name="Normal 23 15 2 3" xfId="19537" xr:uid="{00000000-0005-0000-0000-00000C730000}"/>
    <cellStyle name="Normal 23 15 2 4" xfId="32652" xr:uid="{00000000-0005-0000-0000-00000D730000}"/>
    <cellStyle name="Normal 23 15 2 5" xfId="35663" xr:uid="{00000000-0005-0000-0000-00000E730000}"/>
    <cellStyle name="Normal 23 15 3" xfId="9193" xr:uid="{00000000-0005-0000-0000-00000F730000}"/>
    <cellStyle name="Normal 23 15 3 2" xfId="15600" xr:uid="{00000000-0005-0000-0000-000010730000}"/>
    <cellStyle name="Normal 23 15 3 2 2" xfId="28248" xr:uid="{00000000-0005-0000-0000-000011730000}"/>
    <cellStyle name="Normal 23 15 3 3" xfId="23198" xr:uid="{00000000-0005-0000-0000-000012730000}"/>
    <cellStyle name="Normal 23 15 4" xfId="7265" xr:uid="{00000000-0005-0000-0000-000013730000}"/>
    <cellStyle name="Normal 23 15 4 2" xfId="13796" xr:uid="{00000000-0005-0000-0000-000014730000}"/>
    <cellStyle name="Normal 23 15 4 2 2" xfId="26527" xr:uid="{00000000-0005-0000-0000-000015730000}"/>
    <cellStyle name="Normal 23 15 4 3" xfId="21993" xr:uid="{00000000-0005-0000-0000-000016730000}"/>
    <cellStyle name="Normal 23 15 5" xfId="12653" xr:uid="{00000000-0005-0000-0000-000017730000}"/>
    <cellStyle name="Normal 23 15 5 2" xfId="25399" xr:uid="{00000000-0005-0000-0000-000018730000}"/>
    <cellStyle name="Normal 23 15 6" xfId="18193" xr:uid="{00000000-0005-0000-0000-000019730000}"/>
    <cellStyle name="Normal 23 15 7" xfId="31489" xr:uid="{00000000-0005-0000-0000-00001A730000}"/>
    <cellStyle name="Normal 23 15 8" xfId="34808" xr:uid="{00000000-0005-0000-0000-00001B730000}"/>
    <cellStyle name="Normal 23 16" xfId="5217" xr:uid="{00000000-0005-0000-0000-00001C730000}"/>
    <cellStyle name="Normal 23 16 2" xfId="8270" xr:uid="{00000000-0005-0000-0000-00001D730000}"/>
    <cellStyle name="Normal 23 16 2 2" xfId="14759" xr:uid="{00000000-0005-0000-0000-00001E730000}"/>
    <cellStyle name="Normal 23 16 2 2 2" xfId="27438" xr:uid="{00000000-0005-0000-0000-00001F730000}"/>
    <cellStyle name="Normal 23 16 2 3" xfId="19538" xr:uid="{00000000-0005-0000-0000-000020730000}"/>
    <cellStyle name="Normal 23 16 2 4" xfId="32653" xr:uid="{00000000-0005-0000-0000-000021730000}"/>
    <cellStyle name="Normal 23 16 2 5" xfId="35664" xr:uid="{00000000-0005-0000-0000-000022730000}"/>
    <cellStyle name="Normal 23 16 3" xfId="9194" xr:uid="{00000000-0005-0000-0000-000023730000}"/>
    <cellStyle name="Normal 23 16 3 2" xfId="15601" xr:uid="{00000000-0005-0000-0000-000024730000}"/>
    <cellStyle name="Normal 23 16 3 2 2" xfId="28249" xr:uid="{00000000-0005-0000-0000-000025730000}"/>
    <cellStyle name="Normal 23 16 3 3" xfId="23199" xr:uid="{00000000-0005-0000-0000-000026730000}"/>
    <cellStyle name="Normal 23 16 4" xfId="7266" xr:uid="{00000000-0005-0000-0000-000027730000}"/>
    <cellStyle name="Normal 23 16 4 2" xfId="13797" xr:uid="{00000000-0005-0000-0000-000028730000}"/>
    <cellStyle name="Normal 23 16 4 2 2" xfId="26528" xr:uid="{00000000-0005-0000-0000-000029730000}"/>
    <cellStyle name="Normal 23 16 4 3" xfId="21994" xr:uid="{00000000-0005-0000-0000-00002A730000}"/>
    <cellStyle name="Normal 23 16 5" xfId="12654" xr:uid="{00000000-0005-0000-0000-00002B730000}"/>
    <cellStyle name="Normal 23 16 5 2" xfId="25400" xr:uid="{00000000-0005-0000-0000-00002C730000}"/>
    <cellStyle name="Normal 23 16 6" xfId="18194" xr:uid="{00000000-0005-0000-0000-00002D730000}"/>
    <cellStyle name="Normal 23 16 7" xfId="31490" xr:uid="{00000000-0005-0000-0000-00002E730000}"/>
    <cellStyle name="Normal 23 16 8" xfId="34809" xr:uid="{00000000-0005-0000-0000-00002F730000}"/>
    <cellStyle name="Normal 23 17" xfId="5218" xr:uid="{00000000-0005-0000-0000-000030730000}"/>
    <cellStyle name="Normal 23 17 2" xfId="8271" xr:uid="{00000000-0005-0000-0000-000031730000}"/>
    <cellStyle name="Normal 23 17 2 2" xfId="14760" xr:uid="{00000000-0005-0000-0000-000032730000}"/>
    <cellStyle name="Normal 23 17 2 2 2" xfId="27439" xr:uid="{00000000-0005-0000-0000-000033730000}"/>
    <cellStyle name="Normal 23 17 2 3" xfId="19539" xr:uid="{00000000-0005-0000-0000-000034730000}"/>
    <cellStyle name="Normal 23 17 2 4" xfId="32654" xr:uid="{00000000-0005-0000-0000-000035730000}"/>
    <cellStyle name="Normal 23 17 2 5" xfId="35665" xr:uid="{00000000-0005-0000-0000-000036730000}"/>
    <cellStyle name="Normal 23 17 3" xfId="9195" xr:uid="{00000000-0005-0000-0000-000037730000}"/>
    <cellStyle name="Normal 23 17 3 2" xfId="15602" xr:uid="{00000000-0005-0000-0000-000038730000}"/>
    <cellStyle name="Normal 23 17 3 2 2" xfId="28250" xr:uid="{00000000-0005-0000-0000-000039730000}"/>
    <cellStyle name="Normal 23 17 3 3" xfId="23200" xr:uid="{00000000-0005-0000-0000-00003A730000}"/>
    <cellStyle name="Normal 23 17 4" xfId="7267" xr:uid="{00000000-0005-0000-0000-00003B730000}"/>
    <cellStyle name="Normal 23 17 4 2" xfId="13798" xr:uid="{00000000-0005-0000-0000-00003C730000}"/>
    <cellStyle name="Normal 23 17 4 2 2" xfId="26529" xr:uid="{00000000-0005-0000-0000-00003D730000}"/>
    <cellStyle name="Normal 23 17 4 3" xfId="21995" xr:uid="{00000000-0005-0000-0000-00003E730000}"/>
    <cellStyle name="Normal 23 17 5" xfId="12655" xr:uid="{00000000-0005-0000-0000-00003F730000}"/>
    <cellStyle name="Normal 23 17 5 2" xfId="25401" xr:uid="{00000000-0005-0000-0000-000040730000}"/>
    <cellStyle name="Normal 23 17 6" xfId="18195" xr:uid="{00000000-0005-0000-0000-000041730000}"/>
    <cellStyle name="Normal 23 17 7" xfId="31491" xr:uid="{00000000-0005-0000-0000-000042730000}"/>
    <cellStyle name="Normal 23 17 8" xfId="34810" xr:uid="{00000000-0005-0000-0000-000043730000}"/>
    <cellStyle name="Normal 23 18" xfId="5219" xr:uid="{00000000-0005-0000-0000-000044730000}"/>
    <cellStyle name="Normal 23 18 2" xfId="8272" xr:uid="{00000000-0005-0000-0000-000045730000}"/>
    <cellStyle name="Normal 23 18 2 2" xfId="14761" xr:uid="{00000000-0005-0000-0000-000046730000}"/>
    <cellStyle name="Normal 23 18 2 2 2" xfId="27440" xr:uid="{00000000-0005-0000-0000-000047730000}"/>
    <cellStyle name="Normal 23 18 2 3" xfId="19540" xr:uid="{00000000-0005-0000-0000-000048730000}"/>
    <cellStyle name="Normal 23 18 2 4" xfId="32655" xr:uid="{00000000-0005-0000-0000-000049730000}"/>
    <cellStyle name="Normal 23 18 2 5" xfId="35666" xr:uid="{00000000-0005-0000-0000-00004A730000}"/>
    <cellStyle name="Normal 23 18 3" xfId="9196" xr:uid="{00000000-0005-0000-0000-00004B730000}"/>
    <cellStyle name="Normal 23 18 3 2" xfId="15603" xr:uid="{00000000-0005-0000-0000-00004C730000}"/>
    <cellStyle name="Normal 23 18 3 2 2" xfId="28251" xr:uid="{00000000-0005-0000-0000-00004D730000}"/>
    <cellStyle name="Normal 23 18 3 3" xfId="23201" xr:uid="{00000000-0005-0000-0000-00004E730000}"/>
    <cellStyle name="Normal 23 18 4" xfId="7268" xr:uid="{00000000-0005-0000-0000-00004F730000}"/>
    <cellStyle name="Normal 23 18 4 2" xfId="13799" xr:uid="{00000000-0005-0000-0000-000050730000}"/>
    <cellStyle name="Normal 23 18 4 2 2" xfId="26530" xr:uid="{00000000-0005-0000-0000-000051730000}"/>
    <cellStyle name="Normal 23 18 4 3" xfId="21996" xr:uid="{00000000-0005-0000-0000-000052730000}"/>
    <cellStyle name="Normal 23 18 5" xfId="12656" xr:uid="{00000000-0005-0000-0000-000053730000}"/>
    <cellStyle name="Normal 23 18 5 2" xfId="25402" xr:uid="{00000000-0005-0000-0000-000054730000}"/>
    <cellStyle name="Normal 23 18 6" xfId="18196" xr:uid="{00000000-0005-0000-0000-000055730000}"/>
    <cellStyle name="Normal 23 18 7" xfId="31492" xr:uid="{00000000-0005-0000-0000-000056730000}"/>
    <cellStyle name="Normal 23 18 8" xfId="34811" xr:uid="{00000000-0005-0000-0000-000057730000}"/>
    <cellStyle name="Normal 23 19" xfId="5220" xr:uid="{00000000-0005-0000-0000-000058730000}"/>
    <cellStyle name="Normal 23 19 2" xfId="8273" xr:uid="{00000000-0005-0000-0000-000059730000}"/>
    <cellStyle name="Normal 23 19 2 2" xfId="14762" xr:uid="{00000000-0005-0000-0000-00005A730000}"/>
    <cellStyle name="Normal 23 19 2 2 2" xfId="27441" xr:uid="{00000000-0005-0000-0000-00005B730000}"/>
    <cellStyle name="Normal 23 19 2 3" xfId="19541" xr:uid="{00000000-0005-0000-0000-00005C730000}"/>
    <cellStyle name="Normal 23 19 2 4" xfId="32656" xr:uid="{00000000-0005-0000-0000-00005D730000}"/>
    <cellStyle name="Normal 23 19 2 5" xfId="35667" xr:uid="{00000000-0005-0000-0000-00005E730000}"/>
    <cellStyle name="Normal 23 19 3" xfId="9197" xr:uid="{00000000-0005-0000-0000-00005F730000}"/>
    <cellStyle name="Normal 23 19 3 2" xfId="15604" xr:uid="{00000000-0005-0000-0000-000060730000}"/>
    <cellStyle name="Normal 23 19 3 2 2" xfId="28252" xr:uid="{00000000-0005-0000-0000-000061730000}"/>
    <cellStyle name="Normal 23 19 3 3" xfId="23202" xr:uid="{00000000-0005-0000-0000-000062730000}"/>
    <cellStyle name="Normal 23 19 4" xfId="7269" xr:uid="{00000000-0005-0000-0000-000063730000}"/>
    <cellStyle name="Normal 23 19 4 2" xfId="13800" xr:uid="{00000000-0005-0000-0000-000064730000}"/>
    <cellStyle name="Normal 23 19 4 2 2" xfId="26531" xr:uid="{00000000-0005-0000-0000-000065730000}"/>
    <cellStyle name="Normal 23 19 4 3" xfId="21997" xr:uid="{00000000-0005-0000-0000-000066730000}"/>
    <cellStyle name="Normal 23 19 5" xfId="12657" xr:uid="{00000000-0005-0000-0000-000067730000}"/>
    <cellStyle name="Normal 23 19 5 2" xfId="25403" xr:uid="{00000000-0005-0000-0000-000068730000}"/>
    <cellStyle name="Normal 23 19 6" xfId="18197" xr:uid="{00000000-0005-0000-0000-000069730000}"/>
    <cellStyle name="Normal 23 19 7" xfId="31493" xr:uid="{00000000-0005-0000-0000-00006A730000}"/>
    <cellStyle name="Normal 23 19 8" xfId="34812" xr:uid="{00000000-0005-0000-0000-00006B730000}"/>
    <cellStyle name="Normal 23 2" xfId="368" xr:uid="{00000000-0005-0000-0000-00006C730000}"/>
    <cellStyle name="Normal 23 2 10" xfId="37919" xr:uid="{00000000-0005-0000-0000-00006D730000}"/>
    <cellStyle name="Normal 23 2 11" xfId="44404" xr:uid="{00000000-0005-0000-0000-00006E730000}"/>
    <cellStyle name="Normal 23 2 12" xfId="47094" xr:uid="{DD0AEEB6-4CD4-4335-98A7-0A3BFEB05AD9}"/>
    <cellStyle name="Normal 23 2 2" xfId="594" xr:uid="{00000000-0005-0000-0000-00006F730000}"/>
    <cellStyle name="Normal 23 2 2 10" xfId="37965" xr:uid="{00000000-0005-0000-0000-000070730000}"/>
    <cellStyle name="Normal 23 2 2 11" xfId="44405" xr:uid="{00000000-0005-0000-0000-000071730000}"/>
    <cellStyle name="Normal 23 2 2 12" xfId="47095" xr:uid="{DDB2AAFD-7736-460D-8BDF-BDD31A675C41}"/>
    <cellStyle name="Normal 23 2 2 2" xfId="1797" xr:uid="{00000000-0005-0000-0000-000072730000}"/>
    <cellStyle name="Normal 23 2 2 2 2" xfId="1798" xr:uid="{00000000-0005-0000-0000-000073730000}"/>
    <cellStyle name="Normal 23 2 2 2 2 2" xfId="16575" xr:uid="{00000000-0005-0000-0000-000074730000}"/>
    <cellStyle name="Normal 23 2 2 2 2 2 2" xfId="29114" xr:uid="{00000000-0005-0000-0000-000075730000}"/>
    <cellStyle name="Normal 23 2 2 2 2 2 3" xfId="44408" xr:uid="{00000000-0005-0000-0000-000076730000}"/>
    <cellStyle name="Normal 23 2 2 2 2 3" xfId="24022" xr:uid="{00000000-0005-0000-0000-000077730000}"/>
    <cellStyle name="Normal 23 2 2 2 2 3 2" xfId="44409" xr:uid="{00000000-0005-0000-0000-000078730000}"/>
    <cellStyle name="Normal 23 2 2 2 2 4" xfId="11210" xr:uid="{00000000-0005-0000-0000-000079730000}"/>
    <cellStyle name="Normal 23 2 2 2 2 4 2" xfId="44410" xr:uid="{00000000-0005-0000-0000-00007A730000}"/>
    <cellStyle name="Normal 23 2 2 2 2 5" xfId="44407" xr:uid="{00000000-0005-0000-0000-00007B730000}"/>
    <cellStyle name="Normal 23 2 2 2 2 6" xfId="47097" xr:uid="{B2EA0CE4-D6C7-4F14-A453-E3AE4FDF9147}"/>
    <cellStyle name="Normal 23 2 2 2 3" xfId="16615" xr:uid="{00000000-0005-0000-0000-00007C730000}"/>
    <cellStyle name="Normal 23 2 2 2 3 2" xfId="29150" xr:uid="{00000000-0005-0000-0000-00007D730000}"/>
    <cellStyle name="Normal 23 2 2 2 3 3" xfId="44411" xr:uid="{00000000-0005-0000-0000-00007E730000}"/>
    <cellStyle name="Normal 23 2 2 2 4" xfId="24058" xr:uid="{00000000-0005-0000-0000-00007F730000}"/>
    <cellStyle name="Normal 23 2 2 2 4 2" xfId="44412" xr:uid="{00000000-0005-0000-0000-000080730000}"/>
    <cellStyle name="Normal 23 2 2 2 5" xfId="11276" xr:uid="{00000000-0005-0000-0000-000081730000}"/>
    <cellStyle name="Normal 23 2 2 2 5 2" xfId="44413" xr:uid="{00000000-0005-0000-0000-000082730000}"/>
    <cellStyle name="Normal 23 2 2 2 6" xfId="44406" xr:uid="{00000000-0005-0000-0000-000083730000}"/>
    <cellStyle name="Normal 23 2 2 2 7" xfId="47096" xr:uid="{B38571E2-6F78-45F5-8B44-DFBA4E0FF84C}"/>
    <cellStyle name="Normal 23 2 2 3" xfId="1799" xr:uid="{00000000-0005-0000-0000-000084730000}"/>
    <cellStyle name="Normal 23 2 2 3 2" xfId="16052" xr:uid="{00000000-0005-0000-0000-000085730000}"/>
    <cellStyle name="Normal 23 2 2 3 2 2" xfId="28679" xr:uid="{00000000-0005-0000-0000-000086730000}"/>
    <cellStyle name="Normal 23 2 2 3 2 3" xfId="44415" xr:uid="{00000000-0005-0000-0000-000087730000}"/>
    <cellStyle name="Normal 23 2 2 3 3" xfId="23644" xr:uid="{00000000-0005-0000-0000-000088730000}"/>
    <cellStyle name="Normal 23 2 2 3 3 2" xfId="44416" xr:uid="{00000000-0005-0000-0000-000089730000}"/>
    <cellStyle name="Normal 23 2 2 3 4" xfId="10214" xr:uid="{00000000-0005-0000-0000-00008A730000}"/>
    <cellStyle name="Normal 23 2 2 3 4 2" xfId="44417" xr:uid="{00000000-0005-0000-0000-00008B730000}"/>
    <cellStyle name="Normal 23 2 2 3 5" xfId="44414" xr:uid="{00000000-0005-0000-0000-00008C730000}"/>
    <cellStyle name="Normal 23 2 2 3 6" xfId="47098" xr:uid="{B9903538-6054-4807-B727-7CD51ACD3B4B}"/>
    <cellStyle name="Normal 23 2 2 4" xfId="1796" xr:uid="{00000000-0005-0000-0000-00008D730000}"/>
    <cellStyle name="Normal 23 2 2 4 2" xfId="16531" xr:uid="{00000000-0005-0000-0000-00008E730000}"/>
    <cellStyle name="Normal 23 2 2 4 2 2" xfId="29070" xr:uid="{00000000-0005-0000-0000-00008F730000}"/>
    <cellStyle name="Normal 23 2 2 4 3" xfId="23978" xr:uid="{00000000-0005-0000-0000-000090730000}"/>
    <cellStyle name="Normal 23 2 2 4 4" xfId="11131" xr:uid="{00000000-0005-0000-0000-000091730000}"/>
    <cellStyle name="Normal 23 2 2 4 5" xfId="44418" xr:uid="{00000000-0005-0000-0000-000092730000}"/>
    <cellStyle name="Normal 23 2 2 5" xfId="14763" xr:uid="{00000000-0005-0000-0000-000093730000}"/>
    <cellStyle name="Normal 23 2 2 5 2" xfId="27442" xr:uid="{00000000-0005-0000-0000-000094730000}"/>
    <cellStyle name="Normal 23 2 2 5 3" xfId="44419" xr:uid="{00000000-0005-0000-0000-000095730000}"/>
    <cellStyle name="Normal 23 2 2 6" xfId="18818" xr:uid="{00000000-0005-0000-0000-000096730000}"/>
    <cellStyle name="Normal 23 2 2 6 2" xfId="44420" xr:uid="{00000000-0005-0000-0000-000097730000}"/>
    <cellStyle name="Normal 23 2 2 7" xfId="22573" xr:uid="{00000000-0005-0000-0000-000098730000}"/>
    <cellStyle name="Normal 23 2 2 8" xfId="8274" xr:uid="{00000000-0005-0000-0000-000099730000}"/>
    <cellStyle name="Normal 23 2 2 9" xfId="37672" xr:uid="{00000000-0005-0000-0000-00009A730000}"/>
    <cellStyle name="Normal 23 2 3" xfId="1800" xr:uid="{00000000-0005-0000-0000-00009B730000}"/>
    <cellStyle name="Normal 23 2 3 10" xfId="47099" xr:uid="{53122754-6B0E-49B4-9CB8-4419D29D5582}"/>
    <cellStyle name="Normal 23 2 3 2" xfId="1801" xr:uid="{00000000-0005-0000-0000-00009C730000}"/>
    <cellStyle name="Normal 23 2 3 2 2" xfId="16326" xr:uid="{00000000-0005-0000-0000-00009D730000}"/>
    <cellStyle name="Normal 23 2 3 2 2 2" xfId="28868" xr:uid="{00000000-0005-0000-0000-00009E730000}"/>
    <cellStyle name="Normal 23 2 3 2 2 3" xfId="44423" xr:uid="{00000000-0005-0000-0000-00009F730000}"/>
    <cellStyle name="Normal 23 2 3 2 3" xfId="19542" xr:uid="{00000000-0005-0000-0000-0000A0730000}"/>
    <cellStyle name="Normal 23 2 3 2 3 2" xfId="44424" xr:uid="{00000000-0005-0000-0000-0000A1730000}"/>
    <cellStyle name="Normal 23 2 3 2 4" xfId="32657" xr:uid="{00000000-0005-0000-0000-0000A2730000}"/>
    <cellStyle name="Normal 23 2 3 2 4 2" xfId="44425" xr:uid="{00000000-0005-0000-0000-0000A3730000}"/>
    <cellStyle name="Normal 23 2 3 2 5" xfId="35668" xr:uid="{00000000-0005-0000-0000-0000A4730000}"/>
    <cellStyle name="Normal 23 2 3 2 6" xfId="10806" xr:uid="{00000000-0005-0000-0000-0000A5730000}"/>
    <cellStyle name="Normal 23 2 3 2 7" xfId="44422" xr:uid="{00000000-0005-0000-0000-0000A6730000}"/>
    <cellStyle name="Normal 23 2 3 2 8" xfId="47100" xr:uid="{82CE748A-A9FA-49EF-9B2A-94D7E6A8E4FB}"/>
    <cellStyle name="Normal 23 2 3 3" xfId="11153" xr:uid="{00000000-0005-0000-0000-0000A7730000}"/>
    <cellStyle name="Normal 23 2 3 3 2" xfId="16545" xr:uid="{00000000-0005-0000-0000-0000A8730000}"/>
    <cellStyle name="Normal 23 2 3 3 2 2" xfId="29084" xr:uid="{00000000-0005-0000-0000-0000A9730000}"/>
    <cellStyle name="Normal 23 2 3 3 3" xfId="23993" xr:uid="{00000000-0005-0000-0000-0000AA730000}"/>
    <cellStyle name="Normal 23 2 3 3 4" xfId="44426" xr:uid="{00000000-0005-0000-0000-0000AB730000}"/>
    <cellStyle name="Normal 23 2 3 4" xfId="15605" xr:uid="{00000000-0005-0000-0000-0000AC730000}"/>
    <cellStyle name="Normal 23 2 3 4 2" xfId="28253" xr:uid="{00000000-0005-0000-0000-0000AD730000}"/>
    <cellStyle name="Normal 23 2 3 4 3" xfId="44427" xr:uid="{00000000-0005-0000-0000-0000AE730000}"/>
    <cellStyle name="Normal 23 2 3 5" xfId="18198" xr:uid="{00000000-0005-0000-0000-0000AF730000}"/>
    <cellStyle name="Normal 23 2 3 5 2" xfId="44428" xr:uid="{00000000-0005-0000-0000-0000B0730000}"/>
    <cellStyle name="Normal 23 2 3 6" xfId="31494" xr:uid="{00000000-0005-0000-0000-0000B1730000}"/>
    <cellStyle name="Normal 23 2 3 7" xfId="34813" xr:uid="{00000000-0005-0000-0000-0000B2730000}"/>
    <cellStyle name="Normal 23 2 3 8" xfId="9198" xr:uid="{00000000-0005-0000-0000-0000B3730000}"/>
    <cellStyle name="Normal 23 2 3 9" xfId="44421" xr:uid="{00000000-0005-0000-0000-0000B4730000}"/>
    <cellStyle name="Normal 23 2 4" xfId="1802" xr:uid="{00000000-0005-0000-0000-0000B5730000}"/>
    <cellStyle name="Normal 23 2 4 2" xfId="11124" xr:uid="{00000000-0005-0000-0000-0000B6730000}"/>
    <cellStyle name="Normal 23 2 4 2 2" xfId="16526" xr:uid="{00000000-0005-0000-0000-0000B7730000}"/>
    <cellStyle name="Normal 23 2 4 2 2 2" xfId="29065" xr:uid="{00000000-0005-0000-0000-0000B8730000}"/>
    <cellStyle name="Normal 23 2 4 2 3" xfId="23973" xr:uid="{00000000-0005-0000-0000-0000B9730000}"/>
    <cellStyle name="Normal 23 2 4 2 4" xfId="44430" xr:uid="{00000000-0005-0000-0000-0000BA730000}"/>
    <cellStyle name="Normal 23 2 4 3" xfId="10510" xr:uid="{00000000-0005-0000-0000-0000BB730000}"/>
    <cellStyle name="Normal 23 2 4 3 2" xfId="44431" xr:uid="{00000000-0005-0000-0000-0000BC730000}"/>
    <cellStyle name="Normal 23 2 4 4" xfId="44432" xr:uid="{00000000-0005-0000-0000-0000BD730000}"/>
    <cellStyle name="Normal 23 2 4 5" xfId="44429" xr:uid="{00000000-0005-0000-0000-0000BE730000}"/>
    <cellStyle name="Normal 23 2 4 6" xfId="47101" xr:uid="{CA2EBF4B-9FC8-4FE1-B2A2-DAB71ADD2E33}"/>
    <cellStyle name="Normal 23 2 5" xfId="1795" xr:uid="{00000000-0005-0000-0000-0000BF730000}"/>
    <cellStyle name="Normal 23 2 5 2" xfId="16083" xr:uid="{00000000-0005-0000-0000-0000C0730000}"/>
    <cellStyle name="Normal 23 2 5 2 2" xfId="28709" xr:uid="{00000000-0005-0000-0000-0000C1730000}"/>
    <cellStyle name="Normal 23 2 5 3" xfId="23671" xr:uid="{00000000-0005-0000-0000-0000C2730000}"/>
    <cellStyle name="Normal 23 2 5 4" xfId="10324" xr:uid="{00000000-0005-0000-0000-0000C3730000}"/>
    <cellStyle name="Normal 23 2 5 5" xfId="44433" xr:uid="{00000000-0005-0000-0000-0000C4730000}"/>
    <cellStyle name="Normal 23 2 6" xfId="7270" xr:uid="{00000000-0005-0000-0000-0000C5730000}"/>
    <cellStyle name="Normal 23 2 6 2" xfId="13801" xr:uid="{00000000-0005-0000-0000-0000C6730000}"/>
    <cellStyle name="Normal 23 2 6 2 2" xfId="26532" xr:uid="{00000000-0005-0000-0000-0000C7730000}"/>
    <cellStyle name="Normal 23 2 6 3" xfId="21998" xr:uid="{00000000-0005-0000-0000-0000C8730000}"/>
    <cellStyle name="Normal 23 2 6 4" xfId="44434" xr:uid="{00000000-0005-0000-0000-0000C9730000}"/>
    <cellStyle name="Normal 23 2 7" xfId="12658" xr:uid="{00000000-0005-0000-0000-0000CA730000}"/>
    <cellStyle name="Normal 23 2 7 2" xfId="25404" xr:uid="{00000000-0005-0000-0000-0000CB730000}"/>
    <cellStyle name="Normal 23 2 7 3" xfId="44435" xr:uid="{00000000-0005-0000-0000-0000CC730000}"/>
    <cellStyle name="Normal 23 2 8" xfId="5221" xr:uid="{00000000-0005-0000-0000-0000CD730000}"/>
    <cellStyle name="Normal 23 2 8 2" xfId="44436" xr:uid="{00000000-0005-0000-0000-0000CE730000}"/>
    <cellStyle name="Normal 23 2 9" xfId="37624" xr:uid="{00000000-0005-0000-0000-0000CF730000}"/>
    <cellStyle name="Normal 23 20" xfId="5210" xr:uid="{00000000-0005-0000-0000-0000D0730000}"/>
    <cellStyle name="Normal 23 20 2" xfId="8263" xr:uid="{00000000-0005-0000-0000-0000D1730000}"/>
    <cellStyle name="Normal 23 20 2 2" xfId="14752" xr:uid="{00000000-0005-0000-0000-0000D2730000}"/>
    <cellStyle name="Normal 23 20 2 2 2" xfId="27431" xr:uid="{00000000-0005-0000-0000-0000D3730000}"/>
    <cellStyle name="Normal 23 20 2 3" xfId="22572" xr:uid="{00000000-0005-0000-0000-0000D4730000}"/>
    <cellStyle name="Normal 23 20 3" xfId="9187" xr:uid="{00000000-0005-0000-0000-0000D5730000}"/>
    <cellStyle name="Normal 23 20 3 2" xfId="15594" xr:uid="{00000000-0005-0000-0000-0000D6730000}"/>
    <cellStyle name="Normal 23 20 3 2 2" xfId="28242" xr:uid="{00000000-0005-0000-0000-0000D7730000}"/>
    <cellStyle name="Normal 23 20 3 3" xfId="23192" xr:uid="{00000000-0005-0000-0000-0000D8730000}"/>
    <cellStyle name="Normal 23 20 4" xfId="7259" xr:uid="{00000000-0005-0000-0000-0000D9730000}"/>
    <cellStyle name="Normal 23 20 4 2" xfId="13790" xr:uid="{00000000-0005-0000-0000-0000DA730000}"/>
    <cellStyle name="Normal 23 20 4 2 2" xfId="26521" xr:uid="{00000000-0005-0000-0000-0000DB730000}"/>
    <cellStyle name="Normal 23 20 4 3" xfId="21987" xr:uid="{00000000-0005-0000-0000-0000DC730000}"/>
    <cellStyle name="Normal 23 20 5" xfId="12647" xr:uid="{00000000-0005-0000-0000-0000DD730000}"/>
    <cellStyle name="Normal 23 20 5 2" xfId="25393" xr:uid="{00000000-0005-0000-0000-0000DE730000}"/>
    <cellStyle name="Normal 23 20 6" xfId="18667" xr:uid="{00000000-0005-0000-0000-0000DF730000}"/>
    <cellStyle name="Normal 23 20 7" xfId="21042" xr:uid="{00000000-0005-0000-0000-0000E0730000}"/>
    <cellStyle name="Normal 23 21" xfId="9743" xr:uid="{00000000-0005-0000-0000-0000E1730000}"/>
    <cellStyle name="Normal 23 21 2" xfId="19531" xr:uid="{00000000-0005-0000-0000-0000E2730000}"/>
    <cellStyle name="Normal 23 21 2 2" xfId="32646" xr:uid="{00000000-0005-0000-0000-0000E3730000}"/>
    <cellStyle name="Normal 23 21 2 3" xfId="35657" xr:uid="{00000000-0005-0000-0000-0000E4730000}"/>
    <cellStyle name="Normal 23 21 3" xfId="18187" xr:uid="{00000000-0005-0000-0000-0000E5730000}"/>
    <cellStyle name="Normal 23 21 4" xfId="31483" xr:uid="{00000000-0005-0000-0000-0000E6730000}"/>
    <cellStyle name="Normal 23 21 5" xfId="34802" xr:uid="{00000000-0005-0000-0000-0000E7730000}"/>
    <cellStyle name="Normal 23 22" xfId="10005" xr:uid="{00000000-0005-0000-0000-0000E8730000}"/>
    <cellStyle name="Normal 23 22 2" xfId="15973" xr:uid="{00000000-0005-0000-0000-0000E9730000}"/>
    <cellStyle name="Normal 23 22 2 2" xfId="28609" xr:uid="{00000000-0005-0000-0000-0000EA730000}"/>
    <cellStyle name="Normal 23 22 3" xfId="23580" xr:uid="{00000000-0005-0000-0000-0000EB730000}"/>
    <cellStyle name="Normal 23 23" xfId="2925" xr:uid="{00000000-0005-0000-0000-0000EC730000}"/>
    <cellStyle name="Normal 23 24" xfId="44403" xr:uid="{00000000-0005-0000-0000-0000ED730000}"/>
    <cellStyle name="Normal 23 25" xfId="47093" xr:uid="{952C83DD-05E9-4A25-82CA-6A70A66F409E}"/>
    <cellStyle name="Normal 23 3" xfId="567" xr:uid="{00000000-0005-0000-0000-0000EE730000}"/>
    <cellStyle name="Normal 23 3 10" xfId="5222" xr:uid="{00000000-0005-0000-0000-0000EF730000}"/>
    <cellStyle name="Normal 23 3 11" xfId="37650" xr:uid="{00000000-0005-0000-0000-0000F0730000}"/>
    <cellStyle name="Normal 23 3 12" xfId="37944" xr:uid="{00000000-0005-0000-0000-0000F1730000}"/>
    <cellStyle name="Normal 23 3 13" xfId="44437" xr:uid="{00000000-0005-0000-0000-0000F2730000}"/>
    <cellStyle name="Normal 23 3 14" xfId="47102" xr:uid="{689FEFAC-5E3E-4202-AB64-3AF9BB5EA19A}"/>
    <cellStyle name="Normal 23 3 2" xfId="1804" xr:uid="{00000000-0005-0000-0000-0000F3730000}"/>
    <cellStyle name="Normal 23 3 2 10" xfId="47103" xr:uid="{74F44BFC-20AC-4866-9C46-1A9DBC69793F}"/>
    <cellStyle name="Normal 23 3 2 2" xfId="1805" xr:uid="{00000000-0005-0000-0000-0000F4730000}"/>
    <cellStyle name="Normal 23 3 2 2 2" xfId="16491" xr:uid="{00000000-0005-0000-0000-0000F5730000}"/>
    <cellStyle name="Normal 23 3 2 2 2 2" xfId="29031" xr:uid="{00000000-0005-0000-0000-0000F6730000}"/>
    <cellStyle name="Normal 23 3 2 2 2 3" xfId="44440" xr:uid="{00000000-0005-0000-0000-0000F7730000}"/>
    <cellStyle name="Normal 23 3 2 2 3" xfId="23941" xr:uid="{00000000-0005-0000-0000-0000F8730000}"/>
    <cellStyle name="Normal 23 3 2 2 3 2" xfId="44441" xr:uid="{00000000-0005-0000-0000-0000F9730000}"/>
    <cellStyle name="Normal 23 3 2 2 4" xfId="11065" xr:uid="{00000000-0005-0000-0000-0000FA730000}"/>
    <cellStyle name="Normal 23 3 2 2 4 2" xfId="44442" xr:uid="{00000000-0005-0000-0000-0000FB730000}"/>
    <cellStyle name="Normal 23 3 2 2 5" xfId="44439" xr:uid="{00000000-0005-0000-0000-0000FC730000}"/>
    <cellStyle name="Normal 23 3 2 2 6" xfId="47104" xr:uid="{49ED4EE1-3C20-4FFB-8D79-D7A65B50A52C}"/>
    <cellStyle name="Normal 23 3 2 3" xfId="11312" xr:uid="{00000000-0005-0000-0000-0000FD730000}"/>
    <cellStyle name="Normal 23 3 2 3 2" xfId="16640" xr:uid="{00000000-0005-0000-0000-0000FE730000}"/>
    <cellStyle name="Normal 23 3 2 3 2 2" xfId="29175" xr:uid="{00000000-0005-0000-0000-0000FF730000}"/>
    <cellStyle name="Normal 23 3 2 3 3" xfId="24082" xr:uid="{00000000-0005-0000-0000-000000740000}"/>
    <cellStyle name="Normal 23 3 2 3 4" xfId="44443" xr:uid="{00000000-0005-0000-0000-000001740000}"/>
    <cellStyle name="Normal 23 3 2 4" xfId="14764" xr:uid="{00000000-0005-0000-0000-000002740000}"/>
    <cellStyle name="Normal 23 3 2 4 2" xfId="27443" xr:uid="{00000000-0005-0000-0000-000003740000}"/>
    <cellStyle name="Normal 23 3 2 4 3" xfId="44444" xr:uid="{00000000-0005-0000-0000-000004740000}"/>
    <cellStyle name="Normal 23 3 2 5" xfId="19543" xr:uid="{00000000-0005-0000-0000-000005740000}"/>
    <cellStyle name="Normal 23 3 2 5 2" xfId="44445" xr:uid="{00000000-0005-0000-0000-000006740000}"/>
    <cellStyle name="Normal 23 3 2 6" xfId="32658" xr:uid="{00000000-0005-0000-0000-000007740000}"/>
    <cellStyle name="Normal 23 3 2 7" xfId="35669" xr:uid="{00000000-0005-0000-0000-000008740000}"/>
    <cellStyle name="Normal 23 3 2 8" xfId="8275" xr:uid="{00000000-0005-0000-0000-000009740000}"/>
    <cellStyle name="Normal 23 3 2 9" xfId="44438" xr:uid="{00000000-0005-0000-0000-00000A740000}"/>
    <cellStyle name="Normal 23 3 3" xfId="1806" xr:uid="{00000000-0005-0000-0000-00000B740000}"/>
    <cellStyle name="Normal 23 3 3 2" xfId="10592" xr:uid="{00000000-0005-0000-0000-00000C740000}"/>
    <cellStyle name="Normal 23 3 3 2 2" xfId="16184" xr:uid="{00000000-0005-0000-0000-00000D740000}"/>
    <cellStyle name="Normal 23 3 3 2 2 2" xfId="28806" xr:uid="{00000000-0005-0000-0000-00000E740000}"/>
    <cellStyle name="Normal 23 3 3 2 3" xfId="23750" xr:uid="{00000000-0005-0000-0000-00000F740000}"/>
    <cellStyle name="Normal 23 3 3 2 4" xfId="44447" xr:uid="{00000000-0005-0000-0000-000010740000}"/>
    <cellStyle name="Normal 23 3 3 3" xfId="15606" xr:uid="{00000000-0005-0000-0000-000011740000}"/>
    <cellStyle name="Normal 23 3 3 3 2" xfId="28254" xr:uid="{00000000-0005-0000-0000-000012740000}"/>
    <cellStyle name="Normal 23 3 3 3 3" xfId="44448" xr:uid="{00000000-0005-0000-0000-000013740000}"/>
    <cellStyle name="Normal 23 3 3 4" xfId="23203" xr:uid="{00000000-0005-0000-0000-000014740000}"/>
    <cellStyle name="Normal 23 3 3 4 2" xfId="44449" xr:uid="{00000000-0005-0000-0000-000015740000}"/>
    <cellStyle name="Normal 23 3 3 5" xfId="9199" xr:uid="{00000000-0005-0000-0000-000016740000}"/>
    <cellStyle name="Normal 23 3 3 6" xfId="44446" xr:uid="{00000000-0005-0000-0000-000017740000}"/>
    <cellStyle name="Normal 23 3 3 7" xfId="47105" xr:uid="{A0579DF2-46C4-4903-AFBD-89819CE40702}"/>
    <cellStyle name="Normal 23 3 4" xfId="1803" xr:uid="{00000000-0005-0000-0000-000018740000}"/>
    <cellStyle name="Normal 23 3 4 2" xfId="16434" xr:uid="{00000000-0005-0000-0000-000019740000}"/>
    <cellStyle name="Normal 23 3 4 2 2" xfId="28974" xr:uid="{00000000-0005-0000-0000-00001A740000}"/>
    <cellStyle name="Normal 23 3 4 3" xfId="23884" xr:uid="{00000000-0005-0000-0000-00001B740000}"/>
    <cellStyle name="Normal 23 3 4 4" xfId="10982" xr:uid="{00000000-0005-0000-0000-00001C740000}"/>
    <cellStyle name="Normal 23 3 4 5" xfId="44450" xr:uid="{00000000-0005-0000-0000-00001D740000}"/>
    <cellStyle name="Normal 23 3 5" xfId="7271" xr:uid="{00000000-0005-0000-0000-00001E740000}"/>
    <cellStyle name="Normal 23 3 5 2" xfId="13802" xr:uid="{00000000-0005-0000-0000-00001F740000}"/>
    <cellStyle name="Normal 23 3 5 2 2" xfId="26533" xr:uid="{00000000-0005-0000-0000-000020740000}"/>
    <cellStyle name="Normal 23 3 5 3" xfId="21999" xr:uid="{00000000-0005-0000-0000-000021740000}"/>
    <cellStyle name="Normal 23 3 5 4" xfId="44451" xr:uid="{00000000-0005-0000-0000-000022740000}"/>
    <cellStyle name="Normal 23 3 6" xfId="12659" xr:uid="{00000000-0005-0000-0000-000023740000}"/>
    <cellStyle name="Normal 23 3 6 2" xfId="25405" xr:uid="{00000000-0005-0000-0000-000024740000}"/>
    <cellStyle name="Normal 23 3 6 3" xfId="44452" xr:uid="{00000000-0005-0000-0000-000025740000}"/>
    <cellStyle name="Normal 23 3 7" xfId="18199" xr:uid="{00000000-0005-0000-0000-000026740000}"/>
    <cellStyle name="Normal 23 3 7 2" xfId="44453" xr:uid="{00000000-0005-0000-0000-000027740000}"/>
    <cellStyle name="Normal 23 3 8" xfId="31495" xr:uid="{00000000-0005-0000-0000-000028740000}"/>
    <cellStyle name="Normal 23 3 9" xfId="34814" xr:uid="{00000000-0005-0000-0000-000029740000}"/>
    <cellStyle name="Normal 23 4" xfId="787" xr:uid="{00000000-0005-0000-0000-00002A740000}"/>
    <cellStyle name="Normal 23 4 10" xfId="5223" xr:uid="{00000000-0005-0000-0000-00002B740000}"/>
    <cellStyle name="Normal 23 4 11" xfId="44454" xr:uid="{00000000-0005-0000-0000-00002C740000}"/>
    <cellStyle name="Normal 23 4 12" xfId="47106" xr:uid="{98A0A9F7-C1B4-4605-A7CB-D39FA400155F}"/>
    <cellStyle name="Normal 23 4 2" xfId="1808" xr:uid="{00000000-0005-0000-0000-00002D740000}"/>
    <cellStyle name="Normal 23 4 2 2" xfId="11336" xr:uid="{00000000-0005-0000-0000-00002E740000}"/>
    <cellStyle name="Normal 23 4 2 2 2" xfId="16658" xr:uid="{00000000-0005-0000-0000-00002F740000}"/>
    <cellStyle name="Normal 23 4 2 2 2 2" xfId="29193" xr:uid="{00000000-0005-0000-0000-000030740000}"/>
    <cellStyle name="Normal 23 4 2 2 3" xfId="24101" xr:uid="{00000000-0005-0000-0000-000031740000}"/>
    <cellStyle name="Normal 23 4 2 2 4" xfId="44456" xr:uid="{00000000-0005-0000-0000-000032740000}"/>
    <cellStyle name="Normal 23 4 2 3" xfId="14765" xr:uid="{00000000-0005-0000-0000-000033740000}"/>
    <cellStyle name="Normal 23 4 2 3 2" xfId="27444" xr:uid="{00000000-0005-0000-0000-000034740000}"/>
    <cellStyle name="Normal 23 4 2 3 3" xfId="44457" xr:uid="{00000000-0005-0000-0000-000035740000}"/>
    <cellStyle name="Normal 23 4 2 4" xfId="19544" xr:uid="{00000000-0005-0000-0000-000036740000}"/>
    <cellStyle name="Normal 23 4 2 4 2" xfId="44458" xr:uid="{00000000-0005-0000-0000-000037740000}"/>
    <cellStyle name="Normal 23 4 2 5" xfId="32659" xr:uid="{00000000-0005-0000-0000-000038740000}"/>
    <cellStyle name="Normal 23 4 2 6" xfId="35670" xr:uid="{00000000-0005-0000-0000-000039740000}"/>
    <cellStyle name="Normal 23 4 2 7" xfId="8276" xr:uid="{00000000-0005-0000-0000-00003A740000}"/>
    <cellStyle name="Normal 23 4 2 8" xfId="44455" xr:uid="{00000000-0005-0000-0000-00003B740000}"/>
    <cellStyle name="Normal 23 4 2 9" xfId="47107" xr:uid="{DEDCE562-E98D-42A1-88BA-6FD8DBB5BABB}"/>
    <cellStyle name="Normal 23 4 3" xfId="1807" xr:uid="{00000000-0005-0000-0000-00003C740000}"/>
    <cellStyle name="Normal 23 4 3 2" xfId="15607" xr:uid="{00000000-0005-0000-0000-00003D740000}"/>
    <cellStyle name="Normal 23 4 3 2 2" xfId="28255" xr:uid="{00000000-0005-0000-0000-00003E740000}"/>
    <cellStyle name="Normal 23 4 3 3" xfId="23204" xr:uid="{00000000-0005-0000-0000-00003F740000}"/>
    <cellStyle name="Normal 23 4 3 4" xfId="9200" xr:uid="{00000000-0005-0000-0000-000040740000}"/>
    <cellStyle name="Normal 23 4 3 5" xfId="44459" xr:uid="{00000000-0005-0000-0000-000041740000}"/>
    <cellStyle name="Normal 23 4 4" xfId="11332" xr:uid="{00000000-0005-0000-0000-000042740000}"/>
    <cellStyle name="Normal 23 4 4 2" xfId="16655" xr:uid="{00000000-0005-0000-0000-000043740000}"/>
    <cellStyle name="Normal 23 4 4 2 2" xfId="29190" xr:uid="{00000000-0005-0000-0000-000044740000}"/>
    <cellStyle name="Normal 23 4 4 3" xfId="24098" xr:uid="{00000000-0005-0000-0000-000045740000}"/>
    <cellStyle name="Normal 23 4 4 4" xfId="44460" xr:uid="{00000000-0005-0000-0000-000046740000}"/>
    <cellStyle name="Normal 23 4 5" xfId="7272" xr:uid="{00000000-0005-0000-0000-000047740000}"/>
    <cellStyle name="Normal 23 4 5 2" xfId="13803" xr:uid="{00000000-0005-0000-0000-000048740000}"/>
    <cellStyle name="Normal 23 4 5 2 2" xfId="26534" xr:uid="{00000000-0005-0000-0000-000049740000}"/>
    <cellStyle name="Normal 23 4 5 3" xfId="22000" xr:uid="{00000000-0005-0000-0000-00004A740000}"/>
    <cellStyle name="Normal 23 4 5 4" xfId="44461" xr:uid="{00000000-0005-0000-0000-00004B740000}"/>
    <cellStyle name="Normal 23 4 6" xfId="12660" xr:uid="{00000000-0005-0000-0000-00004C740000}"/>
    <cellStyle name="Normal 23 4 6 2" xfId="25406" xr:uid="{00000000-0005-0000-0000-00004D740000}"/>
    <cellStyle name="Normal 23 4 6 3" xfId="44462" xr:uid="{00000000-0005-0000-0000-00004E740000}"/>
    <cellStyle name="Normal 23 4 7" xfId="18200" xr:uid="{00000000-0005-0000-0000-00004F740000}"/>
    <cellStyle name="Normal 23 4 8" xfId="31496" xr:uid="{00000000-0005-0000-0000-000050740000}"/>
    <cellStyle name="Normal 23 4 9" xfId="34815" xr:uid="{00000000-0005-0000-0000-000051740000}"/>
    <cellStyle name="Normal 23 5" xfId="1809" xr:uid="{00000000-0005-0000-0000-000052740000}"/>
    <cellStyle name="Normal 23 5 10" xfId="5224" xr:uid="{00000000-0005-0000-0000-000053740000}"/>
    <cellStyle name="Normal 23 5 11" xfId="37597" xr:uid="{00000000-0005-0000-0000-000054740000}"/>
    <cellStyle name="Normal 23 5 12" xfId="37898" xr:uid="{00000000-0005-0000-0000-000055740000}"/>
    <cellStyle name="Normal 23 5 13" xfId="44463" xr:uid="{00000000-0005-0000-0000-000056740000}"/>
    <cellStyle name="Normal 23 5 14" xfId="47108" xr:uid="{B969E913-6898-4D72-AA0E-1E6A1F74AA18}"/>
    <cellStyle name="Normal 23 5 2" xfId="8277" xr:uid="{00000000-0005-0000-0000-000057740000}"/>
    <cellStyle name="Normal 23 5 2 2" xfId="14766" xr:uid="{00000000-0005-0000-0000-000058740000}"/>
    <cellStyle name="Normal 23 5 2 2 2" xfId="27445" xr:uid="{00000000-0005-0000-0000-000059740000}"/>
    <cellStyle name="Normal 23 5 2 3" xfId="19545" xr:uid="{00000000-0005-0000-0000-00005A740000}"/>
    <cellStyle name="Normal 23 5 2 4" xfId="32660" xr:uid="{00000000-0005-0000-0000-00005B740000}"/>
    <cellStyle name="Normal 23 5 2 5" xfId="35671" xr:uid="{00000000-0005-0000-0000-00005C740000}"/>
    <cellStyle name="Normal 23 5 2 6" xfId="44464" xr:uid="{00000000-0005-0000-0000-00005D740000}"/>
    <cellStyle name="Normal 23 5 3" xfId="9201" xr:uid="{00000000-0005-0000-0000-00005E740000}"/>
    <cellStyle name="Normal 23 5 3 2" xfId="15608" xr:uid="{00000000-0005-0000-0000-00005F740000}"/>
    <cellStyle name="Normal 23 5 3 2 2" xfId="28256" xr:uid="{00000000-0005-0000-0000-000060740000}"/>
    <cellStyle name="Normal 23 5 3 3" xfId="23205" xr:uid="{00000000-0005-0000-0000-000061740000}"/>
    <cellStyle name="Normal 23 5 3 4" xfId="44465" xr:uid="{00000000-0005-0000-0000-000062740000}"/>
    <cellStyle name="Normal 23 5 4" xfId="11335" xr:uid="{00000000-0005-0000-0000-000063740000}"/>
    <cellStyle name="Normal 23 5 4 2" xfId="16657" xr:uid="{00000000-0005-0000-0000-000064740000}"/>
    <cellStyle name="Normal 23 5 4 2 2" xfId="29192" xr:uid="{00000000-0005-0000-0000-000065740000}"/>
    <cellStyle name="Normal 23 5 4 3" xfId="24100" xr:uid="{00000000-0005-0000-0000-000066740000}"/>
    <cellStyle name="Normal 23 5 4 4" xfId="44466" xr:uid="{00000000-0005-0000-0000-000067740000}"/>
    <cellStyle name="Normal 23 5 5" xfId="7273" xr:uid="{00000000-0005-0000-0000-000068740000}"/>
    <cellStyle name="Normal 23 5 5 2" xfId="13804" xr:uid="{00000000-0005-0000-0000-000069740000}"/>
    <cellStyle name="Normal 23 5 5 2 2" xfId="26535" xr:uid="{00000000-0005-0000-0000-00006A740000}"/>
    <cellStyle name="Normal 23 5 5 3" xfId="22001" xr:uid="{00000000-0005-0000-0000-00006B740000}"/>
    <cellStyle name="Normal 23 5 5 4" xfId="44467" xr:uid="{00000000-0005-0000-0000-00006C740000}"/>
    <cellStyle name="Normal 23 5 6" xfId="12661" xr:uid="{00000000-0005-0000-0000-00006D740000}"/>
    <cellStyle name="Normal 23 5 6 2" xfId="25407" xr:uid="{00000000-0005-0000-0000-00006E740000}"/>
    <cellStyle name="Normal 23 5 7" xfId="18201" xr:uid="{00000000-0005-0000-0000-00006F740000}"/>
    <cellStyle name="Normal 23 5 8" xfId="31497" xr:uid="{00000000-0005-0000-0000-000070740000}"/>
    <cellStyle name="Normal 23 5 9" xfId="34816" xr:uid="{00000000-0005-0000-0000-000071740000}"/>
    <cellStyle name="Normal 23 6" xfId="1794" xr:uid="{00000000-0005-0000-0000-000072740000}"/>
    <cellStyle name="Normal 23 6 10" xfId="44468" xr:uid="{00000000-0005-0000-0000-000073740000}"/>
    <cellStyle name="Normal 23 6 2" xfId="8278" xr:uid="{00000000-0005-0000-0000-000074740000}"/>
    <cellStyle name="Normal 23 6 2 2" xfId="14767" xr:uid="{00000000-0005-0000-0000-000075740000}"/>
    <cellStyle name="Normal 23 6 2 2 2" xfId="27446" xr:uid="{00000000-0005-0000-0000-000076740000}"/>
    <cellStyle name="Normal 23 6 2 3" xfId="19546" xr:uid="{00000000-0005-0000-0000-000077740000}"/>
    <cellStyle name="Normal 23 6 2 4" xfId="32661" xr:uid="{00000000-0005-0000-0000-000078740000}"/>
    <cellStyle name="Normal 23 6 2 5" xfId="35672" xr:uid="{00000000-0005-0000-0000-000079740000}"/>
    <cellStyle name="Normal 23 6 3" xfId="9202" xr:uid="{00000000-0005-0000-0000-00007A740000}"/>
    <cellStyle name="Normal 23 6 3 2" xfId="15609" xr:uid="{00000000-0005-0000-0000-00007B740000}"/>
    <cellStyle name="Normal 23 6 3 2 2" xfId="28257" xr:uid="{00000000-0005-0000-0000-00007C740000}"/>
    <cellStyle name="Normal 23 6 3 3" xfId="23206" xr:uid="{00000000-0005-0000-0000-00007D740000}"/>
    <cellStyle name="Normal 23 6 4" xfId="7274" xr:uid="{00000000-0005-0000-0000-00007E740000}"/>
    <cellStyle name="Normal 23 6 4 2" xfId="13805" xr:uid="{00000000-0005-0000-0000-00007F740000}"/>
    <cellStyle name="Normal 23 6 4 2 2" xfId="26536" xr:uid="{00000000-0005-0000-0000-000080740000}"/>
    <cellStyle name="Normal 23 6 4 3" xfId="22002" xr:uid="{00000000-0005-0000-0000-000081740000}"/>
    <cellStyle name="Normal 23 6 5" xfId="12662" xr:uid="{00000000-0005-0000-0000-000082740000}"/>
    <cellStyle name="Normal 23 6 5 2" xfId="25408" xr:uid="{00000000-0005-0000-0000-000083740000}"/>
    <cellStyle name="Normal 23 6 6" xfId="18202" xr:uid="{00000000-0005-0000-0000-000084740000}"/>
    <cellStyle name="Normal 23 6 7" xfId="31498" xr:uid="{00000000-0005-0000-0000-000085740000}"/>
    <cellStyle name="Normal 23 6 8" xfId="34817" xr:uid="{00000000-0005-0000-0000-000086740000}"/>
    <cellStyle name="Normal 23 6 9" xfId="5225" xr:uid="{00000000-0005-0000-0000-000087740000}"/>
    <cellStyle name="Normal 23 7" xfId="5226" xr:uid="{00000000-0005-0000-0000-000088740000}"/>
    <cellStyle name="Normal 23 7 2" xfId="8279" xr:uid="{00000000-0005-0000-0000-000089740000}"/>
    <cellStyle name="Normal 23 7 2 2" xfId="14768" xr:uid="{00000000-0005-0000-0000-00008A740000}"/>
    <cellStyle name="Normal 23 7 2 2 2" xfId="27447" xr:uid="{00000000-0005-0000-0000-00008B740000}"/>
    <cellStyle name="Normal 23 7 2 3" xfId="19547" xr:uid="{00000000-0005-0000-0000-00008C740000}"/>
    <cellStyle name="Normal 23 7 2 4" xfId="32662" xr:uid="{00000000-0005-0000-0000-00008D740000}"/>
    <cellStyle name="Normal 23 7 2 5" xfId="35673" xr:uid="{00000000-0005-0000-0000-00008E740000}"/>
    <cellStyle name="Normal 23 7 3" xfId="9203" xr:uid="{00000000-0005-0000-0000-00008F740000}"/>
    <cellStyle name="Normal 23 7 3 2" xfId="15610" xr:uid="{00000000-0005-0000-0000-000090740000}"/>
    <cellStyle name="Normal 23 7 3 2 2" xfId="28258" xr:uid="{00000000-0005-0000-0000-000091740000}"/>
    <cellStyle name="Normal 23 7 3 3" xfId="23207" xr:uid="{00000000-0005-0000-0000-000092740000}"/>
    <cellStyle name="Normal 23 7 4" xfId="7275" xr:uid="{00000000-0005-0000-0000-000093740000}"/>
    <cellStyle name="Normal 23 7 4 2" xfId="13806" xr:uid="{00000000-0005-0000-0000-000094740000}"/>
    <cellStyle name="Normal 23 7 4 2 2" xfId="26537" xr:uid="{00000000-0005-0000-0000-000095740000}"/>
    <cellStyle name="Normal 23 7 4 3" xfId="22003" xr:uid="{00000000-0005-0000-0000-000096740000}"/>
    <cellStyle name="Normal 23 7 5" xfId="12663" xr:uid="{00000000-0005-0000-0000-000097740000}"/>
    <cellStyle name="Normal 23 7 5 2" xfId="25409" xr:uid="{00000000-0005-0000-0000-000098740000}"/>
    <cellStyle name="Normal 23 7 6" xfId="18203" xr:uid="{00000000-0005-0000-0000-000099740000}"/>
    <cellStyle name="Normal 23 7 7" xfId="31499" xr:uid="{00000000-0005-0000-0000-00009A740000}"/>
    <cellStyle name="Normal 23 7 8" xfId="34818" xr:uid="{00000000-0005-0000-0000-00009B740000}"/>
    <cellStyle name="Normal 23 7 9" xfId="44469" xr:uid="{00000000-0005-0000-0000-00009C740000}"/>
    <cellStyle name="Normal 23 8" xfId="5227" xr:uid="{00000000-0005-0000-0000-00009D740000}"/>
    <cellStyle name="Normal 23 8 2" xfId="8280" xr:uid="{00000000-0005-0000-0000-00009E740000}"/>
    <cellStyle name="Normal 23 8 2 2" xfId="14769" xr:uid="{00000000-0005-0000-0000-00009F740000}"/>
    <cellStyle name="Normal 23 8 2 2 2" xfId="27448" xr:uid="{00000000-0005-0000-0000-0000A0740000}"/>
    <cellStyle name="Normal 23 8 2 3" xfId="19548" xr:uid="{00000000-0005-0000-0000-0000A1740000}"/>
    <cellStyle name="Normal 23 8 2 4" xfId="32663" xr:uid="{00000000-0005-0000-0000-0000A2740000}"/>
    <cellStyle name="Normal 23 8 2 5" xfId="35674" xr:uid="{00000000-0005-0000-0000-0000A3740000}"/>
    <cellStyle name="Normal 23 8 3" xfId="9204" xr:uid="{00000000-0005-0000-0000-0000A4740000}"/>
    <cellStyle name="Normal 23 8 3 2" xfId="15611" xr:uid="{00000000-0005-0000-0000-0000A5740000}"/>
    <cellStyle name="Normal 23 8 3 2 2" xfId="28259" xr:uid="{00000000-0005-0000-0000-0000A6740000}"/>
    <cellStyle name="Normal 23 8 3 3" xfId="23208" xr:uid="{00000000-0005-0000-0000-0000A7740000}"/>
    <cellStyle name="Normal 23 8 4" xfId="7276" xr:uid="{00000000-0005-0000-0000-0000A8740000}"/>
    <cellStyle name="Normal 23 8 4 2" xfId="13807" xr:uid="{00000000-0005-0000-0000-0000A9740000}"/>
    <cellStyle name="Normal 23 8 4 2 2" xfId="26538" xr:uid="{00000000-0005-0000-0000-0000AA740000}"/>
    <cellStyle name="Normal 23 8 4 3" xfId="22004" xr:uid="{00000000-0005-0000-0000-0000AB740000}"/>
    <cellStyle name="Normal 23 8 5" xfId="12664" xr:uid="{00000000-0005-0000-0000-0000AC740000}"/>
    <cellStyle name="Normal 23 8 5 2" xfId="25410" xr:uid="{00000000-0005-0000-0000-0000AD740000}"/>
    <cellStyle name="Normal 23 8 6" xfId="18204" xr:uid="{00000000-0005-0000-0000-0000AE740000}"/>
    <cellStyle name="Normal 23 8 7" xfId="31500" xr:uid="{00000000-0005-0000-0000-0000AF740000}"/>
    <cellStyle name="Normal 23 8 8" xfId="34819" xr:uid="{00000000-0005-0000-0000-0000B0740000}"/>
    <cellStyle name="Normal 23 8 9" xfId="44470" xr:uid="{00000000-0005-0000-0000-0000B1740000}"/>
    <cellStyle name="Normal 23 9" xfId="5228" xr:uid="{00000000-0005-0000-0000-0000B2740000}"/>
    <cellStyle name="Normal 23 9 2" xfId="8281" xr:uid="{00000000-0005-0000-0000-0000B3740000}"/>
    <cellStyle name="Normal 23 9 2 2" xfId="14770" xr:uid="{00000000-0005-0000-0000-0000B4740000}"/>
    <cellStyle name="Normal 23 9 2 2 2" xfId="27449" xr:uid="{00000000-0005-0000-0000-0000B5740000}"/>
    <cellStyle name="Normal 23 9 2 3" xfId="19549" xr:uid="{00000000-0005-0000-0000-0000B6740000}"/>
    <cellStyle name="Normal 23 9 2 4" xfId="32664" xr:uid="{00000000-0005-0000-0000-0000B7740000}"/>
    <cellStyle name="Normal 23 9 2 5" xfId="35675" xr:uid="{00000000-0005-0000-0000-0000B8740000}"/>
    <cellStyle name="Normal 23 9 3" xfId="9205" xr:uid="{00000000-0005-0000-0000-0000B9740000}"/>
    <cellStyle name="Normal 23 9 3 2" xfId="15612" xr:uid="{00000000-0005-0000-0000-0000BA740000}"/>
    <cellStyle name="Normal 23 9 3 2 2" xfId="28260" xr:uid="{00000000-0005-0000-0000-0000BB740000}"/>
    <cellStyle name="Normal 23 9 3 3" xfId="23209" xr:uid="{00000000-0005-0000-0000-0000BC740000}"/>
    <cellStyle name="Normal 23 9 4" xfId="7277" xr:uid="{00000000-0005-0000-0000-0000BD740000}"/>
    <cellStyle name="Normal 23 9 4 2" xfId="13808" xr:uid="{00000000-0005-0000-0000-0000BE740000}"/>
    <cellStyle name="Normal 23 9 4 2 2" xfId="26539" xr:uid="{00000000-0005-0000-0000-0000BF740000}"/>
    <cellStyle name="Normal 23 9 4 3" xfId="22005" xr:uid="{00000000-0005-0000-0000-0000C0740000}"/>
    <cellStyle name="Normal 23 9 5" xfId="12665" xr:uid="{00000000-0005-0000-0000-0000C1740000}"/>
    <cellStyle name="Normal 23 9 5 2" xfId="25411" xr:uid="{00000000-0005-0000-0000-0000C2740000}"/>
    <cellStyle name="Normal 23 9 6" xfId="18205" xr:uid="{00000000-0005-0000-0000-0000C3740000}"/>
    <cellStyle name="Normal 23 9 7" xfId="31501" xr:uid="{00000000-0005-0000-0000-0000C4740000}"/>
    <cellStyle name="Normal 23 9 8" xfId="34820" xr:uid="{00000000-0005-0000-0000-0000C5740000}"/>
    <cellStyle name="Normal 23 9 9" xfId="44471" xr:uid="{00000000-0005-0000-0000-0000C6740000}"/>
    <cellStyle name="Normal 230" xfId="46715" xr:uid="{00000000-0005-0000-0000-0000C7740000}"/>
    <cellStyle name="Normal 231" xfId="46718" xr:uid="{00000000-0005-0000-0000-0000C8740000}"/>
    <cellStyle name="Normal 232" xfId="46743" xr:uid="{00000000-0005-0000-0000-0000C9740000}"/>
    <cellStyle name="Normal 233" xfId="46753" xr:uid="{00000000-0005-0000-0000-0000CA740000}"/>
    <cellStyle name="Normal 234" xfId="46755" xr:uid="{00000000-0005-0000-0000-0000CB740000}"/>
    <cellStyle name="Normal 235" xfId="46812" xr:uid="{033DEBAF-8C38-49CF-ACCD-F6677B5498E5}"/>
    <cellStyle name="Normal 236" xfId="46818" xr:uid="{D9F2EBC4-1F10-4046-87D5-ED7AA52B675E}"/>
    <cellStyle name="Normal 237" xfId="46831" xr:uid="{508B8D4C-36E7-4657-BEA3-7D0AFCE572ED}"/>
    <cellStyle name="Normal 24" xfId="304" xr:uid="{00000000-0005-0000-0000-0000CC740000}"/>
    <cellStyle name="Normal 24 10" xfId="44473" xr:uid="{00000000-0005-0000-0000-0000CD740000}"/>
    <cellStyle name="Normal 24 11" xfId="44472" xr:uid="{00000000-0005-0000-0000-0000CE740000}"/>
    <cellStyle name="Normal 24 12" xfId="46730" xr:uid="{00000000-0005-0000-0000-0000CF740000}"/>
    <cellStyle name="Normal 24 13" xfId="47109" xr:uid="{FFB51418-11E7-4AC5-8BD9-BA46EDF74411}"/>
    <cellStyle name="Normal 24 2" xfId="636" xr:uid="{00000000-0005-0000-0000-0000D0740000}"/>
    <cellStyle name="Normal 24 2 10" xfId="47110" xr:uid="{81198675-B5CD-4B70-A8D2-9755B1B46BF2}"/>
    <cellStyle name="Normal 24 2 2" xfId="1812" xr:uid="{00000000-0005-0000-0000-0000D1740000}"/>
    <cellStyle name="Normal 24 2 2 2" xfId="1813" xr:uid="{00000000-0005-0000-0000-0000D2740000}"/>
    <cellStyle name="Normal 24 2 2 2 2" xfId="1814" xr:uid="{00000000-0005-0000-0000-0000D3740000}"/>
    <cellStyle name="Normal 24 2 2 2 2 2" xfId="16360" xr:uid="{00000000-0005-0000-0000-0000D4740000}"/>
    <cellStyle name="Normal 24 2 2 2 2 2 2" xfId="28902" xr:uid="{00000000-0005-0000-0000-0000D5740000}"/>
    <cellStyle name="Normal 24 2 2 2 2 2 3" xfId="44478" xr:uid="{00000000-0005-0000-0000-0000D6740000}"/>
    <cellStyle name="Normal 24 2 2 2 2 3" xfId="23816" xr:uid="{00000000-0005-0000-0000-0000D7740000}"/>
    <cellStyle name="Normal 24 2 2 2 2 3 2" xfId="44479" xr:uid="{00000000-0005-0000-0000-0000D8740000}"/>
    <cellStyle name="Normal 24 2 2 2 2 4" xfId="10866" xr:uid="{00000000-0005-0000-0000-0000D9740000}"/>
    <cellStyle name="Normal 24 2 2 2 2 4 2" xfId="44480" xr:uid="{00000000-0005-0000-0000-0000DA740000}"/>
    <cellStyle name="Normal 24 2 2 2 2 5" xfId="44477" xr:uid="{00000000-0005-0000-0000-0000DB740000}"/>
    <cellStyle name="Normal 24 2 2 2 2 6" xfId="47113" xr:uid="{242754AE-F0A3-4463-B3B5-8B6DA563860E}"/>
    <cellStyle name="Normal 24 2 2 2 3" xfId="16431" xr:uid="{00000000-0005-0000-0000-0000DC740000}"/>
    <cellStyle name="Normal 24 2 2 2 3 2" xfId="28971" xr:uid="{00000000-0005-0000-0000-0000DD740000}"/>
    <cellStyle name="Normal 24 2 2 2 3 3" xfId="44481" xr:uid="{00000000-0005-0000-0000-0000DE740000}"/>
    <cellStyle name="Normal 24 2 2 2 4" xfId="23881" xr:uid="{00000000-0005-0000-0000-0000DF740000}"/>
    <cellStyle name="Normal 24 2 2 2 4 2" xfId="44482" xr:uid="{00000000-0005-0000-0000-0000E0740000}"/>
    <cellStyle name="Normal 24 2 2 2 5" xfId="10978" xr:uid="{00000000-0005-0000-0000-0000E1740000}"/>
    <cellStyle name="Normal 24 2 2 2 5 2" xfId="44483" xr:uid="{00000000-0005-0000-0000-0000E2740000}"/>
    <cellStyle name="Normal 24 2 2 2 6" xfId="44476" xr:uid="{00000000-0005-0000-0000-0000E3740000}"/>
    <cellStyle name="Normal 24 2 2 2 7" xfId="47112" xr:uid="{094F7D7E-9329-4210-8860-3319167C3983}"/>
    <cellStyle name="Normal 24 2 2 3" xfId="1815" xr:uid="{00000000-0005-0000-0000-0000E4740000}"/>
    <cellStyle name="Normal 24 2 2 3 2" xfId="16546" xr:uid="{00000000-0005-0000-0000-0000E5740000}"/>
    <cellStyle name="Normal 24 2 2 3 2 2" xfId="29085" xr:uid="{00000000-0005-0000-0000-0000E6740000}"/>
    <cellStyle name="Normal 24 2 2 3 2 3" xfId="44485" xr:uid="{00000000-0005-0000-0000-0000E7740000}"/>
    <cellStyle name="Normal 24 2 2 3 3" xfId="23994" xr:uid="{00000000-0005-0000-0000-0000E8740000}"/>
    <cellStyle name="Normal 24 2 2 3 3 2" xfId="44486" xr:uid="{00000000-0005-0000-0000-0000E9740000}"/>
    <cellStyle name="Normal 24 2 2 3 4" xfId="11155" xr:uid="{00000000-0005-0000-0000-0000EA740000}"/>
    <cellStyle name="Normal 24 2 2 3 4 2" xfId="44487" xr:uid="{00000000-0005-0000-0000-0000EB740000}"/>
    <cellStyle name="Normal 24 2 2 3 5" xfId="44484" xr:uid="{00000000-0005-0000-0000-0000EC740000}"/>
    <cellStyle name="Normal 24 2 2 3 6" xfId="47114" xr:uid="{84218AB4-1584-4A93-828B-FEFA3D694ECC}"/>
    <cellStyle name="Normal 24 2 2 4" xfId="11325" xr:uid="{00000000-0005-0000-0000-0000ED740000}"/>
    <cellStyle name="Normal 24 2 2 4 2" xfId="16650" xr:uid="{00000000-0005-0000-0000-0000EE740000}"/>
    <cellStyle name="Normal 24 2 2 4 2 2" xfId="29185" xr:uid="{00000000-0005-0000-0000-0000EF740000}"/>
    <cellStyle name="Normal 24 2 2 4 3" xfId="24093" xr:uid="{00000000-0005-0000-0000-0000F0740000}"/>
    <cellStyle name="Normal 24 2 2 4 4" xfId="44488" xr:uid="{00000000-0005-0000-0000-0000F1740000}"/>
    <cellStyle name="Normal 24 2 2 5" xfId="10511" xr:uid="{00000000-0005-0000-0000-0000F2740000}"/>
    <cellStyle name="Normal 24 2 2 5 2" xfId="44489" xr:uid="{00000000-0005-0000-0000-0000F3740000}"/>
    <cellStyle name="Normal 24 2 2 6" xfId="44490" xr:uid="{00000000-0005-0000-0000-0000F4740000}"/>
    <cellStyle name="Normal 24 2 2 7" xfId="44475" xr:uid="{00000000-0005-0000-0000-0000F5740000}"/>
    <cellStyle name="Normal 24 2 2 8" xfId="47111" xr:uid="{0800389C-0AEC-4674-AFB2-5027C25D6027}"/>
    <cellStyle name="Normal 24 2 3" xfId="1816" xr:uid="{00000000-0005-0000-0000-0000F6740000}"/>
    <cellStyle name="Normal 24 2 3 2" xfId="1817" xr:uid="{00000000-0005-0000-0000-0000F7740000}"/>
    <cellStyle name="Normal 24 2 3 2 2" xfId="16667" xr:uid="{00000000-0005-0000-0000-0000F8740000}"/>
    <cellStyle name="Normal 24 2 3 2 2 2" xfId="29202" xr:uid="{00000000-0005-0000-0000-0000F9740000}"/>
    <cellStyle name="Normal 24 2 3 2 2 3" xfId="44493" xr:uid="{00000000-0005-0000-0000-0000FA740000}"/>
    <cellStyle name="Normal 24 2 3 2 3" xfId="24111" xr:uid="{00000000-0005-0000-0000-0000FB740000}"/>
    <cellStyle name="Normal 24 2 3 2 3 2" xfId="44494" xr:uid="{00000000-0005-0000-0000-0000FC740000}"/>
    <cellStyle name="Normal 24 2 3 2 4" xfId="11349" xr:uid="{00000000-0005-0000-0000-0000FD740000}"/>
    <cellStyle name="Normal 24 2 3 2 4 2" xfId="44495" xr:uid="{00000000-0005-0000-0000-0000FE740000}"/>
    <cellStyle name="Normal 24 2 3 2 5" xfId="44492" xr:uid="{00000000-0005-0000-0000-0000FF740000}"/>
    <cellStyle name="Normal 24 2 3 2 6" xfId="47116" xr:uid="{F8058AE1-2357-43C5-941D-C38685B0D69B}"/>
    <cellStyle name="Normal 24 2 3 3" xfId="16574" xr:uid="{00000000-0005-0000-0000-000000750000}"/>
    <cellStyle name="Normal 24 2 3 3 2" xfId="29113" xr:uid="{00000000-0005-0000-0000-000001750000}"/>
    <cellStyle name="Normal 24 2 3 3 3" xfId="44496" xr:uid="{00000000-0005-0000-0000-000002750000}"/>
    <cellStyle name="Normal 24 2 3 4" xfId="24021" xr:uid="{00000000-0005-0000-0000-000003750000}"/>
    <cellStyle name="Normal 24 2 3 4 2" xfId="44497" xr:uid="{00000000-0005-0000-0000-000004750000}"/>
    <cellStyle name="Normal 24 2 3 5" xfId="11209" xr:uid="{00000000-0005-0000-0000-000005750000}"/>
    <cellStyle name="Normal 24 2 3 5 2" xfId="44498" xr:uid="{00000000-0005-0000-0000-000006750000}"/>
    <cellStyle name="Normal 24 2 3 6" xfId="44491" xr:uid="{00000000-0005-0000-0000-000007750000}"/>
    <cellStyle name="Normal 24 2 3 7" xfId="47115" xr:uid="{C66FFF42-BE71-4DC4-B1B3-3F4B98B4DBB3}"/>
    <cellStyle name="Normal 24 2 4" xfId="1818" xr:uid="{00000000-0005-0000-0000-000008750000}"/>
    <cellStyle name="Normal 24 2 4 2" xfId="16334" xr:uid="{00000000-0005-0000-0000-000009750000}"/>
    <cellStyle name="Normal 24 2 4 2 2" xfId="28876" xr:uid="{00000000-0005-0000-0000-00000A750000}"/>
    <cellStyle name="Normal 24 2 4 2 3" xfId="44500" xr:uid="{00000000-0005-0000-0000-00000B750000}"/>
    <cellStyle name="Normal 24 2 4 3" xfId="23794" xr:uid="{00000000-0005-0000-0000-00000C750000}"/>
    <cellStyle name="Normal 24 2 4 3 2" xfId="44501" xr:uid="{00000000-0005-0000-0000-00000D750000}"/>
    <cellStyle name="Normal 24 2 4 4" xfId="10823" xr:uid="{00000000-0005-0000-0000-00000E750000}"/>
    <cellStyle name="Normal 24 2 4 4 2" xfId="44502" xr:uid="{00000000-0005-0000-0000-00000F750000}"/>
    <cellStyle name="Normal 24 2 4 5" xfId="44499" xr:uid="{00000000-0005-0000-0000-000010750000}"/>
    <cellStyle name="Normal 24 2 4 6" xfId="47117" xr:uid="{159CB6D5-FF7F-44E9-B604-B6BFBC778EA3}"/>
    <cellStyle name="Normal 24 2 5" xfId="1811" xr:uid="{00000000-0005-0000-0000-000011750000}"/>
    <cellStyle name="Normal 24 2 5 2" xfId="16376" xr:uid="{00000000-0005-0000-0000-000012750000}"/>
    <cellStyle name="Normal 24 2 5 2 2" xfId="28918" xr:uid="{00000000-0005-0000-0000-000013750000}"/>
    <cellStyle name="Normal 24 2 5 3" xfId="23829" xr:uid="{00000000-0005-0000-0000-000014750000}"/>
    <cellStyle name="Normal 24 2 5 4" xfId="10891" xr:uid="{00000000-0005-0000-0000-000015750000}"/>
    <cellStyle name="Normal 24 2 5 5" xfId="44503" xr:uid="{00000000-0005-0000-0000-000016750000}"/>
    <cellStyle name="Normal 24 2 6" xfId="5229" xr:uid="{00000000-0005-0000-0000-000017750000}"/>
    <cellStyle name="Normal 24 2 6 2" xfId="44504" xr:uid="{00000000-0005-0000-0000-000018750000}"/>
    <cellStyle name="Normal 24 2 7" xfId="37710" xr:uid="{00000000-0005-0000-0000-000019750000}"/>
    <cellStyle name="Normal 24 2 7 2" xfId="44505" xr:uid="{00000000-0005-0000-0000-00001A750000}"/>
    <cellStyle name="Normal 24 2 8" xfId="37989" xr:uid="{00000000-0005-0000-0000-00001B750000}"/>
    <cellStyle name="Normal 24 2 8 2" xfId="44506" xr:uid="{00000000-0005-0000-0000-00001C750000}"/>
    <cellStyle name="Normal 24 2 9" xfId="44474" xr:uid="{00000000-0005-0000-0000-00001D750000}"/>
    <cellStyle name="Normal 24 3" xfId="1819" xr:uid="{00000000-0005-0000-0000-00001E750000}"/>
    <cellStyle name="Normal 24 3 2" xfId="1820" xr:uid="{00000000-0005-0000-0000-00001F750000}"/>
    <cellStyle name="Normal 24 3 2 2" xfId="1821" xr:uid="{00000000-0005-0000-0000-000020750000}"/>
    <cellStyle name="Normal 24 3 2 2 2" xfId="16648" xr:uid="{00000000-0005-0000-0000-000021750000}"/>
    <cellStyle name="Normal 24 3 2 2 2 2" xfId="29183" xr:uid="{00000000-0005-0000-0000-000022750000}"/>
    <cellStyle name="Normal 24 3 2 2 2 3" xfId="44510" xr:uid="{00000000-0005-0000-0000-000023750000}"/>
    <cellStyle name="Normal 24 3 2 2 3" xfId="24090" xr:uid="{00000000-0005-0000-0000-000024750000}"/>
    <cellStyle name="Normal 24 3 2 2 3 2" xfId="44511" xr:uid="{00000000-0005-0000-0000-000025750000}"/>
    <cellStyle name="Normal 24 3 2 2 4" xfId="11322" xr:uid="{00000000-0005-0000-0000-000026750000}"/>
    <cellStyle name="Normal 24 3 2 2 4 2" xfId="44512" xr:uid="{00000000-0005-0000-0000-000027750000}"/>
    <cellStyle name="Normal 24 3 2 2 5" xfId="44509" xr:uid="{00000000-0005-0000-0000-000028750000}"/>
    <cellStyle name="Normal 24 3 2 2 6" xfId="47120" xr:uid="{D633D509-77DD-4E66-B640-94A97AE0AF52}"/>
    <cellStyle name="Normal 24 3 2 3" xfId="16319" xr:uid="{00000000-0005-0000-0000-000029750000}"/>
    <cellStyle name="Normal 24 3 2 3 2" xfId="28861" xr:uid="{00000000-0005-0000-0000-00002A750000}"/>
    <cellStyle name="Normal 24 3 2 3 3" xfId="44513" xr:uid="{00000000-0005-0000-0000-00002B750000}"/>
    <cellStyle name="Normal 24 3 2 4" xfId="23782" xr:uid="{00000000-0005-0000-0000-00002C750000}"/>
    <cellStyle name="Normal 24 3 2 4 2" xfId="44514" xr:uid="{00000000-0005-0000-0000-00002D750000}"/>
    <cellStyle name="Normal 24 3 2 5" xfId="10797" xr:uid="{00000000-0005-0000-0000-00002E750000}"/>
    <cellStyle name="Normal 24 3 2 5 2" xfId="44515" xr:uid="{00000000-0005-0000-0000-00002F750000}"/>
    <cellStyle name="Normal 24 3 2 6" xfId="44508" xr:uid="{00000000-0005-0000-0000-000030750000}"/>
    <cellStyle name="Normal 24 3 2 7" xfId="47119" xr:uid="{71B41D81-028B-4BB5-A082-C89073632FEE}"/>
    <cellStyle name="Normal 24 3 3" xfId="1822" xr:uid="{00000000-0005-0000-0000-000031750000}"/>
    <cellStyle name="Normal 24 3 3 2" xfId="16441" xr:uid="{00000000-0005-0000-0000-000032750000}"/>
    <cellStyle name="Normal 24 3 3 2 2" xfId="28981" xr:uid="{00000000-0005-0000-0000-000033750000}"/>
    <cellStyle name="Normal 24 3 3 2 3" xfId="44517" xr:uid="{00000000-0005-0000-0000-000034750000}"/>
    <cellStyle name="Normal 24 3 3 3" xfId="23891" xr:uid="{00000000-0005-0000-0000-000035750000}"/>
    <cellStyle name="Normal 24 3 3 3 2" xfId="44518" xr:uid="{00000000-0005-0000-0000-000036750000}"/>
    <cellStyle name="Normal 24 3 3 4" xfId="10995" xr:uid="{00000000-0005-0000-0000-000037750000}"/>
    <cellStyle name="Normal 24 3 3 4 2" xfId="44519" xr:uid="{00000000-0005-0000-0000-000038750000}"/>
    <cellStyle name="Normal 24 3 3 5" xfId="44516" xr:uid="{00000000-0005-0000-0000-000039750000}"/>
    <cellStyle name="Normal 24 3 3 6" xfId="47121" xr:uid="{0D92504B-7190-4CAD-8EAF-DA183A96DB42}"/>
    <cellStyle name="Normal 24 3 4" xfId="11327" xr:uid="{00000000-0005-0000-0000-00003A750000}"/>
    <cellStyle name="Normal 24 3 4 2" xfId="16652" xr:uid="{00000000-0005-0000-0000-00003B750000}"/>
    <cellStyle name="Normal 24 3 4 2 2" xfId="29187" xr:uid="{00000000-0005-0000-0000-00003C750000}"/>
    <cellStyle name="Normal 24 3 4 3" xfId="24095" xr:uid="{00000000-0005-0000-0000-00003D750000}"/>
    <cellStyle name="Normal 24 3 4 4" xfId="44520" xr:uid="{00000000-0005-0000-0000-00003E750000}"/>
    <cellStyle name="Normal 24 3 5" xfId="9744" xr:uid="{00000000-0005-0000-0000-00003F750000}"/>
    <cellStyle name="Normal 24 3 5 2" xfId="44521" xr:uid="{00000000-0005-0000-0000-000040750000}"/>
    <cellStyle name="Normal 24 3 6" xfId="44522" xr:uid="{00000000-0005-0000-0000-000041750000}"/>
    <cellStyle name="Normal 24 3 7" xfId="44523" xr:uid="{00000000-0005-0000-0000-000042750000}"/>
    <cellStyle name="Normal 24 3 8" xfId="44507" xr:uid="{00000000-0005-0000-0000-000043750000}"/>
    <cellStyle name="Normal 24 3 9" xfId="47118" xr:uid="{C70AC566-25C8-4937-9479-CF512FF812C3}"/>
    <cellStyle name="Normal 24 4" xfId="1823" xr:uid="{00000000-0005-0000-0000-000044750000}"/>
    <cellStyle name="Normal 24 4 2" xfId="1824" xr:uid="{00000000-0005-0000-0000-000045750000}"/>
    <cellStyle name="Normal 24 4 2 2" xfId="16610" xr:uid="{00000000-0005-0000-0000-000046750000}"/>
    <cellStyle name="Normal 24 4 2 2 2" xfId="29146" xr:uid="{00000000-0005-0000-0000-000047750000}"/>
    <cellStyle name="Normal 24 4 2 2 3" xfId="44526" xr:uid="{00000000-0005-0000-0000-000048750000}"/>
    <cellStyle name="Normal 24 4 2 3" xfId="24054" xr:uid="{00000000-0005-0000-0000-000049750000}"/>
    <cellStyle name="Normal 24 4 2 3 2" xfId="44527" xr:uid="{00000000-0005-0000-0000-00004A750000}"/>
    <cellStyle name="Normal 24 4 2 4" xfId="11270" xr:uid="{00000000-0005-0000-0000-00004B750000}"/>
    <cellStyle name="Normal 24 4 2 4 2" xfId="44528" xr:uid="{00000000-0005-0000-0000-00004C750000}"/>
    <cellStyle name="Normal 24 4 2 5" xfId="44525" xr:uid="{00000000-0005-0000-0000-00004D750000}"/>
    <cellStyle name="Normal 24 4 2 6" xfId="47123" xr:uid="{EAAD8237-A8D8-4C5E-9BF2-CEA2B1BEE32F}"/>
    <cellStyle name="Normal 24 4 3" xfId="16067" xr:uid="{00000000-0005-0000-0000-00004E750000}"/>
    <cellStyle name="Normal 24 4 3 2" xfId="28694" xr:uid="{00000000-0005-0000-0000-00004F750000}"/>
    <cellStyle name="Normal 24 4 3 3" xfId="44529" xr:uid="{00000000-0005-0000-0000-000050750000}"/>
    <cellStyle name="Normal 24 4 4" xfId="18206" xr:uid="{00000000-0005-0000-0000-000051750000}"/>
    <cellStyle name="Normal 24 4 4 2" xfId="44530" xr:uid="{00000000-0005-0000-0000-000052750000}"/>
    <cellStyle name="Normal 24 4 5" xfId="23658" xr:uid="{00000000-0005-0000-0000-000053750000}"/>
    <cellStyle name="Normal 24 4 5 2" xfId="44531" xr:uid="{00000000-0005-0000-0000-000054750000}"/>
    <cellStyle name="Normal 24 4 6" xfId="10258" xr:uid="{00000000-0005-0000-0000-000055750000}"/>
    <cellStyle name="Normal 24 4 7" xfId="44524" xr:uid="{00000000-0005-0000-0000-000056750000}"/>
    <cellStyle name="Normal 24 4 8" xfId="47122" xr:uid="{9C5100BF-33ED-401C-B983-AC752B741EC1}"/>
    <cellStyle name="Normal 24 5" xfId="1825" xr:uid="{00000000-0005-0000-0000-000057750000}"/>
    <cellStyle name="Normal 24 5 2" xfId="16645" xr:uid="{00000000-0005-0000-0000-000058750000}"/>
    <cellStyle name="Normal 24 5 2 2" xfId="29180" xr:uid="{00000000-0005-0000-0000-000059750000}"/>
    <cellStyle name="Normal 24 5 2 3" xfId="44533" xr:uid="{00000000-0005-0000-0000-00005A750000}"/>
    <cellStyle name="Normal 24 5 3" xfId="24087" xr:uid="{00000000-0005-0000-0000-00005B750000}"/>
    <cellStyle name="Normal 24 5 3 2" xfId="44534" xr:uid="{00000000-0005-0000-0000-00005C750000}"/>
    <cellStyle name="Normal 24 5 4" xfId="11318" xr:uid="{00000000-0005-0000-0000-00005D750000}"/>
    <cellStyle name="Normal 24 5 4 2" xfId="44535" xr:uid="{00000000-0005-0000-0000-00005E750000}"/>
    <cellStyle name="Normal 24 5 5" xfId="44532" xr:uid="{00000000-0005-0000-0000-00005F750000}"/>
    <cellStyle name="Normal 24 5 6" xfId="47124" xr:uid="{AF6EB377-D936-4E58-A384-B8DD6693A681}"/>
    <cellStyle name="Normal 24 6" xfId="1810" xr:uid="{00000000-0005-0000-0000-000060750000}"/>
    <cellStyle name="Normal 24 6 2" xfId="10153" xr:uid="{00000000-0005-0000-0000-000061750000}"/>
    <cellStyle name="Normal 24 6 3" xfId="44536" xr:uid="{00000000-0005-0000-0000-000062750000}"/>
    <cellStyle name="Normal 24 7" xfId="11274" xr:uid="{00000000-0005-0000-0000-000063750000}"/>
    <cellStyle name="Normal 24 7 2" xfId="16613" xr:uid="{00000000-0005-0000-0000-000064750000}"/>
    <cellStyle name="Normal 24 7 2 2" xfId="29149" xr:uid="{00000000-0005-0000-0000-000065750000}"/>
    <cellStyle name="Normal 24 7 3" xfId="24057" xr:uid="{00000000-0005-0000-0000-000066750000}"/>
    <cellStyle name="Normal 24 7 4" xfId="44537" xr:uid="{00000000-0005-0000-0000-000067750000}"/>
    <cellStyle name="Normal 24 8" xfId="2926" xr:uid="{00000000-0005-0000-0000-000068750000}"/>
    <cellStyle name="Normal 24 8 2" xfId="44538" xr:uid="{00000000-0005-0000-0000-000069750000}"/>
    <cellStyle name="Normal 24 9" xfId="44539" xr:uid="{00000000-0005-0000-0000-00006A750000}"/>
    <cellStyle name="Normal 25" xfId="305" xr:uid="{00000000-0005-0000-0000-00006B750000}"/>
    <cellStyle name="Normal 25 10" xfId="44541" xr:uid="{00000000-0005-0000-0000-00006C750000}"/>
    <cellStyle name="Normal 25 11" xfId="44540" xr:uid="{00000000-0005-0000-0000-00006D750000}"/>
    <cellStyle name="Normal 25 12" xfId="47125" xr:uid="{27352097-46E5-4766-B979-EE9B4D51A517}"/>
    <cellStyle name="Normal 25 2" xfId="1827" xr:uid="{00000000-0005-0000-0000-00006E750000}"/>
    <cellStyle name="Normal 25 2 10" xfId="47126" xr:uid="{0B8BC96E-53A1-47A6-B02C-9E7CACD52979}"/>
    <cellStyle name="Normal 25 2 2" xfId="1828" xr:uid="{00000000-0005-0000-0000-00006F750000}"/>
    <cellStyle name="Normal 25 2 2 2" xfId="1829" xr:uid="{00000000-0005-0000-0000-000070750000}"/>
    <cellStyle name="Normal 25 2 2 2 2" xfId="1830" xr:uid="{00000000-0005-0000-0000-000071750000}"/>
    <cellStyle name="Normal 25 2 2 2 2 2" xfId="16564" xr:uid="{00000000-0005-0000-0000-000072750000}"/>
    <cellStyle name="Normal 25 2 2 2 2 2 2" xfId="29103" xr:uid="{00000000-0005-0000-0000-000073750000}"/>
    <cellStyle name="Normal 25 2 2 2 2 2 3" xfId="44546" xr:uid="{00000000-0005-0000-0000-000074750000}"/>
    <cellStyle name="Normal 25 2 2 2 2 3" xfId="24009" xr:uid="{00000000-0005-0000-0000-000075750000}"/>
    <cellStyle name="Normal 25 2 2 2 2 3 2" xfId="44547" xr:uid="{00000000-0005-0000-0000-000076750000}"/>
    <cellStyle name="Normal 25 2 2 2 2 4" xfId="11185" xr:uid="{00000000-0005-0000-0000-000077750000}"/>
    <cellStyle name="Normal 25 2 2 2 2 4 2" xfId="44548" xr:uid="{00000000-0005-0000-0000-000078750000}"/>
    <cellStyle name="Normal 25 2 2 2 2 5" xfId="44545" xr:uid="{00000000-0005-0000-0000-000079750000}"/>
    <cellStyle name="Normal 25 2 2 2 2 6" xfId="47129" xr:uid="{8A20EAC3-F7C9-4654-A06A-500FAA85CA12}"/>
    <cellStyle name="Normal 25 2 2 2 3" xfId="16573" xr:uid="{00000000-0005-0000-0000-00007A750000}"/>
    <cellStyle name="Normal 25 2 2 2 3 2" xfId="29112" xr:uid="{00000000-0005-0000-0000-00007B750000}"/>
    <cellStyle name="Normal 25 2 2 2 3 3" xfId="44549" xr:uid="{00000000-0005-0000-0000-00007C750000}"/>
    <cellStyle name="Normal 25 2 2 2 4" xfId="24020" xr:uid="{00000000-0005-0000-0000-00007D750000}"/>
    <cellStyle name="Normal 25 2 2 2 4 2" xfId="44550" xr:uid="{00000000-0005-0000-0000-00007E750000}"/>
    <cellStyle name="Normal 25 2 2 2 5" xfId="11208" xr:uid="{00000000-0005-0000-0000-00007F750000}"/>
    <cellStyle name="Normal 25 2 2 2 5 2" xfId="44551" xr:uid="{00000000-0005-0000-0000-000080750000}"/>
    <cellStyle name="Normal 25 2 2 2 6" xfId="44544" xr:uid="{00000000-0005-0000-0000-000081750000}"/>
    <cellStyle name="Normal 25 2 2 2 7" xfId="47128" xr:uid="{BCA63D4A-C380-4237-877E-A65F4E6E85D8}"/>
    <cellStyle name="Normal 25 2 2 3" xfId="1831" xr:uid="{00000000-0005-0000-0000-000082750000}"/>
    <cellStyle name="Normal 25 2 2 3 2" xfId="16571" xr:uid="{00000000-0005-0000-0000-000083750000}"/>
    <cellStyle name="Normal 25 2 2 3 2 2" xfId="29110" xr:uid="{00000000-0005-0000-0000-000084750000}"/>
    <cellStyle name="Normal 25 2 2 3 2 3" xfId="44553" xr:uid="{00000000-0005-0000-0000-000085750000}"/>
    <cellStyle name="Normal 25 2 2 3 3" xfId="24018" xr:uid="{00000000-0005-0000-0000-000086750000}"/>
    <cellStyle name="Normal 25 2 2 3 3 2" xfId="44554" xr:uid="{00000000-0005-0000-0000-000087750000}"/>
    <cellStyle name="Normal 25 2 2 3 4" xfId="11205" xr:uid="{00000000-0005-0000-0000-000088750000}"/>
    <cellStyle name="Normal 25 2 2 3 4 2" xfId="44555" xr:uid="{00000000-0005-0000-0000-000089750000}"/>
    <cellStyle name="Normal 25 2 2 3 5" xfId="44552" xr:uid="{00000000-0005-0000-0000-00008A750000}"/>
    <cellStyle name="Normal 25 2 2 3 6" xfId="47130" xr:uid="{46120A82-991C-4964-AFD3-E2E3AD4C9BBB}"/>
    <cellStyle name="Normal 25 2 2 4" xfId="11314" xr:uid="{00000000-0005-0000-0000-00008B750000}"/>
    <cellStyle name="Normal 25 2 2 4 2" xfId="16642" xr:uid="{00000000-0005-0000-0000-00008C750000}"/>
    <cellStyle name="Normal 25 2 2 4 2 2" xfId="29177" xr:uid="{00000000-0005-0000-0000-00008D750000}"/>
    <cellStyle name="Normal 25 2 2 4 3" xfId="24084" xr:uid="{00000000-0005-0000-0000-00008E750000}"/>
    <cellStyle name="Normal 25 2 2 4 4" xfId="44556" xr:uid="{00000000-0005-0000-0000-00008F750000}"/>
    <cellStyle name="Normal 25 2 2 5" xfId="10512" xr:uid="{00000000-0005-0000-0000-000090750000}"/>
    <cellStyle name="Normal 25 2 2 5 2" xfId="44557" xr:uid="{00000000-0005-0000-0000-000091750000}"/>
    <cellStyle name="Normal 25 2 2 6" xfId="44558" xr:uid="{00000000-0005-0000-0000-000092750000}"/>
    <cellStyle name="Normal 25 2 2 7" xfId="44543" xr:uid="{00000000-0005-0000-0000-000093750000}"/>
    <cellStyle name="Normal 25 2 2 8" xfId="47127" xr:uid="{09635F46-9A78-4498-9116-BAE89663C8A8}"/>
    <cellStyle name="Normal 25 2 3" xfId="1832" xr:uid="{00000000-0005-0000-0000-000094750000}"/>
    <cellStyle name="Normal 25 2 3 2" xfId="1833" xr:uid="{00000000-0005-0000-0000-000095750000}"/>
    <cellStyle name="Normal 25 2 3 2 2" xfId="16561" xr:uid="{00000000-0005-0000-0000-000096750000}"/>
    <cellStyle name="Normal 25 2 3 2 2 2" xfId="29100" xr:uid="{00000000-0005-0000-0000-000097750000}"/>
    <cellStyle name="Normal 25 2 3 2 2 3" xfId="44561" xr:uid="{00000000-0005-0000-0000-000098750000}"/>
    <cellStyle name="Normal 25 2 3 2 3" xfId="24006" xr:uid="{00000000-0005-0000-0000-000099750000}"/>
    <cellStyle name="Normal 25 2 3 2 3 2" xfId="44562" xr:uid="{00000000-0005-0000-0000-00009A750000}"/>
    <cellStyle name="Normal 25 2 3 2 4" xfId="11181" xr:uid="{00000000-0005-0000-0000-00009B750000}"/>
    <cellStyle name="Normal 25 2 3 2 4 2" xfId="44563" xr:uid="{00000000-0005-0000-0000-00009C750000}"/>
    <cellStyle name="Normal 25 2 3 2 5" xfId="44560" xr:uid="{00000000-0005-0000-0000-00009D750000}"/>
    <cellStyle name="Normal 25 2 3 2 6" xfId="47132" xr:uid="{31275C42-8FBB-457C-8135-EBF2CE458DF3}"/>
    <cellStyle name="Normal 25 2 3 3" xfId="16566" xr:uid="{00000000-0005-0000-0000-00009E750000}"/>
    <cellStyle name="Normal 25 2 3 3 2" xfId="29105" xr:uid="{00000000-0005-0000-0000-00009F750000}"/>
    <cellStyle name="Normal 25 2 3 3 3" xfId="44564" xr:uid="{00000000-0005-0000-0000-0000A0750000}"/>
    <cellStyle name="Normal 25 2 3 4" xfId="24011" xr:uid="{00000000-0005-0000-0000-0000A1750000}"/>
    <cellStyle name="Normal 25 2 3 4 2" xfId="44565" xr:uid="{00000000-0005-0000-0000-0000A2750000}"/>
    <cellStyle name="Normal 25 2 3 5" xfId="11187" xr:uid="{00000000-0005-0000-0000-0000A3750000}"/>
    <cellStyle name="Normal 25 2 3 5 2" xfId="44566" xr:uid="{00000000-0005-0000-0000-0000A4750000}"/>
    <cellStyle name="Normal 25 2 3 6" xfId="44559" xr:uid="{00000000-0005-0000-0000-0000A5750000}"/>
    <cellStyle name="Normal 25 2 3 7" xfId="47131" xr:uid="{EE9FDAEB-5433-4817-BB92-7FEE0FAEED3A}"/>
    <cellStyle name="Normal 25 2 4" xfId="1834" xr:uid="{00000000-0005-0000-0000-0000A6750000}"/>
    <cellStyle name="Normal 25 2 4 2" xfId="16584" xr:uid="{00000000-0005-0000-0000-0000A7750000}"/>
    <cellStyle name="Normal 25 2 4 2 2" xfId="29123" xr:uid="{00000000-0005-0000-0000-0000A8750000}"/>
    <cellStyle name="Normal 25 2 4 2 3" xfId="44568" xr:uid="{00000000-0005-0000-0000-0000A9750000}"/>
    <cellStyle name="Normal 25 2 4 3" xfId="24031" xr:uid="{00000000-0005-0000-0000-0000AA750000}"/>
    <cellStyle name="Normal 25 2 4 3 2" xfId="44569" xr:uid="{00000000-0005-0000-0000-0000AB750000}"/>
    <cellStyle name="Normal 25 2 4 4" xfId="11225" xr:uid="{00000000-0005-0000-0000-0000AC750000}"/>
    <cellStyle name="Normal 25 2 4 4 2" xfId="44570" xr:uid="{00000000-0005-0000-0000-0000AD750000}"/>
    <cellStyle name="Normal 25 2 4 5" xfId="44567" xr:uid="{00000000-0005-0000-0000-0000AE750000}"/>
    <cellStyle name="Normal 25 2 4 6" xfId="47133" xr:uid="{C5590F0E-9B29-4663-878F-145DD8C7373B}"/>
    <cellStyle name="Normal 25 2 5" xfId="10183" xr:uid="{00000000-0005-0000-0000-0000AF750000}"/>
    <cellStyle name="Normal 25 2 5 2" xfId="16044" xr:uid="{00000000-0005-0000-0000-0000B0750000}"/>
    <cellStyle name="Normal 25 2 5 2 2" xfId="28672" xr:uid="{00000000-0005-0000-0000-0000B1750000}"/>
    <cellStyle name="Normal 25 2 5 3" xfId="23636" xr:uid="{00000000-0005-0000-0000-0000B2750000}"/>
    <cellStyle name="Normal 25 2 5 4" xfId="44571" xr:uid="{00000000-0005-0000-0000-0000B3750000}"/>
    <cellStyle name="Normal 25 2 6" xfId="5230" xr:uid="{00000000-0005-0000-0000-0000B4750000}"/>
    <cellStyle name="Normal 25 2 6 2" xfId="44572" xr:uid="{00000000-0005-0000-0000-0000B5750000}"/>
    <cellStyle name="Normal 25 2 7" xfId="44573" xr:uid="{00000000-0005-0000-0000-0000B6750000}"/>
    <cellStyle name="Normal 25 2 8" xfId="44574" xr:uid="{00000000-0005-0000-0000-0000B7750000}"/>
    <cellStyle name="Normal 25 2 9" xfId="44542" xr:uid="{00000000-0005-0000-0000-0000B8750000}"/>
    <cellStyle name="Normal 25 3" xfId="1835" xr:uid="{00000000-0005-0000-0000-0000B9750000}"/>
    <cellStyle name="Normal 25 3 2" xfId="1836" xr:uid="{00000000-0005-0000-0000-0000BA750000}"/>
    <cellStyle name="Normal 25 3 2 2" xfId="1837" xr:uid="{00000000-0005-0000-0000-0000BB750000}"/>
    <cellStyle name="Normal 25 3 2 2 2" xfId="16532" xr:uid="{00000000-0005-0000-0000-0000BC750000}"/>
    <cellStyle name="Normal 25 3 2 2 2 2" xfId="29071" xr:uid="{00000000-0005-0000-0000-0000BD750000}"/>
    <cellStyle name="Normal 25 3 2 2 2 3" xfId="44578" xr:uid="{00000000-0005-0000-0000-0000BE750000}"/>
    <cellStyle name="Normal 25 3 2 2 3" xfId="23979" xr:uid="{00000000-0005-0000-0000-0000BF750000}"/>
    <cellStyle name="Normal 25 3 2 2 3 2" xfId="44579" xr:uid="{00000000-0005-0000-0000-0000C0750000}"/>
    <cellStyle name="Normal 25 3 2 2 4" xfId="11132" xr:uid="{00000000-0005-0000-0000-0000C1750000}"/>
    <cellStyle name="Normal 25 3 2 2 4 2" xfId="44580" xr:uid="{00000000-0005-0000-0000-0000C2750000}"/>
    <cellStyle name="Normal 25 3 2 2 5" xfId="44577" xr:uid="{00000000-0005-0000-0000-0000C3750000}"/>
    <cellStyle name="Normal 25 3 2 2 6" xfId="47136" xr:uid="{9198E625-D8DA-4D3F-A688-B161A3A8936D}"/>
    <cellStyle name="Normal 25 3 2 3" xfId="16146" xr:uid="{00000000-0005-0000-0000-0000C4750000}"/>
    <cellStyle name="Normal 25 3 2 3 2" xfId="28768" xr:uid="{00000000-0005-0000-0000-0000C5750000}"/>
    <cellStyle name="Normal 25 3 2 3 3" xfId="44581" xr:uid="{00000000-0005-0000-0000-0000C6750000}"/>
    <cellStyle name="Normal 25 3 2 4" xfId="23721" xr:uid="{00000000-0005-0000-0000-0000C7750000}"/>
    <cellStyle name="Normal 25 3 2 4 2" xfId="44582" xr:uid="{00000000-0005-0000-0000-0000C8750000}"/>
    <cellStyle name="Normal 25 3 2 5" xfId="10484" xr:uid="{00000000-0005-0000-0000-0000C9750000}"/>
    <cellStyle name="Normal 25 3 2 5 2" xfId="44583" xr:uid="{00000000-0005-0000-0000-0000CA750000}"/>
    <cellStyle name="Normal 25 3 2 6" xfId="44576" xr:uid="{00000000-0005-0000-0000-0000CB750000}"/>
    <cellStyle name="Normal 25 3 2 7" xfId="47135" xr:uid="{A172C698-3E95-46E7-8B1C-1F8A88710CBE}"/>
    <cellStyle name="Normal 25 3 3" xfId="1838" xr:uid="{00000000-0005-0000-0000-0000CC750000}"/>
    <cellStyle name="Normal 25 3 3 2" xfId="16639" xr:uid="{00000000-0005-0000-0000-0000CD750000}"/>
    <cellStyle name="Normal 25 3 3 2 2" xfId="29174" xr:uid="{00000000-0005-0000-0000-0000CE750000}"/>
    <cellStyle name="Normal 25 3 3 2 3" xfId="44585" xr:uid="{00000000-0005-0000-0000-0000CF750000}"/>
    <cellStyle name="Normal 25 3 3 3" xfId="24081" xr:uid="{00000000-0005-0000-0000-0000D0750000}"/>
    <cellStyle name="Normal 25 3 3 3 2" xfId="44586" xr:uid="{00000000-0005-0000-0000-0000D1750000}"/>
    <cellStyle name="Normal 25 3 3 4" xfId="11311" xr:uid="{00000000-0005-0000-0000-0000D2750000}"/>
    <cellStyle name="Normal 25 3 3 4 2" xfId="44587" xr:uid="{00000000-0005-0000-0000-0000D3750000}"/>
    <cellStyle name="Normal 25 3 3 5" xfId="44584" xr:uid="{00000000-0005-0000-0000-0000D4750000}"/>
    <cellStyle name="Normal 25 3 3 6" xfId="47137" xr:uid="{D6053E43-CCF6-4611-9216-E41D4F8C8E98}"/>
    <cellStyle name="Normal 25 3 4" xfId="11149" xr:uid="{00000000-0005-0000-0000-0000D5750000}"/>
    <cellStyle name="Normal 25 3 4 2" xfId="16544" xr:uid="{00000000-0005-0000-0000-0000D6750000}"/>
    <cellStyle name="Normal 25 3 4 2 2" xfId="29083" xr:uid="{00000000-0005-0000-0000-0000D7750000}"/>
    <cellStyle name="Normal 25 3 4 3" xfId="23991" xr:uid="{00000000-0005-0000-0000-0000D8750000}"/>
    <cellStyle name="Normal 25 3 4 4" xfId="44588" xr:uid="{00000000-0005-0000-0000-0000D9750000}"/>
    <cellStyle name="Normal 25 3 5" xfId="9745" xr:uid="{00000000-0005-0000-0000-0000DA750000}"/>
    <cellStyle name="Normal 25 3 5 2" xfId="44589" xr:uid="{00000000-0005-0000-0000-0000DB750000}"/>
    <cellStyle name="Normal 25 3 6" xfId="44590" xr:uid="{00000000-0005-0000-0000-0000DC750000}"/>
    <cellStyle name="Normal 25 3 7" xfId="44591" xr:uid="{00000000-0005-0000-0000-0000DD750000}"/>
    <cellStyle name="Normal 25 3 8" xfId="44575" xr:uid="{00000000-0005-0000-0000-0000DE750000}"/>
    <cellStyle name="Normal 25 3 9" xfId="47134" xr:uid="{90523A77-9859-41CF-B131-C1EFE9A539E0}"/>
    <cellStyle name="Normal 25 4" xfId="1839" xr:uid="{00000000-0005-0000-0000-0000DF750000}"/>
    <cellStyle name="Normal 25 4 2" xfId="1840" xr:uid="{00000000-0005-0000-0000-0000E0750000}"/>
    <cellStyle name="Normal 25 4 2 2" xfId="16543" xr:uid="{00000000-0005-0000-0000-0000E1750000}"/>
    <cellStyle name="Normal 25 4 2 2 2" xfId="29082" xr:uid="{00000000-0005-0000-0000-0000E2750000}"/>
    <cellStyle name="Normal 25 4 2 2 3" xfId="44594" xr:uid="{00000000-0005-0000-0000-0000E3750000}"/>
    <cellStyle name="Normal 25 4 2 3" xfId="23990" xr:uid="{00000000-0005-0000-0000-0000E4750000}"/>
    <cellStyle name="Normal 25 4 2 3 2" xfId="44595" xr:uid="{00000000-0005-0000-0000-0000E5750000}"/>
    <cellStyle name="Normal 25 4 2 4" xfId="11148" xr:uid="{00000000-0005-0000-0000-0000E6750000}"/>
    <cellStyle name="Normal 25 4 2 4 2" xfId="44596" xr:uid="{00000000-0005-0000-0000-0000E7750000}"/>
    <cellStyle name="Normal 25 4 2 5" xfId="44593" xr:uid="{00000000-0005-0000-0000-0000E8750000}"/>
    <cellStyle name="Normal 25 4 2 6" xfId="47139" xr:uid="{C15C9282-4AA8-4E8E-9705-BC6C7488200F}"/>
    <cellStyle name="Normal 25 4 3" xfId="16178" xr:uid="{00000000-0005-0000-0000-0000E9750000}"/>
    <cellStyle name="Normal 25 4 3 2" xfId="28800" xr:uid="{00000000-0005-0000-0000-0000EA750000}"/>
    <cellStyle name="Normal 25 4 3 3" xfId="44597" xr:uid="{00000000-0005-0000-0000-0000EB750000}"/>
    <cellStyle name="Normal 25 4 4" xfId="18207" xr:uid="{00000000-0005-0000-0000-0000EC750000}"/>
    <cellStyle name="Normal 25 4 4 2" xfId="44598" xr:uid="{00000000-0005-0000-0000-0000ED750000}"/>
    <cellStyle name="Normal 25 4 5" xfId="23745" xr:uid="{00000000-0005-0000-0000-0000EE750000}"/>
    <cellStyle name="Normal 25 4 5 2" xfId="44599" xr:uid="{00000000-0005-0000-0000-0000EF750000}"/>
    <cellStyle name="Normal 25 4 6" xfId="10582" xr:uid="{00000000-0005-0000-0000-0000F0750000}"/>
    <cellStyle name="Normal 25 4 7" xfId="44592" xr:uid="{00000000-0005-0000-0000-0000F1750000}"/>
    <cellStyle name="Normal 25 4 8" xfId="47138" xr:uid="{7D860B66-3204-4094-8435-3430DBDA920E}"/>
    <cellStyle name="Normal 25 5" xfId="1841" xr:uid="{00000000-0005-0000-0000-0000F2750000}"/>
    <cellStyle name="Normal 25 5 2" xfId="16638" xr:uid="{00000000-0005-0000-0000-0000F3750000}"/>
    <cellStyle name="Normal 25 5 2 2" xfId="29173" xr:uid="{00000000-0005-0000-0000-0000F4750000}"/>
    <cellStyle name="Normal 25 5 2 3" xfId="44601" xr:uid="{00000000-0005-0000-0000-0000F5750000}"/>
    <cellStyle name="Normal 25 5 3" xfId="24080" xr:uid="{00000000-0005-0000-0000-0000F6750000}"/>
    <cellStyle name="Normal 25 5 3 2" xfId="44602" xr:uid="{00000000-0005-0000-0000-0000F7750000}"/>
    <cellStyle name="Normal 25 5 4" xfId="11310" xr:uid="{00000000-0005-0000-0000-0000F8750000}"/>
    <cellStyle name="Normal 25 5 4 2" xfId="44603" xr:uid="{00000000-0005-0000-0000-0000F9750000}"/>
    <cellStyle name="Normal 25 5 5" xfId="44600" xr:uid="{00000000-0005-0000-0000-0000FA750000}"/>
    <cellStyle name="Normal 25 5 6" xfId="47140" xr:uid="{1584ACE7-0DA9-4220-9D31-05E6CBBE7C29}"/>
    <cellStyle name="Normal 25 6" xfId="1826" xr:uid="{00000000-0005-0000-0000-0000FB750000}"/>
    <cellStyle name="Normal 25 6 2" xfId="11202" xr:uid="{00000000-0005-0000-0000-0000FC750000}"/>
    <cellStyle name="Normal 25 6 3" xfId="44604" xr:uid="{00000000-0005-0000-0000-0000FD750000}"/>
    <cellStyle name="Normal 25 7" xfId="10418" xr:uid="{00000000-0005-0000-0000-0000FE750000}"/>
    <cellStyle name="Normal 25 7 2" xfId="16114" xr:uid="{00000000-0005-0000-0000-0000FF750000}"/>
    <cellStyle name="Normal 25 7 2 2" xfId="28736" xr:uid="{00000000-0005-0000-0000-000000760000}"/>
    <cellStyle name="Normal 25 7 3" xfId="23694" xr:uid="{00000000-0005-0000-0000-000001760000}"/>
    <cellStyle name="Normal 25 7 4" xfId="44605" xr:uid="{00000000-0005-0000-0000-000002760000}"/>
    <cellStyle name="Normal 25 8" xfId="2927" xr:uid="{00000000-0005-0000-0000-000003760000}"/>
    <cellStyle name="Normal 25 8 2" xfId="44606" xr:uid="{00000000-0005-0000-0000-000004760000}"/>
    <cellStyle name="Normal 25 9" xfId="44607" xr:uid="{00000000-0005-0000-0000-000005760000}"/>
    <cellStyle name="Normal 26" xfId="306" xr:uid="{00000000-0005-0000-0000-000006760000}"/>
    <cellStyle name="Normal 26 10" xfId="5232" xr:uid="{00000000-0005-0000-0000-000007760000}"/>
    <cellStyle name="Normal 26 11" xfId="5233" xr:uid="{00000000-0005-0000-0000-000008760000}"/>
    <cellStyle name="Normal 26 12" xfId="5234" xr:uid="{00000000-0005-0000-0000-000009760000}"/>
    <cellStyle name="Normal 26 13" xfId="5235" xr:uid="{00000000-0005-0000-0000-00000A760000}"/>
    <cellStyle name="Normal 26 14" xfId="5236" xr:uid="{00000000-0005-0000-0000-00000B760000}"/>
    <cellStyle name="Normal 26 15" xfId="5237" xr:uid="{00000000-0005-0000-0000-00000C760000}"/>
    <cellStyle name="Normal 26 16" xfId="5238" xr:uid="{00000000-0005-0000-0000-00000D760000}"/>
    <cellStyle name="Normal 26 17" xfId="5239" xr:uid="{00000000-0005-0000-0000-00000E760000}"/>
    <cellStyle name="Normal 26 18" xfId="5240" xr:uid="{00000000-0005-0000-0000-00000F760000}"/>
    <cellStyle name="Normal 26 19" xfId="5241" xr:uid="{00000000-0005-0000-0000-000010760000}"/>
    <cellStyle name="Normal 26 2" xfId="637" xr:uid="{00000000-0005-0000-0000-000011760000}"/>
    <cellStyle name="Normal 26 2 10" xfId="47142" xr:uid="{77E0F4B5-B7B9-4932-8822-70875DB11FF4}"/>
    <cellStyle name="Normal 26 2 2" xfId="1844" xr:uid="{00000000-0005-0000-0000-000012760000}"/>
    <cellStyle name="Normal 26 2 2 2" xfId="1845" xr:uid="{00000000-0005-0000-0000-000013760000}"/>
    <cellStyle name="Normal 26 2 2 2 2" xfId="1846" xr:uid="{00000000-0005-0000-0000-000014760000}"/>
    <cellStyle name="Normal 26 2 2 2 2 2" xfId="15993" xr:uid="{00000000-0005-0000-0000-000015760000}"/>
    <cellStyle name="Normal 26 2 2 2 2 2 2" xfId="28621" xr:uid="{00000000-0005-0000-0000-000016760000}"/>
    <cellStyle name="Normal 26 2 2 2 2 2 3" xfId="44613" xr:uid="{00000000-0005-0000-0000-000017760000}"/>
    <cellStyle name="Normal 26 2 2 2 2 3" xfId="23590" xr:uid="{00000000-0005-0000-0000-000018760000}"/>
    <cellStyle name="Normal 26 2 2 2 2 3 2" xfId="44614" xr:uid="{00000000-0005-0000-0000-000019760000}"/>
    <cellStyle name="Normal 26 2 2 2 2 4" xfId="10052" xr:uid="{00000000-0005-0000-0000-00001A760000}"/>
    <cellStyle name="Normal 26 2 2 2 2 4 2" xfId="44615" xr:uid="{00000000-0005-0000-0000-00001B760000}"/>
    <cellStyle name="Normal 26 2 2 2 2 5" xfId="44612" xr:uid="{00000000-0005-0000-0000-00001C760000}"/>
    <cellStyle name="Normal 26 2 2 2 2 6" xfId="47145" xr:uid="{3163BB6B-B559-44B2-A96A-779A111E5FDA}"/>
    <cellStyle name="Normal 26 2 2 2 3" xfId="16627" xr:uid="{00000000-0005-0000-0000-00001D760000}"/>
    <cellStyle name="Normal 26 2 2 2 3 2" xfId="29162" xr:uid="{00000000-0005-0000-0000-00001E760000}"/>
    <cellStyle name="Normal 26 2 2 2 3 3" xfId="44616" xr:uid="{00000000-0005-0000-0000-00001F760000}"/>
    <cellStyle name="Normal 26 2 2 2 4" xfId="24069" xr:uid="{00000000-0005-0000-0000-000020760000}"/>
    <cellStyle name="Normal 26 2 2 2 4 2" xfId="44617" xr:uid="{00000000-0005-0000-0000-000021760000}"/>
    <cellStyle name="Normal 26 2 2 2 5" xfId="11296" xr:uid="{00000000-0005-0000-0000-000022760000}"/>
    <cellStyle name="Normal 26 2 2 2 5 2" xfId="44618" xr:uid="{00000000-0005-0000-0000-000023760000}"/>
    <cellStyle name="Normal 26 2 2 2 6" xfId="44611" xr:uid="{00000000-0005-0000-0000-000024760000}"/>
    <cellStyle name="Normal 26 2 2 2 7" xfId="47144" xr:uid="{FBE2E61A-8732-40DD-B845-33FFC48A7DB6}"/>
    <cellStyle name="Normal 26 2 2 3" xfId="1847" xr:uid="{00000000-0005-0000-0000-000025760000}"/>
    <cellStyle name="Normal 26 2 2 3 2" xfId="16649" xr:uid="{00000000-0005-0000-0000-000026760000}"/>
    <cellStyle name="Normal 26 2 2 3 2 2" xfId="29184" xr:uid="{00000000-0005-0000-0000-000027760000}"/>
    <cellStyle name="Normal 26 2 2 3 2 3" xfId="44620" xr:uid="{00000000-0005-0000-0000-000028760000}"/>
    <cellStyle name="Normal 26 2 2 3 3" xfId="24092" xr:uid="{00000000-0005-0000-0000-000029760000}"/>
    <cellStyle name="Normal 26 2 2 3 3 2" xfId="44621" xr:uid="{00000000-0005-0000-0000-00002A760000}"/>
    <cellStyle name="Normal 26 2 2 3 4" xfId="11324" xr:uid="{00000000-0005-0000-0000-00002B760000}"/>
    <cellStyle name="Normal 26 2 2 3 4 2" xfId="44622" xr:uid="{00000000-0005-0000-0000-00002C760000}"/>
    <cellStyle name="Normal 26 2 2 3 5" xfId="44619" xr:uid="{00000000-0005-0000-0000-00002D760000}"/>
    <cellStyle name="Normal 26 2 2 3 6" xfId="47146" xr:uid="{7844BD11-0F55-4D63-A94C-C2DC11F21346}"/>
    <cellStyle name="Normal 26 2 2 4" xfId="10049" xr:uid="{00000000-0005-0000-0000-00002E760000}"/>
    <cellStyle name="Normal 26 2 2 4 2" xfId="15990" xr:uid="{00000000-0005-0000-0000-00002F760000}"/>
    <cellStyle name="Normal 26 2 2 4 2 2" xfId="28618" xr:uid="{00000000-0005-0000-0000-000030760000}"/>
    <cellStyle name="Normal 26 2 2 4 3" xfId="23588" xr:uid="{00000000-0005-0000-0000-000031760000}"/>
    <cellStyle name="Normal 26 2 2 4 4" xfId="44623" xr:uid="{00000000-0005-0000-0000-000032760000}"/>
    <cellStyle name="Normal 26 2 2 5" xfId="10513" xr:uid="{00000000-0005-0000-0000-000033760000}"/>
    <cellStyle name="Normal 26 2 2 5 2" xfId="44624" xr:uid="{00000000-0005-0000-0000-000034760000}"/>
    <cellStyle name="Normal 26 2 2 6" xfId="44625" xr:uid="{00000000-0005-0000-0000-000035760000}"/>
    <cellStyle name="Normal 26 2 2 7" xfId="44610" xr:uid="{00000000-0005-0000-0000-000036760000}"/>
    <cellStyle name="Normal 26 2 2 8" xfId="47143" xr:uid="{2EE4D392-224D-4121-8D03-F8316BAFCFEB}"/>
    <cellStyle name="Normal 26 2 3" xfId="1848" xr:uid="{00000000-0005-0000-0000-000037760000}"/>
    <cellStyle name="Normal 26 2 3 2" xfId="1849" xr:uid="{00000000-0005-0000-0000-000038760000}"/>
    <cellStyle name="Normal 26 2 3 2 2" xfId="16402" xr:uid="{00000000-0005-0000-0000-000039760000}"/>
    <cellStyle name="Normal 26 2 3 2 2 2" xfId="28944" xr:uid="{00000000-0005-0000-0000-00003A760000}"/>
    <cellStyle name="Normal 26 2 3 2 2 3" xfId="44628" xr:uid="{00000000-0005-0000-0000-00003B760000}"/>
    <cellStyle name="Normal 26 2 3 2 3" xfId="23854" xr:uid="{00000000-0005-0000-0000-00003C760000}"/>
    <cellStyle name="Normal 26 2 3 2 3 2" xfId="44629" xr:uid="{00000000-0005-0000-0000-00003D760000}"/>
    <cellStyle name="Normal 26 2 3 2 4" xfId="10926" xr:uid="{00000000-0005-0000-0000-00003E760000}"/>
    <cellStyle name="Normal 26 2 3 2 4 2" xfId="44630" xr:uid="{00000000-0005-0000-0000-00003F760000}"/>
    <cellStyle name="Normal 26 2 3 2 5" xfId="44627" xr:uid="{00000000-0005-0000-0000-000040760000}"/>
    <cellStyle name="Normal 26 2 3 2 6" xfId="47148" xr:uid="{82FD174A-3D1A-4364-81BD-10A1FA240DED}"/>
    <cellStyle name="Normal 26 2 3 3" xfId="16565" xr:uid="{00000000-0005-0000-0000-000041760000}"/>
    <cellStyle name="Normal 26 2 3 3 2" xfId="29104" xr:uid="{00000000-0005-0000-0000-000042760000}"/>
    <cellStyle name="Normal 26 2 3 3 3" xfId="44631" xr:uid="{00000000-0005-0000-0000-000043760000}"/>
    <cellStyle name="Normal 26 2 3 4" xfId="18209" xr:uid="{00000000-0005-0000-0000-000044760000}"/>
    <cellStyle name="Normal 26 2 3 4 2" xfId="44632" xr:uid="{00000000-0005-0000-0000-000045760000}"/>
    <cellStyle name="Normal 26 2 3 5" xfId="24010" xr:uid="{00000000-0005-0000-0000-000046760000}"/>
    <cellStyle name="Normal 26 2 3 5 2" xfId="44633" xr:uid="{00000000-0005-0000-0000-000047760000}"/>
    <cellStyle name="Normal 26 2 3 6" xfId="11186" xr:uid="{00000000-0005-0000-0000-000048760000}"/>
    <cellStyle name="Normal 26 2 3 7" xfId="44626" xr:uid="{00000000-0005-0000-0000-000049760000}"/>
    <cellStyle name="Normal 26 2 3 8" xfId="47147" xr:uid="{75D7857B-C44A-4529-8B4A-7D84B268BBF5}"/>
    <cellStyle name="Normal 26 2 4" xfId="1850" xr:uid="{00000000-0005-0000-0000-00004A760000}"/>
    <cellStyle name="Normal 26 2 4 2" xfId="16487" xr:uid="{00000000-0005-0000-0000-00004B760000}"/>
    <cellStyle name="Normal 26 2 4 2 2" xfId="29027" xr:uid="{00000000-0005-0000-0000-00004C760000}"/>
    <cellStyle name="Normal 26 2 4 2 3" xfId="44635" xr:uid="{00000000-0005-0000-0000-00004D760000}"/>
    <cellStyle name="Normal 26 2 4 3" xfId="23937" xr:uid="{00000000-0005-0000-0000-00004E760000}"/>
    <cellStyle name="Normal 26 2 4 3 2" xfId="44636" xr:uid="{00000000-0005-0000-0000-00004F760000}"/>
    <cellStyle name="Normal 26 2 4 4" xfId="11055" xr:uid="{00000000-0005-0000-0000-000050760000}"/>
    <cellStyle name="Normal 26 2 4 4 2" xfId="44637" xr:uid="{00000000-0005-0000-0000-000051760000}"/>
    <cellStyle name="Normal 26 2 4 5" xfId="44634" xr:uid="{00000000-0005-0000-0000-000052760000}"/>
    <cellStyle name="Normal 26 2 4 6" xfId="47149" xr:uid="{0FD9B8DA-3B3E-428D-B824-55EC2F77A758}"/>
    <cellStyle name="Normal 26 2 5" xfId="1843" xr:uid="{00000000-0005-0000-0000-000053760000}"/>
    <cellStyle name="Normal 26 2 5 2" xfId="16113" xr:uid="{00000000-0005-0000-0000-000054760000}"/>
    <cellStyle name="Normal 26 2 5 2 2" xfId="28735" xr:uid="{00000000-0005-0000-0000-000055760000}"/>
    <cellStyle name="Normal 26 2 5 3" xfId="23693" xr:uid="{00000000-0005-0000-0000-000056760000}"/>
    <cellStyle name="Normal 26 2 5 4" xfId="10417" xr:uid="{00000000-0005-0000-0000-000057760000}"/>
    <cellStyle name="Normal 26 2 5 5" xfId="44638" xr:uid="{00000000-0005-0000-0000-000058760000}"/>
    <cellStyle name="Normal 26 2 6" xfId="5242" xr:uid="{00000000-0005-0000-0000-000059760000}"/>
    <cellStyle name="Normal 26 2 6 2" xfId="44639" xr:uid="{00000000-0005-0000-0000-00005A760000}"/>
    <cellStyle name="Normal 26 2 7" xfId="37711" xr:uid="{00000000-0005-0000-0000-00005B760000}"/>
    <cellStyle name="Normal 26 2 7 2" xfId="44640" xr:uid="{00000000-0005-0000-0000-00005C760000}"/>
    <cellStyle name="Normal 26 2 8" xfId="37990" xr:uid="{00000000-0005-0000-0000-00005D760000}"/>
    <cellStyle name="Normal 26 2 8 2" xfId="44641" xr:uid="{00000000-0005-0000-0000-00005E760000}"/>
    <cellStyle name="Normal 26 2 9" xfId="44609" xr:uid="{00000000-0005-0000-0000-00005F760000}"/>
    <cellStyle name="Normal 26 20" xfId="5231" xr:uid="{00000000-0005-0000-0000-000060760000}"/>
    <cellStyle name="Normal 26 20 2" xfId="18668" xr:uid="{00000000-0005-0000-0000-000061760000}"/>
    <cellStyle name="Normal 26 21" xfId="9746" xr:uid="{00000000-0005-0000-0000-000062760000}"/>
    <cellStyle name="Normal 26 21 2" xfId="18208" xr:uid="{00000000-0005-0000-0000-000063760000}"/>
    <cellStyle name="Normal 26 22" xfId="10932" xr:uid="{00000000-0005-0000-0000-000064760000}"/>
    <cellStyle name="Normal 26 22 2" xfId="16406" xr:uid="{00000000-0005-0000-0000-000065760000}"/>
    <cellStyle name="Normal 26 22 2 2" xfId="28948" xr:uid="{00000000-0005-0000-0000-000066760000}"/>
    <cellStyle name="Normal 26 22 3" xfId="23859" xr:uid="{00000000-0005-0000-0000-000067760000}"/>
    <cellStyle name="Normal 26 23" xfId="2928" xr:uid="{00000000-0005-0000-0000-000068760000}"/>
    <cellStyle name="Normal 26 24" xfId="44608" xr:uid="{00000000-0005-0000-0000-000069760000}"/>
    <cellStyle name="Normal 26 25" xfId="46731" xr:uid="{00000000-0005-0000-0000-00006A760000}"/>
    <cellStyle name="Normal 26 26" xfId="47141" xr:uid="{29BFABFA-518C-45CA-8891-F55AB6047324}"/>
    <cellStyle name="Normal 26 3" xfId="1851" xr:uid="{00000000-0005-0000-0000-00006B760000}"/>
    <cellStyle name="Normal 26 3 2" xfId="1852" xr:uid="{00000000-0005-0000-0000-00006C760000}"/>
    <cellStyle name="Normal 26 3 2 2" xfId="1853" xr:uid="{00000000-0005-0000-0000-00006D760000}"/>
    <cellStyle name="Normal 26 3 2 2 2" xfId="16099" xr:uid="{00000000-0005-0000-0000-00006E760000}"/>
    <cellStyle name="Normal 26 3 2 2 2 2" xfId="28722" xr:uid="{00000000-0005-0000-0000-00006F760000}"/>
    <cellStyle name="Normal 26 3 2 2 2 3" xfId="44645" xr:uid="{00000000-0005-0000-0000-000070760000}"/>
    <cellStyle name="Normal 26 3 2 2 3" xfId="23681" xr:uid="{00000000-0005-0000-0000-000071760000}"/>
    <cellStyle name="Normal 26 3 2 2 3 2" xfId="44646" xr:uid="{00000000-0005-0000-0000-000072760000}"/>
    <cellStyle name="Normal 26 3 2 2 4" xfId="10379" xr:uid="{00000000-0005-0000-0000-000073760000}"/>
    <cellStyle name="Normal 26 3 2 2 4 2" xfId="44647" xr:uid="{00000000-0005-0000-0000-000074760000}"/>
    <cellStyle name="Normal 26 3 2 2 5" xfId="44644" xr:uid="{00000000-0005-0000-0000-000075760000}"/>
    <cellStyle name="Normal 26 3 2 2 6" xfId="47152" xr:uid="{F2C2CB0E-C192-4C48-81E8-246435545E64}"/>
    <cellStyle name="Normal 26 3 2 3" xfId="16032" xr:uid="{00000000-0005-0000-0000-000076760000}"/>
    <cellStyle name="Normal 26 3 2 3 2" xfId="28660" xr:uid="{00000000-0005-0000-0000-000077760000}"/>
    <cellStyle name="Normal 26 3 2 3 3" xfId="44648" xr:uid="{00000000-0005-0000-0000-000078760000}"/>
    <cellStyle name="Normal 26 3 2 4" xfId="23625" xr:uid="{00000000-0005-0000-0000-000079760000}"/>
    <cellStyle name="Normal 26 3 2 4 2" xfId="44649" xr:uid="{00000000-0005-0000-0000-00007A760000}"/>
    <cellStyle name="Normal 26 3 2 5" xfId="10144" xr:uid="{00000000-0005-0000-0000-00007B760000}"/>
    <cellStyle name="Normal 26 3 2 5 2" xfId="44650" xr:uid="{00000000-0005-0000-0000-00007C760000}"/>
    <cellStyle name="Normal 26 3 2 6" xfId="44643" xr:uid="{00000000-0005-0000-0000-00007D760000}"/>
    <cellStyle name="Normal 26 3 2 7" xfId="47151" xr:uid="{088998DE-A11A-4821-AD02-AB16F87CEF1F}"/>
    <cellStyle name="Normal 26 3 3" xfId="1854" xr:uid="{00000000-0005-0000-0000-00007E760000}"/>
    <cellStyle name="Normal 26 3 3 2" xfId="16148" xr:uid="{00000000-0005-0000-0000-00007F760000}"/>
    <cellStyle name="Normal 26 3 3 2 2" xfId="28770" xr:uid="{00000000-0005-0000-0000-000080760000}"/>
    <cellStyle name="Normal 26 3 3 2 3" xfId="44652" xr:uid="{00000000-0005-0000-0000-000081760000}"/>
    <cellStyle name="Normal 26 3 3 3" xfId="23723" xr:uid="{00000000-0005-0000-0000-000082760000}"/>
    <cellStyle name="Normal 26 3 3 3 2" xfId="44653" xr:uid="{00000000-0005-0000-0000-000083760000}"/>
    <cellStyle name="Normal 26 3 3 4" xfId="10486" xr:uid="{00000000-0005-0000-0000-000084760000}"/>
    <cellStyle name="Normal 26 3 3 4 2" xfId="44654" xr:uid="{00000000-0005-0000-0000-000085760000}"/>
    <cellStyle name="Normal 26 3 3 5" xfId="44651" xr:uid="{00000000-0005-0000-0000-000086760000}"/>
    <cellStyle name="Normal 26 3 3 6" xfId="47153" xr:uid="{BB58A8AE-7B5F-4340-891D-41022E4EBD96}"/>
    <cellStyle name="Normal 26 3 4" xfId="11179" xr:uid="{00000000-0005-0000-0000-000087760000}"/>
    <cellStyle name="Normal 26 3 4 2" xfId="16559" xr:uid="{00000000-0005-0000-0000-000088760000}"/>
    <cellStyle name="Normal 26 3 4 2 2" xfId="29098" xr:uid="{00000000-0005-0000-0000-000089760000}"/>
    <cellStyle name="Normal 26 3 4 3" xfId="24004" xr:uid="{00000000-0005-0000-0000-00008A760000}"/>
    <cellStyle name="Normal 26 3 4 4" xfId="44655" xr:uid="{00000000-0005-0000-0000-00008B760000}"/>
    <cellStyle name="Normal 26 3 5" xfId="5243" xr:uid="{00000000-0005-0000-0000-00008C760000}"/>
    <cellStyle name="Normal 26 3 5 2" xfId="44656" xr:uid="{00000000-0005-0000-0000-00008D760000}"/>
    <cellStyle name="Normal 26 3 6" xfId="44657" xr:uid="{00000000-0005-0000-0000-00008E760000}"/>
    <cellStyle name="Normal 26 3 7" xfId="44658" xr:uid="{00000000-0005-0000-0000-00008F760000}"/>
    <cellStyle name="Normal 26 3 8" xfId="44642" xr:uid="{00000000-0005-0000-0000-000090760000}"/>
    <cellStyle name="Normal 26 3 9" xfId="47150" xr:uid="{0B66584F-58CD-4A13-AFD7-98FA81E69AC9}"/>
    <cellStyle name="Normal 26 4" xfId="1855" xr:uid="{00000000-0005-0000-0000-000091760000}"/>
    <cellStyle name="Normal 26 4 2" xfId="1856" xr:uid="{00000000-0005-0000-0000-000092760000}"/>
    <cellStyle name="Normal 26 4 2 2" xfId="16508" xr:uid="{00000000-0005-0000-0000-000093760000}"/>
    <cellStyle name="Normal 26 4 2 2 2" xfId="29048" xr:uid="{00000000-0005-0000-0000-000094760000}"/>
    <cellStyle name="Normal 26 4 2 2 3" xfId="44661" xr:uid="{00000000-0005-0000-0000-000095760000}"/>
    <cellStyle name="Normal 26 4 2 3" xfId="23958" xr:uid="{00000000-0005-0000-0000-000096760000}"/>
    <cellStyle name="Normal 26 4 2 3 2" xfId="44662" xr:uid="{00000000-0005-0000-0000-000097760000}"/>
    <cellStyle name="Normal 26 4 2 4" xfId="11100" xr:uid="{00000000-0005-0000-0000-000098760000}"/>
    <cellStyle name="Normal 26 4 2 4 2" xfId="44663" xr:uid="{00000000-0005-0000-0000-000099760000}"/>
    <cellStyle name="Normal 26 4 2 5" xfId="44660" xr:uid="{00000000-0005-0000-0000-00009A760000}"/>
    <cellStyle name="Normal 26 4 2 6" xfId="47155" xr:uid="{63E2A6A7-C8F1-4425-8D65-7CFFB482A69B}"/>
    <cellStyle name="Normal 26 4 3" xfId="10890" xr:uid="{00000000-0005-0000-0000-00009B760000}"/>
    <cellStyle name="Normal 26 4 3 2" xfId="16375" xr:uid="{00000000-0005-0000-0000-00009C760000}"/>
    <cellStyle name="Normal 26 4 3 2 2" xfId="28917" xr:uid="{00000000-0005-0000-0000-00009D760000}"/>
    <cellStyle name="Normal 26 4 3 3" xfId="23828" xr:uid="{00000000-0005-0000-0000-00009E760000}"/>
    <cellStyle name="Normal 26 4 3 4" xfId="44664" xr:uid="{00000000-0005-0000-0000-00009F760000}"/>
    <cellStyle name="Normal 26 4 4" xfId="5244" xr:uid="{00000000-0005-0000-0000-0000A0760000}"/>
    <cellStyle name="Normal 26 4 4 2" xfId="44665" xr:uid="{00000000-0005-0000-0000-0000A1760000}"/>
    <cellStyle name="Normal 26 4 5" xfId="44666" xr:uid="{00000000-0005-0000-0000-0000A2760000}"/>
    <cellStyle name="Normal 26 4 6" xfId="44659" xr:uid="{00000000-0005-0000-0000-0000A3760000}"/>
    <cellStyle name="Normal 26 4 7" xfId="47154" xr:uid="{B28F48A9-1BAA-4061-8724-AFE3026C71D2}"/>
    <cellStyle name="Normal 26 5" xfId="1857" xr:uid="{00000000-0005-0000-0000-0000A4760000}"/>
    <cellStyle name="Normal 26 5 2" xfId="10084" xr:uid="{00000000-0005-0000-0000-0000A5760000}"/>
    <cellStyle name="Normal 26 5 2 2" xfId="16006" xr:uid="{00000000-0005-0000-0000-0000A6760000}"/>
    <cellStyle name="Normal 26 5 2 2 2" xfId="28634" xr:uid="{00000000-0005-0000-0000-0000A7760000}"/>
    <cellStyle name="Normal 26 5 2 3" xfId="23603" xr:uid="{00000000-0005-0000-0000-0000A8760000}"/>
    <cellStyle name="Normal 26 5 2 4" xfId="44668" xr:uid="{00000000-0005-0000-0000-0000A9760000}"/>
    <cellStyle name="Normal 26 5 3" xfId="5245" xr:uid="{00000000-0005-0000-0000-0000AA760000}"/>
    <cellStyle name="Normal 26 5 3 2" xfId="44669" xr:uid="{00000000-0005-0000-0000-0000AB760000}"/>
    <cellStyle name="Normal 26 5 4" xfId="44670" xr:uid="{00000000-0005-0000-0000-0000AC760000}"/>
    <cellStyle name="Normal 26 5 5" xfId="44667" xr:uid="{00000000-0005-0000-0000-0000AD760000}"/>
    <cellStyle name="Normal 26 5 6" xfId="47156" xr:uid="{8BBB7B37-D52F-46AE-A4AF-A092120C3F9F}"/>
    <cellStyle name="Normal 26 6" xfId="1842" xr:uid="{00000000-0005-0000-0000-0000AE760000}"/>
    <cellStyle name="Normal 26 6 2" xfId="10958" xr:uid="{00000000-0005-0000-0000-0000AF760000}"/>
    <cellStyle name="Normal 26 6 3" xfId="5246" xr:uid="{00000000-0005-0000-0000-0000B0760000}"/>
    <cellStyle name="Normal 26 6 4" xfId="44671" xr:uid="{00000000-0005-0000-0000-0000B1760000}"/>
    <cellStyle name="Normal 26 7" xfId="5247" xr:uid="{00000000-0005-0000-0000-0000B2760000}"/>
    <cellStyle name="Normal 26 7 2" xfId="44672" xr:uid="{00000000-0005-0000-0000-0000B3760000}"/>
    <cellStyle name="Normal 26 8" xfId="5248" xr:uid="{00000000-0005-0000-0000-0000B4760000}"/>
    <cellStyle name="Normal 26 8 2" xfId="44673" xr:uid="{00000000-0005-0000-0000-0000B5760000}"/>
    <cellStyle name="Normal 26 9" xfId="5249" xr:uid="{00000000-0005-0000-0000-0000B6760000}"/>
    <cellStyle name="Normal 26 9 2" xfId="44674" xr:uid="{00000000-0005-0000-0000-0000B7760000}"/>
    <cellStyle name="Normal 27" xfId="307" xr:uid="{00000000-0005-0000-0000-0000B8760000}"/>
    <cellStyle name="Normal 27 10" xfId="44675" xr:uid="{00000000-0005-0000-0000-0000B9760000}"/>
    <cellStyle name="Normal 27 11" xfId="46732" xr:uid="{00000000-0005-0000-0000-0000BA760000}"/>
    <cellStyle name="Normal 27 12" xfId="47157" xr:uid="{E84B6659-5356-4F25-9F22-F3B25DF3BA16}"/>
    <cellStyle name="Normal 27 2" xfId="638" xr:uid="{00000000-0005-0000-0000-0000BB760000}"/>
    <cellStyle name="Normal 27 2 10" xfId="47158" xr:uid="{54B685B0-BD7E-4C2F-B975-16D299B1DF8C}"/>
    <cellStyle name="Normal 27 2 2" xfId="1860" xr:uid="{00000000-0005-0000-0000-0000BC760000}"/>
    <cellStyle name="Normal 27 2 2 2" xfId="1861" xr:uid="{00000000-0005-0000-0000-0000BD760000}"/>
    <cellStyle name="Normal 27 2 2 2 2" xfId="1862" xr:uid="{00000000-0005-0000-0000-0000BE760000}"/>
    <cellStyle name="Normal 27 2 2 2 2 2" xfId="16617" xr:uid="{00000000-0005-0000-0000-0000BF760000}"/>
    <cellStyle name="Normal 27 2 2 2 2 2 2" xfId="29152" xr:uid="{00000000-0005-0000-0000-0000C0760000}"/>
    <cellStyle name="Normal 27 2 2 2 2 2 3" xfId="44680" xr:uid="{00000000-0005-0000-0000-0000C1760000}"/>
    <cellStyle name="Normal 27 2 2 2 2 3" xfId="24060" xr:uid="{00000000-0005-0000-0000-0000C2760000}"/>
    <cellStyle name="Normal 27 2 2 2 2 3 2" xfId="44681" xr:uid="{00000000-0005-0000-0000-0000C3760000}"/>
    <cellStyle name="Normal 27 2 2 2 2 4" xfId="11278" xr:uid="{00000000-0005-0000-0000-0000C4760000}"/>
    <cellStyle name="Normal 27 2 2 2 2 4 2" xfId="44682" xr:uid="{00000000-0005-0000-0000-0000C5760000}"/>
    <cellStyle name="Normal 27 2 2 2 2 5" xfId="44679" xr:uid="{00000000-0005-0000-0000-0000C6760000}"/>
    <cellStyle name="Normal 27 2 2 2 2 6" xfId="47161" xr:uid="{E4CA81D7-F47A-4BB1-BF91-9C9BAB3F57DB}"/>
    <cellStyle name="Normal 27 2 2 2 3" xfId="16521" xr:uid="{00000000-0005-0000-0000-0000C7760000}"/>
    <cellStyle name="Normal 27 2 2 2 3 2" xfId="29060" xr:uid="{00000000-0005-0000-0000-0000C8760000}"/>
    <cellStyle name="Normal 27 2 2 2 3 3" xfId="44683" xr:uid="{00000000-0005-0000-0000-0000C9760000}"/>
    <cellStyle name="Normal 27 2 2 2 4" xfId="23968" xr:uid="{00000000-0005-0000-0000-0000CA760000}"/>
    <cellStyle name="Normal 27 2 2 2 4 2" xfId="44684" xr:uid="{00000000-0005-0000-0000-0000CB760000}"/>
    <cellStyle name="Normal 27 2 2 2 5" xfId="11118" xr:uid="{00000000-0005-0000-0000-0000CC760000}"/>
    <cellStyle name="Normal 27 2 2 2 5 2" xfId="44685" xr:uid="{00000000-0005-0000-0000-0000CD760000}"/>
    <cellStyle name="Normal 27 2 2 2 6" xfId="44678" xr:uid="{00000000-0005-0000-0000-0000CE760000}"/>
    <cellStyle name="Normal 27 2 2 2 7" xfId="47160" xr:uid="{C0C6B25D-6F19-4619-A9B6-FACD7A66FBB9}"/>
    <cellStyle name="Normal 27 2 2 3" xfId="1863" xr:uid="{00000000-0005-0000-0000-0000CF760000}"/>
    <cellStyle name="Normal 27 2 2 3 2" xfId="16430" xr:uid="{00000000-0005-0000-0000-0000D0760000}"/>
    <cellStyle name="Normal 27 2 2 3 2 2" xfId="28970" xr:uid="{00000000-0005-0000-0000-0000D1760000}"/>
    <cellStyle name="Normal 27 2 2 3 2 3" xfId="44687" xr:uid="{00000000-0005-0000-0000-0000D2760000}"/>
    <cellStyle name="Normal 27 2 2 3 3" xfId="23880" xr:uid="{00000000-0005-0000-0000-0000D3760000}"/>
    <cellStyle name="Normal 27 2 2 3 3 2" xfId="44688" xr:uid="{00000000-0005-0000-0000-0000D4760000}"/>
    <cellStyle name="Normal 27 2 2 3 4" xfId="10976" xr:uid="{00000000-0005-0000-0000-0000D5760000}"/>
    <cellStyle name="Normal 27 2 2 3 4 2" xfId="44689" xr:uid="{00000000-0005-0000-0000-0000D6760000}"/>
    <cellStyle name="Normal 27 2 2 3 5" xfId="44686" xr:uid="{00000000-0005-0000-0000-0000D7760000}"/>
    <cellStyle name="Normal 27 2 2 3 6" xfId="47162" xr:uid="{AA15DA76-ABAA-45A0-9BF3-A2D43EDAF677}"/>
    <cellStyle name="Normal 27 2 2 4" xfId="11281" xr:uid="{00000000-0005-0000-0000-0000D8760000}"/>
    <cellStyle name="Normal 27 2 2 4 2" xfId="16620" xr:uid="{00000000-0005-0000-0000-0000D9760000}"/>
    <cellStyle name="Normal 27 2 2 4 2 2" xfId="29155" xr:uid="{00000000-0005-0000-0000-0000DA760000}"/>
    <cellStyle name="Normal 27 2 2 4 3" xfId="24062" xr:uid="{00000000-0005-0000-0000-0000DB760000}"/>
    <cellStyle name="Normal 27 2 2 4 4" xfId="44690" xr:uid="{00000000-0005-0000-0000-0000DC760000}"/>
    <cellStyle name="Normal 27 2 2 5" xfId="10514" xr:uid="{00000000-0005-0000-0000-0000DD760000}"/>
    <cellStyle name="Normal 27 2 2 5 2" xfId="44691" xr:uid="{00000000-0005-0000-0000-0000DE760000}"/>
    <cellStyle name="Normal 27 2 2 6" xfId="44692" xr:uid="{00000000-0005-0000-0000-0000DF760000}"/>
    <cellStyle name="Normal 27 2 2 7" xfId="44677" xr:uid="{00000000-0005-0000-0000-0000E0760000}"/>
    <cellStyle name="Normal 27 2 2 8" xfId="47159" xr:uid="{D004A3FA-B6C8-4111-AB18-872E587896FC}"/>
    <cellStyle name="Normal 27 2 3" xfId="1864" xr:uid="{00000000-0005-0000-0000-0000E1760000}"/>
    <cellStyle name="Normal 27 2 3 2" xfId="1865" xr:uid="{00000000-0005-0000-0000-0000E2760000}"/>
    <cellStyle name="Normal 27 2 3 2 2" xfId="16579" xr:uid="{00000000-0005-0000-0000-0000E3760000}"/>
    <cellStyle name="Normal 27 2 3 2 2 2" xfId="29118" xr:uid="{00000000-0005-0000-0000-0000E4760000}"/>
    <cellStyle name="Normal 27 2 3 2 2 3" xfId="44695" xr:uid="{00000000-0005-0000-0000-0000E5760000}"/>
    <cellStyle name="Normal 27 2 3 2 3" xfId="24026" xr:uid="{00000000-0005-0000-0000-0000E6760000}"/>
    <cellStyle name="Normal 27 2 3 2 3 2" xfId="44696" xr:uid="{00000000-0005-0000-0000-0000E7760000}"/>
    <cellStyle name="Normal 27 2 3 2 4" xfId="11219" xr:uid="{00000000-0005-0000-0000-0000E8760000}"/>
    <cellStyle name="Normal 27 2 3 2 4 2" xfId="44697" xr:uid="{00000000-0005-0000-0000-0000E9760000}"/>
    <cellStyle name="Normal 27 2 3 2 5" xfId="44694" xr:uid="{00000000-0005-0000-0000-0000EA760000}"/>
    <cellStyle name="Normal 27 2 3 2 6" xfId="47164" xr:uid="{721CE138-73BA-4501-A4A0-46EA52A86BF7}"/>
    <cellStyle name="Normal 27 2 3 3" xfId="16342" xr:uid="{00000000-0005-0000-0000-0000EB760000}"/>
    <cellStyle name="Normal 27 2 3 3 2" xfId="28884" xr:uid="{00000000-0005-0000-0000-0000EC760000}"/>
    <cellStyle name="Normal 27 2 3 3 3" xfId="44698" xr:uid="{00000000-0005-0000-0000-0000ED760000}"/>
    <cellStyle name="Normal 27 2 3 4" xfId="18211" xr:uid="{00000000-0005-0000-0000-0000EE760000}"/>
    <cellStyle name="Normal 27 2 3 4 2" xfId="44699" xr:uid="{00000000-0005-0000-0000-0000EF760000}"/>
    <cellStyle name="Normal 27 2 3 5" xfId="23802" xr:uid="{00000000-0005-0000-0000-0000F0760000}"/>
    <cellStyle name="Normal 27 2 3 5 2" xfId="44700" xr:uid="{00000000-0005-0000-0000-0000F1760000}"/>
    <cellStyle name="Normal 27 2 3 6" xfId="10836" xr:uid="{00000000-0005-0000-0000-0000F2760000}"/>
    <cellStyle name="Normal 27 2 3 7" xfId="44693" xr:uid="{00000000-0005-0000-0000-0000F3760000}"/>
    <cellStyle name="Normal 27 2 3 8" xfId="47163" xr:uid="{1825F67C-8891-4E73-A34C-C2CA549AF478}"/>
    <cellStyle name="Normal 27 2 4" xfId="1866" xr:uid="{00000000-0005-0000-0000-0000F4760000}"/>
    <cellStyle name="Normal 27 2 4 2" xfId="16558" xr:uid="{00000000-0005-0000-0000-0000F5760000}"/>
    <cellStyle name="Normal 27 2 4 2 2" xfId="29097" xr:uid="{00000000-0005-0000-0000-0000F6760000}"/>
    <cellStyle name="Normal 27 2 4 2 3" xfId="44702" xr:uid="{00000000-0005-0000-0000-0000F7760000}"/>
    <cellStyle name="Normal 27 2 4 3" xfId="24003" xr:uid="{00000000-0005-0000-0000-0000F8760000}"/>
    <cellStyle name="Normal 27 2 4 3 2" xfId="44703" xr:uid="{00000000-0005-0000-0000-0000F9760000}"/>
    <cellStyle name="Normal 27 2 4 4" xfId="11177" xr:uid="{00000000-0005-0000-0000-0000FA760000}"/>
    <cellStyle name="Normal 27 2 4 4 2" xfId="44704" xr:uid="{00000000-0005-0000-0000-0000FB760000}"/>
    <cellStyle name="Normal 27 2 4 5" xfId="44701" xr:uid="{00000000-0005-0000-0000-0000FC760000}"/>
    <cellStyle name="Normal 27 2 4 6" xfId="47165" xr:uid="{8EC00503-4A2E-428D-BEBB-2CFE8BE9AB3C}"/>
    <cellStyle name="Normal 27 2 5" xfId="1859" xr:uid="{00000000-0005-0000-0000-0000FD760000}"/>
    <cellStyle name="Normal 27 2 5 2" xfId="16651" xr:uid="{00000000-0005-0000-0000-0000FE760000}"/>
    <cellStyle name="Normal 27 2 5 2 2" xfId="29186" xr:uid="{00000000-0005-0000-0000-0000FF760000}"/>
    <cellStyle name="Normal 27 2 5 3" xfId="24094" xr:uid="{00000000-0005-0000-0000-000000770000}"/>
    <cellStyle name="Normal 27 2 5 4" xfId="11326" xr:uid="{00000000-0005-0000-0000-000001770000}"/>
    <cellStyle name="Normal 27 2 5 5" xfId="44705" xr:uid="{00000000-0005-0000-0000-000002770000}"/>
    <cellStyle name="Normal 27 2 6" xfId="5251" xr:uid="{00000000-0005-0000-0000-000003770000}"/>
    <cellStyle name="Normal 27 2 6 2" xfId="44706" xr:uid="{00000000-0005-0000-0000-000004770000}"/>
    <cellStyle name="Normal 27 2 7" xfId="37712" xr:uid="{00000000-0005-0000-0000-000005770000}"/>
    <cellStyle name="Normal 27 2 7 2" xfId="44707" xr:uid="{00000000-0005-0000-0000-000006770000}"/>
    <cellStyle name="Normal 27 2 8" xfId="37991" xr:uid="{00000000-0005-0000-0000-000007770000}"/>
    <cellStyle name="Normal 27 2 8 2" xfId="44708" xr:uid="{00000000-0005-0000-0000-000008770000}"/>
    <cellStyle name="Normal 27 2 9" xfId="44676" xr:uid="{00000000-0005-0000-0000-000009770000}"/>
    <cellStyle name="Normal 27 3" xfId="1867" xr:uid="{00000000-0005-0000-0000-00000A770000}"/>
    <cellStyle name="Normal 27 3 2" xfId="1868" xr:uid="{00000000-0005-0000-0000-00000B770000}"/>
    <cellStyle name="Normal 27 3 2 2" xfId="1869" xr:uid="{00000000-0005-0000-0000-00000C770000}"/>
    <cellStyle name="Normal 27 3 2 2 2" xfId="15959" xr:uid="{00000000-0005-0000-0000-00000D770000}"/>
    <cellStyle name="Normal 27 3 2 2 2 2" xfId="28595" xr:uid="{00000000-0005-0000-0000-00000E770000}"/>
    <cellStyle name="Normal 27 3 2 2 2 3" xfId="44712" xr:uid="{00000000-0005-0000-0000-00000F770000}"/>
    <cellStyle name="Normal 27 3 2 2 3" xfId="23562" xr:uid="{00000000-0005-0000-0000-000010770000}"/>
    <cellStyle name="Normal 27 3 2 2 3 2" xfId="44713" xr:uid="{00000000-0005-0000-0000-000011770000}"/>
    <cellStyle name="Normal 27 3 2 2 4" xfId="9909" xr:uid="{00000000-0005-0000-0000-000012770000}"/>
    <cellStyle name="Normal 27 3 2 2 4 2" xfId="44714" xr:uid="{00000000-0005-0000-0000-000013770000}"/>
    <cellStyle name="Normal 27 3 2 2 5" xfId="44711" xr:uid="{00000000-0005-0000-0000-000014770000}"/>
    <cellStyle name="Normal 27 3 2 2 6" xfId="47168" xr:uid="{515F9BBE-9213-49A8-B698-6C577B6F74F4}"/>
    <cellStyle name="Normal 27 3 2 3" xfId="16503" xr:uid="{00000000-0005-0000-0000-000015770000}"/>
    <cellStyle name="Normal 27 3 2 3 2" xfId="29043" xr:uid="{00000000-0005-0000-0000-000016770000}"/>
    <cellStyle name="Normal 27 3 2 3 3" xfId="44715" xr:uid="{00000000-0005-0000-0000-000017770000}"/>
    <cellStyle name="Normal 27 3 2 4" xfId="23953" xr:uid="{00000000-0005-0000-0000-000018770000}"/>
    <cellStyle name="Normal 27 3 2 4 2" xfId="44716" xr:uid="{00000000-0005-0000-0000-000019770000}"/>
    <cellStyle name="Normal 27 3 2 5" xfId="11093" xr:uid="{00000000-0005-0000-0000-00001A770000}"/>
    <cellStyle name="Normal 27 3 2 5 2" xfId="44717" xr:uid="{00000000-0005-0000-0000-00001B770000}"/>
    <cellStyle name="Normal 27 3 2 6" xfId="44710" xr:uid="{00000000-0005-0000-0000-00001C770000}"/>
    <cellStyle name="Normal 27 3 2 7" xfId="47167" xr:uid="{3A462BFA-B375-4771-89D3-2D8257E40780}"/>
    <cellStyle name="Normal 27 3 3" xfId="1870" xr:uid="{00000000-0005-0000-0000-00001D770000}"/>
    <cellStyle name="Normal 27 3 3 2" xfId="16009" xr:uid="{00000000-0005-0000-0000-00001E770000}"/>
    <cellStyle name="Normal 27 3 3 2 2" xfId="28637" xr:uid="{00000000-0005-0000-0000-00001F770000}"/>
    <cellStyle name="Normal 27 3 3 2 3" xfId="44719" xr:uid="{00000000-0005-0000-0000-000020770000}"/>
    <cellStyle name="Normal 27 3 3 3" xfId="23606" xr:uid="{00000000-0005-0000-0000-000021770000}"/>
    <cellStyle name="Normal 27 3 3 3 2" xfId="44720" xr:uid="{00000000-0005-0000-0000-000022770000}"/>
    <cellStyle name="Normal 27 3 3 4" xfId="10089" xr:uid="{00000000-0005-0000-0000-000023770000}"/>
    <cellStyle name="Normal 27 3 3 4 2" xfId="44721" xr:uid="{00000000-0005-0000-0000-000024770000}"/>
    <cellStyle name="Normal 27 3 3 5" xfId="44718" xr:uid="{00000000-0005-0000-0000-000025770000}"/>
    <cellStyle name="Normal 27 3 3 6" xfId="47169" xr:uid="{8C015A44-8E42-4073-9F45-8CBDF032DA67}"/>
    <cellStyle name="Normal 27 3 4" xfId="10460" xr:uid="{00000000-0005-0000-0000-000026770000}"/>
    <cellStyle name="Normal 27 3 4 2" xfId="16134" xr:uid="{00000000-0005-0000-0000-000027770000}"/>
    <cellStyle name="Normal 27 3 4 2 2" xfId="28756" xr:uid="{00000000-0005-0000-0000-000028770000}"/>
    <cellStyle name="Normal 27 3 4 3" xfId="23711" xr:uid="{00000000-0005-0000-0000-000029770000}"/>
    <cellStyle name="Normal 27 3 4 4" xfId="44722" xr:uid="{00000000-0005-0000-0000-00002A770000}"/>
    <cellStyle name="Normal 27 3 5" xfId="18669" xr:uid="{00000000-0005-0000-0000-00002B770000}"/>
    <cellStyle name="Normal 27 3 5 2" xfId="44723" xr:uid="{00000000-0005-0000-0000-00002C770000}"/>
    <cellStyle name="Normal 27 3 6" xfId="5250" xr:uid="{00000000-0005-0000-0000-00002D770000}"/>
    <cellStyle name="Normal 27 3 6 2" xfId="44724" xr:uid="{00000000-0005-0000-0000-00002E770000}"/>
    <cellStyle name="Normal 27 3 7" xfId="44725" xr:uid="{00000000-0005-0000-0000-00002F770000}"/>
    <cellStyle name="Normal 27 3 8" xfId="44709" xr:uid="{00000000-0005-0000-0000-000030770000}"/>
    <cellStyle name="Normal 27 3 9" xfId="47166" xr:uid="{BA75BC60-05A5-4E34-A003-F48F8B71D174}"/>
    <cellStyle name="Normal 27 4" xfId="1871" xr:uid="{00000000-0005-0000-0000-000031770000}"/>
    <cellStyle name="Normal 27 4 2" xfId="1872" xr:uid="{00000000-0005-0000-0000-000032770000}"/>
    <cellStyle name="Normal 27 4 2 2" xfId="16387" xr:uid="{00000000-0005-0000-0000-000033770000}"/>
    <cellStyle name="Normal 27 4 2 2 2" xfId="28929" xr:uid="{00000000-0005-0000-0000-000034770000}"/>
    <cellStyle name="Normal 27 4 2 2 3" xfId="44728" xr:uid="{00000000-0005-0000-0000-000035770000}"/>
    <cellStyle name="Normal 27 4 2 3" xfId="23839" xr:uid="{00000000-0005-0000-0000-000036770000}"/>
    <cellStyle name="Normal 27 4 2 3 2" xfId="44729" xr:uid="{00000000-0005-0000-0000-000037770000}"/>
    <cellStyle name="Normal 27 4 2 4" xfId="10905" xr:uid="{00000000-0005-0000-0000-000038770000}"/>
    <cellStyle name="Normal 27 4 2 4 2" xfId="44730" xr:uid="{00000000-0005-0000-0000-000039770000}"/>
    <cellStyle name="Normal 27 4 2 5" xfId="44727" xr:uid="{00000000-0005-0000-0000-00003A770000}"/>
    <cellStyle name="Normal 27 4 2 6" xfId="47171" xr:uid="{2D7FD381-02D2-49BE-AF16-D8710B7509B0}"/>
    <cellStyle name="Normal 27 4 3" xfId="10794" xr:uid="{00000000-0005-0000-0000-00003B770000}"/>
    <cellStyle name="Normal 27 4 3 2" xfId="16316" xr:uid="{00000000-0005-0000-0000-00003C770000}"/>
    <cellStyle name="Normal 27 4 3 2 2" xfId="28858" xr:uid="{00000000-0005-0000-0000-00003D770000}"/>
    <cellStyle name="Normal 27 4 3 3" xfId="23779" xr:uid="{00000000-0005-0000-0000-00003E770000}"/>
    <cellStyle name="Normal 27 4 3 4" xfId="44731" xr:uid="{00000000-0005-0000-0000-00003F770000}"/>
    <cellStyle name="Normal 27 4 4" xfId="18210" xr:uid="{00000000-0005-0000-0000-000040770000}"/>
    <cellStyle name="Normal 27 4 4 2" xfId="44732" xr:uid="{00000000-0005-0000-0000-000041770000}"/>
    <cellStyle name="Normal 27 4 5" xfId="9747" xr:uid="{00000000-0005-0000-0000-000042770000}"/>
    <cellStyle name="Normal 27 4 5 2" xfId="44733" xr:uid="{00000000-0005-0000-0000-000043770000}"/>
    <cellStyle name="Normal 27 4 6" xfId="44726" xr:uid="{00000000-0005-0000-0000-000044770000}"/>
    <cellStyle name="Normal 27 4 7" xfId="47170" xr:uid="{FF496A44-1391-4E03-978C-9DE78F662FDA}"/>
    <cellStyle name="Normal 27 5" xfId="1873" xr:uid="{00000000-0005-0000-0000-000045770000}"/>
    <cellStyle name="Normal 27 5 2" xfId="16460" xr:uid="{00000000-0005-0000-0000-000046770000}"/>
    <cellStyle name="Normal 27 5 2 2" xfId="29000" xr:uid="{00000000-0005-0000-0000-000047770000}"/>
    <cellStyle name="Normal 27 5 2 3" xfId="44735" xr:uid="{00000000-0005-0000-0000-000048770000}"/>
    <cellStyle name="Normal 27 5 3" xfId="23909" xr:uid="{00000000-0005-0000-0000-000049770000}"/>
    <cellStyle name="Normal 27 5 3 2" xfId="44736" xr:uid="{00000000-0005-0000-0000-00004A770000}"/>
    <cellStyle name="Normal 27 5 4" xfId="11021" xr:uid="{00000000-0005-0000-0000-00004B770000}"/>
    <cellStyle name="Normal 27 5 4 2" xfId="44737" xr:uid="{00000000-0005-0000-0000-00004C770000}"/>
    <cellStyle name="Normal 27 5 5" xfId="44734" xr:uid="{00000000-0005-0000-0000-00004D770000}"/>
    <cellStyle name="Normal 27 5 6" xfId="47172" xr:uid="{68749F04-B446-44BE-A5E0-08C6F3A3E187}"/>
    <cellStyle name="Normal 27 6" xfId="1858" xr:uid="{00000000-0005-0000-0000-00004E770000}"/>
    <cellStyle name="Normal 27 6 2" xfId="10936" xr:uid="{00000000-0005-0000-0000-00004F770000}"/>
    <cellStyle name="Normal 27 6 3" xfId="44738" xr:uid="{00000000-0005-0000-0000-000050770000}"/>
    <cellStyle name="Normal 27 7" xfId="10795" xr:uid="{00000000-0005-0000-0000-000051770000}"/>
    <cellStyle name="Normal 27 7 2" xfId="16317" xr:uid="{00000000-0005-0000-0000-000052770000}"/>
    <cellStyle name="Normal 27 7 2 2" xfId="28859" xr:uid="{00000000-0005-0000-0000-000053770000}"/>
    <cellStyle name="Normal 27 7 3" xfId="23780" xr:uid="{00000000-0005-0000-0000-000054770000}"/>
    <cellStyle name="Normal 27 7 4" xfId="44739" xr:uid="{00000000-0005-0000-0000-000055770000}"/>
    <cellStyle name="Normal 27 8" xfId="2929" xr:uid="{00000000-0005-0000-0000-000056770000}"/>
    <cellStyle name="Normal 27 8 2" xfId="44740" xr:uid="{00000000-0005-0000-0000-000057770000}"/>
    <cellStyle name="Normal 27 9" xfId="44741" xr:uid="{00000000-0005-0000-0000-000058770000}"/>
    <cellStyle name="Normal 28" xfId="308" xr:uid="{00000000-0005-0000-0000-000059770000}"/>
    <cellStyle name="Normal 28 10" xfId="5253" xr:uid="{00000000-0005-0000-0000-00005A770000}"/>
    <cellStyle name="Normal 28 10 2" xfId="44743" xr:uid="{00000000-0005-0000-0000-00005B770000}"/>
    <cellStyle name="Normal 28 11" xfId="5254" xr:uid="{00000000-0005-0000-0000-00005C770000}"/>
    <cellStyle name="Normal 28 11 2" xfId="44744" xr:uid="{00000000-0005-0000-0000-00005D770000}"/>
    <cellStyle name="Normal 28 12" xfId="5255" xr:uid="{00000000-0005-0000-0000-00005E770000}"/>
    <cellStyle name="Normal 28 12 2" xfId="44745" xr:uid="{00000000-0005-0000-0000-00005F770000}"/>
    <cellStyle name="Normal 28 13" xfId="5256" xr:uid="{00000000-0005-0000-0000-000060770000}"/>
    <cellStyle name="Normal 28 14" xfId="5257" xr:uid="{00000000-0005-0000-0000-000061770000}"/>
    <cellStyle name="Normal 28 15" xfId="5258" xr:uid="{00000000-0005-0000-0000-000062770000}"/>
    <cellStyle name="Normal 28 16" xfId="5259" xr:uid="{00000000-0005-0000-0000-000063770000}"/>
    <cellStyle name="Normal 28 17" xfId="5260" xr:uid="{00000000-0005-0000-0000-000064770000}"/>
    <cellStyle name="Normal 28 18" xfId="5261" xr:uid="{00000000-0005-0000-0000-000065770000}"/>
    <cellStyle name="Normal 28 19" xfId="5262" xr:uid="{00000000-0005-0000-0000-000066770000}"/>
    <cellStyle name="Normal 28 2" xfId="1875" xr:uid="{00000000-0005-0000-0000-000067770000}"/>
    <cellStyle name="Normal 28 2 10" xfId="47174" xr:uid="{FED56854-9ED3-4462-ADC4-5BA9DECCF0FD}"/>
    <cellStyle name="Normal 28 2 2" xfId="1876" xr:uid="{00000000-0005-0000-0000-000068770000}"/>
    <cellStyle name="Normal 28 2 2 2" xfId="1877" xr:uid="{00000000-0005-0000-0000-000069770000}"/>
    <cellStyle name="Normal 28 2 2 2 2" xfId="1878" xr:uid="{00000000-0005-0000-0000-00006A770000}"/>
    <cellStyle name="Normal 28 2 2 2 2 2" xfId="16176" xr:uid="{00000000-0005-0000-0000-00006B770000}"/>
    <cellStyle name="Normal 28 2 2 2 2 2 2" xfId="28798" xr:uid="{00000000-0005-0000-0000-00006C770000}"/>
    <cellStyle name="Normal 28 2 2 2 2 2 3" xfId="44750" xr:uid="{00000000-0005-0000-0000-00006D770000}"/>
    <cellStyle name="Normal 28 2 2 2 2 3" xfId="23743" xr:uid="{00000000-0005-0000-0000-00006E770000}"/>
    <cellStyle name="Normal 28 2 2 2 2 3 2" xfId="44751" xr:uid="{00000000-0005-0000-0000-00006F770000}"/>
    <cellStyle name="Normal 28 2 2 2 2 4" xfId="10578" xr:uid="{00000000-0005-0000-0000-000070770000}"/>
    <cellStyle name="Normal 28 2 2 2 2 4 2" xfId="44752" xr:uid="{00000000-0005-0000-0000-000071770000}"/>
    <cellStyle name="Normal 28 2 2 2 2 5" xfId="44749" xr:uid="{00000000-0005-0000-0000-000072770000}"/>
    <cellStyle name="Normal 28 2 2 2 2 6" xfId="47177" xr:uid="{8F4C0AEF-E056-4577-A7BE-D46B20DCC6D7}"/>
    <cellStyle name="Normal 28 2 2 2 3" xfId="16611" xr:uid="{00000000-0005-0000-0000-000073770000}"/>
    <cellStyle name="Normal 28 2 2 2 3 2" xfId="29147" xr:uid="{00000000-0005-0000-0000-000074770000}"/>
    <cellStyle name="Normal 28 2 2 2 3 3" xfId="44753" xr:uid="{00000000-0005-0000-0000-000075770000}"/>
    <cellStyle name="Normal 28 2 2 2 4" xfId="24055" xr:uid="{00000000-0005-0000-0000-000076770000}"/>
    <cellStyle name="Normal 28 2 2 2 4 2" xfId="44754" xr:uid="{00000000-0005-0000-0000-000077770000}"/>
    <cellStyle name="Normal 28 2 2 2 5" xfId="11271" xr:uid="{00000000-0005-0000-0000-000078770000}"/>
    <cellStyle name="Normal 28 2 2 2 5 2" xfId="44755" xr:uid="{00000000-0005-0000-0000-000079770000}"/>
    <cellStyle name="Normal 28 2 2 2 6" xfId="44748" xr:uid="{00000000-0005-0000-0000-00007A770000}"/>
    <cellStyle name="Normal 28 2 2 2 7" xfId="47176" xr:uid="{C343579A-34EC-4BB1-8025-DFE223866511}"/>
    <cellStyle name="Normal 28 2 2 3" xfId="1879" xr:uid="{00000000-0005-0000-0000-00007B770000}"/>
    <cellStyle name="Normal 28 2 2 3 2" xfId="16180" xr:uid="{00000000-0005-0000-0000-00007C770000}"/>
    <cellStyle name="Normal 28 2 2 3 2 2" xfId="28802" xr:uid="{00000000-0005-0000-0000-00007D770000}"/>
    <cellStyle name="Normal 28 2 2 3 2 3" xfId="44757" xr:uid="{00000000-0005-0000-0000-00007E770000}"/>
    <cellStyle name="Normal 28 2 2 3 3" xfId="23746" xr:uid="{00000000-0005-0000-0000-00007F770000}"/>
    <cellStyle name="Normal 28 2 2 3 3 2" xfId="44758" xr:uid="{00000000-0005-0000-0000-000080770000}"/>
    <cellStyle name="Normal 28 2 2 3 4" xfId="10584" xr:uid="{00000000-0005-0000-0000-000081770000}"/>
    <cellStyle name="Normal 28 2 2 3 4 2" xfId="44759" xr:uid="{00000000-0005-0000-0000-000082770000}"/>
    <cellStyle name="Normal 28 2 2 3 5" xfId="44756" xr:uid="{00000000-0005-0000-0000-000083770000}"/>
    <cellStyle name="Normal 28 2 2 3 6" xfId="47178" xr:uid="{9E4C49C8-338F-4D08-8926-F4240415CB7F}"/>
    <cellStyle name="Normal 28 2 2 4" xfId="10998" xr:uid="{00000000-0005-0000-0000-000084770000}"/>
    <cellStyle name="Normal 28 2 2 4 2" xfId="16443" xr:uid="{00000000-0005-0000-0000-000085770000}"/>
    <cellStyle name="Normal 28 2 2 4 2 2" xfId="28983" xr:uid="{00000000-0005-0000-0000-000086770000}"/>
    <cellStyle name="Normal 28 2 2 4 3" xfId="23893" xr:uid="{00000000-0005-0000-0000-000087770000}"/>
    <cellStyle name="Normal 28 2 2 4 4" xfId="44760" xr:uid="{00000000-0005-0000-0000-000088770000}"/>
    <cellStyle name="Normal 28 2 2 5" xfId="10515" xr:uid="{00000000-0005-0000-0000-000089770000}"/>
    <cellStyle name="Normal 28 2 2 5 2" xfId="44761" xr:uid="{00000000-0005-0000-0000-00008A770000}"/>
    <cellStyle name="Normal 28 2 2 6" xfId="44762" xr:uid="{00000000-0005-0000-0000-00008B770000}"/>
    <cellStyle name="Normal 28 2 2 7" xfId="44747" xr:uid="{00000000-0005-0000-0000-00008C770000}"/>
    <cellStyle name="Normal 28 2 2 8" xfId="47175" xr:uid="{756C284A-7419-404B-8D6A-E1715A156780}"/>
    <cellStyle name="Normal 28 2 3" xfId="1880" xr:uid="{00000000-0005-0000-0000-00008D770000}"/>
    <cellStyle name="Normal 28 2 3 2" xfId="1881" xr:uid="{00000000-0005-0000-0000-00008E770000}"/>
    <cellStyle name="Normal 28 2 3 2 2" xfId="16352" xr:uid="{00000000-0005-0000-0000-00008F770000}"/>
    <cellStyle name="Normal 28 2 3 2 2 2" xfId="28894" xr:uid="{00000000-0005-0000-0000-000090770000}"/>
    <cellStyle name="Normal 28 2 3 2 2 3" xfId="44765" xr:uid="{00000000-0005-0000-0000-000091770000}"/>
    <cellStyle name="Normal 28 2 3 2 3" xfId="23810" xr:uid="{00000000-0005-0000-0000-000092770000}"/>
    <cellStyle name="Normal 28 2 3 2 3 2" xfId="44766" xr:uid="{00000000-0005-0000-0000-000093770000}"/>
    <cellStyle name="Normal 28 2 3 2 4" xfId="10855" xr:uid="{00000000-0005-0000-0000-000094770000}"/>
    <cellStyle name="Normal 28 2 3 2 4 2" xfId="44767" xr:uid="{00000000-0005-0000-0000-000095770000}"/>
    <cellStyle name="Normal 28 2 3 2 5" xfId="44764" xr:uid="{00000000-0005-0000-0000-000096770000}"/>
    <cellStyle name="Normal 28 2 3 2 6" xfId="47180" xr:uid="{F66257B2-5896-4C73-9A2B-DA075561ECAD}"/>
    <cellStyle name="Normal 28 2 3 3" xfId="16489" xr:uid="{00000000-0005-0000-0000-000097770000}"/>
    <cellStyle name="Normal 28 2 3 3 2" xfId="29029" xr:uid="{00000000-0005-0000-0000-000098770000}"/>
    <cellStyle name="Normal 28 2 3 3 3" xfId="44768" xr:uid="{00000000-0005-0000-0000-000099770000}"/>
    <cellStyle name="Normal 28 2 3 4" xfId="18213" xr:uid="{00000000-0005-0000-0000-00009A770000}"/>
    <cellStyle name="Normal 28 2 3 4 2" xfId="44769" xr:uid="{00000000-0005-0000-0000-00009B770000}"/>
    <cellStyle name="Normal 28 2 3 5" xfId="23939" xr:uid="{00000000-0005-0000-0000-00009C770000}"/>
    <cellStyle name="Normal 28 2 3 5 2" xfId="44770" xr:uid="{00000000-0005-0000-0000-00009D770000}"/>
    <cellStyle name="Normal 28 2 3 6" xfId="11058" xr:uid="{00000000-0005-0000-0000-00009E770000}"/>
    <cellStyle name="Normal 28 2 3 7" xfId="44763" xr:uid="{00000000-0005-0000-0000-00009F770000}"/>
    <cellStyle name="Normal 28 2 3 8" xfId="47179" xr:uid="{C26B5636-218A-4E6B-BAA8-3B40B8608B62}"/>
    <cellStyle name="Normal 28 2 4" xfId="1882" xr:uid="{00000000-0005-0000-0000-0000A0770000}"/>
    <cellStyle name="Normal 28 2 4 2" xfId="16001" xr:uid="{00000000-0005-0000-0000-0000A1770000}"/>
    <cellStyle name="Normal 28 2 4 2 2" xfId="28629" xr:uid="{00000000-0005-0000-0000-0000A2770000}"/>
    <cellStyle name="Normal 28 2 4 2 3" xfId="44772" xr:uid="{00000000-0005-0000-0000-0000A3770000}"/>
    <cellStyle name="Normal 28 2 4 3" xfId="23598" xr:uid="{00000000-0005-0000-0000-0000A4770000}"/>
    <cellStyle name="Normal 28 2 4 3 2" xfId="44773" xr:uid="{00000000-0005-0000-0000-0000A5770000}"/>
    <cellStyle name="Normal 28 2 4 4" xfId="10067" xr:uid="{00000000-0005-0000-0000-0000A6770000}"/>
    <cellStyle name="Normal 28 2 4 4 2" xfId="44774" xr:uid="{00000000-0005-0000-0000-0000A7770000}"/>
    <cellStyle name="Normal 28 2 4 5" xfId="44771" xr:uid="{00000000-0005-0000-0000-0000A8770000}"/>
    <cellStyle name="Normal 28 2 4 6" xfId="47181" xr:uid="{D37B4467-184E-400B-9435-25BCBEF7404C}"/>
    <cellStyle name="Normal 28 2 5" xfId="10055" xr:uid="{00000000-0005-0000-0000-0000A9770000}"/>
    <cellStyle name="Normal 28 2 5 2" xfId="15995" xr:uid="{00000000-0005-0000-0000-0000AA770000}"/>
    <cellStyle name="Normal 28 2 5 2 2" xfId="28623" xr:uid="{00000000-0005-0000-0000-0000AB770000}"/>
    <cellStyle name="Normal 28 2 5 3" xfId="23592" xr:uid="{00000000-0005-0000-0000-0000AC770000}"/>
    <cellStyle name="Normal 28 2 5 4" xfId="44775" xr:uid="{00000000-0005-0000-0000-0000AD770000}"/>
    <cellStyle name="Normal 28 2 6" xfId="5263" xr:uid="{00000000-0005-0000-0000-0000AE770000}"/>
    <cellStyle name="Normal 28 2 6 2" xfId="44776" xr:uid="{00000000-0005-0000-0000-0000AF770000}"/>
    <cellStyle name="Normal 28 2 7" xfId="44777" xr:uid="{00000000-0005-0000-0000-0000B0770000}"/>
    <cellStyle name="Normal 28 2 8" xfId="44778" xr:uid="{00000000-0005-0000-0000-0000B1770000}"/>
    <cellStyle name="Normal 28 2 9" xfId="44746" xr:uid="{00000000-0005-0000-0000-0000B2770000}"/>
    <cellStyle name="Normal 28 20" xfId="5252" xr:uid="{00000000-0005-0000-0000-0000B3770000}"/>
    <cellStyle name="Normal 28 20 2" xfId="18670" xr:uid="{00000000-0005-0000-0000-0000B4770000}"/>
    <cellStyle name="Normal 28 21" xfId="9748" xr:uid="{00000000-0005-0000-0000-0000B5770000}"/>
    <cellStyle name="Normal 28 21 2" xfId="18212" xr:uid="{00000000-0005-0000-0000-0000B6770000}"/>
    <cellStyle name="Normal 28 22" xfId="11268" xr:uid="{00000000-0005-0000-0000-0000B7770000}"/>
    <cellStyle name="Normal 28 22 2" xfId="16608" xr:uid="{00000000-0005-0000-0000-0000B8770000}"/>
    <cellStyle name="Normal 28 22 2 2" xfId="29144" xr:uid="{00000000-0005-0000-0000-0000B9770000}"/>
    <cellStyle name="Normal 28 22 3" xfId="24052" xr:uid="{00000000-0005-0000-0000-0000BA770000}"/>
    <cellStyle name="Normal 28 23" xfId="2930" xr:uid="{00000000-0005-0000-0000-0000BB770000}"/>
    <cellStyle name="Normal 28 24" xfId="44742" xr:uid="{00000000-0005-0000-0000-0000BC770000}"/>
    <cellStyle name="Normal 28 25" xfId="47173" xr:uid="{C1396DF5-EF1F-4066-9BA2-8A19493BF250}"/>
    <cellStyle name="Normal 28 3" xfId="1883" xr:uid="{00000000-0005-0000-0000-0000BD770000}"/>
    <cellStyle name="Normal 28 3 2" xfId="1884" xr:uid="{00000000-0005-0000-0000-0000BE770000}"/>
    <cellStyle name="Normal 28 3 2 2" xfId="1885" xr:uid="{00000000-0005-0000-0000-0000BF770000}"/>
    <cellStyle name="Normal 28 3 2 2 2" xfId="16372" xr:uid="{00000000-0005-0000-0000-0000C0770000}"/>
    <cellStyle name="Normal 28 3 2 2 2 2" xfId="28914" xr:uid="{00000000-0005-0000-0000-0000C1770000}"/>
    <cellStyle name="Normal 28 3 2 2 2 3" xfId="44782" xr:uid="{00000000-0005-0000-0000-0000C2770000}"/>
    <cellStyle name="Normal 28 3 2 2 3" xfId="23826" xr:uid="{00000000-0005-0000-0000-0000C3770000}"/>
    <cellStyle name="Normal 28 3 2 2 3 2" xfId="44783" xr:uid="{00000000-0005-0000-0000-0000C4770000}"/>
    <cellStyle name="Normal 28 3 2 2 4" xfId="10887" xr:uid="{00000000-0005-0000-0000-0000C5770000}"/>
    <cellStyle name="Normal 28 3 2 2 4 2" xfId="44784" xr:uid="{00000000-0005-0000-0000-0000C6770000}"/>
    <cellStyle name="Normal 28 3 2 2 5" xfId="44781" xr:uid="{00000000-0005-0000-0000-0000C7770000}"/>
    <cellStyle name="Normal 28 3 2 2 6" xfId="47184" xr:uid="{CD370BFB-953D-40E9-8874-A9CB3A68C68C}"/>
    <cellStyle name="Normal 28 3 2 3" xfId="16462" xr:uid="{00000000-0005-0000-0000-0000C8770000}"/>
    <cellStyle name="Normal 28 3 2 3 2" xfId="29002" xr:uid="{00000000-0005-0000-0000-0000C9770000}"/>
    <cellStyle name="Normal 28 3 2 3 3" xfId="44785" xr:uid="{00000000-0005-0000-0000-0000CA770000}"/>
    <cellStyle name="Normal 28 3 2 4" xfId="23911" xr:uid="{00000000-0005-0000-0000-0000CB770000}"/>
    <cellStyle name="Normal 28 3 2 4 2" xfId="44786" xr:uid="{00000000-0005-0000-0000-0000CC770000}"/>
    <cellStyle name="Normal 28 3 2 5" xfId="11023" xr:uid="{00000000-0005-0000-0000-0000CD770000}"/>
    <cellStyle name="Normal 28 3 2 5 2" xfId="44787" xr:uid="{00000000-0005-0000-0000-0000CE770000}"/>
    <cellStyle name="Normal 28 3 2 6" xfId="44780" xr:uid="{00000000-0005-0000-0000-0000CF770000}"/>
    <cellStyle name="Normal 28 3 2 7" xfId="47183" xr:uid="{FA4527A9-79BE-46AF-AA9B-D004C7B10BEC}"/>
    <cellStyle name="Normal 28 3 3" xfId="1886" xr:uid="{00000000-0005-0000-0000-0000D0770000}"/>
    <cellStyle name="Normal 28 3 3 2" xfId="16529" xr:uid="{00000000-0005-0000-0000-0000D1770000}"/>
    <cellStyle name="Normal 28 3 3 2 2" xfId="29068" xr:uid="{00000000-0005-0000-0000-0000D2770000}"/>
    <cellStyle name="Normal 28 3 3 2 3" xfId="44789" xr:uid="{00000000-0005-0000-0000-0000D3770000}"/>
    <cellStyle name="Normal 28 3 3 3" xfId="23976" xr:uid="{00000000-0005-0000-0000-0000D4770000}"/>
    <cellStyle name="Normal 28 3 3 3 2" xfId="44790" xr:uid="{00000000-0005-0000-0000-0000D5770000}"/>
    <cellStyle name="Normal 28 3 3 4" xfId="11128" xr:uid="{00000000-0005-0000-0000-0000D6770000}"/>
    <cellStyle name="Normal 28 3 3 4 2" xfId="44791" xr:uid="{00000000-0005-0000-0000-0000D7770000}"/>
    <cellStyle name="Normal 28 3 3 5" xfId="44788" xr:uid="{00000000-0005-0000-0000-0000D8770000}"/>
    <cellStyle name="Normal 28 3 3 6" xfId="47185" xr:uid="{DBE7DAA0-5B46-4048-B21B-56E49CA04FAE}"/>
    <cellStyle name="Normal 28 3 4" xfId="10802" xr:uid="{00000000-0005-0000-0000-0000D9770000}"/>
    <cellStyle name="Normal 28 3 4 2" xfId="16322" xr:uid="{00000000-0005-0000-0000-0000DA770000}"/>
    <cellStyle name="Normal 28 3 4 2 2" xfId="28864" xr:uid="{00000000-0005-0000-0000-0000DB770000}"/>
    <cellStyle name="Normal 28 3 4 3" xfId="23785" xr:uid="{00000000-0005-0000-0000-0000DC770000}"/>
    <cellStyle name="Normal 28 3 4 4" xfId="44792" xr:uid="{00000000-0005-0000-0000-0000DD770000}"/>
    <cellStyle name="Normal 28 3 5" xfId="5264" xr:uid="{00000000-0005-0000-0000-0000DE770000}"/>
    <cellStyle name="Normal 28 3 5 2" xfId="44793" xr:uid="{00000000-0005-0000-0000-0000DF770000}"/>
    <cellStyle name="Normal 28 3 6" xfId="44794" xr:uid="{00000000-0005-0000-0000-0000E0770000}"/>
    <cellStyle name="Normal 28 3 7" xfId="44795" xr:uid="{00000000-0005-0000-0000-0000E1770000}"/>
    <cellStyle name="Normal 28 3 8" xfId="44779" xr:uid="{00000000-0005-0000-0000-0000E2770000}"/>
    <cellStyle name="Normal 28 3 9" xfId="47182" xr:uid="{4844D815-88B3-4099-9125-FC7BA85C2465}"/>
    <cellStyle name="Normal 28 4" xfId="1887" xr:uid="{00000000-0005-0000-0000-0000E3770000}"/>
    <cellStyle name="Normal 28 4 2" xfId="1888" xr:uid="{00000000-0005-0000-0000-0000E4770000}"/>
    <cellStyle name="Normal 28 4 2 2" xfId="16637" xr:uid="{00000000-0005-0000-0000-0000E5770000}"/>
    <cellStyle name="Normal 28 4 2 2 2" xfId="29172" xr:uid="{00000000-0005-0000-0000-0000E6770000}"/>
    <cellStyle name="Normal 28 4 2 2 3" xfId="44798" xr:uid="{00000000-0005-0000-0000-0000E7770000}"/>
    <cellStyle name="Normal 28 4 2 3" xfId="24079" xr:uid="{00000000-0005-0000-0000-0000E8770000}"/>
    <cellStyle name="Normal 28 4 2 3 2" xfId="44799" xr:uid="{00000000-0005-0000-0000-0000E9770000}"/>
    <cellStyle name="Normal 28 4 2 4" xfId="11309" xr:uid="{00000000-0005-0000-0000-0000EA770000}"/>
    <cellStyle name="Normal 28 4 2 4 2" xfId="44800" xr:uid="{00000000-0005-0000-0000-0000EB770000}"/>
    <cellStyle name="Normal 28 4 2 5" xfId="44797" xr:uid="{00000000-0005-0000-0000-0000EC770000}"/>
    <cellStyle name="Normal 28 4 2 6" xfId="47187" xr:uid="{ECCC39B5-D684-40DE-BD9E-2E3D8CC0C147}"/>
    <cellStyle name="Normal 28 4 3" xfId="11267" xr:uid="{00000000-0005-0000-0000-0000ED770000}"/>
    <cellStyle name="Normal 28 4 3 2" xfId="16607" xr:uid="{00000000-0005-0000-0000-0000EE770000}"/>
    <cellStyle name="Normal 28 4 3 2 2" xfId="29143" xr:uid="{00000000-0005-0000-0000-0000EF770000}"/>
    <cellStyle name="Normal 28 4 3 3" xfId="24051" xr:uid="{00000000-0005-0000-0000-0000F0770000}"/>
    <cellStyle name="Normal 28 4 3 4" xfId="44801" xr:uid="{00000000-0005-0000-0000-0000F1770000}"/>
    <cellStyle name="Normal 28 4 4" xfId="5265" xr:uid="{00000000-0005-0000-0000-0000F2770000}"/>
    <cellStyle name="Normal 28 4 4 2" xfId="44802" xr:uid="{00000000-0005-0000-0000-0000F3770000}"/>
    <cellStyle name="Normal 28 4 5" xfId="44803" xr:uid="{00000000-0005-0000-0000-0000F4770000}"/>
    <cellStyle name="Normal 28 4 6" xfId="44804" xr:uid="{00000000-0005-0000-0000-0000F5770000}"/>
    <cellStyle name="Normal 28 4 7" xfId="44796" xr:uid="{00000000-0005-0000-0000-0000F6770000}"/>
    <cellStyle name="Normal 28 4 8" xfId="47186" xr:uid="{CB58F817-A1BD-4716-A56B-C60596593C35}"/>
    <cellStyle name="Normal 28 5" xfId="1889" xr:uid="{00000000-0005-0000-0000-0000F7770000}"/>
    <cellStyle name="Normal 28 5 2" xfId="10496" xr:uid="{00000000-0005-0000-0000-0000F8770000}"/>
    <cellStyle name="Normal 28 5 2 2" xfId="16154" xr:uid="{00000000-0005-0000-0000-0000F9770000}"/>
    <cellStyle name="Normal 28 5 2 2 2" xfId="28776" xr:uid="{00000000-0005-0000-0000-0000FA770000}"/>
    <cellStyle name="Normal 28 5 2 3" xfId="23727" xr:uid="{00000000-0005-0000-0000-0000FB770000}"/>
    <cellStyle name="Normal 28 5 2 4" xfId="44806" xr:uid="{00000000-0005-0000-0000-0000FC770000}"/>
    <cellStyle name="Normal 28 5 3" xfId="5266" xr:uid="{00000000-0005-0000-0000-0000FD770000}"/>
    <cellStyle name="Normal 28 5 3 2" xfId="44807" xr:uid="{00000000-0005-0000-0000-0000FE770000}"/>
    <cellStyle name="Normal 28 5 4" xfId="44808" xr:uid="{00000000-0005-0000-0000-0000FF770000}"/>
    <cellStyle name="Normal 28 5 5" xfId="44809" xr:uid="{00000000-0005-0000-0000-000000780000}"/>
    <cellStyle name="Normal 28 5 6" xfId="44805" xr:uid="{00000000-0005-0000-0000-000001780000}"/>
    <cellStyle name="Normal 28 5 7" xfId="47188" xr:uid="{4C1563B8-E805-43C0-A82E-DBCB37B7B50E}"/>
    <cellStyle name="Normal 28 6" xfId="1874" xr:uid="{00000000-0005-0000-0000-000002780000}"/>
    <cellStyle name="Normal 28 6 2" xfId="5267" xr:uid="{00000000-0005-0000-0000-000003780000}"/>
    <cellStyle name="Normal 28 6 3" xfId="44810" xr:uid="{00000000-0005-0000-0000-000004780000}"/>
    <cellStyle name="Normal 28 7" xfId="5268" xr:uid="{00000000-0005-0000-0000-000005780000}"/>
    <cellStyle name="Normal 28 7 2" xfId="44811" xr:uid="{00000000-0005-0000-0000-000006780000}"/>
    <cellStyle name="Normal 28 8" xfId="5269" xr:uid="{00000000-0005-0000-0000-000007780000}"/>
    <cellStyle name="Normal 28 8 2" xfId="44812" xr:uid="{00000000-0005-0000-0000-000008780000}"/>
    <cellStyle name="Normal 28 9" xfId="5270" xr:uid="{00000000-0005-0000-0000-000009780000}"/>
    <cellStyle name="Normal 28 9 2" xfId="44813" xr:uid="{00000000-0005-0000-0000-00000A780000}"/>
    <cellStyle name="Normal 281" xfId="37282" xr:uid="{00000000-0005-0000-0000-00000B780000}"/>
    <cellStyle name="Normal 282" xfId="37285" xr:uid="{00000000-0005-0000-0000-00000C780000}"/>
    <cellStyle name="Normal 283" xfId="37284" xr:uid="{00000000-0005-0000-0000-00000D780000}"/>
    <cellStyle name="Normal 29" xfId="309" xr:uid="{00000000-0005-0000-0000-00000E780000}"/>
    <cellStyle name="Normal 29 10" xfId="46733" xr:uid="{00000000-0005-0000-0000-00000F780000}"/>
    <cellStyle name="Normal 29 2" xfId="639" xr:uid="{00000000-0005-0000-0000-000010780000}"/>
    <cellStyle name="Normal 29 2 2" xfId="10516" xr:uid="{00000000-0005-0000-0000-000011780000}"/>
    <cellStyle name="Normal 29 2 2 2" xfId="44816" xr:uid="{00000000-0005-0000-0000-000012780000}"/>
    <cellStyle name="Normal 29 2 2 2 2" xfId="44817" xr:uid="{00000000-0005-0000-0000-000013780000}"/>
    <cellStyle name="Normal 29 2 2 2 2 2" xfId="44818" xr:uid="{00000000-0005-0000-0000-000014780000}"/>
    <cellStyle name="Normal 29 2 2 2 3" xfId="44819" xr:uid="{00000000-0005-0000-0000-000015780000}"/>
    <cellStyle name="Normal 29 2 2 3" xfId="44820" xr:uid="{00000000-0005-0000-0000-000016780000}"/>
    <cellStyle name="Normal 29 2 2 3 2" xfId="44821" xr:uid="{00000000-0005-0000-0000-000017780000}"/>
    <cellStyle name="Normal 29 2 2 4" xfId="44822" xr:uid="{00000000-0005-0000-0000-000018780000}"/>
    <cellStyle name="Normal 29 2 2 5" xfId="44815" xr:uid="{00000000-0005-0000-0000-000019780000}"/>
    <cellStyle name="Normal 29 2 3" xfId="11288" xr:uid="{00000000-0005-0000-0000-00001A780000}"/>
    <cellStyle name="Normal 29 2 3 2" xfId="44824" xr:uid="{00000000-0005-0000-0000-00001B780000}"/>
    <cellStyle name="Normal 29 2 3 2 2" xfId="44825" xr:uid="{00000000-0005-0000-0000-00001C780000}"/>
    <cellStyle name="Normal 29 2 3 3" xfId="44826" xr:uid="{00000000-0005-0000-0000-00001D780000}"/>
    <cellStyle name="Normal 29 2 3 4" xfId="44823" xr:uid="{00000000-0005-0000-0000-00001E780000}"/>
    <cellStyle name="Normal 29 2 4" xfId="5271" xr:uid="{00000000-0005-0000-0000-00001F780000}"/>
    <cellStyle name="Normal 29 2 4 2" xfId="44828" xr:uid="{00000000-0005-0000-0000-000020780000}"/>
    <cellStyle name="Normal 29 2 4 3" xfId="44827" xr:uid="{00000000-0005-0000-0000-000021780000}"/>
    <cellStyle name="Normal 29 2 5" xfId="37713" xr:uid="{00000000-0005-0000-0000-000022780000}"/>
    <cellStyle name="Normal 29 2 5 2" xfId="44829" xr:uid="{00000000-0005-0000-0000-000023780000}"/>
    <cellStyle name="Normal 29 2 6" xfId="37992" xr:uid="{00000000-0005-0000-0000-000024780000}"/>
    <cellStyle name="Normal 29 2 7" xfId="44814" xr:uid="{00000000-0005-0000-0000-000025780000}"/>
    <cellStyle name="Normal 29 3" xfId="1890" xr:uid="{00000000-0005-0000-0000-000026780000}"/>
    <cellStyle name="Normal 29 3 2" xfId="9749" xr:uid="{00000000-0005-0000-0000-000027780000}"/>
    <cellStyle name="Normal 29 3 2 2" xfId="44832" xr:uid="{00000000-0005-0000-0000-000028780000}"/>
    <cellStyle name="Normal 29 3 2 2 2" xfId="44833" xr:uid="{00000000-0005-0000-0000-000029780000}"/>
    <cellStyle name="Normal 29 3 2 3" xfId="44834" xr:uid="{00000000-0005-0000-0000-00002A780000}"/>
    <cellStyle name="Normal 29 3 2 4" xfId="44831" xr:uid="{00000000-0005-0000-0000-00002B780000}"/>
    <cellStyle name="Normal 29 3 3" xfId="44835" xr:uid="{00000000-0005-0000-0000-00002C780000}"/>
    <cellStyle name="Normal 29 3 3 2" xfId="44836" xr:uid="{00000000-0005-0000-0000-00002D780000}"/>
    <cellStyle name="Normal 29 3 4" xfId="44837" xr:uid="{00000000-0005-0000-0000-00002E780000}"/>
    <cellStyle name="Normal 29 3 5" xfId="44830" xr:uid="{00000000-0005-0000-0000-00002F780000}"/>
    <cellStyle name="Normal 29 4" xfId="10006" xr:uid="{00000000-0005-0000-0000-000030780000}"/>
    <cellStyle name="Normal 29 4 2" xfId="18214" xr:uid="{00000000-0005-0000-0000-000031780000}"/>
    <cellStyle name="Normal 29 4 2 2" xfId="44840" xr:uid="{00000000-0005-0000-0000-000032780000}"/>
    <cellStyle name="Normal 29 4 2 3" xfId="44839" xr:uid="{00000000-0005-0000-0000-000033780000}"/>
    <cellStyle name="Normal 29 4 3" xfId="44841" xr:uid="{00000000-0005-0000-0000-000034780000}"/>
    <cellStyle name="Normal 29 4 4" xfId="44838" xr:uid="{00000000-0005-0000-0000-000035780000}"/>
    <cellStyle name="Normal 29 5" xfId="2931" xr:uid="{00000000-0005-0000-0000-000036780000}"/>
    <cellStyle name="Normal 29 5 2" xfId="44843" xr:uid="{00000000-0005-0000-0000-000037780000}"/>
    <cellStyle name="Normal 29 5 3" xfId="44842" xr:uid="{00000000-0005-0000-0000-000038780000}"/>
    <cellStyle name="Normal 29 6" xfId="44844" xr:uid="{00000000-0005-0000-0000-000039780000}"/>
    <cellStyle name="Normal 29 6 2" xfId="44845" xr:uid="{00000000-0005-0000-0000-00003A780000}"/>
    <cellStyle name="Normal 29 7" xfId="44846" xr:uid="{00000000-0005-0000-0000-00003B780000}"/>
    <cellStyle name="Normal 29 8" xfId="44847" xr:uid="{00000000-0005-0000-0000-00003C780000}"/>
    <cellStyle name="Normal 29 9" xfId="44848" xr:uid="{00000000-0005-0000-0000-00003D780000}"/>
    <cellStyle name="Normal 3" xfId="8" xr:uid="{00000000-0005-0000-0000-00003E780000}"/>
    <cellStyle name="Normal 3 10" xfId="824" xr:uid="{00000000-0005-0000-0000-00003F780000}"/>
    <cellStyle name="Normal 3 10 10" xfId="34822" xr:uid="{00000000-0005-0000-0000-000040780000}"/>
    <cellStyle name="Normal 3 10 11" xfId="5272" xr:uid="{00000000-0005-0000-0000-000041780000}"/>
    <cellStyle name="Normal 3 10 12" xfId="44850" xr:uid="{00000000-0005-0000-0000-000042780000}"/>
    <cellStyle name="Normal 3 10 2" xfId="8282" xr:uid="{00000000-0005-0000-0000-000043780000}"/>
    <cellStyle name="Normal 3 10 2 2" xfId="14771" xr:uid="{00000000-0005-0000-0000-000044780000}"/>
    <cellStyle name="Normal 3 10 2 2 2" xfId="20485" xr:uid="{00000000-0005-0000-0000-000045780000}"/>
    <cellStyle name="Normal 3 10 2 2 3" xfId="33738" xr:uid="{00000000-0005-0000-0000-000046780000}"/>
    <cellStyle name="Normal 3 10 2 2 4" xfId="36525" xr:uid="{00000000-0005-0000-0000-000047780000}"/>
    <cellStyle name="Normal 3 10 2 3" xfId="20186" xr:uid="{00000000-0005-0000-0000-000048780000}"/>
    <cellStyle name="Normal 3 10 2 3 2" xfId="33443" xr:uid="{00000000-0005-0000-0000-000049780000}"/>
    <cellStyle name="Normal 3 10 2 3 3" xfId="36231" xr:uid="{00000000-0005-0000-0000-00004A780000}"/>
    <cellStyle name="Normal 3 10 2 4" xfId="19550" xr:uid="{00000000-0005-0000-0000-00004B780000}"/>
    <cellStyle name="Normal 3 10 2 5" xfId="32665" xr:uid="{00000000-0005-0000-0000-00004C780000}"/>
    <cellStyle name="Normal 3 10 2 6" xfId="35676" xr:uid="{00000000-0005-0000-0000-00004D780000}"/>
    <cellStyle name="Normal 3 10 2 7" xfId="44851" xr:uid="{00000000-0005-0000-0000-00004E780000}"/>
    <cellStyle name="Normal 3 10 3" xfId="9206" xr:uid="{00000000-0005-0000-0000-00004F780000}"/>
    <cellStyle name="Normal 3 10 3 2" xfId="15613" xr:uid="{00000000-0005-0000-0000-000050780000}"/>
    <cellStyle name="Normal 3 10 3 2 2" xfId="28261" xr:uid="{00000000-0005-0000-0000-000051780000}"/>
    <cellStyle name="Normal 3 10 3 3" xfId="20338" xr:uid="{00000000-0005-0000-0000-000052780000}"/>
    <cellStyle name="Normal 3 10 3 4" xfId="33592" xr:uid="{00000000-0005-0000-0000-000053780000}"/>
    <cellStyle name="Normal 3 10 3 5" xfId="36379" xr:uid="{00000000-0005-0000-0000-000054780000}"/>
    <cellStyle name="Normal 3 10 3 6" xfId="44852" xr:uid="{00000000-0005-0000-0000-000055780000}"/>
    <cellStyle name="Normal 3 10 4" xfId="10729" xr:uid="{00000000-0005-0000-0000-000056780000}"/>
    <cellStyle name="Normal 3 10 4 2" xfId="16274" xr:uid="{00000000-0005-0000-0000-000057780000}"/>
    <cellStyle name="Normal 3 10 4 2 2" xfId="28846" xr:uid="{00000000-0005-0000-0000-000058780000}"/>
    <cellStyle name="Normal 3 10 4 3" xfId="20030" xr:uid="{00000000-0005-0000-0000-000059780000}"/>
    <cellStyle name="Normal 3 10 4 4" xfId="33294" xr:uid="{00000000-0005-0000-0000-00005A780000}"/>
    <cellStyle name="Normal 3 10 4 5" xfId="36086" xr:uid="{00000000-0005-0000-0000-00005B780000}"/>
    <cellStyle name="Normal 3 10 5" xfId="11242" xr:uid="{00000000-0005-0000-0000-00005C780000}"/>
    <cellStyle name="Normal 3 10 6" xfId="7283" xr:uid="{00000000-0005-0000-0000-00005D780000}"/>
    <cellStyle name="Normal 3 10 6 2" xfId="13809" xr:uid="{00000000-0005-0000-0000-00005E780000}"/>
    <cellStyle name="Normal 3 10 6 2 2" xfId="26540" xr:uid="{00000000-0005-0000-0000-00005F780000}"/>
    <cellStyle name="Normal 3 10 6 3" xfId="22011" xr:uid="{00000000-0005-0000-0000-000060780000}"/>
    <cellStyle name="Normal 3 10 7" xfId="12669" xr:uid="{00000000-0005-0000-0000-000061780000}"/>
    <cellStyle name="Normal 3 10 7 2" xfId="25415" xr:uid="{00000000-0005-0000-0000-000062780000}"/>
    <cellStyle name="Normal 3 10 8" xfId="18215" xr:uid="{00000000-0005-0000-0000-000063780000}"/>
    <cellStyle name="Normal 3 10 9" xfId="31531" xr:uid="{00000000-0005-0000-0000-000064780000}"/>
    <cellStyle name="Normal 3 11" xfId="819" xr:uid="{00000000-0005-0000-0000-000065780000}"/>
    <cellStyle name="Normal 3 11 10" xfId="5273" xr:uid="{00000000-0005-0000-0000-000066780000}"/>
    <cellStyle name="Normal 3 11 11" xfId="44853" xr:uid="{00000000-0005-0000-0000-000067780000}"/>
    <cellStyle name="Normal 3 11 2" xfId="8283" xr:uid="{00000000-0005-0000-0000-000068780000}"/>
    <cellStyle name="Normal 3 11 2 2" xfId="14772" xr:uid="{00000000-0005-0000-0000-000069780000}"/>
    <cellStyle name="Normal 3 11 2 2 2" xfId="20509" xr:uid="{00000000-0005-0000-0000-00006A780000}"/>
    <cellStyle name="Normal 3 11 2 2 3" xfId="33762" xr:uid="{00000000-0005-0000-0000-00006B780000}"/>
    <cellStyle name="Normal 3 11 2 2 4" xfId="36549" xr:uid="{00000000-0005-0000-0000-00006C780000}"/>
    <cellStyle name="Normal 3 11 2 3" xfId="20212" xr:uid="{00000000-0005-0000-0000-00006D780000}"/>
    <cellStyle name="Normal 3 11 2 3 2" xfId="33468" xr:uid="{00000000-0005-0000-0000-00006E780000}"/>
    <cellStyle name="Normal 3 11 2 3 3" xfId="36255" xr:uid="{00000000-0005-0000-0000-00006F780000}"/>
    <cellStyle name="Normal 3 11 2 4" xfId="19551" xr:uid="{00000000-0005-0000-0000-000070780000}"/>
    <cellStyle name="Normal 3 11 2 5" xfId="32666" xr:uid="{00000000-0005-0000-0000-000071780000}"/>
    <cellStyle name="Normal 3 11 2 6" xfId="35677" xr:uid="{00000000-0005-0000-0000-000072780000}"/>
    <cellStyle name="Normal 3 11 3" xfId="9207" xr:uid="{00000000-0005-0000-0000-000073780000}"/>
    <cellStyle name="Normal 3 11 3 2" xfId="15614" xr:uid="{00000000-0005-0000-0000-000074780000}"/>
    <cellStyle name="Normal 3 11 3 2 2" xfId="28262" xr:uid="{00000000-0005-0000-0000-000075780000}"/>
    <cellStyle name="Normal 3 11 3 3" xfId="20362" xr:uid="{00000000-0005-0000-0000-000076780000}"/>
    <cellStyle name="Normal 3 11 3 4" xfId="33616" xr:uid="{00000000-0005-0000-0000-000077780000}"/>
    <cellStyle name="Normal 3 11 3 5" xfId="36403" xr:uid="{00000000-0005-0000-0000-000078780000}"/>
    <cellStyle name="Normal 3 11 4" xfId="10770" xr:uid="{00000000-0005-0000-0000-000079780000}"/>
    <cellStyle name="Normal 3 11 4 2" xfId="16299" xr:uid="{00000000-0005-0000-0000-00007A780000}"/>
    <cellStyle name="Normal 3 11 4 2 2" xfId="28848" xr:uid="{00000000-0005-0000-0000-00007B780000}"/>
    <cellStyle name="Normal 3 11 4 3" xfId="20063" xr:uid="{00000000-0005-0000-0000-00007C780000}"/>
    <cellStyle name="Normal 3 11 4 4" xfId="33321" xr:uid="{00000000-0005-0000-0000-00007D780000}"/>
    <cellStyle name="Normal 3 11 4 5" xfId="36109" xr:uid="{00000000-0005-0000-0000-00007E780000}"/>
    <cellStyle name="Normal 3 11 5" xfId="7284" xr:uid="{00000000-0005-0000-0000-00007F780000}"/>
    <cellStyle name="Normal 3 11 5 2" xfId="13810" xr:uid="{00000000-0005-0000-0000-000080780000}"/>
    <cellStyle name="Normal 3 11 5 2 2" xfId="26541" xr:uid="{00000000-0005-0000-0000-000081780000}"/>
    <cellStyle name="Normal 3 11 5 3" xfId="22012" xr:uid="{00000000-0005-0000-0000-000082780000}"/>
    <cellStyle name="Normal 3 11 6" xfId="12670" xr:uid="{00000000-0005-0000-0000-000083780000}"/>
    <cellStyle name="Normal 3 11 6 2" xfId="25416" xr:uid="{00000000-0005-0000-0000-000084780000}"/>
    <cellStyle name="Normal 3 11 7" xfId="18216" xr:uid="{00000000-0005-0000-0000-000085780000}"/>
    <cellStyle name="Normal 3 11 8" xfId="31532" xr:uid="{00000000-0005-0000-0000-000086780000}"/>
    <cellStyle name="Normal 3 11 9" xfId="34823" xr:uid="{00000000-0005-0000-0000-000087780000}"/>
    <cellStyle name="Normal 3 12" xfId="1224" xr:uid="{00000000-0005-0000-0000-000088780000}"/>
    <cellStyle name="Normal 3 12 10" xfId="44854" xr:uid="{00000000-0005-0000-0000-000089780000}"/>
    <cellStyle name="Normal 3 12 2" xfId="8284" xr:uid="{00000000-0005-0000-0000-00008A780000}"/>
    <cellStyle name="Normal 3 12 2 2" xfId="14773" xr:uid="{00000000-0005-0000-0000-00008B780000}"/>
    <cellStyle name="Normal 3 12 2 2 2" xfId="27450" xr:uid="{00000000-0005-0000-0000-00008C780000}"/>
    <cellStyle name="Normal 3 12 2 3" xfId="19552" xr:uid="{00000000-0005-0000-0000-00008D780000}"/>
    <cellStyle name="Normal 3 12 2 4" xfId="32667" xr:uid="{00000000-0005-0000-0000-00008E780000}"/>
    <cellStyle name="Normal 3 12 2 5" xfId="35678" xr:uid="{00000000-0005-0000-0000-00008F780000}"/>
    <cellStyle name="Normal 3 12 3" xfId="9208" xr:uid="{00000000-0005-0000-0000-000090780000}"/>
    <cellStyle name="Normal 3 12 3 2" xfId="15615" xr:uid="{00000000-0005-0000-0000-000091780000}"/>
    <cellStyle name="Normal 3 12 3 2 2" xfId="28263" xr:uid="{00000000-0005-0000-0000-000092780000}"/>
    <cellStyle name="Normal 3 12 3 3" xfId="23210" xr:uid="{00000000-0005-0000-0000-000093780000}"/>
    <cellStyle name="Normal 3 12 4" xfId="7285" xr:uid="{00000000-0005-0000-0000-000094780000}"/>
    <cellStyle name="Normal 3 12 4 2" xfId="13811" xr:uid="{00000000-0005-0000-0000-000095780000}"/>
    <cellStyle name="Normal 3 12 4 2 2" xfId="26542" xr:uid="{00000000-0005-0000-0000-000096780000}"/>
    <cellStyle name="Normal 3 12 4 3" xfId="22013" xr:uid="{00000000-0005-0000-0000-000097780000}"/>
    <cellStyle name="Normal 3 12 5" xfId="12671" xr:uid="{00000000-0005-0000-0000-000098780000}"/>
    <cellStyle name="Normal 3 12 5 2" xfId="25417" xr:uid="{00000000-0005-0000-0000-000099780000}"/>
    <cellStyle name="Normal 3 12 6" xfId="18217" xr:uid="{00000000-0005-0000-0000-00009A780000}"/>
    <cellStyle name="Normal 3 12 7" xfId="31533" xr:uid="{00000000-0005-0000-0000-00009B780000}"/>
    <cellStyle name="Normal 3 12 8" xfId="34824" xr:uid="{00000000-0005-0000-0000-00009C780000}"/>
    <cellStyle name="Normal 3 12 9" xfId="5274" xr:uid="{00000000-0005-0000-0000-00009D780000}"/>
    <cellStyle name="Normal 3 13" xfId="1231" xr:uid="{00000000-0005-0000-0000-00009E780000}"/>
    <cellStyle name="Normal 3 13 10" xfId="44855" xr:uid="{00000000-0005-0000-0000-00009F780000}"/>
    <cellStyle name="Normal 3 13 2" xfId="8285" xr:uid="{00000000-0005-0000-0000-0000A0780000}"/>
    <cellStyle name="Normal 3 13 2 2" xfId="14774" xr:uid="{00000000-0005-0000-0000-0000A1780000}"/>
    <cellStyle name="Normal 3 13 2 2 2" xfId="27451" xr:uid="{00000000-0005-0000-0000-0000A2780000}"/>
    <cellStyle name="Normal 3 13 2 3" xfId="19553" xr:uid="{00000000-0005-0000-0000-0000A3780000}"/>
    <cellStyle name="Normal 3 13 2 4" xfId="32668" xr:uid="{00000000-0005-0000-0000-0000A4780000}"/>
    <cellStyle name="Normal 3 13 2 5" xfId="35679" xr:uid="{00000000-0005-0000-0000-0000A5780000}"/>
    <cellStyle name="Normal 3 13 3" xfId="9209" xr:uid="{00000000-0005-0000-0000-0000A6780000}"/>
    <cellStyle name="Normal 3 13 3 2" xfId="15616" xr:uid="{00000000-0005-0000-0000-0000A7780000}"/>
    <cellStyle name="Normal 3 13 3 2 2" xfId="28264" xr:uid="{00000000-0005-0000-0000-0000A8780000}"/>
    <cellStyle name="Normal 3 13 3 3" xfId="23211" xr:uid="{00000000-0005-0000-0000-0000A9780000}"/>
    <cellStyle name="Normal 3 13 4" xfId="7286" xr:uid="{00000000-0005-0000-0000-0000AA780000}"/>
    <cellStyle name="Normal 3 13 4 2" xfId="13812" xr:uid="{00000000-0005-0000-0000-0000AB780000}"/>
    <cellStyle name="Normal 3 13 4 2 2" xfId="26543" xr:uid="{00000000-0005-0000-0000-0000AC780000}"/>
    <cellStyle name="Normal 3 13 4 3" xfId="22014" xr:uid="{00000000-0005-0000-0000-0000AD780000}"/>
    <cellStyle name="Normal 3 13 5" xfId="12672" xr:uid="{00000000-0005-0000-0000-0000AE780000}"/>
    <cellStyle name="Normal 3 13 5 2" xfId="25418" xr:uid="{00000000-0005-0000-0000-0000AF780000}"/>
    <cellStyle name="Normal 3 13 6" xfId="18218" xr:uid="{00000000-0005-0000-0000-0000B0780000}"/>
    <cellStyle name="Normal 3 13 7" xfId="31534" xr:uid="{00000000-0005-0000-0000-0000B1780000}"/>
    <cellStyle name="Normal 3 13 8" xfId="34825" xr:uid="{00000000-0005-0000-0000-0000B2780000}"/>
    <cellStyle name="Normal 3 13 9" xfId="5275" xr:uid="{00000000-0005-0000-0000-0000B3780000}"/>
    <cellStyle name="Normal 3 14" xfId="5276" xr:uid="{00000000-0005-0000-0000-0000B4780000}"/>
    <cellStyle name="Normal 3 14 10" xfId="44856" xr:uid="{00000000-0005-0000-0000-0000B5780000}"/>
    <cellStyle name="Normal 3 14 2" xfId="8286" xr:uid="{00000000-0005-0000-0000-0000B6780000}"/>
    <cellStyle name="Normal 3 14 2 2" xfId="14775" xr:uid="{00000000-0005-0000-0000-0000B7780000}"/>
    <cellStyle name="Normal 3 14 2 2 2" xfId="27452" xr:uid="{00000000-0005-0000-0000-0000B8780000}"/>
    <cellStyle name="Normal 3 14 2 3" xfId="19554" xr:uid="{00000000-0005-0000-0000-0000B9780000}"/>
    <cellStyle name="Normal 3 14 2 4" xfId="32669" xr:uid="{00000000-0005-0000-0000-0000BA780000}"/>
    <cellStyle name="Normal 3 14 2 5" xfId="35680" xr:uid="{00000000-0005-0000-0000-0000BB780000}"/>
    <cellStyle name="Normal 3 14 3" xfId="9210" xr:uid="{00000000-0005-0000-0000-0000BC780000}"/>
    <cellStyle name="Normal 3 14 3 2" xfId="15617" xr:uid="{00000000-0005-0000-0000-0000BD780000}"/>
    <cellStyle name="Normal 3 14 3 2 2" xfId="28265" xr:uid="{00000000-0005-0000-0000-0000BE780000}"/>
    <cellStyle name="Normal 3 14 3 3" xfId="23212" xr:uid="{00000000-0005-0000-0000-0000BF780000}"/>
    <cellStyle name="Normal 3 14 4" xfId="7287" xr:uid="{00000000-0005-0000-0000-0000C0780000}"/>
    <cellStyle name="Normal 3 14 4 2" xfId="13813" xr:uid="{00000000-0005-0000-0000-0000C1780000}"/>
    <cellStyle name="Normal 3 14 4 2 2" xfId="26544" xr:uid="{00000000-0005-0000-0000-0000C2780000}"/>
    <cellStyle name="Normal 3 14 4 3" xfId="22015" xr:uid="{00000000-0005-0000-0000-0000C3780000}"/>
    <cellStyle name="Normal 3 14 5" xfId="12673" xr:uid="{00000000-0005-0000-0000-0000C4780000}"/>
    <cellStyle name="Normal 3 14 5 2" xfId="25419" xr:uid="{00000000-0005-0000-0000-0000C5780000}"/>
    <cellStyle name="Normal 3 14 6" xfId="18219" xr:uid="{00000000-0005-0000-0000-0000C6780000}"/>
    <cellStyle name="Normal 3 14 7" xfId="31535" xr:uid="{00000000-0005-0000-0000-0000C7780000}"/>
    <cellStyle name="Normal 3 14 8" xfId="34826" xr:uid="{00000000-0005-0000-0000-0000C8780000}"/>
    <cellStyle name="Normal 3 14 9" xfId="38085" xr:uid="{00000000-0005-0000-0000-0000C9780000}"/>
    <cellStyle name="Normal 3 15" xfId="5277" xr:uid="{00000000-0005-0000-0000-0000CA780000}"/>
    <cellStyle name="Normal 3 15 2" xfId="8287" xr:uid="{00000000-0005-0000-0000-0000CB780000}"/>
    <cellStyle name="Normal 3 15 2 2" xfId="14776" xr:uid="{00000000-0005-0000-0000-0000CC780000}"/>
    <cellStyle name="Normal 3 15 2 2 2" xfId="27453" xr:uid="{00000000-0005-0000-0000-0000CD780000}"/>
    <cellStyle name="Normal 3 15 2 3" xfId="19555" xr:uid="{00000000-0005-0000-0000-0000CE780000}"/>
    <cellStyle name="Normal 3 15 2 4" xfId="32670" xr:uid="{00000000-0005-0000-0000-0000CF780000}"/>
    <cellStyle name="Normal 3 15 2 5" xfId="35681" xr:uid="{00000000-0005-0000-0000-0000D0780000}"/>
    <cellStyle name="Normal 3 15 3" xfId="9211" xr:uid="{00000000-0005-0000-0000-0000D1780000}"/>
    <cellStyle name="Normal 3 15 3 2" xfId="15618" xr:uid="{00000000-0005-0000-0000-0000D2780000}"/>
    <cellStyle name="Normal 3 15 3 2 2" xfId="28266" xr:uid="{00000000-0005-0000-0000-0000D3780000}"/>
    <cellStyle name="Normal 3 15 3 3" xfId="23213" xr:uid="{00000000-0005-0000-0000-0000D4780000}"/>
    <cellStyle name="Normal 3 15 4" xfId="7288" xr:uid="{00000000-0005-0000-0000-0000D5780000}"/>
    <cellStyle name="Normal 3 15 4 2" xfId="13814" xr:uid="{00000000-0005-0000-0000-0000D6780000}"/>
    <cellStyle name="Normal 3 15 4 2 2" xfId="26545" xr:uid="{00000000-0005-0000-0000-0000D7780000}"/>
    <cellStyle name="Normal 3 15 4 3" xfId="22016" xr:uid="{00000000-0005-0000-0000-0000D8780000}"/>
    <cellStyle name="Normal 3 15 5" xfId="12674" xr:uid="{00000000-0005-0000-0000-0000D9780000}"/>
    <cellStyle name="Normal 3 15 5 2" xfId="25420" xr:uid="{00000000-0005-0000-0000-0000DA780000}"/>
    <cellStyle name="Normal 3 15 6" xfId="18220" xr:uid="{00000000-0005-0000-0000-0000DB780000}"/>
    <cellStyle name="Normal 3 15 7" xfId="31536" xr:uid="{00000000-0005-0000-0000-0000DC780000}"/>
    <cellStyle name="Normal 3 15 8" xfId="34827" xr:uid="{00000000-0005-0000-0000-0000DD780000}"/>
    <cellStyle name="Normal 3 15 9" xfId="38087" xr:uid="{00000000-0005-0000-0000-0000DE780000}"/>
    <cellStyle name="Normal 3 16" xfId="5278" xr:uid="{00000000-0005-0000-0000-0000DF780000}"/>
    <cellStyle name="Normal 3 16 2" xfId="8288" xr:uid="{00000000-0005-0000-0000-0000E0780000}"/>
    <cellStyle name="Normal 3 16 2 2" xfId="14777" xr:uid="{00000000-0005-0000-0000-0000E1780000}"/>
    <cellStyle name="Normal 3 16 2 2 2" xfId="27454" xr:uid="{00000000-0005-0000-0000-0000E2780000}"/>
    <cellStyle name="Normal 3 16 2 3" xfId="19556" xr:uid="{00000000-0005-0000-0000-0000E3780000}"/>
    <cellStyle name="Normal 3 16 2 4" xfId="32671" xr:uid="{00000000-0005-0000-0000-0000E4780000}"/>
    <cellStyle name="Normal 3 16 2 5" xfId="35682" xr:uid="{00000000-0005-0000-0000-0000E5780000}"/>
    <cellStyle name="Normal 3 16 3" xfId="9212" xr:uid="{00000000-0005-0000-0000-0000E6780000}"/>
    <cellStyle name="Normal 3 16 3 2" xfId="15619" xr:uid="{00000000-0005-0000-0000-0000E7780000}"/>
    <cellStyle name="Normal 3 16 3 2 2" xfId="28267" xr:uid="{00000000-0005-0000-0000-0000E8780000}"/>
    <cellStyle name="Normal 3 16 3 3" xfId="23214" xr:uid="{00000000-0005-0000-0000-0000E9780000}"/>
    <cellStyle name="Normal 3 16 4" xfId="7289" xr:uid="{00000000-0005-0000-0000-0000EA780000}"/>
    <cellStyle name="Normal 3 16 4 2" xfId="13815" xr:uid="{00000000-0005-0000-0000-0000EB780000}"/>
    <cellStyle name="Normal 3 16 4 2 2" xfId="26546" xr:uid="{00000000-0005-0000-0000-0000EC780000}"/>
    <cellStyle name="Normal 3 16 4 3" xfId="22017" xr:uid="{00000000-0005-0000-0000-0000ED780000}"/>
    <cellStyle name="Normal 3 16 5" xfId="12675" xr:uid="{00000000-0005-0000-0000-0000EE780000}"/>
    <cellStyle name="Normal 3 16 5 2" xfId="25421" xr:uid="{00000000-0005-0000-0000-0000EF780000}"/>
    <cellStyle name="Normal 3 16 6" xfId="18221" xr:uid="{00000000-0005-0000-0000-0000F0780000}"/>
    <cellStyle name="Normal 3 16 7" xfId="31537" xr:uid="{00000000-0005-0000-0000-0000F1780000}"/>
    <cellStyle name="Normal 3 16 8" xfId="34828" xr:uid="{00000000-0005-0000-0000-0000F2780000}"/>
    <cellStyle name="Normal 3 17" xfId="5279" xr:uid="{00000000-0005-0000-0000-0000F3780000}"/>
    <cellStyle name="Normal 3 17 2" xfId="8289" xr:uid="{00000000-0005-0000-0000-0000F4780000}"/>
    <cellStyle name="Normal 3 17 2 2" xfId="14778" xr:uid="{00000000-0005-0000-0000-0000F5780000}"/>
    <cellStyle name="Normal 3 17 2 2 2" xfId="27455" xr:uid="{00000000-0005-0000-0000-0000F6780000}"/>
    <cellStyle name="Normal 3 17 2 3" xfId="19557" xr:uid="{00000000-0005-0000-0000-0000F7780000}"/>
    <cellStyle name="Normal 3 17 2 4" xfId="32672" xr:uid="{00000000-0005-0000-0000-0000F8780000}"/>
    <cellStyle name="Normal 3 17 2 5" xfId="35683" xr:uid="{00000000-0005-0000-0000-0000F9780000}"/>
    <cellStyle name="Normal 3 17 3" xfId="9213" xr:uid="{00000000-0005-0000-0000-0000FA780000}"/>
    <cellStyle name="Normal 3 17 3 2" xfId="15620" xr:uid="{00000000-0005-0000-0000-0000FB780000}"/>
    <cellStyle name="Normal 3 17 3 2 2" xfId="28268" xr:uid="{00000000-0005-0000-0000-0000FC780000}"/>
    <cellStyle name="Normal 3 17 3 3" xfId="23215" xr:uid="{00000000-0005-0000-0000-0000FD780000}"/>
    <cellStyle name="Normal 3 17 4" xfId="7290" xr:uid="{00000000-0005-0000-0000-0000FE780000}"/>
    <cellStyle name="Normal 3 17 4 2" xfId="13816" xr:uid="{00000000-0005-0000-0000-0000FF780000}"/>
    <cellStyle name="Normal 3 17 4 2 2" xfId="26547" xr:uid="{00000000-0005-0000-0000-000000790000}"/>
    <cellStyle name="Normal 3 17 4 3" xfId="22018" xr:uid="{00000000-0005-0000-0000-000001790000}"/>
    <cellStyle name="Normal 3 17 5" xfId="12676" xr:uid="{00000000-0005-0000-0000-000002790000}"/>
    <cellStyle name="Normal 3 17 5 2" xfId="25422" xr:uid="{00000000-0005-0000-0000-000003790000}"/>
    <cellStyle name="Normal 3 17 6" xfId="18222" xr:uid="{00000000-0005-0000-0000-000004790000}"/>
    <cellStyle name="Normal 3 17 7" xfId="31538" xr:uid="{00000000-0005-0000-0000-000005790000}"/>
    <cellStyle name="Normal 3 17 8" xfId="34829" xr:uid="{00000000-0005-0000-0000-000006790000}"/>
    <cellStyle name="Normal 3 18" xfId="5280" xr:uid="{00000000-0005-0000-0000-000007790000}"/>
    <cellStyle name="Normal 3 18 2" xfId="8290" xr:uid="{00000000-0005-0000-0000-000008790000}"/>
    <cellStyle name="Normal 3 18 2 2" xfId="14779" xr:uid="{00000000-0005-0000-0000-000009790000}"/>
    <cellStyle name="Normal 3 18 2 2 2" xfId="27456" xr:uid="{00000000-0005-0000-0000-00000A790000}"/>
    <cellStyle name="Normal 3 18 2 3" xfId="19558" xr:uid="{00000000-0005-0000-0000-00000B790000}"/>
    <cellStyle name="Normal 3 18 2 4" xfId="32673" xr:uid="{00000000-0005-0000-0000-00000C790000}"/>
    <cellStyle name="Normal 3 18 2 5" xfId="35684" xr:uid="{00000000-0005-0000-0000-00000D790000}"/>
    <cellStyle name="Normal 3 18 3" xfId="9214" xr:uid="{00000000-0005-0000-0000-00000E790000}"/>
    <cellStyle name="Normal 3 18 3 2" xfId="15621" xr:uid="{00000000-0005-0000-0000-00000F790000}"/>
    <cellStyle name="Normal 3 18 3 2 2" xfId="28269" xr:uid="{00000000-0005-0000-0000-000010790000}"/>
    <cellStyle name="Normal 3 18 3 3" xfId="23216" xr:uid="{00000000-0005-0000-0000-000011790000}"/>
    <cellStyle name="Normal 3 18 4" xfId="7291" xr:uid="{00000000-0005-0000-0000-000012790000}"/>
    <cellStyle name="Normal 3 18 4 2" xfId="13817" xr:uid="{00000000-0005-0000-0000-000013790000}"/>
    <cellStyle name="Normal 3 18 4 2 2" xfId="26548" xr:uid="{00000000-0005-0000-0000-000014790000}"/>
    <cellStyle name="Normal 3 18 4 3" xfId="22019" xr:uid="{00000000-0005-0000-0000-000015790000}"/>
    <cellStyle name="Normal 3 18 5" xfId="12677" xr:uid="{00000000-0005-0000-0000-000016790000}"/>
    <cellStyle name="Normal 3 18 5 2" xfId="25423" xr:uid="{00000000-0005-0000-0000-000017790000}"/>
    <cellStyle name="Normal 3 18 6" xfId="18223" xr:uid="{00000000-0005-0000-0000-000018790000}"/>
    <cellStyle name="Normal 3 18 7" xfId="31539" xr:uid="{00000000-0005-0000-0000-000019790000}"/>
    <cellStyle name="Normal 3 18 8" xfId="34830" xr:uid="{00000000-0005-0000-0000-00001A790000}"/>
    <cellStyle name="Normal 3 19" xfId="5281" xr:uid="{00000000-0005-0000-0000-00001B790000}"/>
    <cellStyle name="Normal 3 19 2" xfId="8291" xr:uid="{00000000-0005-0000-0000-00001C790000}"/>
    <cellStyle name="Normal 3 19 2 2" xfId="14780" xr:uid="{00000000-0005-0000-0000-00001D790000}"/>
    <cellStyle name="Normal 3 19 2 2 2" xfId="27457" xr:uid="{00000000-0005-0000-0000-00001E790000}"/>
    <cellStyle name="Normal 3 19 2 3" xfId="19559" xr:uid="{00000000-0005-0000-0000-00001F790000}"/>
    <cellStyle name="Normal 3 19 2 4" xfId="32674" xr:uid="{00000000-0005-0000-0000-000020790000}"/>
    <cellStyle name="Normal 3 19 2 5" xfId="35685" xr:uid="{00000000-0005-0000-0000-000021790000}"/>
    <cellStyle name="Normal 3 19 3" xfId="9215" xr:uid="{00000000-0005-0000-0000-000022790000}"/>
    <cellStyle name="Normal 3 19 3 2" xfId="15622" xr:uid="{00000000-0005-0000-0000-000023790000}"/>
    <cellStyle name="Normal 3 19 3 2 2" xfId="28270" xr:uid="{00000000-0005-0000-0000-000024790000}"/>
    <cellStyle name="Normal 3 19 3 3" xfId="23217" xr:uid="{00000000-0005-0000-0000-000025790000}"/>
    <cellStyle name="Normal 3 19 4" xfId="7292" xr:uid="{00000000-0005-0000-0000-000026790000}"/>
    <cellStyle name="Normal 3 19 4 2" xfId="13818" xr:uid="{00000000-0005-0000-0000-000027790000}"/>
    <cellStyle name="Normal 3 19 4 2 2" xfId="26549" xr:uid="{00000000-0005-0000-0000-000028790000}"/>
    <cellStyle name="Normal 3 19 4 3" xfId="22020" xr:uid="{00000000-0005-0000-0000-000029790000}"/>
    <cellStyle name="Normal 3 19 5" xfId="12678" xr:uid="{00000000-0005-0000-0000-00002A790000}"/>
    <cellStyle name="Normal 3 19 5 2" xfId="25424" xr:uid="{00000000-0005-0000-0000-00002B790000}"/>
    <cellStyle name="Normal 3 19 6" xfId="18224" xr:uid="{00000000-0005-0000-0000-00002C790000}"/>
    <cellStyle name="Normal 3 19 7" xfId="31540" xr:uid="{00000000-0005-0000-0000-00002D790000}"/>
    <cellStyle name="Normal 3 19 8" xfId="34831" xr:uid="{00000000-0005-0000-0000-00002E790000}"/>
    <cellStyle name="Normal 3 2" xfId="23" xr:uid="{00000000-0005-0000-0000-00002F790000}"/>
    <cellStyle name="Normal 3 2 10" xfId="5282" xr:uid="{00000000-0005-0000-0000-000030790000}"/>
    <cellStyle name="Normal 3 2 10 2" xfId="44858" xr:uid="{00000000-0005-0000-0000-000031790000}"/>
    <cellStyle name="Normal 3 2 11" xfId="5283" xr:uid="{00000000-0005-0000-0000-000032790000}"/>
    <cellStyle name="Normal 3 2 12" xfId="5284" xr:uid="{00000000-0005-0000-0000-000033790000}"/>
    <cellStyle name="Normal 3 2 13" xfId="5285" xr:uid="{00000000-0005-0000-0000-000034790000}"/>
    <cellStyle name="Normal 3 2 14" xfId="5286" xr:uid="{00000000-0005-0000-0000-000035790000}"/>
    <cellStyle name="Normal 3 2 15" xfId="5287" xr:uid="{00000000-0005-0000-0000-000036790000}"/>
    <cellStyle name="Normal 3 2 16" xfId="5288" xr:uid="{00000000-0005-0000-0000-000037790000}"/>
    <cellStyle name="Normal 3 2 17" xfId="5289" xr:uid="{00000000-0005-0000-0000-000038790000}"/>
    <cellStyle name="Normal 3 2 18" xfId="5290" xr:uid="{00000000-0005-0000-0000-000039790000}"/>
    <cellStyle name="Normal 3 2 19" xfId="5291" xr:uid="{00000000-0005-0000-0000-00003A790000}"/>
    <cellStyle name="Normal 3 2 2" xfId="311" xr:uid="{00000000-0005-0000-0000-00003B790000}"/>
    <cellStyle name="Normal 3 2 2 10" xfId="5293" xr:uid="{00000000-0005-0000-0000-00003C790000}"/>
    <cellStyle name="Normal 3 2 2 10 2" xfId="44859" xr:uid="{00000000-0005-0000-0000-00003D790000}"/>
    <cellStyle name="Normal 3 2 2 11" xfId="5294" xr:uid="{00000000-0005-0000-0000-00003E790000}"/>
    <cellStyle name="Normal 3 2 2 12" xfId="5295" xr:uid="{00000000-0005-0000-0000-00003F790000}"/>
    <cellStyle name="Normal 3 2 2 13" xfId="5296" xr:uid="{00000000-0005-0000-0000-000040790000}"/>
    <cellStyle name="Normal 3 2 2 14" xfId="5297" xr:uid="{00000000-0005-0000-0000-000041790000}"/>
    <cellStyle name="Normal 3 2 2 15" xfId="5298" xr:uid="{00000000-0005-0000-0000-000042790000}"/>
    <cellStyle name="Normal 3 2 2 16" xfId="5299" xr:uid="{00000000-0005-0000-0000-000043790000}"/>
    <cellStyle name="Normal 3 2 2 17" xfId="5300" xr:uid="{00000000-0005-0000-0000-000044790000}"/>
    <cellStyle name="Normal 3 2 2 18" xfId="5301" xr:uid="{00000000-0005-0000-0000-000045790000}"/>
    <cellStyle name="Normal 3 2 2 19" xfId="5302" xr:uid="{00000000-0005-0000-0000-000046790000}"/>
    <cellStyle name="Normal 3 2 2 2" xfId="1123" xr:uid="{00000000-0005-0000-0000-000047790000}"/>
    <cellStyle name="Normal 3 2 2 2 2" xfId="10110" xr:uid="{00000000-0005-0000-0000-000048790000}"/>
    <cellStyle name="Normal 3 2 2 2 3" xfId="44860" xr:uid="{00000000-0005-0000-0000-000049790000}"/>
    <cellStyle name="Normal 3 2 2 20" xfId="5303" xr:uid="{00000000-0005-0000-0000-00004A790000}"/>
    <cellStyle name="Normal 3 2 2 21" xfId="5292" xr:uid="{00000000-0005-0000-0000-00004B790000}"/>
    <cellStyle name="Normal 3 2 2 21 2" xfId="18707" xr:uid="{00000000-0005-0000-0000-00004C790000}"/>
    <cellStyle name="Normal 3 2 2 22" xfId="9973" xr:uid="{00000000-0005-0000-0000-00004D790000}"/>
    <cellStyle name="Normal 3 2 2 22 2" xfId="18225" xr:uid="{00000000-0005-0000-0000-00004E790000}"/>
    <cellStyle name="Normal 3 2 2 3" xfId="1277" xr:uid="{00000000-0005-0000-0000-00004F790000}"/>
    <cellStyle name="Normal 3 2 2 3 2" xfId="10280" xr:uid="{00000000-0005-0000-0000-000050790000}"/>
    <cellStyle name="Normal 3 2 2 3 3" xfId="5304" xr:uid="{00000000-0005-0000-0000-000051790000}"/>
    <cellStyle name="Normal 3 2 2 3 4" xfId="44861" xr:uid="{00000000-0005-0000-0000-000052790000}"/>
    <cellStyle name="Normal 3 2 2 4" xfId="5305" xr:uid="{00000000-0005-0000-0000-000053790000}"/>
    <cellStyle name="Normal 3 2 2 4 2" xfId="44862" xr:uid="{00000000-0005-0000-0000-000054790000}"/>
    <cellStyle name="Normal 3 2 2 5" xfId="5306" xr:uid="{00000000-0005-0000-0000-000055790000}"/>
    <cellStyle name="Normal 3 2 2 5 2" xfId="44863" xr:uid="{00000000-0005-0000-0000-000056790000}"/>
    <cellStyle name="Normal 3 2 2 6" xfId="5307" xr:uid="{00000000-0005-0000-0000-000057790000}"/>
    <cellStyle name="Normal 3 2 2 6 2" xfId="44864" xr:uid="{00000000-0005-0000-0000-000058790000}"/>
    <cellStyle name="Normal 3 2 2 7" xfId="5308" xr:uid="{00000000-0005-0000-0000-000059790000}"/>
    <cellStyle name="Normal 3 2 2 7 2" xfId="44865" xr:uid="{00000000-0005-0000-0000-00005A790000}"/>
    <cellStyle name="Normal 3 2 2 8" xfId="5309" xr:uid="{00000000-0005-0000-0000-00005B790000}"/>
    <cellStyle name="Normal 3 2 2 8 2" xfId="44866" xr:uid="{00000000-0005-0000-0000-00005C790000}"/>
    <cellStyle name="Normal 3 2 2 9" xfId="5310" xr:uid="{00000000-0005-0000-0000-00005D790000}"/>
    <cellStyle name="Normal 3 2 2 9 2" xfId="44867" xr:uid="{00000000-0005-0000-0000-00005E790000}"/>
    <cellStyle name="Normal 3 2 20" xfId="5311" xr:uid="{00000000-0005-0000-0000-00005F790000}"/>
    <cellStyle name="Normal 3 2 21" xfId="5312" xr:uid="{00000000-0005-0000-0000-000060790000}"/>
    <cellStyle name="Normal 3 2 22" xfId="37183" xr:uid="{00000000-0005-0000-0000-000061790000}"/>
    <cellStyle name="Normal 3 2 23" xfId="44857" xr:uid="{00000000-0005-0000-0000-000062790000}"/>
    <cellStyle name="Normal 3 2 3" xfId="569" xr:uid="{00000000-0005-0000-0000-000063790000}"/>
    <cellStyle name="Normal 3 2 3 2" xfId="5314" xr:uid="{00000000-0005-0000-0000-000064790000}"/>
    <cellStyle name="Normal 3 2 3 2 2" xfId="44868" xr:uid="{00000000-0005-0000-0000-000065790000}"/>
    <cellStyle name="Normal 3 2 3 3" xfId="5313" xr:uid="{00000000-0005-0000-0000-000066790000}"/>
    <cellStyle name="Normal 3 2 3 3 2" xfId="6227" xr:uid="{00000000-0005-0000-0000-000067790000}"/>
    <cellStyle name="Normal 3 2 3 3 3" xfId="18819" xr:uid="{00000000-0005-0000-0000-000068790000}"/>
    <cellStyle name="Normal 3 2 3 3 4" xfId="44869" xr:uid="{00000000-0005-0000-0000-000069790000}"/>
    <cellStyle name="Normal 3 2 3 4" xfId="10483" xr:uid="{00000000-0005-0000-0000-00006A790000}"/>
    <cellStyle name="Normal 3 2 3 4 2" xfId="18226" xr:uid="{00000000-0005-0000-0000-00006B790000}"/>
    <cellStyle name="Normal 3 2 3 4 3" xfId="44870" xr:uid="{00000000-0005-0000-0000-00006C790000}"/>
    <cellStyle name="Normal 3 2 3 5" xfId="2933" xr:uid="{00000000-0005-0000-0000-00006D790000}"/>
    <cellStyle name="Normal 3 2 3 6" xfId="37331" xr:uid="{00000000-0005-0000-0000-00006E790000}"/>
    <cellStyle name="Normal 3 2 4" xfId="788" xr:uid="{00000000-0005-0000-0000-00006F790000}"/>
    <cellStyle name="Normal 3 2 4 10" xfId="5316" xr:uid="{00000000-0005-0000-0000-000070790000}"/>
    <cellStyle name="Normal 3 2 4 10 2" xfId="8293" xr:uid="{00000000-0005-0000-0000-000071790000}"/>
    <cellStyle name="Normal 3 2 4 10 2 2" xfId="14782" xr:uid="{00000000-0005-0000-0000-000072790000}"/>
    <cellStyle name="Normal 3 2 4 10 2 2 2" xfId="27459" xr:uid="{00000000-0005-0000-0000-000073790000}"/>
    <cellStyle name="Normal 3 2 4 10 2 3" xfId="19561" xr:uid="{00000000-0005-0000-0000-000074790000}"/>
    <cellStyle name="Normal 3 2 4 10 2 4" xfId="32676" xr:uid="{00000000-0005-0000-0000-000075790000}"/>
    <cellStyle name="Normal 3 2 4 10 2 5" xfId="35687" xr:uid="{00000000-0005-0000-0000-000076790000}"/>
    <cellStyle name="Normal 3 2 4 10 3" xfId="9217" xr:uid="{00000000-0005-0000-0000-000077790000}"/>
    <cellStyle name="Normal 3 2 4 10 3 2" xfId="15624" xr:uid="{00000000-0005-0000-0000-000078790000}"/>
    <cellStyle name="Normal 3 2 4 10 3 2 2" xfId="28272" xr:uid="{00000000-0005-0000-0000-000079790000}"/>
    <cellStyle name="Normal 3 2 4 10 3 3" xfId="23219" xr:uid="{00000000-0005-0000-0000-00007A790000}"/>
    <cellStyle name="Normal 3 2 4 10 4" xfId="7294" xr:uid="{00000000-0005-0000-0000-00007B790000}"/>
    <cellStyle name="Normal 3 2 4 10 4 2" xfId="13820" xr:uid="{00000000-0005-0000-0000-00007C790000}"/>
    <cellStyle name="Normal 3 2 4 10 4 2 2" xfId="26551" xr:uid="{00000000-0005-0000-0000-00007D790000}"/>
    <cellStyle name="Normal 3 2 4 10 4 3" xfId="22022" xr:uid="{00000000-0005-0000-0000-00007E790000}"/>
    <cellStyle name="Normal 3 2 4 10 5" xfId="12680" xr:uid="{00000000-0005-0000-0000-00007F790000}"/>
    <cellStyle name="Normal 3 2 4 10 5 2" xfId="25426" xr:uid="{00000000-0005-0000-0000-000080790000}"/>
    <cellStyle name="Normal 3 2 4 10 6" xfId="18228" xr:uid="{00000000-0005-0000-0000-000081790000}"/>
    <cellStyle name="Normal 3 2 4 10 7" xfId="31566" xr:uid="{00000000-0005-0000-0000-000082790000}"/>
    <cellStyle name="Normal 3 2 4 10 8" xfId="34834" xr:uid="{00000000-0005-0000-0000-000083790000}"/>
    <cellStyle name="Normal 3 2 4 11" xfId="5317" xr:uid="{00000000-0005-0000-0000-000084790000}"/>
    <cellStyle name="Normal 3 2 4 11 2" xfId="8294" xr:uid="{00000000-0005-0000-0000-000085790000}"/>
    <cellStyle name="Normal 3 2 4 11 2 2" xfId="14783" xr:uid="{00000000-0005-0000-0000-000086790000}"/>
    <cellStyle name="Normal 3 2 4 11 2 2 2" xfId="27460" xr:uid="{00000000-0005-0000-0000-000087790000}"/>
    <cellStyle name="Normal 3 2 4 11 2 3" xfId="19562" xr:uid="{00000000-0005-0000-0000-000088790000}"/>
    <cellStyle name="Normal 3 2 4 11 2 4" xfId="32677" xr:uid="{00000000-0005-0000-0000-000089790000}"/>
    <cellStyle name="Normal 3 2 4 11 2 5" xfId="35688" xr:uid="{00000000-0005-0000-0000-00008A790000}"/>
    <cellStyle name="Normal 3 2 4 11 3" xfId="9218" xr:uid="{00000000-0005-0000-0000-00008B790000}"/>
    <cellStyle name="Normal 3 2 4 11 3 2" xfId="15625" xr:uid="{00000000-0005-0000-0000-00008C790000}"/>
    <cellStyle name="Normal 3 2 4 11 3 2 2" xfId="28273" xr:uid="{00000000-0005-0000-0000-00008D790000}"/>
    <cellStyle name="Normal 3 2 4 11 3 3" xfId="23220" xr:uid="{00000000-0005-0000-0000-00008E790000}"/>
    <cellStyle name="Normal 3 2 4 11 4" xfId="7295" xr:uid="{00000000-0005-0000-0000-00008F790000}"/>
    <cellStyle name="Normal 3 2 4 11 4 2" xfId="13821" xr:uid="{00000000-0005-0000-0000-000090790000}"/>
    <cellStyle name="Normal 3 2 4 11 4 2 2" xfId="26552" xr:uid="{00000000-0005-0000-0000-000091790000}"/>
    <cellStyle name="Normal 3 2 4 11 4 3" xfId="22023" xr:uid="{00000000-0005-0000-0000-000092790000}"/>
    <cellStyle name="Normal 3 2 4 11 5" xfId="12681" xr:uid="{00000000-0005-0000-0000-000093790000}"/>
    <cellStyle name="Normal 3 2 4 11 5 2" xfId="25427" xr:uid="{00000000-0005-0000-0000-000094790000}"/>
    <cellStyle name="Normal 3 2 4 11 6" xfId="18229" xr:uid="{00000000-0005-0000-0000-000095790000}"/>
    <cellStyle name="Normal 3 2 4 11 7" xfId="31567" xr:uid="{00000000-0005-0000-0000-000096790000}"/>
    <cellStyle name="Normal 3 2 4 11 8" xfId="34835" xr:uid="{00000000-0005-0000-0000-000097790000}"/>
    <cellStyle name="Normal 3 2 4 12" xfId="5318" xr:uid="{00000000-0005-0000-0000-000098790000}"/>
    <cellStyle name="Normal 3 2 4 12 2" xfId="8295" xr:uid="{00000000-0005-0000-0000-000099790000}"/>
    <cellStyle name="Normal 3 2 4 12 2 2" xfId="14784" xr:uid="{00000000-0005-0000-0000-00009A790000}"/>
    <cellStyle name="Normal 3 2 4 12 2 2 2" xfId="27461" xr:uid="{00000000-0005-0000-0000-00009B790000}"/>
    <cellStyle name="Normal 3 2 4 12 2 3" xfId="19563" xr:uid="{00000000-0005-0000-0000-00009C790000}"/>
    <cellStyle name="Normal 3 2 4 12 2 4" xfId="32678" xr:uid="{00000000-0005-0000-0000-00009D790000}"/>
    <cellStyle name="Normal 3 2 4 12 2 5" xfId="35689" xr:uid="{00000000-0005-0000-0000-00009E790000}"/>
    <cellStyle name="Normal 3 2 4 12 3" xfId="9219" xr:uid="{00000000-0005-0000-0000-00009F790000}"/>
    <cellStyle name="Normal 3 2 4 12 3 2" xfId="15626" xr:uid="{00000000-0005-0000-0000-0000A0790000}"/>
    <cellStyle name="Normal 3 2 4 12 3 2 2" xfId="28274" xr:uid="{00000000-0005-0000-0000-0000A1790000}"/>
    <cellStyle name="Normal 3 2 4 12 3 3" xfId="23221" xr:uid="{00000000-0005-0000-0000-0000A2790000}"/>
    <cellStyle name="Normal 3 2 4 12 4" xfId="7296" xr:uid="{00000000-0005-0000-0000-0000A3790000}"/>
    <cellStyle name="Normal 3 2 4 12 4 2" xfId="13822" xr:uid="{00000000-0005-0000-0000-0000A4790000}"/>
    <cellStyle name="Normal 3 2 4 12 4 2 2" xfId="26553" xr:uid="{00000000-0005-0000-0000-0000A5790000}"/>
    <cellStyle name="Normal 3 2 4 12 4 3" xfId="22024" xr:uid="{00000000-0005-0000-0000-0000A6790000}"/>
    <cellStyle name="Normal 3 2 4 12 5" xfId="12682" xr:uid="{00000000-0005-0000-0000-0000A7790000}"/>
    <cellStyle name="Normal 3 2 4 12 5 2" xfId="25428" xr:uid="{00000000-0005-0000-0000-0000A8790000}"/>
    <cellStyle name="Normal 3 2 4 12 6" xfId="18230" xr:uid="{00000000-0005-0000-0000-0000A9790000}"/>
    <cellStyle name="Normal 3 2 4 12 7" xfId="31568" xr:uid="{00000000-0005-0000-0000-0000AA790000}"/>
    <cellStyle name="Normal 3 2 4 12 8" xfId="34836" xr:uid="{00000000-0005-0000-0000-0000AB790000}"/>
    <cellStyle name="Normal 3 2 4 13" xfId="5319" xr:uid="{00000000-0005-0000-0000-0000AC790000}"/>
    <cellStyle name="Normal 3 2 4 13 2" xfId="8296" xr:uid="{00000000-0005-0000-0000-0000AD790000}"/>
    <cellStyle name="Normal 3 2 4 13 2 2" xfId="14785" xr:uid="{00000000-0005-0000-0000-0000AE790000}"/>
    <cellStyle name="Normal 3 2 4 13 2 2 2" xfId="27462" xr:uid="{00000000-0005-0000-0000-0000AF790000}"/>
    <cellStyle name="Normal 3 2 4 13 2 3" xfId="19564" xr:uid="{00000000-0005-0000-0000-0000B0790000}"/>
    <cellStyle name="Normal 3 2 4 13 2 4" xfId="32679" xr:uid="{00000000-0005-0000-0000-0000B1790000}"/>
    <cellStyle name="Normal 3 2 4 13 2 5" xfId="35690" xr:uid="{00000000-0005-0000-0000-0000B2790000}"/>
    <cellStyle name="Normal 3 2 4 13 3" xfId="9220" xr:uid="{00000000-0005-0000-0000-0000B3790000}"/>
    <cellStyle name="Normal 3 2 4 13 3 2" xfId="15627" xr:uid="{00000000-0005-0000-0000-0000B4790000}"/>
    <cellStyle name="Normal 3 2 4 13 3 2 2" xfId="28275" xr:uid="{00000000-0005-0000-0000-0000B5790000}"/>
    <cellStyle name="Normal 3 2 4 13 3 3" xfId="23222" xr:uid="{00000000-0005-0000-0000-0000B6790000}"/>
    <cellStyle name="Normal 3 2 4 13 4" xfId="7297" xr:uid="{00000000-0005-0000-0000-0000B7790000}"/>
    <cellStyle name="Normal 3 2 4 13 4 2" xfId="13823" xr:uid="{00000000-0005-0000-0000-0000B8790000}"/>
    <cellStyle name="Normal 3 2 4 13 4 2 2" xfId="26554" xr:uid="{00000000-0005-0000-0000-0000B9790000}"/>
    <cellStyle name="Normal 3 2 4 13 4 3" xfId="22025" xr:uid="{00000000-0005-0000-0000-0000BA790000}"/>
    <cellStyle name="Normal 3 2 4 13 5" xfId="12683" xr:uid="{00000000-0005-0000-0000-0000BB790000}"/>
    <cellStyle name="Normal 3 2 4 13 5 2" xfId="25429" xr:uid="{00000000-0005-0000-0000-0000BC790000}"/>
    <cellStyle name="Normal 3 2 4 13 6" xfId="18231" xr:uid="{00000000-0005-0000-0000-0000BD790000}"/>
    <cellStyle name="Normal 3 2 4 13 7" xfId="31569" xr:uid="{00000000-0005-0000-0000-0000BE790000}"/>
    <cellStyle name="Normal 3 2 4 13 8" xfId="34837" xr:uid="{00000000-0005-0000-0000-0000BF790000}"/>
    <cellStyle name="Normal 3 2 4 14" xfId="5320" xr:uid="{00000000-0005-0000-0000-0000C0790000}"/>
    <cellStyle name="Normal 3 2 4 14 2" xfId="8297" xr:uid="{00000000-0005-0000-0000-0000C1790000}"/>
    <cellStyle name="Normal 3 2 4 14 2 2" xfId="14786" xr:uid="{00000000-0005-0000-0000-0000C2790000}"/>
    <cellStyle name="Normal 3 2 4 14 2 2 2" xfId="27463" xr:uid="{00000000-0005-0000-0000-0000C3790000}"/>
    <cellStyle name="Normal 3 2 4 14 2 3" xfId="19565" xr:uid="{00000000-0005-0000-0000-0000C4790000}"/>
    <cellStyle name="Normal 3 2 4 14 2 4" xfId="32680" xr:uid="{00000000-0005-0000-0000-0000C5790000}"/>
    <cellStyle name="Normal 3 2 4 14 2 5" xfId="35691" xr:uid="{00000000-0005-0000-0000-0000C6790000}"/>
    <cellStyle name="Normal 3 2 4 14 3" xfId="9221" xr:uid="{00000000-0005-0000-0000-0000C7790000}"/>
    <cellStyle name="Normal 3 2 4 14 3 2" xfId="15628" xr:uid="{00000000-0005-0000-0000-0000C8790000}"/>
    <cellStyle name="Normal 3 2 4 14 3 2 2" xfId="28276" xr:uid="{00000000-0005-0000-0000-0000C9790000}"/>
    <cellStyle name="Normal 3 2 4 14 3 3" xfId="23223" xr:uid="{00000000-0005-0000-0000-0000CA790000}"/>
    <cellStyle name="Normal 3 2 4 14 4" xfId="7298" xr:uid="{00000000-0005-0000-0000-0000CB790000}"/>
    <cellStyle name="Normal 3 2 4 14 4 2" xfId="13824" xr:uid="{00000000-0005-0000-0000-0000CC790000}"/>
    <cellStyle name="Normal 3 2 4 14 4 2 2" xfId="26555" xr:uid="{00000000-0005-0000-0000-0000CD790000}"/>
    <cellStyle name="Normal 3 2 4 14 4 3" xfId="22026" xr:uid="{00000000-0005-0000-0000-0000CE790000}"/>
    <cellStyle name="Normal 3 2 4 14 5" xfId="12684" xr:uid="{00000000-0005-0000-0000-0000CF790000}"/>
    <cellStyle name="Normal 3 2 4 14 5 2" xfId="25430" xr:uid="{00000000-0005-0000-0000-0000D0790000}"/>
    <cellStyle name="Normal 3 2 4 14 6" xfId="18232" xr:uid="{00000000-0005-0000-0000-0000D1790000}"/>
    <cellStyle name="Normal 3 2 4 14 7" xfId="31570" xr:uid="{00000000-0005-0000-0000-0000D2790000}"/>
    <cellStyle name="Normal 3 2 4 14 8" xfId="34838" xr:uid="{00000000-0005-0000-0000-0000D3790000}"/>
    <cellStyle name="Normal 3 2 4 15" xfId="5321" xr:uid="{00000000-0005-0000-0000-0000D4790000}"/>
    <cellStyle name="Normal 3 2 4 15 2" xfId="8298" xr:uid="{00000000-0005-0000-0000-0000D5790000}"/>
    <cellStyle name="Normal 3 2 4 15 2 2" xfId="14787" xr:uid="{00000000-0005-0000-0000-0000D6790000}"/>
    <cellStyle name="Normal 3 2 4 15 2 2 2" xfId="27464" xr:uid="{00000000-0005-0000-0000-0000D7790000}"/>
    <cellStyle name="Normal 3 2 4 15 2 3" xfId="19566" xr:uid="{00000000-0005-0000-0000-0000D8790000}"/>
    <cellStyle name="Normal 3 2 4 15 2 4" xfId="32681" xr:uid="{00000000-0005-0000-0000-0000D9790000}"/>
    <cellStyle name="Normal 3 2 4 15 2 5" xfId="35692" xr:uid="{00000000-0005-0000-0000-0000DA790000}"/>
    <cellStyle name="Normal 3 2 4 15 3" xfId="9222" xr:uid="{00000000-0005-0000-0000-0000DB790000}"/>
    <cellStyle name="Normal 3 2 4 15 3 2" xfId="15629" xr:uid="{00000000-0005-0000-0000-0000DC790000}"/>
    <cellStyle name="Normal 3 2 4 15 3 2 2" xfId="28277" xr:uid="{00000000-0005-0000-0000-0000DD790000}"/>
    <cellStyle name="Normal 3 2 4 15 3 3" xfId="23224" xr:uid="{00000000-0005-0000-0000-0000DE790000}"/>
    <cellStyle name="Normal 3 2 4 15 4" xfId="7299" xr:uid="{00000000-0005-0000-0000-0000DF790000}"/>
    <cellStyle name="Normal 3 2 4 15 4 2" xfId="13825" xr:uid="{00000000-0005-0000-0000-0000E0790000}"/>
    <cellStyle name="Normal 3 2 4 15 4 2 2" xfId="26556" xr:uid="{00000000-0005-0000-0000-0000E1790000}"/>
    <cellStyle name="Normal 3 2 4 15 4 3" xfId="22027" xr:uid="{00000000-0005-0000-0000-0000E2790000}"/>
    <cellStyle name="Normal 3 2 4 15 5" xfId="12685" xr:uid="{00000000-0005-0000-0000-0000E3790000}"/>
    <cellStyle name="Normal 3 2 4 15 5 2" xfId="25431" xr:uid="{00000000-0005-0000-0000-0000E4790000}"/>
    <cellStyle name="Normal 3 2 4 15 6" xfId="18233" xr:uid="{00000000-0005-0000-0000-0000E5790000}"/>
    <cellStyle name="Normal 3 2 4 15 7" xfId="31571" xr:uid="{00000000-0005-0000-0000-0000E6790000}"/>
    <cellStyle name="Normal 3 2 4 15 8" xfId="34839" xr:uid="{00000000-0005-0000-0000-0000E7790000}"/>
    <cellStyle name="Normal 3 2 4 16" xfId="5322" xr:uid="{00000000-0005-0000-0000-0000E8790000}"/>
    <cellStyle name="Normal 3 2 4 16 2" xfId="8299" xr:uid="{00000000-0005-0000-0000-0000E9790000}"/>
    <cellStyle name="Normal 3 2 4 16 2 2" xfId="14788" xr:uid="{00000000-0005-0000-0000-0000EA790000}"/>
    <cellStyle name="Normal 3 2 4 16 2 2 2" xfId="27465" xr:uid="{00000000-0005-0000-0000-0000EB790000}"/>
    <cellStyle name="Normal 3 2 4 16 2 3" xfId="19567" xr:uid="{00000000-0005-0000-0000-0000EC790000}"/>
    <cellStyle name="Normal 3 2 4 16 2 4" xfId="32682" xr:uid="{00000000-0005-0000-0000-0000ED790000}"/>
    <cellStyle name="Normal 3 2 4 16 2 5" xfId="35693" xr:uid="{00000000-0005-0000-0000-0000EE790000}"/>
    <cellStyle name="Normal 3 2 4 16 3" xfId="9223" xr:uid="{00000000-0005-0000-0000-0000EF790000}"/>
    <cellStyle name="Normal 3 2 4 16 3 2" xfId="15630" xr:uid="{00000000-0005-0000-0000-0000F0790000}"/>
    <cellStyle name="Normal 3 2 4 16 3 2 2" xfId="28278" xr:uid="{00000000-0005-0000-0000-0000F1790000}"/>
    <cellStyle name="Normal 3 2 4 16 3 3" xfId="23225" xr:uid="{00000000-0005-0000-0000-0000F2790000}"/>
    <cellStyle name="Normal 3 2 4 16 4" xfId="7300" xr:uid="{00000000-0005-0000-0000-0000F3790000}"/>
    <cellStyle name="Normal 3 2 4 16 4 2" xfId="13826" xr:uid="{00000000-0005-0000-0000-0000F4790000}"/>
    <cellStyle name="Normal 3 2 4 16 4 2 2" xfId="26557" xr:uid="{00000000-0005-0000-0000-0000F5790000}"/>
    <cellStyle name="Normal 3 2 4 16 4 3" xfId="22028" xr:uid="{00000000-0005-0000-0000-0000F6790000}"/>
    <cellStyle name="Normal 3 2 4 16 5" xfId="12686" xr:uid="{00000000-0005-0000-0000-0000F7790000}"/>
    <cellStyle name="Normal 3 2 4 16 5 2" xfId="25432" xr:uid="{00000000-0005-0000-0000-0000F8790000}"/>
    <cellStyle name="Normal 3 2 4 16 6" xfId="18234" xr:uid="{00000000-0005-0000-0000-0000F9790000}"/>
    <cellStyle name="Normal 3 2 4 16 7" xfId="31572" xr:uid="{00000000-0005-0000-0000-0000FA790000}"/>
    <cellStyle name="Normal 3 2 4 16 8" xfId="34840" xr:uid="{00000000-0005-0000-0000-0000FB790000}"/>
    <cellStyle name="Normal 3 2 4 17" xfId="5323" xr:uid="{00000000-0005-0000-0000-0000FC790000}"/>
    <cellStyle name="Normal 3 2 4 17 2" xfId="8300" xr:uid="{00000000-0005-0000-0000-0000FD790000}"/>
    <cellStyle name="Normal 3 2 4 17 2 2" xfId="14789" xr:uid="{00000000-0005-0000-0000-0000FE790000}"/>
    <cellStyle name="Normal 3 2 4 17 2 2 2" xfId="27466" xr:uid="{00000000-0005-0000-0000-0000FF790000}"/>
    <cellStyle name="Normal 3 2 4 17 2 3" xfId="19568" xr:uid="{00000000-0005-0000-0000-0000007A0000}"/>
    <cellStyle name="Normal 3 2 4 17 2 4" xfId="32683" xr:uid="{00000000-0005-0000-0000-0000017A0000}"/>
    <cellStyle name="Normal 3 2 4 17 2 5" xfId="35694" xr:uid="{00000000-0005-0000-0000-0000027A0000}"/>
    <cellStyle name="Normal 3 2 4 17 3" xfId="9224" xr:uid="{00000000-0005-0000-0000-0000037A0000}"/>
    <cellStyle name="Normal 3 2 4 17 3 2" xfId="15631" xr:uid="{00000000-0005-0000-0000-0000047A0000}"/>
    <cellStyle name="Normal 3 2 4 17 3 2 2" xfId="28279" xr:uid="{00000000-0005-0000-0000-0000057A0000}"/>
    <cellStyle name="Normal 3 2 4 17 3 3" xfId="23226" xr:uid="{00000000-0005-0000-0000-0000067A0000}"/>
    <cellStyle name="Normal 3 2 4 17 4" xfId="7301" xr:uid="{00000000-0005-0000-0000-0000077A0000}"/>
    <cellStyle name="Normal 3 2 4 17 4 2" xfId="13827" xr:uid="{00000000-0005-0000-0000-0000087A0000}"/>
    <cellStyle name="Normal 3 2 4 17 4 2 2" xfId="26558" xr:uid="{00000000-0005-0000-0000-0000097A0000}"/>
    <cellStyle name="Normal 3 2 4 17 4 3" xfId="22029" xr:uid="{00000000-0005-0000-0000-00000A7A0000}"/>
    <cellStyle name="Normal 3 2 4 17 5" xfId="12687" xr:uid="{00000000-0005-0000-0000-00000B7A0000}"/>
    <cellStyle name="Normal 3 2 4 17 5 2" xfId="25433" xr:uid="{00000000-0005-0000-0000-00000C7A0000}"/>
    <cellStyle name="Normal 3 2 4 17 6" xfId="18235" xr:uid="{00000000-0005-0000-0000-00000D7A0000}"/>
    <cellStyle name="Normal 3 2 4 17 7" xfId="31573" xr:uid="{00000000-0005-0000-0000-00000E7A0000}"/>
    <cellStyle name="Normal 3 2 4 17 8" xfId="34841" xr:uid="{00000000-0005-0000-0000-00000F7A0000}"/>
    <cellStyle name="Normal 3 2 4 18" xfId="5324" xr:uid="{00000000-0005-0000-0000-0000107A0000}"/>
    <cellStyle name="Normal 3 2 4 18 2" xfId="8301" xr:uid="{00000000-0005-0000-0000-0000117A0000}"/>
    <cellStyle name="Normal 3 2 4 18 2 2" xfId="14790" xr:uid="{00000000-0005-0000-0000-0000127A0000}"/>
    <cellStyle name="Normal 3 2 4 18 2 2 2" xfId="27467" xr:uid="{00000000-0005-0000-0000-0000137A0000}"/>
    <cellStyle name="Normal 3 2 4 18 2 3" xfId="19569" xr:uid="{00000000-0005-0000-0000-0000147A0000}"/>
    <cellStyle name="Normal 3 2 4 18 2 4" xfId="32684" xr:uid="{00000000-0005-0000-0000-0000157A0000}"/>
    <cellStyle name="Normal 3 2 4 18 2 5" xfId="35695" xr:uid="{00000000-0005-0000-0000-0000167A0000}"/>
    <cellStyle name="Normal 3 2 4 18 3" xfId="9225" xr:uid="{00000000-0005-0000-0000-0000177A0000}"/>
    <cellStyle name="Normal 3 2 4 18 3 2" xfId="15632" xr:uid="{00000000-0005-0000-0000-0000187A0000}"/>
    <cellStyle name="Normal 3 2 4 18 3 2 2" xfId="28280" xr:uid="{00000000-0005-0000-0000-0000197A0000}"/>
    <cellStyle name="Normal 3 2 4 18 3 3" xfId="23227" xr:uid="{00000000-0005-0000-0000-00001A7A0000}"/>
    <cellStyle name="Normal 3 2 4 18 4" xfId="7302" xr:uid="{00000000-0005-0000-0000-00001B7A0000}"/>
    <cellStyle name="Normal 3 2 4 18 4 2" xfId="13828" xr:uid="{00000000-0005-0000-0000-00001C7A0000}"/>
    <cellStyle name="Normal 3 2 4 18 4 2 2" xfId="26559" xr:uid="{00000000-0005-0000-0000-00001D7A0000}"/>
    <cellStyle name="Normal 3 2 4 18 4 3" xfId="22030" xr:uid="{00000000-0005-0000-0000-00001E7A0000}"/>
    <cellStyle name="Normal 3 2 4 18 5" xfId="12688" xr:uid="{00000000-0005-0000-0000-00001F7A0000}"/>
    <cellStyle name="Normal 3 2 4 18 5 2" xfId="25434" xr:uid="{00000000-0005-0000-0000-0000207A0000}"/>
    <cellStyle name="Normal 3 2 4 18 6" xfId="18236" xr:uid="{00000000-0005-0000-0000-0000217A0000}"/>
    <cellStyle name="Normal 3 2 4 18 7" xfId="31574" xr:uid="{00000000-0005-0000-0000-0000227A0000}"/>
    <cellStyle name="Normal 3 2 4 18 8" xfId="34842" xr:uid="{00000000-0005-0000-0000-0000237A0000}"/>
    <cellStyle name="Normal 3 2 4 19" xfId="5325" xr:uid="{00000000-0005-0000-0000-0000247A0000}"/>
    <cellStyle name="Normal 3 2 4 19 2" xfId="8302" xr:uid="{00000000-0005-0000-0000-0000257A0000}"/>
    <cellStyle name="Normal 3 2 4 19 2 2" xfId="14791" xr:uid="{00000000-0005-0000-0000-0000267A0000}"/>
    <cellStyle name="Normal 3 2 4 19 2 2 2" xfId="27468" xr:uid="{00000000-0005-0000-0000-0000277A0000}"/>
    <cellStyle name="Normal 3 2 4 19 2 3" xfId="19570" xr:uid="{00000000-0005-0000-0000-0000287A0000}"/>
    <cellStyle name="Normal 3 2 4 19 2 4" xfId="32685" xr:uid="{00000000-0005-0000-0000-0000297A0000}"/>
    <cellStyle name="Normal 3 2 4 19 2 5" xfId="35696" xr:uid="{00000000-0005-0000-0000-00002A7A0000}"/>
    <cellStyle name="Normal 3 2 4 19 3" xfId="9226" xr:uid="{00000000-0005-0000-0000-00002B7A0000}"/>
    <cellStyle name="Normal 3 2 4 19 3 2" xfId="15633" xr:uid="{00000000-0005-0000-0000-00002C7A0000}"/>
    <cellStyle name="Normal 3 2 4 19 3 2 2" xfId="28281" xr:uid="{00000000-0005-0000-0000-00002D7A0000}"/>
    <cellStyle name="Normal 3 2 4 19 3 3" xfId="23228" xr:uid="{00000000-0005-0000-0000-00002E7A0000}"/>
    <cellStyle name="Normal 3 2 4 19 4" xfId="7303" xr:uid="{00000000-0005-0000-0000-00002F7A0000}"/>
    <cellStyle name="Normal 3 2 4 19 4 2" xfId="13829" xr:uid="{00000000-0005-0000-0000-0000307A0000}"/>
    <cellStyle name="Normal 3 2 4 19 4 2 2" xfId="26560" xr:uid="{00000000-0005-0000-0000-0000317A0000}"/>
    <cellStyle name="Normal 3 2 4 19 4 3" xfId="22031" xr:uid="{00000000-0005-0000-0000-0000327A0000}"/>
    <cellStyle name="Normal 3 2 4 19 5" xfId="12689" xr:uid="{00000000-0005-0000-0000-0000337A0000}"/>
    <cellStyle name="Normal 3 2 4 19 5 2" xfId="25435" xr:uid="{00000000-0005-0000-0000-0000347A0000}"/>
    <cellStyle name="Normal 3 2 4 19 6" xfId="18237" xr:uid="{00000000-0005-0000-0000-0000357A0000}"/>
    <cellStyle name="Normal 3 2 4 19 7" xfId="31575" xr:uid="{00000000-0005-0000-0000-0000367A0000}"/>
    <cellStyle name="Normal 3 2 4 19 8" xfId="34843" xr:uid="{00000000-0005-0000-0000-0000377A0000}"/>
    <cellStyle name="Normal 3 2 4 2" xfId="5326" xr:uid="{00000000-0005-0000-0000-0000387A0000}"/>
    <cellStyle name="Normal 3 2 4 2 2" xfId="8303" xr:uid="{00000000-0005-0000-0000-0000397A0000}"/>
    <cellStyle name="Normal 3 2 4 2 2 2" xfId="14792" xr:uid="{00000000-0005-0000-0000-00003A7A0000}"/>
    <cellStyle name="Normal 3 2 4 2 2 2 2" xfId="27469" xr:uid="{00000000-0005-0000-0000-00003B7A0000}"/>
    <cellStyle name="Normal 3 2 4 2 2 3" xfId="19571" xr:uid="{00000000-0005-0000-0000-00003C7A0000}"/>
    <cellStyle name="Normal 3 2 4 2 2 4" xfId="32686" xr:uid="{00000000-0005-0000-0000-00003D7A0000}"/>
    <cellStyle name="Normal 3 2 4 2 2 5" xfId="35697" xr:uid="{00000000-0005-0000-0000-00003E7A0000}"/>
    <cellStyle name="Normal 3 2 4 2 3" xfId="9227" xr:uid="{00000000-0005-0000-0000-00003F7A0000}"/>
    <cellStyle name="Normal 3 2 4 2 3 2" xfId="15634" xr:uid="{00000000-0005-0000-0000-0000407A0000}"/>
    <cellStyle name="Normal 3 2 4 2 3 2 2" xfId="28282" xr:uid="{00000000-0005-0000-0000-0000417A0000}"/>
    <cellStyle name="Normal 3 2 4 2 3 3" xfId="23229" xr:uid="{00000000-0005-0000-0000-0000427A0000}"/>
    <cellStyle name="Normal 3 2 4 2 4" xfId="7304" xr:uid="{00000000-0005-0000-0000-0000437A0000}"/>
    <cellStyle name="Normal 3 2 4 2 4 2" xfId="13830" xr:uid="{00000000-0005-0000-0000-0000447A0000}"/>
    <cellStyle name="Normal 3 2 4 2 4 2 2" xfId="26561" xr:uid="{00000000-0005-0000-0000-0000457A0000}"/>
    <cellStyle name="Normal 3 2 4 2 4 3" xfId="22032" xr:uid="{00000000-0005-0000-0000-0000467A0000}"/>
    <cellStyle name="Normal 3 2 4 2 5" xfId="12690" xr:uid="{00000000-0005-0000-0000-0000477A0000}"/>
    <cellStyle name="Normal 3 2 4 2 5 2" xfId="25436" xr:uid="{00000000-0005-0000-0000-0000487A0000}"/>
    <cellStyle name="Normal 3 2 4 2 6" xfId="18238" xr:uid="{00000000-0005-0000-0000-0000497A0000}"/>
    <cellStyle name="Normal 3 2 4 2 7" xfId="31576" xr:uid="{00000000-0005-0000-0000-00004A7A0000}"/>
    <cellStyle name="Normal 3 2 4 2 8" xfId="34844" xr:uid="{00000000-0005-0000-0000-00004B7A0000}"/>
    <cellStyle name="Normal 3 2 4 2 9" xfId="44872" xr:uid="{00000000-0005-0000-0000-00004C7A0000}"/>
    <cellStyle name="Normal 3 2 4 20" xfId="6309" xr:uid="{00000000-0005-0000-0000-00004D7A0000}"/>
    <cellStyle name="Normal 3 2 4 20 2" xfId="19560" xr:uid="{00000000-0005-0000-0000-00004E7A0000}"/>
    <cellStyle name="Normal 3 2 4 20 3" xfId="32675" xr:uid="{00000000-0005-0000-0000-00004F7A0000}"/>
    <cellStyle name="Normal 3 2 4 20 4" xfId="35686" xr:uid="{00000000-0005-0000-0000-0000507A0000}"/>
    <cellStyle name="Normal 3 2 4 21" xfId="8292" xr:uid="{00000000-0005-0000-0000-0000517A0000}"/>
    <cellStyle name="Normal 3 2 4 21 2" xfId="14781" xr:uid="{00000000-0005-0000-0000-0000527A0000}"/>
    <cellStyle name="Normal 3 2 4 21 2 2" xfId="27458" xr:uid="{00000000-0005-0000-0000-0000537A0000}"/>
    <cellStyle name="Normal 3 2 4 21 3" xfId="18979" xr:uid="{00000000-0005-0000-0000-0000547A0000}"/>
    <cellStyle name="Normal 3 2 4 21 4" xfId="22574" xr:uid="{00000000-0005-0000-0000-0000557A0000}"/>
    <cellStyle name="Normal 3 2 4 22" xfId="9216" xr:uid="{00000000-0005-0000-0000-0000567A0000}"/>
    <cellStyle name="Normal 3 2 4 22 2" xfId="15623" xr:uid="{00000000-0005-0000-0000-0000577A0000}"/>
    <cellStyle name="Normal 3 2 4 22 2 2" xfId="28271" xr:uid="{00000000-0005-0000-0000-0000587A0000}"/>
    <cellStyle name="Normal 3 2 4 22 3" xfId="23218" xr:uid="{00000000-0005-0000-0000-0000597A0000}"/>
    <cellStyle name="Normal 3 2 4 23" xfId="10659" xr:uid="{00000000-0005-0000-0000-00005A7A0000}"/>
    <cellStyle name="Normal 3 2 4 24" xfId="10816" xr:uid="{00000000-0005-0000-0000-00005B7A0000}"/>
    <cellStyle name="Normal 3 2 4 25" xfId="7293" xr:uid="{00000000-0005-0000-0000-00005C7A0000}"/>
    <cellStyle name="Normal 3 2 4 25 2" xfId="13819" xr:uid="{00000000-0005-0000-0000-00005D7A0000}"/>
    <cellStyle name="Normal 3 2 4 25 2 2" xfId="26550" xr:uid="{00000000-0005-0000-0000-00005E7A0000}"/>
    <cellStyle name="Normal 3 2 4 25 3" xfId="22021" xr:uid="{00000000-0005-0000-0000-00005F7A0000}"/>
    <cellStyle name="Normal 3 2 4 26" xfId="12679" xr:uid="{00000000-0005-0000-0000-0000607A0000}"/>
    <cellStyle name="Normal 3 2 4 26 2" xfId="25425" xr:uid="{00000000-0005-0000-0000-0000617A0000}"/>
    <cellStyle name="Normal 3 2 4 27" xfId="18227" xr:uid="{00000000-0005-0000-0000-0000627A0000}"/>
    <cellStyle name="Normal 3 2 4 28" xfId="31565" xr:uid="{00000000-0005-0000-0000-0000637A0000}"/>
    <cellStyle name="Normal 3 2 4 29" xfId="34833" xr:uid="{00000000-0005-0000-0000-0000647A0000}"/>
    <cellStyle name="Normal 3 2 4 3" xfId="5327" xr:uid="{00000000-0005-0000-0000-0000657A0000}"/>
    <cellStyle name="Normal 3 2 4 3 2" xfId="8304" xr:uid="{00000000-0005-0000-0000-0000667A0000}"/>
    <cellStyle name="Normal 3 2 4 3 2 2" xfId="14793" xr:uid="{00000000-0005-0000-0000-0000677A0000}"/>
    <cellStyle name="Normal 3 2 4 3 2 2 2" xfId="27470" xr:uid="{00000000-0005-0000-0000-0000687A0000}"/>
    <cellStyle name="Normal 3 2 4 3 2 3" xfId="19572" xr:uid="{00000000-0005-0000-0000-0000697A0000}"/>
    <cellStyle name="Normal 3 2 4 3 2 4" xfId="32687" xr:uid="{00000000-0005-0000-0000-00006A7A0000}"/>
    <cellStyle name="Normal 3 2 4 3 2 5" xfId="35698" xr:uid="{00000000-0005-0000-0000-00006B7A0000}"/>
    <cellStyle name="Normal 3 2 4 3 3" xfId="9228" xr:uid="{00000000-0005-0000-0000-00006C7A0000}"/>
    <cellStyle name="Normal 3 2 4 3 3 2" xfId="15635" xr:uid="{00000000-0005-0000-0000-00006D7A0000}"/>
    <cellStyle name="Normal 3 2 4 3 3 2 2" xfId="28283" xr:uid="{00000000-0005-0000-0000-00006E7A0000}"/>
    <cellStyle name="Normal 3 2 4 3 3 3" xfId="23230" xr:uid="{00000000-0005-0000-0000-00006F7A0000}"/>
    <cellStyle name="Normal 3 2 4 3 4" xfId="7305" xr:uid="{00000000-0005-0000-0000-0000707A0000}"/>
    <cellStyle name="Normal 3 2 4 3 4 2" xfId="13831" xr:uid="{00000000-0005-0000-0000-0000717A0000}"/>
    <cellStyle name="Normal 3 2 4 3 4 2 2" xfId="26562" xr:uid="{00000000-0005-0000-0000-0000727A0000}"/>
    <cellStyle name="Normal 3 2 4 3 4 3" xfId="22033" xr:uid="{00000000-0005-0000-0000-0000737A0000}"/>
    <cellStyle name="Normal 3 2 4 3 5" xfId="12691" xr:uid="{00000000-0005-0000-0000-0000747A0000}"/>
    <cellStyle name="Normal 3 2 4 3 5 2" xfId="25437" xr:uid="{00000000-0005-0000-0000-0000757A0000}"/>
    <cellStyle name="Normal 3 2 4 3 6" xfId="18239" xr:uid="{00000000-0005-0000-0000-0000767A0000}"/>
    <cellStyle name="Normal 3 2 4 3 7" xfId="31577" xr:uid="{00000000-0005-0000-0000-0000777A0000}"/>
    <cellStyle name="Normal 3 2 4 3 8" xfId="34845" xr:uid="{00000000-0005-0000-0000-0000787A0000}"/>
    <cellStyle name="Normal 3 2 4 30" xfId="5315" xr:uid="{00000000-0005-0000-0000-0000797A0000}"/>
    <cellStyle name="Normal 3 2 4 31" xfId="44871" xr:uid="{00000000-0005-0000-0000-00007A7A0000}"/>
    <cellStyle name="Normal 3 2 4 4" xfId="5328" xr:uid="{00000000-0005-0000-0000-00007B7A0000}"/>
    <cellStyle name="Normal 3 2 4 4 2" xfId="8305" xr:uid="{00000000-0005-0000-0000-00007C7A0000}"/>
    <cellStyle name="Normal 3 2 4 4 2 2" xfId="14794" xr:uid="{00000000-0005-0000-0000-00007D7A0000}"/>
    <cellStyle name="Normal 3 2 4 4 2 2 2" xfId="27471" xr:uid="{00000000-0005-0000-0000-00007E7A0000}"/>
    <cellStyle name="Normal 3 2 4 4 2 3" xfId="19573" xr:uid="{00000000-0005-0000-0000-00007F7A0000}"/>
    <cellStyle name="Normal 3 2 4 4 2 4" xfId="32688" xr:uid="{00000000-0005-0000-0000-0000807A0000}"/>
    <cellStyle name="Normal 3 2 4 4 2 5" xfId="35699" xr:uid="{00000000-0005-0000-0000-0000817A0000}"/>
    <cellStyle name="Normal 3 2 4 4 3" xfId="9229" xr:uid="{00000000-0005-0000-0000-0000827A0000}"/>
    <cellStyle name="Normal 3 2 4 4 3 2" xfId="15636" xr:uid="{00000000-0005-0000-0000-0000837A0000}"/>
    <cellStyle name="Normal 3 2 4 4 3 2 2" xfId="28284" xr:uid="{00000000-0005-0000-0000-0000847A0000}"/>
    <cellStyle name="Normal 3 2 4 4 3 3" xfId="23231" xr:uid="{00000000-0005-0000-0000-0000857A0000}"/>
    <cellStyle name="Normal 3 2 4 4 4" xfId="7306" xr:uid="{00000000-0005-0000-0000-0000867A0000}"/>
    <cellStyle name="Normal 3 2 4 4 4 2" xfId="13832" xr:uid="{00000000-0005-0000-0000-0000877A0000}"/>
    <cellStyle name="Normal 3 2 4 4 4 2 2" xfId="26563" xr:uid="{00000000-0005-0000-0000-0000887A0000}"/>
    <cellStyle name="Normal 3 2 4 4 4 3" xfId="22034" xr:uid="{00000000-0005-0000-0000-0000897A0000}"/>
    <cellStyle name="Normal 3 2 4 4 5" xfId="12692" xr:uid="{00000000-0005-0000-0000-00008A7A0000}"/>
    <cellStyle name="Normal 3 2 4 4 5 2" xfId="25438" xr:uid="{00000000-0005-0000-0000-00008B7A0000}"/>
    <cellStyle name="Normal 3 2 4 4 6" xfId="18240" xr:uid="{00000000-0005-0000-0000-00008C7A0000}"/>
    <cellStyle name="Normal 3 2 4 4 7" xfId="31578" xr:uid="{00000000-0005-0000-0000-00008D7A0000}"/>
    <cellStyle name="Normal 3 2 4 4 8" xfId="34846" xr:uid="{00000000-0005-0000-0000-00008E7A0000}"/>
    <cellStyle name="Normal 3 2 4 5" xfId="5329" xr:uid="{00000000-0005-0000-0000-00008F7A0000}"/>
    <cellStyle name="Normal 3 2 4 5 2" xfId="8306" xr:uid="{00000000-0005-0000-0000-0000907A0000}"/>
    <cellStyle name="Normal 3 2 4 5 2 2" xfId="14795" xr:uid="{00000000-0005-0000-0000-0000917A0000}"/>
    <cellStyle name="Normal 3 2 4 5 2 2 2" xfId="27472" xr:uid="{00000000-0005-0000-0000-0000927A0000}"/>
    <cellStyle name="Normal 3 2 4 5 2 3" xfId="19574" xr:uid="{00000000-0005-0000-0000-0000937A0000}"/>
    <cellStyle name="Normal 3 2 4 5 2 4" xfId="32689" xr:uid="{00000000-0005-0000-0000-0000947A0000}"/>
    <cellStyle name="Normal 3 2 4 5 2 5" xfId="35700" xr:uid="{00000000-0005-0000-0000-0000957A0000}"/>
    <cellStyle name="Normal 3 2 4 5 3" xfId="9230" xr:uid="{00000000-0005-0000-0000-0000967A0000}"/>
    <cellStyle name="Normal 3 2 4 5 3 2" xfId="15637" xr:uid="{00000000-0005-0000-0000-0000977A0000}"/>
    <cellStyle name="Normal 3 2 4 5 3 2 2" xfId="28285" xr:uid="{00000000-0005-0000-0000-0000987A0000}"/>
    <cellStyle name="Normal 3 2 4 5 3 3" xfId="23232" xr:uid="{00000000-0005-0000-0000-0000997A0000}"/>
    <cellStyle name="Normal 3 2 4 5 4" xfId="7307" xr:uid="{00000000-0005-0000-0000-00009A7A0000}"/>
    <cellStyle name="Normal 3 2 4 5 4 2" xfId="13833" xr:uid="{00000000-0005-0000-0000-00009B7A0000}"/>
    <cellStyle name="Normal 3 2 4 5 4 2 2" xfId="26564" xr:uid="{00000000-0005-0000-0000-00009C7A0000}"/>
    <cellStyle name="Normal 3 2 4 5 4 3" xfId="22035" xr:uid="{00000000-0005-0000-0000-00009D7A0000}"/>
    <cellStyle name="Normal 3 2 4 5 5" xfId="12693" xr:uid="{00000000-0005-0000-0000-00009E7A0000}"/>
    <cellStyle name="Normal 3 2 4 5 5 2" xfId="25439" xr:uid="{00000000-0005-0000-0000-00009F7A0000}"/>
    <cellStyle name="Normal 3 2 4 5 6" xfId="18241" xr:uid="{00000000-0005-0000-0000-0000A07A0000}"/>
    <cellStyle name="Normal 3 2 4 5 7" xfId="31579" xr:uid="{00000000-0005-0000-0000-0000A17A0000}"/>
    <cellStyle name="Normal 3 2 4 5 8" xfId="34847" xr:uid="{00000000-0005-0000-0000-0000A27A0000}"/>
    <cellStyle name="Normal 3 2 4 6" xfId="5330" xr:uid="{00000000-0005-0000-0000-0000A37A0000}"/>
    <cellStyle name="Normal 3 2 4 6 2" xfId="8307" xr:uid="{00000000-0005-0000-0000-0000A47A0000}"/>
    <cellStyle name="Normal 3 2 4 6 2 2" xfId="14796" xr:uid="{00000000-0005-0000-0000-0000A57A0000}"/>
    <cellStyle name="Normal 3 2 4 6 2 2 2" xfId="27473" xr:uid="{00000000-0005-0000-0000-0000A67A0000}"/>
    <cellStyle name="Normal 3 2 4 6 2 3" xfId="19575" xr:uid="{00000000-0005-0000-0000-0000A77A0000}"/>
    <cellStyle name="Normal 3 2 4 6 2 4" xfId="32690" xr:uid="{00000000-0005-0000-0000-0000A87A0000}"/>
    <cellStyle name="Normal 3 2 4 6 2 5" xfId="35701" xr:uid="{00000000-0005-0000-0000-0000A97A0000}"/>
    <cellStyle name="Normal 3 2 4 6 3" xfId="9231" xr:uid="{00000000-0005-0000-0000-0000AA7A0000}"/>
    <cellStyle name="Normal 3 2 4 6 3 2" xfId="15638" xr:uid="{00000000-0005-0000-0000-0000AB7A0000}"/>
    <cellStyle name="Normal 3 2 4 6 3 2 2" xfId="28286" xr:uid="{00000000-0005-0000-0000-0000AC7A0000}"/>
    <cellStyle name="Normal 3 2 4 6 3 3" xfId="23233" xr:uid="{00000000-0005-0000-0000-0000AD7A0000}"/>
    <cellStyle name="Normal 3 2 4 6 4" xfId="7308" xr:uid="{00000000-0005-0000-0000-0000AE7A0000}"/>
    <cellStyle name="Normal 3 2 4 6 4 2" xfId="13834" xr:uid="{00000000-0005-0000-0000-0000AF7A0000}"/>
    <cellStyle name="Normal 3 2 4 6 4 2 2" xfId="26565" xr:uid="{00000000-0005-0000-0000-0000B07A0000}"/>
    <cellStyle name="Normal 3 2 4 6 4 3" xfId="22036" xr:uid="{00000000-0005-0000-0000-0000B17A0000}"/>
    <cellStyle name="Normal 3 2 4 6 5" xfId="12694" xr:uid="{00000000-0005-0000-0000-0000B27A0000}"/>
    <cellStyle name="Normal 3 2 4 6 5 2" xfId="25440" xr:uid="{00000000-0005-0000-0000-0000B37A0000}"/>
    <cellStyle name="Normal 3 2 4 6 6" xfId="18242" xr:uid="{00000000-0005-0000-0000-0000B47A0000}"/>
    <cellStyle name="Normal 3 2 4 6 7" xfId="31580" xr:uid="{00000000-0005-0000-0000-0000B57A0000}"/>
    <cellStyle name="Normal 3 2 4 6 8" xfId="34848" xr:uid="{00000000-0005-0000-0000-0000B67A0000}"/>
    <cellStyle name="Normal 3 2 4 7" xfId="5331" xr:uid="{00000000-0005-0000-0000-0000B77A0000}"/>
    <cellStyle name="Normal 3 2 4 7 2" xfId="8308" xr:uid="{00000000-0005-0000-0000-0000B87A0000}"/>
    <cellStyle name="Normal 3 2 4 7 2 2" xfId="14797" xr:uid="{00000000-0005-0000-0000-0000B97A0000}"/>
    <cellStyle name="Normal 3 2 4 7 2 2 2" xfId="27474" xr:uid="{00000000-0005-0000-0000-0000BA7A0000}"/>
    <cellStyle name="Normal 3 2 4 7 2 3" xfId="19576" xr:uid="{00000000-0005-0000-0000-0000BB7A0000}"/>
    <cellStyle name="Normal 3 2 4 7 2 4" xfId="32691" xr:uid="{00000000-0005-0000-0000-0000BC7A0000}"/>
    <cellStyle name="Normal 3 2 4 7 2 5" xfId="35702" xr:uid="{00000000-0005-0000-0000-0000BD7A0000}"/>
    <cellStyle name="Normal 3 2 4 7 3" xfId="9232" xr:uid="{00000000-0005-0000-0000-0000BE7A0000}"/>
    <cellStyle name="Normal 3 2 4 7 3 2" xfId="15639" xr:uid="{00000000-0005-0000-0000-0000BF7A0000}"/>
    <cellStyle name="Normal 3 2 4 7 3 2 2" xfId="28287" xr:uid="{00000000-0005-0000-0000-0000C07A0000}"/>
    <cellStyle name="Normal 3 2 4 7 3 3" xfId="23234" xr:uid="{00000000-0005-0000-0000-0000C17A0000}"/>
    <cellStyle name="Normal 3 2 4 7 4" xfId="7309" xr:uid="{00000000-0005-0000-0000-0000C27A0000}"/>
    <cellStyle name="Normal 3 2 4 7 4 2" xfId="13835" xr:uid="{00000000-0005-0000-0000-0000C37A0000}"/>
    <cellStyle name="Normal 3 2 4 7 4 2 2" xfId="26566" xr:uid="{00000000-0005-0000-0000-0000C47A0000}"/>
    <cellStyle name="Normal 3 2 4 7 4 3" xfId="22037" xr:uid="{00000000-0005-0000-0000-0000C57A0000}"/>
    <cellStyle name="Normal 3 2 4 7 5" xfId="12695" xr:uid="{00000000-0005-0000-0000-0000C67A0000}"/>
    <cellStyle name="Normal 3 2 4 7 5 2" xfId="25441" xr:uid="{00000000-0005-0000-0000-0000C77A0000}"/>
    <cellStyle name="Normal 3 2 4 7 6" xfId="18243" xr:uid="{00000000-0005-0000-0000-0000C87A0000}"/>
    <cellStyle name="Normal 3 2 4 7 7" xfId="31581" xr:uid="{00000000-0005-0000-0000-0000C97A0000}"/>
    <cellStyle name="Normal 3 2 4 7 8" xfId="34849" xr:uid="{00000000-0005-0000-0000-0000CA7A0000}"/>
    <cellStyle name="Normal 3 2 4 8" xfId="5332" xr:uid="{00000000-0005-0000-0000-0000CB7A0000}"/>
    <cellStyle name="Normal 3 2 4 8 2" xfId="8309" xr:uid="{00000000-0005-0000-0000-0000CC7A0000}"/>
    <cellStyle name="Normal 3 2 4 8 2 2" xfId="14798" xr:uid="{00000000-0005-0000-0000-0000CD7A0000}"/>
    <cellStyle name="Normal 3 2 4 8 2 2 2" xfId="27475" xr:uid="{00000000-0005-0000-0000-0000CE7A0000}"/>
    <cellStyle name="Normal 3 2 4 8 2 3" xfId="19577" xr:uid="{00000000-0005-0000-0000-0000CF7A0000}"/>
    <cellStyle name="Normal 3 2 4 8 2 4" xfId="32692" xr:uid="{00000000-0005-0000-0000-0000D07A0000}"/>
    <cellStyle name="Normal 3 2 4 8 2 5" xfId="35703" xr:uid="{00000000-0005-0000-0000-0000D17A0000}"/>
    <cellStyle name="Normal 3 2 4 8 3" xfId="9233" xr:uid="{00000000-0005-0000-0000-0000D27A0000}"/>
    <cellStyle name="Normal 3 2 4 8 3 2" xfId="15640" xr:uid="{00000000-0005-0000-0000-0000D37A0000}"/>
    <cellStyle name="Normal 3 2 4 8 3 2 2" xfId="28288" xr:uid="{00000000-0005-0000-0000-0000D47A0000}"/>
    <cellStyle name="Normal 3 2 4 8 3 3" xfId="23235" xr:uid="{00000000-0005-0000-0000-0000D57A0000}"/>
    <cellStyle name="Normal 3 2 4 8 4" xfId="7310" xr:uid="{00000000-0005-0000-0000-0000D67A0000}"/>
    <cellStyle name="Normal 3 2 4 8 4 2" xfId="13836" xr:uid="{00000000-0005-0000-0000-0000D77A0000}"/>
    <cellStyle name="Normal 3 2 4 8 4 2 2" xfId="26567" xr:uid="{00000000-0005-0000-0000-0000D87A0000}"/>
    <cellStyle name="Normal 3 2 4 8 4 3" xfId="22038" xr:uid="{00000000-0005-0000-0000-0000D97A0000}"/>
    <cellStyle name="Normal 3 2 4 8 5" xfId="12696" xr:uid="{00000000-0005-0000-0000-0000DA7A0000}"/>
    <cellStyle name="Normal 3 2 4 8 5 2" xfId="25442" xr:uid="{00000000-0005-0000-0000-0000DB7A0000}"/>
    <cellStyle name="Normal 3 2 4 8 6" xfId="18244" xr:uid="{00000000-0005-0000-0000-0000DC7A0000}"/>
    <cellStyle name="Normal 3 2 4 8 7" xfId="31582" xr:uid="{00000000-0005-0000-0000-0000DD7A0000}"/>
    <cellStyle name="Normal 3 2 4 8 8" xfId="34850" xr:uid="{00000000-0005-0000-0000-0000DE7A0000}"/>
    <cellStyle name="Normal 3 2 4 9" xfId="5333" xr:uid="{00000000-0005-0000-0000-0000DF7A0000}"/>
    <cellStyle name="Normal 3 2 4 9 2" xfId="8310" xr:uid="{00000000-0005-0000-0000-0000E07A0000}"/>
    <cellStyle name="Normal 3 2 4 9 2 2" xfId="14799" xr:uid="{00000000-0005-0000-0000-0000E17A0000}"/>
    <cellStyle name="Normal 3 2 4 9 2 2 2" xfId="27476" xr:uid="{00000000-0005-0000-0000-0000E27A0000}"/>
    <cellStyle name="Normal 3 2 4 9 2 3" xfId="19578" xr:uid="{00000000-0005-0000-0000-0000E37A0000}"/>
    <cellStyle name="Normal 3 2 4 9 2 4" xfId="32693" xr:uid="{00000000-0005-0000-0000-0000E47A0000}"/>
    <cellStyle name="Normal 3 2 4 9 2 5" xfId="35704" xr:uid="{00000000-0005-0000-0000-0000E57A0000}"/>
    <cellStyle name="Normal 3 2 4 9 3" xfId="9234" xr:uid="{00000000-0005-0000-0000-0000E67A0000}"/>
    <cellStyle name="Normal 3 2 4 9 3 2" xfId="15641" xr:uid="{00000000-0005-0000-0000-0000E77A0000}"/>
    <cellStyle name="Normal 3 2 4 9 3 2 2" xfId="28289" xr:uid="{00000000-0005-0000-0000-0000E87A0000}"/>
    <cellStyle name="Normal 3 2 4 9 3 3" xfId="23236" xr:uid="{00000000-0005-0000-0000-0000E97A0000}"/>
    <cellStyle name="Normal 3 2 4 9 4" xfId="7311" xr:uid="{00000000-0005-0000-0000-0000EA7A0000}"/>
    <cellStyle name="Normal 3 2 4 9 4 2" xfId="13837" xr:uid="{00000000-0005-0000-0000-0000EB7A0000}"/>
    <cellStyle name="Normal 3 2 4 9 4 2 2" xfId="26568" xr:uid="{00000000-0005-0000-0000-0000EC7A0000}"/>
    <cellStyle name="Normal 3 2 4 9 4 3" xfId="22039" xr:uid="{00000000-0005-0000-0000-0000ED7A0000}"/>
    <cellStyle name="Normal 3 2 4 9 5" xfId="12697" xr:uid="{00000000-0005-0000-0000-0000EE7A0000}"/>
    <cellStyle name="Normal 3 2 4 9 5 2" xfId="25443" xr:uid="{00000000-0005-0000-0000-0000EF7A0000}"/>
    <cellStyle name="Normal 3 2 4 9 6" xfId="18245" xr:uid="{00000000-0005-0000-0000-0000F07A0000}"/>
    <cellStyle name="Normal 3 2 4 9 7" xfId="31583" xr:uid="{00000000-0005-0000-0000-0000F17A0000}"/>
    <cellStyle name="Normal 3 2 4 9 8" xfId="34851" xr:uid="{00000000-0005-0000-0000-0000F27A0000}"/>
    <cellStyle name="Normal 3 2 5" xfId="1039" xr:uid="{00000000-0005-0000-0000-0000F37A0000}"/>
    <cellStyle name="Normal 3 2 5 2" xfId="5334" xr:uid="{00000000-0005-0000-0000-0000F47A0000}"/>
    <cellStyle name="Normal 3 2 5 2 2" xfId="44874" xr:uid="{00000000-0005-0000-0000-0000F57A0000}"/>
    <cellStyle name="Normal 3 2 5 3" xfId="44875" xr:uid="{00000000-0005-0000-0000-0000F67A0000}"/>
    <cellStyle name="Normal 3 2 5 4" xfId="44873" xr:uid="{00000000-0005-0000-0000-0000F77A0000}"/>
    <cellStyle name="Normal 3 2 6" xfId="5335" xr:uid="{00000000-0005-0000-0000-0000F87A0000}"/>
    <cellStyle name="Normal 3 2 6 2" xfId="37404" xr:uid="{00000000-0005-0000-0000-0000F97A0000}"/>
    <cellStyle name="Normal 3 2 6 2 2" xfId="44877" xr:uid="{00000000-0005-0000-0000-0000FA7A0000}"/>
    <cellStyle name="Normal 3 2 6 3" xfId="44876" xr:uid="{00000000-0005-0000-0000-0000FB7A0000}"/>
    <cellStyle name="Normal 3 2 7" xfId="5336" xr:uid="{00000000-0005-0000-0000-0000FC7A0000}"/>
    <cellStyle name="Normal 3 2 7 2" xfId="44879" xr:uid="{00000000-0005-0000-0000-0000FD7A0000}"/>
    <cellStyle name="Normal 3 2 7 3" xfId="44878" xr:uid="{00000000-0005-0000-0000-0000FE7A0000}"/>
    <cellStyle name="Normal 3 2 8" xfId="5337" xr:uid="{00000000-0005-0000-0000-0000FF7A0000}"/>
    <cellStyle name="Normal 3 2 8 2" xfId="44880" xr:uid="{00000000-0005-0000-0000-0000007B0000}"/>
    <cellStyle name="Normal 3 2 9" xfId="5338" xr:uid="{00000000-0005-0000-0000-0000017B0000}"/>
    <cellStyle name="Normal 3 2 9 2" xfId="44881" xr:uid="{00000000-0005-0000-0000-0000027B0000}"/>
    <cellStyle name="Normal 3 2_20100107 Past Due Analysis- 091231" xfId="44882" xr:uid="{00000000-0005-0000-0000-0000037B0000}"/>
    <cellStyle name="Normal 3 20" xfId="5339" xr:uid="{00000000-0005-0000-0000-0000047B0000}"/>
    <cellStyle name="Normal 3 20 2" xfId="8311" xr:uid="{00000000-0005-0000-0000-0000057B0000}"/>
    <cellStyle name="Normal 3 20 2 2" xfId="14800" xr:uid="{00000000-0005-0000-0000-0000067B0000}"/>
    <cellStyle name="Normal 3 20 2 2 2" xfId="27477" xr:uid="{00000000-0005-0000-0000-0000077B0000}"/>
    <cellStyle name="Normal 3 20 2 3" xfId="19579" xr:uid="{00000000-0005-0000-0000-0000087B0000}"/>
    <cellStyle name="Normal 3 20 2 4" xfId="32694" xr:uid="{00000000-0005-0000-0000-0000097B0000}"/>
    <cellStyle name="Normal 3 20 2 5" xfId="35705" xr:uid="{00000000-0005-0000-0000-00000A7B0000}"/>
    <cellStyle name="Normal 3 20 3" xfId="9235" xr:uid="{00000000-0005-0000-0000-00000B7B0000}"/>
    <cellStyle name="Normal 3 20 3 2" xfId="15642" xr:uid="{00000000-0005-0000-0000-00000C7B0000}"/>
    <cellStyle name="Normal 3 20 3 2 2" xfId="28290" xr:uid="{00000000-0005-0000-0000-00000D7B0000}"/>
    <cellStyle name="Normal 3 20 3 3" xfId="23237" xr:uid="{00000000-0005-0000-0000-00000E7B0000}"/>
    <cellStyle name="Normal 3 20 4" xfId="7313" xr:uid="{00000000-0005-0000-0000-00000F7B0000}"/>
    <cellStyle name="Normal 3 20 4 2" xfId="13838" xr:uid="{00000000-0005-0000-0000-0000107B0000}"/>
    <cellStyle name="Normal 3 20 4 2 2" xfId="26569" xr:uid="{00000000-0005-0000-0000-0000117B0000}"/>
    <cellStyle name="Normal 3 20 4 3" xfId="22041" xr:uid="{00000000-0005-0000-0000-0000127B0000}"/>
    <cellStyle name="Normal 3 20 5" xfId="12698" xr:uid="{00000000-0005-0000-0000-0000137B0000}"/>
    <cellStyle name="Normal 3 20 5 2" xfId="25444" xr:uid="{00000000-0005-0000-0000-0000147B0000}"/>
    <cellStyle name="Normal 3 20 6" xfId="18246" xr:uid="{00000000-0005-0000-0000-0000157B0000}"/>
    <cellStyle name="Normal 3 20 7" xfId="31587" xr:uid="{00000000-0005-0000-0000-0000167B0000}"/>
    <cellStyle name="Normal 3 20 8" xfId="34852" xr:uid="{00000000-0005-0000-0000-0000177B0000}"/>
    <cellStyle name="Normal 3 21" xfId="5340" xr:uid="{00000000-0005-0000-0000-0000187B0000}"/>
    <cellStyle name="Normal 3 21 2" xfId="8312" xr:uid="{00000000-0005-0000-0000-0000197B0000}"/>
    <cellStyle name="Normal 3 21 2 2" xfId="14801" xr:uid="{00000000-0005-0000-0000-00001A7B0000}"/>
    <cellStyle name="Normal 3 21 2 2 2" xfId="27478" xr:uid="{00000000-0005-0000-0000-00001B7B0000}"/>
    <cellStyle name="Normal 3 21 2 3" xfId="19580" xr:uid="{00000000-0005-0000-0000-00001C7B0000}"/>
    <cellStyle name="Normal 3 21 2 4" xfId="32695" xr:uid="{00000000-0005-0000-0000-00001D7B0000}"/>
    <cellStyle name="Normal 3 21 2 5" xfId="35706" xr:uid="{00000000-0005-0000-0000-00001E7B0000}"/>
    <cellStyle name="Normal 3 21 3" xfId="9236" xr:uid="{00000000-0005-0000-0000-00001F7B0000}"/>
    <cellStyle name="Normal 3 21 3 2" xfId="15643" xr:uid="{00000000-0005-0000-0000-0000207B0000}"/>
    <cellStyle name="Normal 3 21 3 2 2" xfId="28291" xr:uid="{00000000-0005-0000-0000-0000217B0000}"/>
    <cellStyle name="Normal 3 21 3 3" xfId="23238" xr:uid="{00000000-0005-0000-0000-0000227B0000}"/>
    <cellStyle name="Normal 3 21 4" xfId="7314" xr:uid="{00000000-0005-0000-0000-0000237B0000}"/>
    <cellStyle name="Normal 3 21 4 2" xfId="13839" xr:uid="{00000000-0005-0000-0000-0000247B0000}"/>
    <cellStyle name="Normal 3 21 4 2 2" xfId="26570" xr:uid="{00000000-0005-0000-0000-0000257B0000}"/>
    <cellStyle name="Normal 3 21 4 3" xfId="22042" xr:uid="{00000000-0005-0000-0000-0000267B0000}"/>
    <cellStyle name="Normal 3 21 5" xfId="12699" xr:uid="{00000000-0005-0000-0000-0000277B0000}"/>
    <cellStyle name="Normal 3 21 5 2" xfId="25445" xr:uid="{00000000-0005-0000-0000-0000287B0000}"/>
    <cellStyle name="Normal 3 21 6" xfId="18247" xr:uid="{00000000-0005-0000-0000-0000297B0000}"/>
    <cellStyle name="Normal 3 21 7" xfId="31588" xr:uid="{00000000-0005-0000-0000-00002A7B0000}"/>
    <cellStyle name="Normal 3 21 8" xfId="34853" xr:uid="{00000000-0005-0000-0000-00002B7B0000}"/>
    <cellStyle name="Normal 3 22" xfId="5341" xr:uid="{00000000-0005-0000-0000-00002C7B0000}"/>
    <cellStyle name="Normal 3 22 2" xfId="8313" xr:uid="{00000000-0005-0000-0000-00002D7B0000}"/>
    <cellStyle name="Normal 3 22 2 2" xfId="14802" xr:uid="{00000000-0005-0000-0000-00002E7B0000}"/>
    <cellStyle name="Normal 3 22 2 2 2" xfId="27479" xr:uid="{00000000-0005-0000-0000-00002F7B0000}"/>
    <cellStyle name="Normal 3 22 2 3" xfId="19581" xr:uid="{00000000-0005-0000-0000-0000307B0000}"/>
    <cellStyle name="Normal 3 22 2 4" xfId="32696" xr:uid="{00000000-0005-0000-0000-0000317B0000}"/>
    <cellStyle name="Normal 3 22 2 5" xfId="35707" xr:uid="{00000000-0005-0000-0000-0000327B0000}"/>
    <cellStyle name="Normal 3 22 3" xfId="9237" xr:uid="{00000000-0005-0000-0000-0000337B0000}"/>
    <cellStyle name="Normal 3 22 3 2" xfId="15644" xr:uid="{00000000-0005-0000-0000-0000347B0000}"/>
    <cellStyle name="Normal 3 22 3 2 2" xfId="28292" xr:uid="{00000000-0005-0000-0000-0000357B0000}"/>
    <cellStyle name="Normal 3 22 3 3" xfId="23239" xr:uid="{00000000-0005-0000-0000-0000367B0000}"/>
    <cellStyle name="Normal 3 22 4" xfId="7315" xr:uid="{00000000-0005-0000-0000-0000377B0000}"/>
    <cellStyle name="Normal 3 22 4 2" xfId="13840" xr:uid="{00000000-0005-0000-0000-0000387B0000}"/>
    <cellStyle name="Normal 3 22 4 2 2" xfId="26571" xr:uid="{00000000-0005-0000-0000-0000397B0000}"/>
    <cellStyle name="Normal 3 22 4 3" xfId="22043" xr:uid="{00000000-0005-0000-0000-00003A7B0000}"/>
    <cellStyle name="Normal 3 22 5" xfId="12700" xr:uid="{00000000-0005-0000-0000-00003B7B0000}"/>
    <cellStyle name="Normal 3 22 5 2" xfId="25446" xr:uid="{00000000-0005-0000-0000-00003C7B0000}"/>
    <cellStyle name="Normal 3 22 6" xfId="18248" xr:uid="{00000000-0005-0000-0000-00003D7B0000}"/>
    <cellStyle name="Normal 3 22 7" xfId="31589" xr:uid="{00000000-0005-0000-0000-00003E7B0000}"/>
    <cellStyle name="Normal 3 22 8" xfId="34854" xr:uid="{00000000-0005-0000-0000-00003F7B0000}"/>
    <cellStyle name="Normal 3 23" xfId="5342" xr:uid="{00000000-0005-0000-0000-0000407B0000}"/>
    <cellStyle name="Normal 3 23 2" xfId="8314" xr:uid="{00000000-0005-0000-0000-0000417B0000}"/>
    <cellStyle name="Normal 3 23 2 2" xfId="14803" xr:uid="{00000000-0005-0000-0000-0000427B0000}"/>
    <cellStyle name="Normal 3 23 2 2 2" xfId="27480" xr:uid="{00000000-0005-0000-0000-0000437B0000}"/>
    <cellStyle name="Normal 3 23 2 3" xfId="19582" xr:uid="{00000000-0005-0000-0000-0000447B0000}"/>
    <cellStyle name="Normal 3 23 2 4" xfId="32697" xr:uid="{00000000-0005-0000-0000-0000457B0000}"/>
    <cellStyle name="Normal 3 23 2 5" xfId="35708" xr:uid="{00000000-0005-0000-0000-0000467B0000}"/>
    <cellStyle name="Normal 3 23 3" xfId="9238" xr:uid="{00000000-0005-0000-0000-0000477B0000}"/>
    <cellStyle name="Normal 3 23 3 2" xfId="15645" xr:uid="{00000000-0005-0000-0000-0000487B0000}"/>
    <cellStyle name="Normal 3 23 3 2 2" xfId="28293" xr:uid="{00000000-0005-0000-0000-0000497B0000}"/>
    <cellStyle name="Normal 3 23 3 3" xfId="23240" xr:uid="{00000000-0005-0000-0000-00004A7B0000}"/>
    <cellStyle name="Normal 3 23 4" xfId="7316" xr:uid="{00000000-0005-0000-0000-00004B7B0000}"/>
    <cellStyle name="Normal 3 23 4 2" xfId="13841" xr:uid="{00000000-0005-0000-0000-00004C7B0000}"/>
    <cellStyle name="Normal 3 23 4 2 2" xfId="26572" xr:uid="{00000000-0005-0000-0000-00004D7B0000}"/>
    <cellStyle name="Normal 3 23 4 3" xfId="22044" xr:uid="{00000000-0005-0000-0000-00004E7B0000}"/>
    <cellStyle name="Normal 3 23 5" xfId="12701" xr:uid="{00000000-0005-0000-0000-00004F7B0000}"/>
    <cellStyle name="Normal 3 23 5 2" xfId="25447" xr:uid="{00000000-0005-0000-0000-0000507B0000}"/>
    <cellStyle name="Normal 3 23 6" xfId="18249" xr:uid="{00000000-0005-0000-0000-0000517B0000}"/>
    <cellStyle name="Normal 3 23 7" xfId="31590" xr:uid="{00000000-0005-0000-0000-0000527B0000}"/>
    <cellStyle name="Normal 3 23 8" xfId="34855" xr:uid="{00000000-0005-0000-0000-0000537B0000}"/>
    <cellStyle name="Normal 3 24" xfId="5343" xr:uid="{00000000-0005-0000-0000-0000547B0000}"/>
    <cellStyle name="Normal 3 24 2" xfId="8315" xr:uid="{00000000-0005-0000-0000-0000557B0000}"/>
    <cellStyle name="Normal 3 24 2 2" xfId="14804" xr:uid="{00000000-0005-0000-0000-0000567B0000}"/>
    <cellStyle name="Normal 3 24 2 2 2" xfId="27481" xr:uid="{00000000-0005-0000-0000-0000577B0000}"/>
    <cellStyle name="Normal 3 24 2 3" xfId="19583" xr:uid="{00000000-0005-0000-0000-0000587B0000}"/>
    <cellStyle name="Normal 3 24 2 4" xfId="32698" xr:uid="{00000000-0005-0000-0000-0000597B0000}"/>
    <cellStyle name="Normal 3 24 2 5" xfId="35709" xr:uid="{00000000-0005-0000-0000-00005A7B0000}"/>
    <cellStyle name="Normal 3 24 3" xfId="9239" xr:uid="{00000000-0005-0000-0000-00005B7B0000}"/>
    <cellStyle name="Normal 3 24 3 2" xfId="15646" xr:uid="{00000000-0005-0000-0000-00005C7B0000}"/>
    <cellStyle name="Normal 3 24 3 2 2" xfId="28294" xr:uid="{00000000-0005-0000-0000-00005D7B0000}"/>
    <cellStyle name="Normal 3 24 3 3" xfId="23241" xr:uid="{00000000-0005-0000-0000-00005E7B0000}"/>
    <cellStyle name="Normal 3 24 4" xfId="7317" xr:uid="{00000000-0005-0000-0000-00005F7B0000}"/>
    <cellStyle name="Normal 3 24 4 2" xfId="13842" xr:uid="{00000000-0005-0000-0000-0000607B0000}"/>
    <cellStyle name="Normal 3 24 4 2 2" xfId="26573" xr:uid="{00000000-0005-0000-0000-0000617B0000}"/>
    <cellStyle name="Normal 3 24 4 3" xfId="22045" xr:uid="{00000000-0005-0000-0000-0000627B0000}"/>
    <cellStyle name="Normal 3 24 5" xfId="12702" xr:uid="{00000000-0005-0000-0000-0000637B0000}"/>
    <cellStyle name="Normal 3 24 5 2" xfId="25448" xr:uid="{00000000-0005-0000-0000-0000647B0000}"/>
    <cellStyle name="Normal 3 24 6" xfId="18250" xr:uid="{00000000-0005-0000-0000-0000657B0000}"/>
    <cellStyle name="Normal 3 24 7" xfId="31591" xr:uid="{00000000-0005-0000-0000-0000667B0000}"/>
    <cellStyle name="Normal 3 24 8" xfId="34856" xr:uid="{00000000-0005-0000-0000-0000677B0000}"/>
    <cellStyle name="Normal 3 25" xfId="5344" xr:uid="{00000000-0005-0000-0000-0000687B0000}"/>
    <cellStyle name="Normal 3 25 2" xfId="8316" xr:uid="{00000000-0005-0000-0000-0000697B0000}"/>
    <cellStyle name="Normal 3 25 2 2" xfId="14805" xr:uid="{00000000-0005-0000-0000-00006A7B0000}"/>
    <cellStyle name="Normal 3 25 2 2 2" xfId="27482" xr:uid="{00000000-0005-0000-0000-00006B7B0000}"/>
    <cellStyle name="Normal 3 25 2 3" xfId="19584" xr:uid="{00000000-0005-0000-0000-00006C7B0000}"/>
    <cellStyle name="Normal 3 25 2 4" xfId="32699" xr:uid="{00000000-0005-0000-0000-00006D7B0000}"/>
    <cellStyle name="Normal 3 25 2 5" xfId="35710" xr:uid="{00000000-0005-0000-0000-00006E7B0000}"/>
    <cellStyle name="Normal 3 25 3" xfId="9240" xr:uid="{00000000-0005-0000-0000-00006F7B0000}"/>
    <cellStyle name="Normal 3 25 3 2" xfId="15647" xr:uid="{00000000-0005-0000-0000-0000707B0000}"/>
    <cellStyle name="Normal 3 25 3 2 2" xfId="28295" xr:uid="{00000000-0005-0000-0000-0000717B0000}"/>
    <cellStyle name="Normal 3 25 3 3" xfId="23242" xr:uid="{00000000-0005-0000-0000-0000727B0000}"/>
    <cellStyle name="Normal 3 25 4" xfId="7318" xr:uid="{00000000-0005-0000-0000-0000737B0000}"/>
    <cellStyle name="Normal 3 25 4 2" xfId="13843" xr:uid="{00000000-0005-0000-0000-0000747B0000}"/>
    <cellStyle name="Normal 3 25 4 2 2" xfId="26574" xr:uid="{00000000-0005-0000-0000-0000757B0000}"/>
    <cellStyle name="Normal 3 25 4 3" xfId="22046" xr:uid="{00000000-0005-0000-0000-0000767B0000}"/>
    <cellStyle name="Normal 3 25 5" xfId="12703" xr:uid="{00000000-0005-0000-0000-0000777B0000}"/>
    <cellStyle name="Normal 3 25 5 2" xfId="25449" xr:uid="{00000000-0005-0000-0000-0000787B0000}"/>
    <cellStyle name="Normal 3 25 6" xfId="18251" xr:uid="{00000000-0005-0000-0000-0000797B0000}"/>
    <cellStyle name="Normal 3 25 7" xfId="31592" xr:uid="{00000000-0005-0000-0000-00007A7B0000}"/>
    <cellStyle name="Normal 3 25 8" xfId="34857" xr:uid="{00000000-0005-0000-0000-00007B7B0000}"/>
    <cellStyle name="Normal 3 26" xfId="5345" xr:uid="{00000000-0005-0000-0000-00007C7B0000}"/>
    <cellStyle name="Normal 3 26 2" xfId="8317" xr:uid="{00000000-0005-0000-0000-00007D7B0000}"/>
    <cellStyle name="Normal 3 26 2 2" xfId="14806" xr:uid="{00000000-0005-0000-0000-00007E7B0000}"/>
    <cellStyle name="Normal 3 26 2 2 2" xfId="27483" xr:uid="{00000000-0005-0000-0000-00007F7B0000}"/>
    <cellStyle name="Normal 3 26 2 3" xfId="19585" xr:uid="{00000000-0005-0000-0000-0000807B0000}"/>
    <cellStyle name="Normal 3 26 2 4" xfId="32700" xr:uid="{00000000-0005-0000-0000-0000817B0000}"/>
    <cellStyle name="Normal 3 26 2 5" xfId="35711" xr:uid="{00000000-0005-0000-0000-0000827B0000}"/>
    <cellStyle name="Normal 3 26 3" xfId="9241" xr:uid="{00000000-0005-0000-0000-0000837B0000}"/>
    <cellStyle name="Normal 3 26 3 2" xfId="15648" xr:uid="{00000000-0005-0000-0000-0000847B0000}"/>
    <cellStyle name="Normal 3 26 3 2 2" xfId="28296" xr:uid="{00000000-0005-0000-0000-0000857B0000}"/>
    <cellStyle name="Normal 3 26 3 3" xfId="23243" xr:uid="{00000000-0005-0000-0000-0000867B0000}"/>
    <cellStyle name="Normal 3 26 4" xfId="7319" xr:uid="{00000000-0005-0000-0000-0000877B0000}"/>
    <cellStyle name="Normal 3 26 4 2" xfId="13844" xr:uid="{00000000-0005-0000-0000-0000887B0000}"/>
    <cellStyle name="Normal 3 26 4 2 2" xfId="26575" xr:uid="{00000000-0005-0000-0000-0000897B0000}"/>
    <cellStyle name="Normal 3 26 4 3" xfId="22047" xr:uid="{00000000-0005-0000-0000-00008A7B0000}"/>
    <cellStyle name="Normal 3 26 5" xfId="12704" xr:uid="{00000000-0005-0000-0000-00008B7B0000}"/>
    <cellStyle name="Normal 3 26 5 2" xfId="25450" xr:uid="{00000000-0005-0000-0000-00008C7B0000}"/>
    <cellStyle name="Normal 3 26 6" xfId="18252" xr:uid="{00000000-0005-0000-0000-00008D7B0000}"/>
    <cellStyle name="Normal 3 26 7" xfId="31593" xr:uid="{00000000-0005-0000-0000-00008E7B0000}"/>
    <cellStyle name="Normal 3 26 8" xfId="34858" xr:uid="{00000000-0005-0000-0000-00008F7B0000}"/>
    <cellStyle name="Normal 3 27" xfId="5346" xr:uid="{00000000-0005-0000-0000-0000907B0000}"/>
    <cellStyle name="Normal 3 27 2" xfId="8318" xr:uid="{00000000-0005-0000-0000-0000917B0000}"/>
    <cellStyle name="Normal 3 27 2 2" xfId="14807" xr:uid="{00000000-0005-0000-0000-0000927B0000}"/>
    <cellStyle name="Normal 3 27 2 2 2" xfId="27484" xr:uid="{00000000-0005-0000-0000-0000937B0000}"/>
    <cellStyle name="Normal 3 27 2 3" xfId="19586" xr:uid="{00000000-0005-0000-0000-0000947B0000}"/>
    <cellStyle name="Normal 3 27 2 4" xfId="32701" xr:uid="{00000000-0005-0000-0000-0000957B0000}"/>
    <cellStyle name="Normal 3 27 2 5" xfId="35712" xr:uid="{00000000-0005-0000-0000-0000967B0000}"/>
    <cellStyle name="Normal 3 27 3" xfId="9242" xr:uid="{00000000-0005-0000-0000-0000977B0000}"/>
    <cellStyle name="Normal 3 27 3 2" xfId="15649" xr:uid="{00000000-0005-0000-0000-0000987B0000}"/>
    <cellStyle name="Normal 3 27 3 2 2" xfId="28297" xr:uid="{00000000-0005-0000-0000-0000997B0000}"/>
    <cellStyle name="Normal 3 27 3 3" xfId="23244" xr:uid="{00000000-0005-0000-0000-00009A7B0000}"/>
    <cellStyle name="Normal 3 27 4" xfId="7320" xr:uid="{00000000-0005-0000-0000-00009B7B0000}"/>
    <cellStyle name="Normal 3 27 4 2" xfId="13845" xr:uid="{00000000-0005-0000-0000-00009C7B0000}"/>
    <cellStyle name="Normal 3 27 4 2 2" xfId="26576" xr:uid="{00000000-0005-0000-0000-00009D7B0000}"/>
    <cellStyle name="Normal 3 27 4 3" xfId="22048" xr:uid="{00000000-0005-0000-0000-00009E7B0000}"/>
    <cellStyle name="Normal 3 27 5" xfId="12705" xr:uid="{00000000-0005-0000-0000-00009F7B0000}"/>
    <cellStyle name="Normal 3 27 5 2" xfId="25451" xr:uid="{00000000-0005-0000-0000-0000A07B0000}"/>
    <cellStyle name="Normal 3 27 6" xfId="18253" xr:uid="{00000000-0005-0000-0000-0000A17B0000}"/>
    <cellStyle name="Normal 3 27 7" xfId="31594" xr:uid="{00000000-0005-0000-0000-0000A27B0000}"/>
    <cellStyle name="Normal 3 27 8" xfId="34859" xr:uid="{00000000-0005-0000-0000-0000A37B0000}"/>
    <cellStyle name="Normal 3 28" xfId="5347" xr:uid="{00000000-0005-0000-0000-0000A47B0000}"/>
    <cellStyle name="Normal 3 28 2" xfId="8319" xr:uid="{00000000-0005-0000-0000-0000A57B0000}"/>
    <cellStyle name="Normal 3 28 2 2" xfId="14808" xr:uid="{00000000-0005-0000-0000-0000A67B0000}"/>
    <cellStyle name="Normal 3 28 2 2 2" xfId="27485" xr:uid="{00000000-0005-0000-0000-0000A77B0000}"/>
    <cellStyle name="Normal 3 28 2 3" xfId="19587" xr:uid="{00000000-0005-0000-0000-0000A87B0000}"/>
    <cellStyle name="Normal 3 28 2 4" xfId="32702" xr:uid="{00000000-0005-0000-0000-0000A97B0000}"/>
    <cellStyle name="Normal 3 28 2 5" xfId="35713" xr:uid="{00000000-0005-0000-0000-0000AA7B0000}"/>
    <cellStyle name="Normal 3 28 3" xfId="9243" xr:uid="{00000000-0005-0000-0000-0000AB7B0000}"/>
    <cellStyle name="Normal 3 28 3 2" xfId="15650" xr:uid="{00000000-0005-0000-0000-0000AC7B0000}"/>
    <cellStyle name="Normal 3 28 3 2 2" xfId="28298" xr:uid="{00000000-0005-0000-0000-0000AD7B0000}"/>
    <cellStyle name="Normal 3 28 3 3" xfId="23245" xr:uid="{00000000-0005-0000-0000-0000AE7B0000}"/>
    <cellStyle name="Normal 3 28 4" xfId="7321" xr:uid="{00000000-0005-0000-0000-0000AF7B0000}"/>
    <cellStyle name="Normal 3 28 4 2" xfId="13846" xr:uid="{00000000-0005-0000-0000-0000B07B0000}"/>
    <cellStyle name="Normal 3 28 4 2 2" xfId="26577" xr:uid="{00000000-0005-0000-0000-0000B17B0000}"/>
    <cellStyle name="Normal 3 28 4 3" xfId="22049" xr:uid="{00000000-0005-0000-0000-0000B27B0000}"/>
    <cellStyle name="Normal 3 28 5" xfId="12706" xr:uid="{00000000-0005-0000-0000-0000B37B0000}"/>
    <cellStyle name="Normal 3 28 5 2" xfId="25452" xr:uid="{00000000-0005-0000-0000-0000B47B0000}"/>
    <cellStyle name="Normal 3 28 6" xfId="18254" xr:uid="{00000000-0005-0000-0000-0000B57B0000}"/>
    <cellStyle name="Normal 3 28 7" xfId="31595" xr:uid="{00000000-0005-0000-0000-0000B67B0000}"/>
    <cellStyle name="Normal 3 28 8" xfId="34860" xr:uid="{00000000-0005-0000-0000-0000B77B0000}"/>
    <cellStyle name="Normal 3 29" xfId="5348" xr:uid="{00000000-0005-0000-0000-0000B87B0000}"/>
    <cellStyle name="Normal 3 3" xfId="381" xr:uid="{00000000-0005-0000-0000-0000B97B0000}"/>
    <cellStyle name="Normal 3 3 10" xfId="17423" xr:uid="{00000000-0005-0000-0000-0000BA7B0000}"/>
    <cellStyle name="Normal 3 3 11" xfId="30627" xr:uid="{00000000-0005-0000-0000-0000BB7B0000}"/>
    <cellStyle name="Normal 3 3 12" xfId="34298" xr:uid="{00000000-0005-0000-0000-0000BC7B0000}"/>
    <cellStyle name="Normal 3 3 13" xfId="37184" xr:uid="{00000000-0005-0000-0000-0000BD7B0000}"/>
    <cellStyle name="Normal 3 3 14" xfId="37362" xr:uid="{00000000-0005-0000-0000-0000BE7B0000}"/>
    <cellStyle name="Normal 3 3 15" xfId="37846" xr:uid="{00000000-0005-0000-0000-0000BF7B0000}"/>
    <cellStyle name="Normal 3 3 2" xfId="605" xr:uid="{00000000-0005-0000-0000-0000C07B0000}"/>
    <cellStyle name="Normal 3 3 2 2" xfId="6129" xr:uid="{00000000-0005-0000-0000-0000C17B0000}"/>
    <cellStyle name="Normal 3 3 2 2 2" xfId="8553" xr:uid="{00000000-0005-0000-0000-0000C27B0000}"/>
    <cellStyle name="Normal 3 3 2 2 2 2" xfId="15039" xr:uid="{00000000-0005-0000-0000-0000C37B0000}"/>
    <cellStyle name="Normal 3 3 2 2 2 2 2" xfId="27710" xr:uid="{00000000-0005-0000-0000-0000C47B0000}"/>
    <cellStyle name="Normal 3 3 2 2 2 3" xfId="22627" xr:uid="{00000000-0005-0000-0000-0000C57B0000}"/>
    <cellStyle name="Normal 3 3 2 2 3" xfId="9511" xr:uid="{00000000-0005-0000-0000-0000C67B0000}"/>
    <cellStyle name="Normal 3 3 2 2 3 2" xfId="15880" xr:uid="{00000000-0005-0000-0000-0000C77B0000}"/>
    <cellStyle name="Normal 3 3 2 2 3 2 2" xfId="28521" xr:uid="{00000000-0005-0000-0000-0000C87B0000}"/>
    <cellStyle name="Normal 3 3 2 2 3 3" xfId="23496" xr:uid="{00000000-0005-0000-0000-0000C97B0000}"/>
    <cellStyle name="Normal 3 3 2 2 4" xfId="7659" xr:uid="{00000000-0005-0000-0000-0000CA7B0000}"/>
    <cellStyle name="Normal 3 3 2 2 4 2" xfId="14161" xr:uid="{00000000-0005-0000-0000-0000CB7B0000}"/>
    <cellStyle name="Normal 3 3 2 2 4 2 2" xfId="26889" xr:uid="{00000000-0005-0000-0000-0000CC7B0000}"/>
    <cellStyle name="Normal 3 3 2 2 4 3" xfId="22382" xr:uid="{00000000-0005-0000-0000-0000CD7B0000}"/>
    <cellStyle name="Normal 3 3 2 2 5" xfId="12963" xr:uid="{00000000-0005-0000-0000-0000CE7B0000}"/>
    <cellStyle name="Normal 3 3 2 2 5 2" xfId="25709" xr:uid="{00000000-0005-0000-0000-0000CF7B0000}"/>
    <cellStyle name="Normal 3 3 2 2 6" xfId="21085" xr:uid="{00000000-0005-0000-0000-0000D07B0000}"/>
    <cellStyle name="Normal 3 3 2 2 7" xfId="44884" xr:uid="{00000000-0005-0000-0000-0000D17B0000}"/>
    <cellStyle name="Normal 3 3 2 3" xfId="9974" xr:uid="{00000000-0005-0000-0000-0000D27B0000}"/>
    <cellStyle name="Normal 3 3 2 3 2" xfId="44885" xr:uid="{00000000-0005-0000-0000-0000D37B0000}"/>
    <cellStyle name="Normal 3 3 2 4" xfId="3166" xr:uid="{00000000-0005-0000-0000-0000D47B0000}"/>
    <cellStyle name="Normal 3 3 2 4 2" xfId="44886" xr:uid="{00000000-0005-0000-0000-0000D57B0000}"/>
    <cellStyle name="Normal 3 3 2 5" xfId="37680" xr:uid="{00000000-0005-0000-0000-0000D67B0000}"/>
    <cellStyle name="Normal 3 3 2 6" xfId="37972" xr:uid="{00000000-0005-0000-0000-0000D77B0000}"/>
    <cellStyle name="Normal 3 3 2 7" xfId="44883" xr:uid="{00000000-0005-0000-0000-0000D87B0000}"/>
    <cellStyle name="Normal 3 3 3" xfId="789" xr:uid="{00000000-0005-0000-0000-0000D97B0000}"/>
    <cellStyle name="Normal 3 3 3 2" xfId="6128" xr:uid="{00000000-0005-0000-0000-0000DA7B0000}"/>
    <cellStyle name="Normal 3 3 3 2 2" xfId="8552" xr:uid="{00000000-0005-0000-0000-0000DB7B0000}"/>
    <cellStyle name="Normal 3 3 3 2 2 2" xfId="15038" xr:uid="{00000000-0005-0000-0000-0000DC7B0000}"/>
    <cellStyle name="Normal 3 3 3 2 2 2 2" xfId="27709" xr:uid="{00000000-0005-0000-0000-0000DD7B0000}"/>
    <cellStyle name="Normal 3 3 3 2 2 3" xfId="22626" xr:uid="{00000000-0005-0000-0000-0000DE7B0000}"/>
    <cellStyle name="Normal 3 3 3 2 3" xfId="9510" xr:uid="{00000000-0005-0000-0000-0000DF7B0000}"/>
    <cellStyle name="Normal 3 3 3 2 3 2" xfId="15879" xr:uid="{00000000-0005-0000-0000-0000E07B0000}"/>
    <cellStyle name="Normal 3 3 3 2 3 2 2" xfId="28520" xr:uid="{00000000-0005-0000-0000-0000E17B0000}"/>
    <cellStyle name="Normal 3 3 3 2 3 3" xfId="23495" xr:uid="{00000000-0005-0000-0000-0000E27B0000}"/>
    <cellStyle name="Normal 3 3 3 2 4" xfId="7658" xr:uid="{00000000-0005-0000-0000-0000E37B0000}"/>
    <cellStyle name="Normal 3 3 3 2 4 2" xfId="14160" xr:uid="{00000000-0005-0000-0000-0000E47B0000}"/>
    <cellStyle name="Normal 3 3 3 2 4 2 2" xfId="26888" xr:uid="{00000000-0005-0000-0000-0000E57B0000}"/>
    <cellStyle name="Normal 3 3 3 2 4 3" xfId="22381" xr:uid="{00000000-0005-0000-0000-0000E67B0000}"/>
    <cellStyle name="Normal 3 3 3 2 5" xfId="12962" xr:uid="{00000000-0005-0000-0000-0000E77B0000}"/>
    <cellStyle name="Normal 3 3 3 2 5 2" xfId="25708" xr:uid="{00000000-0005-0000-0000-0000E87B0000}"/>
    <cellStyle name="Normal 3 3 3 2 6" xfId="21084" xr:uid="{00000000-0005-0000-0000-0000E97B0000}"/>
    <cellStyle name="Normal 3 3 3 3" xfId="10031" xr:uid="{00000000-0005-0000-0000-0000EA7B0000}"/>
    <cellStyle name="Normal 3 3 3 4" xfId="3179" xr:uid="{00000000-0005-0000-0000-0000EB7B0000}"/>
    <cellStyle name="Normal 3 3 3 5" xfId="37756" xr:uid="{00000000-0005-0000-0000-0000EC7B0000}"/>
    <cellStyle name="Normal 3 3 3 6" xfId="38034" xr:uid="{00000000-0005-0000-0000-0000ED7B0000}"/>
    <cellStyle name="Normal 3 3 3 7" xfId="44887" xr:uid="{00000000-0005-0000-0000-0000EE7B0000}"/>
    <cellStyle name="Normal 3 3 4" xfId="1040" xr:uid="{00000000-0005-0000-0000-0000EF7B0000}"/>
    <cellStyle name="Normal 3 3 4 10" xfId="35087" xr:uid="{00000000-0005-0000-0000-0000F07B0000}"/>
    <cellStyle name="Normal 3 3 4 11" xfId="5349" xr:uid="{00000000-0005-0000-0000-0000F17B0000}"/>
    <cellStyle name="Normal 3 3 4 12" xfId="44888" xr:uid="{00000000-0005-0000-0000-0000F27B0000}"/>
    <cellStyle name="Normal 3 3 4 2" xfId="8320" xr:uid="{00000000-0005-0000-0000-0000F37B0000}"/>
    <cellStyle name="Normal 3 3 4 2 2" xfId="14809" xr:uid="{00000000-0005-0000-0000-0000F47B0000}"/>
    <cellStyle name="Normal 3 3 4 2 2 2" xfId="27486" xr:uid="{00000000-0005-0000-0000-0000F57B0000}"/>
    <cellStyle name="Normal 3 3 4 2 3" xfId="19845" xr:uid="{00000000-0005-0000-0000-0000F67B0000}"/>
    <cellStyle name="Normal 3 3 4 2 4" xfId="22575" xr:uid="{00000000-0005-0000-0000-0000F77B0000}"/>
    <cellStyle name="Normal 3 3 4 2 5" xfId="32958" xr:uid="{00000000-0005-0000-0000-0000F87B0000}"/>
    <cellStyle name="Normal 3 3 4 2 6" xfId="35933" xr:uid="{00000000-0005-0000-0000-0000F97B0000}"/>
    <cellStyle name="Normal 3 3 4 3" xfId="9244" xr:uid="{00000000-0005-0000-0000-0000FA7B0000}"/>
    <cellStyle name="Normal 3 3 4 3 2" xfId="15651" xr:uid="{00000000-0005-0000-0000-0000FB7B0000}"/>
    <cellStyle name="Normal 3 3 4 3 2 2" xfId="28299" xr:uid="{00000000-0005-0000-0000-0000FC7B0000}"/>
    <cellStyle name="Normal 3 3 4 3 3" xfId="18976" xr:uid="{00000000-0005-0000-0000-0000FD7B0000}"/>
    <cellStyle name="Normal 3 3 4 3 4" xfId="23246" xr:uid="{00000000-0005-0000-0000-0000FE7B0000}"/>
    <cellStyle name="Normal 3 3 4 4" xfId="10655" xr:uid="{00000000-0005-0000-0000-0000FF7B0000}"/>
    <cellStyle name="Normal 3 3 4 5" xfId="7322" xr:uid="{00000000-0005-0000-0000-0000007C0000}"/>
    <cellStyle name="Normal 3 3 4 5 2" xfId="13847" xr:uid="{00000000-0005-0000-0000-0000017C0000}"/>
    <cellStyle name="Normal 3 3 4 5 2 2" xfId="26578" xr:uid="{00000000-0005-0000-0000-0000027C0000}"/>
    <cellStyle name="Normal 3 3 4 5 3" xfId="22050" xr:uid="{00000000-0005-0000-0000-0000037C0000}"/>
    <cellStyle name="Normal 3 3 4 6" xfId="12707" xr:uid="{00000000-0005-0000-0000-0000047C0000}"/>
    <cellStyle name="Normal 3 3 4 6 2" xfId="25453" xr:uid="{00000000-0005-0000-0000-0000057C0000}"/>
    <cellStyle name="Normal 3 3 4 7" xfId="18671" xr:uid="{00000000-0005-0000-0000-0000067C0000}"/>
    <cellStyle name="Normal 3 3 4 8" xfId="21043" xr:uid="{00000000-0005-0000-0000-0000077C0000}"/>
    <cellStyle name="Normal 3 3 4 9" xfId="31946" xr:uid="{00000000-0005-0000-0000-0000087C0000}"/>
    <cellStyle name="Normal 3 3 5" xfId="10677" xr:uid="{00000000-0005-0000-0000-0000097C0000}"/>
    <cellStyle name="Normal 3 3 5 2" xfId="16223" xr:uid="{00000000-0005-0000-0000-00000A7C0000}"/>
    <cellStyle name="Normal 3 3 5 2 2" xfId="20434" xr:uid="{00000000-0005-0000-0000-00000B7C0000}"/>
    <cellStyle name="Normal 3 3 5 2 2 2" xfId="33687" xr:uid="{00000000-0005-0000-0000-00000C7C0000}"/>
    <cellStyle name="Normal 3 3 5 2 2 3" xfId="36474" xr:uid="{00000000-0005-0000-0000-00000D7C0000}"/>
    <cellStyle name="Normal 3 3 5 2 3" xfId="20135" xr:uid="{00000000-0005-0000-0000-00000E7C0000}"/>
    <cellStyle name="Normal 3 3 5 2 4" xfId="33392" xr:uid="{00000000-0005-0000-0000-00000F7C0000}"/>
    <cellStyle name="Normal 3 3 5 2 5" xfId="36180" xr:uid="{00000000-0005-0000-0000-0000107C0000}"/>
    <cellStyle name="Normal 3 3 5 3" xfId="20287" xr:uid="{00000000-0005-0000-0000-0000117C0000}"/>
    <cellStyle name="Normal 3 3 5 3 2" xfId="33541" xr:uid="{00000000-0005-0000-0000-0000127C0000}"/>
    <cellStyle name="Normal 3 3 5 3 3" xfId="36328" xr:uid="{00000000-0005-0000-0000-0000137C0000}"/>
    <cellStyle name="Normal 3 3 5 4" xfId="19979" xr:uid="{00000000-0005-0000-0000-0000147C0000}"/>
    <cellStyle name="Normal 3 3 5 4 2" xfId="33243" xr:uid="{00000000-0005-0000-0000-0000157C0000}"/>
    <cellStyle name="Normal 3 3 5 4 3" xfId="36035" xr:uid="{00000000-0005-0000-0000-0000167C0000}"/>
    <cellStyle name="Normal 3 3 5 5" xfId="18882" xr:uid="{00000000-0005-0000-0000-0000177C0000}"/>
    <cellStyle name="Normal 3 3 5 6" xfId="37632" xr:uid="{00000000-0005-0000-0000-0000187C0000}"/>
    <cellStyle name="Normal 3 3 5 7" xfId="37926" xr:uid="{00000000-0005-0000-0000-0000197C0000}"/>
    <cellStyle name="Normal 3 3 5 8" xfId="44889" xr:uid="{00000000-0005-0000-0000-00001A7C0000}"/>
    <cellStyle name="Normal 3 3 6" xfId="9750" xr:uid="{00000000-0005-0000-0000-00001B7C0000}"/>
    <cellStyle name="Normal 3 3 6 2" xfId="15948" xr:uid="{00000000-0005-0000-0000-00001C7C0000}"/>
    <cellStyle name="Normal 3 3 6 2 2" xfId="20380" xr:uid="{00000000-0005-0000-0000-00001D7C0000}"/>
    <cellStyle name="Normal 3 3 6 2 2 2" xfId="33633" xr:uid="{00000000-0005-0000-0000-00001E7C0000}"/>
    <cellStyle name="Normal 3 3 6 2 2 3" xfId="36420" xr:uid="{00000000-0005-0000-0000-00001F7C0000}"/>
    <cellStyle name="Normal 3 3 6 2 3" xfId="19588" xr:uid="{00000000-0005-0000-0000-0000207C0000}"/>
    <cellStyle name="Normal 3 3 6 2 4" xfId="32703" xr:uid="{00000000-0005-0000-0000-0000217C0000}"/>
    <cellStyle name="Normal 3 3 6 2 5" xfId="35714" xr:uid="{00000000-0005-0000-0000-0000227C0000}"/>
    <cellStyle name="Normal 3 3 6 3" xfId="20081" xr:uid="{00000000-0005-0000-0000-0000237C0000}"/>
    <cellStyle name="Normal 3 3 6 3 2" xfId="33338" xr:uid="{00000000-0005-0000-0000-0000247C0000}"/>
    <cellStyle name="Normal 3 3 6 3 3" xfId="36126" xr:uid="{00000000-0005-0000-0000-0000257C0000}"/>
    <cellStyle name="Normal 3 3 6 4" xfId="18255" xr:uid="{00000000-0005-0000-0000-0000267C0000}"/>
    <cellStyle name="Normal 3 3 6 5" xfId="31596" xr:uid="{00000000-0005-0000-0000-0000277C0000}"/>
    <cellStyle name="Normal 3 3 6 6" xfId="34861" xr:uid="{00000000-0005-0000-0000-0000287C0000}"/>
    <cellStyle name="Normal 3 3 7" xfId="19053" xr:uid="{00000000-0005-0000-0000-0000297C0000}"/>
    <cellStyle name="Normal 3 3 7 2" xfId="20233" xr:uid="{00000000-0005-0000-0000-00002A7C0000}"/>
    <cellStyle name="Normal 3 3 7 2 2" xfId="33487" xr:uid="{00000000-0005-0000-0000-00002B7C0000}"/>
    <cellStyle name="Normal 3 3 7 2 3" xfId="36274" xr:uid="{00000000-0005-0000-0000-00002C7C0000}"/>
    <cellStyle name="Normal 3 3 7 3" xfId="32174" xr:uid="{00000000-0005-0000-0000-00002D7C0000}"/>
    <cellStyle name="Normal 3 3 7 4" xfId="35194" xr:uid="{00000000-0005-0000-0000-00002E7C0000}"/>
    <cellStyle name="Normal 3 3 8" xfId="18932" xr:uid="{00000000-0005-0000-0000-00002F7C0000}"/>
    <cellStyle name="Normal 3 3 8 2" xfId="32113" xr:uid="{00000000-0005-0000-0000-0000307C0000}"/>
    <cellStyle name="Normal 3 3 8 3" xfId="35133" xr:uid="{00000000-0005-0000-0000-0000317C0000}"/>
    <cellStyle name="Normal 3 3 9" xfId="19913" xr:uid="{00000000-0005-0000-0000-0000327C0000}"/>
    <cellStyle name="Normal 3 3 9 2" xfId="33094" xr:uid="{00000000-0005-0000-0000-0000337C0000}"/>
    <cellStyle name="Normal 3 3 9 3" xfId="35979" xr:uid="{00000000-0005-0000-0000-0000347C0000}"/>
    <cellStyle name="Normal 3 30" xfId="5350" xr:uid="{00000000-0005-0000-0000-0000357C0000}"/>
    <cellStyle name="Normal 3 31" xfId="5351" xr:uid="{00000000-0005-0000-0000-0000367C0000}"/>
    <cellStyle name="Normal 3 32" xfId="5352" xr:uid="{00000000-0005-0000-0000-0000377C0000}"/>
    <cellStyle name="Normal 3 33" xfId="5353" xr:uid="{00000000-0005-0000-0000-0000387C0000}"/>
    <cellStyle name="Normal 3 34" xfId="5354" xr:uid="{00000000-0005-0000-0000-0000397C0000}"/>
    <cellStyle name="Normal 3 35" xfId="5355" xr:uid="{00000000-0005-0000-0000-00003A7C0000}"/>
    <cellStyle name="Normal 3 36" xfId="5356" xr:uid="{00000000-0005-0000-0000-00003B7C0000}"/>
    <cellStyle name="Normal 3 37" xfId="5357" xr:uid="{00000000-0005-0000-0000-00003C7C0000}"/>
    <cellStyle name="Normal 3 38" xfId="5358" xr:uid="{00000000-0005-0000-0000-00003D7C0000}"/>
    <cellStyle name="Normal 3 39" xfId="5359" xr:uid="{00000000-0005-0000-0000-00003E7C0000}"/>
    <cellStyle name="Normal 3 4" xfId="310" xr:uid="{00000000-0005-0000-0000-00003F7C0000}"/>
    <cellStyle name="Normal 3 4 2" xfId="809" xr:uid="{00000000-0005-0000-0000-0000407C0000}"/>
    <cellStyle name="Normal 3 4 2 10" xfId="37761" xr:uid="{00000000-0005-0000-0000-0000417C0000}"/>
    <cellStyle name="Normal 3 4 2 11" xfId="38039" xr:uid="{00000000-0005-0000-0000-0000427C0000}"/>
    <cellStyle name="Normal 3 4 2 2" xfId="6130" xr:uid="{00000000-0005-0000-0000-0000437C0000}"/>
    <cellStyle name="Normal 3 4 2 2 2" xfId="8554" xr:uid="{00000000-0005-0000-0000-0000447C0000}"/>
    <cellStyle name="Normal 3 4 2 2 2 2" xfId="15040" xr:uid="{00000000-0005-0000-0000-0000457C0000}"/>
    <cellStyle name="Normal 3 4 2 2 2 2 2" xfId="27711" xr:uid="{00000000-0005-0000-0000-0000467C0000}"/>
    <cellStyle name="Normal 3 4 2 2 2 3" xfId="22628" xr:uid="{00000000-0005-0000-0000-0000477C0000}"/>
    <cellStyle name="Normal 3 4 2 2 3" xfId="9512" xr:uid="{00000000-0005-0000-0000-0000487C0000}"/>
    <cellStyle name="Normal 3 4 2 2 3 2" xfId="15881" xr:uid="{00000000-0005-0000-0000-0000497C0000}"/>
    <cellStyle name="Normal 3 4 2 2 3 2 2" xfId="28522" xr:uid="{00000000-0005-0000-0000-00004A7C0000}"/>
    <cellStyle name="Normal 3 4 2 2 3 3" xfId="23497" xr:uid="{00000000-0005-0000-0000-00004B7C0000}"/>
    <cellStyle name="Normal 3 4 2 2 4" xfId="7660" xr:uid="{00000000-0005-0000-0000-00004C7C0000}"/>
    <cellStyle name="Normal 3 4 2 2 4 2" xfId="14162" xr:uid="{00000000-0005-0000-0000-00004D7C0000}"/>
    <cellStyle name="Normal 3 4 2 2 4 2 2" xfId="26890" xr:uid="{00000000-0005-0000-0000-00004E7C0000}"/>
    <cellStyle name="Normal 3 4 2 2 4 3" xfId="22383" xr:uid="{00000000-0005-0000-0000-00004F7C0000}"/>
    <cellStyle name="Normal 3 4 2 2 5" xfId="12964" xr:uid="{00000000-0005-0000-0000-0000507C0000}"/>
    <cellStyle name="Normal 3 4 2 2 5 2" xfId="25710" xr:uid="{00000000-0005-0000-0000-0000517C0000}"/>
    <cellStyle name="Normal 3 4 2 2 6" xfId="21086" xr:uid="{00000000-0005-0000-0000-0000527C0000}"/>
    <cellStyle name="Normal 3 4 2 2 7" xfId="44891" xr:uid="{00000000-0005-0000-0000-0000537C0000}"/>
    <cellStyle name="Normal 3 4 2 3" xfId="7830" xr:uid="{00000000-0005-0000-0000-0000547C0000}"/>
    <cellStyle name="Normal 3 4 2 3 2" xfId="14325" xr:uid="{00000000-0005-0000-0000-0000557C0000}"/>
    <cellStyle name="Normal 3 4 2 3 2 2" xfId="27018" xr:uid="{00000000-0005-0000-0000-0000567C0000}"/>
    <cellStyle name="Normal 3 4 2 3 3" xfId="22507" xr:uid="{00000000-0005-0000-0000-0000577C0000}"/>
    <cellStyle name="Normal 3 4 2 3 4" xfId="44892" xr:uid="{00000000-0005-0000-0000-0000587C0000}"/>
    <cellStyle name="Normal 3 4 2 4" xfId="8752" xr:uid="{00000000-0005-0000-0000-0000597C0000}"/>
    <cellStyle name="Normal 3 4 2 4 2" xfId="15167" xr:uid="{00000000-0005-0000-0000-00005A7C0000}"/>
    <cellStyle name="Normal 3 4 2 4 2 2" xfId="27828" xr:uid="{00000000-0005-0000-0000-00005B7C0000}"/>
    <cellStyle name="Normal 3 4 2 4 3" xfId="22796" xr:uid="{00000000-0005-0000-0000-00005C7C0000}"/>
    <cellStyle name="Normal 3 4 2 4 4" xfId="44893" xr:uid="{00000000-0005-0000-0000-00005D7C0000}"/>
    <cellStyle name="Normal 3 4 2 5" xfId="6610" xr:uid="{00000000-0005-0000-0000-00005E7C0000}"/>
    <cellStyle name="Normal 3 4 2 5 2" xfId="13198" xr:uid="{00000000-0005-0000-0000-00005F7C0000}"/>
    <cellStyle name="Normal 3 4 2 5 2 2" xfId="25942" xr:uid="{00000000-0005-0000-0000-0000607C0000}"/>
    <cellStyle name="Normal 3 4 2 5 3" xfId="21350" xr:uid="{00000000-0005-0000-0000-0000617C0000}"/>
    <cellStyle name="Normal 3 4 2 6" xfId="12129" xr:uid="{00000000-0005-0000-0000-0000627C0000}"/>
    <cellStyle name="Normal 3 4 2 6 2" xfId="24874" xr:uid="{00000000-0005-0000-0000-0000637C0000}"/>
    <cellStyle name="Normal 3 4 2 7" xfId="18708" xr:uid="{00000000-0005-0000-0000-0000647C0000}"/>
    <cellStyle name="Normal 3 4 2 8" xfId="20996" xr:uid="{00000000-0005-0000-0000-0000657C0000}"/>
    <cellStyle name="Normal 3 4 2 9" xfId="3158" xr:uid="{00000000-0005-0000-0000-0000667C0000}"/>
    <cellStyle name="Normal 3 4 3" xfId="1041" xr:uid="{00000000-0005-0000-0000-0000677C0000}"/>
    <cellStyle name="Normal 3 4 3 10" xfId="44894" xr:uid="{00000000-0005-0000-0000-0000687C0000}"/>
    <cellStyle name="Normal 3 4 3 2" xfId="8321" xr:uid="{00000000-0005-0000-0000-0000697C0000}"/>
    <cellStyle name="Normal 3 4 3 2 2" xfId="14810" xr:uid="{00000000-0005-0000-0000-00006A7C0000}"/>
    <cellStyle name="Normal 3 4 3 2 2 2" xfId="27487" xr:uid="{00000000-0005-0000-0000-00006B7C0000}"/>
    <cellStyle name="Normal 3 4 3 2 3" xfId="19589" xr:uid="{00000000-0005-0000-0000-00006C7C0000}"/>
    <cellStyle name="Normal 3 4 3 2 4" xfId="32704" xr:uid="{00000000-0005-0000-0000-00006D7C0000}"/>
    <cellStyle name="Normal 3 4 3 2 5" xfId="35715" xr:uid="{00000000-0005-0000-0000-00006E7C0000}"/>
    <cellStyle name="Normal 3 4 3 3" xfId="9245" xr:uid="{00000000-0005-0000-0000-00006F7C0000}"/>
    <cellStyle name="Normal 3 4 3 3 2" xfId="15652" xr:uid="{00000000-0005-0000-0000-0000707C0000}"/>
    <cellStyle name="Normal 3 4 3 3 2 2" xfId="28300" xr:uid="{00000000-0005-0000-0000-0000717C0000}"/>
    <cellStyle name="Normal 3 4 3 3 3" xfId="23247" xr:uid="{00000000-0005-0000-0000-0000727C0000}"/>
    <cellStyle name="Normal 3 4 3 4" xfId="7323" xr:uid="{00000000-0005-0000-0000-0000737C0000}"/>
    <cellStyle name="Normal 3 4 3 4 2" xfId="13848" xr:uid="{00000000-0005-0000-0000-0000747C0000}"/>
    <cellStyle name="Normal 3 4 3 4 2 2" xfId="26579" xr:uid="{00000000-0005-0000-0000-0000757C0000}"/>
    <cellStyle name="Normal 3 4 3 4 3" xfId="22051" xr:uid="{00000000-0005-0000-0000-0000767C0000}"/>
    <cellStyle name="Normal 3 4 3 5" xfId="12709" xr:uid="{00000000-0005-0000-0000-0000777C0000}"/>
    <cellStyle name="Normal 3 4 3 5 2" xfId="25455" xr:uid="{00000000-0005-0000-0000-0000787C0000}"/>
    <cellStyle name="Normal 3 4 3 6" xfId="18256" xr:uid="{00000000-0005-0000-0000-0000797C0000}"/>
    <cellStyle name="Normal 3 4 3 7" xfId="31599" xr:uid="{00000000-0005-0000-0000-00007A7C0000}"/>
    <cellStyle name="Normal 3 4 3 8" xfId="34863" xr:uid="{00000000-0005-0000-0000-00007B7C0000}"/>
    <cellStyle name="Normal 3 4 3 9" xfId="5360" xr:uid="{00000000-0005-0000-0000-00007C7C0000}"/>
    <cellStyle name="Normal 3 4 4" xfId="1302" xr:uid="{00000000-0005-0000-0000-00007D7C0000}"/>
    <cellStyle name="Normal 3 4 4 2" xfId="37813" xr:uid="{00000000-0005-0000-0000-00007E7C0000}"/>
    <cellStyle name="Normal 3 4 4 3" xfId="44895" xr:uid="{00000000-0005-0000-0000-00007F7C0000}"/>
    <cellStyle name="Normal 3 4 5" xfId="37598" xr:uid="{00000000-0005-0000-0000-0000807C0000}"/>
    <cellStyle name="Normal 3 4 5 2" xfId="44896" xr:uid="{00000000-0005-0000-0000-0000817C0000}"/>
    <cellStyle name="Normal 3 4 6" xfId="37367" xr:uid="{00000000-0005-0000-0000-0000827C0000}"/>
    <cellStyle name="Normal 3 4 7" xfId="37851" xr:uid="{00000000-0005-0000-0000-0000837C0000}"/>
    <cellStyle name="Normal 3 4 8" xfId="44890" xr:uid="{00000000-0005-0000-0000-0000847C0000}"/>
    <cellStyle name="Normal 3 40" xfId="5361" xr:uid="{00000000-0005-0000-0000-0000857C0000}"/>
    <cellStyle name="Normal 3 41" xfId="5362" xr:uid="{00000000-0005-0000-0000-0000867C0000}"/>
    <cellStyle name="Normal 3 42" xfId="5363" xr:uid="{00000000-0005-0000-0000-0000877C0000}"/>
    <cellStyle name="Normal 3 43" xfId="5364" xr:uid="{00000000-0005-0000-0000-0000887C0000}"/>
    <cellStyle name="Normal 3 44" xfId="5365" xr:uid="{00000000-0005-0000-0000-0000897C0000}"/>
    <cellStyle name="Normal 3 45" xfId="5366" xr:uid="{00000000-0005-0000-0000-00008A7C0000}"/>
    <cellStyle name="Normal 3 46" xfId="5367" xr:uid="{00000000-0005-0000-0000-00008B7C0000}"/>
    <cellStyle name="Normal 3 47" xfId="5368" xr:uid="{00000000-0005-0000-0000-00008C7C0000}"/>
    <cellStyle name="Normal 3 48" xfId="6127" xr:uid="{00000000-0005-0000-0000-00008D7C0000}"/>
    <cellStyle name="Normal 3 48 2" xfId="8551" xr:uid="{00000000-0005-0000-0000-00008E7C0000}"/>
    <cellStyle name="Normal 3 48 2 2" xfId="15037" xr:uid="{00000000-0005-0000-0000-00008F7C0000}"/>
    <cellStyle name="Normal 3 48 2 2 2" xfId="27708" xr:uid="{00000000-0005-0000-0000-0000907C0000}"/>
    <cellStyle name="Normal 3 48 2 3" xfId="22625" xr:uid="{00000000-0005-0000-0000-0000917C0000}"/>
    <cellStyle name="Normal 3 48 3" xfId="9509" xr:uid="{00000000-0005-0000-0000-0000927C0000}"/>
    <cellStyle name="Normal 3 48 3 2" xfId="15878" xr:uid="{00000000-0005-0000-0000-0000937C0000}"/>
    <cellStyle name="Normal 3 48 3 2 2" xfId="28519" xr:uid="{00000000-0005-0000-0000-0000947C0000}"/>
    <cellStyle name="Normal 3 48 3 3" xfId="23494" xr:uid="{00000000-0005-0000-0000-0000957C0000}"/>
    <cellStyle name="Normal 3 48 4" xfId="7657" xr:uid="{00000000-0005-0000-0000-0000967C0000}"/>
    <cellStyle name="Normal 3 48 4 2" xfId="14159" xr:uid="{00000000-0005-0000-0000-0000977C0000}"/>
    <cellStyle name="Normal 3 48 4 2 2" xfId="26887" xr:uid="{00000000-0005-0000-0000-0000987C0000}"/>
    <cellStyle name="Normal 3 48 4 3" xfId="22380" xr:uid="{00000000-0005-0000-0000-0000997C0000}"/>
    <cellStyle name="Normal 3 48 5" xfId="12961" xr:uid="{00000000-0005-0000-0000-00009A7C0000}"/>
    <cellStyle name="Normal 3 48 5 2" xfId="25707" xr:uid="{00000000-0005-0000-0000-00009B7C0000}"/>
    <cellStyle name="Normal 3 48 6" xfId="17517" xr:uid="{00000000-0005-0000-0000-00009C7C0000}"/>
    <cellStyle name="Normal 3 48 7" xfId="21083" xr:uid="{00000000-0005-0000-0000-00009D7C0000}"/>
    <cellStyle name="Normal 3 49" xfId="2229" xr:uid="{00000000-0005-0000-0000-00009E7C0000}"/>
    <cellStyle name="Normal 3 5" xfId="568" xr:uid="{00000000-0005-0000-0000-00009F7C0000}"/>
    <cellStyle name="Normal 3 5 10" xfId="5370" xr:uid="{00000000-0005-0000-0000-0000A07C0000}"/>
    <cellStyle name="Normal 3 5 11" xfId="5371" xr:uid="{00000000-0005-0000-0000-0000A17C0000}"/>
    <cellStyle name="Normal 3 5 12" xfId="5372" xr:uid="{00000000-0005-0000-0000-0000A27C0000}"/>
    <cellStyle name="Normal 3 5 13" xfId="5373" xr:uid="{00000000-0005-0000-0000-0000A37C0000}"/>
    <cellStyle name="Normal 3 5 14" xfId="5374" xr:uid="{00000000-0005-0000-0000-0000A47C0000}"/>
    <cellStyle name="Normal 3 5 15" xfId="5375" xr:uid="{00000000-0005-0000-0000-0000A57C0000}"/>
    <cellStyle name="Normal 3 5 16" xfId="5376" xr:uid="{00000000-0005-0000-0000-0000A67C0000}"/>
    <cellStyle name="Normal 3 5 17" xfId="5377" xr:uid="{00000000-0005-0000-0000-0000A77C0000}"/>
    <cellStyle name="Normal 3 5 18" xfId="5378" xr:uid="{00000000-0005-0000-0000-0000A87C0000}"/>
    <cellStyle name="Normal 3 5 19" xfId="5379" xr:uid="{00000000-0005-0000-0000-0000A97C0000}"/>
    <cellStyle name="Normal 3 5 2" xfId="1042" xr:uid="{00000000-0005-0000-0000-0000AA7C0000}"/>
    <cellStyle name="Normal 3 5 2 2" xfId="5380" xr:uid="{00000000-0005-0000-0000-0000AB7C0000}"/>
    <cellStyle name="Normal 3 5 2 2 2" xfId="44898" xr:uid="{00000000-0005-0000-0000-0000AC7C0000}"/>
    <cellStyle name="Normal 3 5 2 3" xfId="3152" xr:uid="{00000000-0005-0000-0000-0000AD7C0000}"/>
    <cellStyle name="Normal 3 5 2 3 2" xfId="44899" xr:uid="{00000000-0005-0000-0000-0000AE7C0000}"/>
    <cellStyle name="Normal 3 5 20" xfId="5369" xr:uid="{00000000-0005-0000-0000-0000AF7C0000}"/>
    <cellStyle name="Normal 3 5 20 2" xfId="8322" xr:uid="{00000000-0005-0000-0000-0000B07C0000}"/>
    <cellStyle name="Normal 3 5 20 2 2" xfId="14811" xr:uid="{00000000-0005-0000-0000-0000B17C0000}"/>
    <cellStyle name="Normal 3 5 20 2 2 2" xfId="27488" xr:uid="{00000000-0005-0000-0000-0000B27C0000}"/>
    <cellStyle name="Normal 3 5 20 2 3" xfId="22576" xr:uid="{00000000-0005-0000-0000-0000B37C0000}"/>
    <cellStyle name="Normal 3 5 20 3" xfId="9246" xr:uid="{00000000-0005-0000-0000-0000B47C0000}"/>
    <cellStyle name="Normal 3 5 20 3 2" xfId="15653" xr:uid="{00000000-0005-0000-0000-0000B57C0000}"/>
    <cellStyle name="Normal 3 5 20 3 2 2" xfId="28301" xr:uid="{00000000-0005-0000-0000-0000B67C0000}"/>
    <cellStyle name="Normal 3 5 20 3 3" xfId="23248" xr:uid="{00000000-0005-0000-0000-0000B77C0000}"/>
    <cellStyle name="Normal 3 5 20 4" xfId="7325" xr:uid="{00000000-0005-0000-0000-0000B87C0000}"/>
    <cellStyle name="Normal 3 5 20 4 2" xfId="13849" xr:uid="{00000000-0005-0000-0000-0000B97C0000}"/>
    <cellStyle name="Normal 3 5 20 4 2 2" xfId="26580" xr:uid="{00000000-0005-0000-0000-0000BA7C0000}"/>
    <cellStyle name="Normal 3 5 20 4 3" xfId="22053" xr:uid="{00000000-0005-0000-0000-0000BB7C0000}"/>
    <cellStyle name="Normal 3 5 20 5" xfId="12710" xr:uid="{00000000-0005-0000-0000-0000BC7C0000}"/>
    <cellStyle name="Normal 3 5 20 5 2" xfId="25456" xr:uid="{00000000-0005-0000-0000-0000BD7C0000}"/>
    <cellStyle name="Normal 3 5 20 6" xfId="18709" xr:uid="{00000000-0005-0000-0000-0000BE7C0000}"/>
    <cellStyle name="Normal 3 5 20 7" xfId="21044" xr:uid="{00000000-0005-0000-0000-0000BF7C0000}"/>
    <cellStyle name="Normal 3 5 21" xfId="18257" xr:uid="{00000000-0005-0000-0000-0000C07C0000}"/>
    <cellStyle name="Normal 3 5 21 2" xfId="19590" xr:uid="{00000000-0005-0000-0000-0000C17C0000}"/>
    <cellStyle name="Normal 3 5 21 2 2" xfId="32705" xr:uid="{00000000-0005-0000-0000-0000C27C0000}"/>
    <cellStyle name="Normal 3 5 21 2 3" xfId="35716" xr:uid="{00000000-0005-0000-0000-0000C37C0000}"/>
    <cellStyle name="Normal 3 5 21 3" xfId="31605" xr:uid="{00000000-0005-0000-0000-0000C47C0000}"/>
    <cellStyle name="Normal 3 5 21 4" xfId="34865" xr:uid="{00000000-0005-0000-0000-0000C57C0000}"/>
    <cellStyle name="Normal 3 5 22" xfId="44897" xr:uid="{00000000-0005-0000-0000-0000C67C0000}"/>
    <cellStyle name="Normal 3 5 3" xfId="1314" xr:uid="{00000000-0005-0000-0000-0000C77C0000}"/>
    <cellStyle name="Normal 3 5 3 2" xfId="5381" xr:uid="{00000000-0005-0000-0000-0000C87C0000}"/>
    <cellStyle name="Normal 3 5 3 3" xfId="44900" xr:uid="{00000000-0005-0000-0000-0000C97C0000}"/>
    <cellStyle name="Normal 3 5 4" xfId="5382" xr:uid="{00000000-0005-0000-0000-0000CA7C0000}"/>
    <cellStyle name="Normal 3 5 4 2" xfId="44901" xr:uid="{00000000-0005-0000-0000-0000CB7C0000}"/>
    <cellStyle name="Normal 3 5 5" xfId="5383" xr:uid="{00000000-0005-0000-0000-0000CC7C0000}"/>
    <cellStyle name="Normal 3 5 5 2" xfId="44902" xr:uid="{00000000-0005-0000-0000-0000CD7C0000}"/>
    <cellStyle name="Normal 3 5 6" xfId="5384" xr:uid="{00000000-0005-0000-0000-0000CE7C0000}"/>
    <cellStyle name="Normal 3 5 7" xfId="5385" xr:uid="{00000000-0005-0000-0000-0000CF7C0000}"/>
    <cellStyle name="Normal 3 5 8" xfId="5386" xr:uid="{00000000-0005-0000-0000-0000D07C0000}"/>
    <cellStyle name="Normal 3 5 9" xfId="5387" xr:uid="{00000000-0005-0000-0000-0000D17C0000}"/>
    <cellStyle name="Normal 3 50" xfId="17405" xr:uid="{00000000-0005-0000-0000-0000D27C0000}"/>
    <cellStyle name="Normal 3 50 2" xfId="29936" xr:uid="{00000000-0005-0000-0000-0000D37C0000}"/>
    <cellStyle name="Normal 3 51" xfId="30577" xr:uid="{00000000-0005-0000-0000-0000D47C0000}"/>
    <cellStyle name="Normal 3 52" xfId="36599" xr:uid="{00000000-0005-0000-0000-0000D57C0000}"/>
    <cellStyle name="Normal 3 53" xfId="37349" xr:uid="{00000000-0005-0000-0000-0000D67C0000}"/>
    <cellStyle name="Normal 3 54" xfId="37833" xr:uid="{00000000-0005-0000-0000-0000D77C0000}"/>
    <cellStyle name="Normal 3 55" xfId="38097" xr:uid="{00000000-0005-0000-0000-0000D87C0000}"/>
    <cellStyle name="Normal 3 56" xfId="44849" xr:uid="{00000000-0005-0000-0000-0000D97C0000}"/>
    <cellStyle name="Normal 3 57" xfId="46736" xr:uid="{00000000-0005-0000-0000-0000DA7C0000}"/>
    <cellStyle name="Normal 3 58" xfId="46738" xr:uid="{00000000-0005-0000-0000-0000DB7C0000}"/>
    <cellStyle name="Normal 3 59" xfId="46737" xr:uid="{00000000-0005-0000-0000-0000DC7C0000}"/>
    <cellStyle name="Normal 3 6" xfId="642" xr:uid="{00000000-0005-0000-0000-0000DD7C0000}"/>
    <cellStyle name="Normal 3 6 10" xfId="5389" xr:uid="{00000000-0005-0000-0000-0000DE7C0000}"/>
    <cellStyle name="Normal 3 6 11" xfId="5390" xr:uid="{00000000-0005-0000-0000-0000DF7C0000}"/>
    <cellStyle name="Normal 3 6 12" xfId="5391" xr:uid="{00000000-0005-0000-0000-0000E07C0000}"/>
    <cellStyle name="Normal 3 6 13" xfId="5392" xr:uid="{00000000-0005-0000-0000-0000E17C0000}"/>
    <cellStyle name="Normal 3 6 14" xfId="5393" xr:uid="{00000000-0005-0000-0000-0000E27C0000}"/>
    <cellStyle name="Normal 3 6 15" xfId="5394" xr:uid="{00000000-0005-0000-0000-0000E37C0000}"/>
    <cellStyle name="Normal 3 6 16" xfId="5395" xr:uid="{00000000-0005-0000-0000-0000E47C0000}"/>
    <cellStyle name="Normal 3 6 17" xfId="5396" xr:uid="{00000000-0005-0000-0000-0000E57C0000}"/>
    <cellStyle name="Normal 3 6 18" xfId="5397" xr:uid="{00000000-0005-0000-0000-0000E67C0000}"/>
    <cellStyle name="Normal 3 6 19" xfId="5398" xr:uid="{00000000-0005-0000-0000-0000E77C0000}"/>
    <cellStyle name="Normal 3 6 2" xfId="1043" xr:uid="{00000000-0005-0000-0000-0000E87C0000}"/>
    <cellStyle name="Normal 3 6 2 2" xfId="10517" xr:uid="{00000000-0005-0000-0000-0000E97C0000}"/>
    <cellStyle name="Normal 3 6 2 2 2" xfId="44904" xr:uid="{00000000-0005-0000-0000-0000EA7C0000}"/>
    <cellStyle name="Normal 3 6 2 3" xfId="18259" xr:uid="{00000000-0005-0000-0000-0000EB7C0000}"/>
    <cellStyle name="Normal 3 6 2 4" xfId="5399" xr:uid="{00000000-0005-0000-0000-0000EC7C0000}"/>
    <cellStyle name="Normal 3 6 2 5" xfId="44903" xr:uid="{00000000-0005-0000-0000-0000ED7C0000}"/>
    <cellStyle name="Normal 3 6 20" xfId="5388" xr:uid="{00000000-0005-0000-0000-0000EE7C0000}"/>
    <cellStyle name="Normal 3 6 20 2" xfId="6275" xr:uid="{00000000-0005-0000-0000-0000EF7C0000}"/>
    <cellStyle name="Normal 3 6 20 3" xfId="8323" xr:uid="{00000000-0005-0000-0000-0000F07C0000}"/>
    <cellStyle name="Normal 3 6 20 3 2" xfId="14812" xr:uid="{00000000-0005-0000-0000-0000F17C0000}"/>
    <cellStyle name="Normal 3 6 20 3 2 2" xfId="27489" xr:uid="{00000000-0005-0000-0000-0000F27C0000}"/>
    <cellStyle name="Normal 3 6 20 3 3" xfId="22577" xr:uid="{00000000-0005-0000-0000-0000F37C0000}"/>
    <cellStyle name="Normal 3 6 20 4" xfId="9247" xr:uid="{00000000-0005-0000-0000-0000F47C0000}"/>
    <cellStyle name="Normal 3 6 20 4 2" xfId="15654" xr:uid="{00000000-0005-0000-0000-0000F57C0000}"/>
    <cellStyle name="Normal 3 6 20 4 2 2" xfId="28302" xr:uid="{00000000-0005-0000-0000-0000F67C0000}"/>
    <cellStyle name="Normal 3 6 20 4 3" xfId="23249" xr:uid="{00000000-0005-0000-0000-0000F77C0000}"/>
    <cellStyle name="Normal 3 6 20 5" xfId="7328" xr:uid="{00000000-0005-0000-0000-0000F87C0000}"/>
    <cellStyle name="Normal 3 6 20 5 2" xfId="13851" xr:uid="{00000000-0005-0000-0000-0000F97C0000}"/>
    <cellStyle name="Normal 3 6 20 5 2 2" xfId="26582" xr:uid="{00000000-0005-0000-0000-0000FA7C0000}"/>
    <cellStyle name="Normal 3 6 20 5 3" xfId="22056" xr:uid="{00000000-0005-0000-0000-0000FB7C0000}"/>
    <cellStyle name="Normal 3 6 20 6" xfId="12712" xr:uid="{00000000-0005-0000-0000-0000FC7C0000}"/>
    <cellStyle name="Normal 3 6 20 6 2" xfId="25458" xr:uid="{00000000-0005-0000-0000-0000FD7C0000}"/>
    <cellStyle name="Normal 3 6 20 7" xfId="18710" xr:uid="{00000000-0005-0000-0000-0000FE7C0000}"/>
    <cellStyle name="Normal 3 6 20 8" xfId="21045" xr:uid="{00000000-0005-0000-0000-0000FF7C0000}"/>
    <cellStyle name="Normal 3 6 21" xfId="9977" xr:uid="{00000000-0005-0000-0000-0000007D0000}"/>
    <cellStyle name="Normal 3 6 21 2" xfId="19591" xr:uid="{00000000-0005-0000-0000-0000017D0000}"/>
    <cellStyle name="Normal 3 6 21 2 2" xfId="32706" xr:uid="{00000000-0005-0000-0000-0000027D0000}"/>
    <cellStyle name="Normal 3 6 21 2 3" xfId="35717" xr:uid="{00000000-0005-0000-0000-0000037D0000}"/>
    <cellStyle name="Normal 3 6 21 3" xfId="18258" xr:uid="{00000000-0005-0000-0000-0000047D0000}"/>
    <cellStyle name="Normal 3 6 21 4" xfId="31617" xr:uid="{00000000-0005-0000-0000-0000057D0000}"/>
    <cellStyle name="Normal 3 6 21 5" xfId="34866" xr:uid="{00000000-0005-0000-0000-0000067D0000}"/>
    <cellStyle name="Normal 3 6 22" xfId="2932" xr:uid="{00000000-0005-0000-0000-0000077D0000}"/>
    <cellStyle name="Normal 3 6 3" xfId="5400" xr:uid="{00000000-0005-0000-0000-0000087D0000}"/>
    <cellStyle name="Normal 3 6 3 2" xfId="44905" xr:uid="{00000000-0005-0000-0000-0000097D0000}"/>
    <cellStyle name="Normal 3 6 4" xfId="5401" xr:uid="{00000000-0005-0000-0000-00000A7D0000}"/>
    <cellStyle name="Normal 3 6 4 2" xfId="44906" xr:uid="{00000000-0005-0000-0000-00000B7D0000}"/>
    <cellStyle name="Normal 3 6 5" xfId="5402" xr:uid="{00000000-0005-0000-0000-00000C7D0000}"/>
    <cellStyle name="Normal 3 6 5 2" xfId="44907" xr:uid="{00000000-0005-0000-0000-00000D7D0000}"/>
    <cellStyle name="Normal 3 6 6" xfId="5403" xr:uid="{00000000-0005-0000-0000-00000E7D0000}"/>
    <cellStyle name="Normal 3 6 7" xfId="5404" xr:uid="{00000000-0005-0000-0000-00000F7D0000}"/>
    <cellStyle name="Normal 3 6 8" xfId="5405" xr:uid="{00000000-0005-0000-0000-0000107D0000}"/>
    <cellStyle name="Normal 3 6 9" xfId="5406" xr:uid="{00000000-0005-0000-0000-0000117D0000}"/>
    <cellStyle name="Normal 3 60" xfId="46739" xr:uid="{00000000-0005-0000-0000-0000127D0000}"/>
    <cellStyle name="Normal 3 7" xfId="695" xr:uid="{00000000-0005-0000-0000-0000137D0000}"/>
    <cellStyle name="Normal 3 7 2" xfId="1044" xr:uid="{00000000-0005-0000-0000-0000147D0000}"/>
    <cellStyle name="Normal 3 7 2 2" xfId="14813" xr:uid="{00000000-0005-0000-0000-0000157D0000}"/>
    <cellStyle name="Normal 3 7 2 2 2" xfId="27490" xr:uid="{00000000-0005-0000-0000-0000167D0000}"/>
    <cellStyle name="Normal 3 7 2 2 3" xfId="44909" xr:uid="{00000000-0005-0000-0000-0000177D0000}"/>
    <cellStyle name="Normal 3 7 2 3" xfId="18711" xr:uid="{00000000-0005-0000-0000-0000187D0000}"/>
    <cellStyle name="Normal 3 7 2 4" xfId="22578" xr:uid="{00000000-0005-0000-0000-0000197D0000}"/>
    <cellStyle name="Normal 3 7 2 5" xfId="8324" xr:uid="{00000000-0005-0000-0000-00001A7D0000}"/>
    <cellStyle name="Normal 3 7 2 6" xfId="44908" xr:uid="{00000000-0005-0000-0000-00001B7D0000}"/>
    <cellStyle name="Normal 3 7 3" xfId="9248" xr:uid="{00000000-0005-0000-0000-00001C7D0000}"/>
    <cellStyle name="Normal 3 7 3 2" xfId="15655" xr:uid="{00000000-0005-0000-0000-00001D7D0000}"/>
    <cellStyle name="Normal 3 7 3 2 2" xfId="19592" xr:uid="{00000000-0005-0000-0000-00001E7D0000}"/>
    <cellStyle name="Normal 3 7 3 2 3" xfId="32707" xr:uid="{00000000-0005-0000-0000-00001F7D0000}"/>
    <cellStyle name="Normal 3 7 3 2 4" xfId="35718" xr:uid="{00000000-0005-0000-0000-0000207D0000}"/>
    <cellStyle name="Normal 3 7 3 3" xfId="18260" xr:uid="{00000000-0005-0000-0000-0000217D0000}"/>
    <cellStyle name="Normal 3 7 3 4" xfId="31632" xr:uid="{00000000-0005-0000-0000-0000227D0000}"/>
    <cellStyle name="Normal 3 7 3 5" xfId="34867" xr:uid="{00000000-0005-0000-0000-0000237D0000}"/>
    <cellStyle name="Normal 3 7 3 6" xfId="44910" xr:uid="{00000000-0005-0000-0000-0000247D0000}"/>
    <cellStyle name="Normal 3 7 4" xfId="9978" xr:uid="{00000000-0005-0000-0000-0000257D0000}"/>
    <cellStyle name="Normal 3 7 4 2" xfId="44911" xr:uid="{00000000-0005-0000-0000-0000267D0000}"/>
    <cellStyle name="Normal 3 7 5" xfId="7342" xr:uid="{00000000-0005-0000-0000-0000277D0000}"/>
    <cellStyle name="Normal 3 7 5 2" xfId="13865" xr:uid="{00000000-0005-0000-0000-0000287D0000}"/>
    <cellStyle name="Normal 3 7 5 2 2" xfId="26596" xr:uid="{00000000-0005-0000-0000-0000297D0000}"/>
    <cellStyle name="Normal 3 7 5 3" xfId="22070" xr:uid="{00000000-0005-0000-0000-00002A7D0000}"/>
    <cellStyle name="Normal 3 7 5 4" xfId="44912" xr:uid="{00000000-0005-0000-0000-00002B7D0000}"/>
    <cellStyle name="Normal 3 7 6" xfId="12715" xr:uid="{00000000-0005-0000-0000-00002C7D0000}"/>
    <cellStyle name="Normal 3 7 6 2" xfId="25461" xr:uid="{00000000-0005-0000-0000-00002D7D0000}"/>
    <cellStyle name="Normal 3 7 7" xfId="5407" xr:uid="{00000000-0005-0000-0000-00002E7D0000}"/>
    <cellStyle name="Normal 3 7 8" xfId="37743" xr:uid="{00000000-0005-0000-0000-00002F7D0000}"/>
    <cellStyle name="Normal 3 7 9" xfId="38021" xr:uid="{00000000-0005-0000-0000-0000307D0000}"/>
    <cellStyle name="Normal 3 8" xfId="1045" xr:uid="{00000000-0005-0000-0000-0000317D0000}"/>
    <cellStyle name="Normal 3 8 2" xfId="8325" xr:uid="{00000000-0005-0000-0000-0000327D0000}"/>
    <cellStyle name="Normal 3 8 2 2" xfId="14814" xr:uid="{00000000-0005-0000-0000-0000337D0000}"/>
    <cellStyle name="Normal 3 8 2 2 2" xfId="27491" xr:uid="{00000000-0005-0000-0000-0000347D0000}"/>
    <cellStyle name="Normal 3 8 2 2 3" xfId="44914" xr:uid="{00000000-0005-0000-0000-0000357D0000}"/>
    <cellStyle name="Normal 3 8 2 3" xfId="18712" xr:uid="{00000000-0005-0000-0000-0000367D0000}"/>
    <cellStyle name="Normal 3 8 2 4" xfId="22579" xr:uid="{00000000-0005-0000-0000-0000377D0000}"/>
    <cellStyle name="Normal 3 8 2 5" xfId="44913" xr:uid="{00000000-0005-0000-0000-0000387D0000}"/>
    <cellStyle name="Normal 3 8 3" xfId="9249" xr:uid="{00000000-0005-0000-0000-0000397D0000}"/>
    <cellStyle name="Normal 3 8 3 2" xfId="15656" xr:uid="{00000000-0005-0000-0000-00003A7D0000}"/>
    <cellStyle name="Normal 3 8 3 2 2" xfId="19593" xr:uid="{00000000-0005-0000-0000-00003B7D0000}"/>
    <cellStyle name="Normal 3 8 3 2 3" xfId="32708" xr:uid="{00000000-0005-0000-0000-00003C7D0000}"/>
    <cellStyle name="Normal 3 8 3 2 4" xfId="35719" xr:uid="{00000000-0005-0000-0000-00003D7D0000}"/>
    <cellStyle name="Normal 3 8 3 3" xfId="18261" xr:uid="{00000000-0005-0000-0000-00003E7D0000}"/>
    <cellStyle name="Normal 3 8 3 4" xfId="31633" xr:uid="{00000000-0005-0000-0000-00003F7D0000}"/>
    <cellStyle name="Normal 3 8 3 5" xfId="34868" xr:uid="{00000000-0005-0000-0000-0000407D0000}"/>
    <cellStyle name="Normal 3 8 3 6" xfId="44915" xr:uid="{00000000-0005-0000-0000-0000417D0000}"/>
    <cellStyle name="Normal 3 8 4" xfId="9979" xr:uid="{00000000-0005-0000-0000-0000427D0000}"/>
    <cellStyle name="Normal 3 8 4 2" xfId="44916" xr:uid="{00000000-0005-0000-0000-0000437D0000}"/>
    <cellStyle name="Normal 3 8 5" xfId="7343" xr:uid="{00000000-0005-0000-0000-0000447D0000}"/>
    <cellStyle name="Normal 3 8 5 2" xfId="13866" xr:uid="{00000000-0005-0000-0000-0000457D0000}"/>
    <cellStyle name="Normal 3 8 5 2 2" xfId="26597" xr:uid="{00000000-0005-0000-0000-0000467D0000}"/>
    <cellStyle name="Normal 3 8 5 3" xfId="22071" xr:uid="{00000000-0005-0000-0000-0000477D0000}"/>
    <cellStyle name="Normal 3 8 5 4" xfId="44917" xr:uid="{00000000-0005-0000-0000-0000487D0000}"/>
    <cellStyle name="Normal 3 8 6" xfId="12716" xr:uid="{00000000-0005-0000-0000-0000497D0000}"/>
    <cellStyle name="Normal 3 8 6 2" xfId="25462" xr:uid="{00000000-0005-0000-0000-00004A7D0000}"/>
    <cellStyle name="Normal 3 8 7" xfId="5408" xr:uid="{00000000-0005-0000-0000-00004B7D0000}"/>
    <cellStyle name="Normal 3 9" xfId="1038" xr:uid="{00000000-0005-0000-0000-00004C7D0000}"/>
    <cellStyle name="Normal 3 9 2" xfId="8326" xr:uid="{00000000-0005-0000-0000-00004D7D0000}"/>
    <cellStyle name="Normal 3 9 2 2" xfId="14815" xr:uid="{00000000-0005-0000-0000-00004E7D0000}"/>
    <cellStyle name="Normal 3 9 2 2 2" xfId="19594" xr:uid="{00000000-0005-0000-0000-00004F7D0000}"/>
    <cellStyle name="Normal 3 9 2 2 3" xfId="32709" xr:uid="{00000000-0005-0000-0000-0000507D0000}"/>
    <cellStyle name="Normal 3 9 2 2 4" xfId="35720" xr:uid="{00000000-0005-0000-0000-0000517D0000}"/>
    <cellStyle name="Normal 3 9 2 3" xfId="18262" xr:uid="{00000000-0005-0000-0000-0000527D0000}"/>
    <cellStyle name="Normal 3 9 2 4" xfId="31634" xr:uid="{00000000-0005-0000-0000-0000537D0000}"/>
    <cellStyle name="Normal 3 9 2 5" xfId="34869" xr:uid="{00000000-0005-0000-0000-0000547D0000}"/>
    <cellStyle name="Normal 3 9 2 6" xfId="44919" xr:uid="{00000000-0005-0000-0000-0000557D0000}"/>
    <cellStyle name="Normal 3 9 3" xfId="9250" xr:uid="{00000000-0005-0000-0000-0000567D0000}"/>
    <cellStyle name="Normal 3 9 3 2" xfId="15657" xr:uid="{00000000-0005-0000-0000-0000577D0000}"/>
    <cellStyle name="Normal 3 9 3 2 2" xfId="28303" xr:uid="{00000000-0005-0000-0000-0000587D0000}"/>
    <cellStyle name="Normal 3 9 3 3" xfId="23250" xr:uid="{00000000-0005-0000-0000-0000597D0000}"/>
    <cellStyle name="Normal 3 9 3 4" xfId="44920" xr:uid="{00000000-0005-0000-0000-00005A7D0000}"/>
    <cellStyle name="Normal 3 9 4" xfId="10650" xr:uid="{00000000-0005-0000-0000-00005B7D0000}"/>
    <cellStyle name="Normal 3 9 4 2" xfId="44921" xr:uid="{00000000-0005-0000-0000-00005C7D0000}"/>
    <cellStyle name="Normal 3 9 5" xfId="10867" xr:uid="{00000000-0005-0000-0000-00005D7D0000}"/>
    <cellStyle name="Normal 3 9 6" xfId="7344" xr:uid="{00000000-0005-0000-0000-00005E7D0000}"/>
    <cellStyle name="Normal 3 9 6 2" xfId="13867" xr:uid="{00000000-0005-0000-0000-00005F7D0000}"/>
    <cellStyle name="Normal 3 9 6 2 2" xfId="26598" xr:uid="{00000000-0005-0000-0000-0000607D0000}"/>
    <cellStyle name="Normal 3 9 6 3" xfId="22072" xr:uid="{00000000-0005-0000-0000-0000617D0000}"/>
    <cellStyle name="Normal 3 9 7" xfId="12717" xr:uid="{00000000-0005-0000-0000-0000627D0000}"/>
    <cellStyle name="Normal 3 9 7 2" xfId="25463" xr:uid="{00000000-0005-0000-0000-0000637D0000}"/>
    <cellStyle name="Normal 3 9 8" xfId="5409" xr:uid="{00000000-0005-0000-0000-0000647D0000}"/>
    <cellStyle name="Normal 3 9 9" xfId="44918" xr:uid="{00000000-0005-0000-0000-0000657D0000}"/>
    <cellStyle name="Normal 3_07 Jul 2012 BGC Standard Reporting Package_rev1" xfId="6131" xr:uid="{00000000-0005-0000-0000-0000667D0000}"/>
    <cellStyle name="Normal 30" xfId="312" xr:uid="{00000000-0005-0000-0000-0000677D0000}"/>
    <cellStyle name="Normal 30 2" xfId="640" xr:uid="{00000000-0005-0000-0000-0000687D0000}"/>
    <cellStyle name="Normal 30 2 2" xfId="10520" xr:uid="{00000000-0005-0000-0000-0000697D0000}"/>
    <cellStyle name="Normal 30 2 3" xfId="10440" xr:uid="{00000000-0005-0000-0000-00006A7D0000}"/>
    <cellStyle name="Normal 30 2 4" xfId="5410" xr:uid="{00000000-0005-0000-0000-00006B7D0000}"/>
    <cellStyle name="Normal 30 2 5" xfId="37714" xr:uid="{00000000-0005-0000-0000-00006C7D0000}"/>
    <cellStyle name="Normal 30 2 6" xfId="37993" xr:uid="{00000000-0005-0000-0000-00006D7D0000}"/>
    <cellStyle name="Normal 30 2 7" xfId="44922" xr:uid="{00000000-0005-0000-0000-00006E7D0000}"/>
    <cellStyle name="Normal 30 3" xfId="1891" xr:uid="{00000000-0005-0000-0000-00006F7D0000}"/>
    <cellStyle name="Normal 30 3 2" xfId="9751" xr:uid="{00000000-0005-0000-0000-0000707D0000}"/>
    <cellStyle name="Normal 30 3 3" xfId="44923" xr:uid="{00000000-0005-0000-0000-0000717D0000}"/>
    <cellStyle name="Normal 30 4" xfId="10341" xr:uid="{00000000-0005-0000-0000-0000727D0000}"/>
    <cellStyle name="Normal 30 4 2" xfId="18263" xr:uid="{00000000-0005-0000-0000-0000737D0000}"/>
    <cellStyle name="Normal 30 4 3" xfId="44924" xr:uid="{00000000-0005-0000-0000-0000747D0000}"/>
    <cellStyle name="Normal 30 5" xfId="2934" xr:uid="{00000000-0005-0000-0000-0000757D0000}"/>
    <cellStyle name="Normal 30 6" xfId="46734" xr:uid="{00000000-0005-0000-0000-0000767D0000}"/>
    <cellStyle name="Normal 31" xfId="313" xr:uid="{00000000-0005-0000-0000-0000777D0000}"/>
    <cellStyle name="Normal 31 2" xfId="641" xr:uid="{00000000-0005-0000-0000-0000787D0000}"/>
    <cellStyle name="Normal 31 2 10" xfId="37715" xr:uid="{00000000-0005-0000-0000-0000797D0000}"/>
    <cellStyle name="Normal 31 2 11" xfId="37994" xr:uid="{00000000-0005-0000-0000-00007A7D0000}"/>
    <cellStyle name="Normal 31 2 12" xfId="44925" xr:uid="{00000000-0005-0000-0000-00007B7D0000}"/>
    <cellStyle name="Normal 31 2 2" xfId="8327" xr:uid="{00000000-0005-0000-0000-00007C7D0000}"/>
    <cellStyle name="Normal 31 2 2 2" xfId="14816" xr:uid="{00000000-0005-0000-0000-00007D7D0000}"/>
    <cellStyle name="Normal 31 2 2 2 2" xfId="27492" xr:uid="{00000000-0005-0000-0000-00007E7D0000}"/>
    <cellStyle name="Normal 31 2 2 3" xfId="22580" xr:uid="{00000000-0005-0000-0000-00007F7D0000}"/>
    <cellStyle name="Normal 31 2 3" xfId="9251" xr:uid="{00000000-0005-0000-0000-0000807D0000}"/>
    <cellStyle name="Normal 31 2 3 2" xfId="15658" xr:uid="{00000000-0005-0000-0000-0000817D0000}"/>
    <cellStyle name="Normal 31 2 3 2 2" xfId="28304" xr:uid="{00000000-0005-0000-0000-0000827D0000}"/>
    <cellStyle name="Normal 31 2 3 3" xfId="23251" xr:uid="{00000000-0005-0000-0000-0000837D0000}"/>
    <cellStyle name="Normal 31 2 4" xfId="10521" xr:uid="{00000000-0005-0000-0000-0000847D0000}"/>
    <cellStyle name="Normal 31 2 5" xfId="10082" xr:uid="{00000000-0005-0000-0000-0000857D0000}"/>
    <cellStyle name="Normal 31 2 6" xfId="7345" xr:uid="{00000000-0005-0000-0000-0000867D0000}"/>
    <cellStyle name="Normal 31 2 6 2" xfId="13868" xr:uid="{00000000-0005-0000-0000-0000877D0000}"/>
    <cellStyle name="Normal 31 2 6 2 2" xfId="26599" xr:uid="{00000000-0005-0000-0000-0000887D0000}"/>
    <cellStyle name="Normal 31 2 6 3" xfId="22073" xr:uid="{00000000-0005-0000-0000-0000897D0000}"/>
    <cellStyle name="Normal 31 2 7" xfId="12718" xr:uid="{00000000-0005-0000-0000-00008A7D0000}"/>
    <cellStyle name="Normal 31 2 7 2" xfId="25464" xr:uid="{00000000-0005-0000-0000-00008B7D0000}"/>
    <cellStyle name="Normal 31 2 8" xfId="21046" xr:uid="{00000000-0005-0000-0000-00008C7D0000}"/>
    <cellStyle name="Normal 31 2 9" xfId="5411" xr:uid="{00000000-0005-0000-0000-00008D7D0000}"/>
    <cellStyle name="Normal 31 3" xfId="1892" xr:uid="{00000000-0005-0000-0000-00008E7D0000}"/>
    <cellStyle name="Normal 31 3 2" xfId="9752" xr:uid="{00000000-0005-0000-0000-00008F7D0000}"/>
    <cellStyle name="Normal 31 3 3" xfId="44926" xr:uid="{00000000-0005-0000-0000-0000907D0000}"/>
    <cellStyle name="Normal 31 4" xfId="10920" xr:uid="{00000000-0005-0000-0000-0000917D0000}"/>
    <cellStyle name="Normal 31 4 2" xfId="19595" xr:uid="{00000000-0005-0000-0000-0000927D0000}"/>
    <cellStyle name="Normal 31 4 2 2" xfId="32710" xr:uid="{00000000-0005-0000-0000-0000937D0000}"/>
    <cellStyle name="Normal 31 4 2 3" xfId="35721" xr:uid="{00000000-0005-0000-0000-0000947D0000}"/>
    <cellStyle name="Normal 31 4 3" xfId="18264" xr:uid="{00000000-0005-0000-0000-0000957D0000}"/>
    <cellStyle name="Normal 31 4 4" xfId="31636" xr:uid="{00000000-0005-0000-0000-0000967D0000}"/>
    <cellStyle name="Normal 31 4 5" xfId="34870" xr:uid="{00000000-0005-0000-0000-0000977D0000}"/>
    <cellStyle name="Normal 31 4 6" xfId="44927" xr:uid="{00000000-0005-0000-0000-0000987D0000}"/>
    <cellStyle name="Normal 31 5" xfId="2935" xr:uid="{00000000-0005-0000-0000-0000997D0000}"/>
    <cellStyle name="Normal 31 6" xfId="46735" xr:uid="{00000000-0005-0000-0000-00009A7D0000}"/>
    <cellStyle name="Normal 32" xfId="314" xr:uid="{00000000-0005-0000-0000-00009B7D0000}"/>
    <cellStyle name="Normal 32 2" xfId="1893" xr:uid="{00000000-0005-0000-0000-00009C7D0000}"/>
    <cellStyle name="Normal 32 2 2" xfId="8328" xr:uid="{00000000-0005-0000-0000-00009D7D0000}"/>
    <cellStyle name="Normal 32 2 2 2" xfId="14817" xr:uid="{00000000-0005-0000-0000-00009E7D0000}"/>
    <cellStyle name="Normal 32 2 2 2 2" xfId="27493" xr:uid="{00000000-0005-0000-0000-00009F7D0000}"/>
    <cellStyle name="Normal 32 2 2 3" xfId="18820" xr:uid="{00000000-0005-0000-0000-0000A07D0000}"/>
    <cellStyle name="Normal 32 2 2 4" xfId="22581" xr:uid="{00000000-0005-0000-0000-0000A17D0000}"/>
    <cellStyle name="Normal 32 2 3" xfId="9252" xr:uid="{00000000-0005-0000-0000-0000A27D0000}"/>
    <cellStyle name="Normal 32 2 3 2" xfId="15659" xr:uid="{00000000-0005-0000-0000-0000A37D0000}"/>
    <cellStyle name="Normal 32 2 3 2 2" xfId="19596" xr:uid="{00000000-0005-0000-0000-0000A47D0000}"/>
    <cellStyle name="Normal 32 2 3 2 3" xfId="32711" xr:uid="{00000000-0005-0000-0000-0000A57D0000}"/>
    <cellStyle name="Normal 32 2 3 2 4" xfId="35722" xr:uid="{00000000-0005-0000-0000-0000A67D0000}"/>
    <cellStyle name="Normal 32 2 3 3" xfId="18266" xr:uid="{00000000-0005-0000-0000-0000A77D0000}"/>
    <cellStyle name="Normal 32 2 3 4" xfId="31638" xr:uid="{00000000-0005-0000-0000-0000A87D0000}"/>
    <cellStyle name="Normal 32 2 3 5" xfId="34871" xr:uid="{00000000-0005-0000-0000-0000A97D0000}"/>
    <cellStyle name="Normal 32 2 4" xfId="10522" xr:uid="{00000000-0005-0000-0000-0000AA7D0000}"/>
    <cellStyle name="Normal 32 2 5" xfId="10357" xr:uid="{00000000-0005-0000-0000-0000AB7D0000}"/>
    <cellStyle name="Normal 32 2 6" xfId="7346" xr:uid="{00000000-0005-0000-0000-0000AC7D0000}"/>
    <cellStyle name="Normal 32 2 6 2" xfId="13869" xr:uid="{00000000-0005-0000-0000-0000AD7D0000}"/>
    <cellStyle name="Normal 32 2 6 2 2" xfId="26600" xr:uid="{00000000-0005-0000-0000-0000AE7D0000}"/>
    <cellStyle name="Normal 32 2 6 3" xfId="22074" xr:uid="{00000000-0005-0000-0000-0000AF7D0000}"/>
    <cellStyle name="Normal 32 2 7" xfId="12719" xr:uid="{00000000-0005-0000-0000-0000B07D0000}"/>
    <cellStyle name="Normal 32 2 7 2" xfId="25465" xr:uid="{00000000-0005-0000-0000-0000B17D0000}"/>
    <cellStyle name="Normal 32 2 8" xfId="5413" xr:uid="{00000000-0005-0000-0000-0000B27D0000}"/>
    <cellStyle name="Normal 32 2 9" xfId="44928" xr:uid="{00000000-0005-0000-0000-0000B37D0000}"/>
    <cellStyle name="Normal 32 3" xfId="5412" xr:uid="{00000000-0005-0000-0000-0000B47D0000}"/>
    <cellStyle name="Normal 32 3 2" xfId="18672" xr:uid="{00000000-0005-0000-0000-0000B57D0000}"/>
    <cellStyle name="Normal 32 3 3" xfId="44929" xr:uid="{00000000-0005-0000-0000-0000B67D0000}"/>
    <cellStyle name="Normal 32 4" xfId="9753" xr:uid="{00000000-0005-0000-0000-0000B77D0000}"/>
    <cellStyle name="Normal 32 4 2" xfId="18265" xr:uid="{00000000-0005-0000-0000-0000B87D0000}"/>
    <cellStyle name="Normal 32 4 3" xfId="44930" xr:uid="{00000000-0005-0000-0000-0000B97D0000}"/>
    <cellStyle name="Normal 32 5" xfId="11038" xr:uid="{00000000-0005-0000-0000-0000BA7D0000}"/>
    <cellStyle name="Normal 32 6" xfId="2936" xr:uid="{00000000-0005-0000-0000-0000BB7D0000}"/>
    <cellStyle name="Normal 33" xfId="315" xr:uid="{00000000-0005-0000-0000-0000BC7D0000}"/>
    <cellStyle name="Normal 33 2" xfId="1894" xr:uid="{00000000-0005-0000-0000-0000BD7D0000}"/>
    <cellStyle name="Normal 33 2 10" xfId="44931" xr:uid="{00000000-0005-0000-0000-0000BE7D0000}"/>
    <cellStyle name="Normal 33 2 2" xfId="8329" xr:uid="{00000000-0005-0000-0000-0000BF7D0000}"/>
    <cellStyle name="Normal 33 2 2 2" xfId="14818" xr:uid="{00000000-0005-0000-0000-0000C07D0000}"/>
    <cellStyle name="Normal 33 2 2 2 2" xfId="27494" xr:uid="{00000000-0005-0000-0000-0000C17D0000}"/>
    <cellStyle name="Normal 33 2 2 3" xfId="22582" xr:uid="{00000000-0005-0000-0000-0000C27D0000}"/>
    <cellStyle name="Normal 33 2 3" xfId="9253" xr:uid="{00000000-0005-0000-0000-0000C37D0000}"/>
    <cellStyle name="Normal 33 2 3 2" xfId="15660" xr:uid="{00000000-0005-0000-0000-0000C47D0000}"/>
    <cellStyle name="Normal 33 2 3 2 2" xfId="28305" xr:uid="{00000000-0005-0000-0000-0000C57D0000}"/>
    <cellStyle name="Normal 33 2 3 3" xfId="23252" xr:uid="{00000000-0005-0000-0000-0000C67D0000}"/>
    <cellStyle name="Normal 33 2 4" xfId="10523" xr:uid="{00000000-0005-0000-0000-0000C77D0000}"/>
    <cellStyle name="Normal 33 2 5" xfId="10378" xr:uid="{00000000-0005-0000-0000-0000C87D0000}"/>
    <cellStyle name="Normal 33 2 6" xfId="7347" xr:uid="{00000000-0005-0000-0000-0000C97D0000}"/>
    <cellStyle name="Normal 33 2 6 2" xfId="13870" xr:uid="{00000000-0005-0000-0000-0000CA7D0000}"/>
    <cellStyle name="Normal 33 2 6 2 2" xfId="26601" xr:uid="{00000000-0005-0000-0000-0000CB7D0000}"/>
    <cellStyle name="Normal 33 2 6 3" xfId="22075" xr:uid="{00000000-0005-0000-0000-0000CC7D0000}"/>
    <cellStyle name="Normal 33 2 7" xfId="12720" xr:uid="{00000000-0005-0000-0000-0000CD7D0000}"/>
    <cellStyle name="Normal 33 2 7 2" xfId="25466" xr:uid="{00000000-0005-0000-0000-0000CE7D0000}"/>
    <cellStyle name="Normal 33 2 8" xfId="21047" xr:uid="{00000000-0005-0000-0000-0000CF7D0000}"/>
    <cellStyle name="Normal 33 2 9" xfId="5414" xr:uid="{00000000-0005-0000-0000-0000D07D0000}"/>
    <cellStyle name="Normal 33 3" xfId="10042" xr:uid="{00000000-0005-0000-0000-0000D17D0000}"/>
    <cellStyle name="Normal 33 3 2" xfId="44932" xr:uid="{00000000-0005-0000-0000-0000D27D0000}"/>
    <cellStyle name="Normal 33 4" xfId="9754" xr:uid="{00000000-0005-0000-0000-0000D37D0000}"/>
    <cellStyle name="Normal 33 4 2" xfId="44933" xr:uid="{00000000-0005-0000-0000-0000D47D0000}"/>
    <cellStyle name="Normal 33 5" xfId="10306" xr:uid="{00000000-0005-0000-0000-0000D57D0000}"/>
    <cellStyle name="Normal 33 5 2" xfId="19597" xr:uid="{00000000-0005-0000-0000-0000D67D0000}"/>
    <cellStyle name="Normal 33 5 2 2" xfId="32712" xr:uid="{00000000-0005-0000-0000-0000D77D0000}"/>
    <cellStyle name="Normal 33 5 2 3" xfId="35723" xr:uid="{00000000-0005-0000-0000-0000D87D0000}"/>
    <cellStyle name="Normal 33 5 3" xfId="18267" xr:uid="{00000000-0005-0000-0000-0000D97D0000}"/>
    <cellStyle name="Normal 33 5 4" xfId="31639" xr:uid="{00000000-0005-0000-0000-0000DA7D0000}"/>
    <cellStyle name="Normal 33 5 5" xfId="34872" xr:uid="{00000000-0005-0000-0000-0000DB7D0000}"/>
    <cellStyle name="Normal 33 6" xfId="2937" xr:uid="{00000000-0005-0000-0000-0000DC7D0000}"/>
    <cellStyle name="Normal 34" xfId="316" xr:uid="{00000000-0005-0000-0000-0000DD7D0000}"/>
    <cellStyle name="Normal 34 2" xfId="1896" xr:uid="{00000000-0005-0000-0000-0000DE7D0000}"/>
    <cellStyle name="Normal 34 2 2" xfId="10524" xr:uid="{00000000-0005-0000-0000-0000DF7D0000}"/>
    <cellStyle name="Normal 34 2 2 2" xfId="44934" xr:uid="{00000000-0005-0000-0000-0000E07D0000}"/>
    <cellStyle name="Normal 34 2 3" xfId="11217" xr:uid="{00000000-0005-0000-0000-0000E17D0000}"/>
    <cellStyle name="Normal 34 2 4" xfId="5415" xr:uid="{00000000-0005-0000-0000-0000E27D0000}"/>
    <cellStyle name="Normal 34 3" xfId="1895" xr:uid="{00000000-0005-0000-0000-0000E37D0000}"/>
    <cellStyle name="Normal 34 3 2" xfId="10835" xr:uid="{00000000-0005-0000-0000-0000E47D0000}"/>
    <cellStyle name="Normal 34 3 3" xfId="9755" xr:uid="{00000000-0005-0000-0000-0000E57D0000}"/>
    <cellStyle name="Normal 34 3 4" xfId="44935" xr:uid="{00000000-0005-0000-0000-0000E67D0000}"/>
    <cellStyle name="Normal 34 4" xfId="11013" xr:uid="{00000000-0005-0000-0000-0000E77D0000}"/>
    <cellStyle name="Normal 34 4 2" xfId="18268" xr:uid="{00000000-0005-0000-0000-0000E87D0000}"/>
    <cellStyle name="Normal 34 4 3" xfId="44936" xr:uid="{00000000-0005-0000-0000-0000E97D0000}"/>
    <cellStyle name="Normal 34 5" xfId="2938" xr:uid="{00000000-0005-0000-0000-0000EA7D0000}"/>
    <cellStyle name="Normal 35" xfId="317" xr:uid="{00000000-0005-0000-0000-0000EB7D0000}"/>
    <cellStyle name="Normal 35 2" xfId="1897" xr:uid="{00000000-0005-0000-0000-0000EC7D0000}"/>
    <cellStyle name="Normal 35 2 10" xfId="44937" xr:uid="{00000000-0005-0000-0000-0000ED7D0000}"/>
    <cellStyle name="Normal 35 2 2" xfId="8330" xr:uid="{00000000-0005-0000-0000-0000EE7D0000}"/>
    <cellStyle name="Normal 35 2 2 2" xfId="14819" xr:uid="{00000000-0005-0000-0000-0000EF7D0000}"/>
    <cellStyle name="Normal 35 2 2 2 2" xfId="27495" xr:uid="{00000000-0005-0000-0000-0000F07D0000}"/>
    <cellStyle name="Normal 35 2 2 3" xfId="22583" xr:uid="{00000000-0005-0000-0000-0000F17D0000}"/>
    <cellStyle name="Normal 35 2 3" xfId="9254" xr:uid="{00000000-0005-0000-0000-0000F27D0000}"/>
    <cellStyle name="Normal 35 2 3 2" xfId="15661" xr:uid="{00000000-0005-0000-0000-0000F37D0000}"/>
    <cellStyle name="Normal 35 2 3 2 2" xfId="28306" xr:uid="{00000000-0005-0000-0000-0000F47D0000}"/>
    <cellStyle name="Normal 35 2 3 3" xfId="23253" xr:uid="{00000000-0005-0000-0000-0000F57D0000}"/>
    <cellStyle name="Normal 35 2 4" xfId="10525" xr:uid="{00000000-0005-0000-0000-0000F67D0000}"/>
    <cellStyle name="Normal 35 2 5" xfId="10850" xr:uid="{00000000-0005-0000-0000-0000F77D0000}"/>
    <cellStyle name="Normal 35 2 5 2" xfId="16348" xr:uid="{00000000-0005-0000-0000-0000F87D0000}"/>
    <cellStyle name="Normal 35 2 5 2 2" xfId="28890" xr:uid="{00000000-0005-0000-0000-0000F97D0000}"/>
    <cellStyle name="Normal 35 2 5 3" xfId="23807" xr:uid="{00000000-0005-0000-0000-0000FA7D0000}"/>
    <cellStyle name="Normal 35 2 6" xfId="7348" xr:uid="{00000000-0005-0000-0000-0000FB7D0000}"/>
    <cellStyle name="Normal 35 2 6 2" xfId="13871" xr:uid="{00000000-0005-0000-0000-0000FC7D0000}"/>
    <cellStyle name="Normal 35 2 6 2 2" xfId="26602" xr:uid="{00000000-0005-0000-0000-0000FD7D0000}"/>
    <cellStyle name="Normal 35 2 6 3" xfId="22076" xr:uid="{00000000-0005-0000-0000-0000FE7D0000}"/>
    <cellStyle name="Normal 35 2 7" xfId="12721" xr:uid="{00000000-0005-0000-0000-0000FF7D0000}"/>
    <cellStyle name="Normal 35 2 7 2" xfId="25467" xr:uid="{00000000-0005-0000-0000-0000007E0000}"/>
    <cellStyle name="Normal 35 2 8" xfId="21048" xr:uid="{00000000-0005-0000-0000-0000017E0000}"/>
    <cellStyle name="Normal 35 2 9" xfId="5416" xr:uid="{00000000-0005-0000-0000-0000027E0000}"/>
    <cellStyle name="Normal 35 3" xfId="9756" xr:uid="{00000000-0005-0000-0000-0000037E0000}"/>
    <cellStyle name="Normal 35 3 2" xfId="44938" xr:uid="{00000000-0005-0000-0000-0000047E0000}"/>
    <cellStyle name="Normal 35 4" xfId="11130" xr:uid="{00000000-0005-0000-0000-0000057E0000}"/>
    <cellStyle name="Normal 35 4 2" xfId="19598" xr:uid="{00000000-0005-0000-0000-0000067E0000}"/>
    <cellStyle name="Normal 35 4 2 2" xfId="32713" xr:uid="{00000000-0005-0000-0000-0000077E0000}"/>
    <cellStyle name="Normal 35 4 2 3" xfId="35724" xr:uid="{00000000-0005-0000-0000-0000087E0000}"/>
    <cellStyle name="Normal 35 4 3" xfId="18269" xr:uid="{00000000-0005-0000-0000-0000097E0000}"/>
    <cellStyle name="Normal 35 4 4" xfId="31640" xr:uid="{00000000-0005-0000-0000-00000A7E0000}"/>
    <cellStyle name="Normal 35 4 5" xfId="34873" xr:uid="{00000000-0005-0000-0000-00000B7E0000}"/>
    <cellStyle name="Normal 35 4 6" xfId="44939" xr:uid="{00000000-0005-0000-0000-00000C7E0000}"/>
    <cellStyle name="Normal 35 5" xfId="2939" xr:uid="{00000000-0005-0000-0000-00000D7E0000}"/>
    <cellStyle name="Normal 36" xfId="318" xr:uid="{00000000-0005-0000-0000-00000E7E0000}"/>
    <cellStyle name="Normal 36 2" xfId="1898" xr:uid="{00000000-0005-0000-0000-00000F7E0000}"/>
    <cellStyle name="Normal 36 2 10" xfId="44940" xr:uid="{00000000-0005-0000-0000-0000107E0000}"/>
    <cellStyle name="Normal 36 2 2" xfId="8331" xr:uid="{00000000-0005-0000-0000-0000117E0000}"/>
    <cellStyle name="Normal 36 2 2 2" xfId="14820" xr:uid="{00000000-0005-0000-0000-0000127E0000}"/>
    <cellStyle name="Normal 36 2 2 2 2" xfId="27496" xr:uid="{00000000-0005-0000-0000-0000137E0000}"/>
    <cellStyle name="Normal 36 2 2 3" xfId="22584" xr:uid="{00000000-0005-0000-0000-0000147E0000}"/>
    <cellStyle name="Normal 36 2 3" xfId="9255" xr:uid="{00000000-0005-0000-0000-0000157E0000}"/>
    <cellStyle name="Normal 36 2 3 2" xfId="15662" xr:uid="{00000000-0005-0000-0000-0000167E0000}"/>
    <cellStyle name="Normal 36 2 3 2 2" xfId="28307" xr:uid="{00000000-0005-0000-0000-0000177E0000}"/>
    <cellStyle name="Normal 36 2 3 3" xfId="23254" xr:uid="{00000000-0005-0000-0000-0000187E0000}"/>
    <cellStyle name="Normal 36 2 4" xfId="10526" xr:uid="{00000000-0005-0000-0000-0000197E0000}"/>
    <cellStyle name="Normal 36 2 5" xfId="10075" xr:uid="{00000000-0005-0000-0000-00001A7E0000}"/>
    <cellStyle name="Normal 36 2 5 2" xfId="16003" xr:uid="{00000000-0005-0000-0000-00001B7E0000}"/>
    <cellStyle name="Normal 36 2 5 2 2" xfId="28631" xr:uid="{00000000-0005-0000-0000-00001C7E0000}"/>
    <cellStyle name="Normal 36 2 5 3" xfId="23600" xr:uid="{00000000-0005-0000-0000-00001D7E0000}"/>
    <cellStyle name="Normal 36 2 6" xfId="7349" xr:uid="{00000000-0005-0000-0000-00001E7E0000}"/>
    <cellStyle name="Normal 36 2 6 2" xfId="13872" xr:uid="{00000000-0005-0000-0000-00001F7E0000}"/>
    <cellStyle name="Normal 36 2 6 2 2" xfId="26603" xr:uid="{00000000-0005-0000-0000-0000207E0000}"/>
    <cellStyle name="Normal 36 2 6 3" xfId="22077" xr:uid="{00000000-0005-0000-0000-0000217E0000}"/>
    <cellStyle name="Normal 36 2 7" xfId="12722" xr:uid="{00000000-0005-0000-0000-0000227E0000}"/>
    <cellStyle name="Normal 36 2 7 2" xfId="25468" xr:uid="{00000000-0005-0000-0000-0000237E0000}"/>
    <cellStyle name="Normal 36 2 8" xfId="21049" xr:uid="{00000000-0005-0000-0000-0000247E0000}"/>
    <cellStyle name="Normal 36 2 9" xfId="5417" xr:uid="{00000000-0005-0000-0000-0000257E0000}"/>
    <cellStyle name="Normal 36 3" xfId="9757" xr:uid="{00000000-0005-0000-0000-0000267E0000}"/>
    <cellStyle name="Normal 36 3 2" xfId="10899" xr:uid="{00000000-0005-0000-0000-0000277E0000}"/>
    <cellStyle name="Normal 36 3 2 2" xfId="16380" xr:uid="{00000000-0005-0000-0000-0000287E0000}"/>
    <cellStyle name="Normal 36 3 2 2 2" xfId="28922" xr:uid="{00000000-0005-0000-0000-0000297E0000}"/>
    <cellStyle name="Normal 36 3 2 3" xfId="23833" xr:uid="{00000000-0005-0000-0000-00002A7E0000}"/>
    <cellStyle name="Normal 36 3 3" xfId="44941" xr:uid="{00000000-0005-0000-0000-00002B7E0000}"/>
    <cellStyle name="Normal 36 4" xfId="11212" xr:uid="{00000000-0005-0000-0000-00002C7E0000}"/>
    <cellStyle name="Normal 36 4 2" xfId="19599" xr:uid="{00000000-0005-0000-0000-00002D7E0000}"/>
    <cellStyle name="Normal 36 4 2 2" xfId="32714" xr:uid="{00000000-0005-0000-0000-00002E7E0000}"/>
    <cellStyle name="Normal 36 4 2 3" xfId="35725" xr:uid="{00000000-0005-0000-0000-00002F7E0000}"/>
    <cellStyle name="Normal 36 4 3" xfId="18270" xr:uid="{00000000-0005-0000-0000-0000307E0000}"/>
    <cellStyle name="Normal 36 4 4" xfId="31641" xr:uid="{00000000-0005-0000-0000-0000317E0000}"/>
    <cellStyle name="Normal 36 4 5" xfId="34874" xr:uid="{00000000-0005-0000-0000-0000327E0000}"/>
    <cellStyle name="Normal 36 5" xfId="2940" xr:uid="{00000000-0005-0000-0000-0000337E0000}"/>
    <cellStyle name="Normal 37" xfId="319" xr:uid="{00000000-0005-0000-0000-0000347E0000}"/>
    <cellStyle name="Normal 37 2" xfId="1899" xr:uid="{00000000-0005-0000-0000-0000357E0000}"/>
    <cellStyle name="Normal 37 2 2" xfId="10527" xr:uid="{00000000-0005-0000-0000-0000367E0000}"/>
    <cellStyle name="Normal 37 2 3" xfId="10008" xr:uid="{00000000-0005-0000-0000-0000377E0000}"/>
    <cellStyle name="Normal 37 2 3 2" xfId="15975" xr:uid="{00000000-0005-0000-0000-0000387E0000}"/>
    <cellStyle name="Normal 37 2 3 2 2" xfId="28611" xr:uid="{00000000-0005-0000-0000-0000397E0000}"/>
    <cellStyle name="Normal 37 2 3 3" xfId="23582" xr:uid="{00000000-0005-0000-0000-00003A7E0000}"/>
    <cellStyle name="Normal 37 2 4" xfId="5418" xr:uid="{00000000-0005-0000-0000-00003B7E0000}"/>
    <cellStyle name="Normal 37 2 5" xfId="44942" xr:uid="{00000000-0005-0000-0000-00003C7E0000}"/>
    <cellStyle name="Normal 37 3" xfId="9758" xr:uid="{00000000-0005-0000-0000-00003D7E0000}"/>
    <cellStyle name="Normal 37 3 2" xfId="44943" xr:uid="{00000000-0005-0000-0000-00003E7E0000}"/>
    <cellStyle name="Normal 37 4" xfId="11246" xr:uid="{00000000-0005-0000-0000-00003F7E0000}"/>
    <cellStyle name="Normal 37 4 2" xfId="18271" xr:uid="{00000000-0005-0000-0000-0000407E0000}"/>
    <cellStyle name="Normal 37 4 3" xfId="44944" xr:uid="{00000000-0005-0000-0000-0000417E0000}"/>
    <cellStyle name="Normal 37 5" xfId="2941" xr:uid="{00000000-0005-0000-0000-0000427E0000}"/>
    <cellStyle name="Normal 38" xfId="320" xr:uid="{00000000-0005-0000-0000-0000437E0000}"/>
    <cellStyle name="Normal 38 2" xfId="1900" xr:uid="{00000000-0005-0000-0000-0000447E0000}"/>
    <cellStyle name="Normal 38 2 2" xfId="2944" xr:uid="{00000000-0005-0000-0000-0000457E0000}"/>
    <cellStyle name="Normal 38 2 3" xfId="10865" xr:uid="{00000000-0005-0000-0000-0000467E0000}"/>
    <cellStyle name="Normal 38 2 4" xfId="2943" xr:uid="{00000000-0005-0000-0000-0000477E0000}"/>
    <cellStyle name="Normal 38 2 5" xfId="44945" xr:uid="{00000000-0005-0000-0000-0000487E0000}"/>
    <cellStyle name="Normal 38 3" xfId="2945" xr:uid="{00000000-0005-0000-0000-0000497E0000}"/>
    <cellStyle name="Normal 38 3 2" xfId="44946" xr:uid="{00000000-0005-0000-0000-00004A7E0000}"/>
    <cellStyle name="Normal 38 4" xfId="5419" xr:uid="{00000000-0005-0000-0000-00004B7E0000}"/>
    <cellStyle name="Normal 38 4 2" xfId="8332" xr:uid="{00000000-0005-0000-0000-00004C7E0000}"/>
    <cellStyle name="Normal 38 4 2 2" xfId="14821" xr:uid="{00000000-0005-0000-0000-00004D7E0000}"/>
    <cellStyle name="Normal 38 4 2 2 2" xfId="27497" xr:uid="{00000000-0005-0000-0000-00004E7E0000}"/>
    <cellStyle name="Normal 38 4 2 3" xfId="22585" xr:uid="{00000000-0005-0000-0000-00004F7E0000}"/>
    <cellStyle name="Normal 38 4 3" xfId="9256" xr:uid="{00000000-0005-0000-0000-0000507E0000}"/>
    <cellStyle name="Normal 38 4 3 2" xfId="15663" xr:uid="{00000000-0005-0000-0000-0000517E0000}"/>
    <cellStyle name="Normal 38 4 3 2 2" xfId="28308" xr:uid="{00000000-0005-0000-0000-0000527E0000}"/>
    <cellStyle name="Normal 38 4 3 3" xfId="23255" xr:uid="{00000000-0005-0000-0000-0000537E0000}"/>
    <cellStyle name="Normal 38 4 4" xfId="10528" xr:uid="{00000000-0005-0000-0000-0000547E0000}"/>
    <cellStyle name="Normal 38 4 5" xfId="7350" xr:uid="{00000000-0005-0000-0000-0000557E0000}"/>
    <cellStyle name="Normal 38 4 5 2" xfId="13873" xr:uid="{00000000-0005-0000-0000-0000567E0000}"/>
    <cellStyle name="Normal 38 4 5 2 2" xfId="26604" xr:uid="{00000000-0005-0000-0000-0000577E0000}"/>
    <cellStyle name="Normal 38 4 5 3" xfId="22078" xr:uid="{00000000-0005-0000-0000-0000587E0000}"/>
    <cellStyle name="Normal 38 4 6" xfId="12724" xr:uid="{00000000-0005-0000-0000-0000597E0000}"/>
    <cellStyle name="Normal 38 4 6 2" xfId="25470" xr:uid="{00000000-0005-0000-0000-00005A7E0000}"/>
    <cellStyle name="Normal 38 4 7" xfId="21050" xr:uid="{00000000-0005-0000-0000-00005B7E0000}"/>
    <cellStyle name="Normal 38 4 8" xfId="44947" xr:uid="{00000000-0005-0000-0000-00005C7E0000}"/>
    <cellStyle name="Normal 38 5" xfId="2946" xr:uid="{00000000-0005-0000-0000-00005D7E0000}"/>
    <cellStyle name="Normal 38 5 2" xfId="44948" xr:uid="{00000000-0005-0000-0000-00005E7E0000}"/>
    <cellStyle name="Normal 38 6" xfId="2947" xr:uid="{00000000-0005-0000-0000-00005F7E0000}"/>
    <cellStyle name="Normal 38 6 2" xfId="44949" xr:uid="{00000000-0005-0000-0000-0000607E0000}"/>
    <cellStyle name="Normal 38 7" xfId="9759" xr:uid="{00000000-0005-0000-0000-0000617E0000}"/>
    <cellStyle name="Normal 38 7 2" xfId="44950" xr:uid="{00000000-0005-0000-0000-0000627E0000}"/>
    <cellStyle name="Normal 38 8" xfId="10086" xr:uid="{00000000-0005-0000-0000-0000637E0000}"/>
    <cellStyle name="Normal 38 8 2" xfId="19600" xr:uid="{00000000-0005-0000-0000-0000647E0000}"/>
    <cellStyle name="Normal 38 8 2 2" xfId="32715" xr:uid="{00000000-0005-0000-0000-0000657E0000}"/>
    <cellStyle name="Normal 38 8 2 3" xfId="35726" xr:uid="{00000000-0005-0000-0000-0000667E0000}"/>
    <cellStyle name="Normal 38 8 3" xfId="18272" xr:uid="{00000000-0005-0000-0000-0000677E0000}"/>
    <cellStyle name="Normal 38 8 4" xfId="31642" xr:uid="{00000000-0005-0000-0000-0000687E0000}"/>
    <cellStyle name="Normal 38 8 5" xfId="34875" xr:uid="{00000000-0005-0000-0000-0000697E0000}"/>
    <cellStyle name="Normal 38 8 6" xfId="44951" xr:uid="{00000000-0005-0000-0000-00006A7E0000}"/>
    <cellStyle name="Normal 38 9" xfId="2942" xr:uid="{00000000-0005-0000-0000-00006B7E0000}"/>
    <cellStyle name="Normal 38 9 2" xfId="44952" xr:uid="{00000000-0005-0000-0000-00006C7E0000}"/>
    <cellStyle name="Normal 39" xfId="321" xr:uid="{00000000-0005-0000-0000-00006D7E0000}"/>
    <cellStyle name="Normal 39 2" xfId="1901" xr:uid="{00000000-0005-0000-0000-00006E7E0000}"/>
    <cellStyle name="Normal 39 2 10" xfId="44953" xr:uid="{00000000-0005-0000-0000-00006F7E0000}"/>
    <cellStyle name="Normal 39 2 2" xfId="7844" xr:uid="{00000000-0005-0000-0000-0000707E0000}"/>
    <cellStyle name="Normal 39 2 2 2" xfId="14339" xr:uid="{00000000-0005-0000-0000-0000717E0000}"/>
    <cellStyle name="Normal 39 2 2 2 2" xfId="27027" xr:uid="{00000000-0005-0000-0000-0000727E0000}"/>
    <cellStyle name="Normal 39 2 2 3" xfId="22516" xr:uid="{00000000-0005-0000-0000-0000737E0000}"/>
    <cellStyle name="Normal 39 2 3" xfId="8766" xr:uid="{00000000-0005-0000-0000-0000747E0000}"/>
    <cellStyle name="Normal 39 2 3 2" xfId="15181" xr:uid="{00000000-0005-0000-0000-0000757E0000}"/>
    <cellStyle name="Normal 39 2 3 2 2" xfId="27839" xr:uid="{00000000-0005-0000-0000-0000767E0000}"/>
    <cellStyle name="Normal 39 2 3 3" xfId="22806" xr:uid="{00000000-0005-0000-0000-0000777E0000}"/>
    <cellStyle name="Normal 39 2 4" xfId="10532" xr:uid="{00000000-0005-0000-0000-0000787E0000}"/>
    <cellStyle name="Normal 39 2 5" xfId="10223" xr:uid="{00000000-0005-0000-0000-0000797E0000}"/>
    <cellStyle name="Normal 39 2 6" xfId="6627" xr:uid="{00000000-0005-0000-0000-00007A7E0000}"/>
    <cellStyle name="Normal 39 2 6 2" xfId="13214" xr:uid="{00000000-0005-0000-0000-00007B7E0000}"/>
    <cellStyle name="Normal 39 2 6 2 2" xfId="25958" xr:uid="{00000000-0005-0000-0000-00007C7E0000}"/>
    <cellStyle name="Normal 39 2 6 3" xfId="21366" xr:uid="{00000000-0005-0000-0000-00007D7E0000}"/>
    <cellStyle name="Normal 39 2 7" xfId="12145" xr:uid="{00000000-0005-0000-0000-00007E7E0000}"/>
    <cellStyle name="Normal 39 2 7 2" xfId="24890" xr:uid="{00000000-0005-0000-0000-00007F7E0000}"/>
    <cellStyle name="Normal 39 2 8" xfId="21005" xr:uid="{00000000-0005-0000-0000-0000807E0000}"/>
    <cellStyle name="Normal 39 2 9" xfId="3199" xr:uid="{00000000-0005-0000-0000-0000817E0000}"/>
    <cellStyle name="Normal 39 3" xfId="9760" xr:uid="{00000000-0005-0000-0000-0000827E0000}"/>
    <cellStyle name="Normal 39 3 2" xfId="44954" xr:uid="{00000000-0005-0000-0000-0000837E0000}"/>
    <cellStyle name="Normal 39 4" xfId="11206" xr:uid="{00000000-0005-0000-0000-0000847E0000}"/>
    <cellStyle name="Normal 39 4 2" xfId="19098" xr:uid="{00000000-0005-0000-0000-0000857E0000}"/>
    <cellStyle name="Normal 39 4 2 2" xfId="32220" xr:uid="{00000000-0005-0000-0000-0000867E0000}"/>
    <cellStyle name="Normal 39 4 2 3" xfId="35239" xr:uid="{00000000-0005-0000-0000-0000877E0000}"/>
    <cellStyle name="Normal 39 4 3" xfId="17519" xr:uid="{00000000-0005-0000-0000-0000887E0000}"/>
    <cellStyle name="Normal 39 4 4" xfId="30941" xr:uid="{00000000-0005-0000-0000-0000897E0000}"/>
    <cellStyle name="Normal 39 4 5" xfId="34362" xr:uid="{00000000-0005-0000-0000-00008A7E0000}"/>
    <cellStyle name="Normal 39 4 6" xfId="44955" xr:uid="{00000000-0005-0000-0000-00008B7E0000}"/>
    <cellStyle name="Normal 39 5" xfId="2948" xr:uid="{00000000-0005-0000-0000-00008C7E0000}"/>
    <cellStyle name="Normal 4" xfId="15" xr:uid="{00000000-0005-0000-0000-00008D7E0000}"/>
    <cellStyle name="Normal 4 10" xfId="3125" xr:uid="{00000000-0005-0000-0000-00008E7E0000}"/>
    <cellStyle name="Normal 4 10 2" xfId="5420" xr:uid="{00000000-0005-0000-0000-00008F7E0000}"/>
    <cellStyle name="Normal 4 10 2 2" xfId="20042" xr:uid="{00000000-0005-0000-0000-0000907E0000}"/>
    <cellStyle name="Normal 4 10 2 3" xfId="44957" xr:uid="{00000000-0005-0000-0000-0000917E0000}"/>
    <cellStyle name="Normal 4 10 3" xfId="10746" xr:uid="{00000000-0005-0000-0000-0000927E0000}"/>
    <cellStyle name="Normal 4 10 4" xfId="44956" xr:uid="{00000000-0005-0000-0000-0000937E0000}"/>
    <cellStyle name="Normal 4 11" xfId="3178" xr:uid="{00000000-0005-0000-0000-0000947E0000}"/>
    <cellStyle name="Normal 4 11 2" xfId="5421" xr:uid="{00000000-0005-0000-0000-0000957E0000}"/>
    <cellStyle name="Normal 4 11 3" xfId="7836" xr:uid="{00000000-0005-0000-0000-0000967E0000}"/>
    <cellStyle name="Normal 4 11 3 2" xfId="14331" xr:uid="{00000000-0005-0000-0000-0000977E0000}"/>
    <cellStyle name="Normal 4 11 3 2 2" xfId="27020" xr:uid="{00000000-0005-0000-0000-0000987E0000}"/>
    <cellStyle name="Normal 4 11 3 3" xfId="22509" xr:uid="{00000000-0005-0000-0000-0000997E0000}"/>
    <cellStyle name="Normal 4 11 4" xfId="8758" xr:uid="{00000000-0005-0000-0000-00009A7E0000}"/>
    <cellStyle name="Normal 4 11 4 2" xfId="15173" xr:uid="{00000000-0005-0000-0000-00009B7E0000}"/>
    <cellStyle name="Normal 4 11 4 2 2" xfId="27831" xr:uid="{00000000-0005-0000-0000-00009C7E0000}"/>
    <cellStyle name="Normal 4 11 4 3" xfId="22799" xr:uid="{00000000-0005-0000-0000-00009D7E0000}"/>
    <cellStyle name="Normal 4 11 5" xfId="6617" xr:uid="{00000000-0005-0000-0000-00009E7E0000}"/>
    <cellStyle name="Normal 4 11 5 2" xfId="13204" xr:uid="{00000000-0005-0000-0000-00009F7E0000}"/>
    <cellStyle name="Normal 4 11 5 2 2" xfId="25948" xr:uid="{00000000-0005-0000-0000-0000A07E0000}"/>
    <cellStyle name="Normal 4 11 5 3" xfId="21356" xr:uid="{00000000-0005-0000-0000-0000A17E0000}"/>
    <cellStyle name="Normal 4 11 6" xfId="12135" xr:uid="{00000000-0005-0000-0000-0000A27E0000}"/>
    <cellStyle name="Normal 4 11 6 2" xfId="24880" xr:uid="{00000000-0005-0000-0000-0000A37E0000}"/>
    <cellStyle name="Normal 4 11 7" xfId="20998" xr:uid="{00000000-0005-0000-0000-0000A47E0000}"/>
    <cellStyle name="Normal 4 11 8" xfId="44958" xr:uid="{00000000-0005-0000-0000-0000A57E0000}"/>
    <cellStyle name="Normal 4 12" xfId="5422" xr:uid="{00000000-0005-0000-0000-0000A67E0000}"/>
    <cellStyle name="Normal 4 12 2" xfId="44959" xr:uid="{00000000-0005-0000-0000-0000A77E0000}"/>
    <cellStyle name="Normal 4 13" xfId="5423" xr:uid="{00000000-0005-0000-0000-0000A87E0000}"/>
    <cellStyle name="Normal 4 13 2" xfId="44960" xr:uid="{00000000-0005-0000-0000-0000A97E0000}"/>
    <cellStyle name="Normal 4 14" xfId="5424" xr:uid="{00000000-0005-0000-0000-0000AA7E0000}"/>
    <cellStyle name="Normal 4 14 2" xfId="44961" xr:uid="{00000000-0005-0000-0000-0000AB7E0000}"/>
    <cellStyle name="Normal 4 15" xfId="5425" xr:uid="{00000000-0005-0000-0000-0000AC7E0000}"/>
    <cellStyle name="Normal 4 15 2" xfId="44962" xr:uid="{00000000-0005-0000-0000-0000AD7E0000}"/>
    <cellStyle name="Normal 4 16" xfId="5426" xr:uid="{00000000-0005-0000-0000-0000AE7E0000}"/>
    <cellStyle name="Normal 4 16 2" xfId="44963" xr:uid="{00000000-0005-0000-0000-0000AF7E0000}"/>
    <cellStyle name="Normal 4 17" xfId="5427" xr:uid="{00000000-0005-0000-0000-0000B07E0000}"/>
    <cellStyle name="Normal 4 17 2" xfId="44964" xr:uid="{00000000-0005-0000-0000-0000B17E0000}"/>
    <cellStyle name="Normal 4 18" xfId="5428" xr:uid="{00000000-0005-0000-0000-0000B27E0000}"/>
    <cellStyle name="Normal 4 18 2" xfId="44965" xr:uid="{00000000-0005-0000-0000-0000B37E0000}"/>
    <cellStyle name="Normal 4 19" xfId="5429" xr:uid="{00000000-0005-0000-0000-0000B47E0000}"/>
    <cellStyle name="Normal 4 2" xfId="28" xr:uid="{00000000-0005-0000-0000-0000B57E0000}"/>
    <cellStyle name="Normal 4 2 10" xfId="44967" xr:uid="{00000000-0005-0000-0000-0000B67E0000}"/>
    <cellStyle name="Normal 4 2 11" xfId="44968" xr:uid="{00000000-0005-0000-0000-0000B77E0000}"/>
    <cellStyle name="Normal 4 2 12" xfId="44966" xr:uid="{00000000-0005-0000-0000-0000B87E0000}"/>
    <cellStyle name="Normal 4 2 2" xfId="323" xr:uid="{00000000-0005-0000-0000-0000B97E0000}"/>
    <cellStyle name="Normal 4 2 2 2" xfId="1275" xr:uid="{00000000-0005-0000-0000-0000BA7E0000}"/>
    <cellStyle name="Normal 4 2 2 2 10" xfId="44969" xr:uid="{00000000-0005-0000-0000-0000BB7E0000}"/>
    <cellStyle name="Normal 4 2 2 2 2" xfId="6132" xr:uid="{00000000-0005-0000-0000-0000BC7E0000}"/>
    <cellStyle name="Normal 4 2 2 2 2 2" xfId="44970" xr:uid="{00000000-0005-0000-0000-0000BD7E0000}"/>
    <cellStyle name="Normal 4 2 2 2 3" xfId="8333" xr:uid="{00000000-0005-0000-0000-0000BE7E0000}"/>
    <cellStyle name="Normal 4 2 2 2 3 2" xfId="14822" xr:uid="{00000000-0005-0000-0000-0000BF7E0000}"/>
    <cellStyle name="Normal 4 2 2 2 3 2 2" xfId="27498" xr:uid="{00000000-0005-0000-0000-0000C07E0000}"/>
    <cellStyle name="Normal 4 2 2 2 3 3" xfId="22586" xr:uid="{00000000-0005-0000-0000-0000C17E0000}"/>
    <cellStyle name="Normal 4 2 2 2 3 4" xfId="44971" xr:uid="{00000000-0005-0000-0000-0000C27E0000}"/>
    <cellStyle name="Normal 4 2 2 2 4" xfId="9257" xr:uid="{00000000-0005-0000-0000-0000C37E0000}"/>
    <cellStyle name="Normal 4 2 2 2 4 2" xfId="15664" xr:uid="{00000000-0005-0000-0000-0000C47E0000}"/>
    <cellStyle name="Normal 4 2 2 2 4 2 2" xfId="28309" xr:uid="{00000000-0005-0000-0000-0000C57E0000}"/>
    <cellStyle name="Normal 4 2 2 2 4 3" xfId="23256" xr:uid="{00000000-0005-0000-0000-0000C67E0000}"/>
    <cellStyle name="Normal 4 2 2 2 5" xfId="10201" xr:uid="{00000000-0005-0000-0000-0000C77E0000}"/>
    <cellStyle name="Normal 4 2 2 2 5 2" xfId="16051" xr:uid="{00000000-0005-0000-0000-0000C87E0000}"/>
    <cellStyle name="Normal 4 2 2 2 5 2 2" xfId="28678" xr:uid="{00000000-0005-0000-0000-0000C97E0000}"/>
    <cellStyle name="Normal 4 2 2 2 5 3" xfId="23642" xr:uid="{00000000-0005-0000-0000-0000CA7E0000}"/>
    <cellStyle name="Normal 4 2 2 2 6" xfId="7353" xr:uid="{00000000-0005-0000-0000-0000CB7E0000}"/>
    <cellStyle name="Normal 4 2 2 2 6 2" xfId="13874" xr:uid="{00000000-0005-0000-0000-0000CC7E0000}"/>
    <cellStyle name="Normal 4 2 2 2 6 2 2" xfId="26605" xr:uid="{00000000-0005-0000-0000-0000CD7E0000}"/>
    <cellStyle name="Normal 4 2 2 2 6 3" xfId="22081" xr:uid="{00000000-0005-0000-0000-0000CE7E0000}"/>
    <cellStyle name="Normal 4 2 2 2 7" xfId="12725" xr:uid="{00000000-0005-0000-0000-0000CF7E0000}"/>
    <cellStyle name="Normal 4 2 2 2 7 2" xfId="25471" xr:uid="{00000000-0005-0000-0000-0000D07E0000}"/>
    <cellStyle name="Normal 4 2 2 2 8" xfId="21051" xr:uid="{00000000-0005-0000-0000-0000D17E0000}"/>
    <cellStyle name="Normal 4 2 2 2 9" xfId="5430" xr:uid="{00000000-0005-0000-0000-0000D27E0000}"/>
    <cellStyle name="Normal 4 2 2 3" xfId="9981" xr:uid="{00000000-0005-0000-0000-0000D37E0000}"/>
    <cellStyle name="Normal 4 2 2 3 2" xfId="44972" xr:uid="{00000000-0005-0000-0000-0000D47E0000}"/>
    <cellStyle name="Normal 4 2 2 4" xfId="10390" xr:uid="{00000000-0005-0000-0000-0000D57E0000}"/>
    <cellStyle name="Normal 4 2 2 4 2" xfId="16104" xr:uid="{00000000-0005-0000-0000-0000D67E0000}"/>
    <cellStyle name="Normal 4 2 2 4 2 2" xfId="19601" xr:uid="{00000000-0005-0000-0000-0000D77E0000}"/>
    <cellStyle name="Normal 4 2 2 4 2 3" xfId="32716" xr:uid="{00000000-0005-0000-0000-0000D87E0000}"/>
    <cellStyle name="Normal 4 2 2 4 2 4" xfId="35727" xr:uid="{00000000-0005-0000-0000-0000D97E0000}"/>
    <cellStyle name="Normal 4 2 2 4 3" xfId="18273" xr:uid="{00000000-0005-0000-0000-0000DA7E0000}"/>
    <cellStyle name="Normal 4 2 2 4 4" xfId="31643" xr:uid="{00000000-0005-0000-0000-0000DB7E0000}"/>
    <cellStyle name="Normal 4 2 2 4 5" xfId="34876" xr:uid="{00000000-0005-0000-0000-0000DC7E0000}"/>
    <cellStyle name="Normal 4 2 2 4 6" xfId="44973" xr:uid="{00000000-0005-0000-0000-0000DD7E0000}"/>
    <cellStyle name="Normal 4 2 2 5" xfId="2232" xr:uid="{00000000-0005-0000-0000-0000DE7E0000}"/>
    <cellStyle name="Normal 4 2 3" xfId="570" xr:uid="{00000000-0005-0000-0000-0000DF7E0000}"/>
    <cellStyle name="Normal 4 2 3 2" xfId="2233" xr:uid="{00000000-0005-0000-0000-0000E07E0000}"/>
    <cellStyle name="Normal 4 2 3 2 2" xfId="44975" xr:uid="{00000000-0005-0000-0000-0000E17E0000}"/>
    <cellStyle name="Normal 4 2 3 3" xfId="37333" xr:uid="{00000000-0005-0000-0000-0000E27E0000}"/>
    <cellStyle name="Normal 4 2 3 3 2" xfId="44976" xr:uid="{00000000-0005-0000-0000-0000E37E0000}"/>
    <cellStyle name="Normal 4 2 3 4" xfId="44974" xr:uid="{00000000-0005-0000-0000-0000E47E0000}"/>
    <cellStyle name="Normal 4 2 4" xfId="791" xr:uid="{00000000-0005-0000-0000-0000E57E0000}"/>
    <cellStyle name="Normal 4 2 4 2" xfId="10533" xr:uid="{00000000-0005-0000-0000-0000E67E0000}"/>
    <cellStyle name="Normal 4 2 4 2 2" xfId="44978" xr:uid="{00000000-0005-0000-0000-0000E77E0000}"/>
    <cellStyle name="Normal 4 2 4 3" xfId="44979" xr:uid="{00000000-0005-0000-0000-0000E87E0000}"/>
    <cellStyle name="Normal 4 2 4 4" xfId="44977" xr:uid="{00000000-0005-0000-0000-0000E97E0000}"/>
    <cellStyle name="Normal 4 2 5" xfId="1047" xr:uid="{00000000-0005-0000-0000-0000EA7E0000}"/>
    <cellStyle name="Normal 4 2 5 2" xfId="10756" xr:uid="{00000000-0005-0000-0000-0000EB7E0000}"/>
    <cellStyle name="Normal 4 2 5 2 2" xfId="44981" xr:uid="{00000000-0005-0000-0000-0000EC7E0000}"/>
    <cellStyle name="Normal 4 2 5 3" xfId="18913" xr:uid="{00000000-0005-0000-0000-0000ED7E0000}"/>
    <cellStyle name="Normal 4 2 5 4" xfId="2234" xr:uid="{00000000-0005-0000-0000-0000EE7E0000}"/>
    <cellStyle name="Normal 4 2 5 5" xfId="44980" xr:uid="{00000000-0005-0000-0000-0000EF7E0000}"/>
    <cellStyle name="Normal 4 2 6" xfId="1272" xr:uid="{00000000-0005-0000-0000-0000F07E0000}"/>
    <cellStyle name="Normal 4 2 6 2" xfId="2235" xr:uid="{00000000-0005-0000-0000-0000F17E0000}"/>
    <cellStyle name="Normal 4 2 6 2 2" xfId="44983" xr:uid="{00000000-0005-0000-0000-0000F27E0000}"/>
    <cellStyle name="Normal 4 2 6 3" xfId="44982" xr:uid="{00000000-0005-0000-0000-0000F37E0000}"/>
    <cellStyle name="Normal 4 2 7" xfId="2236" xr:uid="{00000000-0005-0000-0000-0000F47E0000}"/>
    <cellStyle name="Normal 4 2 7 2" xfId="37409" xr:uid="{00000000-0005-0000-0000-0000F57E0000}"/>
    <cellStyle name="Normal 4 2 7 2 2" xfId="44985" xr:uid="{00000000-0005-0000-0000-0000F67E0000}"/>
    <cellStyle name="Normal 4 2 7 3" xfId="44984" xr:uid="{00000000-0005-0000-0000-0000F77E0000}"/>
    <cellStyle name="Normal 4 2 8" xfId="2237" xr:uid="{00000000-0005-0000-0000-0000F87E0000}"/>
    <cellStyle name="Normal 4 2 8 2" xfId="44986" xr:uid="{00000000-0005-0000-0000-0000F97E0000}"/>
    <cellStyle name="Normal 4 2 9" xfId="2231" xr:uid="{00000000-0005-0000-0000-0000FA7E0000}"/>
    <cellStyle name="Normal 4 2 9 2" xfId="44987" xr:uid="{00000000-0005-0000-0000-0000FB7E0000}"/>
    <cellStyle name="Normal 4 20" xfId="5431" xr:uid="{00000000-0005-0000-0000-0000FC7E0000}"/>
    <cellStyle name="Normal 4 20 2" xfId="44989" xr:uid="{00000000-0005-0000-0000-0000FD7E0000}"/>
    <cellStyle name="Normal 4 20 3" xfId="44988" xr:uid="{00000000-0005-0000-0000-0000FE7E0000}"/>
    <cellStyle name="Normal 4 21" xfId="5432" xr:uid="{00000000-0005-0000-0000-0000FF7E0000}"/>
    <cellStyle name="Normal 4 21 2" xfId="44990" xr:uid="{00000000-0005-0000-0000-0000007F0000}"/>
    <cellStyle name="Normal 4 22" xfId="5433" xr:uid="{00000000-0005-0000-0000-0000017F0000}"/>
    <cellStyle name="Normal 4 22 2" xfId="44991" xr:uid="{00000000-0005-0000-0000-0000027F0000}"/>
    <cellStyle name="Normal 4 23" xfId="5434" xr:uid="{00000000-0005-0000-0000-0000037F0000}"/>
    <cellStyle name="Normal 4 23 2" xfId="44992" xr:uid="{00000000-0005-0000-0000-0000047F0000}"/>
    <cellStyle name="Normal 4 24" xfId="2230" xr:uid="{00000000-0005-0000-0000-0000057F0000}"/>
    <cellStyle name="Normal 4 24 2" xfId="7789" xr:uid="{00000000-0005-0000-0000-0000067F0000}"/>
    <cellStyle name="Normal 4 24 2 2" xfId="14284" xr:uid="{00000000-0005-0000-0000-0000077F0000}"/>
    <cellStyle name="Normal 4 24 2 2 2" xfId="26998" xr:uid="{00000000-0005-0000-0000-0000087F0000}"/>
    <cellStyle name="Normal 4 24 2 3" xfId="22490" xr:uid="{00000000-0005-0000-0000-0000097F0000}"/>
    <cellStyle name="Normal 4 24 3" xfId="8636" xr:uid="{00000000-0005-0000-0000-00000A7F0000}"/>
    <cellStyle name="Normal 4 24 3 2" xfId="15121" xr:uid="{00000000-0005-0000-0000-00000B7F0000}"/>
    <cellStyle name="Normal 4 24 3 2 2" xfId="27790" xr:uid="{00000000-0005-0000-0000-00000C7F0000}"/>
    <cellStyle name="Normal 4 24 3 3" xfId="22703" xr:uid="{00000000-0005-0000-0000-00000D7F0000}"/>
    <cellStyle name="Normal 4 24 4" xfId="6431" xr:uid="{00000000-0005-0000-0000-00000E7F0000}"/>
    <cellStyle name="Normal 4 24 4 2" xfId="13054" xr:uid="{00000000-0005-0000-0000-00000F7F0000}"/>
    <cellStyle name="Normal 4 24 4 2 2" xfId="25800" xr:uid="{00000000-0005-0000-0000-0000107F0000}"/>
    <cellStyle name="Normal 4 24 4 3" xfId="21180" xr:uid="{00000000-0005-0000-0000-0000117F0000}"/>
    <cellStyle name="Normal 4 24 5" xfId="12040" xr:uid="{00000000-0005-0000-0000-0000127F0000}"/>
    <cellStyle name="Normal 4 24 5 2" xfId="24785" xr:uid="{00000000-0005-0000-0000-0000137F0000}"/>
    <cellStyle name="Normal 4 24 6" xfId="20909" xr:uid="{00000000-0005-0000-0000-0000147F0000}"/>
    <cellStyle name="Normal 4 25" xfId="7738" xr:uid="{00000000-0005-0000-0000-0000157F0000}"/>
    <cellStyle name="Normal 4 26" xfId="7762" xr:uid="{00000000-0005-0000-0000-0000167F0000}"/>
    <cellStyle name="Normal 4 26 2" xfId="14257" xr:uid="{00000000-0005-0000-0000-0000177F0000}"/>
    <cellStyle name="Normal 4 26 2 2" xfId="26971" xr:uid="{00000000-0005-0000-0000-0000187F0000}"/>
    <cellStyle name="Normal 4 26 3" xfId="22464" xr:uid="{00000000-0005-0000-0000-0000197F0000}"/>
    <cellStyle name="Normal 4 27" xfId="8609" xr:uid="{00000000-0005-0000-0000-00001A7F0000}"/>
    <cellStyle name="Normal 4 27 2" xfId="15094" xr:uid="{00000000-0005-0000-0000-00001B7F0000}"/>
    <cellStyle name="Normal 4 27 2 2" xfId="27764" xr:uid="{00000000-0005-0000-0000-00001C7F0000}"/>
    <cellStyle name="Normal 4 27 3" xfId="22678" xr:uid="{00000000-0005-0000-0000-00001D7F0000}"/>
    <cellStyle name="Normal 4 28" xfId="6400" xr:uid="{00000000-0005-0000-0000-00001E7F0000}"/>
    <cellStyle name="Normal 4 28 2" xfId="13023" xr:uid="{00000000-0005-0000-0000-00001F7F0000}"/>
    <cellStyle name="Normal 4 28 2 2" xfId="25769" xr:uid="{00000000-0005-0000-0000-0000207F0000}"/>
    <cellStyle name="Normal 4 28 3" xfId="21149" xr:uid="{00000000-0005-0000-0000-0000217F0000}"/>
    <cellStyle name="Normal 4 29" xfId="12025" xr:uid="{00000000-0005-0000-0000-0000227F0000}"/>
    <cellStyle name="Normal 4 29 2" xfId="24770" xr:uid="{00000000-0005-0000-0000-0000237F0000}"/>
    <cellStyle name="Normal 4 3" xfId="322" xr:uid="{00000000-0005-0000-0000-0000247F0000}"/>
    <cellStyle name="Normal 4 3 2" xfId="792" xr:uid="{00000000-0005-0000-0000-0000257F0000}"/>
    <cellStyle name="Normal 4 3 2 2" xfId="10535" xr:uid="{00000000-0005-0000-0000-0000267F0000}"/>
    <cellStyle name="Normal 4 3 2 2 2" xfId="44994" xr:uid="{00000000-0005-0000-0000-0000277F0000}"/>
    <cellStyle name="Normal 4 3 2 3" xfId="9982" xr:uid="{00000000-0005-0000-0000-0000287F0000}"/>
    <cellStyle name="Normal 4 3 2 3 2" xfId="44995" xr:uid="{00000000-0005-0000-0000-0000297F0000}"/>
    <cellStyle name="Normal 4 3 2 4" xfId="2949" xr:uid="{00000000-0005-0000-0000-00002A7F0000}"/>
    <cellStyle name="Normal 4 3 3" xfId="1048" xr:uid="{00000000-0005-0000-0000-00002B7F0000}"/>
    <cellStyle name="Normal 4 3 3 2" xfId="10032" xr:uid="{00000000-0005-0000-0000-00002C7F0000}"/>
    <cellStyle name="Normal 4 3 3 3" xfId="44996" xr:uid="{00000000-0005-0000-0000-00002D7F0000}"/>
    <cellStyle name="Normal 4 3 4" xfId="1307" xr:uid="{00000000-0005-0000-0000-00002E7F0000}"/>
    <cellStyle name="Normal 4 3 4 2" xfId="9761" xr:uid="{00000000-0005-0000-0000-00002F7F0000}"/>
    <cellStyle name="Normal 4 3 4 3" xfId="44997" xr:uid="{00000000-0005-0000-0000-0000307F0000}"/>
    <cellStyle name="Normal 4 3 5" xfId="2238" xr:uid="{00000000-0005-0000-0000-0000317F0000}"/>
    <cellStyle name="Normal 4 3 5 2" xfId="37599" xr:uid="{00000000-0005-0000-0000-0000327F0000}"/>
    <cellStyle name="Normal 4 3 5 3" xfId="44998" xr:uid="{00000000-0005-0000-0000-0000337F0000}"/>
    <cellStyle name="Normal 4 3 6" xfId="44999" xr:uid="{00000000-0005-0000-0000-0000347F0000}"/>
    <cellStyle name="Normal 4 3 7" xfId="44993" xr:uid="{00000000-0005-0000-0000-0000357F0000}"/>
    <cellStyle name="Normal 4 30" xfId="30582" xr:uid="{00000000-0005-0000-0000-0000367F0000}"/>
    <cellStyle name="Normal 4 31" xfId="37185" xr:uid="{00000000-0005-0000-0000-0000377F0000}"/>
    <cellStyle name="Normal 4 32" xfId="2188" xr:uid="{00000000-0005-0000-0000-0000387F0000}"/>
    <cellStyle name="Normal 4 33" xfId="37350" xr:uid="{00000000-0005-0000-0000-0000397F0000}"/>
    <cellStyle name="Normal 4 34" xfId="37834" xr:uid="{00000000-0005-0000-0000-00003A7F0000}"/>
    <cellStyle name="Normal 4 4" xfId="810" xr:uid="{00000000-0005-0000-0000-00003B7F0000}"/>
    <cellStyle name="Normal 4 4 10" xfId="5436" xr:uid="{00000000-0005-0000-0000-00003C7F0000}"/>
    <cellStyle name="Normal 4 4 11" xfId="5437" xr:uid="{00000000-0005-0000-0000-00003D7F0000}"/>
    <cellStyle name="Normal 4 4 12" xfId="5438" xr:uid="{00000000-0005-0000-0000-00003E7F0000}"/>
    <cellStyle name="Normal 4 4 13" xfId="5439" xr:uid="{00000000-0005-0000-0000-00003F7F0000}"/>
    <cellStyle name="Normal 4 4 14" xfId="5440" xr:uid="{00000000-0005-0000-0000-0000407F0000}"/>
    <cellStyle name="Normal 4 4 15" xfId="5441" xr:uid="{00000000-0005-0000-0000-0000417F0000}"/>
    <cellStyle name="Normal 4 4 16" xfId="5442" xr:uid="{00000000-0005-0000-0000-0000427F0000}"/>
    <cellStyle name="Normal 4 4 17" xfId="5443" xr:uid="{00000000-0005-0000-0000-0000437F0000}"/>
    <cellStyle name="Normal 4 4 18" xfId="5444" xr:uid="{00000000-0005-0000-0000-0000447F0000}"/>
    <cellStyle name="Normal 4 4 19" xfId="5445" xr:uid="{00000000-0005-0000-0000-0000457F0000}"/>
    <cellStyle name="Normal 4 4 2" xfId="1049" xr:uid="{00000000-0005-0000-0000-0000467F0000}"/>
    <cellStyle name="Normal 4 4 2 10" xfId="47189" xr:uid="{A9E52DF3-91FE-4355-A9D6-CF98FF398ADF}"/>
    <cellStyle name="Normal 4 4 2 2" xfId="1903" xr:uid="{00000000-0005-0000-0000-0000477F0000}"/>
    <cellStyle name="Normal 4 4 2 2 2" xfId="1904" xr:uid="{00000000-0005-0000-0000-0000487F0000}"/>
    <cellStyle name="Normal 4 4 2 2 2 2" xfId="1905" xr:uid="{00000000-0005-0000-0000-0000497F0000}"/>
    <cellStyle name="Normal 4 4 2 2 2 2 2" xfId="16053" xr:uid="{00000000-0005-0000-0000-00004A7F0000}"/>
    <cellStyle name="Normal 4 4 2 2 2 2 2 2" xfId="28680" xr:uid="{00000000-0005-0000-0000-00004B7F0000}"/>
    <cellStyle name="Normal 4 4 2 2 2 2 2 3" xfId="45004" xr:uid="{00000000-0005-0000-0000-00004C7F0000}"/>
    <cellStyle name="Normal 4 4 2 2 2 2 3" xfId="23645" xr:uid="{00000000-0005-0000-0000-00004D7F0000}"/>
    <cellStyle name="Normal 4 4 2 2 2 2 3 2" xfId="45005" xr:uid="{00000000-0005-0000-0000-00004E7F0000}"/>
    <cellStyle name="Normal 4 4 2 2 2 2 4" xfId="10215" xr:uid="{00000000-0005-0000-0000-00004F7F0000}"/>
    <cellStyle name="Normal 4 4 2 2 2 2 4 2" xfId="45006" xr:uid="{00000000-0005-0000-0000-0000507F0000}"/>
    <cellStyle name="Normal 4 4 2 2 2 2 5" xfId="45003" xr:uid="{00000000-0005-0000-0000-0000517F0000}"/>
    <cellStyle name="Normal 4 4 2 2 2 2 6" xfId="47192" xr:uid="{DE22556E-947C-4643-98D9-BBB222843C39}"/>
    <cellStyle name="Normal 4 4 2 2 2 3" xfId="16045" xr:uid="{00000000-0005-0000-0000-0000527F0000}"/>
    <cellStyle name="Normal 4 4 2 2 2 3 2" xfId="28673" xr:uid="{00000000-0005-0000-0000-0000537F0000}"/>
    <cellStyle name="Normal 4 4 2 2 2 3 3" xfId="45007" xr:uid="{00000000-0005-0000-0000-0000547F0000}"/>
    <cellStyle name="Normal 4 4 2 2 2 4" xfId="23637" xr:uid="{00000000-0005-0000-0000-0000557F0000}"/>
    <cellStyle name="Normal 4 4 2 2 2 4 2" xfId="45008" xr:uid="{00000000-0005-0000-0000-0000567F0000}"/>
    <cellStyle name="Normal 4 4 2 2 2 5" xfId="10186" xr:uid="{00000000-0005-0000-0000-0000577F0000}"/>
    <cellStyle name="Normal 4 4 2 2 2 5 2" xfId="45009" xr:uid="{00000000-0005-0000-0000-0000587F0000}"/>
    <cellStyle name="Normal 4 4 2 2 2 6" xfId="45002" xr:uid="{00000000-0005-0000-0000-0000597F0000}"/>
    <cellStyle name="Normal 4 4 2 2 2 7" xfId="47191" xr:uid="{12863E27-CA17-4E43-B7D3-786A573C25F5}"/>
    <cellStyle name="Normal 4 4 2 2 3" xfId="1906" xr:uid="{00000000-0005-0000-0000-00005A7F0000}"/>
    <cellStyle name="Normal 4 4 2 2 3 2" xfId="16578" xr:uid="{00000000-0005-0000-0000-00005B7F0000}"/>
    <cellStyle name="Normal 4 4 2 2 3 2 2" xfId="29117" xr:uid="{00000000-0005-0000-0000-00005C7F0000}"/>
    <cellStyle name="Normal 4 4 2 2 3 2 3" xfId="45011" xr:uid="{00000000-0005-0000-0000-00005D7F0000}"/>
    <cellStyle name="Normal 4 4 2 2 3 3" xfId="24025" xr:uid="{00000000-0005-0000-0000-00005E7F0000}"/>
    <cellStyle name="Normal 4 4 2 2 3 3 2" xfId="45012" xr:uid="{00000000-0005-0000-0000-00005F7F0000}"/>
    <cellStyle name="Normal 4 4 2 2 3 4" xfId="11216" xr:uid="{00000000-0005-0000-0000-0000607F0000}"/>
    <cellStyle name="Normal 4 4 2 2 3 4 2" xfId="45013" xr:uid="{00000000-0005-0000-0000-0000617F0000}"/>
    <cellStyle name="Normal 4 4 2 2 3 5" xfId="45010" xr:uid="{00000000-0005-0000-0000-0000627F0000}"/>
    <cellStyle name="Normal 4 4 2 2 3 6" xfId="47193" xr:uid="{E2282BA3-2530-4A41-BA77-31EA9514BAFD}"/>
    <cellStyle name="Normal 4 4 2 2 4" xfId="16007" xr:uid="{00000000-0005-0000-0000-0000637F0000}"/>
    <cellStyle name="Normal 4 4 2 2 4 2" xfId="28635" xr:uid="{00000000-0005-0000-0000-0000647F0000}"/>
    <cellStyle name="Normal 4 4 2 2 4 3" xfId="45014" xr:uid="{00000000-0005-0000-0000-0000657F0000}"/>
    <cellStyle name="Normal 4 4 2 2 5" xfId="23604" xr:uid="{00000000-0005-0000-0000-0000667F0000}"/>
    <cellStyle name="Normal 4 4 2 2 5 2" xfId="45015" xr:uid="{00000000-0005-0000-0000-0000677F0000}"/>
    <cellStyle name="Normal 4 4 2 2 6" xfId="10085" xr:uid="{00000000-0005-0000-0000-0000687F0000}"/>
    <cellStyle name="Normal 4 4 2 2 6 2" xfId="45016" xr:uid="{00000000-0005-0000-0000-0000697F0000}"/>
    <cellStyle name="Normal 4 4 2 2 7" xfId="45017" xr:uid="{00000000-0005-0000-0000-00006A7F0000}"/>
    <cellStyle name="Normal 4 4 2 2 8" xfId="45001" xr:uid="{00000000-0005-0000-0000-00006B7F0000}"/>
    <cellStyle name="Normal 4 4 2 2 9" xfId="47190" xr:uid="{A052B7A6-4681-4843-B89E-391212C01E69}"/>
    <cellStyle name="Normal 4 4 2 3" xfId="1907" xr:uid="{00000000-0005-0000-0000-00006C7F0000}"/>
    <cellStyle name="Normal 4 4 2 3 2" xfId="1908" xr:uid="{00000000-0005-0000-0000-00006D7F0000}"/>
    <cellStyle name="Normal 4 4 2 3 2 2" xfId="16631" xr:uid="{00000000-0005-0000-0000-00006E7F0000}"/>
    <cellStyle name="Normal 4 4 2 3 2 2 2" xfId="29166" xr:uid="{00000000-0005-0000-0000-00006F7F0000}"/>
    <cellStyle name="Normal 4 4 2 3 2 2 3" xfId="45020" xr:uid="{00000000-0005-0000-0000-0000707F0000}"/>
    <cellStyle name="Normal 4 4 2 3 2 3" xfId="24073" xr:uid="{00000000-0005-0000-0000-0000717F0000}"/>
    <cellStyle name="Normal 4 4 2 3 2 3 2" xfId="45021" xr:uid="{00000000-0005-0000-0000-0000727F0000}"/>
    <cellStyle name="Normal 4 4 2 3 2 4" xfId="11303" xr:uid="{00000000-0005-0000-0000-0000737F0000}"/>
    <cellStyle name="Normal 4 4 2 3 2 4 2" xfId="45022" xr:uid="{00000000-0005-0000-0000-0000747F0000}"/>
    <cellStyle name="Normal 4 4 2 3 2 5" xfId="45019" xr:uid="{00000000-0005-0000-0000-0000757F0000}"/>
    <cellStyle name="Normal 4 4 2 3 2 6" xfId="47195" xr:uid="{DB398CFB-DD22-4654-A643-77CCB6A12998}"/>
    <cellStyle name="Normal 4 4 2 3 3" xfId="15999" xr:uid="{00000000-0005-0000-0000-0000767F0000}"/>
    <cellStyle name="Normal 4 4 2 3 3 2" xfId="28627" xr:uid="{00000000-0005-0000-0000-0000777F0000}"/>
    <cellStyle name="Normal 4 4 2 3 3 3" xfId="45023" xr:uid="{00000000-0005-0000-0000-0000787F0000}"/>
    <cellStyle name="Normal 4 4 2 3 4" xfId="23596" xr:uid="{00000000-0005-0000-0000-0000797F0000}"/>
    <cellStyle name="Normal 4 4 2 3 4 2" xfId="45024" xr:uid="{00000000-0005-0000-0000-00007A7F0000}"/>
    <cellStyle name="Normal 4 4 2 3 5" xfId="10065" xr:uid="{00000000-0005-0000-0000-00007B7F0000}"/>
    <cellStyle name="Normal 4 4 2 3 5 2" xfId="45025" xr:uid="{00000000-0005-0000-0000-00007C7F0000}"/>
    <cellStyle name="Normal 4 4 2 3 6" xfId="45018" xr:uid="{00000000-0005-0000-0000-00007D7F0000}"/>
    <cellStyle name="Normal 4 4 2 3 7" xfId="47194" xr:uid="{2268AC91-7164-4A29-B4EF-328F43F1BD81}"/>
    <cellStyle name="Normal 4 4 2 4" xfId="1909" xr:uid="{00000000-0005-0000-0000-00007E7F0000}"/>
    <cellStyle name="Normal 4 4 2 4 2" xfId="15992" xr:uid="{00000000-0005-0000-0000-00007F7F0000}"/>
    <cellStyle name="Normal 4 4 2 4 2 2" xfId="28620" xr:uid="{00000000-0005-0000-0000-0000807F0000}"/>
    <cellStyle name="Normal 4 4 2 4 2 3" xfId="45027" xr:uid="{00000000-0005-0000-0000-0000817F0000}"/>
    <cellStyle name="Normal 4 4 2 4 3" xfId="23589" xr:uid="{00000000-0005-0000-0000-0000827F0000}"/>
    <cellStyle name="Normal 4 4 2 4 3 2" xfId="45028" xr:uid="{00000000-0005-0000-0000-0000837F0000}"/>
    <cellStyle name="Normal 4 4 2 4 4" xfId="10051" xr:uid="{00000000-0005-0000-0000-0000847F0000}"/>
    <cellStyle name="Normal 4 4 2 4 4 2" xfId="45029" xr:uid="{00000000-0005-0000-0000-0000857F0000}"/>
    <cellStyle name="Normal 4 4 2 4 5" xfId="45026" xr:uid="{00000000-0005-0000-0000-0000867F0000}"/>
    <cellStyle name="Normal 4 4 2 4 6" xfId="47196" xr:uid="{3BEED1F1-9935-4DDA-A27D-739B27EBAD0A}"/>
    <cellStyle name="Normal 4 4 2 5" xfId="1902" xr:uid="{00000000-0005-0000-0000-0000877F0000}"/>
    <cellStyle name="Normal 4 4 2 5 2" xfId="16527" xr:uid="{00000000-0005-0000-0000-0000887F0000}"/>
    <cellStyle name="Normal 4 4 2 5 2 2" xfId="29066" xr:uid="{00000000-0005-0000-0000-0000897F0000}"/>
    <cellStyle name="Normal 4 4 2 5 3" xfId="23974" xr:uid="{00000000-0005-0000-0000-00008A7F0000}"/>
    <cellStyle name="Normal 4 4 2 5 4" xfId="11125" xr:uid="{00000000-0005-0000-0000-00008B7F0000}"/>
    <cellStyle name="Normal 4 4 2 5 5" xfId="45030" xr:uid="{00000000-0005-0000-0000-00008C7F0000}"/>
    <cellStyle name="Normal 4 4 2 6" xfId="2950" xr:uid="{00000000-0005-0000-0000-00008D7F0000}"/>
    <cellStyle name="Normal 4 4 2 6 2" xfId="45031" xr:uid="{00000000-0005-0000-0000-00008E7F0000}"/>
    <cellStyle name="Normal 4 4 2 7" xfId="45032" xr:uid="{00000000-0005-0000-0000-00008F7F0000}"/>
    <cellStyle name="Normal 4 4 2 8" xfId="45033" xr:uid="{00000000-0005-0000-0000-0000907F0000}"/>
    <cellStyle name="Normal 4 4 2 9" xfId="45000" xr:uid="{00000000-0005-0000-0000-0000917F0000}"/>
    <cellStyle name="Normal 4 4 20" xfId="5446" xr:uid="{00000000-0005-0000-0000-0000927F0000}"/>
    <cellStyle name="Normal 4 4 21" xfId="5435" xr:uid="{00000000-0005-0000-0000-0000937F0000}"/>
    <cellStyle name="Normal 4 4 21 2" xfId="6276" xr:uid="{00000000-0005-0000-0000-0000947F0000}"/>
    <cellStyle name="Normal 4 4 21 3" xfId="18714" xr:uid="{00000000-0005-0000-0000-0000957F0000}"/>
    <cellStyle name="Normal 4 4 22" xfId="9983" xr:uid="{00000000-0005-0000-0000-0000967F0000}"/>
    <cellStyle name="Normal 4 4 22 2" xfId="18274" xr:uid="{00000000-0005-0000-0000-0000977F0000}"/>
    <cellStyle name="Normal 4 4 23" xfId="2239" xr:uid="{00000000-0005-0000-0000-0000987F0000}"/>
    <cellStyle name="Normal 4 4 24" xfId="37368" xr:uid="{00000000-0005-0000-0000-0000997F0000}"/>
    <cellStyle name="Normal 4 4 25" xfId="37852" xr:uid="{00000000-0005-0000-0000-00009A7F0000}"/>
    <cellStyle name="Normal 4 4 3" xfId="1910" xr:uid="{00000000-0005-0000-0000-00009B7F0000}"/>
    <cellStyle name="Normal 4 4 3 2" xfId="1911" xr:uid="{00000000-0005-0000-0000-00009C7F0000}"/>
    <cellStyle name="Normal 4 4 3 2 2" xfId="1912" xr:uid="{00000000-0005-0000-0000-00009D7F0000}"/>
    <cellStyle name="Normal 4 4 3 2 2 2" xfId="16094" xr:uid="{00000000-0005-0000-0000-00009E7F0000}"/>
    <cellStyle name="Normal 4 4 3 2 2 2 2" xfId="28717" xr:uid="{00000000-0005-0000-0000-00009F7F0000}"/>
    <cellStyle name="Normal 4 4 3 2 2 2 3" xfId="45037" xr:uid="{00000000-0005-0000-0000-0000A07F0000}"/>
    <cellStyle name="Normal 4 4 3 2 2 3" xfId="23678" xr:uid="{00000000-0005-0000-0000-0000A17F0000}"/>
    <cellStyle name="Normal 4 4 3 2 2 3 2" xfId="45038" xr:uid="{00000000-0005-0000-0000-0000A27F0000}"/>
    <cellStyle name="Normal 4 4 3 2 2 4" xfId="10358" xr:uid="{00000000-0005-0000-0000-0000A37F0000}"/>
    <cellStyle name="Normal 4 4 3 2 2 4 2" xfId="45039" xr:uid="{00000000-0005-0000-0000-0000A47F0000}"/>
    <cellStyle name="Normal 4 4 3 2 2 5" xfId="45036" xr:uid="{00000000-0005-0000-0000-0000A57F0000}"/>
    <cellStyle name="Normal 4 4 3 2 2 6" xfId="47199" xr:uid="{BCD2951F-DB96-43E1-8B9D-B30B070DE3DA}"/>
    <cellStyle name="Normal 4 4 3 2 3" xfId="16136" xr:uid="{00000000-0005-0000-0000-0000A67F0000}"/>
    <cellStyle name="Normal 4 4 3 2 3 2" xfId="28758" xr:uid="{00000000-0005-0000-0000-0000A77F0000}"/>
    <cellStyle name="Normal 4 4 3 2 3 3" xfId="45040" xr:uid="{00000000-0005-0000-0000-0000A87F0000}"/>
    <cellStyle name="Normal 4 4 3 2 4" xfId="23713" xr:uid="{00000000-0005-0000-0000-0000A97F0000}"/>
    <cellStyle name="Normal 4 4 3 2 4 2" xfId="45041" xr:uid="{00000000-0005-0000-0000-0000AA7F0000}"/>
    <cellStyle name="Normal 4 4 3 2 5" xfId="10463" xr:uid="{00000000-0005-0000-0000-0000AB7F0000}"/>
    <cellStyle name="Normal 4 4 3 2 5 2" xfId="45042" xr:uid="{00000000-0005-0000-0000-0000AC7F0000}"/>
    <cellStyle name="Normal 4 4 3 2 6" xfId="45035" xr:uid="{00000000-0005-0000-0000-0000AD7F0000}"/>
    <cellStyle name="Normal 4 4 3 2 7" xfId="47198" xr:uid="{9E4E826E-9218-4303-85F3-AA19993E5A8E}"/>
    <cellStyle name="Normal 4 4 3 3" xfId="1913" xr:uid="{00000000-0005-0000-0000-0000AE7F0000}"/>
    <cellStyle name="Normal 4 4 3 3 2" xfId="16135" xr:uid="{00000000-0005-0000-0000-0000AF7F0000}"/>
    <cellStyle name="Normal 4 4 3 3 2 2" xfId="28757" xr:uid="{00000000-0005-0000-0000-0000B07F0000}"/>
    <cellStyle name="Normal 4 4 3 3 2 3" xfId="45044" xr:uid="{00000000-0005-0000-0000-0000B17F0000}"/>
    <cellStyle name="Normal 4 4 3 3 3" xfId="23712" xr:uid="{00000000-0005-0000-0000-0000B27F0000}"/>
    <cellStyle name="Normal 4 4 3 3 3 2" xfId="45045" xr:uid="{00000000-0005-0000-0000-0000B37F0000}"/>
    <cellStyle name="Normal 4 4 3 3 4" xfId="10462" xr:uid="{00000000-0005-0000-0000-0000B47F0000}"/>
    <cellStyle name="Normal 4 4 3 3 4 2" xfId="45046" xr:uid="{00000000-0005-0000-0000-0000B57F0000}"/>
    <cellStyle name="Normal 4 4 3 3 5" xfId="45043" xr:uid="{00000000-0005-0000-0000-0000B67F0000}"/>
    <cellStyle name="Normal 4 4 3 3 6" xfId="47200" xr:uid="{CF0E54EB-0054-416E-945F-170936CDA37D}"/>
    <cellStyle name="Normal 4 4 3 4" xfId="11032" xr:uid="{00000000-0005-0000-0000-0000B77F0000}"/>
    <cellStyle name="Normal 4 4 3 4 2" xfId="16469" xr:uid="{00000000-0005-0000-0000-0000B87F0000}"/>
    <cellStyle name="Normal 4 4 3 4 2 2" xfId="29009" xr:uid="{00000000-0005-0000-0000-0000B97F0000}"/>
    <cellStyle name="Normal 4 4 3 4 3" xfId="23918" xr:uid="{00000000-0005-0000-0000-0000BA7F0000}"/>
    <cellStyle name="Normal 4 4 3 4 4" xfId="45047" xr:uid="{00000000-0005-0000-0000-0000BB7F0000}"/>
    <cellStyle name="Normal 4 4 3 5" xfId="5447" xr:uid="{00000000-0005-0000-0000-0000BC7F0000}"/>
    <cellStyle name="Normal 4 4 3 5 2" xfId="45048" xr:uid="{00000000-0005-0000-0000-0000BD7F0000}"/>
    <cellStyle name="Normal 4 4 3 6" xfId="37762" xr:uid="{00000000-0005-0000-0000-0000BE7F0000}"/>
    <cellStyle name="Normal 4 4 3 6 2" xfId="45049" xr:uid="{00000000-0005-0000-0000-0000BF7F0000}"/>
    <cellStyle name="Normal 4 4 3 7" xfId="38040" xr:uid="{00000000-0005-0000-0000-0000C07F0000}"/>
    <cellStyle name="Normal 4 4 3 7 2" xfId="45050" xr:uid="{00000000-0005-0000-0000-0000C17F0000}"/>
    <cellStyle name="Normal 4 4 3 8" xfId="45034" xr:uid="{00000000-0005-0000-0000-0000C27F0000}"/>
    <cellStyle name="Normal 4 4 3 9" xfId="47197" xr:uid="{EE01F549-3827-4D59-90E0-CE08BE50FB2E}"/>
    <cellStyle name="Normal 4 4 4" xfId="1914" xr:uid="{00000000-0005-0000-0000-0000C37F0000}"/>
    <cellStyle name="Normal 4 4 4 2" xfId="1915" xr:uid="{00000000-0005-0000-0000-0000C47F0000}"/>
    <cellStyle name="Normal 4 4 4 2 2" xfId="16577" xr:uid="{00000000-0005-0000-0000-0000C57F0000}"/>
    <cellStyle name="Normal 4 4 4 2 2 2" xfId="29116" xr:uid="{00000000-0005-0000-0000-0000C67F0000}"/>
    <cellStyle name="Normal 4 4 4 2 2 3" xfId="45053" xr:uid="{00000000-0005-0000-0000-0000C77F0000}"/>
    <cellStyle name="Normal 4 4 4 2 3" xfId="24024" xr:uid="{00000000-0005-0000-0000-0000C87F0000}"/>
    <cellStyle name="Normal 4 4 4 2 3 2" xfId="45054" xr:uid="{00000000-0005-0000-0000-0000C97F0000}"/>
    <cellStyle name="Normal 4 4 4 2 4" xfId="11215" xr:uid="{00000000-0005-0000-0000-0000CA7F0000}"/>
    <cellStyle name="Normal 4 4 4 2 4 2" xfId="45055" xr:uid="{00000000-0005-0000-0000-0000CB7F0000}"/>
    <cellStyle name="Normal 4 4 4 2 5" xfId="45052" xr:uid="{00000000-0005-0000-0000-0000CC7F0000}"/>
    <cellStyle name="Normal 4 4 4 2 6" xfId="47202" xr:uid="{488F9FBD-B882-4757-A013-8C29C36FC818}"/>
    <cellStyle name="Normal 4 4 4 3" xfId="10913" xr:uid="{00000000-0005-0000-0000-0000CD7F0000}"/>
    <cellStyle name="Normal 4 4 4 3 2" xfId="16393" xr:uid="{00000000-0005-0000-0000-0000CE7F0000}"/>
    <cellStyle name="Normal 4 4 4 3 2 2" xfId="28935" xr:uid="{00000000-0005-0000-0000-0000CF7F0000}"/>
    <cellStyle name="Normal 4 4 4 3 3" xfId="23845" xr:uid="{00000000-0005-0000-0000-0000D07F0000}"/>
    <cellStyle name="Normal 4 4 4 3 4" xfId="45056" xr:uid="{00000000-0005-0000-0000-0000D17F0000}"/>
    <cellStyle name="Normal 4 4 4 4" xfId="5448" xr:uid="{00000000-0005-0000-0000-0000D27F0000}"/>
    <cellStyle name="Normal 4 4 4 4 2" xfId="45057" xr:uid="{00000000-0005-0000-0000-0000D37F0000}"/>
    <cellStyle name="Normal 4 4 4 5" xfId="45058" xr:uid="{00000000-0005-0000-0000-0000D47F0000}"/>
    <cellStyle name="Normal 4 4 4 6" xfId="45059" xr:uid="{00000000-0005-0000-0000-0000D57F0000}"/>
    <cellStyle name="Normal 4 4 4 7" xfId="45051" xr:uid="{00000000-0005-0000-0000-0000D67F0000}"/>
    <cellStyle name="Normal 4 4 4 8" xfId="47201" xr:uid="{674AB039-439F-4F7F-8BDE-51C9E778D12B}"/>
    <cellStyle name="Normal 4 4 5" xfId="1916" xr:uid="{00000000-0005-0000-0000-0000D77F0000}"/>
    <cellStyle name="Normal 4 4 5 2" xfId="9573" xr:uid="{00000000-0005-0000-0000-0000D87F0000}"/>
    <cellStyle name="Normal 4 4 5 2 2" xfId="15923" xr:uid="{00000000-0005-0000-0000-0000D97F0000}"/>
    <cellStyle name="Normal 4 4 5 2 2 2" xfId="28563" xr:uid="{00000000-0005-0000-0000-0000DA7F0000}"/>
    <cellStyle name="Normal 4 4 5 2 3" xfId="23552" xr:uid="{00000000-0005-0000-0000-0000DB7F0000}"/>
    <cellStyle name="Normal 4 4 5 2 4" xfId="45061" xr:uid="{00000000-0005-0000-0000-0000DC7F0000}"/>
    <cellStyle name="Normal 4 4 5 3" xfId="5449" xr:uid="{00000000-0005-0000-0000-0000DD7F0000}"/>
    <cellStyle name="Normal 4 4 5 3 2" xfId="45062" xr:uid="{00000000-0005-0000-0000-0000DE7F0000}"/>
    <cellStyle name="Normal 4 4 5 4" xfId="45063" xr:uid="{00000000-0005-0000-0000-0000DF7F0000}"/>
    <cellStyle name="Normal 4 4 5 5" xfId="45064" xr:uid="{00000000-0005-0000-0000-0000E07F0000}"/>
    <cellStyle name="Normal 4 4 5 6" xfId="45060" xr:uid="{00000000-0005-0000-0000-0000E17F0000}"/>
    <cellStyle name="Normal 4 4 5 7" xfId="47203" xr:uid="{E6EAA0B3-5511-40D0-AC23-3BFED7EA705C}"/>
    <cellStyle name="Normal 4 4 6" xfId="5450" xr:uid="{00000000-0005-0000-0000-0000E27F0000}"/>
    <cellStyle name="Normal 4 4 6 2" xfId="45065" xr:uid="{00000000-0005-0000-0000-0000E37F0000}"/>
    <cellStyle name="Normal 4 4 7" xfId="5451" xr:uid="{00000000-0005-0000-0000-0000E47F0000}"/>
    <cellStyle name="Normal 4 4 8" xfId="5452" xr:uid="{00000000-0005-0000-0000-0000E57F0000}"/>
    <cellStyle name="Normal 4 4 9" xfId="5453" xr:uid="{00000000-0005-0000-0000-0000E67F0000}"/>
    <cellStyle name="Normal 4 5" xfId="790" xr:uid="{00000000-0005-0000-0000-0000E77F0000}"/>
    <cellStyle name="Normal 4 5 10" xfId="5455" xr:uid="{00000000-0005-0000-0000-0000E87F0000}"/>
    <cellStyle name="Normal 4 5 11" xfId="5456" xr:uid="{00000000-0005-0000-0000-0000E97F0000}"/>
    <cellStyle name="Normal 4 5 12" xfId="5457" xr:uid="{00000000-0005-0000-0000-0000EA7F0000}"/>
    <cellStyle name="Normal 4 5 13" xfId="5458" xr:uid="{00000000-0005-0000-0000-0000EB7F0000}"/>
    <cellStyle name="Normal 4 5 14" xfId="5459" xr:uid="{00000000-0005-0000-0000-0000EC7F0000}"/>
    <cellStyle name="Normal 4 5 15" xfId="5460" xr:uid="{00000000-0005-0000-0000-0000ED7F0000}"/>
    <cellStyle name="Normal 4 5 16" xfId="5461" xr:uid="{00000000-0005-0000-0000-0000EE7F0000}"/>
    <cellStyle name="Normal 4 5 17" xfId="5462" xr:uid="{00000000-0005-0000-0000-0000EF7F0000}"/>
    <cellStyle name="Normal 4 5 18" xfId="5463" xr:uid="{00000000-0005-0000-0000-0000F07F0000}"/>
    <cellStyle name="Normal 4 5 19" xfId="5464" xr:uid="{00000000-0005-0000-0000-0000F17F0000}"/>
    <cellStyle name="Normal 4 5 2" xfId="1050" xr:uid="{00000000-0005-0000-0000-0000F27F0000}"/>
    <cellStyle name="Normal 4 5 2 10" xfId="47204" xr:uid="{810838F7-13E0-4DA8-B3C7-C24CB3712B23}"/>
    <cellStyle name="Normal 4 5 2 2" xfId="1918" xr:uid="{00000000-0005-0000-0000-0000F37F0000}"/>
    <cellStyle name="Normal 4 5 2 2 2" xfId="1919" xr:uid="{00000000-0005-0000-0000-0000F47F0000}"/>
    <cellStyle name="Normal 4 5 2 2 2 2" xfId="1920" xr:uid="{00000000-0005-0000-0000-0000F57F0000}"/>
    <cellStyle name="Normal 4 5 2 2 2 2 2" xfId="16477" xr:uid="{00000000-0005-0000-0000-0000F67F0000}"/>
    <cellStyle name="Normal 4 5 2 2 2 2 2 2" xfId="29017" xr:uid="{00000000-0005-0000-0000-0000F77F0000}"/>
    <cellStyle name="Normal 4 5 2 2 2 2 2 3" xfId="45071" xr:uid="{00000000-0005-0000-0000-0000F87F0000}"/>
    <cellStyle name="Normal 4 5 2 2 2 2 3" xfId="23927" xr:uid="{00000000-0005-0000-0000-0000F97F0000}"/>
    <cellStyle name="Normal 4 5 2 2 2 2 3 2" xfId="45072" xr:uid="{00000000-0005-0000-0000-0000FA7F0000}"/>
    <cellStyle name="Normal 4 5 2 2 2 2 4" xfId="11043" xr:uid="{00000000-0005-0000-0000-0000FB7F0000}"/>
    <cellStyle name="Normal 4 5 2 2 2 2 4 2" xfId="45073" xr:uid="{00000000-0005-0000-0000-0000FC7F0000}"/>
    <cellStyle name="Normal 4 5 2 2 2 2 5" xfId="45070" xr:uid="{00000000-0005-0000-0000-0000FD7F0000}"/>
    <cellStyle name="Normal 4 5 2 2 2 2 6" xfId="47207" xr:uid="{D68797AC-49E3-468A-B3A4-F28AF742AB89}"/>
    <cellStyle name="Normal 4 5 2 2 2 3" xfId="16013" xr:uid="{00000000-0005-0000-0000-0000FE7F0000}"/>
    <cellStyle name="Normal 4 5 2 2 2 3 2" xfId="28641" xr:uid="{00000000-0005-0000-0000-0000FF7F0000}"/>
    <cellStyle name="Normal 4 5 2 2 2 3 3" xfId="45074" xr:uid="{00000000-0005-0000-0000-000000800000}"/>
    <cellStyle name="Normal 4 5 2 2 2 4" xfId="23609" xr:uid="{00000000-0005-0000-0000-000001800000}"/>
    <cellStyle name="Normal 4 5 2 2 2 4 2" xfId="45075" xr:uid="{00000000-0005-0000-0000-000002800000}"/>
    <cellStyle name="Normal 4 5 2 2 2 5" xfId="10101" xr:uid="{00000000-0005-0000-0000-000003800000}"/>
    <cellStyle name="Normal 4 5 2 2 2 5 2" xfId="45076" xr:uid="{00000000-0005-0000-0000-000004800000}"/>
    <cellStyle name="Normal 4 5 2 2 2 6" xfId="45069" xr:uid="{00000000-0005-0000-0000-000005800000}"/>
    <cellStyle name="Normal 4 5 2 2 2 7" xfId="47206" xr:uid="{FCA02550-7D59-4DDA-A78F-0C19BFC7B53B}"/>
    <cellStyle name="Normal 4 5 2 2 3" xfId="1921" xr:uid="{00000000-0005-0000-0000-000006800000}"/>
    <cellStyle name="Normal 4 5 2 2 3 2" xfId="16034" xr:uid="{00000000-0005-0000-0000-000007800000}"/>
    <cellStyle name="Normal 4 5 2 2 3 2 2" xfId="28662" xr:uid="{00000000-0005-0000-0000-000008800000}"/>
    <cellStyle name="Normal 4 5 2 2 3 2 3" xfId="45078" xr:uid="{00000000-0005-0000-0000-000009800000}"/>
    <cellStyle name="Normal 4 5 2 2 3 3" xfId="23627" xr:uid="{00000000-0005-0000-0000-00000A800000}"/>
    <cellStyle name="Normal 4 5 2 2 3 3 2" xfId="45079" xr:uid="{00000000-0005-0000-0000-00000B800000}"/>
    <cellStyle name="Normal 4 5 2 2 3 4" xfId="10146" xr:uid="{00000000-0005-0000-0000-00000C800000}"/>
    <cellStyle name="Normal 4 5 2 2 3 4 2" xfId="45080" xr:uid="{00000000-0005-0000-0000-00000D800000}"/>
    <cellStyle name="Normal 4 5 2 2 3 5" xfId="45077" xr:uid="{00000000-0005-0000-0000-00000E800000}"/>
    <cellStyle name="Normal 4 5 2 2 3 6" xfId="47208" xr:uid="{F12F215D-066B-4E2C-88FC-59BF40849DA6}"/>
    <cellStyle name="Normal 4 5 2 2 4" xfId="9985" xr:uid="{00000000-0005-0000-0000-00000F800000}"/>
    <cellStyle name="Normal 4 5 2 2 4 2" xfId="15970" xr:uid="{00000000-0005-0000-0000-000010800000}"/>
    <cellStyle name="Normal 4 5 2 2 4 2 2" xfId="28606" xr:uid="{00000000-0005-0000-0000-000011800000}"/>
    <cellStyle name="Normal 4 5 2 2 4 3" xfId="23569" xr:uid="{00000000-0005-0000-0000-000012800000}"/>
    <cellStyle name="Normal 4 5 2 2 4 4" xfId="45081" xr:uid="{00000000-0005-0000-0000-000013800000}"/>
    <cellStyle name="Normal 4 5 2 2 5" xfId="18821" xr:uid="{00000000-0005-0000-0000-000014800000}"/>
    <cellStyle name="Normal 4 5 2 2 5 2" xfId="45082" xr:uid="{00000000-0005-0000-0000-000015800000}"/>
    <cellStyle name="Normal 4 5 2 2 6" xfId="5465" xr:uid="{00000000-0005-0000-0000-000016800000}"/>
    <cellStyle name="Normal 4 5 2 2 6 2" xfId="45083" xr:uid="{00000000-0005-0000-0000-000017800000}"/>
    <cellStyle name="Normal 4 5 2 2 7" xfId="45084" xr:uid="{00000000-0005-0000-0000-000018800000}"/>
    <cellStyle name="Normal 4 5 2 2 8" xfId="45068" xr:uid="{00000000-0005-0000-0000-000019800000}"/>
    <cellStyle name="Normal 4 5 2 2 9" xfId="47205" xr:uid="{CA53AC3B-86F2-45F8-AFF4-412B139365AF}"/>
    <cellStyle name="Normal 4 5 2 3" xfId="1922" xr:uid="{00000000-0005-0000-0000-00001A800000}"/>
    <cellStyle name="Normal 4 5 2 3 2" xfId="1923" xr:uid="{00000000-0005-0000-0000-00001B800000}"/>
    <cellStyle name="Normal 4 5 2 3 2 2" xfId="16605" xr:uid="{00000000-0005-0000-0000-00001C800000}"/>
    <cellStyle name="Normal 4 5 2 3 2 2 2" xfId="29141" xr:uid="{00000000-0005-0000-0000-00001D800000}"/>
    <cellStyle name="Normal 4 5 2 3 2 2 3" xfId="45087" xr:uid="{00000000-0005-0000-0000-00001E800000}"/>
    <cellStyle name="Normal 4 5 2 3 2 3" xfId="24049" xr:uid="{00000000-0005-0000-0000-00001F800000}"/>
    <cellStyle name="Normal 4 5 2 3 2 3 2" xfId="45088" xr:uid="{00000000-0005-0000-0000-000020800000}"/>
    <cellStyle name="Normal 4 5 2 3 2 4" xfId="11264" xr:uid="{00000000-0005-0000-0000-000021800000}"/>
    <cellStyle name="Normal 4 5 2 3 2 4 2" xfId="45089" xr:uid="{00000000-0005-0000-0000-000022800000}"/>
    <cellStyle name="Normal 4 5 2 3 2 5" xfId="45086" xr:uid="{00000000-0005-0000-0000-000023800000}"/>
    <cellStyle name="Normal 4 5 2 3 2 6" xfId="47210" xr:uid="{2F91BF15-E66D-456C-B1B2-4EA9B5974B2C}"/>
    <cellStyle name="Normal 4 5 2 3 3" xfId="11088" xr:uid="{00000000-0005-0000-0000-000024800000}"/>
    <cellStyle name="Normal 4 5 2 3 3 2" xfId="16500" xr:uid="{00000000-0005-0000-0000-000025800000}"/>
    <cellStyle name="Normal 4 5 2 3 3 2 2" xfId="29040" xr:uid="{00000000-0005-0000-0000-000026800000}"/>
    <cellStyle name="Normal 4 5 2 3 3 3" xfId="23950" xr:uid="{00000000-0005-0000-0000-000027800000}"/>
    <cellStyle name="Normal 4 5 2 3 3 4" xfId="45090" xr:uid="{00000000-0005-0000-0000-000028800000}"/>
    <cellStyle name="Normal 4 5 2 3 4" xfId="2240" xr:uid="{00000000-0005-0000-0000-000029800000}"/>
    <cellStyle name="Normal 4 5 2 3 4 2" xfId="45091" xr:uid="{00000000-0005-0000-0000-00002A800000}"/>
    <cellStyle name="Normal 4 5 2 3 5" xfId="45092" xr:uid="{00000000-0005-0000-0000-00002B800000}"/>
    <cellStyle name="Normal 4 5 2 3 6" xfId="45085" xr:uid="{00000000-0005-0000-0000-00002C800000}"/>
    <cellStyle name="Normal 4 5 2 3 7" xfId="47209" xr:uid="{054543BC-DE8D-4B6D-931F-73A94C67D152}"/>
    <cellStyle name="Normal 4 5 2 4" xfId="1924" xr:uid="{00000000-0005-0000-0000-00002D800000}"/>
    <cellStyle name="Normal 4 5 2 4 2" xfId="16473" xr:uid="{00000000-0005-0000-0000-00002E800000}"/>
    <cellStyle name="Normal 4 5 2 4 2 2" xfId="29013" xr:uid="{00000000-0005-0000-0000-00002F800000}"/>
    <cellStyle name="Normal 4 5 2 4 2 3" xfId="45094" xr:uid="{00000000-0005-0000-0000-000030800000}"/>
    <cellStyle name="Normal 4 5 2 4 3" xfId="18276" xr:uid="{00000000-0005-0000-0000-000031800000}"/>
    <cellStyle name="Normal 4 5 2 4 3 2" xfId="45095" xr:uid="{00000000-0005-0000-0000-000032800000}"/>
    <cellStyle name="Normal 4 5 2 4 4" xfId="23922" xr:uid="{00000000-0005-0000-0000-000033800000}"/>
    <cellStyle name="Normal 4 5 2 4 4 2" xfId="45096" xr:uid="{00000000-0005-0000-0000-000034800000}"/>
    <cellStyle name="Normal 4 5 2 4 5" xfId="11036" xr:uid="{00000000-0005-0000-0000-000035800000}"/>
    <cellStyle name="Normal 4 5 2 4 6" xfId="45093" xr:uid="{00000000-0005-0000-0000-000036800000}"/>
    <cellStyle name="Normal 4 5 2 4 7" xfId="47211" xr:uid="{DDB33A29-1EFB-4A53-91D6-BE09B5CA0875}"/>
    <cellStyle name="Normal 4 5 2 5" xfId="1917" xr:uid="{00000000-0005-0000-0000-000037800000}"/>
    <cellStyle name="Normal 4 5 2 5 2" xfId="16630" xr:uid="{00000000-0005-0000-0000-000038800000}"/>
    <cellStyle name="Normal 4 5 2 5 2 2" xfId="29165" xr:uid="{00000000-0005-0000-0000-000039800000}"/>
    <cellStyle name="Normal 4 5 2 5 3" xfId="24072" xr:uid="{00000000-0005-0000-0000-00003A800000}"/>
    <cellStyle name="Normal 4 5 2 5 4" xfId="11301" xr:uid="{00000000-0005-0000-0000-00003B800000}"/>
    <cellStyle name="Normal 4 5 2 5 5" xfId="45097" xr:uid="{00000000-0005-0000-0000-00003C800000}"/>
    <cellStyle name="Normal 4 5 2 6" xfId="2951" xr:uid="{00000000-0005-0000-0000-00003D800000}"/>
    <cellStyle name="Normal 4 5 2 6 2" xfId="45098" xr:uid="{00000000-0005-0000-0000-00003E800000}"/>
    <cellStyle name="Normal 4 5 2 7" xfId="45099" xr:uid="{00000000-0005-0000-0000-00003F800000}"/>
    <cellStyle name="Normal 4 5 2 8" xfId="45100" xr:uid="{00000000-0005-0000-0000-000040800000}"/>
    <cellStyle name="Normal 4 5 2 9" xfId="45067" xr:uid="{00000000-0005-0000-0000-000041800000}"/>
    <cellStyle name="Normal 4 5 20" xfId="5454" xr:uid="{00000000-0005-0000-0000-000042800000}"/>
    <cellStyle name="Normal 4 5 20 2" xfId="18715" xr:uid="{00000000-0005-0000-0000-000043800000}"/>
    <cellStyle name="Normal 4 5 21" xfId="9984" xr:uid="{00000000-0005-0000-0000-000044800000}"/>
    <cellStyle name="Normal 4 5 21 2" xfId="18275" xr:uid="{00000000-0005-0000-0000-000045800000}"/>
    <cellStyle name="Normal 4 5 22" xfId="45066" xr:uid="{00000000-0005-0000-0000-000046800000}"/>
    <cellStyle name="Normal 4 5 3" xfId="1925" xr:uid="{00000000-0005-0000-0000-000047800000}"/>
    <cellStyle name="Normal 4 5 3 2" xfId="1926" xr:uid="{00000000-0005-0000-0000-000048800000}"/>
    <cellStyle name="Normal 4 5 3 2 2" xfId="1927" xr:uid="{00000000-0005-0000-0000-000049800000}"/>
    <cellStyle name="Normal 4 5 3 2 2 2" xfId="16621" xr:uid="{00000000-0005-0000-0000-00004A800000}"/>
    <cellStyle name="Normal 4 5 3 2 2 2 2" xfId="29156" xr:uid="{00000000-0005-0000-0000-00004B800000}"/>
    <cellStyle name="Normal 4 5 3 2 2 2 3" xfId="45104" xr:uid="{00000000-0005-0000-0000-00004C800000}"/>
    <cellStyle name="Normal 4 5 3 2 2 3" xfId="24063" xr:uid="{00000000-0005-0000-0000-00004D800000}"/>
    <cellStyle name="Normal 4 5 3 2 2 3 2" xfId="45105" xr:uid="{00000000-0005-0000-0000-00004E800000}"/>
    <cellStyle name="Normal 4 5 3 2 2 4" xfId="11287" xr:uid="{00000000-0005-0000-0000-00004F800000}"/>
    <cellStyle name="Normal 4 5 3 2 2 4 2" xfId="45106" xr:uid="{00000000-0005-0000-0000-000050800000}"/>
    <cellStyle name="Normal 4 5 3 2 2 5" xfId="45103" xr:uid="{00000000-0005-0000-0000-000051800000}"/>
    <cellStyle name="Normal 4 5 3 2 2 6" xfId="47214" xr:uid="{4F99B4D4-7F47-40DF-9348-1AA9A0FA0789}"/>
    <cellStyle name="Normal 4 5 3 2 3" xfId="16162" xr:uid="{00000000-0005-0000-0000-000052800000}"/>
    <cellStyle name="Normal 4 5 3 2 3 2" xfId="28784" xr:uid="{00000000-0005-0000-0000-000053800000}"/>
    <cellStyle name="Normal 4 5 3 2 3 3" xfId="45107" xr:uid="{00000000-0005-0000-0000-000054800000}"/>
    <cellStyle name="Normal 4 5 3 2 4" xfId="23733" xr:uid="{00000000-0005-0000-0000-000055800000}"/>
    <cellStyle name="Normal 4 5 3 2 4 2" xfId="45108" xr:uid="{00000000-0005-0000-0000-000056800000}"/>
    <cellStyle name="Normal 4 5 3 2 5" xfId="10529" xr:uid="{00000000-0005-0000-0000-000057800000}"/>
    <cellStyle name="Normal 4 5 3 2 5 2" xfId="45109" xr:uid="{00000000-0005-0000-0000-000058800000}"/>
    <cellStyle name="Normal 4 5 3 2 6" xfId="45102" xr:uid="{00000000-0005-0000-0000-000059800000}"/>
    <cellStyle name="Normal 4 5 3 2 7" xfId="47213" xr:uid="{AAD994EA-9C6C-4FF9-839E-4C832F6F78AD}"/>
    <cellStyle name="Normal 4 5 3 3" xfId="1928" xr:uid="{00000000-0005-0000-0000-00005A800000}"/>
    <cellStyle name="Normal 4 5 3 3 2" xfId="15997" xr:uid="{00000000-0005-0000-0000-00005B800000}"/>
    <cellStyle name="Normal 4 5 3 3 2 2" xfId="28625" xr:uid="{00000000-0005-0000-0000-00005C800000}"/>
    <cellStyle name="Normal 4 5 3 3 2 3" xfId="45111" xr:uid="{00000000-0005-0000-0000-00005D800000}"/>
    <cellStyle name="Normal 4 5 3 3 3" xfId="23594" xr:uid="{00000000-0005-0000-0000-00005E800000}"/>
    <cellStyle name="Normal 4 5 3 3 3 2" xfId="45112" xr:uid="{00000000-0005-0000-0000-00005F800000}"/>
    <cellStyle name="Normal 4 5 3 3 4" xfId="10063" xr:uid="{00000000-0005-0000-0000-000060800000}"/>
    <cellStyle name="Normal 4 5 3 3 4 2" xfId="45113" xr:uid="{00000000-0005-0000-0000-000061800000}"/>
    <cellStyle name="Normal 4 5 3 3 5" xfId="45110" xr:uid="{00000000-0005-0000-0000-000062800000}"/>
    <cellStyle name="Normal 4 5 3 3 6" xfId="47215" xr:uid="{756EE61A-DA18-49DE-A8E1-14DCA38CFDA8}"/>
    <cellStyle name="Normal 4 5 3 4" xfId="10986" xr:uid="{00000000-0005-0000-0000-000063800000}"/>
    <cellStyle name="Normal 4 5 3 4 2" xfId="16437" xr:uid="{00000000-0005-0000-0000-000064800000}"/>
    <cellStyle name="Normal 4 5 3 4 2 2" xfId="28977" xr:uid="{00000000-0005-0000-0000-000065800000}"/>
    <cellStyle name="Normal 4 5 3 4 3" xfId="23887" xr:uid="{00000000-0005-0000-0000-000066800000}"/>
    <cellStyle name="Normal 4 5 3 4 4" xfId="45114" xr:uid="{00000000-0005-0000-0000-000067800000}"/>
    <cellStyle name="Normal 4 5 3 5" xfId="5466" xr:uid="{00000000-0005-0000-0000-000068800000}"/>
    <cellStyle name="Normal 4 5 3 5 2" xfId="45115" xr:uid="{00000000-0005-0000-0000-000069800000}"/>
    <cellStyle name="Normal 4 5 3 6" xfId="45116" xr:uid="{00000000-0005-0000-0000-00006A800000}"/>
    <cellStyle name="Normal 4 5 3 7" xfId="45117" xr:uid="{00000000-0005-0000-0000-00006B800000}"/>
    <cellStyle name="Normal 4 5 3 8" xfId="45101" xr:uid="{00000000-0005-0000-0000-00006C800000}"/>
    <cellStyle name="Normal 4 5 3 9" xfId="47212" xr:uid="{9B16DA5D-3A19-4824-AE7B-1094CE634FD2}"/>
    <cellStyle name="Normal 4 5 4" xfId="1929" xr:uid="{00000000-0005-0000-0000-00006D800000}"/>
    <cellStyle name="Normal 4 5 4 2" xfId="1930" xr:uid="{00000000-0005-0000-0000-00006E800000}"/>
    <cellStyle name="Normal 4 5 4 2 2" xfId="16410" xr:uid="{00000000-0005-0000-0000-00006F800000}"/>
    <cellStyle name="Normal 4 5 4 2 2 2" xfId="28952" xr:uid="{00000000-0005-0000-0000-000070800000}"/>
    <cellStyle name="Normal 4 5 4 2 2 3" xfId="45120" xr:uid="{00000000-0005-0000-0000-000071800000}"/>
    <cellStyle name="Normal 4 5 4 2 3" xfId="23863" xr:uid="{00000000-0005-0000-0000-000072800000}"/>
    <cellStyle name="Normal 4 5 4 2 3 2" xfId="45121" xr:uid="{00000000-0005-0000-0000-000073800000}"/>
    <cellStyle name="Normal 4 5 4 2 4" xfId="10941" xr:uid="{00000000-0005-0000-0000-000074800000}"/>
    <cellStyle name="Normal 4 5 4 2 4 2" xfId="45122" xr:uid="{00000000-0005-0000-0000-000075800000}"/>
    <cellStyle name="Normal 4 5 4 2 5" xfId="45119" xr:uid="{00000000-0005-0000-0000-000076800000}"/>
    <cellStyle name="Normal 4 5 4 2 6" xfId="47217" xr:uid="{8003141E-B6D9-4A74-88DC-DB11D02FB086}"/>
    <cellStyle name="Normal 4 5 4 3" xfId="10818" xr:uid="{00000000-0005-0000-0000-000077800000}"/>
    <cellStyle name="Normal 4 5 4 3 2" xfId="16332" xr:uid="{00000000-0005-0000-0000-000078800000}"/>
    <cellStyle name="Normal 4 5 4 3 2 2" xfId="28874" xr:uid="{00000000-0005-0000-0000-000079800000}"/>
    <cellStyle name="Normal 4 5 4 3 3" xfId="23792" xr:uid="{00000000-0005-0000-0000-00007A800000}"/>
    <cellStyle name="Normal 4 5 4 3 4" xfId="45123" xr:uid="{00000000-0005-0000-0000-00007B800000}"/>
    <cellStyle name="Normal 4 5 4 4" xfId="5467" xr:uid="{00000000-0005-0000-0000-00007C800000}"/>
    <cellStyle name="Normal 4 5 4 4 2" xfId="45124" xr:uid="{00000000-0005-0000-0000-00007D800000}"/>
    <cellStyle name="Normal 4 5 4 5" xfId="45125" xr:uid="{00000000-0005-0000-0000-00007E800000}"/>
    <cellStyle name="Normal 4 5 4 6" xfId="45126" xr:uid="{00000000-0005-0000-0000-00007F800000}"/>
    <cellStyle name="Normal 4 5 4 7" xfId="45118" xr:uid="{00000000-0005-0000-0000-000080800000}"/>
    <cellStyle name="Normal 4 5 4 8" xfId="47216" xr:uid="{A403BE5F-EF5A-41FA-9E17-0B24AAEF80D2}"/>
    <cellStyle name="Normal 4 5 5" xfId="1931" xr:uid="{00000000-0005-0000-0000-000081800000}"/>
    <cellStyle name="Normal 4 5 5 2" xfId="10116" xr:uid="{00000000-0005-0000-0000-000082800000}"/>
    <cellStyle name="Normal 4 5 5 2 2" xfId="16017" xr:uid="{00000000-0005-0000-0000-000083800000}"/>
    <cellStyle name="Normal 4 5 5 2 2 2" xfId="28645" xr:uid="{00000000-0005-0000-0000-000084800000}"/>
    <cellStyle name="Normal 4 5 5 2 3" xfId="23613" xr:uid="{00000000-0005-0000-0000-000085800000}"/>
    <cellStyle name="Normal 4 5 5 2 4" xfId="45128" xr:uid="{00000000-0005-0000-0000-000086800000}"/>
    <cellStyle name="Normal 4 5 5 3" xfId="5468" xr:uid="{00000000-0005-0000-0000-000087800000}"/>
    <cellStyle name="Normal 4 5 5 3 2" xfId="45129" xr:uid="{00000000-0005-0000-0000-000088800000}"/>
    <cellStyle name="Normal 4 5 5 4" xfId="45130" xr:uid="{00000000-0005-0000-0000-000089800000}"/>
    <cellStyle name="Normal 4 5 5 5" xfId="45131" xr:uid="{00000000-0005-0000-0000-00008A800000}"/>
    <cellStyle name="Normal 4 5 5 6" xfId="45127" xr:uid="{00000000-0005-0000-0000-00008B800000}"/>
    <cellStyle name="Normal 4 5 5 7" xfId="47218" xr:uid="{6FB1BE34-84AD-4530-B2D2-C9B9A4891061}"/>
    <cellStyle name="Normal 4 5 6" xfId="5469" xr:uid="{00000000-0005-0000-0000-00008C800000}"/>
    <cellStyle name="Normal 4 5 6 2" xfId="45133" xr:uid="{00000000-0005-0000-0000-00008D800000}"/>
    <cellStyle name="Normal 4 5 6 3" xfId="45132" xr:uid="{00000000-0005-0000-0000-00008E800000}"/>
    <cellStyle name="Normal 4 5 7" xfId="5470" xr:uid="{00000000-0005-0000-0000-00008F800000}"/>
    <cellStyle name="Normal 4 5 8" xfId="5471" xr:uid="{00000000-0005-0000-0000-000090800000}"/>
    <cellStyle name="Normal 4 5 9" xfId="5472" xr:uid="{00000000-0005-0000-0000-000091800000}"/>
    <cellStyle name="Normal 4 6" xfId="696" xr:uid="{00000000-0005-0000-0000-000092800000}"/>
    <cellStyle name="Normal 4 6 2" xfId="1046" xr:uid="{00000000-0005-0000-0000-000093800000}"/>
    <cellStyle name="Normal 4 6 2 2" xfId="11126" xr:uid="{00000000-0005-0000-0000-000094800000}"/>
    <cellStyle name="Normal 4 6 2 2 2" xfId="45136" xr:uid="{00000000-0005-0000-0000-000095800000}"/>
    <cellStyle name="Normal 4 6 2 3" xfId="2952" xr:uid="{00000000-0005-0000-0000-000096800000}"/>
    <cellStyle name="Normal 4 6 2 3 2" xfId="45137" xr:uid="{00000000-0005-0000-0000-000097800000}"/>
    <cellStyle name="Normal 4 6 2 4" xfId="45135" xr:uid="{00000000-0005-0000-0000-000098800000}"/>
    <cellStyle name="Normal 4 6 3" xfId="1932" xr:uid="{00000000-0005-0000-0000-000099800000}"/>
    <cellStyle name="Normal 4 6 3 2" xfId="18713" xr:uid="{00000000-0005-0000-0000-00009A800000}"/>
    <cellStyle name="Normal 4 6 3 2 2" xfId="45139" xr:uid="{00000000-0005-0000-0000-00009B800000}"/>
    <cellStyle name="Normal 4 6 3 3" xfId="45138" xr:uid="{00000000-0005-0000-0000-00009C800000}"/>
    <cellStyle name="Normal 4 6 4" xfId="9980" xr:uid="{00000000-0005-0000-0000-00009D800000}"/>
    <cellStyle name="Normal 4 6 4 2" xfId="18277" xr:uid="{00000000-0005-0000-0000-00009E800000}"/>
    <cellStyle name="Normal 4 6 4 2 2" xfId="45140" xr:uid="{00000000-0005-0000-0000-00009F800000}"/>
    <cellStyle name="Normal 4 6 5" xfId="2241" xr:uid="{00000000-0005-0000-0000-0000A0800000}"/>
    <cellStyle name="Normal 4 6 5 2" xfId="45141" xr:uid="{00000000-0005-0000-0000-0000A1800000}"/>
    <cellStyle name="Normal 4 6 6" xfId="37744" xr:uid="{00000000-0005-0000-0000-0000A2800000}"/>
    <cellStyle name="Normal 4 6 6 2" xfId="45142" xr:uid="{00000000-0005-0000-0000-0000A3800000}"/>
    <cellStyle name="Normal 4 6 7" xfId="38022" xr:uid="{00000000-0005-0000-0000-0000A4800000}"/>
    <cellStyle name="Normal 4 6 8" xfId="45134" xr:uid="{00000000-0005-0000-0000-0000A5800000}"/>
    <cellStyle name="Normal 4 7" xfId="1257" xr:uid="{00000000-0005-0000-0000-0000A6800000}"/>
    <cellStyle name="Normal 4 7 10" xfId="2242" xr:uid="{00000000-0005-0000-0000-0000A7800000}"/>
    <cellStyle name="Normal 4 7 11" xfId="45143" xr:uid="{00000000-0005-0000-0000-0000A8800000}"/>
    <cellStyle name="Normal 4 7 2" xfId="1933" xr:uid="{00000000-0005-0000-0000-0000A9800000}"/>
    <cellStyle name="Normal 4 7 2 10" xfId="2953" xr:uid="{00000000-0005-0000-0000-0000AA800000}"/>
    <cellStyle name="Normal 4 7 2 2" xfId="7801" xr:uid="{00000000-0005-0000-0000-0000AB800000}"/>
    <cellStyle name="Normal 4 7 2 2 2" xfId="14296" xr:uid="{00000000-0005-0000-0000-0000AC800000}"/>
    <cellStyle name="Normal 4 7 2 2 2 2" xfId="20460" xr:uid="{00000000-0005-0000-0000-0000AD800000}"/>
    <cellStyle name="Normal 4 7 2 2 2 3" xfId="33713" xr:uid="{00000000-0005-0000-0000-0000AE800000}"/>
    <cellStyle name="Normal 4 7 2 2 2 4" xfId="36500" xr:uid="{00000000-0005-0000-0000-0000AF800000}"/>
    <cellStyle name="Normal 4 7 2 2 3" xfId="20161" xr:uid="{00000000-0005-0000-0000-0000B0800000}"/>
    <cellStyle name="Normal 4 7 2 2 3 2" xfId="33418" xr:uid="{00000000-0005-0000-0000-0000B1800000}"/>
    <cellStyle name="Normal 4 7 2 2 3 3" xfId="36206" xr:uid="{00000000-0005-0000-0000-0000B2800000}"/>
    <cellStyle name="Normal 4 7 2 2 4" xfId="19875" xr:uid="{00000000-0005-0000-0000-0000B3800000}"/>
    <cellStyle name="Normal 4 7 2 2 5" xfId="33029" xr:uid="{00000000-0005-0000-0000-0000B4800000}"/>
    <cellStyle name="Normal 4 7 2 2 6" xfId="35957" xr:uid="{00000000-0005-0000-0000-0000B5800000}"/>
    <cellStyle name="Normal 4 7 2 2 7" xfId="45144" xr:uid="{00000000-0005-0000-0000-0000B6800000}"/>
    <cellStyle name="Normal 4 7 2 3" xfId="8678" xr:uid="{00000000-0005-0000-0000-0000B7800000}"/>
    <cellStyle name="Normal 4 7 2 3 2" xfId="15136" xr:uid="{00000000-0005-0000-0000-0000B8800000}"/>
    <cellStyle name="Normal 4 7 2 3 2 2" xfId="27803" xr:uid="{00000000-0005-0000-0000-0000B9800000}"/>
    <cellStyle name="Normal 4 7 2 3 3" xfId="20313" xr:uid="{00000000-0005-0000-0000-0000BA800000}"/>
    <cellStyle name="Normal 4 7 2 3 4" xfId="33567" xr:uid="{00000000-0005-0000-0000-0000BB800000}"/>
    <cellStyle name="Normal 4 7 2 3 5" xfId="36354" xr:uid="{00000000-0005-0000-0000-0000BC800000}"/>
    <cellStyle name="Normal 4 7 2 3 6" xfId="45145" xr:uid="{00000000-0005-0000-0000-0000BD800000}"/>
    <cellStyle name="Normal 4 7 2 4" xfId="10704" xr:uid="{00000000-0005-0000-0000-0000BE800000}"/>
    <cellStyle name="Normal 4 7 2 4 2" xfId="16249" xr:uid="{00000000-0005-0000-0000-0000BF800000}"/>
    <cellStyle name="Normal 4 7 2 4 2 2" xfId="28837" xr:uid="{00000000-0005-0000-0000-0000C0800000}"/>
    <cellStyle name="Normal 4 7 2 4 3" xfId="20005" xr:uid="{00000000-0005-0000-0000-0000C1800000}"/>
    <cellStyle name="Normal 4 7 2 4 4" xfId="33269" xr:uid="{00000000-0005-0000-0000-0000C2800000}"/>
    <cellStyle name="Normal 4 7 2 4 5" xfId="36061" xr:uid="{00000000-0005-0000-0000-0000C3800000}"/>
    <cellStyle name="Normal 4 7 2 5" xfId="6521" xr:uid="{00000000-0005-0000-0000-0000C4800000}"/>
    <cellStyle name="Normal 4 7 2 5 2" xfId="13112" xr:uid="{00000000-0005-0000-0000-0000C5800000}"/>
    <cellStyle name="Normal 4 7 2 5 2 2" xfId="25857" xr:uid="{00000000-0005-0000-0000-0000C6800000}"/>
    <cellStyle name="Normal 4 7 2 5 3" xfId="21265" xr:uid="{00000000-0005-0000-0000-0000C7800000}"/>
    <cellStyle name="Normal 4 7 2 6" xfId="12087" xr:uid="{00000000-0005-0000-0000-0000C8800000}"/>
    <cellStyle name="Normal 4 7 2 6 2" xfId="24832" xr:uid="{00000000-0005-0000-0000-0000C9800000}"/>
    <cellStyle name="Normal 4 7 2 7" xfId="18822" xr:uid="{00000000-0005-0000-0000-0000CA800000}"/>
    <cellStyle name="Normal 4 7 2 8" xfId="32046" xr:uid="{00000000-0005-0000-0000-0000CB800000}"/>
    <cellStyle name="Normal 4 7 2 9" xfId="35112" xr:uid="{00000000-0005-0000-0000-0000CC800000}"/>
    <cellStyle name="Normal 4 7 3" xfId="3146" xr:uid="{00000000-0005-0000-0000-0000CD800000}"/>
    <cellStyle name="Normal 4 7 3 2" xfId="7823" xr:uid="{00000000-0005-0000-0000-0000CE800000}"/>
    <cellStyle name="Normal 4 7 3 2 2" xfId="14318" xr:uid="{00000000-0005-0000-0000-0000CF800000}"/>
    <cellStyle name="Normal 4 7 3 2 2 2" xfId="27014" xr:uid="{00000000-0005-0000-0000-0000D0800000}"/>
    <cellStyle name="Normal 4 7 3 2 3" xfId="20406" xr:uid="{00000000-0005-0000-0000-0000D1800000}"/>
    <cellStyle name="Normal 4 7 3 2 4" xfId="33659" xr:uid="{00000000-0005-0000-0000-0000D2800000}"/>
    <cellStyle name="Normal 4 7 3 2 5" xfId="36446" xr:uid="{00000000-0005-0000-0000-0000D3800000}"/>
    <cellStyle name="Normal 4 7 3 3" xfId="8745" xr:uid="{00000000-0005-0000-0000-0000D4800000}"/>
    <cellStyle name="Normal 4 7 3 3 2" xfId="15160" xr:uid="{00000000-0005-0000-0000-0000D5800000}"/>
    <cellStyle name="Normal 4 7 3 3 2 2" xfId="27821" xr:uid="{00000000-0005-0000-0000-0000D6800000}"/>
    <cellStyle name="Normal 4 7 3 3 3" xfId="20107" xr:uid="{00000000-0005-0000-0000-0000D7800000}"/>
    <cellStyle name="Normal 4 7 3 3 4" xfId="33364" xr:uid="{00000000-0005-0000-0000-0000D8800000}"/>
    <cellStyle name="Normal 4 7 3 3 5" xfId="36152" xr:uid="{00000000-0005-0000-0000-0000D9800000}"/>
    <cellStyle name="Normal 4 7 3 4" xfId="6602" xr:uid="{00000000-0005-0000-0000-0000DA800000}"/>
    <cellStyle name="Normal 4 7 3 4 2" xfId="13190" xr:uid="{00000000-0005-0000-0000-0000DB800000}"/>
    <cellStyle name="Normal 4 7 3 4 2 2" xfId="25934" xr:uid="{00000000-0005-0000-0000-0000DC800000}"/>
    <cellStyle name="Normal 4 7 3 4 3" xfId="21342" xr:uid="{00000000-0005-0000-0000-0000DD800000}"/>
    <cellStyle name="Normal 4 7 3 5" xfId="12122" xr:uid="{00000000-0005-0000-0000-0000DE800000}"/>
    <cellStyle name="Normal 4 7 3 5 2" xfId="24867" xr:uid="{00000000-0005-0000-0000-0000DF800000}"/>
    <cellStyle name="Normal 4 7 3 6" xfId="18278" xr:uid="{00000000-0005-0000-0000-0000E0800000}"/>
    <cellStyle name="Normal 4 7 3 7" xfId="45146" xr:uid="{00000000-0005-0000-0000-0000E1800000}"/>
    <cellStyle name="Normal 4 7 4" xfId="5473" xr:uid="{00000000-0005-0000-0000-0000E2800000}"/>
    <cellStyle name="Normal 4 7 4 2" xfId="20259" xr:uid="{00000000-0005-0000-0000-0000E3800000}"/>
    <cellStyle name="Normal 4 7 4 2 2" xfId="33513" xr:uid="{00000000-0005-0000-0000-0000E4800000}"/>
    <cellStyle name="Normal 4 7 4 2 3" xfId="36300" xr:uid="{00000000-0005-0000-0000-0000E5800000}"/>
    <cellStyle name="Normal 4 7 4 3" xfId="19079" xr:uid="{00000000-0005-0000-0000-0000E6800000}"/>
    <cellStyle name="Normal 4 7 4 4" xfId="32201" xr:uid="{00000000-0005-0000-0000-0000E7800000}"/>
    <cellStyle name="Normal 4 7 4 5" xfId="35220" xr:uid="{00000000-0005-0000-0000-0000E8800000}"/>
    <cellStyle name="Normal 4 7 4 6" xfId="45147" xr:uid="{00000000-0005-0000-0000-0000E9800000}"/>
    <cellStyle name="Normal 4 7 5" xfId="10536" xr:uid="{00000000-0005-0000-0000-0000EA800000}"/>
    <cellStyle name="Normal 4 7 5 2" xfId="16164" xr:uid="{00000000-0005-0000-0000-0000EB800000}"/>
    <cellStyle name="Normal 4 7 5 2 2" xfId="28786" xr:uid="{00000000-0005-0000-0000-0000EC800000}"/>
    <cellStyle name="Normal 4 7 5 3" xfId="18961" xr:uid="{00000000-0005-0000-0000-0000ED800000}"/>
    <cellStyle name="Normal 4 7 5 4" xfId="32141" xr:uid="{00000000-0005-0000-0000-0000EE800000}"/>
    <cellStyle name="Normal 4 7 5 5" xfId="35161" xr:uid="{00000000-0005-0000-0000-0000EF800000}"/>
    <cellStyle name="Normal 4 7 5 6" xfId="45148" xr:uid="{00000000-0005-0000-0000-0000F0800000}"/>
    <cellStyle name="Normal 4 7 6" xfId="10465" xr:uid="{00000000-0005-0000-0000-0000F1800000}"/>
    <cellStyle name="Normal 4 7 6 2" xfId="19944" xr:uid="{00000000-0005-0000-0000-0000F2800000}"/>
    <cellStyle name="Normal 4 7 6 3" xfId="33169" xr:uid="{00000000-0005-0000-0000-0000F3800000}"/>
    <cellStyle name="Normal 4 7 6 4" xfId="36006" xr:uid="{00000000-0005-0000-0000-0000F4800000}"/>
    <cellStyle name="Normal 4 7 7" xfId="17492" xr:uid="{00000000-0005-0000-0000-0000F5800000}"/>
    <cellStyle name="Normal 4 7 8" xfId="30859" xr:uid="{00000000-0005-0000-0000-0000F6800000}"/>
    <cellStyle name="Normal 4 7 9" xfId="34337" xr:uid="{00000000-0005-0000-0000-0000F7800000}"/>
    <cellStyle name="Normal 4 8" xfId="1934" xr:uid="{00000000-0005-0000-0000-0000F8800000}"/>
    <cellStyle name="Normal 4 8 10" xfId="2243" xr:uid="{00000000-0005-0000-0000-0000F9800000}"/>
    <cellStyle name="Normal 4 8 11" xfId="37399" xr:uid="{00000000-0005-0000-0000-0000FA800000}"/>
    <cellStyle name="Normal 4 8 12" xfId="45149" xr:uid="{00000000-0005-0000-0000-0000FB800000}"/>
    <cellStyle name="Normal 4 8 2" xfId="5474" xr:uid="{00000000-0005-0000-0000-0000FC800000}"/>
    <cellStyle name="Normal 4 8 2 2" xfId="10686" xr:uid="{00000000-0005-0000-0000-0000FD800000}"/>
    <cellStyle name="Normal 4 8 2 2 2" xfId="16231" xr:uid="{00000000-0005-0000-0000-0000FE800000}"/>
    <cellStyle name="Normal 4 8 2 2 2 2" xfId="20442" xr:uid="{00000000-0005-0000-0000-0000FF800000}"/>
    <cellStyle name="Normal 4 8 2 2 2 3" xfId="33695" xr:uid="{00000000-0005-0000-0000-000000810000}"/>
    <cellStyle name="Normal 4 8 2 2 2 4" xfId="36482" xr:uid="{00000000-0005-0000-0000-000001810000}"/>
    <cellStyle name="Normal 4 8 2 2 3" xfId="20143" xr:uid="{00000000-0005-0000-0000-000002810000}"/>
    <cellStyle name="Normal 4 8 2 2 3 2" xfId="33400" xr:uid="{00000000-0005-0000-0000-000003810000}"/>
    <cellStyle name="Normal 4 8 2 2 3 3" xfId="36188" xr:uid="{00000000-0005-0000-0000-000004810000}"/>
    <cellStyle name="Normal 4 8 2 2 4" xfId="19856" xr:uid="{00000000-0005-0000-0000-000005810000}"/>
    <cellStyle name="Normal 4 8 2 2 5" xfId="32981" xr:uid="{00000000-0005-0000-0000-000006810000}"/>
    <cellStyle name="Normal 4 8 2 2 6" xfId="35939" xr:uid="{00000000-0005-0000-0000-000007810000}"/>
    <cellStyle name="Normal 4 8 2 2 7" xfId="45151" xr:uid="{00000000-0005-0000-0000-000008810000}"/>
    <cellStyle name="Normal 4 8 2 3" xfId="20295" xr:uid="{00000000-0005-0000-0000-000009810000}"/>
    <cellStyle name="Normal 4 8 2 3 2" xfId="33549" xr:uid="{00000000-0005-0000-0000-00000A810000}"/>
    <cellStyle name="Normal 4 8 2 3 3" xfId="36336" xr:uid="{00000000-0005-0000-0000-00000B810000}"/>
    <cellStyle name="Normal 4 8 2 4" xfId="19987" xr:uid="{00000000-0005-0000-0000-00000C810000}"/>
    <cellStyle name="Normal 4 8 2 4 2" xfId="33251" xr:uid="{00000000-0005-0000-0000-00000D810000}"/>
    <cellStyle name="Normal 4 8 2 4 3" xfId="36043" xr:uid="{00000000-0005-0000-0000-00000E810000}"/>
    <cellStyle name="Normal 4 8 2 5" xfId="18726" xr:uid="{00000000-0005-0000-0000-00000F810000}"/>
    <cellStyle name="Normal 4 8 2 6" xfId="31987" xr:uid="{00000000-0005-0000-0000-000010810000}"/>
    <cellStyle name="Normal 4 8 2 7" xfId="35093" xr:uid="{00000000-0005-0000-0000-000011810000}"/>
    <cellStyle name="Normal 4 8 2 8" xfId="45150" xr:uid="{00000000-0005-0000-0000-000012810000}"/>
    <cellStyle name="Normal 4 8 3" xfId="10025" xr:uid="{00000000-0005-0000-0000-000013810000}"/>
    <cellStyle name="Normal 4 8 3 2" xfId="15980" xr:uid="{00000000-0005-0000-0000-000014810000}"/>
    <cellStyle name="Normal 4 8 3 2 2" xfId="20388" xr:uid="{00000000-0005-0000-0000-000015810000}"/>
    <cellStyle name="Normal 4 8 3 2 3" xfId="33641" xr:uid="{00000000-0005-0000-0000-000016810000}"/>
    <cellStyle name="Normal 4 8 3 2 4" xfId="36428" xr:uid="{00000000-0005-0000-0000-000017810000}"/>
    <cellStyle name="Normal 4 8 3 3" xfId="20089" xr:uid="{00000000-0005-0000-0000-000018810000}"/>
    <cellStyle name="Normal 4 8 3 3 2" xfId="33346" xr:uid="{00000000-0005-0000-0000-000019810000}"/>
    <cellStyle name="Normal 4 8 3 3 3" xfId="36134" xr:uid="{00000000-0005-0000-0000-00001A810000}"/>
    <cellStyle name="Normal 4 8 3 4" xfId="18279" xr:uid="{00000000-0005-0000-0000-00001B810000}"/>
    <cellStyle name="Normal 4 8 3 5" xfId="45152" xr:uid="{00000000-0005-0000-0000-00001C810000}"/>
    <cellStyle name="Normal 4 8 4" xfId="11256" xr:uid="{00000000-0005-0000-0000-00001D810000}"/>
    <cellStyle name="Normal 4 8 4 2" xfId="20241" xr:uid="{00000000-0005-0000-0000-00001E810000}"/>
    <cellStyle name="Normal 4 8 4 2 2" xfId="33495" xr:uid="{00000000-0005-0000-0000-00001F810000}"/>
    <cellStyle name="Normal 4 8 4 2 3" xfId="36282" xr:uid="{00000000-0005-0000-0000-000020810000}"/>
    <cellStyle name="Normal 4 8 4 3" xfId="19061" xr:uid="{00000000-0005-0000-0000-000021810000}"/>
    <cellStyle name="Normal 4 8 4 4" xfId="32183" xr:uid="{00000000-0005-0000-0000-000022810000}"/>
    <cellStyle name="Normal 4 8 4 5" xfId="35202" xr:uid="{00000000-0005-0000-0000-000023810000}"/>
    <cellStyle name="Normal 4 8 5" xfId="18941" xr:uid="{00000000-0005-0000-0000-000024810000}"/>
    <cellStyle name="Normal 4 8 5 2" xfId="32122" xr:uid="{00000000-0005-0000-0000-000025810000}"/>
    <cellStyle name="Normal 4 8 5 3" xfId="35142" xr:uid="{00000000-0005-0000-0000-000026810000}"/>
    <cellStyle name="Normal 4 8 6" xfId="19925" xr:uid="{00000000-0005-0000-0000-000027810000}"/>
    <cellStyle name="Normal 4 8 6 2" xfId="33121" xr:uid="{00000000-0005-0000-0000-000028810000}"/>
    <cellStyle name="Normal 4 8 6 3" xfId="35988" xr:uid="{00000000-0005-0000-0000-000029810000}"/>
    <cellStyle name="Normal 4 8 7" xfId="17443" xr:uid="{00000000-0005-0000-0000-00002A810000}"/>
    <cellStyle name="Normal 4 8 8" xfId="30697" xr:uid="{00000000-0005-0000-0000-00002B810000}"/>
    <cellStyle name="Normal 4 8 9" xfId="34310" xr:uid="{00000000-0005-0000-0000-00002C810000}"/>
    <cellStyle name="Normal 4 9" xfId="2244" xr:uid="{00000000-0005-0000-0000-00002D810000}"/>
    <cellStyle name="Normal 4 9 2" xfId="10716" xr:uid="{00000000-0005-0000-0000-00002E810000}"/>
    <cellStyle name="Normal 4 9 2 2" xfId="16261" xr:uid="{00000000-0005-0000-0000-00002F810000}"/>
    <cellStyle name="Normal 4 9 2 2 2" xfId="20472" xr:uid="{00000000-0005-0000-0000-000030810000}"/>
    <cellStyle name="Normal 4 9 2 2 2 2" xfId="33725" xr:uid="{00000000-0005-0000-0000-000031810000}"/>
    <cellStyle name="Normal 4 9 2 2 2 3" xfId="36512" xr:uid="{00000000-0005-0000-0000-000032810000}"/>
    <cellStyle name="Normal 4 9 2 2 3" xfId="20173" xr:uid="{00000000-0005-0000-0000-000033810000}"/>
    <cellStyle name="Normal 4 9 2 2 4" xfId="33430" xr:uid="{00000000-0005-0000-0000-000034810000}"/>
    <cellStyle name="Normal 4 9 2 2 5" xfId="36218" xr:uid="{00000000-0005-0000-0000-000035810000}"/>
    <cellStyle name="Normal 4 9 2 3" xfId="20325" xr:uid="{00000000-0005-0000-0000-000036810000}"/>
    <cellStyle name="Normal 4 9 2 3 2" xfId="33579" xr:uid="{00000000-0005-0000-0000-000037810000}"/>
    <cellStyle name="Normal 4 9 2 3 3" xfId="36366" xr:uid="{00000000-0005-0000-0000-000038810000}"/>
    <cellStyle name="Normal 4 9 2 4" xfId="20017" xr:uid="{00000000-0005-0000-0000-000039810000}"/>
    <cellStyle name="Normal 4 9 2 4 2" xfId="33281" xr:uid="{00000000-0005-0000-0000-00003A810000}"/>
    <cellStyle name="Normal 4 9 2 4 3" xfId="36073" xr:uid="{00000000-0005-0000-0000-00003B810000}"/>
    <cellStyle name="Normal 4 9 2 5" xfId="18280" xr:uid="{00000000-0005-0000-0000-00003C810000}"/>
    <cellStyle name="Normal 4 9 2 6" xfId="45154" xr:uid="{00000000-0005-0000-0000-00003D810000}"/>
    <cellStyle name="Normal 4 9 3" xfId="10651" xr:uid="{00000000-0005-0000-0000-00003E810000}"/>
    <cellStyle name="Normal 4 9 3 2" xfId="16207" xr:uid="{00000000-0005-0000-0000-00003F810000}"/>
    <cellStyle name="Normal 4 9 3 2 2" xfId="20418" xr:uid="{00000000-0005-0000-0000-000040810000}"/>
    <cellStyle name="Normal 4 9 3 2 3" xfId="33671" xr:uid="{00000000-0005-0000-0000-000041810000}"/>
    <cellStyle name="Normal 4 9 3 2 4" xfId="36458" xr:uid="{00000000-0005-0000-0000-000042810000}"/>
    <cellStyle name="Normal 4 9 3 3" xfId="20119" xr:uid="{00000000-0005-0000-0000-000043810000}"/>
    <cellStyle name="Normal 4 9 3 3 2" xfId="33376" xr:uid="{00000000-0005-0000-0000-000044810000}"/>
    <cellStyle name="Normal 4 9 3 3 3" xfId="36164" xr:uid="{00000000-0005-0000-0000-000045810000}"/>
    <cellStyle name="Normal 4 9 3 4" xfId="19091" xr:uid="{00000000-0005-0000-0000-000046810000}"/>
    <cellStyle name="Normal 4 9 3 5" xfId="32213" xr:uid="{00000000-0005-0000-0000-000047810000}"/>
    <cellStyle name="Normal 4 9 3 6" xfId="35232" xr:uid="{00000000-0005-0000-0000-000048810000}"/>
    <cellStyle name="Normal 4 9 3 7" xfId="45155" xr:uid="{00000000-0005-0000-0000-000049810000}"/>
    <cellStyle name="Normal 4 9 4" xfId="10591" xr:uid="{00000000-0005-0000-0000-00004A810000}"/>
    <cellStyle name="Normal 4 9 4 2" xfId="20271" xr:uid="{00000000-0005-0000-0000-00004B810000}"/>
    <cellStyle name="Normal 4 9 4 2 2" xfId="33525" xr:uid="{00000000-0005-0000-0000-00004C810000}"/>
    <cellStyle name="Normal 4 9 4 2 3" xfId="36312" xr:uid="{00000000-0005-0000-0000-00004D810000}"/>
    <cellStyle name="Normal 4 9 4 3" xfId="18973" xr:uid="{00000000-0005-0000-0000-00004E810000}"/>
    <cellStyle name="Normal 4 9 4 4" xfId="32153" xr:uid="{00000000-0005-0000-0000-00004F810000}"/>
    <cellStyle name="Normal 4 9 4 5" xfId="35173" xr:uid="{00000000-0005-0000-0000-000050810000}"/>
    <cellStyle name="Normal 4 9 5" xfId="19963" xr:uid="{00000000-0005-0000-0000-000051810000}"/>
    <cellStyle name="Normal 4 9 5 2" xfId="33227" xr:uid="{00000000-0005-0000-0000-000052810000}"/>
    <cellStyle name="Normal 4 9 5 3" xfId="36019" xr:uid="{00000000-0005-0000-0000-000053810000}"/>
    <cellStyle name="Normal 4 9 6" xfId="17509" xr:uid="{00000000-0005-0000-0000-000054810000}"/>
    <cellStyle name="Normal 4 9 7" xfId="30934" xr:uid="{00000000-0005-0000-0000-000055810000}"/>
    <cellStyle name="Normal 4 9 8" xfId="34354" xr:uid="{00000000-0005-0000-0000-000056810000}"/>
    <cellStyle name="Normal 4 9 9" xfId="45153" xr:uid="{00000000-0005-0000-0000-000057810000}"/>
    <cellStyle name="Normal 4_13A.Recv-08" xfId="5475" xr:uid="{00000000-0005-0000-0000-000058810000}"/>
    <cellStyle name="Normal 40" xfId="324" xr:uid="{00000000-0005-0000-0000-000059810000}"/>
    <cellStyle name="Normal 40 2" xfId="1935" xr:uid="{00000000-0005-0000-0000-00005A810000}"/>
    <cellStyle name="Normal 40 2 10" xfId="45156" xr:uid="{00000000-0005-0000-0000-00005B810000}"/>
    <cellStyle name="Normal 40 2 2" xfId="8334" xr:uid="{00000000-0005-0000-0000-00005C810000}"/>
    <cellStyle name="Normal 40 2 2 2" xfId="14823" xr:uid="{00000000-0005-0000-0000-00005D810000}"/>
    <cellStyle name="Normal 40 2 2 2 2" xfId="27499" xr:uid="{00000000-0005-0000-0000-00005E810000}"/>
    <cellStyle name="Normal 40 2 2 3" xfId="22587" xr:uid="{00000000-0005-0000-0000-00005F810000}"/>
    <cellStyle name="Normal 40 2 3" xfId="9258" xr:uid="{00000000-0005-0000-0000-000060810000}"/>
    <cellStyle name="Normal 40 2 3 2" xfId="15665" xr:uid="{00000000-0005-0000-0000-000061810000}"/>
    <cellStyle name="Normal 40 2 3 2 2" xfId="28310" xr:uid="{00000000-0005-0000-0000-000062810000}"/>
    <cellStyle name="Normal 40 2 3 3" xfId="23257" xr:uid="{00000000-0005-0000-0000-000063810000}"/>
    <cellStyle name="Normal 40 2 4" xfId="10537" xr:uid="{00000000-0005-0000-0000-000064810000}"/>
    <cellStyle name="Normal 40 2 5" xfId="11095" xr:uid="{00000000-0005-0000-0000-000065810000}"/>
    <cellStyle name="Normal 40 2 6" xfId="7359" xr:uid="{00000000-0005-0000-0000-000066810000}"/>
    <cellStyle name="Normal 40 2 6 2" xfId="13877" xr:uid="{00000000-0005-0000-0000-000067810000}"/>
    <cellStyle name="Normal 40 2 6 2 2" xfId="26607" xr:uid="{00000000-0005-0000-0000-000068810000}"/>
    <cellStyle name="Normal 40 2 6 3" xfId="22086" xr:uid="{00000000-0005-0000-0000-000069810000}"/>
    <cellStyle name="Normal 40 2 7" xfId="12727" xr:uid="{00000000-0005-0000-0000-00006A810000}"/>
    <cellStyle name="Normal 40 2 7 2" xfId="25473" xr:uid="{00000000-0005-0000-0000-00006B810000}"/>
    <cellStyle name="Normal 40 2 8" xfId="21052" xr:uid="{00000000-0005-0000-0000-00006C810000}"/>
    <cellStyle name="Normal 40 2 9" xfId="5476" xr:uid="{00000000-0005-0000-0000-00006D810000}"/>
    <cellStyle name="Normal 40 3" xfId="9762" xr:uid="{00000000-0005-0000-0000-00006E810000}"/>
    <cellStyle name="Normal 40 3 2" xfId="45157" xr:uid="{00000000-0005-0000-0000-00006F810000}"/>
    <cellStyle name="Normal 40 4" xfId="11353" xr:uid="{00000000-0005-0000-0000-000070810000}"/>
    <cellStyle name="Normal 40 4 2" xfId="19602" xr:uid="{00000000-0005-0000-0000-000071810000}"/>
    <cellStyle name="Normal 40 4 2 2" xfId="32717" xr:uid="{00000000-0005-0000-0000-000072810000}"/>
    <cellStyle name="Normal 40 4 2 3" xfId="35728" xr:uid="{00000000-0005-0000-0000-000073810000}"/>
    <cellStyle name="Normal 40 4 3" xfId="18281" xr:uid="{00000000-0005-0000-0000-000074810000}"/>
    <cellStyle name="Normal 40 4 4" xfId="31650" xr:uid="{00000000-0005-0000-0000-000075810000}"/>
    <cellStyle name="Normal 40 4 5" xfId="34877" xr:uid="{00000000-0005-0000-0000-000076810000}"/>
    <cellStyle name="Normal 40 4 6" xfId="45158" xr:uid="{00000000-0005-0000-0000-000077810000}"/>
    <cellStyle name="Normal 40 5" xfId="2954" xr:uid="{00000000-0005-0000-0000-000078810000}"/>
    <cellStyle name="Normal 41" xfId="325" xr:uid="{00000000-0005-0000-0000-000079810000}"/>
    <cellStyle name="Normal 41 2" xfId="1936" xr:uid="{00000000-0005-0000-0000-00007A810000}"/>
    <cellStyle name="Normal 41 2 10" xfId="45159" xr:uid="{00000000-0005-0000-0000-00007B810000}"/>
    <cellStyle name="Normal 41 2 2" xfId="8335" xr:uid="{00000000-0005-0000-0000-00007C810000}"/>
    <cellStyle name="Normal 41 2 2 2" xfId="14824" xr:uid="{00000000-0005-0000-0000-00007D810000}"/>
    <cellStyle name="Normal 41 2 2 2 2" xfId="27500" xr:uid="{00000000-0005-0000-0000-00007E810000}"/>
    <cellStyle name="Normal 41 2 2 3" xfId="22588" xr:uid="{00000000-0005-0000-0000-00007F810000}"/>
    <cellStyle name="Normal 41 2 3" xfId="9259" xr:uid="{00000000-0005-0000-0000-000080810000}"/>
    <cellStyle name="Normal 41 2 3 2" xfId="15666" xr:uid="{00000000-0005-0000-0000-000081810000}"/>
    <cellStyle name="Normal 41 2 3 2 2" xfId="28311" xr:uid="{00000000-0005-0000-0000-000082810000}"/>
    <cellStyle name="Normal 41 2 3 3" xfId="23258" xr:uid="{00000000-0005-0000-0000-000083810000}"/>
    <cellStyle name="Normal 41 2 4" xfId="10538" xr:uid="{00000000-0005-0000-0000-000084810000}"/>
    <cellStyle name="Normal 41 2 5" xfId="10491" xr:uid="{00000000-0005-0000-0000-000085810000}"/>
    <cellStyle name="Normal 41 2 5 2" xfId="16151" xr:uid="{00000000-0005-0000-0000-000086810000}"/>
    <cellStyle name="Normal 41 2 5 2 2" xfId="28773" xr:uid="{00000000-0005-0000-0000-000087810000}"/>
    <cellStyle name="Normal 41 2 5 3" xfId="23724" xr:uid="{00000000-0005-0000-0000-000088810000}"/>
    <cellStyle name="Normal 41 2 6" xfId="7360" xr:uid="{00000000-0005-0000-0000-000089810000}"/>
    <cellStyle name="Normal 41 2 6 2" xfId="13878" xr:uid="{00000000-0005-0000-0000-00008A810000}"/>
    <cellStyle name="Normal 41 2 6 2 2" xfId="26608" xr:uid="{00000000-0005-0000-0000-00008B810000}"/>
    <cellStyle name="Normal 41 2 6 3" xfId="22087" xr:uid="{00000000-0005-0000-0000-00008C810000}"/>
    <cellStyle name="Normal 41 2 7" xfId="12728" xr:uid="{00000000-0005-0000-0000-00008D810000}"/>
    <cellStyle name="Normal 41 2 7 2" xfId="25474" xr:uid="{00000000-0005-0000-0000-00008E810000}"/>
    <cellStyle name="Normal 41 2 8" xfId="21053" xr:uid="{00000000-0005-0000-0000-00008F810000}"/>
    <cellStyle name="Normal 41 2 9" xfId="5477" xr:uid="{00000000-0005-0000-0000-000090810000}"/>
    <cellStyle name="Normal 41 3" xfId="9763" xr:uid="{00000000-0005-0000-0000-000091810000}"/>
    <cellStyle name="Normal 41 3 2" xfId="45160" xr:uid="{00000000-0005-0000-0000-000092810000}"/>
    <cellStyle name="Normal 41 4" xfId="11352" xr:uid="{00000000-0005-0000-0000-000093810000}"/>
    <cellStyle name="Normal 41 4 2" xfId="19603" xr:uid="{00000000-0005-0000-0000-000094810000}"/>
    <cellStyle name="Normal 41 4 2 2" xfId="32718" xr:uid="{00000000-0005-0000-0000-000095810000}"/>
    <cellStyle name="Normal 41 4 2 3" xfId="35729" xr:uid="{00000000-0005-0000-0000-000096810000}"/>
    <cellStyle name="Normal 41 4 3" xfId="18282" xr:uid="{00000000-0005-0000-0000-000097810000}"/>
    <cellStyle name="Normal 41 4 4" xfId="31651" xr:uid="{00000000-0005-0000-0000-000098810000}"/>
    <cellStyle name="Normal 41 4 5" xfId="34878" xr:uid="{00000000-0005-0000-0000-000099810000}"/>
    <cellStyle name="Normal 41 4 6" xfId="45161" xr:uid="{00000000-0005-0000-0000-00009A810000}"/>
    <cellStyle name="Normal 41 5" xfId="2955" xr:uid="{00000000-0005-0000-0000-00009B810000}"/>
    <cellStyle name="Normal 42" xfId="326" xr:uid="{00000000-0005-0000-0000-00009C810000}"/>
    <cellStyle name="Normal 42 2" xfId="1305" xr:uid="{00000000-0005-0000-0000-00009D810000}"/>
    <cellStyle name="Normal 42 2 10" xfId="45162" xr:uid="{00000000-0005-0000-0000-00009E810000}"/>
    <cellStyle name="Normal 42 2 2" xfId="8336" xr:uid="{00000000-0005-0000-0000-00009F810000}"/>
    <cellStyle name="Normal 42 2 2 2" xfId="14825" xr:uid="{00000000-0005-0000-0000-0000A0810000}"/>
    <cellStyle name="Normal 42 2 2 2 2" xfId="27501" xr:uid="{00000000-0005-0000-0000-0000A1810000}"/>
    <cellStyle name="Normal 42 2 2 3" xfId="22589" xr:uid="{00000000-0005-0000-0000-0000A2810000}"/>
    <cellStyle name="Normal 42 2 3" xfId="9260" xr:uid="{00000000-0005-0000-0000-0000A3810000}"/>
    <cellStyle name="Normal 42 2 3 2" xfId="15667" xr:uid="{00000000-0005-0000-0000-0000A4810000}"/>
    <cellStyle name="Normal 42 2 3 2 2" xfId="28312" xr:uid="{00000000-0005-0000-0000-0000A5810000}"/>
    <cellStyle name="Normal 42 2 3 3" xfId="23259" xr:uid="{00000000-0005-0000-0000-0000A6810000}"/>
    <cellStyle name="Normal 42 2 4" xfId="10539" xr:uid="{00000000-0005-0000-0000-0000A7810000}"/>
    <cellStyle name="Normal 42 2 5" xfId="10493" xr:uid="{00000000-0005-0000-0000-0000A8810000}"/>
    <cellStyle name="Normal 42 2 5 2" xfId="16152" xr:uid="{00000000-0005-0000-0000-0000A9810000}"/>
    <cellStyle name="Normal 42 2 5 2 2" xfId="28774" xr:uid="{00000000-0005-0000-0000-0000AA810000}"/>
    <cellStyle name="Normal 42 2 5 3" xfId="23725" xr:uid="{00000000-0005-0000-0000-0000AB810000}"/>
    <cellStyle name="Normal 42 2 6" xfId="7361" xr:uid="{00000000-0005-0000-0000-0000AC810000}"/>
    <cellStyle name="Normal 42 2 6 2" xfId="13879" xr:uid="{00000000-0005-0000-0000-0000AD810000}"/>
    <cellStyle name="Normal 42 2 6 2 2" xfId="26609" xr:uid="{00000000-0005-0000-0000-0000AE810000}"/>
    <cellStyle name="Normal 42 2 6 3" xfId="22088" xr:uid="{00000000-0005-0000-0000-0000AF810000}"/>
    <cellStyle name="Normal 42 2 7" xfId="12729" xr:uid="{00000000-0005-0000-0000-0000B0810000}"/>
    <cellStyle name="Normal 42 2 7 2" xfId="25475" xr:uid="{00000000-0005-0000-0000-0000B1810000}"/>
    <cellStyle name="Normal 42 2 8" xfId="21054" xr:uid="{00000000-0005-0000-0000-0000B2810000}"/>
    <cellStyle name="Normal 42 2 9" xfId="5478" xr:uid="{00000000-0005-0000-0000-0000B3810000}"/>
    <cellStyle name="Normal 42 3" xfId="1937" xr:uid="{00000000-0005-0000-0000-0000B4810000}"/>
    <cellStyle name="Normal 42 3 2" xfId="9764" xr:uid="{00000000-0005-0000-0000-0000B5810000}"/>
    <cellStyle name="Normal 42 3 3" xfId="45163" xr:uid="{00000000-0005-0000-0000-0000B6810000}"/>
    <cellStyle name="Normal 42 4" xfId="10421" xr:uid="{00000000-0005-0000-0000-0000B7810000}"/>
    <cellStyle name="Normal 42 4 2" xfId="19604" xr:uid="{00000000-0005-0000-0000-0000B8810000}"/>
    <cellStyle name="Normal 42 4 2 2" xfId="32719" xr:uid="{00000000-0005-0000-0000-0000B9810000}"/>
    <cellStyle name="Normal 42 4 2 3" xfId="35730" xr:uid="{00000000-0005-0000-0000-0000BA810000}"/>
    <cellStyle name="Normal 42 4 3" xfId="18283" xr:uid="{00000000-0005-0000-0000-0000BB810000}"/>
    <cellStyle name="Normal 42 4 4" xfId="31652" xr:uid="{00000000-0005-0000-0000-0000BC810000}"/>
    <cellStyle name="Normal 42 4 5" xfId="34879" xr:uid="{00000000-0005-0000-0000-0000BD810000}"/>
    <cellStyle name="Normal 42 4 6" xfId="45164" xr:uid="{00000000-0005-0000-0000-0000BE810000}"/>
    <cellStyle name="Normal 43" xfId="327" xr:uid="{00000000-0005-0000-0000-0000BF810000}"/>
    <cellStyle name="Normal 43 10" xfId="47219" xr:uid="{81F150F5-A699-4C59-B0F2-65922BA89FE0}"/>
    <cellStyle name="Normal 43 2" xfId="1939" xr:uid="{00000000-0005-0000-0000-0000C0810000}"/>
    <cellStyle name="Normal 43 2 10" xfId="45166" xr:uid="{00000000-0005-0000-0000-0000C1810000}"/>
    <cellStyle name="Normal 43 2 11" xfId="47220" xr:uid="{5B297BDA-AFEA-40D7-BBB3-EF927F35119A}"/>
    <cellStyle name="Normal 43 2 2" xfId="1940" xr:uid="{00000000-0005-0000-0000-0000C2810000}"/>
    <cellStyle name="Normal 43 2 2 2" xfId="1941" xr:uid="{00000000-0005-0000-0000-0000C3810000}"/>
    <cellStyle name="Normal 43 2 2 2 2" xfId="16472" xr:uid="{00000000-0005-0000-0000-0000C4810000}"/>
    <cellStyle name="Normal 43 2 2 2 2 2" xfId="29012" xr:uid="{00000000-0005-0000-0000-0000C5810000}"/>
    <cellStyle name="Normal 43 2 2 2 2 3" xfId="45169" xr:uid="{00000000-0005-0000-0000-0000C6810000}"/>
    <cellStyle name="Normal 43 2 2 2 3" xfId="23921" xr:uid="{00000000-0005-0000-0000-0000C7810000}"/>
    <cellStyle name="Normal 43 2 2 2 3 2" xfId="45170" xr:uid="{00000000-0005-0000-0000-0000C8810000}"/>
    <cellStyle name="Normal 43 2 2 2 4" xfId="11035" xr:uid="{00000000-0005-0000-0000-0000C9810000}"/>
    <cellStyle name="Normal 43 2 2 2 4 2" xfId="45171" xr:uid="{00000000-0005-0000-0000-0000CA810000}"/>
    <cellStyle name="Normal 43 2 2 2 5" xfId="45168" xr:uid="{00000000-0005-0000-0000-0000CB810000}"/>
    <cellStyle name="Normal 43 2 2 2 6" xfId="47222" xr:uid="{F69FE6B3-CCAC-42B1-A94F-6CE75ED800A3}"/>
    <cellStyle name="Normal 43 2 2 3" xfId="10156" xr:uid="{00000000-0005-0000-0000-0000CC810000}"/>
    <cellStyle name="Normal 43 2 2 3 2" xfId="16037" xr:uid="{00000000-0005-0000-0000-0000CD810000}"/>
    <cellStyle name="Normal 43 2 2 3 2 2" xfId="28665" xr:uid="{00000000-0005-0000-0000-0000CE810000}"/>
    <cellStyle name="Normal 43 2 2 3 3" xfId="23630" xr:uid="{00000000-0005-0000-0000-0000CF810000}"/>
    <cellStyle name="Normal 43 2 2 3 4" xfId="45172" xr:uid="{00000000-0005-0000-0000-0000D0810000}"/>
    <cellStyle name="Normal 43 2 2 4" xfId="14826" xr:uid="{00000000-0005-0000-0000-0000D1810000}"/>
    <cellStyle name="Normal 43 2 2 4 2" xfId="27502" xr:uid="{00000000-0005-0000-0000-0000D2810000}"/>
    <cellStyle name="Normal 43 2 2 4 3" xfId="45173" xr:uid="{00000000-0005-0000-0000-0000D3810000}"/>
    <cellStyle name="Normal 43 2 2 5" xfId="22590" xr:uid="{00000000-0005-0000-0000-0000D4810000}"/>
    <cellStyle name="Normal 43 2 2 5 2" xfId="45174" xr:uid="{00000000-0005-0000-0000-0000D5810000}"/>
    <cellStyle name="Normal 43 2 2 6" xfId="8337" xr:uid="{00000000-0005-0000-0000-0000D6810000}"/>
    <cellStyle name="Normal 43 2 2 7" xfId="45167" xr:uid="{00000000-0005-0000-0000-0000D7810000}"/>
    <cellStyle name="Normal 43 2 2 8" xfId="47221" xr:uid="{0833D092-D779-42EE-B4C9-3C626C28687D}"/>
    <cellStyle name="Normal 43 2 3" xfId="1942" xr:uid="{00000000-0005-0000-0000-0000D8810000}"/>
    <cellStyle name="Normal 43 2 3 2" xfId="11009" xr:uid="{00000000-0005-0000-0000-0000D9810000}"/>
    <cellStyle name="Normal 43 2 3 2 2" xfId="16451" xr:uid="{00000000-0005-0000-0000-0000DA810000}"/>
    <cellStyle name="Normal 43 2 3 2 2 2" xfId="28991" xr:uid="{00000000-0005-0000-0000-0000DB810000}"/>
    <cellStyle name="Normal 43 2 3 2 3" xfId="23902" xr:uid="{00000000-0005-0000-0000-0000DC810000}"/>
    <cellStyle name="Normal 43 2 3 2 4" xfId="45176" xr:uid="{00000000-0005-0000-0000-0000DD810000}"/>
    <cellStyle name="Normal 43 2 3 3" xfId="15668" xr:uid="{00000000-0005-0000-0000-0000DE810000}"/>
    <cellStyle name="Normal 43 2 3 3 2" xfId="28313" xr:uid="{00000000-0005-0000-0000-0000DF810000}"/>
    <cellStyle name="Normal 43 2 3 3 3" xfId="45177" xr:uid="{00000000-0005-0000-0000-0000E0810000}"/>
    <cellStyle name="Normal 43 2 3 4" xfId="23260" xr:uid="{00000000-0005-0000-0000-0000E1810000}"/>
    <cellStyle name="Normal 43 2 3 4 2" xfId="45178" xr:uid="{00000000-0005-0000-0000-0000E2810000}"/>
    <cellStyle name="Normal 43 2 3 5" xfId="9261" xr:uid="{00000000-0005-0000-0000-0000E3810000}"/>
    <cellStyle name="Normal 43 2 3 6" xfId="45175" xr:uid="{00000000-0005-0000-0000-0000E4810000}"/>
    <cellStyle name="Normal 43 2 3 7" xfId="47223" xr:uid="{B1926CDD-2054-4C2E-8015-692931024329}"/>
    <cellStyle name="Normal 43 2 4" xfId="10540" xr:uid="{00000000-0005-0000-0000-0000E5810000}"/>
    <cellStyle name="Normal 43 2 4 2" xfId="45179" xr:uid="{00000000-0005-0000-0000-0000E6810000}"/>
    <cellStyle name="Normal 43 2 5" xfId="11240" xr:uid="{00000000-0005-0000-0000-0000E7810000}"/>
    <cellStyle name="Normal 43 2 5 2" xfId="16592" xr:uid="{00000000-0005-0000-0000-0000E8810000}"/>
    <cellStyle name="Normal 43 2 5 2 2" xfId="29131" xr:uid="{00000000-0005-0000-0000-0000E9810000}"/>
    <cellStyle name="Normal 43 2 5 3" xfId="24039" xr:uid="{00000000-0005-0000-0000-0000EA810000}"/>
    <cellStyle name="Normal 43 2 5 4" xfId="45180" xr:uid="{00000000-0005-0000-0000-0000EB810000}"/>
    <cellStyle name="Normal 43 2 6" xfId="7362" xr:uid="{00000000-0005-0000-0000-0000EC810000}"/>
    <cellStyle name="Normal 43 2 6 2" xfId="13880" xr:uid="{00000000-0005-0000-0000-0000ED810000}"/>
    <cellStyle name="Normal 43 2 6 2 2" xfId="26610" xr:uid="{00000000-0005-0000-0000-0000EE810000}"/>
    <cellStyle name="Normal 43 2 6 3" xfId="22089" xr:uid="{00000000-0005-0000-0000-0000EF810000}"/>
    <cellStyle name="Normal 43 2 6 4" xfId="45181" xr:uid="{00000000-0005-0000-0000-0000F0810000}"/>
    <cellStyle name="Normal 43 2 7" xfId="12730" xr:uid="{00000000-0005-0000-0000-0000F1810000}"/>
    <cellStyle name="Normal 43 2 7 2" xfId="25476" xr:uid="{00000000-0005-0000-0000-0000F2810000}"/>
    <cellStyle name="Normal 43 2 7 3" xfId="45182" xr:uid="{00000000-0005-0000-0000-0000F3810000}"/>
    <cellStyle name="Normal 43 2 8" xfId="21055" xr:uid="{00000000-0005-0000-0000-0000F4810000}"/>
    <cellStyle name="Normal 43 2 9" xfId="5479" xr:uid="{00000000-0005-0000-0000-0000F5810000}"/>
    <cellStyle name="Normal 43 3" xfId="1943" xr:uid="{00000000-0005-0000-0000-0000F6810000}"/>
    <cellStyle name="Normal 43 3 2" xfId="1944" xr:uid="{00000000-0005-0000-0000-0000F7810000}"/>
    <cellStyle name="Normal 43 3 2 2" xfId="16596" xr:uid="{00000000-0005-0000-0000-0000F8810000}"/>
    <cellStyle name="Normal 43 3 2 2 2" xfId="29135" xr:uid="{00000000-0005-0000-0000-0000F9810000}"/>
    <cellStyle name="Normal 43 3 2 2 3" xfId="45185" xr:uid="{00000000-0005-0000-0000-0000FA810000}"/>
    <cellStyle name="Normal 43 3 2 3" xfId="24043" xr:uid="{00000000-0005-0000-0000-0000FB810000}"/>
    <cellStyle name="Normal 43 3 2 3 2" xfId="45186" xr:uid="{00000000-0005-0000-0000-0000FC810000}"/>
    <cellStyle name="Normal 43 3 2 4" xfId="11247" xr:uid="{00000000-0005-0000-0000-0000FD810000}"/>
    <cellStyle name="Normal 43 3 2 4 2" xfId="45187" xr:uid="{00000000-0005-0000-0000-0000FE810000}"/>
    <cellStyle name="Normal 43 3 2 5" xfId="45184" xr:uid="{00000000-0005-0000-0000-0000FF810000}"/>
    <cellStyle name="Normal 43 3 2 6" xfId="47225" xr:uid="{F84CC84C-F1C3-4577-B6AF-EB322BCAA9AC}"/>
    <cellStyle name="Normal 43 3 3" xfId="10928" xr:uid="{00000000-0005-0000-0000-000000820000}"/>
    <cellStyle name="Normal 43 3 3 2" xfId="16404" xr:uid="{00000000-0005-0000-0000-000001820000}"/>
    <cellStyle name="Normal 43 3 3 2 2" xfId="28946" xr:uid="{00000000-0005-0000-0000-000002820000}"/>
    <cellStyle name="Normal 43 3 3 3" xfId="23856" xr:uid="{00000000-0005-0000-0000-000003820000}"/>
    <cellStyle name="Normal 43 3 3 4" xfId="45188" xr:uid="{00000000-0005-0000-0000-000004820000}"/>
    <cellStyle name="Normal 43 3 4" xfId="9765" xr:uid="{00000000-0005-0000-0000-000005820000}"/>
    <cellStyle name="Normal 43 3 4 2" xfId="45189" xr:uid="{00000000-0005-0000-0000-000006820000}"/>
    <cellStyle name="Normal 43 3 5" xfId="45190" xr:uid="{00000000-0005-0000-0000-000007820000}"/>
    <cellStyle name="Normal 43 3 6" xfId="45191" xr:uid="{00000000-0005-0000-0000-000008820000}"/>
    <cellStyle name="Normal 43 3 7" xfId="45183" xr:uid="{00000000-0005-0000-0000-000009820000}"/>
    <cellStyle name="Normal 43 3 8" xfId="47224" xr:uid="{471FB261-72E1-4C14-BD5B-950EC9291DE6}"/>
    <cellStyle name="Normal 43 4" xfId="1945" xr:uid="{00000000-0005-0000-0000-00000A820000}"/>
    <cellStyle name="Normal 43 4 2" xfId="16428" xr:uid="{00000000-0005-0000-0000-00000B820000}"/>
    <cellStyle name="Normal 43 4 2 2" xfId="19605" xr:uid="{00000000-0005-0000-0000-00000C820000}"/>
    <cellStyle name="Normal 43 4 2 3" xfId="32720" xr:uid="{00000000-0005-0000-0000-00000D820000}"/>
    <cellStyle name="Normal 43 4 2 4" xfId="35731" xr:uid="{00000000-0005-0000-0000-00000E820000}"/>
    <cellStyle name="Normal 43 4 2 5" xfId="45193" xr:uid="{00000000-0005-0000-0000-00000F820000}"/>
    <cellStyle name="Normal 43 4 3" xfId="18284" xr:uid="{00000000-0005-0000-0000-000010820000}"/>
    <cellStyle name="Normal 43 4 3 2" xfId="45194" xr:uid="{00000000-0005-0000-0000-000011820000}"/>
    <cellStyle name="Normal 43 4 4" xfId="31653" xr:uid="{00000000-0005-0000-0000-000012820000}"/>
    <cellStyle name="Normal 43 4 4 2" xfId="45195" xr:uid="{00000000-0005-0000-0000-000013820000}"/>
    <cellStyle name="Normal 43 4 5" xfId="34880" xr:uid="{00000000-0005-0000-0000-000014820000}"/>
    <cellStyle name="Normal 43 4 6" xfId="10972" xr:uid="{00000000-0005-0000-0000-000015820000}"/>
    <cellStyle name="Normal 43 4 7" xfId="45192" xr:uid="{00000000-0005-0000-0000-000016820000}"/>
    <cellStyle name="Normal 43 4 8" xfId="47226" xr:uid="{150FE64B-F9C8-4851-AD25-84CB0F5D5C1E}"/>
    <cellStyle name="Normal 43 5" xfId="1938" xr:uid="{00000000-0005-0000-0000-000017820000}"/>
    <cellStyle name="Normal 43 5 2" xfId="16452" xr:uid="{00000000-0005-0000-0000-000018820000}"/>
    <cellStyle name="Normal 43 5 2 2" xfId="28992" xr:uid="{00000000-0005-0000-0000-000019820000}"/>
    <cellStyle name="Normal 43 5 3" xfId="23903" xr:uid="{00000000-0005-0000-0000-00001A820000}"/>
    <cellStyle name="Normal 43 5 4" xfId="11010" xr:uid="{00000000-0005-0000-0000-00001B820000}"/>
    <cellStyle name="Normal 43 5 5" xfId="45196" xr:uid="{00000000-0005-0000-0000-00001C820000}"/>
    <cellStyle name="Normal 43 6" xfId="2956" xr:uid="{00000000-0005-0000-0000-00001D820000}"/>
    <cellStyle name="Normal 43 6 2" xfId="45197" xr:uid="{00000000-0005-0000-0000-00001E820000}"/>
    <cellStyle name="Normal 43 7" xfId="45198" xr:uid="{00000000-0005-0000-0000-00001F820000}"/>
    <cellStyle name="Normal 43 8" xfId="45199" xr:uid="{00000000-0005-0000-0000-000020820000}"/>
    <cellStyle name="Normal 43 9" xfId="45165" xr:uid="{00000000-0005-0000-0000-000021820000}"/>
    <cellStyle name="Normal 44" xfId="328" xr:uid="{00000000-0005-0000-0000-000022820000}"/>
    <cellStyle name="Normal 44 2" xfId="1306" xr:uid="{00000000-0005-0000-0000-000023820000}"/>
    <cellStyle name="Normal 44 2 2" xfId="7843" xr:uid="{00000000-0005-0000-0000-000024820000}"/>
    <cellStyle name="Normal 44 2 2 2" xfId="14338" xr:uid="{00000000-0005-0000-0000-000025820000}"/>
    <cellStyle name="Normal 44 2 2 2 2" xfId="27026" xr:uid="{00000000-0005-0000-0000-000026820000}"/>
    <cellStyle name="Normal 44 2 2 3" xfId="22515" xr:uid="{00000000-0005-0000-0000-000027820000}"/>
    <cellStyle name="Normal 44 2 3" xfId="8765" xr:uid="{00000000-0005-0000-0000-000028820000}"/>
    <cellStyle name="Normal 44 2 3 2" xfId="15180" xr:uid="{00000000-0005-0000-0000-000029820000}"/>
    <cellStyle name="Normal 44 2 3 2 2" xfId="27838" xr:uid="{00000000-0005-0000-0000-00002A820000}"/>
    <cellStyle name="Normal 44 2 3 3" xfId="22805" xr:uid="{00000000-0005-0000-0000-00002B820000}"/>
    <cellStyle name="Normal 44 2 4" xfId="10541" xr:uid="{00000000-0005-0000-0000-00002C820000}"/>
    <cellStyle name="Normal 44 2 5" xfId="6626" xr:uid="{00000000-0005-0000-0000-00002D820000}"/>
    <cellStyle name="Normal 44 2 5 2" xfId="13213" xr:uid="{00000000-0005-0000-0000-00002E820000}"/>
    <cellStyle name="Normal 44 2 5 2 2" xfId="25957" xr:uid="{00000000-0005-0000-0000-00002F820000}"/>
    <cellStyle name="Normal 44 2 5 3" xfId="21365" xr:uid="{00000000-0005-0000-0000-000030820000}"/>
    <cellStyle name="Normal 44 2 6" xfId="12144" xr:uid="{00000000-0005-0000-0000-000031820000}"/>
    <cellStyle name="Normal 44 2 6 2" xfId="24889" xr:uid="{00000000-0005-0000-0000-000032820000}"/>
    <cellStyle name="Normal 44 2 7" xfId="21004" xr:uid="{00000000-0005-0000-0000-000033820000}"/>
    <cellStyle name="Normal 44 2 8" xfId="3195" xr:uid="{00000000-0005-0000-0000-000034820000}"/>
    <cellStyle name="Normal 44 2 9" xfId="45200" xr:uid="{00000000-0005-0000-0000-000035820000}"/>
    <cellStyle name="Normal 44 3" xfId="1946" xr:uid="{00000000-0005-0000-0000-000036820000}"/>
    <cellStyle name="Normal 44 3 2" xfId="9766" xr:uid="{00000000-0005-0000-0000-000037820000}"/>
    <cellStyle name="Normal 44 3 3" xfId="45201" xr:uid="{00000000-0005-0000-0000-000038820000}"/>
    <cellStyle name="Normal 44 4" xfId="11080" xr:uid="{00000000-0005-0000-0000-000039820000}"/>
    <cellStyle name="Normal 44 4 2" xfId="18557" xr:uid="{00000000-0005-0000-0000-00003A820000}"/>
    <cellStyle name="Normal 44 4 3" xfId="45202" xr:uid="{00000000-0005-0000-0000-00003B820000}"/>
    <cellStyle name="Normal 44 5" xfId="2957" xr:uid="{00000000-0005-0000-0000-00003C820000}"/>
    <cellStyle name="Normal 45" xfId="329" xr:uid="{00000000-0005-0000-0000-00003D820000}"/>
    <cellStyle name="Normal 45 2" xfId="1947" xr:uid="{00000000-0005-0000-0000-00003E820000}"/>
    <cellStyle name="Normal 45 2 2" xfId="7842" xr:uid="{00000000-0005-0000-0000-00003F820000}"/>
    <cellStyle name="Normal 45 2 2 2" xfId="14337" xr:uid="{00000000-0005-0000-0000-000040820000}"/>
    <cellStyle name="Normal 45 2 2 2 2" xfId="27025" xr:uid="{00000000-0005-0000-0000-000041820000}"/>
    <cellStyle name="Normal 45 2 2 3" xfId="22514" xr:uid="{00000000-0005-0000-0000-000042820000}"/>
    <cellStyle name="Normal 45 2 3" xfId="8764" xr:uid="{00000000-0005-0000-0000-000043820000}"/>
    <cellStyle name="Normal 45 2 3 2" xfId="15179" xr:uid="{00000000-0005-0000-0000-000044820000}"/>
    <cellStyle name="Normal 45 2 3 2 2" xfId="27837" xr:uid="{00000000-0005-0000-0000-000045820000}"/>
    <cellStyle name="Normal 45 2 3 3" xfId="22804" xr:uid="{00000000-0005-0000-0000-000046820000}"/>
    <cellStyle name="Normal 45 2 4" xfId="10542" xr:uid="{00000000-0005-0000-0000-000047820000}"/>
    <cellStyle name="Normal 45 2 5" xfId="6625" xr:uid="{00000000-0005-0000-0000-000048820000}"/>
    <cellStyle name="Normal 45 2 5 2" xfId="13212" xr:uid="{00000000-0005-0000-0000-000049820000}"/>
    <cellStyle name="Normal 45 2 5 2 2" xfId="25956" xr:uid="{00000000-0005-0000-0000-00004A820000}"/>
    <cellStyle name="Normal 45 2 5 3" xfId="21364" xr:uid="{00000000-0005-0000-0000-00004B820000}"/>
    <cellStyle name="Normal 45 2 6" xfId="12143" xr:uid="{00000000-0005-0000-0000-00004C820000}"/>
    <cellStyle name="Normal 45 2 6 2" xfId="24888" xr:uid="{00000000-0005-0000-0000-00004D820000}"/>
    <cellStyle name="Normal 45 2 7" xfId="21003" xr:uid="{00000000-0005-0000-0000-00004E820000}"/>
    <cellStyle name="Normal 45 2 8" xfId="3193" xr:uid="{00000000-0005-0000-0000-00004F820000}"/>
    <cellStyle name="Normal 45 2 9" xfId="45203" xr:uid="{00000000-0005-0000-0000-000050820000}"/>
    <cellStyle name="Normal 45 3" xfId="9767" xr:uid="{00000000-0005-0000-0000-000051820000}"/>
    <cellStyle name="Normal 45 3 2" xfId="45204" xr:uid="{00000000-0005-0000-0000-000052820000}"/>
    <cellStyle name="Normal 45 4" xfId="9577" xr:uid="{00000000-0005-0000-0000-000053820000}"/>
    <cellStyle name="Normal 45 4 2" xfId="18558" xr:uid="{00000000-0005-0000-0000-000054820000}"/>
    <cellStyle name="Normal 45 4 3" xfId="45205" xr:uid="{00000000-0005-0000-0000-000055820000}"/>
    <cellStyle name="Normal 45 5" xfId="2958" xr:uid="{00000000-0005-0000-0000-000056820000}"/>
    <cellStyle name="Normal 46" xfId="330" xr:uid="{00000000-0005-0000-0000-000057820000}"/>
    <cellStyle name="Normal 46 2" xfId="1949" xr:uid="{00000000-0005-0000-0000-000058820000}"/>
    <cellStyle name="Normal 46 2 10" xfId="45207" xr:uid="{00000000-0005-0000-0000-000059820000}"/>
    <cellStyle name="Normal 46 2 11" xfId="47228" xr:uid="{05506689-DC98-498D-9B95-F751477614D6}"/>
    <cellStyle name="Normal 46 2 2" xfId="1950" xr:uid="{00000000-0005-0000-0000-00005A820000}"/>
    <cellStyle name="Normal 46 2 2 2" xfId="11174" xr:uid="{00000000-0005-0000-0000-00005B820000}"/>
    <cellStyle name="Normal 46 2 2 2 2" xfId="16555" xr:uid="{00000000-0005-0000-0000-00005C820000}"/>
    <cellStyle name="Normal 46 2 2 2 2 2" xfId="29094" xr:uid="{00000000-0005-0000-0000-00005D820000}"/>
    <cellStyle name="Normal 46 2 2 2 3" xfId="24000" xr:uid="{00000000-0005-0000-0000-00005E820000}"/>
    <cellStyle name="Normal 46 2 2 2 4" xfId="45209" xr:uid="{00000000-0005-0000-0000-00005F820000}"/>
    <cellStyle name="Normal 46 2 2 3" xfId="15027" xr:uid="{00000000-0005-0000-0000-000060820000}"/>
    <cellStyle name="Normal 46 2 2 3 2" xfId="27698" xr:uid="{00000000-0005-0000-0000-000061820000}"/>
    <cellStyle name="Normal 46 2 2 3 3" xfId="45210" xr:uid="{00000000-0005-0000-0000-000062820000}"/>
    <cellStyle name="Normal 46 2 2 4" xfId="22615" xr:uid="{00000000-0005-0000-0000-000063820000}"/>
    <cellStyle name="Normal 46 2 2 4 2" xfId="45211" xr:uid="{00000000-0005-0000-0000-000064820000}"/>
    <cellStyle name="Normal 46 2 2 5" xfId="8541" xr:uid="{00000000-0005-0000-0000-000065820000}"/>
    <cellStyle name="Normal 46 2 2 6" xfId="45208" xr:uid="{00000000-0005-0000-0000-000066820000}"/>
    <cellStyle name="Normal 46 2 2 7" xfId="47229" xr:uid="{00DC9643-E08D-4D8F-BFAB-C2BE2DC10533}"/>
    <cellStyle name="Normal 46 2 3" xfId="9498" xr:uid="{00000000-0005-0000-0000-000067820000}"/>
    <cellStyle name="Normal 46 2 3 2" xfId="15868" xr:uid="{00000000-0005-0000-0000-000068820000}"/>
    <cellStyle name="Normal 46 2 3 2 2" xfId="28509" xr:uid="{00000000-0005-0000-0000-000069820000}"/>
    <cellStyle name="Normal 46 2 3 3" xfId="23484" xr:uid="{00000000-0005-0000-0000-00006A820000}"/>
    <cellStyle name="Normal 46 2 3 4" xfId="45212" xr:uid="{00000000-0005-0000-0000-00006B820000}"/>
    <cellStyle name="Normal 46 2 4" xfId="10543" xr:uid="{00000000-0005-0000-0000-00006C820000}"/>
    <cellStyle name="Normal 46 2 4 2" xfId="45213" xr:uid="{00000000-0005-0000-0000-00006D820000}"/>
    <cellStyle name="Normal 46 2 5" xfId="11037" xr:uid="{00000000-0005-0000-0000-00006E820000}"/>
    <cellStyle name="Normal 46 2 5 2" xfId="16474" xr:uid="{00000000-0005-0000-0000-00006F820000}"/>
    <cellStyle name="Normal 46 2 5 2 2" xfId="29014" xr:uid="{00000000-0005-0000-0000-000070820000}"/>
    <cellStyle name="Normal 46 2 5 3" xfId="23923" xr:uid="{00000000-0005-0000-0000-000071820000}"/>
    <cellStyle name="Normal 46 2 5 4" xfId="45214" xr:uid="{00000000-0005-0000-0000-000072820000}"/>
    <cellStyle name="Normal 46 2 6" xfId="7640" xr:uid="{00000000-0005-0000-0000-000073820000}"/>
    <cellStyle name="Normal 46 2 6 2" xfId="14143" xr:uid="{00000000-0005-0000-0000-000074820000}"/>
    <cellStyle name="Normal 46 2 6 2 2" xfId="26871" xr:uid="{00000000-0005-0000-0000-000075820000}"/>
    <cellStyle name="Normal 46 2 6 3" xfId="22364" xr:uid="{00000000-0005-0000-0000-000076820000}"/>
    <cellStyle name="Normal 46 2 6 4" xfId="45215" xr:uid="{00000000-0005-0000-0000-000077820000}"/>
    <cellStyle name="Normal 46 2 7" xfId="12946" xr:uid="{00000000-0005-0000-0000-000078820000}"/>
    <cellStyle name="Normal 46 2 7 2" xfId="25692" xr:uid="{00000000-0005-0000-0000-000079820000}"/>
    <cellStyle name="Normal 46 2 8" xfId="21073" xr:uid="{00000000-0005-0000-0000-00007A820000}"/>
    <cellStyle name="Normal 46 2 9" xfId="6037" xr:uid="{00000000-0005-0000-0000-00007B820000}"/>
    <cellStyle name="Normal 46 3" xfId="1951" xr:uid="{00000000-0005-0000-0000-00007C820000}"/>
    <cellStyle name="Normal 46 3 2" xfId="10960" xr:uid="{00000000-0005-0000-0000-00007D820000}"/>
    <cellStyle name="Normal 46 3 2 2" xfId="16418" xr:uid="{00000000-0005-0000-0000-00007E820000}"/>
    <cellStyle name="Normal 46 3 2 2 2" xfId="28959" xr:uid="{00000000-0005-0000-0000-00007F820000}"/>
    <cellStyle name="Normal 46 3 2 3" xfId="23870" xr:uid="{00000000-0005-0000-0000-000080820000}"/>
    <cellStyle name="Normal 46 3 2 4" xfId="45217" xr:uid="{00000000-0005-0000-0000-000081820000}"/>
    <cellStyle name="Normal 46 3 3" xfId="9768" xr:uid="{00000000-0005-0000-0000-000082820000}"/>
    <cellStyle name="Normal 46 3 3 2" xfId="45218" xr:uid="{00000000-0005-0000-0000-000083820000}"/>
    <cellStyle name="Normal 46 3 4" xfId="45219" xr:uid="{00000000-0005-0000-0000-000084820000}"/>
    <cellStyle name="Normal 46 3 5" xfId="45220" xr:uid="{00000000-0005-0000-0000-000085820000}"/>
    <cellStyle name="Normal 46 3 6" xfId="45216" xr:uid="{00000000-0005-0000-0000-000086820000}"/>
    <cellStyle name="Normal 46 3 7" xfId="47230" xr:uid="{E4B50649-9578-472C-820B-7B875BA96BFC}"/>
    <cellStyle name="Normal 46 4" xfId="1948" xr:uid="{00000000-0005-0000-0000-000087820000}"/>
    <cellStyle name="Normal 46 4 2" xfId="16195" xr:uid="{00000000-0005-0000-0000-000088820000}"/>
    <cellStyle name="Normal 46 4 2 2" xfId="28816" xr:uid="{00000000-0005-0000-0000-000089820000}"/>
    <cellStyle name="Normal 46 4 3" xfId="18559" xr:uid="{00000000-0005-0000-0000-00008A820000}"/>
    <cellStyle name="Normal 46 4 4" xfId="23762" xr:uid="{00000000-0005-0000-0000-00008B820000}"/>
    <cellStyle name="Normal 46 4 5" xfId="10623" xr:uid="{00000000-0005-0000-0000-00008C820000}"/>
    <cellStyle name="Normal 46 4 6" xfId="45221" xr:uid="{00000000-0005-0000-0000-00008D820000}"/>
    <cellStyle name="Normal 46 5" xfId="2959" xr:uid="{00000000-0005-0000-0000-00008E820000}"/>
    <cellStyle name="Normal 46 5 2" xfId="45222" xr:uid="{00000000-0005-0000-0000-00008F820000}"/>
    <cellStyle name="Normal 46 6" xfId="45223" xr:uid="{00000000-0005-0000-0000-000090820000}"/>
    <cellStyle name="Normal 46 7" xfId="45224" xr:uid="{00000000-0005-0000-0000-000091820000}"/>
    <cellStyle name="Normal 46 8" xfId="45206" xr:uid="{00000000-0005-0000-0000-000092820000}"/>
    <cellStyle name="Normal 46 9" xfId="47227" xr:uid="{CB275E64-4E3A-4EBE-BA02-C811B4D598E3}"/>
    <cellStyle name="Normal 47" xfId="331" xr:uid="{00000000-0005-0000-0000-000093820000}"/>
    <cellStyle name="Normal 47 2" xfId="1952" xr:uid="{00000000-0005-0000-0000-000094820000}"/>
    <cellStyle name="Normal 47 2 2" xfId="8543" xr:uid="{00000000-0005-0000-0000-000095820000}"/>
    <cellStyle name="Normal 47 2 2 2" xfId="15029" xr:uid="{00000000-0005-0000-0000-000096820000}"/>
    <cellStyle name="Normal 47 2 2 2 2" xfId="27700" xr:uid="{00000000-0005-0000-0000-000097820000}"/>
    <cellStyle name="Normal 47 2 2 3" xfId="22617" xr:uid="{00000000-0005-0000-0000-000098820000}"/>
    <cellStyle name="Normal 47 2 3" xfId="9500" xr:uid="{00000000-0005-0000-0000-000099820000}"/>
    <cellStyle name="Normal 47 2 3 2" xfId="15870" xr:uid="{00000000-0005-0000-0000-00009A820000}"/>
    <cellStyle name="Normal 47 2 3 2 2" xfId="28511" xr:uid="{00000000-0005-0000-0000-00009B820000}"/>
    <cellStyle name="Normal 47 2 3 3" xfId="23486" xr:uid="{00000000-0005-0000-0000-00009C820000}"/>
    <cellStyle name="Normal 47 2 4" xfId="10544" xr:uid="{00000000-0005-0000-0000-00009D820000}"/>
    <cellStyle name="Normal 47 2 5" xfId="7642" xr:uid="{00000000-0005-0000-0000-00009E820000}"/>
    <cellStyle name="Normal 47 2 5 2" xfId="14145" xr:uid="{00000000-0005-0000-0000-00009F820000}"/>
    <cellStyle name="Normal 47 2 5 2 2" xfId="26873" xr:uid="{00000000-0005-0000-0000-0000A0820000}"/>
    <cellStyle name="Normal 47 2 5 3" xfId="22366" xr:uid="{00000000-0005-0000-0000-0000A1820000}"/>
    <cellStyle name="Normal 47 2 6" xfId="12948" xr:uid="{00000000-0005-0000-0000-0000A2820000}"/>
    <cellStyle name="Normal 47 2 6 2" xfId="25694" xr:uid="{00000000-0005-0000-0000-0000A3820000}"/>
    <cellStyle name="Normal 47 2 7" xfId="21075" xr:uid="{00000000-0005-0000-0000-0000A4820000}"/>
    <cellStyle name="Normal 47 2 8" xfId="6040" xr:uid="{00000000-0005-0000-0000-0000A5820000}"/>
    <cellStyle name="Normal 47 2 9" xfId="45225" xr:uid="{00000000-0005-0000-0000-0000A6820000}"/>
    <cellStyle name="Normal 47 3" xfId="9769" xr:uid="{00000000-0005-0000-0000-0000A7820000}"/>
    <cellStyle name="Normal 47 3 2" xfId="45226" xr:uid="{00000000-0005-0000-0000-0000A8820000}"/>
    <cellStyle name="Normal 47 4" xfId="10361" xr:uid="{00000000-0005-0000-0000-0000A9820000}"/>
    <cellStyle name="Normal 47 4 2" xfId="18560" xr:uid="{00000000-0005-0000-0000-0000AA820000}"/>
    <cellStyle name="Normal 47 4 3" xfId="45227" xr:uid="{00000000-0005-0000-0000-0000AB820000}"/>
    <cellStyle name="Normal 47 5" xfId="2960" xr:uid="{00000000-0005-0000-0000-0000AC820000}"/>
    <cellStyle name="Normal 48" xfId="332" xr:uid="{00000000-0005-0000-0000-0000AD820000}"/>
    <cellStyle name="Normal 48 2" xfId="1953" xr:uid="{00000000-0005-0000-0000-0000AE820000}"/>
    <cellStyle name="Normal 48 2 2" xfId="8545" xr:uid="{00000000-0005-0000-0000-0000AF820000}"/>
    <cellStyle name="Normal 48 2 2 2" xfId="15031" xr:uid="{00000000-0005-0000-0000-0000B0820000}"/>
    <cellStyle name="Normal 48 2 2 2 2" xfId="27702" xr:uid="{00000000-0005-0000-0000-0000B1820000}"/>
    <cellStyle name="Normal 48 2 2 3" xfId="22619" xr:uid="{00000000-0005-0000-0000-0000B2820000}"/>
    <cellStyle name="Normal 48 2 3" xfId="9502" xr:uid="{00000000-0005-0000-0000-0000B3820000}"/>
    <cellStyle name="Normal 48 2 3 2" xfId="15872" xr:uid="{00000000-0005-0000-0000-0000B4820000}"/>
    <cellStyle name="Normal 48 2 3 2 2" xfId="28513" xr:uid="{00000000-0005-0000-0000-0000B5820000}"/>
    <cellStyle name="Normal 48 2 3 3" xfId="23488" xr:uid="{00000000-0005-0000-0000-0000B6820000}"/>
    <cellStyle name="Normal 48 2 4" xfId="10545" xr:uid="{00000000-0005-0000-0000-0000B7820000}"/>
    <cellStyle name="Normal 48 2 5" xfId="7644" xr:uid="{00000000-0005-0000-0000-0000B8820000}"/>
    <cellStyle name="Normal 48 2 5 2" xfId="14147" xr:uid="{00000000-0005-0000-0000-0000B9820000}"/>
    <cellStyle name="Normal 48 2 5 2 2" xfId="26875" xr:uid="{00000000-0005-0000-0000-0000BA820000}"/>
    <cellStyle name="Normal 48 2 5 3" xfId="22368" xr:uid="{00000000-0005-0000-0000-0000BB820000}"/>
    <cellStyle name="Normal 48 2 6" xfId="12950" xr:uid="{00000000-0005-0000-0000-0000BC820000}"/>
    <cellStyle name="Normal 48 2 6 2" xfId="25696" xr:uid="{00000000-0005-0000-0000-0000BD820000}"/>
    <cellStyle name="Normal 48 2 7" xfId="21077" xr:uid="{00000000-0005-0000-0000-0000BE820000}"/>
    <cellStyle name="Normal 48 2 8" xfId="6043" xr:uid="{00000000-0005-0000-0000-0000BF820000}"/>
    <cellStyle name="Normal 48 2 9" xfId="45228" xr:uid="{00000000-0005-0000-0000-0000C0820000}"/>
    <cellStyle name="Normal 48 3" xfId="9770" xr:uid="{00000000-0005-0000-0000-0000C1820000}"/>
    <cellStyle name="Normal 48 3 2" xfId="45229" xr:uid="{00000000-0005-0000-0000-0000C2820000}"/>
    <cellStyle name="Normal 48 4" xfId="11200" xr:uid="{00000000-0005-0000-0000-0000C3820000}"/>
    <cellStyle name="Normal 48 4 2" xfId="45230" xr:uid="{00000000-0005-0000-0000-0000C4820000}"/>
    <cellStyle name="Normal 48 5" xfId="2961" xr:uid="{00000000-0005-0000-0000-0000C5820000}"/>
    <cellStyle name="Normal 49" xfId="333" xr:uid="{00000000-0005-0000-0000-0000C6820000}"/>
    <cellStyle name="Normal 49 2" xfId="1954" xr:uid="{00000000-0005-0000-0000-0000C7820000}"/>
    <cellStyle name="Normal 49 2 2" xfId="8547" xr:uid="{00000000-0005-0000-0000-0000C8820000}"/>
    <cellStyle name="Normal 49 2 2 2" xfId="15033" xr:uid="{00000000-0005-0000-0000-0000C9820000}"/>
    <cellStyle name="Normal 49 2 2 2 2" xfId="27704" xr:uid="{00000000-0005-0000-0000-0000CA820000}"/>
    <cellStyle name="Normal 49 2 2 3" xfId="22621" xr:uid="{00000000-0005-0000-0000-0000CB820000}"/>
    <cellStyle name="Normal 49 2 3" xfId="9504" xr:uid="{00000000-0005-0000-0000-0000CC820000}"/>
    <cellStyle name="Normal 49 2 3 2" xfId="15874" xr:uid="{00000000-0005-0000-0000-0000CD820000}"/>
    <cellStyle name="Normal 49 2 3 2 2" xfId="28515" xr:uid="{00000000-0005-0000-0000-0000CE820000}"/>
    <cellStyle name="Normal 49 2 3 3" xfId="23490" xr:uid="{00000000-0005-0000-0000-0000CF820000}"/>
    <cellStyle name="Normal 49 2 4" xfId="10546" xr:uid="{00000000-0005-0000-0000-0000D0820000}"/>
    <cellStyle name="Normal 49 2 5" xfId="7646" xr:uid="{00000000-0005-0000-0000-0000D1820000}"/>
    <cellStyle name="Normal 49 2 5 2" xfId="14149" xr:uid="{00000000-0005-0000-0000-0000D2820000}"/>
    <cellStyle name="Normal 49 2 5 2 2" xfId="26877" xr:uid="{00000000-0005-0000-0000-0000D3820000}"/>
    <cellStyle name="Normal 49 2 5 3" xfId="22370" xr:uid="{00000000-0005-0000-0000-0000D4820000}"/>
    <cellStyle name="Normal 49 2 6" xfId="12953" xr:uid="{00000000-0005-0000-0000-0000D5820000}"/>
    <cellStyle name="Normal 49 2 6 2" xfId="25699" xr:uid="{00000000-0005-0000-0000-0000D6820000}"/>
    <cellStyle name="Normal 49 2 7" xfId="21079" xr:uid="{00000000-0005-0000-0000-0000D7820000}"/>
    <cellStyle name="Normal 49 2 8" xfId="6046" xr:uid="{00000000-0005-0000-0000-0000D8820000}"/>
    <cellStyle name="Normal 49 2 9" xfId="45231" xr:uid="{00000000-0005-0000-0000-0000D9820000}"/>
    <cellStyle name="Normal 49 3" xfId="9771" xr:uid="{00000000-0005-0000-0000-0000DA820000}"/>
    <cellStyle name="Normal 49 3 2" xfId="45232" xr:uid="{00000000-0005-0000-0000-0000DB820000}"/>
    <cellStyle name="Normal 49 4" xfId="11159" xr:uid="{00000000-0005-0000-0000-0000DC820000}"/>
    <cellStyle name="Normal 49 4 2" xfId="45233" xr:uid="{00000000-0005-0000-0000-0000DD820000}"/>
    <cellStyle name="Normal 49 5" xfId="2962" xr:uid="{00000000-0005-0000-0000-0000DE820000}"/>
    <cellStyle name="Normal 5" xfId="25" xr:uid="{00000000-0005-0000-0000-0000DF820000}"/>
    <cellStyle name="Normal 5 10" xfId="5480" xr:uid="{00000000-0005-0000-0000-0000E0820000}"/>
    <cellStyle name="Normal 5 10 2" xfId="45235" xr:uid="{00000000-0005-0000-0000-0000E1820000}"/>
    <cellStyle name="Normal 5 10 2 2" xfId="45236" xr:uid="{00000000-0005-0000-0000-0000E2820000}"/>
    <cellStyle name="Normal 5 10 3" xfId="45237" xr:uid="{00000000-0005-0000-0000-0000E3820000}"/>
    <cellStyle name="Normal 5 10 4" xfId="45238" xr:uid="{00000000-0005-0000-0000-0000E4820000}"/>
    <cellStyle name="Normal 5 10 5" xfId="45234" xr:uid="{00000000-0005-0000-0000-0000E5820000}"/>
    <cellStyle name="Normal 5 11" xfId="5481" xr:uid="{00000000-0005-0000-0000-0000E6820000}"/>
    <cellStyle name="Normal 5 11 2" xfId="45240" xr:uid="{00000000-0005-0000-0000-0000E7820000}"/>
    <cellStyle name="Normal 5 11 3" xfId="45241" xr:uid="{00000000-0005-0000-0000-0000E8820000}"/>
    <cellStyle name="Normal 5 11 4" xfId="45239" xr:uid="{00000000-0005-0000-0000-0000E9820000}"/>
    <cellStyle name="Normal 5 12" xfId="5482" xr:uid="{00000000-0005-0000-0000-0000EA820000}"/>
    <cellStyle name="Normal 5 12 2" xfId="45243" xr:uid="{00000000-0005-0000-0000-0000EB820000}"/>
    <cellStyle name="Normal 5 12 3" xfId="45244" xr:uid="{00000000-0005-0000-0000-0000EC820000}"/>
    <cellStyle name="Normal 5 12 4" xfId="45242" xr:uid="{00000000-0005-0000-0000-0000ED820000}"/>
    <cellStyle name="Normal 5 13" xfId="5483" xr:uid="{00000000-0005-0000-0000-0000EE820000}"/>
    <cellStyle name="Normal 5 13 2" xfId="45246" xr:uid="{00000000-0005-0000-0000-0000EF820000}"/>
    <cellStyle name="Normal 5 13 3" xfId="45245" xr:uid="{00000000-0005-0000-0000-0000F0820000}"/>
    <cellStyle name="Normal 5 14" xfId="5484" xr:uid="{00000000-0005-0000-0000-0000F1820000}"/>
    <cellStyle name="Normal 5 14 2" xfId="45247" xr:uid="{00000000-0005-0000-0000-0000F2820000}"/>
    <cellStyle name="Normal 5 15" xfId="5485" xr:uid="{00000000-0005-0000-0000-0000F3820000}"/>
    <cellStyle name="Normal 5 15 2" xfId="45248" xr:uid="{00000000-0005-0000-0000-0000F4820000}"/>
    <cellStyle name="Normal 5 16" xfId="5486" xr:uid="{00000000-0005-0000-0000-0000F5820000}"/>
    <cellStyle name="Normal 5 16 2" xfId="45249" xr:uid="{00000000-0005-0000-0000-0000F6820000}"/>
    <cellStyle name="Normal 5 17" xfId="5487" xr:uid="{00000000-0005-0000-0000-0000F7820000}"/>
    <cellStyle name="Normal 5 17 2" xfId="45250" xr:uid="{00000000-0005-0000-0000-0000F8820000}"/>
    <cellStyle name="Normal 5 18" xfId="5488" xr:uid="{00000000-0005-0000-0000-0000F9820000}"/>
    <cellStyle name="Normal 5 18 2" xfId="45251" xr:uid="{00000000-0005-0000-0000-0000FA820000}"/>
    <cellStyle name="Normal 5 19" xfId="5489" xr:uid="{00000000-0005-0000-0000-0000FB820000}"/>
    <cellStyle name="Normal 5 19 2" xfId="45252" xr:uid="{00000000-0005-0000-0000-0000FC820000}"/>
    <cellStyle name="Normal 5 2" xfId="334" xr:uid="{00000000-0005-0000-0000-0000FD820000}"/>
    <cellStyle name="Normal 5 2 10" xfId="5490" xr:uid="{00000000-0005-0000-0000-0000FE820000}"/>
    <cellStyle name="Normal 5 2 10 2" xfId="45254" xr:uid="{00000000-0005-0000-0000-0000FF820000}"/>
    <cellStyle name="Normal 5 2 11" xfId="5491" xr:uid="{00000000-0005-0000-0000-000000830000}"/>
    <cellStyle name="Normal 5 2 12" xfId="5492" xr:uid="{00000000-0005-0000-0000-000001830000}"/>
    <cellStyle name="Normal 5 2 13" xfId="5493" xr:uid="{00000000-0005-0000-0000-000002830000}"/>
    <cellStyle name="Normal 5 2 14" xfId="5494" xr:uid="{00000000-0005-0000-0000-000003830000}"/>
    <cellStyle name="Normal 5 2 15" xfId="5495" xr:uid="{00000000-0005-0000-0000-000004830000}"/>
    <cellStyle name="Normal 5 2 16" xfId="5496" xr:uid="{00000000-0005-0000-0000-000005830000}"/>
    <cellStyle name="Normal 5 2 17" xfId="5497" xr:uid="{00000000-0005-0000-0000-000006830000}"/>
    <cellStyle name="Normal 5 2 18" xfId="5498" xr:uid="{00000000-0005-0000-0000-000007830000}"/>
    <cellStyle name="Normal 5 2 19" xfId="5499" xr:uid="{00000000-0005-0000-0000-000008830000}"/>
    <cellStyle name="Normal 5 2 2" xfId="794" xr:uid="{00000000-0005-0000-0000-000009830000}"/>
    <cellStyle name="Normal 5 2 2 2" xfId="1311" xr:uid="{00000000-0005-0000-0000-00000A830000}"/>
    <cellStyle name="Normal 5 2 2 2 2" xfId="1957" xr:uid="{00000000-0005-0000-0000-00000B830000}"/>
    <cellStyle name="Normal 5 2 2 2 2 2" xfId="1958" xr:uid="{00000000-0005-0000-0000-00000C830000}"/>
    <cellStyle name="Normal 5 2 2 2 2 2 2" xfId="16485" xr:uid="{00000000-0005-0000-0000-00000D830000}"/>
    <cellStyle name="Normal 5 2 2 2 2 2 2 2" xfId="29025" xr:uid="{00000000-0005-0000-0000-00000E830000}"/>
    <cellStyle name="Normal 5 2 2 2 2 2 2 3" xfId="45258" xr:uid="{00000000-0005-0000-0000-00000F830000}"/>
    <cellStyle name="Normal 5 2 2 2 2 2 3" xfId="23934" xr:uid="{00000000-0005-0000-0000-000010830000}"/>
    <cellStyle name="Normal 5 2 2 2 2 2 3 2" xfId="45259" xr:uid="{00000000-0005-0000-0000-000011830000}"/>
    <cellStyle name="Normal 5 2 2 2 2 2 4" xfId="11051" xr:uid="{00000000-0005-0000-0000-000012830000}"/>
    <cellStyle name="Normal 5 2 2 2 2 2 4 2" xfId="45260" xr:uid="{00000000-0005-0000-0000-000013830000}"/>
    <cellStyle name="Normal 5 2 2 2 2 2 5" xfId="45257" xr:uid="{00000000-0005-0000-0000-000014830000}"/>
    <cellStyle name="Normal 5 2 2 2 2 2 6" xfId="47234" xr:uid="{58423C5E-6A8C-4C31-8E96-2B1A2245C8B2}"/>
    <cellStyle name="Normal 5 2 2 2 2 3" xfId="11172" xr:uid="{00000000-0005-0000-0000-000015830000}"/>
    <cellStyle name="Normal 5 2 2 2 2 3 2" xfId="16554" xr:uid="{00000000-0005-0000-0000-000016830000}"/>
    <cellStyle name="Normal 5 2 2 2 2 3 2 2" xfId="29093" xr:uid="{00000000-0005-0000-0000-000017830000}"/>
    <cellStyle name="Normal 5 2 2 2 2 3 3" xfId="23999" xr:uid="{00000000-0005-0000-0000-000018830000}"/>
    <cellStyle name="Normal 5 2 2 2 2 3 4" xfId="45261" xr:uid="{00000000-0005-0000-0000-000019830000}"/>
    <cellStyle name="Normal 5 2 2 2 2 4" xfId="6134" xr:uid="{00000000-0005-0000-0000-00001A830000}"/>
    <cellStyle name="Normal 5 2 2 2 2 4 2" xfId="45262" xr:uid="{00000000-0005-0000-0000-00001B830000}"/>
    <cellStyle name="Normal 5 2 2 2 2 5" xfId="45263" xr:uid="{00000000-0005-0000-0000-00001C830000}"/>
    <cellStyle name="Normal 5 2 2 2 2 6" xfId="45256" xr:uid="{00000000-0005-0000-0000-00001D830000}"/>
    <cellStyle name="Normal 5 2 2 2 2 7" xfId="47233" xr:uid="{88AD3023-5461-40D7-BEA0-869AFAEBD440}"/>
    <cellStyle name="Normal 5 2 2 2 3" xfId="1959" xr:uid="{00000000-0005-0000-0000-00001E830000}"/>
    <cellStyle name="Normal 5 2 2 2 3 2" xfId="11127" xr:uid="{00000000-0005-0000-0000-00001F830000}"/>
    <cellStyle name="Normal 5 2 2 2 3 2 2" xfId="16528" xr:uid="{00000000-0005-0000-0000-000020830000}"/>
    <cellStyle name="Normal 5 2 2 2 3 2 2 2" xfId="29067" xr:uid="{00000000-0005-0000-0000-000021830000}"/>
    <cellStyle name="Normal 5 2 2 2 3 2 3" xfId="23975" xr:uid="{00000000-0005-0000-0000-000022830000}"/>
    <cellStyle name="Normal 5 2 2 2 3 2 4" xfId="45265" xr:uid="{00000000-0005-0000-0000-000023830000}"/>
    <cellStyle name="Normal 5 2 2 2 3 3" xfId="10548" xr:uid="{00000000-0005-0000-0000-000024830000}"/>
    <cellStyle name="Normal 5 2 2 2 3 3 2" xfId="45266" xr:uid="{00000000-0005-0000-0000-000025830000}"/>
    <cellStyle name="Normal 5 2 2 2 3 4" xfId="45267" xr:uid="{00000000-0005-0000-0000-000026830000}"/>
    <cellStyle name="Normal 5 2 2 2 3 5" xfId="45264" xr:uid="{00000000-0005-0000-0000-000027830000}"/>
    <cellStyle name="Normal 5 2 2 2 3 6" xfId="47235" xr:uid="{3B730AA3-C9B9-47FC-A1E2-9E6307C0A7A1}"/>
    <cellStyle name="Normal 5 2 2 2 4" xfId="1956" xr:uid="{00000000-0005-0000-0000-000028830000}"/>
    <cellStyle name="Normal 5 2 2 2 4 2" xfId="16525" xr:uid="{00000000-0005-0000-0000-000029830000}"/>
    <cellStyle name="Normal 5 2 2 2 4 2 2" xfId="29064" xr:uid="{00000000-0005-0000-0000-00002A830000}"/>
    <cellStyle name="Normal 5 2 2 2 4 3" xfId="23972" xr:uid="{00000000-0005-0000-0000-00002B830000}"/>
    <cellStyle name="Normal 5 2 2 2 4 4" xfId="11122" xr:uid="{00000000-0005-0000-0000-00002C830000}"/>
    <cellStyle name="Normal 5 2 2 2 4 5" xfId="45268" xr:uid="{00000000-0005-0000-0000-00002D830000}"/>
    <cellStyle name="Normal 5 2 2 2 5" xfId="5500" xr:uid="{00000000-0005-0000-0000-00002E830000}"/>
    <cellStyle name="Normal 5 2 2 2 5 2" xfId="45269" xr:uid="{00000000-0005-0000-0000-00002F830000}"/>
    <cellStyle name="Normal 5 2 2 2 6" xfId="45270" xr:uid="{00000000-0005-0000-0000-000030830000}"/>
    <cellStyle name="Normal 5 2 2 2 7" xfId="45271" xr:uid="{00000000-0005-0000-0000-000031830000}"/>
    <cellStyle name="Normal 5 2 2 2 8" xfId="45255" xr:uid="{00000000-0005-0000-0000-000032830000}"/>
    <cellStyle name="Normal 5 2 2 2 9" xfId="47232" xr:uid="{B734E9FA-8BC9-447A-B0D7-44B4708F9319}"/>
    <cellStyle name="Normal 5 2 2 3" xfId="1960" xr:uid="{00000000-0005-0000-0000-000033830000}"/>
    <cellStyle name="Normal 5 2 2 3 2" xfId="1961" xr:uid="{00000000-0005-0000-0000-000034830000}"/>
    <cellStyle name="Normal 5 2 2 3 2 2" xfId="16061" xr:uid="{00000000-0005-0000-0000-000035830000}"/>
    <cellStyle name="Normal 5 2 2 3 2 2 2" xfId="28688" xr:uid="{00000000-0005-0000-0000-000036830000}"/>
    <cellStyle name="Normal 5 2 2 3 2 2 3" xfId="45274" xr:uid="{00000000-0005-0000-0000-000037830000}"/>
    <cellStyle name="Normal 5 2 2 3 2 3" xfId="23652" xr:uid="{00000000-0005-0000-0000-000038830000}"/>
    <cellStyle name="Normal 5 2 2 3 2 3 2" xfId="45275" xr:uid="{00000000-0005-0000-0000-000039830000}"/>
    <cellStyle name="Normal 5 2 2 3 2 4" xfId="10237" xr:uid="{00000000-0005-0000-0000-00003A830000}"/>
    <cellStyle name="Normal 5 2 2 3 2 4 2" xfId="45276" xr:uid="{00000000-0005-0000-0000-00003B830000}"/>
    <cellStyle name="Normal 5 2 2 3 2 5" xfId="45273" xr:uid="{00000000-0005-0000-0000-00003C830000}"/>
    <cellStyle name="Normal 5 2 2 3 2 6" xfId="47237" xr:uid="{F748C435-755E-47B0-9B7A-651F3A20403D}"/>
    <cellStyle name="Normal 5 2 2 3 3" xfId="16137" xr:uid="{00000000-0005-0000-0000-00003D830000}"/>
    <cellStyle name="Normal 5 2 2 3 3 2" xfId="28759" xr:uid="{00000000-0005-0000-0000-00003E830000}"/>
    <cellStyle name="Normal 5 2 2 3 3 2 2" xfId="45278" xr:uid="{00000000-0005-0000-0000-00003F830000}"/>
    <cellStyle name="Normal 5 2 2 3 3 3" xfId="45277" xr:uid="{00000000-0005-0000-0000-000040830000}"/>
    <cellStyle name="Normal 5 2 2 3 4" xfId="18716" xr:uid="{00000000-0005-0000-0000-000041830000}"/>
    <cellStyle name="Normal 5 2 2 3 4 2" xfId="45279" xr:uid="{00000000-0005-0000-0000-000042830000}"/>
    <cellStyle name="Normal 5 2 2 3 5" xfId="23714" xr:uid="{00000000-0005-0000-0000-000043830000}"/>
    <cellStyle name="Normal 5 2 2 3 5 2" xfId="45280" xr:uid="{00000000-0005-0000-0000-000044830000}"/>
    <cellStyle name="Normal 5 2 2 3 6" xfId="10464" xr:uid="{00000000-0005-0000-0000-000045830000}"/>
    <cellStyle name="Normal 5 2 2 3 6 2" xfId="45281" xr:uid="{00000000-0005-0000-0000-000046830000}"/>
    <cellStyle name="Normal 5 2 2 3 7" xfId="45272" xr:uid="{00000000-0005-0000-0000-000047830000}"/>
    <cellStyle name="Normal 5 2 2 3 8" xfId="47236" xr:uid="{5F7ED359-5557-40F1-8D35-21E0049773E5}"/>
    <cellStyle name="Normal 5 2 2 4" xfId="1962" xr:uid="{00000000-0005-0000-0000-000048830000}"/>
    <cellStyle name="Normal 5 2 2 4 2" xfId="15996" xr:uid="{00000000-0005-0000-0000-000049830000}"/>
    <cellStyle name="Normal 5 2 2 4 2 2" xfId="28624" xr:uid="{00000000-0005-0000-0000-00004A830000}"/>
    <cellStyle name="Normal 5 2 2 4 2 3" xfId="45283" xr:uid="{00000000-0005-0000-0000-00004B830000}"/>
    <cellStyle name="Normal 5 2 2 4 3" xfId="18285" xr:uid="{00000000-0005-0000-0000-00004C830000}"/>
    <cellStyle name="Normal 5 2 2 4 3 2" xfId="45284" xr:uid="{00000000-0005-0000-0000-00004D830000}"/>
    <cellStyle name="Normal 5 2 2 4 4" xfId="23593" xr:uid="{00000000-0005-0000-0000-00004E830000}"/>
    <cellStyle name="Normal 5 2 2 4 4 2" xfId="45285" xr:uid="{00000000-0005-0000-0000-00004F830000}"/>
    <cellStyle name="Normal 5 2 2 4 5" xfId="10060" xr:uid="{00000000-0005-0000-0000-000050830000}"/>
    <cellStyle name="Normal 5 2 2 4 6" xfId="45282" xr:uid="{00000000-0005-0000-0000-000051830000}"/>
    <cellStyle name="Normal 5 2 2 4 7" xfId="47238" xr:uid="{BCA9F3B2-4AE9-4FFC-BBDF-C1C45F5423D9}"/>
    <cellStyle name="Normal 5 2 2 5" xfId="1955" xr:uid="{00000000-0005-0000-0000-000052830000}"/>
    <cellStyle name="Normal 5 2 2 5 2" xfId="16420" xr:uid="{00000000-0005-0000-0000-000053830000}"/>
    <cellStyle name="Normal 5 2 2 5 2 2" xfId="28961" xr:uid="{00000000-0005-0000-0000-000054830000}"/>
    <cellStyle name="Normal 5 2 2 5 3" xfId="23871" xr:uid="{00000000-0005-0000-0000-000055830000}"/>
    <cellStyle name="Normal 5 2 2 5 4" xfId="10963" xr:uid="{00000000-0005-0000-0000-000056830000}"/>
    <cellStyle name="Normal 5 2 2 5 5" xfId="45286" xr:uid="{00000000-0005-0000-0000-000057830000}"/>
    <cellStyle name="Normal 5 2 2 6" xfId="2965" xr:uid="{00000000-0005-0000-0000-000058830000}"/>
    <cellStyle name="Normal 5 2 2 6 2" xfId="45287" xr:uid="{00000000-0005-0000-0000-000059830000}"/>
    <cellStyle name="Normal 5 2 2 7" xfId="45288" xr:uid="{00000000-0005-0000-0000-00005A830000}"/>
    <cellStyle name="Normal 5 2 2 8" xfId="45289" xr:uid="{00000000-0005-0000-0000-00005B830000}"/>
    <cellStyle name="Normal 5 2 2 9" xfId="47231" xr:uid="{6133D6E0-DFD0-41D2-B22E-1BDDEA206B60}"/>
    <cellStyle name="Normal 5 2 20" xfId="6133" xr:uid="{00000000-0005-0000-0000-00005C830000}"/>
    <cellStyle name="Normal 5 2 20 2" xfId="18673" xr:uid="{00000000-0005-0000-0000-00005D830000}"/>
    <cellStyle name="Normal 5 2 21" xfId="9772" xr:uid="{00000000-0005-0000-0000-00005E830000}"/>
    <cellStyle name="Normal 5 2 21 2" xfId="18914" xr:uid="{00000000-0005-0000-0000-00005F830000}"/>
    <cellStyle name="Normal 5 2 22" xfId="2964" xr:uid="{00000000-0005-0000-0000-000060830000}"/>
    <cellStyle name="Normal 5 2 23" xfId="37319" xr:uid="{00000000-0005-0000-0000-000061830000}"/>
    <cellStyle name="Normal 5 2 24" xfId="45253" xr:uid="{00000000-0005-0000-0000-000062830000}"/>
    <cellStyle name="Normal 5 2 3" xfId="1052" xr:uid="{00000000-0005-0000-0000-000063830000}"/>
    <cellStyle name="Normal 5 2 3 2" xfId="1964" xr:uid="{00000000-0005-0000-0000-000064830000}"/>
    <cellStyle name="Normal 5 2 3 2 2" xfId="1965" xr:uid="{00000000-0005-0000-0000-000065830000}"/>
    <cellStyle name="Normal 5 2 3 2 2 2" xfId="11129" xr:uid="{00000000-0005-0000-0000-000066830000}"/>
    <cellStyle name="Normal 5 2 3 2 2 2 2" xfId="16530" xr:uid="{00000000-0005-0000-0000-000067830000}"/>
    <cellStyle name="Normal 5 2 3 2 2 2 2 2" xfId="29069" xr:uid="{00000000-0005-0000-0000-000068830000}"/>
    <cellStyle name="Normal 5 2 3 2 2 2 3" xfId="23977" xr:uid="{00000000-0005-0000-0000-000069830000}"/>
    <cellStyle name="Normal 5 2 3 2 2 2 4" xfId="45293" xr:uid="{00000000-0005-0000-0000-00006A830000}"/>
    <cellStyle name="Normal 5 2 3 2 2 3" xfId="6310" xr:uid="{00000000-0005-0000-0000-00006B830000}"/>
    <cellStyle name="Normal 5 2 3 2 2 3 2" xfId="45294" xr:uid="{00000000-0005-0000-0000-00006C830000}"/>
    <cellStyle name="Normal 5 2 3 2 2 4" xfId="45295" xr:uid="{00000000-0005-0000-0000-00006D830000}"/>
    <cellStyle name="Normal 5 2 3 2 2 5" xfId="45292" xr:uid="{00000000-0005-0000-0000-00006E830000}"/>
    <cellStyle name="Normal 5 2 3 2 2 6" xfId="47241" xr:uid="{64F8E3FB-7A5A-48D1-AA40-3512CA2DB6D5}"/>
    <cellStyle name="Normal 5 2 3 2 3" xfId="10467" xr:uid="{00000000-0005-0000-0000-00006F830000}"/>
    <cellStyle name="Normal 5 2 3 2 3 2" xfId="16138" xr:uid="{00000000-0005-0000-0000-000070830000}"/>
    <cellStyle name="Normal 5 2 3 2 3 2 2" xfId="28760" xr:uid="{00000000-0005-0000-0000-000071830000}"/>
    <cellStyle name="Normal 5 2 3 2 3 3" xfId="23715" xr:uid="{00000000-0005-0000-0000-000072830000}"/>
    <cellStyle name="Normal 5 2 3 2 3 4" xfId="45296" xr:uid="{00000000-0005-0000-0000-000073830000}"/>
    <cellStyle name="Normal 5 2 3 2 4" xfId="18824" xr:uid="{00000000-0005-0000-0000-000074830000}"/>
    <cellStyle name="Normal 5 2 3 2 4 2" xfId="45297" xr:uid="{00000000-0005-0000-0000-000075830000}"/>
    <cellStyle name="Normal 5 2 3 2 5" xfId="5501" xr:uid="{00000000-0005-0000-0000-000076830000}"/>
    <cellStyle name="Normal 5 2 3 2 5 2" xfId="45298" xr:uid="{00000000-0005-0000-0000-000077830000}"/>
    <cellStyle name="Normal 5 2 3 2 6" xfId="45299" xr:uid="{00000000-0005-0000-0000-000078830000}"/>
    <cellStyle name="Normal 5 2 3 2 7" xfId="45291" xr:uid="{00000000-0005-0000-0000-000079830000}"/>
    <cellStyle name="Normal 5 2 3 2 8" xfId="47240" xr:uid="{2A5CCBE1-2C67-44D4-9B1E-65967AB9625E}"/>
    <cellStyle name="Normal 5 2 3 3" xfId="1966" xr:uid="{00000000-0005-0000-0000-00007A830000}"/>
    <cellStyle name="Normal 5 2 3 3 2" xfId="16174" xr:uid="{00000000-0005-0000-0000-00007B830000}"/>
    <cellStyle name="Normal 5 2 3 3 2 2" xfId="28796" xr:uid="{00000000-0005-0000-0000-00007C830000}"/>
    <cellStyle name="Normal 5 2 3 3 2 3" xfId="45301" xr:uid="{00000000-0005-0000-0000-00007D830000}"/>
    <cellStyle name="Normal 5 2 3 3 3" xfId="18286" xr:uid="{00000000-0005-0000-0000-00007E830000}"/>
    <cellStyle name="Normal 5 2 3 3 3 2" xfId="45302" xr:uid="{00000000-0005-0000-0000-00007F830000}"/>
    <cellStyle name="Normal 5 2 3 3 4" xfId="23741" xr:uid="{00000000-0005-0000-0000-000080830000}"/>
    <cellStyle name="Normal 5 2 3 3 4 2" xfId="45303" xr:uid="{00000000-0005-0000-0000-000081830000}"/>
    <cellStyle name="Normal 5 2 3 3 5" xfId="10576" xr:uid="{00000000-0005-0000-0000-000082830000}"/>
    <cellStyle name="Normal 5 2 3 3 6" xfId="45300" xr:uid="{00000000-0005-0000-0000-000083830000}"/>
    <cellStyle name="Normal 5 2 3 3 7" xfId="47242" xr:uid="{578597CD-301C-4B17-9869-FBE75DF0361F}"/>
    <cellStyle name="Normal 5 2 3 4" xfId="1963" xr:uid="{00000000-0005-0000-0000-000084830000}"/>
    <cellStyle name="Normal 5 2 3 4 2" xfId="16318" xr:uid="{00000000-0005-0000-0000-000085830000}"/>
    <cellStyle name="Normal 5 2 3 4 2 2" xfId="28860" xr:uid="{00000000-0005-0000-0000-000086830000}"/>
    <cellStyle name="Normal 5 2 3 4 3" xfId="23781" xr:uid="{00000000-0005-0000-0000-000087830000}"/>
    <cellStyle name="Normal 5 2 3 4 4" xfId="10796" xr:uid="{00000000-0005-0000-0000-000088830000}"/>
    <cellStyle name="Normal 5 2 3 4 5" xfId="45304" xr:uid="{00000000-0005-0000-0000-000089830000}"/>
    <cellStyle name="Normal 5 2 3 5" xfId="2246" xr:uid="{00000000-0005-0000-0000-00008A830000}"/>
    <cellStyle name="Normal 5 2 3 5 2" xfId="45305" xr:uid="{00000000-0005-0000-0000-00008B830000}"/>
    <cellStyle name="Normal 5 2 3 6" xfId="37334" xr:uid="{00000000-0005-0000-0000-00008C830000}"/>
    <cellStyle name="Normal 5 2 3 6 2" xfId="45306" xr:uid="{00000000-0005-0000-0000-00008D830000}"/>
    <cellStyle name="Normal 5 2 3 7" xfId="45307" xr:uid="{00000000-0005-0000-0000-00008E830000}"/>
    <cellStyle name="Normal 5 2 3 8" xfId="45290" xr:uid="{00000000-0005-0000-0000-00008F830000}"/>
    <cellStyle name="Normal 5 2 3 9" xfId="47239" xr:uid="{EBAC99C8-5798-460F-B711-3584300E3A52}"/>
    <cellStyle name="Normal 5 2 4" xfId="1278" xr:uid="{00000000-0005-0000-0000-000090830000}"/>
    <cellStyle name="Normal 5 2 4 2" xfId="1968" xr:uid="{00000000-0005-0000-0000-000091830000}"/>
    <cellStyle name="Normal 5 2 4 2 2" xfId="16444" xr:uid="{00000000-0005-0000-0000-000092830000}"/>
    <cellStyle name="Normal 5 2 4 2 2 2" xfId="28984" xr:uid="{00000000-0005-0000-0000-000093830000}"/>
    <cellStyle name="Normal 5 2 4 2 2 3" xfId="45310" xr:uid="{00000000-0005-0000-0000-000094830000}"/>
    <cellStyle name="Normal 5 2 4 2 3" xfId="23894" xr:uid="{00000000-0005-0000-0000-000095830000}"/>
    <cellStyle name="Normal 5 2 4 2 3 2" xfId="45311" xr:uid="{00000000-0005-0000-0000-000096830000}"/>
    <cellStyle name="Normal 5 2 4 2 4" xfId="10999" xr:uid="{00000000-0005-0000-0000-000097830000}"/>
    <cellStyle name="Normal 5 2 4 2 4 2" xfId="45312" xr:uid="{00000000-0005-0000-0000-000098830000}"/>
    <cellStyle name="Normal 5 2 4 2 5" xfId="45313" xr:uid="{00000000-0005-0000-0000-000099830000}"/>
    <cellStyle name="Normal 5 2 4 2 6" xfId="45309" xr:uid="{00000000-0005-0000-0000-00009A830000}"/>
    <cellStyle name="Normal 5 2 4 2 7" xfId="47244" xr:uid="{68B17C40-2AB1-4D77-9BBD-0EC6FE133281}"/>
    <cellStyle name="Normal 5 2 4 3" xfId="1967" xr:uid="{00000000-0005-0000-0000-00009B830000}"/>
    <cellStyle name="Normal 5 2 4 3 2" xfId="16140" xr:uid="{00000000-0005-0000-0000-00009C830000}"/>
    <cellStyle name="Normal 5 2 4 3 2 2" xfId="28762" xr:uid="{00000000-0005-0000-0000-00009D830000}"/>
    <cellStyle name="Normal 5 2 4 3 3" xfId="23717" xr:uid="{00000000-0005-0000-0000-00009E830000}"/>
    <cellStyle name="Normal 5 2 4 3 4" xfId="10469" xr:uid="{00000000-0005-0000-0000-00009F830000}"/>
    <cellStyle name="Normal 5 2 4 3 5" xfId="45314" xr:uid="{00000000-0005-0000-0000-0000A0830000}"/>
    <cellStyle name="Normal 5 2 4 4" xfId="5502" xr:uid="{00000000-0005-0000-0000-0000A1830000}"/>
    <cellStyle name="Normal 5 2 4 4 2" xfId="45315" xr:uid="{00000000-0005-0000-0000-0000A2830000}"/>
    <cellStyle name="Normal 5 2 4 5" xfId="37807" xr:uid="{00000000-0005-0000-0000-0000A3830000}"/>
    <cellStyle name="Normal 5 2 4 5 2" xfId="45316" xr:uid="{00000000-0005-0000-0000-0000A4830000}"/>
    <cellStyle name="Normal 5 2 4 6" xfId="38077" xr:uid="{00000000-0005-0000-0000-0000A5830000}"/>
    <cellStyle name="Normal 5 2 4 6 2" xfId="45317" xr:uid="{00000000-0005-0000-0000-0000A6830000}"/>
    <cellStyle name="Normal 5 2 4 7" xfId="45308" xr:uid="{00000000-0005-0000-0000-0000A7830000}"/>
    <cellStyle name="Normal 5 2 4 8" xfId="47243" xr:uid="{955E865D-7E70-4DE4-B72E-6C956D7577AD}"/>
    <cellStyle name="Normal 5 2 5" xfId="1969" xr:uid="{00000000-0005-0000-0000-0000A8830000}"/>
    <cellStyle name="Normal 5 2 5 2" xfId="10757" xr:uid="{00000000-0005-0000-0000-0000A9830000}"/>
    <cellStyle name="Normal 5 2 5 2 2" xfId="45319" xr:uid="{00000000-0005-0000-0000-0000AA830000}"/>
    <cellStyle name="Normal 5 2 5 3" xfId="10470" xr:uid="{00000000-0005-0000-0000-0000AB830000}"/>
    <cellStyle name="Normal 5 2 5 3 2" xfId="16141" xr:uid="{00000000-0005-0000-0000-0000AC830000}"/>
    <cellStyle name="Normal 5 2 5 3 2 2" xfId="28763" xr:uid="{00000000-0005-0000-0000-0000AD830000}"/>
    <cellStyle name="Normal 5 2 5 3 3" xfId="23718" xr:uid="{00000000-0005-0000-0000-0000AE830000}"/>
    <cellStyle name="Normal 5 2 5 3 4" xfId="45320" xr:uid="{00000000-0005-0000-0000-0000AF830000}"/>
    <cellStyle name="Normal 5 2 5 4" xfId="5503" xr:uid="{00000000-0005-0000-0000-0000B0830000}"/>
    <cellStyle name="Normal 5 2 5 4 2" xfId="45321" xr:uid="{00000000-0005-0000-0000-0000B1830000}"/>
    <cellStyle name="Normal 5 2 5 5" xfId="37600" xr:uid="{00000000-0005-0000-0000-0000B2830000}"/>
    <cellStyle name="Normal 5 2 5 5 2" xfId="45322" xr:uid="{00000000-0005-0000-0000-0000B3830000}"/>
    <cellStyle name="Normal 5 2 5 6" xfId="37899" xr:uid="{00000000-0005-0000-0000-0000B4830000}"/>
    <cellStyle name="Normal 5 2 5 6 2" xfId="45323" xr:uid="{00000000-0005-0000-0000-0000B5830000}"/>
    <cellStyle name="Normal 5 2 5 7" xfId="45318" xr:uid="{00000000-0005-0000-0000-0000B6830000}"/>
    <cellStyle name="Normal 5 2 5 8" xfId="47245" xr:uid="{977A7F3D-9158-4891-B391-96EB233E121B}"/>
    <cellStyle name="Normal 5 2 6" xfId="5504" xr:uid="{00000000-0005-0000-0000-0000B7830000}"/>
    <cellStyle name="Normal 5 2 6 2" xfId="45325" xr:uid="{00000000-0005-0000-0000-0000B8830000}"/>
    <cellStyle name="Normal 5 2 6 3" xfId="45326" xr:uid="{00000000-0005-0000-0000-0000B9830000}"/>
    <cellStyle name="Normal 5 2 6 4" xfId="45324" xr:uid="{00000000-0005-0000-0000-0000BA830000}"/>
    <cellStyle name="Normal 5 2 7" xfId="5505" xr:uid="{00000000-0005-0000-0000-0000BB830000}"/>
    <cellStyle name="Normal 5 2 7 2" xfId="45328" xr:uid="{00000000-0005-0000-0000-0000BC830000}"/>
    <cellStyle name="Normal 5 2 7 3" xfId="45327" xr:uid="{00000000-0005-0000-0000-0000BD830000}"/>
    <cellStyle name="Normal 5 2 8" xfId="5506" xr:uid="{00000000-0005-0000-0000-0000BE830000}"/>
    <cellStyle name="Normal 5 2 8 2" xfId="45329" xr:uid="{00000000-0005-0000-0000-0000BF830000}"/>
    <cellStyle name="Normal 5 2 9" xfId="5507" xr:uid="{00000000-0005-0000-0000-0000C0830000}"/>
    <cellStyle name="Normal 5 2 9 2" xfId="45330" xr:uid="{00000000-0005-0000-0000-0000C1830000}"/>
    <cellStyle name="Normal 5 20" xfId="5508" xr:uid="{00000000-0005-0000-0000-0000C2830000}"/>
    <cellStyle name="Normal 5 20 2" xfId="45331" xr:uid="{00000000-0005-0000-0000-0000C3830000}"/>
    <cellStyle name="Normal 5 21" xfId="5509" xr:uid="{00000000-0005-0000-0000-0000C4830000}"/>
    <cellStyle name="Normal 5 21 2" xfId="45332" xr:uid="{00000000-0005-0000-0000-0000C5830000}"/>
    <cellStyle name="Normal 5 22" xfId="5510" xr:uid="{00000000-0005-0000-0000-0000C6830000}"/>
    <cellStyle name="Normal 5 22 2" xfId="45333" xr:uid="{00000000-0005-0000-0000-0000C7830000}"/>
    <cellStyle name="Normal 5 23" xfId="2245" xr:uid="{00000000-0005-0000-0000-0000C8830000}"/>
    <cellStyle name="Normal 5 24" xfId="7765" xr:uid="{00000000-0005-0000-0000-0000C9830000}"/>
    <cellStyle name="Normal 5 24 2" xfId="14260" xr:uid="{00000000-0005-0000-0000-0000CA830000}"/>
    <cellStyle name="Normal 5 24 2 2" xfId="26974" xr:uid="{00000000-0005-0000-0000-0000CB830000}"/>
    <cellStyle name="Normal 5 24 3" xfId="22467" xr:uid="{00000000-0005-0000-0000-0000CC830000}"/>
    <cellStyle name="Normal 5 25" xfId="8612" xr:uid="{00000000-0005-0000-0000-0000CD830000}"/>
    <cellStyle name="Normal 5 25 2" xfId="15097" xr:uid="{00000000-0005-0000-0000-0000CE830000}"/>
    <cellStyle name="Normal 5 25 2 2" xfId="27766" xr:uid="{00000000-0005-0000-0000-0000CF830000}"/>
    <cellStyle name="Normal 5 25 3" xfId="22680" xr:uid="{00000000-0005-0000-0000-0000D0830000}"/>
    <cellStyle name="Normal 5 26" xfId="6403" xr:uid="{00000000-0005-0000-0000-0000D1830000}"/>
    <cellStyle name="Normal 5 26 2" xfId="13026" xr:uid="{00000000-0005-0000-0000-0000D2830000}"/>
    <cellStyle name="Normal 5 26 2 2" xfId="25772" xr:uid="{00000000-0005-0000-0000-0000D3830000}"/>
    <cellStyle name="Normal 5 26 3" xfId="21152" xr:uid="{00000000-0005-0000-0000-0000D4830000}"/>
    <cellStyle name="Normal 5 27" xfId="12028" xr:uid="{00000000-0005-0000-0000-0000D5830000}"/>
    <cellStyle name="Normal 5 27 2" xfId="24773" xr:uid="{00000000-0005-0000-0000-0000D6830000}"/>
    <cellStyle name="Normal 5 28" xfId="37186" xr:uid="{00000000-0005-0000-0000-0000D7830000}"/>
    <cellStyle name="Normal 5 29" xfId="2191" xr:uid="{00000000-0005-0000-0000-0000D8830000}"/>
    <cellStyle name="Normal 5 3" xfId="571" xr:uid="{00000000-0005-0000-0000-0000D9830000}"/>
    <cellStyle name="Normal 5 3 10" xfId="5512" xr:uid="{00000000-0005-0000-0000-0000DA830000}"/>
    <cellStyle name="Normal 5 3 11" xfId="5513" xr:uid="{00000000-0005-0000-0000-0000DB830000}"/>
    <cellStyle name="Normal 5 3 12" xfId="5514" xr:uid="{00000000-0005-0000-0000-0000DC830000}"/>
    <cellStyle name="Normal 5 3 13" xfId="5515" xr:uid="{00000000-0005-0000-0000-0000DD830000}"/>
    <cellStyle name="Normal 5 3 14" xfId="5516" xr:uid="{00000000-0005-0000-0000-0000DE830000}"/>
    <cellStyle name="Normal 5 3 15" xfId="5517" xr:uid="{00000000-0005-0000-0000-0000DF830000}"/>
    <cellStyle name="Normal 5 3 16" xfId="5518" xr:uid="{00000000-0005-0000-0000-0000E0830000}"/>
    <cellStyle name="Normal 5 3 17" xfId="5519" xr:uid="{00000000-0005-0000-0000-0000E1830000}"/>
    <cellStyle name="Normal 5 3 18" xfId="5520" xr:uid="{00000000-0005-0000-0000-0000E2830000}"/>
    <cellStyle name="Normal 5 3 19" xfId="5521" xr:uid="{00000000-0005-0000-0000-0000E3830000}"/>
    <cellStyle name="Normal 5 3 2" xfId="1051" xr:uid="{00000000-0005-0000-0000-0000E4830000}"/>
    <cellStyle name="Normal 5 3 2 2" xfId="6136" xr:uid="{00000000-0005-0000-0000-0000E5830000}"/>
    <cellStyle name="Normal 5 3 2 2 2" xfId="18825" xr:uid="{00000000-0005-0000-0000-0000E6830000}"/>
    <cellStyle name="Normal 5 3 2 2 3" xfId="45335" xr:uid="{00000000-0005-0000-0000-0000E7830000}"/>
    <cellStyle name="Normal 5 3 2 3" xfId="10550" xr:uid="{00000000-0005-0000-0000-0000E8830000}"/>
    <cellStyle name="Normal 5 3 2 3 2" xfId="18289" xr:uid="{00000000-0005-0000-0000-0000E9830000}"/>
    <cellStyle name="Normal 5 3 2 3 3" xfId="45336" xr:uid="{00000000-0005-0000-0000-0000EA830000}"/>
    <cellStyle name="Normal 5 3 20" xfId="5522" xr:uid="{00000000-0005-0000-0000-0000EB830000}"/>
    <cellStyle name="Normal 5 3 21" xfId="5511" xr:uid="{00000000-0005-0000-0000-0000EC830000}"/>
    <cellStyle name="Normal 5 3 21 2" xfId="6135" xr:uid="{00000000-0005-0000-0000-0000ED830000}"/>
    <cellStyle name="Normal 5 3 22" xfId="10381" xr:uid="{00000000-0005-0000-0000-0000EE830000}"/>
    <cellStyle name="Normal 5 3 23" xfId="2966" xr:uid="{00000000-0005-0000-0000-0000EF830000}"/>
    <cellStyle name="Normal 5 3 24" xfId="37327" xr:uid="{00000000-0005-0000-0000-0000F0830000}"/>
    <cellStyle name="Normal 5 3 25" xfId="37651" xr:uid="{00000000-0005-0000-0000-0000F1830000}"/>
    <cellStyle name="Normal 5 3 26" xfId="37945" xr:uid="{00000000-0005-0000-0000-0000F2830000}"/>
    <cellStyle name="Normal 5 3 27" xfId="45334" xr:uid="{00000000-0005-0000-0000-0000F3830000}"/>
    <cellStyle name="Normal 5 3 3" xfId="1970" xr:uid="{00000000-0005-0000-0000-0000F4830000}"/>
    <cellStyle name="Normal 5 3 3 2" xfId="5523" xr:uid="{00000000-0005-0000-0000-0000F5830000}"/>
    <cellStyle name="Normal 5 3 3 2 2" xfId="45337" xr:uid="{00000000-0005-0000-0000-0000F6830000}"/>
    <cellStyle name="Normal 5 3 4" xfId="5524" xr:uid="{00000000-0005-0000-0000-0000F7830000}"/>
    <cellStyle name="Normal 5 3 4 2" xfId="45338" xr:uid="{00000000-0005-0000-0000-0000F8830000}"/>
    <cellStyle name="Normal 5 3 5" xfId="5525" xr:uid="{00000000-0005-0000-0000-0000F9830000}"/>
    <cellStyle name="Normal 5 3 5 2" xfId="45339" xr:uid="{00000000-0005-0000-0000-0000FA830000}"/>
    <cellStyle name="Normal 5 3 6" xfId="5526" xr:uid="{00000000-0005-0000-0000-0000FB830000}"/>
    <cellStyle name="Normal 5 3 6 2" xfId="45340" xr:uid="{00000000-0005-0000-0000-0000FC830000}"/>
    <cellStyle name="Normal 5 3 7" xfId="5527" xr:uid="{00000000-0005-0000-0000-0000FD830000}"/>
    <cellStyle name="Normal 5 3 8" xfId="5528" xr:uid="{00000000-0005-0000-0000-0000FE830000}"/>
    <cellStyle name="Normal 5 3 9" xfId="5529" xr:uid="{00000000-0005-0000-0000-0000FF830000}"/>
    <cellStyle name="Normal 5 4" xfId="793" xr:uid="{00000000-0005-0000-0000-000000840000}"/>
    <cellStyle name="Normal 5 4 10" xfId="5531" xr:uid="{00000000-0005-0000-0000-000001840000}"/>
    <cellStyle name="Normal 5 4 10 2" xfId="45341" xr:uid="{00000000-0005-0000-0000-000002840000}"/>
    <cellStyle name="Normal 5 4 11" xfId="5532" xr:uid="{00000000-0005-0000-0000-000003840000}"/>
    <cellStyle name="Normal 5 4 12" xfId="5533" xr:uid="{00000000-0005-0000-0000-000004840000}"/>
    <cellStyle name="Normal 5 4 13" xfId="5534" xr:uid="{00000000-0005-0000-0000-000005840000}"/>
    <cellStyle name="Normal 5 4 14" xfId="5535" xr:uid="{00000000-0005-0000-0000-000006840000}"/>
    <cellStyle name="Normal 5 4 15" xfId="5536" xr:uid="{00000000-0005-0000-0000-000007840000}"/>
    <cellStyle name="Normal 5 4 16" xfId="5537" xr:uid="{00000000-0005-0000-0000-000008840000}"/>
    <cellStyle name="Normal 5 4 17" xfId="5538" xr:uid="{00000000-0005-0000-0000-000009840000}"/>
    <cellStyle name="Normal 5 4 18" xfId="5539" xr:uid="{00000000-0005-0000-0000-00000A840000}"/>
    <cellStyle name="Normal 5 4 19" xfId="5540" xr:uid="{00000000-0005-0000-0000-00000B840000}"/>
    <cellStyle name="Normal 5 4 2" xfId="1972" xr:uid="{00000000-0005-0000-0000-00000C840000}"/>
    <cellStyle name="Normal 5 4 2 10" xfId="47247" xr:uid="{7233587B-F214-47EC-8A1C-3AE8D6023FD7}"/>
    <cellStyle name="Normal 5 4 2 2" xfId="1973" xr:uid="{00000000-0005-0000-0000-00000D840000}"/>
    <cellStyle name="Normal 5 4 2 2 2" xfId="1974" xr:uid="{00000000-0005-0000-0000-00000E840000}"/>
    <cellStyle name="Normal 5 4 2 2 2 2" xfId="16480" xr:uid="{00000000-0005-0000-0000-00000F840000}"/>
    <cellStyle name="Normal 5 4 2 2 2 2 2" xfId="29020" xr:uid="{00000000-0005-0000-0000-000010840000}"/>
    <cellStyle name="Normal 5 4 2 2 2 2 3" xfId="45345" xr:uid="{00000000-0005-0000-0000-000011840000}"/>
    <cellStyle name="Normal 5 4 2 2 2 3" xfId="23930" xr:uid="{00000000-0005-0000-0000-000012840000}"/>
    <cellStyle name="Normal 5 4 2 2 2 3 2" xfId="45346" xr:uid="{00000000-0005-0000-0000-000013840000}"/>
    <cellStyle name="Normal 5 4 2 2 2 4" xfId="11046" xr:uid="{00000000-0005-0000-0000-000014840000}"/>
    <cellStyle name="Normal 5 4 2 2 2 4 2" xfId="45347" xr:uid="{00000000-0005-0000-0000-000015840000}"/>
    <cellStyle name="Normal 5 4 2 2 2 5" xfId="45344" xr:uid="{00000000-0005-0000-0000-000016840000}"/>
    <cellStyle name="Normal 5 4 2 2 2 6" xfId="47249" xr:uid="{3BB1C9DD-6FE3-4E40-B59E-DEFBD9CFE169}"/>
    <cellStyle name="Normal 5 4 2 2 3" xfId="11090" xr:uid="{00000000-0005-0000-0000-000017840000}"/>
    <cellStyle name="Normal 5 4 2 2 3 2" xfId="16501" xr:uid="{00000000-0005-0000-0000-000018840000}"/>
    <cellStyle name="Normal 5 4 2 2 3 2 2" xfId="29041" xr:uid="{00000000-0005-0000-0000-000019840000}"/>
    <cellStyle name="Normal 5 4 2 2 3 3" xfId="23951" xr:uid="{00000000-0005-0000-0000-00001A840000}"/>
    <cellStyle name="Normal 5 4 2 2 3 4" xfId="45348" xr:uid="{00000000-0005-0000-0000-00001B840000}"/>
    <cellStyle name="Normal 5 4 2 2 4" xfId="6277" xr:uid="{00000000-0005-0000-0000-00001C840000}"/>
    <cellStyle name="Normal 5 4 2 2 4 2" xfId="45349" xr:uid="{00000000-0005-0000-0000-00001D840000}"/>
    <cellStyle name="Normal 5 4 2 2 5" xfId="45350" xr:uid="{00000000-0005-0000-0000-00001E840000}"/>
    <cellStyle name="Normal 5 4 2 2 6" xfId="45351" xr:uid="{00000000-0005-0000-0000-00001F840000}"/>
    <cellStyle name="Normal 5 4 2 2 7" xfId="45343" xr:uid="{00000000-0005-0000-0000-000020840000}"/>
    <cellStyle name="Normal 5 4 2 2 8" xfId="47248" xr:uid="{774C9170-0010-4EAA-ACCC-7CC47CF1E37D}"/>
    <cellStyle name="Normal 5 4 2 3" xfId="1975" xr:uid="{00000000-0005-0000-0000-000021840000}"/>
    <cellStyle name="Normal 5 4 2 3 2" xfId="16553" xr:uid="{00000000-0005-0000-0000-000022840000}"/>
    <cellStyle name="Normal 5 4 2 3 2 2" xfId="29092" xr:uid="{00000000-0005-0000-0000-000023840000}"/>
    <cellStyle name="Normal 5 4 2 3 2 3" xfId="45353" xr:uid="{00000000-0005-0000-0000-000024840000}"/>
    <cellStyle name="Normal 5 4 2 3 3" xfId="23998" xr:uid="{00000000-0005-0000-0000-000025840000}"/>
    <cellStyle name="Normal 5 4 2 3 3 2" xfId="45354" xr:uid="{00000000-0005-0000-0000-000026840000}"/>
    <cellStyle name="Normal 5 4 2 3 4" xfId="11170" xr:uid="{00000000-0005-0000-0000-000027840000}"/>
    <cellStyle name="Normal 5 4 2 3 4 2" xfId="45355" xr:uid="{00000000-0005-0000-0000-000028840000}"/>
    <cellStyle name="Normal 5 4 2 3 5" xfId="45352" xr:uid="{00000000-0005-0000-0000-000029840000}"/>
    <cellStyle name="Normal 5 4 2 3 6" xfId="47250" xr:uid="{48E48710-DE79-4CB0-AE69-E0107C33C8FA}"/>
    <cellStyle name="Normal 5 4 2 4" xfId="11305" xr:uid="{00000000-0005-0000-0000-00002A840000}"/>
    <cellStyle name="Normal 5 4 2 4 2" xfId="16633" xr:uid="{00000000-0005-0000-0000-00002B840000}"/>
    <cellStyle name="Normal 5 4 2 4 2 2" xfId="29168" xr:uid="{00000000-0005-0000-0000-00002C840000}"/>
    <cellStyle name="Normal 5 4 2 4 3" xfId="24075" xr:uid="{00000000-0005-0000-0000-00002D840000}"/>
    <cellStyle name="Normal 5 4 2 4 4" xfId="45356" xr:uid="{00000000-0005-0000-0000-00002E840000}"/>
    <cellStyle name="Normal 5 4 2 5" xfId="5541" xr:uid="{00000000-0005-0000-0000-00002F840000}"/>
    <cellStyle name="Normal 5 4 2 5 2" xfId="45357" xr:uid="{00000000-0005-0000-0000-000030840000}"/>
    <cellStyle name="Normal 5 4 2 6" xfId="45358" xr:uid="{00000000-0005-0000-0000-000031840000}"/>
    <cellStyle name="Normal 5 4 2 7" xfId="45359" xr:uid="{00000000-0005-0000-0000-000032840000}"/>
    <cellStyle name="Normal 5 4 2 8" xfId="45360" xr:uid="{00000000-0005-0000-0000-000033840000}"/>
    <cellStyle name="Normal 5 4 2 9" xfId="45342" xr:uid="{00000000-0005-0000-0000-000034840000}"/>
    <cellStyle name="Normal 5 4 20" xfId="5530" xr:uid="{00000000-0005-0000-0000-000035840000}"/>
    <cellStyle name="Normal 5 4 20 2" xfId="6137" xr:uid="{00000000-0005-0000-0000-000036840000}"/>
    <cellStyle name="Normal 5 4 20 3" xfId="18826" xr:uid="{00000000-0005-0000-0000-000037840000}"/>
    <cellStyle name="Normal 5 4 21" xfId="10199" xr:uid="{00000000-0005-0000-0000-000038840000}"/>
    <cellStyle name="Normal 5 4 21 2" xfId="16050" xr:uid="{00000000-0005-0000-0000-000039840000}"/>
    <cellStyle name="Normal 5 4 21 2 2" xfId="28677" xr:uid="{00000000-0005-0000-0000-00003A840000}"/>
    <cellStyle name="Normal 5 4 21 3" xfId="18290" xr:uid="{00000000-0005-0000-0000-00003B840000}"/>
    <cellStyle name="Normal 5 4 21 4" xfId="23641" xr:uid="{00000000-0005-0000-0000-00003C840000}"/>
    <cellStyle name="Normal 5 4 22" xfId="2967" xr:uid="{00000000-0005-0000-0000-00003D840000}"/>
    <cellStyle name="Normal 5 4 23" xfId="47246" xr:uid="{F0482D91-E469-44E3-B784-369305EF2C46}"/>
    <cellStyle name="Normal 5 4 3" xfId="1976" xr:uid="{00000000-0005-0000-0000-00003E840000}"/>
    <cellStyle name="Normal 5 4 3 2" xfId="1977" xr:uid="{00000000-0005-0000-0000-00003F840000}"/>
    <cellStyle name="Normal 5 4 3 2 2" xfId="16321" xr:uid="{00000000-0005-0000-0000-000040840000}"/>
    <cellStyle name="Normal 5 4 3 2 2 2" xfId="28863" xr:uid="{00000000-0005-0000-0000-000041840000}"/>
    <cellStyle name="Normal 5 4 3 2 2 3" xfId="45363" xr:uid="{00000000-0005-0000-0000-000042840000}"/>
    <cellStyle name="Normal 5 4 3 2 3" xfId="23784" xr:uid="{00000000-0005-0000-0000-000043840000}"/>
    <cellStyle name="Normal 5 4 3 2 3 2" xfId="45364" xr:uid="{00000000-0005-0000-0000-000044840000}"/>
    <cellStyle name="Normal 5 4 3 2 4" xfId="10800" xr:uid="{00000000-0005-0000-0000-000045840000}"/>
    <cellStyle name="Normal 5 4 3 2 4 2" xfId="45365" xr:uid="{00000000-0005-0000-0000-000046840000}"/>
    <cellStyle name="Normal 5 4 3 2 5" xfId="45362" xr:uid="{00000000-0005-0000-0000-000047840000}"/>
    <cellStyle name="Normal 5 4 3 2 6" xfId="47252" xr:uid="{BC30863D-D66B-4EF1-8E9C-5A5D6398403E}"/>
    <cellStyle name="Normal 5 4 3 3" xfId="10300" xr:uid="{00000000-0005-0000-0000-000048840000}"/>
    <cellStyle name="Normal 5 4 3 3 2" xfId="16078" xr:uid="{00000000-0005-0000-0000-000049840000}"/>
    <cellStyle name="Normal 5 4 3 3 2 2" xfId="28705" xr:uid="{00000000-0005-0000-0000-00004A840000}"/>
    <cellStyle name="Normal 5 4 3 3 3" xfId="23669" xr:uid="{00000000-0005-0000-0000-00004B840000}"/>
    <cellStyle name="Normal 5 4 3 3 4" xfId="45366" xr:uid="{00000000-0005-0000-0000-00004C840000}"/>
    <cellStyle name="Normal 5 4 3 4" xfId="5542" xr:uid="{00000000-0005-0000-0000-00004D840000}"/>
    <cellStyle name="Normal 5 4 3 4 2" xfId="45367" xr:uid="{00000000-0005-0000-0000-00004E840000}"/>
    <cellStyle name="Normal 5 4 3 5" xfId="45368" xr:uid="{00000000-0005-0000-0000-00004F840000}"/>
    <cellStyle name="Normal 5 4 3 6" xfId="45369" xr:uid="{00000000-0005-0000-0000-000050840000}"/>
    <cellStyle name="Normal 5 4 3 7" xfId="45361" xr:uid="{00000000-0005-0000-0000-000051840000}"/>
    <cellStyle name="Normal 5 4 3 8" xfId="47251" xr:uid="{EE19ABDE-8C90-492A-8120-E5926FB90886}"/>
    <cellStyle name="Normal 5 4 4" xfId="1978" xr:uid="{00000000-0005-0000-0000-000052840000}"/>
    <cellStyle name="Normal 5 4 4 2" xfId="11156" xr:uid="{00000000-0005-0000-0000-000053840000}"/>
    <cellStyle name="Normal 5 4 4 2 2" xfId="16547" xr:uid="{00000000-0005-0000-0000-000054840000}"/>
    <cellStyle name="Normal 5 4 4 2 2 2" xfId="29086" xr:uid="{00000000-0005-0000-0000-000055840000}"/>
    <cellStyle name="Normal 5 4 4 2 3" xfId="23995" xr:uid="{00000000-0005-0000-0000-000056840000}"/>
    <cellStyle name="Normal 5 4 4 2 4" xfId="45371" xr:uid="{00000000-0005-0000-0000-000057840000}"/>
    <cellStyle name="Normal 5 4 4 3" xfId="5543" xr:uid="{00000000-0005-0000-0000-000058840000}"/>
    <cellStyle name="Normal 5 4 4 3 2" xfId="45372" xr:uid="{00000000-0005-0000-0000-000059840000}"/>
    <cellStyle name="Normal 5 4 4 4" xfId="45373" xr:uid="{00000000-0005-0000-0000-00005A840000}"/>
    <cellStyle name="Normal 5 4 4 5" xfId="45374" xr:uid="{00000000-0005-0000-0000-00005B840000}"/>
    <cellStyle name="Normal 5 4 4 6" xfId="45370" xr:uid="{00000000-0005-0000-0000-00005C840000}"/>
    <cellStyle name="Normal 5 4 4 7" xfId="47253" xr:uid="{A43E8FD9-93F2-4644-A0DD-7293F3996303}"/>
    <cellStyle name="Normal 5 4 5" xfId="1971" xr:uid="{00000000-0005-0000-0000-00005D840000}"/>
    <cellStyle name="Normal 5 4 5 2" xfId="5544" xr:uid="{00000000-0005-0000-0000-00005E840000}"/>
    <cellStyle name="Normal 5 4 5 2 2" xfId="45376" xr:uid="{00000000-0005-0000-0000-00005F840000}"/>
    <cellStyle name="Normal 5 4 5 3" xfId="45375" xr:uid="{00000000-0005-0000-0000-000060840000}"/>
    <cellStyle name="Normal 5 4 6" xfId="5545" xr:uid="{00000000-0005-0000-0000-000061840000}"/>
    <cellStyle name="Normal 5 4 6 2" xfId="45377" xr:uid="{00000000-0005-0000-0000-000062840000}"/>
    <cellStyle name="Normal 5 4 7" xfId="5546" xr:uid="{00000000-0005-0000-0000-000063840000}"/>
    <cellStyle name="Normal 5 4 7 2" xfId="45378" xr:uid="{00000000-0005-0000-0000-000064840000}"/>
    <cellStyle name="Normal 5 4 8" xfId="5547" xr:uid="{00000000-0005-0000-0000-000065840000}"/>
    <cellStyle name="Normal 5 4 8 2" xfId="45379" xr:uid="{00000000-0005-0000-0000-000066840000}"/>
    <cellStyle name="Normal 5 4 9" xfId="5548" xr:uid="{00000000-0005-0000-0000-000067840000}"/>
    <cellStyle name="Normal 5 4 9 2" xfId="45380" xr:uid="{00000000-0005-0000-0000-000068840000}"/>
    <cellStyle name="Normal 5 5" xfId="829" xr:uid="{00000000-0005-0000-0000-000069840000}"/>
    <cellStyle name="Normal 5 5 10" xfId="30862" xr:uid="{00000000-0005-0000-0000-00006A840000}"/>
    <cellStyle name="Normal 5 5 10 2" xfId="45382" xr:uid="{00000000-0005-0000-0000-00006B840000}"/>
    <cellStyle name="Normal 5 5 11" xfId="34339" xr:uid="{00000000-0005-0000-0000-00006C840000}"/>
    <cellStyle name="Normal 5 5 12" xfId="2968" xr:uid="{00000000-0005-0000-0000-00006D840000}"/>
    <cellStyle name="Normal 5 5 13" xfId="45381" xr:uid="{00000000-0005-0000-0000-00006E840000}"/>
    <cellStyle name="Normal 5 5 14" xfId="47254" xr:uid="{306167E7-6A05-4455-B24C-F499B5A13D6D}"/>
    <cellStyle name="Normal 5 5 2" xfId="1980" xr:uid="{00000000-0005-0000-0000-00006F840000}"/>
    <cellStyle name="Normal 5 5 2 10" xfId="35114" xr:uid="{00000000-0005-0000-0000-000070840000}"/>
    <cellStyle name="Normal 5 5 2 11" xfId="3148" xr:uid="{00000000-0005-0000-0000-000071840000}"/>
    <cellStyle name="Normal 5 5 2 12" xfId="45383" xr:uid="{00000000-0005-0000-0000-000072840000}"/>
    <cellStyle name="Normal 5 5 2 13" xfId="47255" xr:uid="{16767A2A-027D-4A14-9F81-0ACB31FFDE28}"/>
    <cellStyle name="Normal 5 5 2 2" xfId="1981" xr:uid="{00000000-0005-0000-0000-000073840000}"/>
    <cellStyle name="Normal 5 5 2 2 2" xfId="10841" xr:uid="{00000000-0005-0000-0000-000074840000}"/>
    <cellStyle name="Normal 5 5 2 2 2 2" xfId="16345" xr:uid="{00000000-0005-0000-0000-000075840000}"/>
    <cellStyle name="Normal 5 5 2 2 2 2 2" xfId="28887" xr:uid="{00000000-0005-0000-0000-000076840000}"/>
    <cellStyle name="Normal 5 5 2 2 2 3" xfId="20462" xr:uid="{00000000-0005-0000-0000-000077840000}"/>
    <cellStyle name="Normal 5 5 2 2 2 4" xfId="33715" xr:uid="{00000000-0005-0000-0000-000078840000}"/>
    <cellStyle name="Normal 5 5 2 2 2 5" xfId="36502" xr:uid="{00000000-0005-0000-0000-000079840000}"/>
    <cellStyle name="Normal 5 5 2 2 2 6" xfId="45385" xr:uid="{00000000-0005-0000-0000-00007A840000}"/>
    <cellStyle name="Normal 5 5 2 2 3" xfId="20163" xr:uid="{00000000-0005-0000-0000-00007B840000}"/>
    <cellStyle name="Normal 5 5 2 2 3 2" xfId="33420" xr:uid="{00000000-0005-0000-0000-00007C840000}"/>
    <cellStyle name="Normal 5 5 2 2 3 3" xfId="36208" xr:uid="{00000000-0005-0000-0000-00007D840000}"/>
    <cellStyle name="Normal 5 5 2 2 3 4" xfId="45386" xr:uid="{00000000-0005-0000-0000-00007E840000}"/>
    <cellStyle name="Normal 5 5 2 2 4" xfId="19877" xr:uid="{00000000-0005-0000-0000-00007F840000}"/>
    <cellStyle name="Normal 5 5 2 2 4 2" xfId="45387" xr:uid="{00000000-0005-0000-0000-000080840000}"/>
    <cellStyle name="Normal 5 5 2 2 5" xfId="33031" xr:uid="{00000000-0005-0000-0000-000081840000}"/>
    <cellStyle name="Normal 5 5 2 2 5 2" xfId="45388" xr:uid="{00000000-0005-0000-0000-000082840000}"/>
    <cellStyle name="Normal 5 5 2 2 6" xfId="35959" xr:uid="{00000000-0005-0000-0000-000083840000}"/>
    <cellStyle name="Normal 5 5 2 2 7" xfId="6199" xr:uid="{00000000-0005-0000-0000-000084840000}"/>
    <cellStyle name="Normal 5 5 2 2 8" xfId="45384" xr:uid="{00000000-0005-0000-0000-000085840000}"/>
    <cellStyle name="Normal 5 5 2 2 9" xfId="47256" xr:uid="{CA58A534-F71C-4BB4-9E3D-7580E73C43F6}"/>
    <cellStyle name="Normal 5 5 2 3" xfId="7825" xr:uid="{00000000-0005-0000-0000-000086840000}"/>
    <cellStyle name="Normal 5 5 2 3 2" xfId="14320" xr:uid="{00000000-0005-0000-0000-000087840000}"/>
    <cellStyle name="Normal 5 5 2 3 2 2" xfId="27016" xr:uid="{00000000-0005-0000-0000-000088840000}"/>
    <cellStyle name="Normal 5 5 2 3 3" xfId="20315" xr:uid="{00000000-0005-0000-0000-000089840000}"/>
    <cellStyle name="Normal 5 5 2 3 4" xfId="33569" xr:uid="{00000000-0005-0000-0000-00008A840000}"/>
    <cellStyle name="Normal 5 5 2 3 5" xfId="36356" xr:uid="{00000000-0005-0000-0000-00008B840000}"/>
    <cellStyle name="Normal 5 5 2 3 6" xfId="45389" xr:uid="{00000000-0005-0000-0000-00008C840000}"/>
    <cellStyle name="Normal 5 5 2 4" xfId="8747" xr:uid="{00000000-0005-0000-0000-00008D840000}"/>
    <cellStyle name="Normal 5 5 2 4 2" xfId="15162" xr:uid="{00000000-0005-0000-0000-00008E840000}"/>
    <cellStyle name="Normal 5 5 2 4 2 2" xfId="27823" xr:uid="{00000000-0005-0000-0000-00008F840000}"/>
    <cellStyle name="Normal 5 5 2 4 3" xfId="20007" xr:uid="{00000000-0005-0000-0000-000090840000}"/>
    <cellStyle name="Normal 5 5 2 4 4" xfId="33271" xr:uid="{00000000-0005-0000-0000-000091840000}"/>
    <cellStyle name="Normal 5 5 2 4 5" xfId="36063" xr:uid="{00000000-0005-0000-0000-000092840000}"/>
    <cellStyle name="Normal 5 5 2 4 6" xfId="45390" xr:uid="{00000000-0005-0000-0000-000093840000}"/>
    <cellStyle name="Normal 5 5 2 5" xfId="10706" xr:uid="{00000000-0005-0000-0000-000094840000}"/>
    <cellStyle name="Normal 5 5 2 5 2" xfId="16251" xr:uid="{00000000-0005-0000-0000-000095840000}"/>
    <cellStyle name="Normal 5 5 2 5 2 2" xfId="28838" xr:uid="{00000000-0005-0000-0000-000096840000}"/>
    <cellStyle name="Normal 5 5 2 5 3" xfId="23768" xr:uid="{00000000-0005-0000-0000-000097840000}"/>
    <cellStyle name="Normal 5 5 2 5 4" xfId="45391" xr:uid="{00000000-0005-0000-0000-000098840000}"/>
    <cellStyle name="Normal 5 5 2 6" xfId="6604" xr:uid="{00000000-0005-0000-0000-000099840000}"/>
    <cellStyle name="Normal 5 5 2 6 2" xfId="13192" xr:uid="{00000000-0005-0000-0000-00009A840000}"/>
    <cellStyle name="Normal 5 5 2 6 2 2" xfId="25936" xr:uid="{00000000-0005-0000-0000-00009B840000}"/>
    <cellStyle name="Normal 5 5 2 6 3" xfId="21344" xr:uid="{00000000-0005-0000-0000-00009C840000}"/>
    <cellStyle name="Normal 5 5 2 6 4" xfId="45392" xr:uid="{00000000-0005-0000-0000-00009D840000}"/>
    <cellStyle name="Normal 5 5 2 7" xfId="12124" xr:uid="{00000000-0005-0000-0000-00009E840000}"/>
    <cellStyle name="Normal 5 5 2 7 2" xfId="24869" xr:uid="{00000000-0005-0000-0000-00009F840000}"/>
    <cellStyle name="Normal 5 5 2 7 3" xfId="45393" xr:uid="{00000000-0005-0000-0000-0000A0840000}"/>
    <cellStyle name="Normal 5 5 2 8" xfId="18827" xr:uid="{00000000-0005-0000-0000-0000A1840000}"/>
    <cellStyle name="Normal 5 5 2 9" xfId="32048" xr:uid="{00000000-0005-0000-0000-0000A2840000}"/>
    <cellStyle name="Normal 5 5 3" xfId="1982" xr:uid="{00000000-0005-0000-0000-0000A3840000}"/>
    <cellStyle name="Normal 5 5 3 2" xfId="10886" xr:uid="{00000000-0005-0000-0000-0000A4840000}"/>
    <cellStyle name="Normal 5 5 3 2 2" xfId="16371" xr:uid="{00000000-0005-0000-0000-0000A5840000}"/>
    <cellStyle name="Normal 5 5 3 2 2 2" xfId="28913" xr:uid="{00000000-0005-0000-0000-0000A6840000}"/>
    <cellStyle name="Normal 5 5 3 2 3" xfId="20408" xr:uid="{00000000-0005-0000-0000-0000A7840000}"/>
    <cellStyle name="Normal 5 5 3 2 4" xfId="33661" xr:uid="{00000000-0005-0000-0000-0000A8840000}"/>
    <cellStyle name="Normal 5 5 3 2 5" xfId="36448" xr:uid="{00000000-0005-0000-0000-0000A9840000}"/>
    <cellStyle name="Normal 5 5 3 2 6" xfId="45395" xr:uid="{00000000-0005-0000-0000-0000AA840000}"/>
    <cellStyle name="Normal 5 5 3 3" xfId="20109" xr:uid="{00000000-0005-0000-0000-0000AB840000}"/>
    <cellStyle name="Normal 5 5 3 3 2" xfId="33366" xr:uid="{00000000-0005-0000-0000-0000AC840000}"/>
    <cellStyle name="Normal 5 5 3 3 3" xfId="36154" xr:uid="{00000000-0005-0000-0000-0000AD840000}"/>
    <cellStyle name="Normal 5 5 3 3 4" xfId="45396" xr:uid="{00000000-0005-0000-0000-0000AE840000}"/>
    <cellStyle name="Normal 5 5 3 4" xfId="5549" xr:uid="{00000000-0005-0000-0000-0000AF840000}"/>
    <cellStyle name="Normal 5 5 3 4 2" xfId="45397" xr:uid="{00000000-0005-0000-0000-0000B0840000}"/>
    <cellStyle name="Normal 5 5 3 5" xfId="45398" xr:uid="{00000000-0005-0000-0000-0000B1840000}"/>
    <cellStyle name="Normal 5 5 3 6" xfId="45394" xr:uid="{00000000-0005-0000-0000-0000B2840000}"/>
    <cellStyle name="Normal 5 5 3 7" xfId="47257" xr:uid="{EF700578-F66E-4295-A2B3-858CC79F86E7}"/>
    <cellStyle name="Normal 5 5 4" xfId="1979" xr:uid="{00000000-0005-0000-0000-0000B3840000}"/>
    <cellStyle name="Normal 5 5 4 2" xfId="14298" xr:uid="{00000000-0005-0000-0000-0000B4840000}"/>
    <cellStyle name="Normal 5 5 4 2 2" xfId="20261" xr:uid="{00000000-0005-0000-0000-0000B5840000}"/>
    <cellStyle name="Normal 5 5 4 2 3" xfId="33515" xr:uid="{00000000-0005-0000-0000-0000B6840000}"/>
    <cellStyle name="Normal 5 5 4 2 4" xfId="36302" xr:uid="{00000000-0005-0000-0000-0000B7840000}"/>
    <cellStyle name="Normal 5 5 4 2 5" xfId="45400" xr:uid="{00000000-0005-0000-0000-0000B8840000}"/>
    <cellStyle name="Normal 5 5 4 3" xfId="19081" xr:uid="{00000000-0005-0000-0000-0000B9840000}"/>
    <cellStyle name="Normal 5 5 4 4" xfId="32203" xr:uid="{00000000-0005-0000-0000-0000BA840000}"/>
    <cellStyle name="Normal 5 5 4 5" xfId="35222" xr:uid="{00000000-0005-0000-0000-0000BB840000}"/>
    <cellStyle name="Normal 5 5 4 6" xfId="7803" xr:uid="{00000000-0005-0000-0000-0000BC840000}"/>
    <cellStyle name="Normal 5 5 4 7" xfId="45399" xr:uid="{00000000-0005-0000-0000-0000BD840000}"/>
    <cellStyle name="Normal 5 5 5" xfId="8680" xr:uid="{00000000-0005-0000-0000-0000BE840000}"/>
    <cellStyle name="Normal 5 5 5 2" xfId="15138" xr:uid="{00000000-0005-0000-0000-0000BF840000}"/>
    <cellStyle name="Normal 5 5 5 2 2" xfId="27804" xr:uid="{00000000-0005-0000-0000-0000C0840000}"/>
    <cellStyle name="Normal 5 5 5 3" xfId="18963" xr:uid="{00000000-0005-0000-0000-0000C1840000}"/>
    <cellStyle name="Normal 5 5 5 4" xfId="32143" xr:uid="{00000000-0005-0000-0000-0000C2840000}"/>
    <cellStyle name="Normal 5 5 5 5" xfId="35163" xr:uid="{00000000-0005-0000-0000-0000C3840000}"/>
    <cellStyle name="Normal 5 5 5 6" xfId="45401" xr:uid="{00000000-0005-0000-0000-0000C4840000}"/>
    <cellStyle name="Normal 5 5 6" xfId="10551" xr:uid="{00000000-0005-0000-0000-0000C5840000}"/>
    <cellStyle name="Normal 5 5 6 2" xfId="16166" xr:uid="{00000000-0005-0000-0000-0000C6840000}"/>
    <cellStyle name="Normal 5 5 6 2 2" xfId="28788" xr:uid="{00000000-0005-0000-0000-0000C7840000}"/>
    <cellStyle name="Normal 5 5 6 3" xfId="19946" xr:uid="{00000000-0005-0000-0000-0000C8840000}"/>
    <cellStyle name="Normal 5 5 6 4" xfId="33171" xr:uid="{00000000-0005-0000-0000-0000C9840000}"/>
    <cellStyle name="Normal 5 5 6 5" xfId="36008" xr:uid="{00000000-0005-0000-0000-0000CA840000}"/>
    <cellStyle name="Normal 5 5 6 6" xfId="45402" xr:uid="{00000000-0005-0000-0000-0000CB840000}"/>
    <cellStyle name="Normal 5 5 7" xfId="6527" xr:uid="{00000000-0005-0000-0000-0000CC840000}"/>
    <cellStyle name="Normal 5 5 7 2" xfId="13117" xr:uid="{00000000-0005-0000-0000-0000CD840000}"/>
    <cellStyle name="Normal 5 5 7 2 2" xfId="25862" xr:uid="{00000000-0005-0000-0000-0000CE840000}"/>
    <cellStyle name="Normal 5 5 7 3" xfId="21270" xr:uid="{00000000-0005-0000-0000-0000CF840000}"/>
    <cellStyle name="Normal 5 5 7 4" xfId="45403" xr:uid="{00000000-0005-0000-0000-0000D0840000}"/>
    <cellStyle name="Normal 5 5 8" xfId="12089" xr:uid="{00000000-0005-0000-0000-0000D1840000}"/>
    <cellStyle name="Normal 5 5 8 2" xfId="24834" xr:uid="{00000000-0005-0000-0000-0000D2840000}"/>
    <cellStyle name="Normal 5 5 8 3" xfId="45404" xr:uid="{00000000-0005-0000-0000-0000D3840000}"/>
    <cellStyle name="Normal 5 5 9" xfId="17494" xr:uid="{00000000-0005-0000-0000-0000D4840000}"/>
    <cellStyle name="Normal 5 5 9 2" xfId="45405" xr:uid="{00000000-0005-0000-0000-0000D5840000}"/>
    <cellStyle name="Normal 5 6" xfId="1270" xr:uid="{00000000-0005-0000-0000-0000D6840000}"/>
    <cellStyle name="Normal 5 6 10" xfId="17495" xr:uid="{00000000-0005-0000-0000-0000D7840000}"/>
    <cellStyle name="Normal 5 6 10 2" xfId="45407" xr:uid="{00000000-0005-0000-0000-0000D8840000}"/>
    <cellStyle name="Normal 5 6 11" xfId="30863" xr:uid="{00000000-0005-0000-0000-0000D9840000}"/>
    <cellStyle name="Normal 5 6 12" xfId="34340" xr:uid="{00000000-0005-0000-0000-0000DA840000}"/>
    <cellStyle name="Normal 5 6 13" xfId="2969" xr:uid="{00000000-0005-0000-0000-0000DB840000}"/>
    <cellStyle name="Normal 5 6 14" xfId="37805" xr:uid="{00000000-0005-0000-0000-0000DC840000}"/>
    <cellStyle name="Normal 5 6 15" xfId="45406" xr:uid="{00000000-0005-0000-0000-0000DD840000}"/>
    <cellStyle name="Normal 5 6 16" xfId="47258" xr:uid="{9382FE4B-7772-4903-9EF8-B41504BBA732}"/>
    <cellStyle name="Normal 5 6 2" xfId="1984" xr:uid="{00000000-0005-0000-0000-0000DE840000}"/>
    <cellStyle name="Normal 5 6 2 10" xfId="35115" xr:uid="{00000000-0005-0000-0000-0000DF840000}"/>
    <cellStyle name="Normal 5 6 2 11" xfId="3149" xr:uid="{00000000-0005-0000-0000-0000E0840000}"/>
    <cellStyle name="Normal 5 6 2 12" xfId="45408" xr:uid="{00000000-0005-0000-0000-0000E1840000}"/>
    <cellStyle name="Normal 5 6 2 13" xfId="47259" xr:uid="{95A5C6D0-E304-4ABB-B080-13FAC88B8CA4}"/>
    <cellStyle name="Normal 5 6 2 2" xfId="7826" xr:uid="{00000000-0005-0000-0000-0000E2840000}"/>
    <cellStyle name="Normal 5 6 2 2 2" xfId="14321" xr:uid="{00000000-0005-0000-0000-0000E3840000}"/>
    <cellStyle name="Normal 5 6 2 2 2 2" xfId="20463" xr:uid="{00000000-0005-0000-0000-0000E4840000}"/>
    <cellStyle name="Normal 5 6 2 2 2 3" xfId="33716" xr:uid="{00000000-0005-0000-0000-0000E5840000}"/>
    <cellStyle name="Normal 5 6 2 2 2 4" xfId="36503" xr:uid="{00000000-0005-0000-0000-0000E6840000}"/>
    <cellStyle name="Normal 5 6 2 2 3" xfId="20164" xr:uid="{00000000-0005-0000-0000-0000E7840000}"/>
    <cellStyle name="Normal 5 6 2 2 3 2" xfId="33421" xr:uid="{00000000-0005-0000-0000-0000E8840000}"/>
    <cellStyle name="Normal 5 6 2 2 3 3" xfId="36209" xr:uid="{00000000-0005-0000-0000-0000E9840000}"/>
    <cellStyle name="Normal 5 6 2 2 4" xfId="19878" xr:uid="{00000000-0005-0000-0000-0000EA840000}"/>
    <cellStyle name="Normal 5 6 2 2 5" xfId="33032" xr:uid="{00000000-0005-0000-0000-0000EB840000}"/>
    <cellStyle name="Normal 5 6 2 2 6" xfId="35960" xr:uid="{00000000-0005-0000-0000-0000EC840000}"/>
    <cellStyle name="Normal 5 6 2 2 7" xfId="45409" xr:uid="{00000000-0005-0000-0000-0000ED840000}"/>
    <cellStyle name="Normal 5 6 2 3" xfId="8748" xr:uid="{00000000-0005-0000-0000-0000EE840000}"/>
    <cellStyle name="Normal 5 6 2 3 2" xfId="15163" xr:uid="{00000000-0005-0000-0000-0000EF840000}"/>
    <cellStyle name="Normal 5 6 2 3 2 2" xfId="27824" xr:uid="{00000000-0005-0000-0000-0000F0840000}"/>
    <cellStyle name="Normal 5 6 2 3 3" xfId="20316" xr:uid="{00000000-0005-0000-0000-0000F1840000}"/>
    <cellStyle name="Normal 5 6 2 3 4" xfId="33570" xr:uid="{00000000-0005-0000-0000-0000F2840000}"/>
    <cellStyle name="Normal 5 6 2 3 5" xfId="36357" xr:uid="{00000000-0005-0000-0000-0000F3840000}"/>
    <cellStyle name="Normal 5 6 2 3 6" xfId="45410" xr:uid="{00000000-0005-0000-0000-0000F4840000}"/>
    <cellStyle name="Normal 5 6 2 4" xfId="10707" xr:uid="{00000000-0005-0000-0000-0000F5840000}"/>
    <cellStyle name="Normal 5 6 2 4 2" xfId="16252" xr:uid="{00000000-0005-0000-0000-0000F6840000}"/>
    <cellStyle name="Normal 5 6 2 4 2 2" xfId="28839" xr:uid="{00000000-0005-0000-0000-0000F7840000}"/>
    <cellStyle name="Normal 5 6 2 4 3" xfId="20008" xr:uid="{00000000-0005-0000-0000-0000F8840000}"/>
    <cellStyle name="Normal 5 6 2 4 4" xfId="33272" xr:uid="{00000000-0005-0000-0000-0000F9840000}"/>
    <cellStyle name="Normal 5 6 2 4 5" xfId="36064" xr:uid="{00000000-0005-0000-0000-0000FA840000}"/>
    <cellStyle name="Normal 5 6 2 4 6" xfId="45411" xr:uid="{00000000-0005-0000-0000-0000FB840000}"/>
    <cellStyle name="Normal 5 6 2 5" xfId="10504" xr:uid="{00000000-0005-0000-0000-0000FC840000}"/>
    <cellStyle name="Normal 5 6 2 5 2" xfId="16156" xr:uid="{00000000-0005-0000-0000-0000FD840000}"/>
    <cellStyle name="Normal 5 6 2 5 2 2" xfId="28778" xr:uid="{00000000-0005-0000-0000-0000FE840000}"/>
    <cellStyle name="Normal 5 6 2 5 3" xfId="23729" xr:uid="{00000000-0005-0000-0000-0000FF840000}"/>
    <cellStyle name="Normal 5 6 2 5 4" xfId="45412" xr:uid="{00000000-0005-0000-0000-000000850000}"/>
    <cellStyle name="Normal 5 6 2 6" xfId="6605" xr:uid="{00000000-0005-0000-0000-000001850000}"/>
    <cellStyle name="Normal 5 6 2 6 2" xfId="13193" xr:uid="{00000000-0005-0000-0000-000002850000}"/>
    <cellStyle name="Normal 5 6 2 6 2 2" xfId="25937" xr:uid="{00000000-0005-0000-0000-000003850000}"/>
    <cellStyle name="Normal 5 6 2 6 3" xfId="21345" xr:uid="{00000000-0005-0000-0000-000004850000}"/>
    <cellStyle name="Normal 5 6 2 6 4" xfId="45413" xr:uid="{00000000-0005-0000-0000-000005850000}"/>
    <cellStyle name="Normal 5 6 2 7" xfId="12125" xr:uid="{00000000-0005-0000-0000-000006850000}"/>
    <cellStyle name="Normal 5 6 2 7 2" xfId="24870" xr:uid="{00000000-0005-0000-0000-000007850000}"/>
    <cellStyle name="Normal 5 6 2 7 3" xfId="45414" xr:uid="{00000000-0005-0000-0000-000008850000}"/>
    <cellStyle name="Normal 5 6 2 8" xfId="18828" xr:uid="{00000000-0005-0000-0000-000009850000}"/>
    <cellStyle name="Normal 5 6 2 9" xfId="32049" xr:uid="{00000000-0005-0000-0000-00000A850000}"/>
    <cellStyle name="Normal 5 6 3" xfId="1983" xr:uid="{00000000-0005-0000-0000-00000B850000}"/>
    <cellStyle name="Normal 5 6 3 2" xfId="20409" xr:uid="{00000000-0005-0000-0000-00000C850000}"/>
    <cellStyle name="Normal 5 6 3 2 2" xfId="33662" xr:uid="{00000000-0005-0000-0000-00000D850000}"/>
    <cellStyle name="Normal 5 6 3 2 3" xfId="36449" xr:uid="{00000000-0005-0000-0000-00000E850000}"/>
    <cellStyle name="Normal 5 6 3 2 4" xfId="45416" xr:uid="{00000000-0005-0000-0000-00000F850000}"/>
    <cellStyle name="Normal 5 6 3 3" xfId="20110" xr:uid="{00000000-0005-0000-0000-000010850000}"/>
    <cellStyle name="Normal 5 6 3 3 2" xfId="33367" xr:uid="{00000000-0005-0000-0000-000011850000}"/>
    <cellStyle name="Normal 5 6 3 3 3" xfId="36155" xr:uid="{00000000-0005-0000-0000-000012850000}"/>
    <cellStyle name="Normal 5 6 3 4" xfId="5550" xr:uid="{00000000-0005-0000-0000-000013850000}"/>
    <cellStyle name="Normal 5 6 3 5" xfId="45415" xr:uid="{00000000-0005-0000-0000-000014850000}"/>
    <cellStyle name="Normal 5 6 4" xfId="7804" xr:uid="{00000000-0005-0000-0000-000015850000}"/>
    <cellStyle name="Normal 5 6 4 2" xfId="14299" xr:uid="{00000000-0005-0000-0000-000016850000}"/>
    <cellStyle name="Normal 5 6 4 2 2" xfId="20262" xr:uid="{00000000-0005-0000-0000-000017850000}"/>
    <cellStyle name="Normal 5 6 4 2 3" xfId="33516" xr:uid="{00000000-0005-0000-0000-000018850000}"/>
    <cellStyle name="Normal 5 6 4 2 4" xfId="36303" xr:uid="{00000000-0005-0000-0000-000019850000}"/>
    <cellStyle name="Normal 5 6 4 3" xfId="19082" xr:uid="{00000000-0005-0000-0000-00001A850000}"/>
    <cellStyle name="Normal 5 6 4 4" xfId="32204" xr:uid="{00000000-0005-0000-0000-00001B850000}"/>
    <cellStyle name="Normal 5 6 4 5" xfId="35223" xr:uid="{00000000-0005-0000-0000-00001C850000}"/>
    <cellStyle name="Normal 5 6 4 6" xfId="45417" xr:uid="{00000000-0005-0000-0000-00001D850000}"/>
    <cellStyle name="Normal 5 6 5" xfId="8681" xr:uid="{00000000-0005-0000-0000-00001E850000}"/>
    <cellStyle name="Normal 5 6 5 2" xfId="15139" xr:uid="{00000000-0005-0000-0000-00001F850000}"/>
    <cellStyle name="Normal 5 6 5 2 2" xfId="27805" xr:uid="{00000000-0005-0000-0000-000020850000}"/>
    <cellStyle name="Normal 5 6 5 3" xfId="18964" xr:uid="{00000000-0005-0000-0000-000021850000}"/>
    <cellStyle name="Normal 5 6 5 4" xfId="32144" xr:uid="{00000000-0005-0000-0000-000022850000}"/>
    <cellStyle name="Normal 5 6 5 5" xfId="35164" xr:uid="{00000000-0005-0000-0000-000023850000}"/>
    <cellStyle name="Normal 5 6 5 6" xfId="45418" xr:uid="{00000000-0005-0000-0000-000024850000}"/>
    <cellStyle name="Normal 5 6 6" xfId="10552" xr:uid="{00000000-0005-0000-0000-000025850000}"/>
    <cellStyle name="Normal 5 6 6 2" xfId="16167" xr:uid="{00000000-0005-0000-0000-000026850000}"/>
    <cellStyle name="Normal 5 6 6 2 2" xfId="28789" xr:uid="{00000000-0005-0000-0000-000027850000}"/>
    <cellStyle name="Normal 5 6 6 3" xfId="19947" xr:uid="{00000000-0005-0000-0000-000028850000}"/>
    <cellStyle name="Normal 5 6 6 4" xfId="33172" xr:uid="{00000000-0005-0000-0000-000029850000}"/>
    <cellStyle name="Normal 5 6 6 5" xfId="36009" xr:uid="{00000000-0005-0000-0000-00002A850000}"/>
    <cellStyle name="Normal 5 6 6 6" xfId="45419" xr:uid="{00000000-0005-0000-0000-00002B850000}"/>
    <cellStyle name="Normal 5 6 7" xfId="10830" xr:uid="{00000000-0005-0000-0000-00002C850000}"/>
    <cellStyle name="Normal 5 6 7 2" xfId="16340" xr:uid="{00000000-0005-0000-0000-00002D850000}"/>
    <cellStyle name="Normal 5 6 7 2 2" xfId="28882" xr:uid="{00000000-0005-0000-0000-00002E850000}"/>
    <cellStyle name="Normal 5 6 7 3" xfId="23800" xr:uid="{00000000-0005-0000-0000-00002F850000}"/>
    <cellStyle name="Normal 5 6 7 4" xfId="45420" xr:uid="{00000000-0005-0000-0000-000030850000}"/>
    <cellStyle name="Normal 5 6 8" xfId="6528" xr:uid="{00000000-0005-0000-0000-000031850000}"/>
    <cellStyle name="Normal 5 6 8 2" xfId="13118" xr:uid="{00000000-0005-0000-0000-000032850000}"/>
    <cellStyle name="Normal 5 6 8 2 2" xfId="25863" xr:uid="{00000000-0005-0000-0000-000033850000}"/>
    <cellStyle name="Normal 5 6 8 3" xfId="21271" xr:uid="{00000000-0005-0000-0000-000034850000}"/>
    <cellStyle name="Normal 5 6 8 4" xfId="45421" xr:uid="{00000000-0005-0000-0000-000035850000}"/>
    <cellStyle name="Normal 5 6 9" xfId="12090" xr:uid="{00000000-0005-0000-0000-000036850000}"/>
    <cellStyle name="Normal 5 6 9 2" xfId="24835" xr:uid="{00000000-0005-0000-0000-000037850000}"/>
    <cellStyle name="Normal 5 6 9 3" xfId="45422" xr:uid="{00000000-0005-0000-0000-000038850000}"/>
    <cellStyle name="Normal 5 7" xfId="1985" xr:uid="{00000000-0005-0000-0000-000039850000}"/>
    <cellStyle name="Normal 5 7 10" xfId="34338" xr:uid="{00000000-0005-0000-0000-00003A850000}"/>
    <cellStyle name="Normal 5 7 10 2" xfId="45424" xr:uid="{00000000-0005-0000-0000-00003B850000}"/>
    <cellStyle name="Normal 5 7 11" xfId="2963" xr:uid="{00000000-0005-0000-0000-00003C850000}"/>
    <cellStyle name="Normal 5 7 12" xfId="37406" xr:uid="{00000000-0005-0000-0000-00003D850000}"/>
    <cellStyle name="Normal 5 7 13" xfId="45423" xr:uid="{00000000-0005-0000-0000-00003E850000}"/>
    <cellStyle name="Normal 5 7 14" xfId="47260" xr:uid="{69CF2BB5-2793-4051-BECE-23E410CEB7F3}"/>
    <cellStyle name="Normal 5 7 2" xfId="5551" xr:uid="{00000000-0005-0000-0000-00003F850000}"/>
    <cellStyle name="Normal 5 7 2 2" xfId="10705" xr:uid="{00000000-0005-0000-0000-000040850000}"/>
    <cellStyle name="Normal 5 7 2 2 2" xfId="16250" xr:uid="{00000000-0005-0000-0000-000041850000}"/>
    <cellStyle name="Normal 5 7 2 2 2 2" xfId="20461" xr:uid="{00000000-0005-0000-0000-000042850000}"/>
    <cellStyle name="Normal 5 7 2 2 2 3" xfId="33714" xr:uid="{00000000-0005-0000-0000-000043850000}"/>
    <cellStyle name="Normal 5 7 2 2 2 4" xfId="36501" xr:uid="{00000000-0005-0000-0000-000044850000}"/>
    <cellStyle name="Normal 5 7 2 2 3" xfId="20162" xr:uid="{00000000-0005-0000-0000-000045850000}"/>
    <cellStyle name="Normal 5 7 2 2 3 2" xfId="33419" xr:uid="{00000000-0005-0000-0000-000046850000}"/>
    <cellStyle name="Normal 5 7 2 2 3 3" xfId="36207" xr:uid="{00000000-0005-0000-0000-000047850000}"/>
    <cellStyle name="Normal 5 7 2 2 4" xfId="19876" xr:uid="{00000000-0005-0000-0000-000048850000}"/>
    <cellStyle name="Normal 5 7 2 2 5" xfId="33030" xr:uid="{00000000-0005-0000-0000-000049850000}"/>
    <cellStyle name="Normal 5 7 2 2 6" xfId="35958" xr:uid="{00000000-0005-0000-0000-00004A850000}"/>
    <cellStyle name="Normal 5 7 2 2 7" xfId="45426" xr:uid="{00000000-0005-0000-0000-00004B850000}"/>
    <cellStyle name="Normal 5 7 2 3" xfId="20314" xr:uid="{00000000-0005-0000-0000-00004C850000}"/>
    <cellStyle name="Normal 5 7 2 3 2" xfId="33568" xr:uid="{00000000-0005-0000-0000-00004D850000}"/>
    <cellStyle name="Normal 5 7 2 3 3" xfId="36355" xr:uid="{00000000-0005-0000-0000-00004E850000}"/>
    <cellStyle name="Normal 5 7 2 3 4" xfId="45427" xr:uid="{00000000-0005-0000-0000-00004F850000}"/>
    <cellStyle name="Normal 5 7 2 4" xfId="20006" xr:uid="{00000000-0005-0000-0000-000050850000}"/>
    <cellStyle name="Normal 5 7 2 4 2" xfId="33270" xr:uid="{00000000-0005-0000-0000-000051850000}"/>
    <cellStyle name="Normal 5 7 2 4 3" xfId="36062" xr:uid="{00000000-0005-0000-0000-000052850000}"/>
    <cellStyle name="Normal 5 7 2 4 4" xfId="45428" xr:uid="{00000000-0005-0000-0000-000053850000}"/>
    <cellStyle name="Normal 5 7 2 5" xfId="18823" xr:uid="{00000000-0005-0000-0000-000054850000}"/>
    <cellStyle name="Normal 5 7 2 6" xfId="32047" xr:uid="{00000000-0005-0000-0000-000055850000}"/>
    <cellStyle name="Normal 5 7 2 7" xfId="35113" xr:uid="{00000000-0005-0000-0000-000056850000}"/>
    <cellStyle name="Normal 5 7 2 8" xfId="45425" xr:uid="{00000000-0005-0000-0000-000057850000}"/>
    <cellStyle name="Normal 5 7 3" xfId="7802" xr:uid="{00000000-0005-0000-0000-000058850000}"/>
    <cellStyle name="Normal 5 7 3 2" xfId="14297" xr:uid="{00000000-0005-0000-0000-000059850000}"/>
    <cellStyle name="Normal 5 7 3 2 2" xfId="20407" xr:uid="{00000000-0005-0000-0000-00005A850000}"/>
    <cellStyle name="Normal 5 7 3 2 3" xfId="33660" xr:uid="{00000000-0005-0000-0000-00005B850000}"/>
    <cellStyle name="Normal 5 7 3 2 4" xfId="36447" xr:uid="{00000000-0005-0000-0000-00005C850000}"/>
    <cellStyle name="Normal 5 7 3 3" xfId="20108" xr:uid="{00000000-0005-0000-0000-00005D850000}"/>
    <cellStyle name="Normal 5 7 3 3 2" xfId="33365" xr:uid="{00000000-0005-0000-0000-00005E850000}"/>
    <cellStyle name="Normal 5 7 3 3 3" xfId="36153" xr:uid="{00000000-0005-0000-0000-00005F850000}"/>
    <cellStyle name="Normal 5 7 3 4" xfId="18299" xr:uid="{00000000-0005-0000-0000-000060850000}"/>
    <cellStyle name="Normal 5 7 3 5" xfId="45429" xr:uid="{00000000-0005-0000-0000-000061850000}"/>
    <cellStyle name="Normal 5 7 4" xfId="8679" xr:uid="{00000000-0005-0000-0000-000062850000}"/>
    <cellStyle name="Normal 5 7 4 2" xfId="15137" xr:uid="{00000000-0005-0000-0000-000063850000}"/>
    <cellStyle name="Normal 5 7 4 2 2" xfId="20260" xr:uid="{00000000-0005-0000-0000-000064850000}"/>
    <cellStyle name="Normal 5 7 4 2 3" xfId="33514" xr:uid="{00000000-0005-0000-0000-000065850000}"/>
    <cellStyle name="Normal 5 7 4 2 4" xfId="36301" xr:uid="{00000000-0005-0000-0000-000066850000}"/>
    <cellStyle name="Normal 5 7 4 3" xfId="19080" xr:uid="{00000000-0005-0000-0000-000067850000}"/>
    <cellStyle name="Normal 5 7 4 4" xfId="32202" xr:uid="{00000000-0005-0000-0000-000068850000}"/>
    <cellStyle name="Normal 5 7 4 5" xfId="35221" xr:uid="{00000000-0005-0000-0000-000069850000}"/>
    <cellStyle name="Normal 5 7 4 6" xfId="45430" xr:uid="{00000000-0005-0000-0000-00006A850000}"/>
    <cellStyle name="Normal 5 7 5" xfId="10547" xr:uid="{00000000-0005-0000-0000-00006B850000}"/>
    <cellStyle name="Normal 5 7 5 2" xfId="16165" xr:uid="{00000000-0005-0000-0000-00006C850000}"/>
    <cellStyle name="Normal 5 7 5 2 2" xfId="28787" xr:uid="{00000000-0005-0000-0000-00006D850000}"/>
    <cellStyle name="Normal 5 7 5 3" xfId="18962" xr:uid="{00000000-0005-0000-0000-00006E850000}"/>
    <cellStyle name="Normal 5 7 5 4" xfId="32142" xr:uid="{00000000-0005-0000-0000-00006F850000}"/>
    <cellStyle name="Normal 5 7 5 5" xfId="35162" xr:uid="{00000000-0005-0000-0000-000070850000}"/>
    <cellStyle name="Normal 5 7 5 6" xfId="45431" xr:uid="{00000000-0005-0000-0000-000071850000}"/>
    <cellStyle name="Normal 5 7 6" xfId="6524" xr:uid="{00000000-0005-0000-0000-000072850000}"/>
    <cellStyle name="Normal 5 7 6 2" xfId="13115" xr:uid="{00000000-0005-0000-0000-000073850000}"/>
    <cellStyle name="Normal 5 7 6 2 2" xfId="25860" xr:uid="{00000000-0005-0000-0000-000074850000}"/>
    <cellStyle name="Normal 5 7 6 3" xfId="19945" xr:uid="{00000000-0005-0000-0000-000075850000}"/>
    <cellStyle name="Normal 5 7 6 4" xfId="33170" xr:uid="{00000000-0005-0000-0000-000076850000}"/>
    <cellStyle name="Normal 5 7 6 5" xfId="36007" xr:uid="{00000000-0005-0000-0000-000077850000}"/>
    <cellStyle name="Normal 5 7 6 6" xfId="45432" xr:uid="{00000000-0005-0000-0000-000078850000}"/>
    <cellStyle name="Normal 5 7 7" xfId="12088" xr:uid="{00000000-0005-0000-0000-000079850000}"/>
    <cellStyle name="Normal 5 7 7 2" xfId="24833" xr:uid="{00000000-0005-0000-0000-00007A850000}"/>
    <cellStyle name="Normal 5 7 7 3" xfId="45433" xr:uid="{00000000-0005-0000-0000-00007B850000}"/>
    <cellStyle name="Normal 5 7 8" xfId="17493" xr:uid="{00000000-0005-0000-0000-00007C850000}"/>
    <cellStyle name="Normal 5 7 8 2" xfId="45434" xr:uid="{00000000-0005-0000-0000-00007D850000}"/>
    <cellStyle name="Normal 5 7 9" xfId="30861" xr:uid="{00000000-0005-0000-0000-00007E850000}"/>
    <cellStyle name="Normal 5 7 9 2" xfId="45435" xr:uid="{00000000-0005-0000-0000-00007F850000}"/>
    <cellStyle name="Normal 5 8" xfId="1986" xr:uid="{00000000-0005-0000-0000-000080850000}"/>
    <cellStyle name="Normal 5 8 2" xfId="5552" xr:uid="{00000000-0005-0000-0000-000081850000}"/>
    <cellStyle name="Normal 5 8 2 2" xfId="20046" xr:uid="{00000000-0005-0000-0000-000082850000}"/>
    <cellStyle name="Normal 5 8 2 2 2" xfId="45438" xr:uid="{00000000-0005-0000-0000-000083850000}"/>
    <cellStyle name="Normal 5 8 2 3" xfId="45439" xr:uid="{00000000-0005-0000-0000-000084850000}"/>
    <cellStyle name="Normal 5 8 2 4" xfId="45440" xr:uid="{00000000-0005-0000-0000-000085850000}"/>
    <cellStyle name="Normal 5 8 2 5" xfId="45437" xr:uid="{00000000-0005-0000-0000-000086850000}"/>
    <cellStyle name="Normal 5 8 3" xfId="10750" xr:uid="{00000000-0005-0000-0000-000087850000}"/>
    <cellStyle name="Normal 5 8 3 2" xfId="45441" xr:uid="{00000000-0005-0000-0000-000088850000}"/>
    <cellStyle name="Normal 5 8 4" xfId="10606" xr:uid="{00000000-0005-0000-0000-000089850000}"/>
    <cellStyle name="Normal 5 8 4 2" xfId="45442" xr:uid="{00000000-0005-0000-0000-00008A850000}"/>
    <cellStyle name="Normal 5 8 5" xfId="3116" xr:uid="{00000000-0005-0000-0000-00008B850000}"/>
    <cellStyle name="Normal 5 8 5 2" xfId="45443" xr:uid="{00000000-0005-0000-0000-00008C850000}"/>
    <cellStyle name="Normal 5 8 6" xfId="45436" xr:uid="{00000000-0005-0000-0000-00008D850000}"/>
    <cellStyle name="Normal 5 9" xfId="3147" xr:uid="{00000000-0005-0000-0000-00008E850000}"/>
    <cellStyle name="Normal 5 9 2" xfId="5553" xr:uid="{00000000-0005-0000-0000-00008F850000}"/>
    <cellStyle name="Normal 5 9 2 2" xfId="45445" xr:uid="{00000000-0005-0000-0000-000090850000}"/>
    <cellStyle name="Normal 5 9 2 3" xfId="45444" xr:uid="{00000000-0005-0000-0000-000091850000}"/>
    <cellStyle name="Normal 5 9 3" xfId="7824" xr:uid="{00000000-0005-0000-0000-000092850000}"/>
    <cellStyle name="Normal 5 9 3 2" xfId="14319" xr:uid="{00000000-0005-0000-0000-000093850000}"/>
    <cellStyle name="Normal 5 9 3 2 2" xfId="27015" xr:uid="{00000000-0005-0000-0000-000094850000}"/>
    <cellStyle name="Normal 5 9 3 3" xfId="22506" xr:uid="{00000000-0005-0000-0000-000095850000}"/>
    <cellStyle name="Normal 5 9 3 4" xfId="45446" xr:uid="{00000000-0005-0000-0000-000096850000}"/>
    <cellStyle name="Normal 5 9 4" xfId="8746" xr:uid="{00000000-0005-0000-0000-000097850000}"/>
    <cellStyle name="Normal 5 9 4 2" xfId="15161" xr:uid="{00000000-0005-0000-0000-000098850000}"/>
    <cellStyle name="Normal 5 9 4 2 2" xfId="27822" xr:uid="{00000000-0005-0000-0000-000099850000}"/>
    <cellStyle name="Normal 5 9 4 3" xfId="22795" xr:uid="{00000000-0005-0000-0000-00009A850000}"/>
    <cellStyle name="Normal 5 9 4 4" xfId="45447" xr:uid="{00000000-0005-0000-0000-00009B850000}"/>
    <cellStyle name="Normal 5 9 5" xfId="6603" xr:uid="{00000000-0005-0000-0000-00009C850000}"/>
    <cellStyle name="Normal 5 9 5 2" xfId="13191" xr:uid="{00000000-0005-0000-0000-00009D850000}"/>
    <cellStyle name="Normal 5 9 5 2 2" xfId="25935" xr:uid="{00000000-0005-0000-0000-00009E850000}"/>
    <cellStyle name="Normal 5 9 5 3" xfId="21343" xr:uid="{00000000-0005-0000-0000-00009F850000}"/>
    <cellStyle name="Normal 5 9 5 4" xfId="45448" xr:uid="{00000000-0005-0000-0000-0000A0850000}"/>
    <cellStyle name="Normal 5 9 6" xfId="12123" xr:uid="{00000000-0005-0000-0000-0000A1850000}"/>
    <cellStyle name="Normal 5 9 6 2" xfId="24868" xr:uid="{00000000-0005-0000-0000-0000A2850000}"/>
    <cellStyle name="Normal 5 9 7" xfId="20995" xr:uid="{00000000-0005-0000-0000-0000A3850000}"/>
    <cellStyle name="Normal 5_20090522 Risk Review" xfId="45449" xr:uid="{00000000-0005-0000-0000-0000A4850000}"/>
    <cellStyle name="Normal 50" xfId="335" xr:uid="{00000000-0005-0000-0000-0000A5850000}"/>
    <cellStyle name="Normal 50 2" xfId="1987" xr:uid="{00000000-0005-0000-0000-0000A6850000}"/>
    <cellStyle name="Normal 50 2 2" xfId="8549" xr:uid="{00000000-0005-0000-0000-0000A7850000}"/>
    <cellStyle name="Normal 50 2 2 2" xfId="15035" xr:uid="{00000000-0005-0000-0000-0000A8850000}"/>
    <cellStyle name="Normal 50 2 2 2 2" xfId="27706" xr:uid="{00000000-0005-0000-0000-0000A9850000}"/>
    <cellStyle name="Normal 50 2 2 3" xfId="22623" xr:uid="{00000000-0005-0000-0000-0000AA850000}"/>
    <cellStyle name="Normal 50 2 3" xfId="9506" xr:uid="{00000000-0005-0000-0000-0000AB850000}"/>
    <cellStyle name="Normal 50 2 3 2" xfId="15876" xr:uid="{00000000-0005-0000-0000-0000AC850000}"/>
    <cellStyle name="Normal 50 2 3 2 2" xfId="28517" xr:uid="{00000000-0005-0000-0000-0000AD850000}"/>
    <cellStyle name="Normal 50 2 3 3" xfId="23492" xr:uid="{00000000-0005-0000-0000-0000AE850000}"/>
    <cellStyle name="Normal 50 2 4" xfId="10553" xr:uid="{00000000-0005-0000-0000-0000AF850000}"/>
    <cellStyle name="Normal 50 2 5" xfId="7649" xr:uid="{00000000-0005-0000-0000-0000B0850000}"/>
    <cellStyle name="Normal 50 2 5 2" xfId="14152" xr:uid="{00000000-0005-0000-0000-0000B1850000}"/>
    <cellStyle name="Normal 50 2 5 2 2" xfId="26880" xr:uid="{00000000-0005-0000-0000-0000B2850000}"/>
    <cellStyle name="Normal 50 2 5 3" xfId="22373" xr:uid="{00000000-0005-0000-0000-0000B3850000}"/>
    <cellStyle name="Normal 50 2 6" xfId="12955" xr:uid="{00000000-0005-0000-0000-0000B4850000}"/>
    <cellStyle name="Normal 50 2 6 2" xfId="25701" xr:uid="{00000000-0005-0000-0000-0000B5850000}"/>
    <cellStyle name="Normal 50 2 7" xfId="21081" xr:uid="{00000000-0005-0000-0000-0000B6850000}"/>
    <cellStyle name="Normal 50 2 8" xfId="6054" xr:uid="{00000000-0005-0000-0000-0000B7850000}"/>
    <cellStyle name="Normal 50 2 9" xfId="45450" xr:uid="{00000000-0005-0000-0000-0000B8850000}"/>
    <cellStyle name="Normal 50 3" xfId="9773" xr:uid="{00000000-0005-0000-0000-0000B9850000}"/>
    <cellStyle name="Normal 50 3 2" xfId="45451" xr:uid="{00000000-0005-0000-0000-0000BA850000}"/>
    <cellStyle name="Normal 50 4" xfId="11258" xr:uid="{00000000-0005-0000-0000-0000BB850000}"/>
    <cellStyle name="Normal 50 4 2" xfId="45452" xr:uid="{00000000-0005-0000-0000-0000BC850000}"/>
    <cellStyle name="Normal 50 5" xfId="2970" xr:uid="{00000000-0005-0000-0000-0000BD850000}"/>
    <cellStyle name="Normal 51" xfId="336" xr:uid="{00000000-0005-0000-0000-0000BE850000}"/>
    <cellStyle name="Normal 51 2" xfId="1988" xr:uid="{00000000-0005-0000-0000-0000BF850000}"/>
    <cellStyle name="Normal 51 2 2" xfId="10554" xr:uid="{00000000-0005-0000-0000-0000C0850000}"/>
    <cellStyle name="Normal 51 2 3" xfId="6063" xr:uid="{00000000-0005-0000-0000-0000C1850000}"/>
    <cellStyle name="Normal 51 2 4" xfId="45453" xr:uid="{00000000-0005-0000-0000-0000C2850000}"/>
    <cellStyle name="Normal 51 3" xfId="9774" xr:uid="{00000000-0005-0000-0000-0000C3850000}"/>
    <cellStyle name="Normal 51 3 2" xfId="45454" xr:uid="{00000000-0005-0000-0000-0000C4850000}"/>
    <cellStyle name="Normal 51 4" xfId="10495" xr:uid="{00000000-0005-0000-0000-0000C5850000}"/>
    <cellStyle name="Normal 51 4 2" xfId="45455" xr:uid="{00000000-0005-0000-0000-0000C6850000}"/>
    <cellStyle name="Normal 51 5" xfId="2971" xr:uid="{00000000-0005-0000-0000-0000C7850000}"/>
    <cellStyle name="Normal 51 6" xfId="37295" xr:uid="{00000000-0005-0000-0000-0000C8850000}"/>
    <cellStyle name="Normal 52" xfId="337" xr:uid="{00000000-0005-0000-0000-0000C9850000}"/>
    <cellStyle name="Normal 52 2" xfId="1990" xr:uid="{00000000-0005-0000-0000-0000CA850000}"/>
    <cellStyle name="Normal 52 2 10" xfId="45457" xr:uid="{00000000-0005-0000-0000-0000CB850000}"/>
    <cellStyle name="Normal 52 2 11" xfId="47262" xr:uid="{E76C16DA-5D43-4445-B756-43D201FCB8FF}"/>
    <cellStyle name="Normal 52 2 2" xfId="8561" xr:uid="{00000000-0005-0000-0000-0000CC850000}"/>
    <cellStyle name="Normal 52 2 2 2" xfId="15046" xr:uid="{00000000-0005-0000-0000-0000CD850000}"/>
    <cellStyle name="Normal 52 2 2 2 2" xfId="27717" xr:uid="{00000000-0005-0000-0000-0000CE850000}"/>
    <cellStyle name="Normal 52 2 2 3" xfId="22634" xr:uid="{00000000-0005-0000-0000-0000CF850000}"/>
    <cellStyle name="Normal 52 2 2 4" xfId="45458" xr:uid="{00000000-0005-0000-0000-0000D0850000}"/>
    <cellStyle name="Normal 52 2 3" xfId="9528" xr:uid="{00000000-0005-0000-0000-0000D1850000}"/>
    <cellStyle name="Normal 52 2 3 2" xfId="15887" xr:uid="{00000000-0005-0000-0000-0000D2850000}"/>
    <cellStyle name="Normal 52 2 3 2 2" xfId="28528" xr:uid="{00000000-0005-0000-0000-0000D3850000}"/>
    <cellStyle name="Normal 52 2 3 3" xfId="23512" xr:uid="{00000000-0005-0000-0000-0000D4850000}"/>
    <cellStyle name="Normal 52 2 3 4" xfId="45459" xr:uid="{00000000-0005-0000-0000-0000D5850000}"/>
    <cellStyle name="Normal 52 2 4" xfId="10555" xr:uid="{00000000-0005-0000-0000-0000D6850000}"/>
    <cellStyle name="Normal 52 2 4 2" xfId="45460" xr:uid="{00000000-0005-0000-0000-0000D7850000}"/>
    <cellStyle name="Normal 52 2 5" xfId="10964" xr:uid="{00000000-0005-0000-0000-0000D8850000}"/>
    <cellStyle name="Normal 52 2 5 2" xfId="16421" xr:uid="{00000000-0005-0000-0000-0000D9850000}"/>
    <cellStyle name="Normal 52 2 5 2 2" xfId="28962" xr:uid="{00000000-0005-0000-0000-0000DA850000}"/>
    <cellStyle name="Normal 52 2 5 3" xfId="23872" xr:uid="{00000000-0005-0000-0000-0000DB850000}"/>
    <cellStyle name="Normal 52 2 5 4" xfId="45461" xr:uid="{00000000-0005-0000-0000-0000DC850000}"/>
    <cellStyle name="Normal 52 2 6" xfId="7689" xr:uid="{00000000-0005-0000-0000-0000DD850000}"/>
    <cellStyle name="Normal 52 2 6 2" xfId="14187" xr:uid="{00000000-0005-0000-0000-0000DE850000}"/>
    <cellStyle name="Normal 52 2 6 2 2" xfId="26913" xr:uid="{00000000-0005-0000-0000-0000DF850000}"/>
    <cellStyle name="Normal 52 2 6 3" xfId="22409" xr:uid="{00000000-0005-0000-0000-0000E0850000}"/>
    <cellStyle name="Normal 52 2 7" xfId="12977" xr:uid="{00000000-0005-0000-0000-0000E1850000}"/>
    <cellStyle name="Normal 52 2 7 2" xfId="25723" xr:uid="{00000000-0005-0000-0000-0000E2850000}"/>
    <cellStyle name="Normal 52 2 8" xfId="21102" xr:uid="{00000000-0005-0000-0000-0000E3850000}"/>
    <cellStyle name="Normal 52 2 9" xfId="6319" xr:uid="{00000000-0005-0000-0000-0000E4850000}"/>
    <cellStyle name="Normal 52 3" xfId="1989" xr:uid="{00000000-0005-0000-0000-0000E5850000}"/>
    <cellStyle name="Normal 52 3 2" xfId="9775" xr:uid="{00000000-0005-0000-0000-0000E6850000}"/>
    <cellStyle name="Normal 52 3 3" xfId="45462" xr:uid="{00000000-0005-0000-0000-0000E7850000}"/>
    <cellStyle name="Normal 52 4" xfId="10943" xr:uid="{00000000-0005-0000-0000-0000E8850000}"/>
    <cellStyle name="Normal 52 4 2" xfId="16412" xr:uid="{00000000-0005-0000-0000-0000E9850000}"/>
    <cellStyle name="Normal 52 4 2 2" xfId="28954" xr:uid="{00000000-0005-0000-0000-0000EA850000}"/>
    <cellStyle name="Normal 52 4 3" xfId="23865" xr:uid="{00000000-0005-0000-0000-0000EB850000}"/>
    <cellStyle name="Normal 52 4 4" xfId="45463" xr:uid="{00000000-0005-0000-0000-0000EC850000}"/>
    <cellStyle name="Normal 52 5" xfId="2972" xr:uid="{00000000-0005-0000-0000-0000ED850000}"/>
    <cellStyle name="Normal 52 5 2" xfId="45464" xr:uid="{00000000-0005-0000-0000-0000EE850000}"/>
    <cellStyle name="Normal 52 6" xfId="45465" xr:uid="{00000000-0005-0000-0000-0000EF850000}"/>
    <cellStyle name="Normal 52 7" xfId="45466" xr:uid="{00000000-0005-0000-0000-0000F0850000}"/>
    <cellStyle name="Normal 52 8" xfId="45456" xr:uid="{00000000-0005-0000-0000-0000F1850000}"/>
    <cellStyle name="Normal 52 9" xfId="47261" xr:uid="{E3D3E127-D4A8-4051-B26C-372054906C54}"/>
    <cellStyle name="Normal 53" xfId="338" xr:uid="{00000000-0005-0000-0000-0000F2850000}"/>
    <cellStyle name="Normal 53 2" xfId="1991" xr:uid="{00000000-0005-0000-0000-0000F3850000}"/>
    <cellStyle name="Normal 53 2 2" xfId="8571" xr:uid="{00000000-0005-0000-0000-0000F4850000}"/>
    <cellStyle name="Normal 53 2 2 2" xfId="15056" xr:uid="{00000000-0005-0000-0000-0000F5850000}"/>
    <cellStyle name="Normal 53 2 2 2 2" xfId="27727" xr:uid="{00000000-0005-0000-0000-0000F6850000}"/>
    <cellStyle name="Normal 53 2 2 3" xfId="22644" xr:uid="{00000000-0005-0000-0000-0000F7850000}"/>
    <cellStyle name="Normal 53 2 3" xfId="9538" xr:uid="{00000000-0005-0000-0000-0000F8850000}"/>
    <cellStyle name="Normal 53 2 3 2" xfId="15897" xr:uid="{00000000-0005-0000-0000-0000F9850000}"/>
    <cellStyle name="Normal 53 2 3 2 2" xfId="28538" xr:uid="{00000000-0005-0000-0000-0000FA850000}"/>
    <cellStyle name="Normal 53 2 3 3" xfId="23522" xr:uid="{00000000-0005-0000-0000-0000FB850000}"/>
    <cellStyle name="Normal 53 2 4" xfId="10556" xr:uid="{00000000-0005-0000-0000-0000FC850000}"/>
    <cellStyle name="Normal 53 2 5" xfId="7699" xr:uid="{00000000-0005-0000-0000-0000FD850000}"/>
    <cellStyle name="Normal 53 2 5 2" xfId="14197" xr:uid="{00000000-0005-0000-0000-0000FE850000}"/>
    <cellStyle name="Normal 53 2 5 2 2" xfId="26923" xr:uid="{00000000-0005-0000-0000-0000FF850000}"/>
    <cellStyle name="Normal 53 2 5 3" xfId="22419" xr:uid="{00000000-0005-0000-0000-000000860000}"/>
    <cellStyle name="Normal 53 2 6" xfId="12987" xr:uid="{00000000-0005-0000-0000-000001860000}"/>
    <cellStyle name="Normal 53 2 6 2" xfId="25733" xr:uid="{00000000-0005-0000-0000-000002860000}"/>
    <cellStyle name="Normal 53 2 7" xfId="21112" xr:uid="{00000000-0005-0000-0000-000003860000}"/>
    <cellStyle name="Normal 53 2 8" xfId="6329" xr:uid="{00000000-0005-0000-0000-000004860000}"/>
    <cellStyle name="Normal 53 2 9" xfId="45467" xr:uid="{00000000-0005-0000-0000-000005860000}"/>
    <cellStyle name="Normal 53 3" xfId="9776" xr:uid="{00000000-0005-0000-0000-000006860000}"/>
    <cellStyle name="Normal 53 3 2" xfId="45468" xr:uid="{00000000-0005-0000-0000-000007860000}"/>
    <cellStyle name="Normal 53 4" xfId="11167" xr:uid="{00000000-0005-0000-0000-000008860000}"/>
    <cellStyle name="Normal 53 5" xfId="2973" xr:uid="{00000000-0005-0000-0000-000009860000}"/>
    <cellStyle name="Normal 54" xfId="339" xr:uid="{00000000-0005-0000-0000-00000A860000}"/>
    <cellStyle name="Normal 54 2" xfId="1992" xr:uid="{00000000-0005-0000-0000-00000B860000}"/>
    <cellStyle name="Normal 54 2 2" xfId="8573" xr:uid="{00000000-0005-0000-0000-00000C860000}"/>
    <cellStyle name="Normal 54 2 2 2" xfId="15058" xr:uid="{00000000-0005-0000-0000-00000D860000}"/>
    <cellStyle name="Normal 54 2 2 2 2" xfId="27729" xr:uid="{00000000-0005-0000-0000-00000E860000}"/>
    <cellStyle name="Normal 54 2 2 3" xfId="22646" xr:uid="{00000000-0005-0000-0000-00000F860000}"/>
    <cellStyle name="Normal 54 2 3" xfId="9540" xr:uid="{00000000-0005-0000-0000-000010860000}"/>
    <cellStyle name="Normal 54 2 3 2" xfId="15899" xr:uid="{00000000-0005-0000-0000-000011860000}"/>
    <cellStyle name="Normal 54 2 3 2 2" xfId="28540" xr:uid="{00000000-0005-0000-0000-000012860000}"/>
    <cellStyle name="Normal 54 2 3 3" xfId="23524" xr:uid="{00000000-0005-0000-0000-000013860000}"/>
    <cellStyle name="Normal 54 2 4" xfId="10557" xr:uid="{00000000-0005-0000-0000-000014860000}"/>
    <cellStyle name="Normal 54 2 5" xfId="7701" xr:uid="{00000000-0005-0000-0000-000015860000}"/>
    <cellStyle name="Normal 54 2 5 2" xfId="14199" xr:uid="{00000000-0005-0000-0000-000016860000}"/>
    <cellStyle name="Normal 54 2 5 2 2" xfId="26925" xr:uid="{00000000-0005-0000-0000-000017860000}"/>
    <cellStyle name="Normal 54 2 5 3" xfId="22421" xr:uid="{00000000-0005-0000-0000-000018860000}"/>
    <cellStyle name="Normal 54 2 6" xfId="12989" xr:uid="{00000000-0005-0000-0000-000019860000}"/>
    <cellStyle name="Normal 54 2 6 2" xfId="25735" xr:uid="{00000000-0005-0000-0000-00001A860000}"/>
    <cellStyle name="Normal 54 2 7" xfId="21114" xr:uid="{00000000-0005-0000-0000-00001B860000}"/>
    <cellStyle name="Normal 54 2 8" xfId="6332" xr:uid="{00000000-0005-0000-0000-00001C860000}"/>
    <cellStyle name="Normal 54 2 9" xfId="45469" xr:uid="{00000000-0005-0000-0000-00001D860000}"/>
    <cellStyle name="Normal 54 3" xfId="9777" xr:uid="{00000000-0005-0000-0000-00001E860000}"/>
    <cellStyle name="Normal 54 3 2" xfId="45470" xr:uid="{00000000-0005-0000-0000-00001F860000}"/>
    <cellStyle name="Normal 54 4" xfId="11110" xr:uid="{00000000-0005-0000-0000-000020860000}"/>
    <cellStyle name="Normal 54 4 2" xfId="45471" xr:uid="{00000000-0005-0000-0000-000021860000}"/>
    <cellStyle name="Normal 54 5" xfId="2974" xr:uid="{00000000-0005-0000-0000-000022860000}"/>
    <cellStyle name="Normal 55" xfId="340" xr:uid="{00000000-0005-0000-0000-000023860000}"/>
    <cellStyle name="Normal 55 2" xfId="1993" xr:uid="{00000000-0005-0000-0000-000024860000}"/>
    <cellStyle name="Normal 55 2 2" xfId="8579" xr:uid="{00000000-0005-0000-0000-000025860000}"/>
    <cellStyle name="Normal 55 2 2 2" xfId="15064" xr:uid="{00000000-0005-0000-0000-000026860000}"/>
    <cellStyle name="Normal 55 2 2 2 2" xfId="27735" xr:uid="{00000000-0005-0000-0000-000027860000}"/>
    <cellStyle name="Normal 55 2 2 3" xfId="22652" xr:uid="{00000000-0005-0000-0000-000028860000}"/>
    <cellStyle name="Normal 55 2 3" xfId="9546" xr:uid="{00000000-0005-0000-0000-000029860000}"/>
    <cellStyle name="Normal 55 2 3 2" xfId="15905" xr:uid="{00000000-0005-0000-0000-00002A860000}"/>
    <cellStyle name="Normal 55 2 3 2 2" xfId="28546" xr:uid="{00000000-0005-0000-0000-00002B860000}"/>
    <cellStyle name="Normal 55 2 3 3" xfId="23530" xr:uid="{00000000-0005-0000-0000-00002C860000}"/>
    <cellStyle name="Normal 55 2 4" xfId="10558" xr:uid="{00000000-0005-0000-0000-00002D860000}"/>
    <cellStyle name="Normal 55 2 5" xfId="7711" xr:uid="{00000000-0005-0000-0000-00002E860000}"/>
    <cellStyle name="Normal 55 2 5 2" xfId="14208" xr:uid="{00000000-0005-0000-0000-00002F860000}"/>
    <cellStyle name="Normal 55 2 5 2 2" xfId="26934" xr:uid="{00000000-0005-0000-0000-000030860000}"/>
    <cellStyle name="Normal 55 2 5 3" xfId="22431" xr:uid="{00000000-0005-0000-0000-000031860000}"/>
    <cellStyle name="Normal 55 2 6" xfId="12995" xr:uid="{00000000-0005-0000-0000-000032860000}"/>
    <cellStyle name="Normal 55 2 6 2" xfId="25741" xr:uid="{00000000-0005-0000-0000-000033860000}"/>
    <cellStyle name="Normal 55 2 7" xfId="21120" xr:uid="{00000000-0005-0000-0000-000034860000}"/>
    <cellStyle name="Normal 55 2 8" xfId="6350" xr:uid="{00000000-0005-0000-0000-000035860000}"/>
    <cellStyle name="Normal 55 2 9" xfId="45472" xr:uid="{00000000-0005-0000-0000-000036860000}"/>
    <cellStyle name="Normal 55 3" xfId="9778" xr:uid="{00000000-0005-0000-0000-000037860000}"/>
    <cellStyle name="Normal 55 3 2" xfId="45473" xr:uid="{00000000-0005-0000-0000-000038860000}"/>
    <cellStyle name="Normal 55 4" xfId="10257" xr:uid="{00000000-0005-0000-0000-000039860000}"/>
    <cellStyle name="Normal 55 5" xfId="2975" xr:uid="{00000000-0005-0000-0000-00003A860000}"/>
    <cellStyle name="Normal 55 6" xfId="46745" xr:uid="{00000000-0005-0000-0000-00003B860000}"/>
    <cellStyle name="Normal 56" xfId="341" xr:uid="{00000000-0005-0000-0000-00003C860000}"/>
    <cellStyle name="Normal 56 10" xfId="47263" xr:uid="{E1EA4FBC-59C3-4243-ABBC-C7E7284CF559}"/>
    <cellStyle name="Normal 56 2" xfId="572" xr:uid="{00000000-0005-0000-0000-00003D860000}"/>
    <cellStyle name="Normal 56 2 2" xfId="8581" xr:uid="{00000000-0005-0000-0000-00003E860000}"/>
    <cellStyle name="Normal 56 2 2 2" xfId="15066" xr:uid="{00000000-0005-0000-0000-00003F860000}"/>
    <cellStyle name="Normal 56 2 2 2 2" xfId="27737" xr:uid="{00000000-0005-0000-0000-000040860000}"/>
    <cellStyle name="Normal 56 2 2 3" xfId="22654" xr:uid="{00000000-0005-0000-0000-000041860000}"/>
    <cellStyle name="Normal 56 2 3" xfId="9548" xr:uid="{00000000-0005-0000-0000-000042860000}"/>
    <cellStyle name="Normal 56 2 3 2" xfId="15907" xr:uid="{00000000-0005-0000-0000-000043860000}"/>
    <cellStyle name="Normal 56 2 3 2 2" xfId="28548" xr:uid="{00000000-0005-0000-0000-000044860000}"/>
    <cellStyle name="Normal 56 2 3 3" xfId="23532" xr:uid="{00000000-0005-0000-0000-000045860000}"/>
    <cellStyle name="Normal 56 2 4" xfId="10559" xr:uid="{00000000-0005-0000-0000-000046860000}"/>
    <cellStyle name="Normal 56 2 5" xfId="7713" xr:uid="{00000000-0005-0000-0000-000047860000}"/>
    <cellStyle name="Normal 56 2 5 2" xfId="14210" xr:uid="{00000000-0005-0000-0000-000048860000}"/>
    <cellStyle name="Normal 56 2 5 2 2" xfId="26936" xr:uid="{00000000-0005-0000-0000-000049860000}"/>
    <cellStyle name="Normal 56 2 5 3" xfId="22433" xr:uid="{00000000-0005-0000-0000-00004A860000}"/>
    <cellStyle name="Normal 56 2 6" xfId="12997" xr:uid="{00000000-0005-0000-0000-00004B860000}"/>
    <cellStyle name="Normal 56 2 6 2" xfId="25743" xr:uid="{00000000-0005-0000-0000-00004C860000}"/>
    <cellStyle name="Normal 56 2 7" xfId="21122" xr:uid="{00000000-0005-0000-0000-00004D860000}"/>
    <cellStyle name="Normal 56 2 8" xfId="6352" xr:uid="{00000000-0005-0000-0000-00004E860000}"/>
    <cellStyle name="Normal 56 2 9" xfId="45475" xr:uid="{00000000-0005-0000-0000-00004F860000}"/>
    <cellStyle name="Normal 56 3" xfId="1994" xr:uid="{00000000-0005-0000-0000-000050860000}"/>
    <cellStyle name="Normal 56 3 2" xfId="9779" xr:uid="{00000000-0005-0000-0000-000051860000}"/>
    <cellStyle name="Normal 56 3 3" xfId="37601" xr:uid="{00000000-0005-0000-0000-000052860000}"/>
    <cellStyle name="Normal 56 3 4" xfId="45476" xr:uid="{00000000-0005-0000-0000-000053860000}"/>
    <cellStyle name="Normal 56 4" xfId="10942" xr:uid="{00000000-0005-0000-0000-000054860000}"/>
    <cellStyle name="Normal 56 4 2" xfId="16411" xr:uid="{00000000-0005-0000-0000-000055860000}"/>
    <cellStyle name="Normal 56 4 2 2" xfId="28953" xr:uid="{00000000-0005-0000-0000-000056860000}"/>
    <cellStyle name="Normal 56 4 3" xfId="23864" xr:uid="{00000000-0005-0000-0000-000057860000}"/>
    <cellStyle name="Normal 56 4 4" xfId="45477" xr:uid="{00000000-0005-0000-0000-000058860000}"/>
    <cellStyle name="Normal 56 5" xfId="2976" xr:uid="{00000000-0005-0000-0000-000059860000}"/>
    <cellStyle name="Normal 56 5 2" xfId="45478" xr:uid="{00000000-0005-0000-0000-00005A860000}"/>
    <cellStyle name="Normal 56 6" xfId="45479" xr:uid="{00000000-0005-0000-0000-00005B860000}"/>
    <cellStyle name="Normal 56 7" xfId="45480" xr:uid="{00000000-0005-0000-0000-00005C860000}"/>
    <cellStyle name="Normal 56 8" xfId="45474" xr:uid="{00000000-0005-0000-0000-00005D860000}"/>
    <cellStyle name="Normal 56 9" xfId="46746" xr:uid="{00000000-0005-0000-0000-00005E860000}"/>
    <cellStyle name="Normal 57" xfId="342" xr:uid="{00000000-0005-0000-0000-00005F860000}"/>
    <cellStyle name="Normal 57 2" xfId="573" xr:uid="{00000000-0005-0000-0000-000060860000}"/>
    <cellStyle name="Normal 57 2 2" xfId="8580" xr:uid="{00000000-0005-0000-0000-000061860000}"/>
    <cellStyle name="Normal 57 2 2 2" xfId="15065" xr:uid="{00000000-0005-0000-0000-000062860000}"/>
    <cellStyle name="Normal 57 2 2 2 2" xfId="27736" xr:uid="{00000000-0005-0000-0000-000063860000}"/>
    <cellStyle name="Normal 57 2 2 3" xfId="22653" xr:uid="{00000000-0005-0000-0000-000064860000}"/>
    <cellStyle name="Normal 57 2 2 4" xfId="45481" xr:uid="{00000000-0005-0000-0000-000065860000}"/>
    <cellStyle name="Normal 57 2 3" xfId="9547" xr:uid="{00000000-0005-0000-0000-000066860000}"/>
    <cellStyle name="Normal 57 2 3 2" xfId="15906" xr:uid="{00000000-0005-0000-0000-000067860000}"/>
    <cellStyle name="Normal 57 2 3 2 2" xfId="28547" xr:uid="{00000000-0005-0000-0000-000068860000}"/>
    <cellStyle name="Normal 57 2 3 3" xfId="23531" xr:uid="{00000000-0005-0000-0000-000069860000}"/>
    <cellStyle name="Normal 57 2 4" xfId="10560" xr:uid="{00000000-0005-0000-0000-00006A860000}"/>
    <cellStyle name="Normal 57 2 5" xfId="7712" xr:uid="{00000000-0005-0000-0000-00006B860000}"/>
    <cellStyle name="Normal 57 2 5 2" xfId="14209" xr:uid="{00000000-0005-0000-0000-00006C860000}"/>
    <cellStyle name="Normal 57 2 5 2 2" xfId="26935" xr:uid="{00000000-0005-0000-0000-00006D860000}"/>
    <cellStyle name="Normal 57 2 5 3" xfId="22432" xr:uid="{00000000-0005-0000-0000-00006E860000}"/>
    <cellStyle name="Normal 57 2 6" xfId="12996" xr:uid="{00000000-0005-0000-0000-00006F860000}"/>
    <cellStyle name="Normal 57 2 6 2" xfId="25742" xr:uid="{00000000-0005-0000-0000-000070860000}"/>
    <cellStyle name="Normal 57 2 7" xfId="21121" xr:uid="{00000000-0005-0000-0000-000071860000}"/>
    <cellStyle name="Normal 57 2 8" xfId="6351" xr:uid="{00000000-0005-0000-0000-000072860000}"/>
    <cellStyle name="Normal 57 3" xfId="795" xr:uid="{00000000-0005-0000-0000-000073860000}"/>
    <cellStyle name="Normal 57 3 2" xfId="45482" xr:uid="{00000000-0005-0000-0000-000074860000}"/>
    <cellStyle name="Normal 57 4" xfId="10476" xr:uid="{00000000-0005-0000-0000-000075860000}"/>
    <cellStyle name="Normal 57 4 2" xfId="37602" xr:uid="{00000000-0005-0000-0000-000076860000}"/>
    <cellStyle name="Normal 57 4 3" xfId="45483" xr:uid="{00000000-0005-0000-0000-000077860000}"/>
    <cellStyle name="Normal 57 5" xfId="2977" xr:uid="{00000000-0005-0000-0000-000078860000}"/>
    <cellStyle name="Normal 58" xfId="343" xr:uid="{00000000-0005-0000-0000-000079860000}"/>
    <cellStyle name="Normal 58 10" xfId="2978" xr:uid="{00000000-0005-0000-0000-00007A860000}"/>
    <cellStyle name="Normal 58 11" xfId="37363" xr:uid="{00000000-0005-0000-0000-00007B860000}"/>
    <cellStyle name="Normal 58 12" xfId="37847" xr:uid="{00000000-0005-0000-0000-00007C860000}"/>
    <cellStyle name="Normal 58 2" xfId="574" xr:uid="{00000000-0005-0000-0000-00007D860000}"/>
    <cellStyle name="Normal 58 2 2" xfId="10561" xr:uid="{00000000-0005-0000-0000-00007E860000}"/>
    <cellStyle name="Normal 58 2 3" xfId="37652" xr:uid="{00000000-0005-0000-0000-00007F860000}"/>
    <cellStyle name="Normal 58 2 4" xfId="37946" xr:uid="{00000000-0005-0000-0000-000080860000}"/>
    <cellStyle name="Normal 58 2 5" xfId="45484" xr:uid="{00000000-0005-0000-0000-000081860000}"/>
    <cellStyle name="Normal 58 3" xfId="796" xr:uid="{00000000-0005-0000-0000-000082860000}"/>
    <cellStyle name="Normal 58 3 10" xfId="38035" xr:uid="{00000000-0005-0000-0000-000083860000}"/>
    <cellStyle name="Normal 58 3 11" xfId="45485" xr:uid="{00000000-0005-0000-0000-000084860000}"/>
    <cellStyle name="Normal 58 3 2" xfId="16224" xr:uid="{00000000-0005-0000-0000-000085860000}"/>
    <cellStyle name="Normal 58 3 2 2" xfId="20435" xr:uid="{00000000-0005-0000-0000-000086860000}"/>
    <cellStyle name="Normal 58 3 2 2 2" xfId="33688" xr:uid="{00000000-0005-0000-0000-000087860000}"/>
    <cellStyle name="Normal 58 3 2 2 3" xfId="36475" xr:uid="{00000000-0005-0000-0000-000088860000}"/>
    <cellStyle name="Normal 58 3 2 3" xfId="20136" xr:uid="{00000000-0005-0000-0000-000089860000}"/>
    <cellStyle name="Normal 58 3 2 3 2" xfId="33393" xr:uid="{00000000-0005-0000-0000-00008A860000}"/>
    <cellStyle name="Normal 58 3 2 3 3" xfId="36181" xr:uid="{00000000-0005-0000-0000-00008B860000}"/>
    <cellStyle name="Normal 58 3 2 4" xfId="19846" xr:uid="{00000000-0005-0000-0000-00008C860000}"/>
    <cellStyle name="Normal 58 3 2 5" xfId="32959" xr:uid="{00000000-0005-0000-0000-00008D860000}"/>
    <cellStyle name="Normal 58 3 2 6" xfId="35934" xr:uid="{00000000-0005-0000-0000-00008E860000}"/>
    <cellStyle name="Normal 58 3 3" xfId="20288" xr:uid="{00000000-0005-0000-0000-00008F860000}"/>
    <cellStyle name="Normal 58 3 3 2" xfId="33542" xr:uid="{00000000-0005-0000-0000-000090860000}"/>
    <cellStyle name="Normal 58 3 3 3" xfId="36329" xr:uid="{00000000-0005-0000-0000-000091860000}"/>
    <cellStyle name="Normal 58 3 4" xfId="19980" xr:uid="{00000000-0005-0000-0000-000092860000}"/>
    <cellStyle name="Normal 58 3 4 2" xfId="33244" xr:uid="{00000000-0005-0000-0000-000093860000}"/>
    <cellStyle name="Normal 58 3 4 3" xfId="36036" xr:uid="{00000000-0005-0000-0000-000094860000}"/>
    <cellStyle name="Normal 58 3 5" xfId="18674" xr:uid="{00000000-0005-0000-0000-000095860000}"/>
    <cellStyle name="Normal 58 3 6" xfId="31952" xr:uid="{00000000-0005-0000-0000-000096860000}"/>
    <cellStyle name="Normal 58 3 7" xfId="35088" xr:uid="{00000000-0005-0000-0000-000097860000}"/>
    <cellStyle name="Normal 58 3 8" xfId="10678" xr:uid="{00000000-0005-0000-0000-000098860000}"/>
    <cellStyle name="Normal 58 3 9" xfId="37757" xr:uid="{00000000-0005-0000-0000-000099860000}"/>
    <cellStyle name="Normal 58 4" xfId="1316" xr:uid="{00000000-0005-0000-0000-00009A860000}"/>
    <cellStyle name="Normal 58 4 10" xfId="45486" xr:uid="{00000000-0005-0000-0000-00009B860000}"/>
    <cellStyle name="Normal 58 4 2" xfId="15951" xr:uid="{00000000-0005-0000-0000-00009C860000}"/>
    <cellStyle name="Normal 58 4 2 2" xfId="20381" xr:uid="{00000000-0005-0000-0000-00009D860000}"/>
    <cellStyle name="Normal 58 4 2 3" xfId="33634" xr:uid="{00000000-0005-0000-0000-00009E860000}"/>
    <cellStyle name="Normal 58 4 2 4" xfId="36421" xr:uid="{00000000-0005-0000-0000-00009F860000}"/>
    <cellStyle name="Normal 58 4 3" xfId="20082" xr:uid="{00000000-0005-0000-0000-0000A0860000}"/>
    <cellStyle name="Normal 58 4 3 2" xfId="33339" xr:uid="{00000000-0005-0000-0000-0000A1860000}"/>
    <cellStyle name="Normal 58 4 3 3" xfId="36127" xr:uid="{00000000-0005-0000-0000-0000A2860000}"/>
    <cellStyle name="Normal 58 4 4" xfId="19054" xr:uid="{00000000-0005-0000-0000-0000A3860000}"/>
    <cellStyle name="Normal 58 4 5" xfId="32175" xr:uid="{00000000-0005-0000-0000-0000A4860000}"/>
    <cellStyle name="Normal 58 4 6" xfId="35195" xr:uid="{00000000-0005-0000-0000-0000A5860000}"/>
    <cellStyle name="Normal 58 4 7" xfId="9780" xr:uid="{00000000-0005-0000-0000-0000A6860000}"/>
    <cellStyle name="Normal 58 4 8" xfId="37603" xr:uid="{00000000-0005-0000-0000-0000A7860000}"/>
    <cellStyle name="Normal 58 4 9" xfId="37900" xr:uid="{00000000-0005-0000-0000-0000A8860000}"/>
    <cellStyle name="Normal 58 5" xfId="10171" xr:uid="{00000000-0005-0000-0000-0000A9860000}"/>
    <cellStyle name="Normal 58 5 2" xfId="20234" xr:uid="{00000000-0005-0000-0000-0000AA860000}"/>
    <cellStyle name="Normal 58 5 2 2" xfId="33488" xr:uid="{00000000-0005-0000-0000-0000AB860000}"/>
    <cellStyle name="Normal 58 5 2 3" xfId="36275" xr:uid="{00000000-0005-0000-0000-0000AC860000}"/>
    <cellStyle name="Normal 58 5 3" xfId="18933" xr:uid="{00000000-0005-0000-0000-0000AD860000}"/>
    <cellStyle name="Normal 58 5 4" xfId="32114" xr:uid="{00000000-0005-0000-0000-0000AE860000}"/>
    <cellStyle name="Normal 58 5 5" xfId="35134" xr:uid="{00000000-0005-0000-0000-0000AF860000}"/>
    <cellStyle name="Normal 58 6" xfId="19914" xr:uid="{00000000-0005-0000-0000-0000B0860000}"/>
    <cellStyle name="Normal 58 6 2" xfId="33095" xr:uid="{00000000-0005-0000-0000-0000B1860000}"/>
    <cellStyle name="Normal 58 6 3" xfId="35980" xr:uid="{00000000-0005-0000-0000-0000B2860000}"/>
    <cellStyle name="Normal 58 7" xfId="17424" xr:uid="{00000000-0005-0000-0000-0000B3860000}"/>
    <cellStyle name="Normal 58 8" xfId="30638" xr:uid="{00000000-0005-0000-0000-0000B4860000}"/>
    <cellStyle name="Normal 58 9" xfId="34300" xr:uid="{00000000-0005-0000-0000-0000B5860000}"/>
    <cellStyle name="Normal 59" xfId="344" xr:uid="{00000000-0005-0000-0000-0000B6860000}"/>
    <cellStyle name="Normal 59 2" xfId="575" xr:uid="{00000000-0005-0000-0000-0000B7860000}"/>
    <cellStyle name="Normal 59 2 2" xfId="10562" xr:uid="{00000000-0005-0000-0000-0000B8860000}"/>
    <cellStyle name="Normal 59 2 3" xfId="37653" xr:uid="{00000000-0005-0000-0000-0000B9860000}"/>
    <cellStyle name="Normal 59 2 4" xfId="37947" xr:uid="{00000000-0005-0000-0000-0000BA860000}"/>
    <cellStyle name="Normal 59 2 5" xfId="45487" xr:uid="{00000000-0005-0000-0000-0000BB860000}"/>
    <cellStyle name="Normal 59 3" xfId="812" xr:uid="{00000000-0005-0000-0000-0000BC860000}"/>
    <cellStyle name="Normal 59 3 2" xfId="10681" xr:uid="{00000000-0005-0000-0000-0000BD860000}"/>
    <cellStyle name="Normal 59 3 3" xfId="37764" xr:uid="{00000000-0005-0000-0000-0000BE860000}"/>
    <cellStyle name="Normal 59 3 4" xfId="38042" xr:uid="{00000000-0005-0000-0000-0000BF860000}"/>
    <cellStyle name="Normal 59 3 5" xfId="45488" xr:uid="{00000000-0005-0000-0000-0000C0860000}"/>
    <cellStyle name="Normal 59 4" xfId="1258" xr:uid="{00000000-0005-0000-0000-0000C1860000}"/>
    <cellStyle name="Normal 59 4 2" xfId="9787" xr:uid="{00000000-0005-0000-0000-0000C2860000}"/>
    <cellStyle name="Normal 59 4 3" xfId="45489" xr:uid="{00000000-0005-0000-0000-0000C3860000}"/>
    <cellStyle name="Normal 59 5" xfId="2170" xr:uid="{00000000-0005-0000-0000-0000C4860000}"/>
    <cellStyle name="Normal 59 5 2" xfId="10278" xr:uid="{00000000-0005-0000-0000-0000C5860000}"/>
    <cellStyle name="Normal 59 5 3" xfId="37604" xr:uid="{00000000-0005-0000-0000-0000C6860000}"/>
    <cellStyle name="Normal 59 5 4" xfId="37901" xr:uid="{00000000-0005-0000-0000-0000C7860000}"/>
    <cellStyle name="Normal 59 5 5" xfId="45490" xr:uid="{00000000-0005-0000-0000-0000C8860000}"/>
    <cellStyle name="Normal 59 6" xfId="2979" xr:uid="{00000000-0005-0000-0000-0000C9860000}"/>
    <cellStyle name="Normal 59 6 2" xfId="38086" xr:uid="{00000000-0005-0000-0000-0000CA860000}"/>
    <cellStyle name="Normal 59 7" xfId="37388" xr:uid="{00000000-0005-0000-0000-0000CB860000}"/>
    <cellStyle name="Normal 59 7 2" xfId="38088" xr:uid="{00000000-0005-0000-0000-0000CC860000}"/>
    <cellStyle name="Normal 59 8" xfId="37872" xr:uid="{00000000-0005-0000-0000-0000CD860000}"/>
    <cellStyle name="Normal 59 9" xfId="46744" xr:uid="{00000000-0005-0000-0000-0000CE860000}"/>
    <cellStyle name="Normal 6" xfId="345" xr:uid="{00000000-0005-0000-0000-0000CF860000}"/>
    <cellStyle name="Normal 6 10" xfId="5554" xr:uid="{00000000-0005-0000-0000-0000D0860000}"/>
    <cellStyle name="Normal 6 10 2" xfId="45492" xr:uid="{00000000-0005-0000-0000-0000D1860000}"/>
    <cellStyle name="Normal 6 10 3" xfId="45491" xr:uid="{00000000-0005-0000-0000-0000D2860000}"/>
    <cellStyle name="Normal 6 11" xfId="5555" xr:uid="{00000000-0005-0000-0000-0000D3860000}"/>
    <cellStyle name="Normal 6 11 2" xfId="45493" xr:uid="{00000000-0005-0000-0000-0000D4860000}"/>
    <cellStyle name="Normal 6 12" xfId="5556" xr:uid="{00000000-0005-0000-0000-0000D5860000}"/>
    <cellStyle name="Normal 6 12 2" xfId="45494" xr:uid="{00000000-0005-0000-0000-0000D6860000}"/>
    <cellStyle name="Normal 6 13" xfId="5557" xr:uid="{00000000-0005-0000-0000-0000D7860000}"/>
    <cellStyle name="Normal 6 13 2" xfId="45495" xr:uid="{00000000-0005-0000-0000-0000D8860000}"/>
    <cellStyle name="Normal 6 14" xfId="5558" xr:uid="{00000000-0005-0000-0000-0000D9860000}"/>
    <cellStyle name="Normal 6 14 2" xfId="45496" xr:uid="{00000000-0005-0000-0000-0000DA860000}"/>
    <cellStyle name="Normal 6 15" xfId="5559" xr:uid="{00000000-0005-0000-0000-0000DB860000}"/>
    <cellStyle name="Normal 6 16" xfId="5560" xr:uid="{00000000-0005-0000-0000-0000DC860000}"/>
    <cellStyle name="Normal 6 17" xfId="5561" xr:uid="{00000000-0005-0000-0000-0000DD860000}"/>
    <cellStyle name="Normal 6 18" xfId="5562" xr:uid="{00000000-0005-0000-0000-0000DE860000}"/>
    <cellStyle name="Normal 6 19" xfId="5563" xr:uid="{00000000-0005-0000-0000-0000DF860000}"/>
    <cellStyle name="Normal 6 2" xfId="576" xr:uid="{00000000-0005-0000-0000-0000E0860000}"/>
    <cellStyle name="Normal 6 2 10" xfId="5565" xr:uid="{00000000-0005-0000-0000-0000E1860000}"/>
    <cellStyle name="Normal 6 2 10 2" xfId="8339" xr:uid="{00000000-0005-0000-0000-0000E2860000}"/>
    <cellStyle name="Normal 6 2 10 2 2" xfId="14828" xr:uid="{00000000-0005-0000-0000-0000E3860000}"/>
    <cellStyle name="Normal 6 2 10 2 2 2" xfId="27504" xr:uid="{00000000-0005-0000-0000-0000E4860000}"/>
    <cellStyle name="Normal 6 2 10 2 3" xfId="19607" xr:uid="{00000000-0005-0000-0000-0000E5860000}"/>
    <cellStyle name="Normal 6 2 10 2 4" xfId="32722" xr:uid="{00000000-0005-0000-0000-0000E6860000}"/>
    <cellStyle name="Normal 6 2 10 2 5" xfId="35733" xr:uid="{00000000-0005-0000-0000-0000E7860000}"/>
    <cellStyle name="Normal 6 2 10 3" xfId="9263" xr:uid="{00000000-0005-0000-0000-0000E8860000}"/>
    <cellStyle name="Normal 6 2 10 3 2" xfId="15670" xr:uid="{00000000-0005-0000-0000-0000E9860000}"/>
    <cellStyle name="Normal 6 2 10 3 2 2" xfId="28315" xr:uid="{00000000-0005-0000-0000-0000EA860000}"/>
    <cellStyle name="Normal 6 2 10 3 3" xfId="23262" xr:uid="{00000000-0005-0000-0000-0000EB860000}"/>
    <cellStyle name="Normal 6 2 10 4" xfId="7383" xr:uid="{00000000-0005-0000-0000-0000EC860000}"/>
    <cellStyle name="Normal 6 2 10 4 2" xfId="13897" xr:uid="{00000000-0005-0000-0000-0000ED860000}"/>
    <cellStyle name="Normal 6 2 10 4 2 2" xfId="26627" xr:uid="{00000000-0005-0000-0000-0000EE860000}"/>
    <cellStyle name="Normal 6 2 10 4 3" xfId="22110" xr:uid="{00000000-0005-0000-0000-0000EF860000}"/>
    <cellStyle name="Normal 6 2 10 5" xfId="12738" xr:uid="{00000000-0005-0000-0000-0000F0860000}"/>
    <cellStyle name="Normal 6 2 10 5 2" xfId="25484" xr:uid="{00000000-0005-0000-0000-0000F1860000}"/>
    <cellStyle name="Normal 6 2 10 6" xfId="18301" xr:uid="{00000000-0005-0000-0000-0000F2860000}"/>
    <cellStyle name="Normal 6 2 10 7" xfId="31667" xr:uid="{00000000-0005-0000-0000-0000F3860000}"/>
    <cellStyle name="Normal 6 2 10 8" xfId="34883" xr:uid="{00000000-0005-0000-0000-0000F4860000}"/>
    <cellStyle name="Normal 6 2 10 9" xfId="45498" xr:uid="{00000000-0005-0000-0000-0000F5860000}"/>
    <cellStyle name="Normal 6 2 11" xfId="5566" xr:uid="{00000000-0005-0000-0000-0000F6860000}"/>
    <cellStyle name="Normal 6 2 11 2" xfId="8340" xr:uid="{00000000-0005-0000-0000-0000F7860000}"/>
    <cellStyle name="Normal 6 2 11 2 2" xfId="14829" xr:uid="{00000000-0005-0000-0000-0000F8860000}"/>
    <cellStyle name="Normal 6 2 11 2 2 2" xfId="27505" xr:uid="{00000000-0005-0000-0000-0000F9860000}"/>
    <cellStyle name="Normal 6 2 11 2 3" xfId="19608" xr:uid="{00000000-0005-0000-0000-0000FA860000}"/>
    <cellStyle name="Normal 6 2 11 2 4" xfId="32723" xr:uid="{00000000-0005-0000-0000-0000FB860000}"/>
    <cellStyle name="Normal 6 2 11 2 5" xfId="35734" xr:uid="{00000000-0005-0000-0000-0000FC860000}"/>
    <cellStyle name="Normal 6 2 11 3" xfId="9264" xr:uid="{00000000-0005-0000-0000-0000FD860000}"/>
    <cellStyle name="Normal 6 2 11 3 2" xfId="15671" xr:uid="{00000000-0005-0000-0000-0000FE860000}"/>
    <cellStyle name="Normal 6 2 11 3 2 2" xfId="28316" xr:uid="{00000000-0005-0000-0000-0000FF860000}"/>
    <cellStyle name="Normal 6 2 11 3 3" xfId="23263" xr:uid="{00000000-0005-0000-0000-000000870000}"/>
    <cellStyle name="Normal 6 2 11 4" xfId="7384" xr:uid="{00000000-0005-0000-0000-000001870000}"/>
    <cellStyle name="Normal 6 2 11 4 2" xfId="13898" xr:uid="{00000000-0005-0000-0000-000002870000}"/>
    <cellStyle name="Normal 6 2 11 4 2 2" xfId="26628" xr:uid="{00000000-0005-0000-0000-000003870000}"/>
    <cellStyle name="Normal 6 2 11 4 3" xfId="22111" xr:uid="{00000000-0005-0000-0000-000004870000}"/>
    <cellStyle name="Normal 6 2 11 5" xfId="12739" xr:uid="{00000000-0005-0000-0000-000005870000}"/>
    <cellStyle name="Normal 6 2 11 5 2" xfId="25485" xr:uid="{00000000-0005-0000-0000-000006870000}"/>
    <cellStyle name="Normal 6 2 11 6" xfId="18302" xr:uid="{00000000-0005-0000-0000-000007870000}"/>
    <cellStyle name="Normal 6 2 11 7" xfId="31668" xr:uid="{00000000-0005-0000-0000-000008870000}"/>
    <cellStyle name="Normal 6 2 11 8" xfId="34884" xr:uid="{00000000-0005-0000-0000-000009870000}"/>
    <cellStyle name="Normal 6 2 12" xfId="5567" xr:uid="{00000000-0005-0000-0000-00000A870000}"/>
    <cellStyle name="Normal 6 2 12 2" xfId="8341" xr:uid="{00000000-0005-0000-0000-00000B870000}"/>
    <cellStyle name="Normal 6 2 12 2 2" xfId="14830" xr:uid="{00000000-0005-0000-0000-00000C870000}"/>
    <cellStyle name="Normal 6 2 12 2 2 2" xfId="27506" xr:uid="{00000000-0005-0000-0000-00000D870000}"/>
    <cellStyle name="Normal 6 2 12 2 3" xfId="19609" xr:uid="{00000000-0005-0000-0000-00000E870000}"/>
    <cellStyle name="Normal 6 2 12 2 4" xfId="32724" xr:uid="{00000000-0005-0000-0000-00000F870000}"/>
    <cellStyle name="Normal 6 2 12 2 5" xfId="35735" xr:uid="{00000000-0005-0000-0000-000010870000}"/>
    <cellStyle name="Normal 6 2 12 3" xfId="9265" xr:uid="{00000000-0005-0000-0000-000011870000}"/>
    <cellStyle name="Normal 6 2 12 3 2" xfId="15672" xr:uid="{00000000-0005-0000-0000-000012870000}"/>
    <cellStyle name="Normal 6 2 12 3 2 2" xfId="28317" xr:uid="{00000000-0005-0000-0000-000013870000}"/>
    <cellStyle name="Normal 6 2 12 3 3" xfId="23264" xr:uid="{00000000-0005-0000-0000-000014870000}"/>
    <cellStyle name="Normal 6 2 12 4" xfId="7385" xr:uid="{00000000-0005-0000-0000-000015870000}"/>
    <cellStyle name="Normal 6 2 12 4 2" xfId="13899" xr:uid="{00000000-0005-0000-0000-000016870000}"/>
    <cellStyle name="Normal 6 2 12 4 2 2" xfId="26629" xr:uid="{00000000-0005-0000-0000-000017870000}"/>
    <cellStyle name="Normal 6 2 12 4 3" xfId="22112" xr:uid="{00000000-0005-0000-0000-000018870000}"/>
    <cellStyle name="Normal 6 2 12 5" xfId="12740" xr:uid="{00000000-0005-0000-0000-000019870000}"/>
    <cellStyle name="Normal 6 2 12 5 2" xfId="25486" xr:uid="{00000000-0005-0000-0000-00001A870000}"/>
    <cellStyle name="Normal 6 2 12 6" xfId="18303" xr:uid="{00000000-0005-0000-0000-00001B870000}"/>
    <cellStyle name="Normal 6 2 12 7" xfId="31669" xr:uid="{00000000-0005-0000-0000-00001C870000}"/>
    <cellStyle name="Normal 6 2 12 8" xfId="34885" xr:uid="{00000000-0005-0000-0000-00001D870000}"/>
    <cellStyle name="Normal 6 2 13" xfId="5568" xr:uid="{00000000-0005-0000-0000-00001E870000}"/>
    <cellStyle name="Normal 6 2 13 2" xfId="8342" xr:uid="{00000000-0005-0000-0000-00001F870000}"/>
    <cellStyle name="Normal 6 2 13 2 2" xfId="14831" xr:uid="{00000000-0005-0000-0000-000020870000}"/>
    <cellStyle name="Normal 6 2 13 2 2 2" xfId="27507" xr:uid="{00000000-0005-0000-0000-000021870000}"/>
    <cellStyle name="Normal 6 2 13 2 3" xfId="19610" xr:uid="{00000000-0005-0000-0000-000022870000}"/>
    <cellStyle name="Normal 6 2 13 2 4" xfId="32725" xr:uid="{00000000-0005-0000-0000-000023870000}"/>
    <cellStyle name="Normal 6 2 13 2 5" xfId="35736" xr:uid="{00000000-0005-0000-0000-000024870000}"/>
    <cellStyle name="Normal 6 2 13 3" xfId="9266" xr:uid="{00000000-0005-0000-0000-000025870000}"/>
    <cellStyle name="Normal 6 2 13 3 2" xfId="15673" xr:uid="{00000000-0005-0000-0000-000026870000}"/>
    <cellStyle name="Normal 6 2 13 3 2 2" xfId="28318" xr:uid="{00000000-0005-0000-0000-000027870000}"/>
    <cellStyle name="Normal 6 2 13 3 3" xfId="23265" xr:uid="{00000000-0005-0000-0000-000028870000}"/>
    <cellStyle name="Normal 6 2 13 4" xfId="7386" xr:uid="{00000000-0005-0000-0000-000029870000}"/>
    <cellStyle name="Normal 6 2 13 4 2" xfId="13900" xr:uid="{00000000-0005-0000-0000-00002A870000}"/>
    <cellStyle name="Normal 6 2 13 4 2 2" xfId="26630" xr:uid="{00000000-0005-0000-0000-00002B870000}"/>
    <cellStyle name="Normal 6 2 13 4 3" xfId="22113" xr:uid="{00000000-0005-0000-0000-00002C870000}"/>
    <cellStyle name="Normal 6 2 13 5" xfId="12741" xr:uid="{00000000-0005-0000-0000-00002D870000}"/>
    <cellStyle name="Normal 6 2 13 5 2" xfId="25487" xr:uid="{00000000-0005-0000-0000-00002E870000}"/>
    <cellStyle name="Normal 6 2 13 6" xfId="18304" xr:uid="{00000000-0005-0000-0000-00002F870000}"/>
    <cellStyle name="Normal 6 2 13 7" xfId="31670" xr:uid="{00000000-0005-0000-0000-000030870000}"/>
    <cellStyle name="Normal 6 2 13 8" xfId="34886" xr:uid="{00000000-0005-0000-0000-000031870000}"/>
    <cellStyle name="Normal 6 2 14" xfId="5569" xr:uid="{00000000-0005-0000-0000-000032870000}"/>
    <cellStyle name="Normal 6 2 14 2" xfId="8343" xr:uid="{00000000-0005-0000-0000-000033870000}"/>
    <cellStyle name="Normal 6 2 14 2 2" xfId="14832" xr:uid="{00000000-0005-0000-0000-000034870000}"/>
    <cellStyle name="Normal 6 2 14 2 2 2" xfId="27508" xr:uid="{00000000-0005-0000-0000-000035870000}"/>
    <cellStyle name="Normal 6 2 14 2 3" xfId="19611" xr:uid="{00000000-0005-0000-0000-000036870000}"/>
    <cellStyle name="Normal 6 2 14 2 4" xfId="32726" xr:uid="{00000000-0005-0000-0000-000037870000}"/>
    <cellStyle name="Normal 6 2 14 2 5" xfId="35737" xr:uid="{00000000-0005-0000-0000-000038870000}"/>
    <cellStyle name="Normal 6 2 14 3" xfId="9267" xr:uid="{00000000-0005-0000-0000-000039870000}"/>
    <cellStyle name="Normal 6 2 14 3 2" xfId="15674" xr:uid="{00000000-0005-0000-0000-00003A870000}"/>
    <cellStyle name="Normal 6 2 14 3 2 2" xfId="28319" xr:uid="{00000000-0005-0000-0000-00003B870000}"/>
    <cellStyle name="Normal 6 2 14 3 3" xfId="23266" xr:uid="{00000000-0005-0000-0000-00003C870000}"/>
    <cellStyle name="Normal 6 2 14 4" xfId="7387" xr:uid="{00000000-0005-0000-0000-00003D870000}"/>
    <cellStyle name="Normal 6 2 14 4 2" xfId="13901" xr:uid="{00000000-0005-0000-0000-00003E870000}"/>
    <cellStyle name="Normal 6 2 14 4 2 2" xfId="26631" xr:uid="{00000000-0005-0000-0000-00003F870000}"/>
    <cellStyle name="Normal 6 2 14 4 3" xfId="22114" xr:uid="{00000000-0005-0000-0000-000040870000}"/>
    <cellStyle name="Normal 6 2 14 5" xfId="12742" xr:uid="{00000000-0005-0000-0000-000041870000}"/>
    <cellStyle name="Normal 6 2 14 5 2" xfId="25488" xr:uid="{00000000-0005-0000-0000-000042870000}"/>
    <cellStyle name="Normal 6 2 14 6" xfId="18305" xr:uid="{00000000-0005-0000-0000-000043870000}"/>
    <cellStyle name="Normal 6 2 14 7" xfId="31671" xr:uid="{00000000-0005-0000-0000-000044870000}"/>
    <cellStyle name="Normal 6 2 14 8" xfId="34887" xr:uid="{00000000-0005-0000-0000-000045870000}"/>
    <cellStyle name="Normal 6 2 15" xfId="5570" xr:uid="{00000000-0005-0000-0000-000046870000}"/>
    <cellStyle name="Normal 6 2 15 2" xfId="8344" xr:uid="{00000000-0005-0000-0000-000047870000}"/>
    <cellStyle name="Normal 6 2 15 2 2" xfId="14833" xr:uid="{00000000-0005-0000-0000-000048870000}"/>
    <cellStyle name="Normal 6 2 15 2 2 2" xfId="27509" xr:uid="{00000000-0005-0000-0000-000049870000}"/>
    <cellStyle name="Normal 6 2 15 2 3" xfId="19612" xr:uid="{00000000-0005-0000-0000-00004A870000}"/>
    <cellStyle name="Normal 6 2 15 2 4" xfId="32727" xr:uid="{00000000-0005-0000-0000-00004B870000}"/>
    <cellStyle name="Normal 6 2 15 2 5" xfId="35738" xr:uid="{00000000-0005-0000-0000-00004C870000}"/>
    <cellStyle name="Normal 6 2 15 3" xfId="9268" xr:uid="{00000000-0005-0000-0000-00004D870000}"/>
    <cellStyle name="Normal 6 2 15 3 2" xfId="15675" xr:uid="{00000000-0005-0000-0000-00004E870000}"/>
    <cellStyle name="Normal 6 2 15 3 2 2" xfId="28320" xr:uid="{00000000-0005-0000-0000-00004F870000}"/>
    <cellStyle name="Normal 6 2 15 3 3" xfId="23267" xr:uid="{00000000-0005-0000-0000-000050870000}"/>
    <cellStyle name="Normal 6 2 15 4" xfId="7388" xr:uid="{00000000-0005-0000-0000-000051870000}"/>
    <cellStyle name="Normal 6 2 15 4 2" xfId="13902" xr:uid="{00000000-0005-0000-0000-000052870000}"/>
    <cellStyle name="Normal 6 2 15 4 2 2" xfId="26632" xr:uid="{00000000-0005-0000-0000-000053870000}"/>
    <cellStyle name="Normal 6 2 15 4 3" xfId="22115" xr:uid="{00000000-0005-0000-0000-000054870000}"/>
    <cellStyle name="Normal 6 2 15 5" xfId="12743" xr:uid="{00000000-0005-0000-0000-000055870000}"/>
    <cellStyle name="Normal 6 2 15 5 2" xfId="25489" xr:uid="{00000000-0005-0000-0000-000056870000}"/>
    <cellStyle name="Normal 6 2 15 6" xfId="18306" xr:uid="{00000000-0005-0000-0000-000057870000}"/>
    <cellStyle name="Normal 6 2 15 7" xfId="31672" xr:uid="{00000000-0005-0000-0000-000058870000}"/>
    <cellStyle name="Normal 6 2 15 8" xfId="34888" xr:uid="{00000000-0005-0000-0000-000059870000}"/>
    <cellStyle name="Normal 6 2 16" xfId="5571" xr:uid="{00000000-0005-0000-0000-00005A870000}"/>
    <cellStyle name="Normal 6 2 16 2" xfId="8345" xr:uid="{00000000-0005-0000-0000-00005B870000}"/>
    <cellStyle name="Normal 6 2 16 2 2" xfId="14834" xr:uid="{00000000-0005-0000-0000-00005C870000}"/>
    <cellStyle name="Normal 6 2 16 2 2 2" xfId="27510" xr:uid="{00000000-0005-0000-0000-00005D870000}"/>
    <cellStyle name="Normal 6 2 16 2 3" xfId="19613" xr:uid="{00000000-0005-0000-0000-00005E870000}"/>
    <cellStyle name="Normal 6 2 16 2 4" xfId="32728" xr:uid="{00000000-0005-0000-0000-00005F870000}"/>
    <cellStyle name="Normal 6 2 16 2 5" xfId="35739" xr:uid="{00000000-0005-0000-0000-000060870000}"/>
    <cellStyle name="Normal 6 2 16 3" xfId="9269" xr:uid="{00000000-0005-0000-0000-000061870000}"/>
    <cellStyle name="Normal 6 2 16 3 2" xfId="15676" xr:uid="{00000000-0005-0000-0000-000062870000}"/>
    <cellStyle name="Normal 6 2 16 3 2 2" xfId="28321" xr:uid="{00000000-0005-0000-0000-000063870000}"/>
    <cellStyle name="Normal 6 2 16 3 3" xfId="23268" xr:uid="{00000000-0005-0000-0000-000064870000}"/>
    <cellStyle name="Normal 6 2 16 4" xfId="7389" xr:uid="{00000000-0005-0000-0000-000065870000}"/>
    <cellStyle name="Normal 6 2 16 4 2" xfId="13903" xr:uid="{00000000-0005-0000-0000-000066870000}"/>
    <cellStyle name="Normal 6 2 16 4 2 2" xfId="26633" xr:uid="{00000000-0005-0000-0000-000067870000}"/>
    <cellStyle name="Normal 6 2 16 4 3" xfId="22116" xr:uid="{00000000-0005-0000-0000-000068870000}"/>
    <cellStyle name="Normal 6 2 16 5" xfId="12744" xr:uid="{00000000-0005-0000-0000-000069870000}"/>
    <cellStyle name="Normal 6 2 16 5 2" xfId="25490" xr:uid="{00000000-0005-0000-0000-00006A870000}"/>
    <cellStyle name="Normal 6 2 16 6" xfId="18307" xr:uid="{00000000-0005-0000-0000-00006B870000}"/>
    <cellStyle name="Normal 6 2 16 7" xfId="31673" xr:uid="{00000000-0005-0000-0000-00006C870000}"/>
    <cellStyle name="Normal 6 2 16 8" xfId="34889" xr:uid="{00000000-0005-0000-0000-00006D870000}"/>
    <cellStyle name="Normal 6 2 17" xfId="5572" xr:uid="{00000000-0005-0000-0000-00006E870000}"/>
    <cellStyle name="Normal 6 2 17 2" xfId="8346" xr:uid="{00000000-0005-0000-0000-00006F870000}"/>
    <cellStyle name="Normal 6 2 17 2 2" xfId="14835" xr:uid="{00000000-0005-0000-0000-000070870000}"/>
    <cellStyle name="Normal 6 2 17 2 2 2" xfId="27511" xr:uid="{00000000-0005-0000-0000-000071870000}"/>
    <cellStyle name="Normal 6 2 17 2 3" xfId="19614" xr:uid="{00000000-0005-0000-0000-000072870000}"/>
    <cellStyle name="Normal 6 2 17 2 4" xfId="32729" xr:uid="{00000000-0005-0000-0000-000073870000}"/>
    <cellStyle name="Normal 6 2 17 2 5" xfId="35740" xr:uid="{00000000-0005-0000-0000-000074870000}"/>
    <cellStyle name="Normal 6 2 17 3" xfId="9270" xr:uid="{00000000-0005-0000-0000-000075870000}"/>
    <cellStyle name="Normal 6 2 17 3 2" xfId="15677" xr:uid="{00000000-0005-0000-0000-000076870000}"/>
    <cellStyle name="Normal 6 2 17 3 2 2" xfId="28322" xr:uid="{00000000-0005-0000-0000-000077870000}"/>
    <cellStyle name="Normal 6 2 17 3 3" xfId="23269" xr:uid="{00000000-0005-0000-0000-000078870000}"/>
    <cellStyle name="Normal 6 2 17 4" xfId="7390" xr:uid="{00000000-0005-0000-0000-000079870000}"/>
    <cellStyle name="Normal 6 2 17 4 2" xfId="13904" xr:uid="{00000000-0005-0000-0000-00007A870000}"/>
    <cellStyle name="Normal 6 2 17 4 2 2" xfId="26634" xr:uid="{00000000-0005-0000-0000-00007B870000}"/>
    <cellStyle name="Normal 6 2 17 4 3" xfId="22117" xr:uid="{00000000-0005-0000-0000-00007C870000}"/>
    <cellStyle name="Normal 6 2 17 5" xfId="12745" xr:uid="{00000000-0005-0000-0000-00007D870000}"/>
    <cellStyle name="Normal 6 2 17 5 2" xfId="25491" xr:uid="{00000000-0005-0000-0000-00007E870000}"/>
    <cellStyle name="Normal 6 2 17 6" xfId="18308" xr:uid="{00000000-0005-0000-0000-00007F870000}"/>
    <cellStyle name="Normal 6 2 17 7" xfId="31674" xr:uid="{00000000-0005-0000-0000-000080870000}"/>
    <cellStyle name="Normal 6 2 17 8" xfId="34890" xr:uid="{00000000-0005-0000-0000-000081870000}"/>
    <cellStyle name="Normal 6 2 18" xfId="5573" xr:uid="{00000000-0005-0000-0000-000082870000}"/>
    <cellStyle name="Normal 6 2 18 2" xfId="8347" xr:uid="{00000000-0005-0000-0000-000083870000}"/>
    <cellStyle name="Normal 6 2 18 2 2" xfId="14836" xr:uid="{00000000-0005-0000-0000-000084870000}"/>
    <cellStyle name="Normal 6 2 18 2 2 2" xfId="27512" xr:uid="{00000000-0005-0000-0000-000085870000}"/>
    <cellStyle name="Normal 6 2 18 2 3" xfId="19615" xr:uid="{00000000-0005-0000-0000-000086870000}"/>
    <cellStyle name="Normal 6 2 18 2 4" xfId="32730" xr:uid="{00000000-0005-0000-0000-000087870000}"/>
    <cellStyle name="Normal 6 2 18 2 5" xfId="35741" xr:uid="{00000000-0005-0000-0000-000088870000}"/>
    <cellStyle name="Normal 6 2 18 3" xfId="9271" xr:uid="{00000000-0005-0000-0000-000089870000}"/>
    <cellStyle name="Normal 6 2 18 3 2" xfId="15678" xr:uid="{00000000-0005-0000-0000-00008A870000}"/>
    <cellStyle name="Normal 6 2 18 3 2 2" xfId="28323" xr:uid="{00000000-0005-0000-0000-00008B870000}"/>
    <cellStyle name="Normal 6 2 18 3 3" xfId="23270" xr:uid="{00000000-0005-0000-0000-00008C870000}"/>
    <cellStyle name="Normal 6 2 18 4" xfId="7391" xr:uid="{00000000-0005-0000-0000-00008D870000}"/>
    <cellStyle name="Normal 6 2 18 4 2" xfId="13905" xr:uid="{00000000-0005-0000-0000-00008E870000}"/>
    <cellStyle name="Normal 6 2 18 4 2 2" xfId="26635" xr:uid="{00000000-0005-0000-0000-00008F870000}"/>
    <cellStyle name="Normal 6 2 18 4 3" xfId="22118" xr:uid="{00000000-0005-0000-0000-000090870000}"/>
    <cellStyle name="Normal 6 2 18 5" xfId="12746" xr:uid="{00000000-0005-0000-0000-000091870000}"/>
    <cellStyle name="Normal 6 2 18 5 2" xfId="25492" xr:uid="{00000000-0005-0000-0000-000092870000}"/>
    <cellStyle name="Normal 6 2 18 6" xfId="18309" xr:uid="{00000000-0005-0000-0000-000093870000}"/>
    <cellStyle name="Normal 6 2 18 7" xfId="31675" xr:uid="{00000000-0005-0000-0000-000094870000}"/>
    <cellStyle name="Normal 6 2 18 8" xfId="34891" xr:uid="{00000000-0005-0000-0000-000095870000}"/>
    <cellStyle name="Normal 6 2 19" xfId="5574" xr:uid="{00000000-0005-0000-0000-000096870000}"/>
    <cellStyle name="Normal 6 2 19 2" xfId="8348" xr:uid="{00000000-0005-0000-0000-000097870000}"/>
    <cellStyle name="Normal 6 2 19 2 2" xfId="14837" xr:uid="{00000000-0005-0000-0000-000098870000}"/>
    <cellStyle name="Normal 6 2 19 2 2 2" xfId="27513" xr:uid="{00000000-0005-0000-0000-000099870000}"/>
    <cellStyle name="Normal 6 2 19 2 3" xfId="19616" xr:uid="{00000000-0005-0000-0000-00009A870000}"/>
    <cellStyle name="Normal 6 2 19 2 4" xfId="32731" xr:uid="{00000000-0005-0000-0000-00009B870000}"/>
    <cellStyle name="Normal 6 2 19 2 5" xfId="35742" xr:uid="{00000000-0005-0000-0000-00009C870000}"/>
    <cellStyle name="Normal 6 2 19 3" xfId="9272" xr:uid="{00000000-0005-0000-0000-00009D870000}"/>
    <cellStyle name="Normal 6 2 19 3 2" xfId="15679" xr:uid="{00000000-0005-0000-0000-00009E870000}"/>
    <cellStyle name="Normal 6 2 19 3 2 2" xfId="28324" xr:uid="{00000000-0005-0000-0000-00009F870000}"/>
    <cellStyle name="Normal 6 2 19 3 3" xfId="23271" xr:uid="{00000000-0005-0000-0000-0000A0870000}"/>
    <cellStyle name="Normal 6 2 19 4" xfId="7392" xr:uid="{00000000-0005-0000-0000-0000A1870000}"/>
    <cellStyle name="Normal 6 2 19 4 2" xfId="13906" xr:uid="{00000000-0005-0000-0000-0000A2870000}"/>
    <cellStyle name="Normal 6 2 19 4 2 2" xfId="26636" xr:uid="{00000000-0005-0000-0000-0000A3870000}"/>
    <cellStyle name="Normal 6 2 19 4 3" xfId="22119" xr:uid="{00000000-0005-0000-0000-0000A4870000}"/>
    <cellStyle name="Normal 6 2 19 5" xfId="12747" xr:uid="{00000000-0005-0000-0000-0000A5870000}"/>
    <cellStyle name="Normal 6 2 19 5 2" xfId="25493" xr:uid="{00000000-0005-0000-0000-0000A6870000}"/>
    <cellStyle name="Normal 6 2 19 6" xfId="18310" xr:uid="{00000000-0005-0000-0000-0000A7870000}"/>
    <cellStyle name="Normal 6 2 19 7" xfId="31676" xr:uid="{00000000-0005-0000-0000-0000A8870000}"/>
    <cellStyle name="Normal 6 2 19 8" xfId="34892" xr:uid="{00000000-0005-0000-0000-0000A9870000}"/>
    <cellStyle name="Normal 6 2 2" xfId="798" xr:uid="{00000000-0005-0000-0000-0000AA870000}"/>
    <cellStyle name="Normal 6 2 2 10" xfId="45500" xr:uid="{00000000-0005-0000-0000-0000AB870000}"/>
    <cellStyle name="Normal 6 2 2 11" xfId="45499" xr:uid="{00000000-0005-0000-0000-0000AC870000}"/>
    <cellStyle name="Normal 6 2 2 2" xfId="6140" xr:uid="{00000000-0005-0000-0000-0000AD870000}"/>
    <cellStyle name="Normal 6 2 2 2 2" xfId="18829" xr:uid="{00000000-0005-0000-0000-0000AE870000}"/>
    <cellStyle name="Normal 6 2 2 2 2 2" xfId="45503" xr:uid="{00000000-0005-0000-0000-0000AF870000}"/>
    <cellStyle name="Normal 6 2 2 2 2 3" xfId="45502" xr:uid="{00000000-0005-0000-0000-0000B0870000}"/>
    <cellStyle name="Normal 6 2 2 2 3" xfId="45504" xr:uid="{00000000-0005-0000-0000-0000B1870000}"/>
    <cellStyle name="Normal 6 2 2 2 4" xfId="45501" xr:uid="{00000000-0005-0000-0000-0000B2870000}"/>
    <cellStyle name="Normal 6 2 2 3" xfId="8349" xr:uid="{00000000-0005-0000-0000-0000B3870000}"/>
    <cellStyle name="Normal 6 2 2 3 2" xfId="14838" xr:uid="{00000000-0005-0000-0000-0000B4870000}"/>
    <cellStyle name="Normal 6 2 2 3 2 2" xfId="19617" xr:uid="{00000000-0005-0000-0000-0000B5870000}"/>
    <cellStyle name="Normal 6 2 2 3 2 3" xfId="32732" xr:uid="{00000000-0005-0000-0000-0000B6870000}"/>
    <cellStyle name="Normal 6 2 2 3 2 4" xfId="35743" xr:uid="{00000000-0005-0000-0000-0000B7870000}"/>
    <cellStyle name="Normal 6 2 2 3 2 5" xfId="45506" xr:uid="{00000000-0005-0000-0000-0000B8870000}"/>
    <cellStyle name="Normal 6 2 2 3 3" xfId="18311" xr:uid="{00000000-0005-0000-0000-0000B9870000}"/>
    <cellStyle name="Normal 6 2 2 3 4" xfId="31677" xr:uid="{00000000-0005-0000-0000-0000BA870000}"/>
    <cellStyle name="Normal 6 2 2 3 5" xfId="34893" xr:uid="{00000000-0005-0000-0000-0000BB870000}"/>
    <cellStyle name="Normal 6 2 2 3 6" xfId="45505" xr:uid="{00000000-0005-0000-0000-0000BC870000}"/>
    <cellStyle name="Normal 6 2 2 4" xfId="9273" xr:uid="{00000000-0005-0000-0000-0000BD870000}"/>
    <cellStyle name="Normal 6 2 2 4 2" xfId="15680" xr:uid="{00000000-0005-0000-0000-0000BE870000}"/>
    <cellStyle name="Normal 6 2 2 4 2 2" xfId="28325" xr:uid="{00000000-0005-0000-0000-0000BF870000}"/>
    <cellStyle name="Normal 6 2 2 4 3" xfId="23272" xr:uid="{00000000-0005-0000-0000-0000C0870000}"/>
    <cellStyle name="Normal 6 2 2 4 4" xfId="45507" xr:uid="{00000000-0005-0000-0000-0000C1870000}"/>
    <cellStyle name="Normal 6 2 2 5" xfId="10563" xr:uid="{00000000-0005-0000-0000-0000C2870000}"/>
    <cellStyle name="Normal 6 2 2 5 2" xfId="45508" xr:uid="{00000000-0005-0000-0000-0000C3870000}"/>
    <cellStyle name="Normal 6 2 2 6" xfId="11150" xr:uid="{00000000-0005-0000-0000-0000C4870000}"/>
    <cellStyle name="Normal 6 2 2 6 2" xfId="45509" xr:uid="{00000000-0005-0000-0000-0000C5870000}"/>
    <cellStyle name="Normal 6 2 2 7" xfId="7393" xr:uid="{00000000-0005-0000-0000-0000C6870000}"/>
    <cellStyle name="Normal 6 2 2 7 2" xfId="13907" xr:uid="{00000000-0005-0000-0000-0000C7870000}"/>
    <cellStyle name="Normal 6 2 2 7 2 2" xfId="26637" xr:uid="{00000000-0005-0000-0000-0000C8870000}"/>
    <cellStyle name="Normal 6 2 2 7 3" xfId="22120" xr:uid="{00000000-0005-0000-0000-0000C9870000}"/>
    <cellStyle name="Normal 6 2 2 7 4" xfId="45510" xr:uid="{00000000-0005-0000-0000-0000CA870000}"/>
    <cellStyle name="Normal 6 2 2 8" xfId="12748" xr:uid="{00000000-0005-0000-0000-0000CB870000}"/>
    <cellStyle name="Normal 6 2 2 8 2" xfId="25494" xr:uid="{00000000-0005-0000-0000-0000CC870000}"/>
    <cellStyle name="Normal 6 2 2 8 3" xfId="45511" xr:uid="{00000000-0005-0000-0000-0000CD870000}"/>
    <cellStyle name="Normal 6 2 2 9" xfId="5575" xr:uid="{00000000-0005-0000-0000-0000CE870000}"/>
    <cellStyle name="Normal 6 2 2 9 2" xfId="45512" xr:uid="{00000000-0005-0000-0000-0000CF870000}"/>
    <cellStyle name="Normal 6 2 20" xfId="5564" xr:uid="{00000000-0005-0000-0000-0000D0870000}"/>
    <cellStyle name="Normal 6 2 20 2" xfId="6139" xr:uid="{00000000-0005-0000-0000-0000D1870000}"/>
    <cellStyle name="Normal 6 2 20 3" xfId="8338" xr:uid="{00000000-0005-0000-0000-0000D2870000}"/>
    <cellStyle name="Normal 6 2 20 3 2" xfId="14827" xr:uid="{00000000-0005-0000-0000-0000D3870000}"/>
    <cellStyle name="Normal 6 2 20 3 2 2" xfId="27503" xr:uid="{00000000-0005-0000-0000-0000D4870000}"/>
    <cellStyle name="Normal 6 2 20 3 3" xfId="22591" xr:uid="{00000000-0005-0000-0000-0000D5870000}"/>
    <cellStyle name="Normal 6 2 20 4" xfId="9262" xr:uid="{00000000-0005-0000-0000-0000D6870000}"/>
    <cellStyle name="Normal 6 2 20 4 2" xfId="15669" xr:uid="{00000000-0005-0000-0000-0000D7870000}"/>
    <cellStyle name="Normal 6 2 20 4 2 2" xfId="28314" xr:uid="{00000000-0005-0000-0000-0000D8870000}"/>
    <cellStyle name="Normal 6 2 20 4 3" xfId="23261" xr:uid="{00000000-0005-0000-0000-0000D9870000}"/>
    <cellStyle name="Normal 6 2 20 5" xfId="7382" xr:uid="{00000000-0005-0000-0000-0000DA870000}"/>
    <cellStyle name="Normal 6 2 20 5 2" xfId="13896" xr:uid="{00000000-0005-0000-0000-0000DB870000}"/>
    <cellStyle name="Normal 6 2 20 5 2 2" xfId="26626" xr:uid="{00000000-0005-0000-0000-0000DC870000}"/>
    <cellStyle name="Normal 6 2 20 5 3" xfId="22109" xr:uid="{00000000-0005-0000-0000-0000DD870000}"/>
    <cellStyle name="Normal 6 2 20 6" xfId="12737" xr:uid="{00000000-0005-0000-0000-0000DE870000}"/>
    <cellStyle name="Normal 6 2 20 6 2" xfId="25483" xr:uid="{00000000-0005-0000-0000-0000DF870000}"/>
    <cellStyle name="Normal 6 2 20 7" xfId="18675" xr:uid="{00000000-0005-0000-0000-0000E0870000}"/>
    <cellStyle name="Normal 6 2 20 8" xfId="21056" xr:uid="{00000000-0005-0000-0000-0000E1870000}"/>
    <cellStyle name="Normal 6 2 21" xfId="9781" xr:uid="{00000000-0005-0000-0000-0000E2870000}"/>
    <cellStyle name="Normal 6 2 21 2" xfId="19606" xr:uid="{00000000-0005-0000-0000-0000E3870000}"/>
    <cellStyle name="Normal 6 2 21 2 2" xfId="32721" xr:uid="{00000000-0005-0000-0000-0000E4870000}"/>
    <cellStyle name="Normal 6 2 21 2 3" xfId="35732" xr:uid="{00000000-0005-0000-0000-0000E5870000}"/>
    <cellStyle name="Normal 6 2 21 3" xfId="18300" xr:uid="{00000000-0005-0000-0000-0000E6870000}"/>
    <cellStyle name="Normal 6 2 21 4" xfId="31666" xr:uid="{00000000-0005-0000-0000-0000E7870000}"/>
    <cellStyle name="Normal 6 2 21 5" xfId="34882" xr:uid="{00000000-0005-0000-0000-0000E8870000}"/>
    <cellStyle name="Normal 6 2 22" xfId="10310" xr:uid="{00000000-0005-0000-0000-0000E9870000}"/>
    <cellStyle name="Normal 6 2 23" xfId="2980" xr:uid="{00000000-0005-0000-0000-0000EA870000}"/>
    <cellStyle name="Normal 6 2 24" xfId="45497" xr:uid="{00000000-0005-0000-0000-0000EB870000}"/>
    <cellStyle name="Normal 6 2 3" xfId="1234" xr:uid="{00000000-0005-0000-0000-0000EC870000}"/>
    <cellStyle name="Normal 6 2 3 10" xfId="45513" xr:uid="{00000000-0005-0000-0000-0000ED870000}"/>
    <cellStyle name="Normal 6 2 3 2" xfId="8350" xr:uid="{00000000-0005-0000-0000-0000EE870000}"/>
    <cellStyle name="Normal 6 2 3 2 2" xfId="14839" xr:uid="{00000000-0005-0000-0000-0000EF870000}"/>
    <cellStyle name="Normal 6 2 3 2 2 2" xfId="27514" xr:uid="{00000000-0005-0000-0000-0000F0870000}"/>
    <cellStyle name="Normal 6 2 3 2 3" xfId="19618" xr:uid="{00000000-0005-0000-0000-0000F1870000}"/>
    <cellStyle name="Normal 6 2 3 2 4" xfId="32733" xr:uid="{00000000-0005-0000-0000-0000F2870000}"/>
    <cellStyle name="Normal 6 2 3 2 5" xfId="35744" xr:uid="{00000000-0005-0000-0000-0000F3870000}"/>
    <cellStyle name="Normal 6 2 3 2 6" xfId="45514" xr:uid="{00000000-0005-0000-0000-0000F4870000}"/>
    <cellStyle name="Normal 6 2 3 3" xfId="9274" xr:uid="{00000000-0005-0000-0000-0000F5870000}"/>
    <cellStyle name="Normal 6 2 3 3 2" xfId="15681" xr:uid="{00000000-0005-0000-0000-0000F6870000}"/>
    <cellStyle name="Normal 6 2 3 3 2 2" xfId="28326" xr:uid="{00000000-0005-0000-0000-0000F7870000}"/>
    <cellStyle name="Normal 6 2 3 3 3" xfId="23273" xr:uid="{00000000-0005-0000-0000-0000F8870000}"/>
    <cellStyle name="Normal 6 2 3 3 4" xfId="45515" xr:uid="{00000000-0005-0000-0000-0000F9870000}"/>
    <cellStyle name="Normal 6 2 3 4" xfId="7394" xr:uid="{00000000-0005-0000-0000-0000FA870000}"/>
    <cellStyle name="Normal 6 2 3 4 2" xfId="13908" xr:uid="{00000000-0005-0000-0000-0000FB870000}"/>
    <cellStyle name="Normal 6 2 3 4 2 2" xfId="26638" xr:uid="{00000000-0005-0000-0000-0000FC870000}"/>
    <cellStyle name="Normal 6 2 3 4 3" xfId="22121" xr:uid="{00000000-0005-0000-0000-0000FD870000}"/>
    <cellStyle name="Normal 6 2 3 5" xfId="12749" xr:uid="{00000000-0005-0000-0000-0000FE870000}"/>
    <cellStyle name="Normal 6 2 3 5 2" xfId="25495" xr:uid="{00000000-0005-0000-0000-0000FF870000}"/>
    <cellStyle name="Normal 6 2 3 6" xfId="18312" xr:uid="{00000000-0005-0000-0000-000000880000}"/>
    <cellStyle name="Normal 6 2 3 7" xfId="31678" xr:uid="{00000000-0005-0000-0000-000001880000}"/>
    <cellStyle name="Normal 6 2 3 8" xfId="34894" xr:uid="{00000000-0005-0000-0000-000002880000}"/>
    <cellStyle name="Normal 6 2 3 9" xfId="5576" xr:uid="{00000000-0005-0000-0000-000003880000}"/>
    <cellStyle name="Normal 6 2 4" xfId="1995" xr:uid="{00000000-0005-0000-0000-000004880000}"/>
    <cellStyle name="Normal 6 2 4 10" xfId="37654" xr:uid="{00000000-0005-0000-0000-000005880000}"/>
    <cellStyle name="Normal 6 2 4 2" xfId="8351" xr:uid="{00000000-0005-0000-0000-000006880000}"/>
    <cellStyle name="Normal 6 2 4 2 2" xfId="14840" xr:uid="{00000000-0005-0000-0000-000007880000}"/>
    <cellStyle name="Normal 6 2 4 2 2 2" xfId="27515" xr:uid="{00000000-0005-0000-0000-000008880000}"/>
    <cellStyle name="Normal 6 2 4 2 3" xfId="19619" xr:uid="{00000000-0005-0000-0000-000009880000}"/>
    <cellStyle name="Normal 6 2 4 2 4" xfId="32734" xr:uid="{00000000-0005-0000-0000-00000A880000}"/>
    <cellStyle name="Normal 6 2 4 2 5" xfId="35745" xr:uid="{00000000-0005-0000-0000-00000B880000}"/>
    <cellStyle name="Normal 6 2 4 2 6" xfId="45516" xr:uid="{00000000-0005-0000-0000-00000C880000}"/>
    <cellStyle name="Normal 6 2 4 3" xfId="9275" xr:uid="{00000000-0005-0000-0000-00000D880000}"/>
    <cellStyle name="Normal 6 2 4 3 2" xfId="15682" xr:uid="{00000000-0005-0000-0000-00000E880000}"/>
    <cellStyle name="Normal 6 2 4 3 2 2" xfId="28327" xr:uid="{00000000-0005-0000-0000-00000F880000}"/>
    <cellStyle name="Normal 6 2 4 3 3" xfId="23274" xr:uid="{00000000-0005-0000-0000-000010880000}"/>
    <cellStyle name="Normal 6 2 4 3 4" xfId="45517" xr:uid="{00000000-0005-0000-0000-000011880000}"/>
    <cellStyle name="Normal 6 2 4 4" xfId="7395" xr:uid="{00000000-0005-0000-0000-000012880000}"/>
    <cellStyle name="Normal 6 2 4 4 2" xfId="13909" xr:uid="{00000000-0005-0000-0000-000013880000}"/>
    <cellStyle name="Normal 6 2 4 4 2 2" xfId="26639" xr:uid="{00000000-0005-0000-0000-000014880000}"/>
    <cellStyle name="Normal 6 2 4 4 3" xfId="22122" xr:uid="{00000000-0005-0000-0000-000015880000}"/>
    <cellStyle name="Normal 6 2 4 5" xfId="12750" xr:uid="{00000000-0005-0000-0000-000016880000}"/>
    <cellStyle name="Normal 6 2 4 5 2" xfId="25496" xr:uid="{00000000-0005-0000-0000-000017880000}"/>
    <cellStyle name="Normal 6 2 4 6" xfId="18313" xr:uid="{00000000-0005-0000-0000-000018880000}"/>
    <cellStyle name="Normal 6 2 4 7" xfId="31679" xr:uid="{00000000-0005-0000-0000-000019880000}"/>
    <cellStyle name="Normal 6 2 4 8" xfId="34895" xr:uid="{00000000-0005-0000-0000-00001A880000}"/>
    <cellStyle name="Normal 6 2 4 9" xfId="5577" xr:uid="{00000000-0005-0000-0000-00001B880000}"/>
    <cellStyle name="Normal 6 2 5" xfId="5578" xr:uid="{00000000-0005-0000-0000-00001C880000}"/>
    <cellStyle name="Normal 6 2 5 2" xfId="8352" xr:uid="{00000000-0005-0000-0000-00001D880000}"/>
    <cellStyle name="Normal 6 2 5 2 2" xfId="14841" xr:uid="{00000000-0005-0000-0000-00001E880000}"/>
    <cellStyle name="Normal 6 2 5 2 2 2" xfId="27516" xr:uid="{00000000-0005-0000-0000-00001F880000}"/>
    <cellStyle name="Normal 6 2 5 2 3" xfId="19620" xr:uid="{00000000-0005-0000-0000-000020880000}"/>
    <cellStyle name="Normal 6 2 5 2 4" xfId="32735" xr:uid="{00000000-0005-0000-0000-000021880000}"/>
    <cellStyle name="Normal 6 2 5 2 5" xfId="35746" xr:uid="{00000000-0005-0000-0000-000022880000}"/>
    <cellStyle name="Normal 6 2 5 2 6" xfId="45519" xr:uid="{00000000-0005-0000-0000-000023880000}"/>
    <cellStyle name="Normal 6 2 5 3" xfId="9276" xr:uid="{00000000-0005-0000-0000-000024880000}"/>
    <cellStyle name="Normal 6 2 5 3 2" xfId="15683" xr:uid="{00000000-0005-0000-0000-000025880000}"/>
    <cellStyle name="Normal 6 2 5 3 2 2" xfId="28328" xr:uid="{00000000-0005-0000-0000-000026880000}"/>
    <cellStyle name="Normal 6 2 5 3 3" xfId="23275" xr:uid="{00000000-0005-0000-0000-000027880000}"/>
    <cellStyle name="Normal 6 2 5 4" xfId="7396" xr:uid="{00000000-0005-0000-0000-000028880000}"/>
    <cellStyle name="Normal 6 2 5 4 2" xfId="13910" xr:uid="{00000000-0005-0000-0000-000029880000}"/>
    <cellStyle name="Normal 6 2 5 4 2 2" xfId="26640" xr:uid="{00000000-0005-0000-0000-00002A880000}"/>
    <cellStyle name="Normal 6 2 5 4 3" xfId="22123" xr:uid="{00000000-0005-0000-0000-00002B880000}"/>
    <cellStyle name="Normal 6 2 5 5" xfId="12751" xr:uid="{00000000-0005-0000-0000-00002C880000}"/>
    <cellStyle name="Normal 6 2 5 5 2" xfId="25497" xr:uid="{00000000-0005-0000-0000-00002D880000}"/>
    <cellStyle name="Normal 6 2 5 6" xfId="18314" xr:uid="{00000000-0005-0000-0000-00002E880000}"/>
    <cellStyle name="Normal 6 2 5 7" xfId="31680" xr:uid="{00000000-0005-0000-0000-00002F880000}"/>
    <cellStyle name="Normal 6 2 5 8" xfId="34896" xr:uid="{00000000-0005-0000-0000-000030880000}"/>
    <cellStyle name="Normal 6 2 5 9" xfId="45518" xr:uid="{00000000-0005-0000-0000-000031880000}"/>
    <cellStyle name="Normal 6 2 6" xfId="5579" xr:uid="{00000000-0005-0000-0000-000032880000}"/>
    <cellStyle name="Normal 6 2 6 2" xfId="8353" xr:uid="{00000000-0005-0000-0000-000033880000}"/>
    <cellStyle name="Normal 6 2 6 2 2" xfId="14842" xr:uid="{00000000-0005-0000-0000-000034880000}"/>
    <cellStyle name="Normal 6 2 6 2 2 2" xfId="27517" xr:uid="{00000000-0005-0000-0000-000035880000}"/>
    <cellStyle name="Normal 6 2 6 2 3" xfId="19621" xr:uid="{00000000-0005-0000-0000-000036880000}"/>
    <cellStyle name="Normal 6 2 6 2 4" xfId="32736" xr:uid="{00000000-0005-0000-0000-000037880000}"/>
    <cellStyle name="Normal 6 2 6 2 5" xfId="35747" xr:uid="{00000000-0005-0000-0000-000038880000}"/>
    <cellStyle name="Normal 6 2 6 2 6" xfId="45521" xr:uid="{00000000-0005-0000-0000-000039880000}"/>
    <cellStyle name="Normal 6 2 6 3" xfId="9277" xr:uid="{00000000-0005-0000-0000-00003A880000}"/>
    <cellStyle name="Normal 6 2 6 3 2" xfId="15684" xr:uid="{00000000-0005-0000-0000-00003B880000}"/>
    <cellStyle name="Normal 6 2 6 3 2 2" xfId="28329" xr:uid="{00000000-0005-0000-0000-00003C880000}"/>
    <cellStyle name="Normal 6 2 6 3 3" xfId="23276" xr:uid="{00000000-0005-0000-0000-00003D880000}"/>
    <cellStyle name="Normal 6 2 6 4" xfId="7397" xr:uid="{00000000-0005-0000-0000-00003E880000}"/>
    <cellStyle name="Normal 6 2 6 4 2" xfId="13911" xr:uid="{00000000-0005-0000-0000-00003F880000}"/>
    <cellStyle name="Normal 6 2 6 4 2 2" xfId="26641" xr:uid="{00000000-0005-0000-0000-000040880000}"/>
    <cellStyle name="Normal 6 2 6 4 3" xfId="22124" xr:uid="{00000000-0005-0000-0000-000041880000}"/>
    <cellStyle name="Normal 6 2 6 5" xfId="12752" xr:uid="{00000000-0005-0000-0000-000042880000}"/>
    <cellStyle name="Normal 6 2 6 5 2" xfId="25498" xr:uid="{00000000-0005-0000-0000-000043880000}"/>
    <cellStyle name="Normal 6 2 6 6" xfId="18315" xr:uid="{00000000-0005-0000-0000-000044880000}"/>
    <cellStyle name="Normal 6 2 6 7" xfId="31681" xr:uid="{00000000-0005-0000-0000-000045880000}"/>
    <cellStyle name="Normal 6 2 6 8" xfId="34897" xr:uid="{00000000-0005-0000-0000-000046880000}"/>
    <cellStyle name="Normal 6 2 6 9" xfId="45520" xr:uid="{00000000-0005-0000-0000-000047880000}"/>
    <cellStyle name="Normal 6 2 7" xfId="5580" xr:uid="{00000000-0005-0000-0000-000048880000}"/>
    <cellStyle name="Normal 6 2 7 2" xfId="8354" xr:uid="{00000000-0005-0000-0000-000049880000}"/>
    <cellStyle name="Normal 6 2 7 2 2" xfId="14843" xr:uid="{00000000-0005-0000-0000-00004A880000}"/>
    <cellStyle name="Normal 6 2 7 2 2 2" xfId="27518" xr:uid="{00000000-0005-0000-0000-00004B880000}"/>
    <cellStyle name="Normal 6 2 7 2 3" xfId="19622" xr:uid="{00000000-0005-0000-0000-00004C880000}"/>
    <cellStyle name="Normal 6 2 7 2 4" xfId="32737" xr:uid="{00000000-0005-0000-0000-00004D880000}"/>
    <cellStyle name="Normal 6 2 7 2 5" xfId="35748" xr:uid="{00000000-0005-0000-0000-00004E880000}"/>
    <cellStyle name="Normal 6 2 7 2 6" xfId="45523" xr:uid="{00000000-0005-0000-0000-00004F880000}"/>
    <cellStyle name="Normal 6 2 7 3" xfId="9278" xr:uid="{00000000-0005-0000-0000-000050880000}"/>
    <cellStyle name="Normal 6 2 7 3 2" xfId="15685" xr:uid="{00000000-0005-0000-0000-000051880000}"/>
    <cellStyle name="Normal 6 2 7 3 2 2" xfId="28330" xr:uid="{00000000-0005-0000-0000-000052880000}"/>
    <cellStyle name="Normal 6 2 7 3 3" xfId="23277" xr:uid="{00000000-0005-0000-0000-000053880000}"/>
    <cellStyle name="Normal 6 2 7 4" xfId="7398" xr:uid="{00000000-0005-0000-0000-000054880000}"/>
    <cellStyle name="Normal 6 2 7 4 2" xfId="13912" xr:uid="{00000000-0005-0000-0000-000055880000}"/>
    <cellStyle name="Normal 6 2 7 4 2 2" xfId="26642" xr:uid="{00000000-0005-0000-0000-000056880000}"/>
    <cellStyle name="Normal 6 2 7 4 3" xfId="22125" xr:uid="{00000000-0005-0000-0000-000057880000}"/>
    <cellStyle name="Normal 6 2 7 5" xfId="12753" xr:uid="{00000000-0005-0000-0000-000058880000}"/>
    <cellStyle name="Normal 6 2 7 5 2" xfId="25499" xr:uid="{00000000-0005-0000-0000-000059880000}"/>
    <cellStyle name="Normal 6 2 7 6" xfId="18316" xr:uid="{00000000-0005-0000-0000-00005A880000}"/>
    <cellStyle name="Normal 6 2 7 7" xfId="31682" xr:uid="{00000000-0005-0000-0000-00005B880000}"/>
    <cellStyle name="Normal 6 2 7 8" xfId="34898" xr:uid="{00000000-0005-0000-0000-00005C880000}"/>
    <cellStyle name="Normal 6 2 7 9" xfId="45522" xr:uid="{00000000-0005-0000-0000-00005D880000}"/>
    <cellStyle name="Normal 6 2 8" xfId="5581" xr:uid="{00000000-0005-0000-0000-00005E880000}"/>
    <cellStyle name="Normal 6 2 8 2" xfId="8355" xr:uid="{00000000-0005-0000-0000-00005F880000}"/>
    <cellStyle name="Normal 6 2 8 2 2" xfId="14844" xr:uid="{00000000-0005-0000-0000-000060880000}"/>
    <cellStyle name="Normal 6 2 8 2 2 2" xfId="27519" xr:uid="{00000000-0005-0000-0000-000061880000}"/>
    <cellStyle name="Normal 6 2 8 2 3" xfId="19623" xr:uid="{00000000-0005-0000-0000-000062880000}"/>
    <cellStyle name="Normal 6 2 8 2 4" xfId="32738" xr:uid="{00000000-0005-0000-0000-000063880000}"/>
    <cellStyle name="Normal 6 2 8 2 5" xfId="35749" xr:uid="{00000000-0005-0000-0000-000064880000}"/>
    <cellStyle name="Normal 6 2 8 2 6" xfId="45525" xr:uid="{00000000-0005-0000-0000-000065880000}"/>
    <cellStyle name="Normal 6 2 8 3" xfId="9279" xr:uid="{00000000-0005-0000-0000-000066880000}"/>
    <cellStyle name="Normal 6 2 8 3 2" xfId="15686" xr:uid="{00000000-0005-0000-0000-000067880000}"/>
    <cellStyle name="Normal 6 2 8 3 2 2" xfId="28331" xr:uid="{00000000-0005-0000-0000-000068880000}"/>
    <cellStyle name="Normal 6 2 8 3 3" xfId="23278" xr:uid="{00000000-0005-0000-0000-000069880000}"/>
    <cellStyle name="Normal 6 2 8 4" xfId="7399" xr:uid="{00000000-0005-0000-0000-00006A880000}"/>
    <cellStyle name="Normal 6 2 8 4 2" xfId="13913" xr:uid="{00000000-0005-0000-0000-00006B880000}"/>
    <cellStyle name="Normal 6 2 8 4 2 2" xfId="26643" xr:uid="{00000000-0005-0000-0000-00006C880000}"/>
    <cellStyle name="Normal 6 2 8 4 3" xfId="22126" xr:uid="{00000000-0005-0000-0000-00006D880000}"/>
    <cellStyle name="Normal 6 2 8 5" xfId="12754" xr:uid="{00000000-0005-0000-0000-00006E880000}"/>
    <cellStyle name="Normal 6 2 8 5 2" xfId="25500" xr:uid="{00000000-0005-0000-0000-00006F880000}"/>
    <cellStyle name="Normal 6 2 8 6" xfId="18317" xr:uid="{00000000-0005-0000-0000-000070880000}"/>
    <cellStyle name="Normal 6 2 8 7" xfId="31683" xr:uid="{00000000-0005-0000-0000-000071880000}"/>
    <cellStyle name="Normal 6 2 8 8" xfId="34899" xr:uid="{00000000-0005-0000-0000-000072880000}"/>
    <cellStyle name="Normal 6 2 8 9" xfId="45524" xr:uid="{00000000-0005-0000-0000-000073880000}"/>
    <cellStyle name="Normal 6 2 9" xfId="5582" xr:uid="{00000000-0005-0000-0000-000074880000}"/>
    <cellStyle name="Normal 6 2 9 2" xfId="8356" xr:uid="{00000000-0005-0000-0000-000075880000}"/>
    <cellStyle name="Normal 6 2 9 2 2" xfId="14845" xr:uid="{00000000-0005-0000-0000-000076880000}"/>
    <cellStyle name="Normal 6 2 9 2 2 2" xfId="27520" xr:uid="{00000000-0005-0000-0000-000077880000}"/>
    <cellStyle name="Normal 6 2 9 2 3" xfId="19624" xr:uid="{00000000-0005-0000-0000-000078880000}"/>
    <cellStyle name="Normal 6 2 9 2 4" xfId="32739" xr:uid="{00000000-0005-0000-0000-000079880000}"/>
    <cellStyle name="Normal 6 2 9 2 5" xfId="35750" xr:uid="{00000000-0005-0000-0000-00007A880000}"/>
    <cellStyle name="Normal 6 2 9 3" xfId="9280" xr:uid="{00000000-0005-0000-0000-00007B880000}"/>
    <cellStyle name="Normal 6 2 9 3 2" xfId="15687" xr:uid="{00000000-0005-0000-0000-00007C880000}"/>
    <cellStyle name="Normal 6 2 9 3 2 2" xfId="28332" xr:uid="{00000000-0005-0000-0000-00007D880000}"/>
    <cellStyle name="Normal 6 2 9 3 3" xfId="23279" xr:uid="{00000000-0005-0000-0000-00007E880000}"/>
    <cellStyle name="Normal 6 2 9 4" xfId="7400" xr:uid="{00000000-0005-0000-0000-00007F880000}"/>
    <cellStyle name="Normal 6 2 9 4 2" xfId="13914" xr:uid="{00000000-0005-0000-0000-000080880000}"/>
    <cellStyle name="Normal 6 2 9 4 2 2" xfId="26644" xr:uid="{00000000-0005-0000-0000-000081880000}"/>
    <cellStyle name="Normal 6 2 9 4 3" xfId="22127" xr:uid="{00000000-0005-0000-0000-000082880000}"/>
    <cellStyle name="Normal 6 2 9 5" xfId="12755" xr:uid="{00000000-0005-0000-0000-000083880000}"/>
    <cellStyle name="Normal 6 2 9 5 2" xfId="25501" xr:uid="{00000000-0005-0000-0000-000084880000}"/>
    <cellStyle name="Normal 6 2 9 6" xfId="18318" xr:uid="{00000000-0005-0000-0000-000085880000}"/>
    <cellStyle name="Normal 6 2 9 7" xfId="31684" xr:uid="{00000000-0005-0000-0000-000086880000}"/>
    <cellStyle name="Normal 6 2 9 8" xfId="34900" xr:uid="{00000000-0005-0000-0000-000087880000}"/>
    <cellStyle name="Normal 6 2 9 9" xfId="45526" xr:uid="{00000000-0005-0000-0000-000088880000}"/>
    <cellStyle name="Normal 6 20" xfId="5583" xr:uid="{00000000-0005-0000-0000-000089880000}"/>
    <cellStyle name="Normal 6 21" xfId="5584" xr:uid="{00000000-0005-0000-0000-00008A880000}"/>
    <cellStyle name="Normal 6 22" xfId="5585" xr:uid="{00000000-0005-0000-0000-00008B880000}"/>
    <cellStyle name="Normal 6 23" xfId="5586" xr:uid="{00000000-0005-0000-0000-00008C880000}"/>
    <cellStyle name="Normal 6 24" xfId="5587" xr:uid="{00000000-0005-0000-0000-00008D880000}"/>
    <cellStyle name="Normal 6 25" xfId="6138" xr:uid="{00000000-0005-0000-0000-00008E880000}"/>
    <cellStyle name="Normal 6 3" xfId="797" xr:uid="{00000000-0005-0000-0000-00008F880000}"/>
    <cellStyle name="Normal 6 3 10" xfId="5589" xr:uid="{00000000-0005-0000-0000-000090880000}"/>
    <cellStyle name="Normal 6 3 10 2" xfId="8358" xr:uid="{00000000-0005-0000-0000-000091880000}"/>
    <cellStyle name="Normal 6 3 10 2 2" xfId="14847" xr:uid="{00000000-0005-0000-0000-000092880000}"/>
    <cellStyle name="Normal 6 3 10 2 2 2" xfId="27522" xr:uid="{00000000-0005-0000-0000-000093880000}"/>
    <cellStyle name="Normal 6 3 10 2 3" xfId="19626" xr:uid="{00000000-0005-0000-0000-000094880000}"/>
    <cellStyle name="Normal 6 3 10 2 4" xfId="32741" xr:uid="{00000000-0005-0000-0000-000095880000}"/>
    <cellStyle name="Normal 6 3 10 2 5" xfId="35752" xr:uid="{00000000-0005-0000-0000-000096880000}"/>
    <cellStyle name="Normal 6 3 10 3" xfId="9282" xr:uid="{00000000-0005-0000-0000-000097880000}"/>
    <cellStyle name="Normal 6 3 10 3 2" xfId="15689" xr:uid="{00000000-0005-0000-0000-000098880000}"/>
    <cellStyle name="Normal 6 3 10 3 2 2" xfId="28334" xr:uid="{00000000-0005-0000-0000-000099880000}"/>
    <cellStyle name="Normal 6 3 10 3 3" xfId="23281" xr:uid="{00000000-0005-0000-0000-00009A880000}"/>
    <cellStyle name="Normal 6 3 10 4" xfId="7402" xr:uid="{00000000-0005-0000-0000-00009B880000}"/>
    <cellStyle name="Normal 6 3 10 4 2" xfId="13916" xr:uid="{00000000-0005-0000-0000-00009C880000}"/>
    <cellStyle name="Normal 6 3 10 4 2 2" xfId="26646" xr:uid="{00000000-0005-0000-0000-00009D880000}"/>
    <cellStyle name="Normal 6 3 10 4 3" xfId="22129" xr:uid="{00000000-0005-0000-0000-00009E880000}"/>
    <cellStyle name="Normal 6 3 10 5" xfId="12757" xr:uid="{00000000-0005-0000-0000-00009F880000}"/>
    <cellStyle name="Normal 6 3 10 5 2" xfId="25503" xr:uid="{00000000-0005-0000-0000-0000A0880000}"/>
    <cellStyle name="Normal 6 3 10 6" xfId="18322" xr:uid="{00000000-0005-0000-0000-0000A1880000}"/>
    <cellStyle name="Normal 6 3 10 7" xfId="31690" xr:uid="{00000000-0005-0000-0000-0000A2880000}"/>
    <cellStyle name="Normal 6 3 10 8" xfId="34902" xr:uid="{00000000-0005-0000-0000-0000A3880000}"/>
    <cellStyle name="Normal 6 3 11" xfId="5590" xr:uid="{00000000-0005-0000-0000-0000A4880000}"/>
    <cellStyle name="Normal 6 3 11 2" xfId="8359" xr:uid="{00000000-0005-0000-0000-0000A5880000}"/>
    <cellStyle name="Normal 6 3 11 2 2" xfId="14848" xr:uid="{00000000-0005-0000-0000-0000A6880000}"/>
    <cellStyle name="Normal 6 3 11 2 2 2" xfId="27523" xr:uid="{00000000-0005-0000-0000-0000A7880000}"/>
    <cellStyle name="Normal 6 3 11 2 3" xfId="19627" xr:uid="{00000000-0005-0000-0000-0000A8880000}"/>
    <cellStyle name="Normal 6 3 11 2 4" xfId="32742" xr:uid="{00000000-0005-0000-0000-0000A9880000}"/>
    <cellStyle name="Normal 6 3 11 2 5" xfId="35753" xr:uid="{00000000-0005-0000-0000-0000AA880000}"/>
    <cellStyle name="Normal 6 3 11 3" xfId="9283" xr:uid="{00000000-0005-0000-0000-0000AB880000}"/>
    <cellStyle name="Normal 6 3 11 3 2" xfId="15690" xr:uid="{00000000-0005-0000-0000-0000AC880000}"/>
    <cellStyle name="Normal 6 3 11 3 2 2" xfId="28335" xr:uid="{00000000-0005-0000-0000-0000AD880000}"/>
    <cellStyle name="Normal 6 3 11 3 3" xfId="23282" xr:uid="{00000000-0005-0000-0000-0000AE880000}"/>
    <cellStyle name="Normal 6 3 11 4" xfId="7403" xr:uid="{00000000-0005-0000-0000-0000AF880000}"/>
    <cellStyle name="Normal 6 3 11 4 2" xfId="13917" xr:uid="{00000000-0005-0000-0000-0000B0880000}"/>
    <cellStyle name="Normal 6 3 11 4 2 2" xfId="26647" xr:uid="{00000000-0005-0000-0000-0000B1880000}"/>
    <cellStyle name="Normal 6 3 11 4 3" xfId="22130" xr:uid="{00000000-0005-0000-0000-0000B2880000}"/>
    <cellStyle name="Normal 6 3 11 5" xfId="12758" xr:uid="{00000000-0005-0000-0000-0000B3880000}"/>
    <cellStyle name="Normal 6 3 11 5 2" xfId="25504" xr:uid="{00000000-0005-0000-0000-0000B4880000}"/>
    <cellStyle name="Normal 6 3 11 6" xfId="18323" xr:uid="{00000000-0005-0000-0000-0000B5880000}"/>
    <cellStyle name="Normal 6 3 11 7" xfId="31691" xr:uid="{00000000-0005-0000-0000-0000B6880000}"/>
    <cellStyle name="Normal 6 3 11 8" xfId="34903" xr:uid="{00000000-0005-0000-0000-0000B7880000}"/>
    <cellStyle name="Normal 6 3 12" xfId="5591" xr:uid="{00000000-0005-0000-0000-0000B8880000}"/>
    <cellStyle name="Normal 6 3 12 2" xfId="8360" xr:uid="{00000000-0005-0000-0000-0000B9880000}"/>
    <cellStyle name="Normal 6 3 12 2 2" xfId="14849" xr:uid="{00000000-0005-0000-0000-0000BA880000}"/>
    <cellStyle name="Normal 6 3 12 2 2 2" xfId="27524" xr:uid="{00000000-0005-0000-0000-0000BB880000}"/>
    <cellStyle name="Normal 6 3 12 2 3" xfId="19628" xr:uid="{00000000-0005-0000-0000-0000BC880000}"/>
    <cellStyle name="Normal 6 3 12 2 4" xfId="32743" xr:uid="{00000000-0005-0000-0000-0000BD880000}"/>
    <cellStyle name="Normal 6 3 12 2 5" xfId="35754" xr:uid="{00000000-0005-0000-0000-0000BE880000}"/>
    <cellStyle name="Normal 6 3 12 3" xfId="9284" xr:uid="{00000000-0005-0000-0000-0000BF880000}"/>
    <cellStyle name="Normal 6 3 12 3 2" xfId="15691" xr:uid="{00000000-0005-0000-0000-0000C0880000}"/>
    <cellStyle name="Normal 6 3 12 3 2 2" xfId="28336" xr:uid="{00000000-0005-0000-0000-0000C1880000}"/>
    <cellStyle name="Normal 6 3 12 3 3" xfId="23283" xr:uid="{00000000-0005-0000-0000-0000C2880000}"/>
    <cellStyle name="Normal 6 3 12 4" xfId="7404" xr:uid="{00000000-0005-0000-0000-0000C3880000}"/>
    <cellStyle name="Normal 6 3 12 4 2" xfId="13918" xr:uid="{00000000-0005-0000-0000-0000C4880000}"/>
    <cellStyle name="Normal 6 3 12 4 2 2" xfId="26648" xr:uid="{00000000-0005-0000-0000-0000C5880000}"/>
    <cellStyle name="Normal 6 3 12 4 3" xfId="22131" xr:uid="{00000000-0005-0000-0000-0000C6880000}"/>
    <cellStyle name="Normal 6 3 12 5" xfId="12759" xr:uid="{00000000-0005-0000-0000-0000C7880000}"/>
    <cellStyle name="Normal 6 3 12 5 2" xfId="25505" xr:uid="{00000000-0005-0000-0000-0000C8880000}"/>
    <cellStyle name="Normal 6 3 12 6" xfId="18324" xr:uid="{00000000-0005-0000-0000-0000C9880000}"/>
    <cellStyle name="Normal 6 3 12 7" xfId="31692" xr:uid="{00000000-0005-0000-0000-0000CA880000}"/>
    <cellStyle name="Normal 6 3 12 8" xfId="34904" xr:uid="{00000000-0005-0000-0000-0000CB880000}"/>
    <cellStyle name="Normal 6 3 13" xfId="5592" xr:uid="{00000000-0005-0000-0000-0000CC880000}"/>
    <cellStyle name="Normal 6 3 13 2" xfId="8361" xr:uid="{00000000-0005-0000-0000-0000CD880000}"/>
    <cellStyle name="Normal 6 3 13 2 2" xfId="14850" xr:uid="{00000000-0005-0000-0000-0000CE880000}"/>
    <cellStyle name="Normal 6 3 13 2 2 2" xfId="27525" xr:uid="{00000000-0005-0000-0000-0000CF880000}"/>
    <cellStyle name="Normal 6 3 13 2 3" xfId="19629" xr:uid="{00000000-0005-0000-0000-0000D0880000}"/>
    <cellStyle name="Normal 6 3 13 2 4" xfId="32744" xr:uid="{00000000-0005-0000-0000-0000D1880000}"/>
    <cellStyle name="Normal 6 3 13 2 5" xfId="35755" xr:uid="{00000000-0005-0000-0000-0000D2880000}"/>
    <cellStyle name="Normal 6 3 13 3" xfId="9285" xr:uid="{00000000-0005-0000-0000-0000D3880000}"/>
    <cellStyle name="Normal 6 3 13 3 2" xfId="15692" xr:uid="{00000000-0005-0000-0000-0000D4880000}"/>
    <cellStyle name="Normal 6 3 13 3 2 2" xfId="28337" xr:uid="{00000000-0005-0000-0000-0000D5880000}"/>
    <cellStyle name="Normal 6 3 13 3 3" xfId="23284" xr:uid="{00000000-0005-0000-0000-0000D6880000}"/>
    <cellStyle name="Normal 6 3 13 4" xfId="7405" xr:uid="{00000000-0005-0000-0000-0000D7880000}"/>
    <cellStyle name="Normal 6 3 13 4 2" xfId="13919" xr:uid="{00000000-0005-0000-0000-0000D8880000}"/>
    <cellStyle name="Normal 6 3 13 4 2 2" xfId="26649" xr:uid="{00000000-0005-0000-0000-0000D9880000}"/>
    <cellStyle name="Normal 6 3 13 4 3" xfId="22132" xr:uid="{00000000-0005-0000-0000-0000DA880000}"/>
    <cellStyle name="Normal 6 3 13 5" xfId="12760" xr:uid="{00000000-0005-0000-0000-0000DB880000}"/>
    <cellStyle name="Normal 6 3 13 5 2" xfId="25506" xr:uid="{00000000-0005-0000-0000-0000DC880000}"/>
    <cellStyle name="Normal 6 3 13 6" xfId="18325" xr:uid="{00000000-0005-0000-0000-0000DD880000}"/>
    <cellStyle name="Normal 6 3 13 7" xfId="31693" xr:uid="{00000000-0005-0000-0000-0000DE880000}"/>
    <cellStyle name="Normal 6 3 13 8" xfId="34905" xr:uid="{00000000-0005-0000-0000-0000DF880000}"/>
    <cellStyle name="Normal 6 3 14" xfId="5593" xr:uid="{00000000-0005-0000-0000-0000E0880000}"/>
    <cellStyle name="Normal 6 3 14 2" xfId="8362" xr:uid="{00000000-0005-0000-0000-0000E1880000}"/>
    <cellStyle name="Normal 6 3 14 2 2" xfId="14851" xr:uid="{00000000-0005-0000-0000-0000E2880000}"/>
    <cellStyle name="Normal 6 3 14 2 2 2" xfId="27526" xr:uid="{00000000-0005-0000-0000-0000E3880000}"/>
    <cellStyle name="Normal 6 3 14 2 3" xfId="19630" xr:uid="{00000000-0005-0000-0000-0000E4880000}"/>
    <cellStyle name="Normal 6 3 14 2 4" xfId="32745" xr:uid="{00000000-0005-0000-0000-0000E5880000}"/>
    <cellStyle name="Normal 6 3 14 2 5" xfId="35756" xr:uid="{00000000-0005-0000-0000-0000E6880000}"/>
    <cellStyle name="Normal 6 3 14 3" xfId="9286" xr:uid="{00000000-0005-0000-0000-0000E7880000}"/>
    <cellStyle name="Normal 6 3 14 3 2" xfId="15693" xr:uid="{00000000-0005-0000-0000-0000E8880000}"/>
    <cellStyle name="Normal 6 3 14 3 2 2" xfId="28338" xr:uid="{00000000-0005-0000-0000-0000E9880000}"/>
    <cellStyle name="Normal 6 3 14 3 3" xfId="23285" xr:uid="{00000000-0005-0000-0000-0000EA880000}"/>
    <cellStyle name="Normal 6 3 14 4" xfId="7406" xr:uid="{00000000-0005-0000-0000-0000EB880000}"/>
    <cellStyle name="Normal 6 3 14 4 2" xfId="13920" xr:uid="{00000000-0005-0000-0000-0000EC880000}"/>
    <cellStyle name="Normal 6 3 14 4 2 2" xfId="26650" xr:uid="{00000000-0005-0000-0000-0000ED880000}"/>
    <cellStyle name="Normal 6 3 14 4 3" xfId="22133" xr:uid="{00000000-0005-0000-0000-0000EE880000}"/>
    <cellStyle name="Normal 6 3 14 5" xfId="12761" xr:uid="{00000000-0005-0000-0000-0000EF880000}"/>
    <cellStyle name="Normal 6 3 14 5 2" xfId="25507" xr:uid="{00000000-0005-0000-0000-0000F0880000}"/>
    <cellStyle name="Normal 6 3 14 6" xfId="18326" xr:uid="{00000000-0005-0000-0000-0000F1880000}"/>
    <cellStyle name="Normal 6 3 14 7" xfId="31694" xr:uid="{00000000-0005-0000-0000-0000F2880000}"/>
    <cellStyle name="Normal 6 3 14 8" xfId="34906" xr:uid="{00000000-0005-0000-0000-0000F3880000}"/>
    <cellStyle name="Normal 6 3 15" xfId="5594" xr:uid="{00000000-0005-0000-0000-0000F4880000}"/>
    <cellStyle name="Normal 6 3 15 2" xfId="8363" xr:uid="{00000000-0005-0000-0000-0000F5880000}"/>
    <cellStyle name="Normal 6 3 15 2 2" xfId="14852" xr:uid="{00000000-0005-0000-0000-0000F6880000}"/>
    <cellStyle name="Normal 6 3 15 2 2 2" xfId="27527" xr:uid="{00000000-0005-0000-0000-0000F7880000}"/>
    <cellStyle name="Normal 6 3 15 2 3" xfId="19631" xr:uid="{00000000-0005-0000-0000-0000F8880000}"/>
    <cellStyle name="Normal 6 3 15 2 4" xfId="32746" xr:uid="{00000000-0005-0000-0000-0000F9880000}"/>
    <cellStyle name="Normal 6 3 15 2 5" xfId="35757" xr:uid="{00000000-0005-0000-0000-0000FA880000}"/>
    <cellStyle name="Normal 6 3 15 3" xfId="9287" xr:uid="{00000000-0005-0000-0000-0000FB880000}"/>
    <cellStyle name="Normal 6 3 15 3 2" xfId="15694" xr:uid="{00000000-0005-0000-0000-0000FC880000}"/>
    <cellStyle name="Normal 6 3 15 3 2 2" xfId="28339" xr:uid="{00000000-0005-0000-0000-0000FD880000}"/>
    <cellStyle name="Normal 6 3 15 3 3" xfId="23286" xr:uid="{00000000-0005-0000-0000-0000FE880000}"/>
    <cellStyle name="Normal 6 3 15 4" xfId="7407" xr:uid="{00000000-0005-0000-0000-0000FF880000}"/>
    <cellStyle name="Normal 6 3 15 4 2" xfId="13921" xr:uid="{00000000-0005-0000-0000-000000890000}"/>
    <cellStyle name="Normal 6 3 15 4 2 2" xfId="26651" xr:uid="{00000000-0005-0000-0000-000001890000}"/>
    <cellStyle name="Normal 6 3 15 4 3" xfId="22134" xr:uid="{00000000-0005-0000-0000-000002890000}"/>
    <cellStyle name="Normal 6 3 15 5" xfId="12762" xr:uid="{00000000-0005-0000-0000-000003890000}"/>
    <cellStyle name="Normal 6 3 15 5 2" xfId="25508" xr:uid="{00000000-0005-0000-0000-000004890000}"/>
    <cellStyle name="Normal 6 3 15 6" xfId="18327" xr:uid="{00000000-0005-0000-0000-000005890000}"/>
    <cellStyle name="Normal 6 3 15 7" xfId="31695" xr:uid="{00000000-0005-0000-0000-000006890000}"/>
    <cellStyle name="Normal 6 3 15 8" xfId="34907" xr:uid="{00000000-0005-0000-0000-000007890000}"/>
    <cellStyle name="Normal 6 3 16" xfId="5595" xr:uid="{00000000-0005-0000-0000-000008890000}"/>
    <cellStyle name="Normal 6 3 16 2" xfId="8364" xr:uid="{00000000-0005-0000-0000-000009890000}"/>
    <cellStyle name="Normal 6 3 16 2 2" xfId="14853" xr:uid="{00000000-0005-0000-0000-00000A890000}"/>
    <cellStyle name="Normal 6 3 16 2 2 2" xfId="27528" xr:uid="{00000000-0005-0000-0000-00000B890000}"/>
    <cellStyle name="Normal 6 3 16 2 3" xfId="19632" xr:uid="{00000000-0005-0000-0000-00000C890000}"/>
    <cellStyle name="Normal 6 3 16 2 4" xfId="32747" xr:uid="{00000000-0005-0000-0000-00000D890000}"/>
    <cellStyle name="Normal 6 3 16 2 5" xfId="35758" xr:uid="{00000000-0005-0000-0000-00000E890000}"/>
    <cellStyle name="Normal 6 3 16 3" xfId="9288" xr:uid="{00000000-0005-0000-0000-00000F890000}"/>
    <cellStyle name="Normal 6 3 16 3 2" xfId="15695" xr:uid="{00000000-0005-0000-0000-000010890000}"/>
    <cellStyle name="Normal 6 3 16 3 2 2" xfId="28340" xr:uid="{00000000-0005-0000-0000-000011890000}"/>
    <cellStyle name="Normal 6 3 16 3 3" xfId="23287" xr:uid="{00000000-0005-0000-0000-000012890000}"/>
    <cellStyle name="Normal 6 3 16 4" xfId="7408" xr:uid="{00000000-0005-0000-0000-000013890000}"/>
    <cellStyle name="Normal 6 3 16 4 2" xfId="13922" xr:uid="{00000000-0005-0000-0000-000014890000}"/>
    <cellStyle name="Normal 6 3 16 4 2 2" xfId="26652" xr:uid="{00000000-0005-0000-0000-000015890000}"/>
    <cellStyle name="Normal 6 3 16 4 3" xfId="22135" xr:uid="{00000000-0005-0000-0000-000016890000}"/>
    <cellStyle name="Normal 6 3 16 5" xfId="12763" xr:uid="{00000000-0005-0000-0000-000017890000}"/>
    <cellStyle name="Normal 6 3 16 5 2" xfId="25509" xr:uid="{00000000-0005-0000-0000-000018890000}"/>
    <cellStyle name="Normal 6 3 16 6" xfId="18328" xr:uid="{00000000-0005-0000-0000-000019890000}"/>
    <cellStyle name="Normal 6 3 16 7" xfId="31696" xr:uid="{00000000-0005-0000-0000-00001A890000}"/>
    <cellStyle name="Normal 6 3 16 8" xfId="34908" xr:uid="{00000000-0005-0000-0000-00001B890000}"/>
    <cellStyle name="Normal 6 3 17" xfId="5596" xr:uid="{00000000-0005-0000-0000-00001C890000}"/>
    <cellStyle name="Normal 6 3 17 2" xfId="8365" xr:uid="{00000000-0005-0000-0000-00001D890000}"/>
    <cellStyle name="Normal 6 3 17 2 2" xfId="14854" xr:uid="{00000000-0005-0000-0000-00001E890000}"/>
    <cellStyle name="Normal 6 3 17 2 2 2" xfId="27529" xr:uid="{00000000-0005-0000-0000-00001F890000}"/>
    <cellStyle name="Normal 6 3 17 2 3" xfId="19633" xr:uid="{00000000-0005-0000-0000-000020890000}"/>
    <cellStyle name="Normal 6 3 17 2 4" xfId="32748" xr:uid="{00000000-0005-0000-0000-000021890000}"/>
    <cellStyle name="Normal 6 3 17 2 5" xfId="35759" xr:uid="{00000000-0005-0000-0000-000022890000}"/>
    <cellStyle name="Normal 6 3 17 3" xfId="9289" xr:uid="{00000000-0005-0000-0000-000023890000}"/>
    <cellStyle name="Normal 6 3 17 3 2" xfId="15696" xr:uid="{00000000-0005-0000-0000-000024890000}"/>
    <cellStyle name="Normal 6 3 17 3 2 2" xfId="28341" xr:uid="{00000000-0005-0000-0000-000025890000}"/>
    <cellStyle name="Normal 6 3 17 3 3" xfId="23288" xr:uid="{00000000-0005-0000-0000-000026890000}"/>
    <cellStyle name="Normal 6 3 17 4" xfId="7409" xr:uid="{00000000-0005-0000-0000-000027890000}"/>
    <cellStyle name="Normal 6 3 17 4 2" xfId="13923" xr:uid="{00000000-0005-0000-0000-000028890000}"/>
    <cellStyle name="Normal 6 3 17 4 2 2" xfId="26653" xr:uid="{00000000-0005-0000-0000-000029890000}"/>
    <cellStyle name="Normal 6 3 17 4 3" xfId="22136" xr:uid="{00000000-0005-0000-0000-00002A890000}"/>
    <cellStyle name="Normal 6 3 17 5" xfId="12764" xr:uid="{00000000-0005-0000-0000-00002B890000}"/>
    <cellStyle name="Normal 6 3 17 5 2" xfId="25510" xr:uid="{00000000-0005-0000-0000-00002C890000}"/>
    <cellStyle name="Normal 6 3 17 6" xfId="18329" xr:uid="{00000000-0005-0000-0000-00002D890000}"/>
    <cellStyle name="Normal 6 3 17 7" xfId="31697" xr:uid="{00000000-0005-0000-0000-00002E890000}"/>
    <cellStyle name="Normal 6 3 17 8" xfId="34909" xr:uid="{00000000-0005-0000-0000-00002F890000}"/>
    <cellStyle name="Normal 6 3 18" xfId="5597" xr:uid="{00000000-0005-0000-0000-000030890000}"/>
    <cellStyle name="Normal 6 3 18 2" xfId="8366" xr:uid="{00000000-0005-0000-0000-000031890000}"/>
    <cellStyle name="Normal 6 3 18 2 2" xfId="14855" xr:uid="{00000000-0005-0000-0000-000032890000}"/>
    <cellStyle name="Normal 6 3 18 2 2 2" xfId="27530" xr:uid="{00000000-0005-0000-0000-000033890000}"/>
    <cellStyle name="Normal 6 3 18 2 3" xfId="19634" xr:uid="{00000000-0005-0000-0000-000034890000}"/>
    <cellStyle name="Normal 6 3 18 2 4" xfId="32749" xr:uid="{00000000-0005-0000-0000-000035890000}"/>
    <cellStyle name="Normal 6 3 18 2 5" xfId="35760" xr:uid="{00000000-0005-0000-0000-000036890000}"/>
    <cellStyle name="Normal 6 3 18 3" xfId="9290" xr:uid="{00000000-0005-0000-0000-000037890000}"/>
    <cellStyle name="Normal 6 3 18 3 2" xfId="15697" xr:uid="{00000000-0005-0000-0000-000038890000}"/>
    <cellStyle name="Normal 6 3 18 3 2 2" xfId="28342" xr:uid="{00000000-0005-0000-0000-000039890000}"/>
    <cellStyle name="Normal 6 3 18 3 3" xfId="23289" xr:uid="{00000000-0005-0000-0000-00003A890000}"/>
    <cellStyle name="Normal 6 3 18 4" xfId="7410" xr:uid="{00000000-0005-0000-0000-00003B890000}"/>
    <cellStyle name="Normal 6 3 18 4 2" xfId="13924" xr:uid="{00000000-0005-0000-0000-00003C890000}"/>
    <cellStyle name="Normal 6 3 18 4 2 2" xfId="26654" xr:uid="{00000000-0005-0000-0000-00003D890000}"/>
    <cellStyle name="Normal 6 3 18 4 3" xfId="22137" xr:uid="{00000000-0005-0000-0000-00003E890000}"/>
    <cellStyle name="Normal 6 3 18 5" xfId="12765" xr:uid="{00000000-0005-0000-0000-00003F890000}"/>
    <cellStyle name="Normal 6 3 18 5 2" xfId="25511" xr:uid="{00000000-0005-0000-0000-000040890000}"/>
    <cellStyle name="Normal 6 3 18 6" xfId="18330" xr:uid="{00000000-0005-0000-0000-000041890000}"/>
    <cellStyle name="Normal 6 3 18 7" xfId="31698" xr:uid="{00000000-0005-0000-0000-000042890000}"/>
    <cellStyle name="Normal 6 3 18 8" xfId="34910" xr:uid="{00000000-0005-0000-0000-000043890000}"/>
    <cellStyle name="Normal 6 3 19" xfId="5598" xr:uid="{00000000-0005-0000-0000-000044890000}"/>
    <cellStyle name="Normal 6 3 19 2" xfId="8367" xr:uid="{00000000-0005-0000-0000-000045890000}"/>
    <cellStyle name="Normal 6 3 19 2 2" xfId="14856" xr:uid="{00000000-0005-0000-0000-000046890000}"/>
    <cellStyle name="Normal 6 3 19 2 2 2" xfId="27531" xr:uid="{00000000-0005-0000-0000-000047890000}"/>
    <cellStyle name="Normal 6 3 19 2 3" xfId="19635" xr:uid="{00000000-0005-0000-0000-000048890000}"/>
    <cellStyle name="Normal 6 3 19 2 4" xfId="32750" xr:uid="{00000000-0005-0000-0000-000049890000}"/>
    <cellStyle name="Normal 6 3 19 2 5" xfId="35761" xr:uid="{00000000-0005-0000-0000-00004A890000}"/>
    <cellStyle name="Normal 6 3 19 3" xfId="9291" xr:uid="{00000000-0005-0000-0000-00004B890000}"/>
    <cellStyle name="Normal 6 3 19 3 2" xfId="15698" xr:uid="{00000000-0005-0000-0000-00004C890000}"/>
    <cellStyle name="Normal 6 3 19 3 2 2" xfId="28343" xr:uid="{00000000-0005-0000-0000-00004D890000}"/>
    <cellStyle name="Normal 6 3 19 3 3" xfId="23290" xr:uid="{00000000-0005-0000-0000-00004E890000}"/>
    <cellStyle name="Normal 6 3 19 4" xfId="7411" xr:uid="{00000000-0005-0000-0000-00004F890000}"/>
    <cellStyle name="Normal 6 3 19 4 2" xfId="13925" xr:uid="{00000000-0005-0000-0000-000050890000}"/>
    <cellStyle name="Normal 6 3 19 4 2 2" xfId="26655" xr:uid="{00000000-0005-0000-0000-000051890000}"/>
    <cellStyle name="Normal 6 3 19 4 3" xfId="22138" xr:uid="{00000000-0005-0000-0000-000052890000}"/>
    <cellStyle name="Normal 6 3 19 5" xfId="12766" xr:uid="{00000000-0005-0000-0000-000053890000}"/>
    <cellStyle name="Normal 6 3 19 5 2" xfId="25512" xr:uid="{00000000-0005-0000-0000-000054890000}"/>
    <cellStyle name="Normal 6 3 19 6" xfId="18331" xr:uid="{00000000-0005-0000-0000-000055890000}"/>
    <cellStyle name="Normal 6 3 19 7" xfId="31699" xr:uid="{00000000-0005-0000-0000-000056890000}"/>
    <cellStyle name="Normal 6 3 19 8" xfId="34911" xr:uid="{00000000-0005-0000-0000-000057890000}"/>
    <cellStyle name="Normal 6 3 2" xfId="1312" xr:uid="{00000000-0005-0000-0000-000058890000}"/>
    <cellStyle name="Normal 6 3 2 2" xfId="8368" xr:uid="{00000000-0005-0000-0000-000059890000}"/>
    <cellStyle name="Normal 6 3 2 2 2" xfId="14857" xr:uid="{00000000-0005-0000-0000-00005A890000}"/>
    <cellStyle name="Normal 6 3 2 2 2 2" xfId="27532" xr:uid="{00000000-0005-0000-0000-00005B890000}"/>
    <cellStyle name="Normal 6 3 2 2 3" xfId="18830" xr:uid="{00000000-0005-0000-0000-00005C890000}"/>
    <cellStyle name="Normal 6 3 2 2 4" xfId="22593" xr:uid="{00000000-0005-0000-0000-00005D890000}"/>
    <cellStyle name="Normal 6 3 2 2 5" xfId="45529" xr:uid="{00000000-0005-0000-0000-00005E890000}"/>
    <cellStyle name="Normal 6 3 2 3" xfId="9292" xr:uid="{00000000-0005-0000-0000-00005F890000}"/>
    <cellStyle name="Normal 6 3 2 3 2" xfId="15699" xr:uid="{00000000-0005-0000-0000-000060890000}"/>
    <cellStyle name="Normal 6 3 2 3 2 2" xfId="19636" xr:uid="{00000000-0005-0000-0000-000061890000}"/>
    <cellStyle name="Normal 6 3 2 3 2 3" xfId="32751" xr:uid="{00000000-0005-0000-0000-000062890000}"/>
    <cellStyle name="Normal 6 3 2 3 2 4" xfId="35762" xr:uid="{00000000-0005-0000-0000-000063890000}"/>
    <cellStyle name="Normal 6 3 2 3 3" xfId="18332" xr:uid="{00000000-0005-0000-0000-000064890000}"/>
    <cellStyle name="Normal 6 3 2 3 4" xfId="31700" xr:uid="{00000000-0005-0000-0000-000065890000}"/>
    <cellStyle name="Normal 6 3 2 3 5" xfId="34912" xr:uid="{00000000-0005-0000-0000-000066890000}"/>
    <cellStyle name="Normal 6 3 2 3 6" xfId="45530" xr:uid="{00000000-0005-0000-0000-000067890000}"/>
    <cellStyle name="Normal 6 3 2 4" xfId="10564" xr:uid="{00000000-0005-0000-0000-000068890000}"/>
    <cellStyle name="Normal 6 3 2 5" xfId="10878" xr:uid="{00000000-0005-0000-0000-000069890000}"/>
    <cellStyle name="Normal 6 3 2 6" xfId="7412" xr:uid="{00000000-0005-0000-0000-00006A890000}"/>
    <cellStyle name="Normal 6 3 2 6 2" xfId="13926" xr:uid="{00000000-0005-0000-0000-00006B890000}"/>
    <cellStyle name="Normal 6 3 2 6 2 2" xfId="26656" xr:uid="{00000000-0005-0000-0000-00006C890000}"/>
    <cellStyle name="Normal 6 3 2 6 3" xfId="22139" xr:uid="{00000000-0005-0000-0000-00006D890000}"/>
    <cellStyle name="Normal 6 3 2 7" xfId="12767" xr:uid="{00000000-0005-0000-0000-00006E890000}"/>
    <cellStyle name="Normal 6 3 2 7 2" xfId="25513" xr:uid="{00000000-0005-0000-0000-00006F890000}"/>
    <cellStyle name="Normal 6 3 2 8" xfId="5599" xr:uid="{00000000-0005-0000-0000-000070890000}"/>
    <cellStyle name="Normal 6 3 2 9" xfId="45528" xr:uid="{00000000-0005-0000-0000-000071890000}"/>
    <cellStyle name="Normal 6 3 20" xfId="5588" xr:uid="{00000000-0005-0000-0000-000072890000}"/>
    <cellStyle name="Normal 6 3 20 2" xfId="6141" xr:uid="{00000000-0005-0000-0000-000073890000}"/>
    <cellStyle name="Normal 6 3 20 3" xfId="8357" xr:uid="{00000000-0005-0000-0000-000074890000}"/>
    <cellStyle name="Normal 6 3 20 3 2" xfId="14846" xr:uid="{00000000-0005-0000-0000-000075890000}"/>
    <cellStyle name="Normal 6 3 20 3 2 2" xfId="27521" xr:uid="{00000000-0005-0000-0000-000076890000}"/>
    <cellStyle name="Normal 6 3 20 3 3" xfId="22592" xr:uid="{00000000-0005-0000-0000-000077890000}"/>
    <cellStyle name="Normal 6 3 20 4" xfId="9281" xr:uid="{00000000-0005-0000-0000-000078890000}"/>
    <cellStyle name="Normal 6 3 20 4 2" xfId="15688" xr:uid="{00000000-0005-0000-0000-000079890000}"/>
    <cellStyle name="Normal 6 3 20 4 2 2" xfId="28333" xr:uid="{00000000-0005-0000-0000-00007A890000}"/>
    <cellStyle name="Normal 6 3 20 4 3" xfId="23280" xr:uid="{00000000-0005-0000-0000-00007B890000}"/>
    <cellStyle name="Normal 6 3 20 5" xfId="7401" xr:uid="{00000000-0005-0000-0000-00007C890000}"/>
    <cellStyle name="Normal 6 3 20 5 2" xfId="13915" xr:uid="{00000000-0005-0000-0000-00007D890000}"/>
    <cellStyle name="Normal 6 3 20 5 2 2" xfId="26645" xr:uid="{00000000-0005-0000-0000-00007E890000}"/>
    <cellStyle name="Normal 6 3 20 5 3" xfId="22128" xr:uid="{00000000-0005-0000-0000-00007F890000}"/>
    <cellStyle name="Normal 6 3 20 6" xfId="12756" xr:uid="{00000000-0005-0000-0000-000080890000}"/>
    <cellStyle name="Normal 6 3 20 6 2" xfId="25502" xr:uid="{00000000-0005-0000-0000-000081890000}"/>
    <cellStyle name="Normal 6 3 20 7" xfId="18717" xr:uid="{00000000-0005-0000-0000-000082890000}"/>
    <cellStyle name="Normal 6 3 20 8" xfId="21057" xr:uid="{00000000-0005-0000-0000-000083890000}"/>
    <cellStyle name="Normal 6 3 21" xfId="9987" xr:uid="{00000000-0005-0000-0000-000084890000}"/>
    <cellStyle name="Normal 6 3 21 2" xfId="19625" xr:uid="{00000000-0005-0000-0000-000085890000}"/>
    <cellStyle name="Normal 6 3 21 2 2" xfId="32740" xr:uid="{00000000-0005-0000-0000-000086890000}"/>
    <cellStyle name="Normal 6 3 21 2 3" xfId="35751" xr:uid="{00000000-0005-0000-0000-000087890000}"/>
    <cellStyle name="Normal 6 3 21 3" xfId="18321" xr:uid="{00000000-0005-0000-0000-000088890000}"/>
    <cellStyle name="Normal 6 3 21 4" xfId="31689" xr:uid="{00000000-0005-0000-0000-000089890000}"/>
    <cellStyle name="Normal 6 3 21 5" xfId="34901" xr:uid="{00000000-0005-0000-0000-00008A890000}"/>
    <cellStyle name="Normal 6 3 22" xfId="10831" xr:uid="{00000000-0005-0000-0000-00008B890000}"/>
    <cellStyle name="Normal 6 3 23" xfId="2981" xr:uid="{00000000-0005-0000-0000-00008C890000}"/>
    <cellStyle name="Normal 6 3 24" xfId="45527" xr:uid="{00000000-0005-0000-0000-00008D890000}"/>
    <cellStyle name="Normal 6 3 3" xfId="1996" xr:uid="{00000000-0005-0000-0000-00008E890000}"/>
    <cellStyle name="Normal 6 3 3 2" xfId="8369" xr:uid="{00000000-0005-0000-0000-00008F890000}"/>
    <cellStyle name="Normal 6 3 3 2 2" xfId="14858" xr:uid="{00000000-0005-0000-0000-000090890000}"/>
    <cellStyle name="Normal 6 3 3 2 2 2" xfId="27533" xr:uid="{00000000-0005-0000-0000-000091890000}"/>
    <cellStyle name="Normal 6 3 3 2 3" xfId="19637" xr:uid="{00000000-0005-0000-0000-000092890000}"/>
    <cellStyle name="Normal 6 3 3 2 4" xfId="32752" xr:uid="{00000000-0005-0000-0000-000093890000}"/>
    <cellStyle name="Normal 6 3 3 2 5" xfId="35763" xr:uid="{00000000-0005-0000-0000-000094890000}"/>
    <cellStyle name="Normal 6 3 3 2 6" xfId="45531" xr:uid="{00000000-0005-0000-0000-000095890000}"/>
    <cellStyle name="Normal 6 3 3 3" xfId="9293" xr:uid="{00000000-0005-0000-0000-000096890000}"/>
    <cellStyle name="Normal 6 3 3 3 2" xfId="15700" xr:uid="{00000000-0005-0000-0000-000097890000}"/>
    <cellStyle name="Normal 6 3 3 3 2 2" xfId="28344" xr:uid="{00000000-0005-0000-0000-000098890000}"/>
    <cellStyle name="Normal 6 3 3 3 3" xfId="23291" xr:uid="{00000000-0005-0000-0000-000099890000}"/>
    <cellStyle name="Normal 6 3 3 4" xfId="7413" xr:uid="{00000000-0005-0000-0000-00009A890000}"/>
    <cellStyle name="Normal 6 3 3 4 2" xfId="13927" xr:uid="{00000000-0005-0000-0000-00009B890000}"/>
    <cellStyle name="Normal 6 3 3 4 2 2" xfId="26657" xr:uid="{00000000-0005-0000-0000-00009C890000}"/>
    <cellStyle name="Normal 6 3 3 4 3" xfId="22140" xr:uid="{00000000-0005-0000-0000-00009D890000}"/>
    <cellStyle name="Normal 6 3 3 5" xfId="12768" xr:uid="{00000000-0005-0000-0000-00009E890000}"/>
    <cellStyle name="Normal 6 3 3 5 2" xfId="25514" xr:uid="{00000000-0005-0000-0000-00009F890000}"/>
    <cellStyle name="Normal 6 3 3 6" xfId="18333" xr:uid="{00000000-0005-0000-0000-0000A0890000}"/>
    <cellStyle name="Normal 6 3 3 7" xfId="31701" xr:uid="{00000000-0005-0000-0000-0000A1890000}"/>
    <cellStyle name="Normal 6 3 3 8" xfId="34913" xr:uid="{00000000-0005-0000-0000-0000A2890000}"/>
    <cellStyle name="Normal 6 3 3 9" xfId="5600" xr:uid="{00000000-0005-0000-0000-0000A3890000}"/>
    <cellStyle name="Normal 6 3 4" xfId="5601" xr:uid="{00000000-0005-0000-0000-0000A4890000}"/>
    <cellStyle name="Normal 6 3 4 2" xfId="8370" xr:uid="{00000000-0005-0000-0000-0000A5890000}"/>
    <cellStyle name="Normal 6 3 4 2 2" xfId="14859" xr:uid="{00000000-0005-0000-0000-0000A6890000}"/>
    <cellStyle name="Normal 6 3 4 2 2 2" xfId="27534" xr:uid="{00000000-0005-0000-0000-0000A7890000}"/>
    <cellStyle name="Normal 6 3 4 2 3" xfId="19638" xr:uid="{00000000-0005-0000-0000-0000A8890000}"/>
    <cellStyle name="Normal 6 3 4 2 4" xfId="32753" xr:uid="{00000000-0005-0000-0000-0000A9890000}"/>
    <cellStyle name="Normal 6 3 4 2 5" xfId="35764" xr:uid="{00000000-0005-0000-0000-0000AA890000}"/>
    <cellStyle name="Normal 6 3 4 3" xfId="9294" xr:uid="{00000000-0005-0000-0000-0000AB890000}"/>
    <cellStyle name="Normal 6 3 4 3 2" xfId="15701" xr:uid="{00000000-0005-0000-0000-0000AC890000}"/>
    <cellStyle name="Normal 6 3 4 3 2 2" xfId="28345" xr:uid="{00000000-0005-0000-0000-0000AD890000}"/>
    <cellStyle name="Normal 6 3 4 3 3" xfId="23292" xr:uid="{00000000-0005-0000-0000-0000AE890000}"/>
    <cellStyle name="Normal 6 3 4 4" xfId="7414" xr:uid="{00000000-0005-0000-0000-0000AF890000}"/>
    <cellStyle name="Normal 6 3 4 4 2" xfId="13928" xr:uid="{00000000-0005-0000-0000-0000B0890000}"/>
    <cellStyle name="Normal 6 3 4 4 2 2" xfId="26658" xr:uid="{00000000-0005-0000-0000-0000B1890000}"/>
    <cellStyle name="Normal 6 3 4 4 3" xfId="22141" xr:uid="{00000000-0005-0000-0000-0000B2890000}"/>
    <cellStyle name="Normal 6 3 4 5" xfId="12769" xr:uid="{00000000-0005-0000-0000-0000B3890000}"/>
    <cellStyle name="Normal 6 3 4 5 2" xfId="25515" xr:uid="{00000000-0005-0000-0000-0000B4890000}"/>
    <cellStyle name="Normal 6 3 4 6" xfId="18334" xr:uid="{00000000-0005-0000-0000-0000B5890000}"/>
    <cellStyle name="Normal 6 3 4 7" xfId="31702" xr:uid="{00000000-0005-0000-0000-0000B6890000}"/>
    <cellStyle name="Normal 6 3 4 8" xfId="34914" xr:uid="{00000000-0005-0000-0000-0000B7890000}"/>
    <cellStyle name="Normal 6 3 4 9" xfId="45532" xr:uid="{00000000-0005-0000-0000-0000B8890000}"/>
    <cellStyle name="Normal 6 3 5" xfId="5602" xr:uid="{00000000-0005-0000-0000-0000B9890000}"/>
    <cellStyle name="Normal 6 3 5 2" xfId="8371" xr:uid="{00000000-0005-0000-0000-0000BA890000}"/>
    <cellStyle name="Normal 6 3 5 2 2" xfId="14860" xr:uid="{00000000-0005-0000-0000-0000BB890000}"/>
    <cellStyle name="Normal 6 3 5 2 2 2" xfId="27535" xr:uid="{00000000-0005-0000-0000-0000BC890000}"/>
    <cellStyle name="Normal 6 3 5 2 3" xfId="19639" xr:uid="{00000000-0005-0000-0000-0000BD890000}"/>
    <cellStyle name="Normal 6 3 5 2 4" xfId="32754" xr:uid="{00000000-0005-0000-0000-0000BE890000}"/>
    <cellStyle name="Normal 6 3 5 2 5" xfId="35765" xr:uid="{00000000-0005-0000-0000-0000BF890000}"/>
    <cellStyle name="Normal 6 3 5 3" xfId="9295" xr:uid="{00000000-0005-0000-0000-0000C0890000}"/>
    <cellStyle name="Normal 6 3 5 3 2" xfId="15702" xr:uid="{00000000-0005-0000-0000-0000C1890000}"/>
    <cellStyle name="Normal 6 3 5 3 2 2" xfId="28346" xr:uid="{00000000-0005-0000-0000-0000C2890000}"/>
    <cellStyle name="Normal 6 3 5 3 3" xfId="23293" xr:uid="{00000000-0005-0000-0000-0000C3890000}"/>
    <cellStyle name="Normal 6 3 5 4" xfId="7415" xr:uid="{00000000-0005-0000-0000-0000C4890000}"/>
    <cellStyle name="Normal 6 3 5 4 2" xfId="13929" xr:uid="{00000000-0005-0000-0000-0000C5890000}"/>
    <cellStyle name="Normal 6 3 5 4 2 2" xfId="26659" xr:uid="{00000000-0005-0000-0000-0000C6890000}"/>
    <cellStyle name="Normal 6 3 5 4 3" xfId="22142" xr:uid="{00000000-0005-0000-0000-0000C7890000}"/>
    <cellStyle name="Normal 6 3 5 5" xfId="12770" xr:uid="{00000000-0005-0000-0000-0000C8890000}"/>
    <cellStyle name="Normal 6 3 5 5 2" xfId="25516" xr:uid="{00000000-0005-0000-0000-0000C9890000}"/>
    <cellStyle name="Normal 6 3 5 6" xfId="18335" xr:uid="{00000000-0005-0000-0000-0000CA890000}"/>
    <cellStyle name="Normal 6 3 5 7" xfId="31703" xr:uid="{00000000-0005-0000-0000-0000CB890000}"/>
    <cellStyle name="Normal 6 3 5 8" xfId="34915" xr:uid="{00000000-0005-0000-0000-0000CC890000}"/>
    <cellStyle name="Normal 6 3 5 9" xfId="45533" xr:uid="{00000000-0005-0000-0000-0000CD890000}"/>
    <cellStyle name="Normal 6 3 6" xfId="5603" xr:uid="{00000000-0005-0000-0000-0000CE890000}"/>
    <cellStyle name="Normal 6 3 6 2" xfId="8372" xr:uid="{00000000-0005-0000-0000-0000CF890000}"/>
    <cellStyle name="Normal 6 3 6 2 2" xfId="14861" xr:uid="{00000000-0005-0000-0000-0000D0890000}"/>
    <cellStyle name="Normal 6 3 6 2 2 2" xfId="27536" xr:uid="{00000000-0005-0000-0000-0000D1890000}"/>
    <cellStyle name="Normal 6 3 6 2 3" xfId="19640" xr:uid="{00000000-0005-0000-0000-0000D2890000}"/>
    <cellStyle name="Normal 6 3 6 2 4" xfId="32755" xr:uid="{00000000-0005-0000-0000-0000D3890000}"/>
    <cellStyle name="Normal 6 3 6 2 5" xfId="35766" xr:uid="{00000000-0005-0000-0000-0000D4890000}"/>
    <cellStyle name="Normal 6 3 6 3" xfId="9296" xr:uid="{00000000-0005-0000-0000-0000D5890000}"/>
    <cellStyle name="Normal 6 3 6 3 2" xfId="15703" xr:uid="{00000000-0005-0000-0000-0000D6890000}"/>
    <cellStyle name="Normal 6 3 6 3 2 2" xfId="28347" xr:uid="{00000000-0005-0000-0000-0000D7890000}"/>
    <cellStyle name="Normal 6 3 6 3 3" xfId="23294" xr:uid="{00000000-0005-0000-0000-0000D8890000}"/>
    <cellStyle name="Normal 6 3 6 4" xfId="7416" xr:uid="{00000000-0005-0000-0000-0000D9890000}"/>
    <cellStyle name="Normal 6 3 6 4 2" xfId="13930" xr:uid="{00000000-0005-0000-0000-0000DA890000}"/>
    <cellStyle name="Normal 6 3 6 4 2 2" xfId="26660" xr:uid="{00000000-0005-0000-0000-0000DB890000}"/>
    <cellStyle name="Normal 6 3 6 4 3" xfId="22143" xr:uid="{00000000-0005-0000-0000-0000DC890000}"/>
    <cellStyle name="Normal 6 3 6 5" xfId="12771" xr:uid="{00000000-0005-0000-0000-0000DD890000}"/>
    <cellStyle name="Normal 6 3 6 5 2" xfId="25517" xr:uid="{00000000-0005-0000-0000-0000DE890000}"/>
    <cellStyle name="Normal 6 3 6 6" xfId="18336" xr:uid="{00000000-0005-0000-0000-0000DF890000}"/>
    <cellStyle name="Normal 6 3 6 7" xfId="31704" xr:uid="{00000000-0005-0000-0000-0000E0890000}"/>
    <cellStyle name="Normal 6 3 6 8" xfId="34916" xr:uid="{00000000-0005-0000-0000-0000E1890000}"/>
    <cellStyle name="Normal 6 3 6 9" xfId="45534" xr:uid="{00000000-0005-0000-0000-0000E2890000}"/>
    <cellStyle name="Normal 6 3 7" xfId="5604" xr:uid="{00000000-0005-0000-0000-0000E3890000}"/>
    <cellStyle name="Normal 6 3 7 2" xfId="8373" xr:uid="{00000000-0005-0000-0000-0000E4890000}"/>
    <cellStyle name="Normal 6 3 7 2 2" xfId="14862" xr:uid="{00000000-0005-0000-0000-0000E5890000}"/>
    <cellStyle name="Normal 6 3 7 2 2 2" xfId="27537" xr:uid="{00000000-0005-0000-0000-0000E6890000}"/>
    <cellStyle name="Normal 6 3 7 2 3" xfId="19641" xr:uid="{00000000-0005-0000-0000-0000E7890000}"/>
    <cellStyle name="Normal 6 3 7 2 4" xfId="32756" xr:uid="{00000000-0005-0000-0000-0000E8890000}"/>
    <cellStyle name="Normal 6 3 7 2 5" xfId="35767" xr:uid="{00000000-0005-0000-0000-0000E9890000}"/>
    <cellStyle name="Normal 6 3 7 3" xfId="9297" xr:uid="{00000000-0005-0000-0000-0000EA890000}"/>
    <cellStyle name="Normal 6 3 7 3 2" xfId="15704" xr:uid="{00000000-0005-0000-0000-0000EB890000}"/>
    <cellStyle name="Normal 6 3 7 3 2 2" xfId="28348" xr:uid="{00000000-0005-0000-0000-0000EC890000}"/>
    <cellStyle name="Normal 6 3 7 3 3" xfId="23295" xr:uid="{00000000-0005-0000-0000-0000ED890000}"/>
    <cellStyle name="Normal 6 3 7 4" xfId="7417" xr:uid="{00000000-0005-0000-0000-0000EE890000}"/>
    <cellStyle name="Normal 6 3 7 4 2" xfId="13931" xr:uid="{00000000-0005-0000-0000-0000EF890000}"/>
    <cellStyle name="Normal 6 3 7 4 2 2" xfId="26661" xr:uid="{00000000-0005-0000-0000-0000F0890000}"/>
    <cellStyle name="Normal 6 3 7 4 3" xfId="22144" xr:uid="{00000000-0005-0000-0000-0000F1890000}"/>
    <cellStyle name="Normal 6 3 7 5" xfId="12772" xr:uid="{00000000-0005-0000-0000-0000F2890000}"/>
    <cellStyle name="Normal 6 3 7 5 2" xfId="25518" xr:uid="{00000000-0005-0000-0000-0000F3890000}"/>
    <cellStyle name="Normal 6 3 7 6" xfId="18337" xr:uid="{00000000-0005-0000-0000-0000F4890000}"/>
    <cellStyle name="Normal 6 3 7 7" xfId="31705" xr:uid="{00000000-0005-0000-0000-0000F5890000}"/>
    <cellStyle name="Normal 6 3 7 8" xfId="34917" xr:uid="{00000000-0005-0000-0000-0000F6890000}"/>
    <cellStyle name="Normal 6 3 8" xfId="5605" xr:uid="{00000000-0005-0000-0000-0000F7890000}"/>
    <cellStyle name="Normal 6 3 8 2" xfId="8374" xr:uid="{00000000-0005-0000-0000-0000F8890000}"/>
    <cellStyle name="Normal 6 3 8 2 2" xfId="14863" xr:uid="{00000000-0005-0000-0000-0000F9890000}"/>
    <cellStyle name="Normal 6 3 8 2 2 2" xfId="27538" xr:uid="{00000000-0005-0000-0000-0000FA890000}"/>
    <cellStyle name="Normal 6 3 8 2 3" xfId="19642" xr:uid="{00000000-0005-0000-0000-0000FB890000}"/>
    <cellStyle name="Normal 6 3 8 2 4" xfId="32757" xr:uid="{00000000-0005-0000-0000-0000FC890000}"/>
    <cellStyle name="Normal 6 3 8 2 5" xfId="35768" xr:uid="{00000000-0005-0000-0000-0000FD890000}"/>
    <cellStyle name="Normal 6 3 8 3" xfId="9298" xr:uid="{00000000-0005-0000-0000-0000FE890000}"/>
    <cellStyle name="Normal 6 3 8 3 2" xfId="15705" xr:uid="{00000000-0005-0000-0000-0000FF890000}"/>
    <cellStyle name="Normal 6 3 8 3 2 2" xfId="28349" xr:uid="{00000000-0005-0000-0000-0000008A0000}"/>
    <cellStyle name="Normal 6 3 8 3 3" xfId="23296" xr:uid="{00000000-0005-0000-0000-0000018A0000}"/>
    <cellStyle name="Normal 6 3 8 4" xfId="7418" xr:uid="{00000000-0005-0000-0000-0000028A0000}"/>
    <cellStyle name="Normal 6 3 8 4 2" xfId="13932" xr:uid="{00000000-0005-0000-0000-0000038A0000}"/>
    <cellStyle name="Normal 6 3 8 4 2 2" xfId="26662" xr:uid="{00000000-0005-0000-0000-0000048A0000}"/>
    <cellStyle name="Normal 6 3 8 4 3" xfId="22145" xr:uid="{00000000-0005-0000-0000-0000058A0000}"/>
    <cellStyle name="Normal 6 3 8 5" xfId="12773" xr:uid="{00000000-0005-0000-0000-0000068A0000}"/>
    <cellStyle name="Normal 6 3 8 5 2" xfId="25519" xr:uid="{00000000-0005-0000-0000-0000078A0000}"/>
    <cellStyle name="Normal 6 3 8 6" xfId="18338" xr:uid="{00000000-0005-0000-0000-0000088A0000}"/>
    <cellStyle name="Normal 6 3 8 7" xfId="31706" xr:uid="{00000000-0005-0000-0000-0000098A0000}"/>
    <cellStyle name="Normal 6 3 8 8" xfId="34918" xr:uid="{00000000-0005-0000-0000-00000A8A0000}"/>
    <cellStyle name="Normal 6 3 9" xfId="5606" xr:uid="{00000000-0005-0000-0000-00000B8A0000}"/>
    <cellStyle name="Normal 6 3 9 2" xfId="8375" xr:uid="{00000000-0005-0000-0000-00000C8A0000}"/>
    <cellStyle name="Normal 6 3 9 2 2" xfId="14864" xr:uid="{00000000-0005-0000-0000-00000D8A0000}"/>
    <cellStyle name="Normal 6 3 9 2 2 2" xfId="27539" xr:uid="{00000000-0005-0000-0000-00000E8A0000}"/>
    <cellStyle name="Normal 6 3 9 2 3" xfId="19643" xr:uid="{00000000-0005-0000-0000-00000F8A0000}"/>
    <cellStyle name="Normal 6 3 9 2 4" xfId="32758" xr:uid="{00000000-0005-0000-0000-0000108A0000}"/>
    <cellStyle name="Normal 6 3 9 2 5" xfId="35769" xr:uid="{00000000-0005-0000-0000-0000118A0000}"/>
    <cellStyle name="Normal 6 3 9 3" xfId="9299" xr:uid="{00000000-0005-0000-0000-0000128A0000}"/>
    <cellStyle name="Normal 6 3 9 3 2" xfId="15706" xr:uid="{00000000-0005-0000-0000-0000138A0000}"/>
    <cellStyle name="Normal 6 3 9 3 2 2" xfId="28350" xr:uid="{00000000-0005-0000-0000-0000148A0000}"/>
    <cellStyle name="Normal 6 3 9 3 3" xfId="23297" xr:uid="{00000000-0005-0000-0000-0000158A0000}"/>
    <cellStyle name="Normal 6 3 9 4" xfId="7419" xr:uid="{00000000-0005-0000-0000-0000168A0000}"/>
    <cellStyle name="Normal 6 3 9 4 2" xfId="13933" xr:uid="{00000000-0005-0000-0000-0000178A0000}"/>
    <cellStyle name="Normal 6 3 9 4 2 2" xfId="26663" xr:uid="{00000000-0005-0000-0000-0000188A0000}"/>
    <cellStyle name="Normal 6 3 9 4 3" xfId="22146" xr:uid="{00000000-0005-0000-0000-0000198A0000}"/>
    <cellStyle name="Normal 6 3 9 5" xfId="12774" xr:uid="{00000000-0005-0000-0000-00001A8A0000}"/>
    <cellStyle name="Normal 6 3 9 5 2" xfId="25520" xr:uid="{00000000-0005-0000-0000-00001B8A0000}"/>
    <cellStyle name="Normal 6 3 9 6" xfId="18339" xr:uid="{00000000-0005-0000-0000-00001C8A0000}"/>
    <cellStyle name="Normal 6 3 9 7" xfId="31707" xr:uid="{00000000-0005-0000-0000-00001D8A0000}"/>
    <cellStyle name="Normal 6 3 9 8" xfId="34919" xr:uid="{00000000-0005-0000-0000-00001E8A0000}"/>
    <cellStyle name="Normal 6 4" xfId="1053" xr:uid="{00000000-0005-0000-0000-00001F8A0000}"/>
    <cellStyle name="Normal 6 4 10" xfId="5608" xr:uid="{00000000-0005-0000-0000-0000208A0000}"/>
    <cellStyle name="Normal 6 4 10 2" xfId="8377" xr:uid="{00000000-0005-0000-0000-0000218A0000}"/>
    <cellStyle name="Normal 6 4 10 2 2" xfId="14866" xr:uid="{00000000-0005-0000-0000-0000228A0000}"/>
    <cellStyle name="Normal 6 4 10 2 2 2" xfId="27541" xr:uid="{00000000-0005-0000-0000-0000238A0000}"/>
    <cellStyle name="Normal 6 4 10 2 3" xfId="19645" xr:uid="{00000000-0005-0000-0000-0000248A0000}"/>
    <cellStyle name="Normal 6 4 10 2 4" xfId="32760" xr:uid="{00000000-0005-0000-0000-0000258A0000}"/>
    <cellStyle name="Normal 6 4 10 2 5" xfId="35771" xr:uid="{00000000-0005-0000-0000-0000268A0000}"/>
    <cellStyle name="Normal 6 4 10 3" xfId="9301" xr:uid="{00000000-0005-0000-0000-0000278A0000}"/>
    <cellStyle name="Normal 6 4 10 3 2" xfId="15708" xr:uid="{00000000-0005-0000-0000-0000288A0000}"/>
    <cellStyle name="Normal 6 4 10 3 2 2" xfId="28352" xr:uid="{00000000-0005-0000-0000-0000298A0000}"/>
    <cellStyle name="Normal 6 4 10 3 3" xfId="23299" xr:uid="{00000000-0005-0000-0000-00002A8A0000}"/>
    <cellStyle name="Normal 6 4 10 4" xfId="7421" xr:uid="{00000000-0005-0000-0000-00002B8A0000}"/>
    <cellStyle name="Normal 6 4 10 4 2" xfId="13935" xr:uid="{00000000-0005-0000-0000-00002C8A0000}"/>
    <cellStyle name="Normal 6 4 10 4 2 2" xfId="26665" xr:uid="{00000000-0005-0000-0000-00002D8A0000}"/>
    <cellStyle name="Normal 6 4 10 4 3" xfId="22148" xr:uid="{00000000-0005-0000-0000-00002E8A0000}"/>
    <cellStyle name="Normal 6 4 10 5" xfId="12776" xr:uid="{00000000-0005-0000-0000-00002F8A0000}"/>
    <cellStyle name="Normal 6 4 10 5 2" xfId="25522" xr:uid="{00000000-0005-0000-0000-0000308A0000}"/>
    <cellStyle name="Normal 6 4 10 6" xfId="18341" xr:uid="{00000000-0005-0000-0000-0000318A0000}"/>
    <cellStyle name="Normal 6 4 10 7" xfId="31709" xr:uid="{00000000-0005-0000-0000-0000328A0000}"/>
    <cellStyle name="Normal 6 4 10 8" xfId="34921" xr:uid="{00000000-0005-0000-0000-0000338A0000}"/>
    <cellStyle name="Normal 6 4 11" xfId="5609" xr:uid="{00000000-0005-0000-0000-0000348A0000}"/>
    <cellStyle name="Normal 6 4 11 2" xfId="8378" xr:uid="{00000000-0005-0000-0000-0000358A0000}"/>
    <cellStyle name="Normal 6 4 11 2 2" xfId="14867" xr:uid="{00000000-0005-0000-0000-0000368A0000}"/>
    <cellStyle name="Normal 6 4 11 2 2 2" xfId="27542" xr:uid="{00000000-0005-0000-0000-0000378A0000}"/>
    <cellStyle name="Normal 6 4 11 2 3" xfId="19646" xr:uid="{00000000-0005-0000-0000-0000388A0000}"/>
    <cellStyle name="Normal 6 4 11 2 4" xfId="32761" xr:uid="{00000000-0005-0000-0000-0000398A0000}"/>
    <cellStyle name="Normal 6 4 11 2 5" xfId="35772" xr:uid="{00000000-0005-0000-0000-00003A8A0000}"/>
    <cellStyle name="Normal 6 4 11 3" xfId="9302" xr:uid="{00000000-0005-0000-0000-00003B8A0000}"/>
    <cellStyle name="Normal 6 4 11 3 2" xfId="15709" xr:uid="{00000000-0005-0000-0000-00003C8A0000}"/>
    <cellStyle name="Normal 6 4 11 3 2 2" xfId="28353" xr:uid="{00000000-0005-0000-0000-00003D8A0000}"/>
    <cellStyle name="Normal 6 4 11 3 3" xfId="23300" xr:uid="{00000000-0005-0000-0000-00003E8A0000}"/>
    <cellStyle name="Normal 6 4 11 4" xfId="7422" xr:uid="{00000000-0005-0000-0000-00003F8A0000}"/>
    <cellStyle name="Normal 6 4 11 4 2" xfId="13936" xr:uid="{00000000-0005-0000-0000-0000408A0000}"/>
    <cellStyle name="Normal 6 4 11 4 2 2" xfId="26666" xr:uid="{00000000-0005-0000-0000-0000418A0000}"/>
    <cellStyle name="Normal 6 4 11 4 3" xfId="22149" xr:uid="{00000000-0005-0000-0000-0000428A0000}"/>
    <cellStyle name="Normal 6 4 11 5" xfId="12777" xr:uid="{00000000-0005-0000-0000-0000438A0000}"/>
    <cellStyle name="Normal 6 4 11 5 2" xfId="25523" xr:uid="{00000000-0005-0000-0000-0000448A0000}"/>
    <cellStyle name="Normal 6 4 11 6" xfId="18342" xr:uid="{00000000-0005-0000-0000-0000458A0000}"/>
    <cellStyle name="Normal 6 4 11 7" xfId="31710" xr:uid="{00000000-0005-0000-0000-0000468A0000}"/>
    <cellStyle name="Normal 6 4 11 8" xfId="34922" xr:uid="{00000000-0005-0000-0000-0000478A0000}"/>
    <cellStyle name="Normal 6 4 12" xfId="5610" xr:uid="{00000000-0005-0000-0000-0000488A0000}"/>
    <cellStyle name="Normal 6 4 12 2" xfId="8379" xr:uid="{00000000-0005-0000-0000-0000498A0000}"/>
    <cellStyle name="Normal 6 4 12 2 2" xfId="14868" xr:uid="{00000000-0005-0000-0000-00004A8A0000}"/>
    <cellStyle name="Normal 6 4 12 2 2 2" xfId="27543" xr:uid="{00000000-0005-0000-0000-00004B8A0000}"/>
    <cellStyle name="Normal 6 4 12 2 3" xfId="19647" xr:uid="{00000000-0005-0000-0000-00004C8A0000}"/>
    <cellStyle name="Normal 6 4 12 2 4" xfId="32762" xr:uid="{00000000-0005-0000-0000-00004D8A0000}"/>
    <cellStyle name="Normal 6 4 12 2 5" xfId="35773" xr:uid="{00000000-0005-0000-0000-00004E8A0000}"/>
    <cellStyle name="Normal 6 4 12 3" xfId="9303" xr:uid="{00000000-0005-0000-0000-00004F8A0000}"/>
    <cellStyle name="Normal 6 4 12 3 2" xfId="15710" xr:uid="{00000000-0005-0000-0000-0000508A0000}"/>
    <cellStyle name="Normal 6 4 12 3 2 2" xfId="28354" xr:uid="{00000000-0005-0000-0000-0000518A0000}"/>
    <cellStyle name="Normal 6 4 12 3 3" xfId="23301" xr:uid="{00000000-0005-0000-0000-0000528A0000}"/>
    <cellStyle name="Normal 6 4 12 4" xfId="7423" xr:uid="{00000000-0005-0000-0000-0000538A0000}"/>
    <cellStyle name="Normal 6 4 12 4 2" xfId="13937" xr:uid="{00000000-0005-0000-0000-0000548A0000}"/>
    <cellStyle name="Normal 6 4 12 4 2 2" xfId="26667" xr:uid="{00000000-0005-0000-0000-0000558A0000}"/>
    <cellStyle name="Normal 6 4 12 4 3" xfId="22150" xr:uid="{00000000-0005-0000-0000-0000568A0000}"/>
    <cellStyle name="Normal 6 4 12 5" xfId="12778" xr:uid="{00000000-0005-0000-0000-0000578A0000}"/>
    <cellStyle name="Normal 6 4 12 5 2" xfId="25524" xr:uid="{00000000-0005-0000-0000-0000588A0000}"/>
    <cellStyle name="Normal 6 4 12 6" xfId="18343" xr:uid="{00000000-0005-0000-0000-0000598A0000}"/>
    <cellStyle name="Normal 6 4 12 7" xfId="31711" xr:uid="{00000000-0005-0000-0000-00005A8A0000}"/>
    <cellStyle name="Normal 6 4 12 8" xfId="34923" xr:uid="{00000000-0005-0000-0000-00005B8A0000}"/>
    <cellStyle name="Normal 6 4 13" xfId="5611" xr:uid="{00000000-0005-0000-0000-00005C8A0000}"/>
    <cellStyle name="Normal 6 4 13 2" xfId="8380" xr:uid="{00000000-0005-0000-0000-00005D8A0000}"/>
    <cellStyle name="Normal 6 4 13 2 2" xfId="14869" xr:uid="{00000000-0005-0000-0000-00005E8A0000}"/>
    <cellStyle name="Normal 6 4 13 2 2 2" xfId="27544" xr:uid="{00000000-0005-0000-0000-00005F8A0000}"/>
    <cellStyle name="Normal 6 4 13 2 3" xfId="19648" xr:uid="{00000000-0005-0000-0000-0000608A0000}"/>
    <cellStyle name="Normal 6 4 13 2 4" xfId="32763" xr:uid="{00000000-0005-0000-0000-0000618A0000}"/>
    <cellStyle name="Normal 6 4 13 2 5" xfId="35774" xr:uid="{00000000-0005-0000-0000-0000628A0000}"/>
    <cellStyle name="Normal 6 4 13 3" xfId="9304" xr:uid="{00000000-0005-0000-0000-0000638A0000}"/>
    <cellStyle name="Normal 6 4 13 3 2" xfId="15711" xr:uid="{00000000-0005-0000-0000-0000648A0000}"/>
    <cellStyle name="Normal 6 4 13 3 2 2" xfId="28355" xr:uid="{00000000-0005-0000-0000-0000658A0000}"/>
    <cellStyle name="Normal 6 4 13 3 3" xfId="23302" xr:uid="{00000000-0005-0000-0000-0000668A0000}"/>
    <cellStyle name="Normal 6 4 13 4" xfId="7424" xr:uid="{00000000-0005-0000-0000-0000678A0000}"/>
    <cellStyle name="Normal 6 4 13 4 2" xfId="13938" xr:uid="{00000000-0005-0000-0000-0000688A0000}"/>
    <cellStyle name="Normal 6 4 13 4 2 2" xfId="26668" xr:uid="{00000000-0005-0000-0000-0000698A0000}"/>
    <cellStyle name="Normal 6 4 13 4 3" xfId="22151" xr:uid="{00000000-0005-0000-0000-00006A8A0000}"/>
    <cellStyle name="Normal 6 4 13 5" xfId="12779" xr:uid="{00000000-0005-0000-0000-00006B8A0000}"/>
    <cellStyle name="Normal 6 4 13 5 2" xfId="25525" xr:uid="{00000000-0005-0000-0000-00006C8A0000}"/>
    <cellStyle name="Normal 6 4 13 6" xfId="18344" xr:uid="{00000000-0005-0000-0000-00006D8A0000}"/>
    <cellStyle name="Normal 6 4 13 7" xfId="31712" xr:uid="{00000000-0005-0000-0000-00006E8A0000}"/>
    <cellStyle name="Normal 6 4 13 8" xfId="34924" xr:uid="{00000000-0005-0000-0000-00006F8A0000}"/>
    <cellStyle name="Normal 6 4 14" xfId="5612" xr:uid="{00000000-0005-0000-0000-0000708A0000}"/>
    <cellStyle name="Normal 6 4 14 2" xfId="8381" xr:uid="{00000000-0005-0000-0000-0000718A0000}"/>
    <cellStyle name="Normal 6 4 14 2 2" xfId="14870" xr:uid="{00000000-0005-0000-0000-0000728A0000}"/>
    <cellStyle name="Normal 6 4 14 2 2 2" xfId="27545" xr:uid="{00000000-0005-0000-0000-0000738A0000}"/>
    <cellStyle name="Normal 6 4 14 2 3" xfId="19649" xr:uid="{00000000-0005-0000-0000-0000748A0000}"/>
    <cellStyle name="Normal 6 4 14 2 4" xfId="32764" xr:uid="{00000000-0005-0000-0000-0000758A0000}"/>
    <cellStyle name="Normal 6 4 14 2 5" xfId="35775" xr:uid="{00000000-0005-0000-0000-0000768A0000}"/>
    <cellStyle name="Normal 6 4 14 3" xfId="9305" xr:uid="{00000000-0005-0000-0000-0000778A0000}"/>
    <cellStyle name="Normal 6 4 14 3 2" xfId="15712" xr:uid="{00000000-0005-0000-0000-0000788A0000}"/>
    <cellStyle name="Normal 6 4 14 3 2 2" xfId="28356" xr:uid="{00000000-0005-0000-0000-0000798A0000}"/>
    <cellStyle name="Normal 6 4 14 3 3" xfId="23303" xr:uid="{00000000-0005-0000-0000-00007A8A0000}"/>
    <cellStyle name="Normal 6 4 14 4" xfId="7425" xr:uid="{00000000-0005-0000-0000-00007B8A0000}"/>
    <cellStyle name="Normal 6 4 14 4 2" xfId="13939" xr:uid="{00000000-0005-0000-0000-00007C8A0000}"/>
    <cellStyle name="Normal 6 4 14 4 2 2" xfId="26669" xr:uid="{00000000-0005-0000-0000-00007D8A0000}"/>
    <cellStyle name="Normal 6 4 14 4 3" xfId="22152" xr:uid="{00000000-0005-0000-0000-00007E8A0000}"/>
    <cellStyle name="Normal 6 4 14 5" xfId="12780" xr:uid="{00000000-0005-0000-0000-00007F8A0000}"/>
    <cellStyle name="Normal 6 4 14 5 2" xfId="25526" xr:uid="{00000000-0005-0000-0000-0000808A0000}"/>
    <cellStyle name="Normal 6 4 14 6" xfId="18345" xr:uid="{00000000-0005-0000-0000-0000818A0000}"/>
    <cellStyle name="Normal 6 4 14 7" xfId="31713" xr:uid="{00000000-0005-0000-0000-0000828A0000}"/>
    <cellStyle name="Normal 6 4 14 8" xfId="34925" xr:uid="{00000000-0005-0000-0000-0000838A0000}"/>
    <cellStyle name="Normal 6 4 15" xfId="5613" xr:uid="{00000000-0005-0000-0000-0000848A0000}"/>
    <cellStyle name="Normal 6 4 15 2" xfId="8382" xr:uid="{00000000-0005-0000-0000-0000858A0000}"/>
    <cellStyle name="Normal 6 4 15 2 2" xfId="14871" xr:uid="{00000000-0005-0000-0000-0000868A0000}"/>
    <cellStyle name="Normal 6 4 15 2 2 2" xfId="27546" xr:uid="{00000000-0005-0000-0000-0000878A0000}"/>
    <cellStyle name="Normal 6 4 15 2 3" xfId="19650" xr:uid="{00000000-0005-0000-0000-0000888A0000}"/>
    <cellStyle name="Normal 6 4 15 2 4" xfId="32765" xr:uid="{00000000-0005-0000-0000-0000898A0000}"/>
    <cellStyle name="Normal 6 4 15 2 5" xfId="35776" xr:uid="{00000000-0005-0000-0000-00008A8A0000}"/>
    <cellStyle name="Normal 6 4 15 3" xfId="9306" xr:uid="{00000000-0005-0000-0000-00008B8A0000}"/>
    <cellStyle name="Normal 6 4 15 3 2" xfId="15713" xr:uid="{00000000-0005-0000-0000-00008C8A0000}"/>
    <cellStyle name="Normal 6 4 15 3 2 2" xfId="28357" xr:uid="{00000000-0005-0000-0000-00008D8A0000}"/>
    <cellStyle name="Normal 6 4 15 3 3" xfId="23304" xr:uid="{00000000-0005-0000-0000-00008E8A0000}"/>
    <cellStyle name="Normal 6 4 15 4" xfId="7426" xr:uid="{00000000-0005-0000-0000-00008F8A0000}"/>
    <cellStyle name="Normal 6 4 15 4 2" xfId="13940" xr:uid="{00000000-0005-0000-0000-0000908A0000}"/>
    <cellStyle name="Normal 6 4 15 4 2 2" xfId="26670" xr:uid="{00000000-0005-0000-0000-0000918A0000}"/>
    <cellStyle name="Normal 6 4 15 4 3" xfId="22153" xr:uid="{00000000-0005-0000-0000-0000928A0000}"/>
    <cellStyle name="Normal 6 4 15 5" xfId="12781" xr:uid="{00000000-0005-0000-0000-0000938A0000}"/>
    <cellStyle name="Normal 6 4 15 5 2" xfId="25527" xr:uid="{00000000-0005-0000-0000-0000948A0000}"/>
    <cellStyle name="Normal 6 4 15 6" xfId="18346" xr:uid="{00000000-0005-0000-0000-0000958A0000}"/>
    <cellStyle name="Normal 6 4 15 7" xfId="31714" xr:uid="{00000000-0005-0000-0000-0000968A0000}"/>
    <cellStyle name="Normal 6 4 15 8" xfId="34926" xr:uid="{00000000-0005-0000-0000-0000978A0000}"/>
    <cellStyle name="Normal 6 4 16" xfId="5614" xr:uid="{00000000-0005-0000-0000-0000988A0000}"/>
    <cellStyle name="Normal 6 4 16 2" xfId="8383" xr:uid="{00000000-0005-0000-0000-0000998A0000}"/>
    <cellStyle name="Normal 6 4 16 2 2" xfId="14872" xr:uid="{00000000-0005-0000-0000-00009A8A0000}"/>
    <cellStyle name="Normal 6 4 16 2 2 2" xfId="27547" xr:uid="{00000000-0005-0000-0000-00009B8A0000}"/>
    <cellStyle name="Normal 6 4 16 2 3" xfId="19651" xr:uid="{00000000-0005-0000-0000-00009C8A0000}"/>
    <cellStyle name="Normal 6 4 16 2 4" xfId="32766" xr:uid="{00000000-0005-0000-0000-00009D8A0000}"/>
    <cellStyle name="Normal 6 4 16 2 5" xfId="35777" xr:uid="{00000000-0005-0000-0000-00009E8A0000}"/>
    <cellStyle name="Normal 6 4 16 3" xfId="9307" xr:uid="{00000000-0005-0000-0000-00009F8A0000}"/>
    <cellStyle name="Normal 6 4 16 3 2" xfId="15714" xr:uid="{00000000-0005-0000-0000-0000A08A0000}"/>
    <cellStyle name="Normal 6 4 16 3 2 2" xfId="28358" xr:uid="{00000000-0005-0000-0000-0000A18A0000}"/>
    <cellStyle name="Normal 6 4 16 3 3" xfId="23305" xr:uid="{00000000-0005-0000-0000-0000A28A0000}"/>
    <cellStyle name="Normal 6 4 16 4" xfId="7427" xr:uid="{00000000-0005-0000-0000-0000A38A0000}"/>
    <cellStyle name="Normal 6 4 16 4 2" xfId="13941" xr:uid="{00000000-0005-0000-0000-0000A48A0000}"/>
    <cellStyle name="Normal 6 4 16 4 2 2" xfId="26671" xr:uid="{00000000-0005-0000-0000-0000A58A0000}"/>
    <cellStyle name="Normal 6 4 16 4 3" xfId="22154" xr:uid="{00000000-0005-0000-0000-0000A68A0000}"/>
    <cellStyle name="Normal 6 4 16 5" xfId="12782" xr:uid="{00000000-0005-0000-0000-0000A78A0000}"/>
    <cellStyle name="Normal 6 4 16 5 2" xfId="25528" xr:uid="{00000000-0005-0000-0000-0000A88A0000}"/>
    <cellStyle name="Normal 6 4 16 6" xfId="18347" xr:uid="{00000000-0005-0000-0000-0000A98A0000}"/>
    <cellStyle name="Normal 6 4 16 7" xfId="31715" xr:uid="{00000000-0005-0000-0000-0000AA8A0000}"/>
    <cellStyle name="Normal 6 4 16 8" xfId="34927" xr:uid="{00000000-0005-0000-0000-0000AB8A0000}"/>
    <cellStyle name="Normal 6 4 17" xfId="5615" xr:uid="{00000000-0005-0000-0000-0000AC8A0000}"/>
    <cellStyle name="Normal 6 4 17 2" xfId="8384" xr:uid="{00000000-0005-0000-0000-0000AD8A0000}"/>
    <cellStyle name="Normal 6 4 17 2 2" xfId="14873" xr:uid="{00000000-0005-0000-0000-0000AE8A0000}"/>
    <cellStyle name="Normal 6 4 17 2 2 2" xfId="27548" xr:uid="{00000000-0005-0000-0000-0000AF8A0000}"/>
    <cellStyle name="Normal 6 4 17 2 3" xfId="19652" xr:uid="{00000000-0005-0000-0000-0000B08A0000}"/>
    <cellStyle name="Normal 6 4 17 2 4" xfId="32767" xr:uid="{00000000-0005-0000-0000-0000B18A0000}"/>
    <cellStyle name="Normal 6 4 17 2 5" xfId="35778" xr:uid="{00000000-0005-0000-0000-0000B28A0000}"/>
    <cellStyle name="Normal 6 4 17 3" xfId="9308" xr:uid="{00000000-0005-0000-0000-0000B38A0000}"/>
    <cellStyle name="Normal 6 4 17 3 2" xfId="15715" xr:uid="{00000000-0005-0000-0000-0000B48A0000}"/>
    <cellStyle name="Normal 6 4 17 3 2 2" xfId="28359" xr:uid="{00000000-0005-0000-0000-0000B58A0000}"/>
    <cellStyle name="Normal 6 4 17 3 3" xfId="23306" xr:uid="{00000000-0005-0000-0000-0000B68A0000}"/>
    <cellStyle name="Normal 6 4 17 4" xfId="7428" xr:uid="{00000000-0005-0000-0000-0000B78A0000}"/>
    <cellStyle name="Normal 6 4 17 4 2" xfId="13942" xr:uid="{00000000-0005-0000-0000-0000B88A0000}"/>
    <cellStyle name="Normal 6 4 17 4 2 2" xfId="26672" xr:uid="{00000000-0005-0000-0000-0000B98A0000}"/>
    <cellStyle name="Normal 6 4 17 4 3" xfId="22155" xr:uid="{00000000-0005-0000-0000-0000BA8A0000}"/>
    <cellStyle name="Normal 6 4 17 5" xfId="12783" xr:uid="{00000000-0005-0000-0000-0000BB8A0000}"/>
    <cellStyle name="Normal 6 4 17 5 2" xfId="25529" xr:uid="{00000000-0005-0000-0000-0000BC8A0000}"/>
    <cellStyle name="Normal 6 4 17 6" xfId="18348" xr:uid="{00000000-0005-0000-0000-0000BD8A0000}"/>
    <cellStyle name="Normal 6 4 17 7" xfId="31716" xr:uid="{00000000-0005-0000-0000-0000BE8A0000}"/>
    <cellStyle name="Normal 6 4 17 8" xfId="34928" xr:uid="{00000000-0005-0000-0000-0000BF8A0000}"/>
    <cellStyle name="Normal 6 4 18" xfId="5616" xr:uid="{00000000-0005-0000-0000-0000C08A0000}"/>
    <cellStyle name="Normal 6 4 18 2" xfId="8385" xr:uid="{00000000-0005-0000-0000-0000C18A0000}"/>
    <cellStyle name="Normal 6 4 18 2 2" xfId="14874" xr:uid="{00000000-0005-0000-0000-0000C28A0000}"/>
    <cellStyle name="Normal 6 4 18 2 2 2" xfId="27549" xr:uid="{00000000-0005-0000-0000-0000C38A0000}"/>
    <cellStyle name="Normal 6 4 18 2 3" xfId="19653" xr:uid="{00000000-0005-0000-0000-0000C48A0000}"/>
    <cellStyle name="Normal 6 4 18 2 4" xfId="32768" xr:uid="{00000000-0005-0000-0000-0000C58A0000}"/>
    <cellStyle name="Normal 6 4 18 2 5" xfId="35779" xr:uid="{00000000-0005-0000-0000-0000C68A0000}"/>
    <cellStyle name="Normal 6 4 18 3" xfId="9309" xr:uid="{00000000-0005-0000-0000-0000C78A0000}"/>
    <cellStyle name="Normal 6 4 18 3 2" xfId="15716" xr:uid="{00000000-0005-0000-0000-0000C88A0000}"/>
    <cellStyle name="Normal 6 4 18 3 2 2" xfId="28360" xr:uid="{00000000-0005-0000-0000-0000C98A0000}"/>
    <cellStyle name="Normal 6 4 18 3 3" xfId="23307" xr:uid="{00000000-0005-0000-0000-0000CA8A0000}"/>
    <cellStyle name="Normal 6 4 18 4" xfId="7429" xr:uid="{00000000-0005-0000-0000-0000CB8A0000}"/>
    <cellStyle name="Normal 6 4 18 4 2" xfId="13943" xr:uid="{00000000-0005-0000-0000-0000CC8A0000}"/>
    <cellStyle name="Normal 6 4 18 4 2 2" xfId="26673" xr:uid="{00000000-0005-0000-0000-0000CD8A0000}"/>
    <cellStyle name="Normal 6 4 18 4 3" xfId="22156" xr:uid="{00000000-0005-0000-0000-0000CE8A0000}"/>
    <cellStyle name="Normal 6 4 18 5" xfId="12784" xr:uid="{00000000-0005-0000-0000-0000CF8A0000}"/>
    <cellStyle name="Normal 6 4 18 5 2" xfId="25530" xr:uid="{00000000-0005-0000-0000-0000D08A0000}"/>
    <cellStyle name="Normal 6 4 18 6" xfId="18349" xr:uid="{00000000-0005-0000-0000-0000D18A0000}"/>
    <cellStyle name="Normal 6 4 18 7" xfId="31717" xr:uid="{00000000-0005-0000-0000-0000D28A0000}"/>
    <cellStyle name="Normal 6 4 18 8" xfId="34929" xr:uid="{00000000-0005-0000-0000-0000D38A0000}"/>
    <cellStyle name="Normal 6 4 19" xfId="5617" xr:uid="{00000000-0005-0000-0000-0000D48A0000}"/>
    <cellStyle name="Normal 6 4 19 2" xfId="8386" xr:uid="{00000000-0005-0000-0000-0000D58A0000}"/>
    <cellStyle name="Normal 6 4 19 2 2" xfId="14875" xr:uid="{00000000-0005-0000-0000-0000D68A0000}"/>
    <cellStyle name="Normal 6 4 19 2 2 2" xfId="27550" xr:uid="{00000000-0005-0000-0000-0000D78A0000}"/>
    <cellStyle name="Normal 6 4 19 2 3" xfId="19654" xr:uid="{00000000-0005-0000-0000-0000D88A0000}"/>
    <cellStyle name="Normal 6 4 19 2 4" xfId="32769" xr:uid="{00000000-0005-0000-0000-0000D98A0000}"/>
    <cellStyle name="Normal 6 4 19 2 5" xfId="35780" xr:uid="{00000000-0005-0000-0000-0000DA8A0000}"/>
    <cellStyle name="Normal 6 4 19 3" xfId="9310" xr:uid="{00000000-0005-0000-0000-0000DB8A0000}"/>
    <cellStyle name="Normal 6 4 19 3 2" xfId="15717" xr:uid="{00000000-0005-0000-0000-0000DC8A0000}"/>
    <cellStyle name="Normal 6 4 19 3 2 2" xfId="28361" xr:uid="{00000000-0005-0000-0000-0000DD8A0000}"/>
    <cellStyle name="Normal 6 4 19 3 3" xfId="23308" xr:uid="{00000000-0005-0000-0000-0000DE8A0000}"/>
    <cellStyle name="Normal 6 4 19 4" xfId="7430" xr:uid="{00000000-0005-0000-0000-0000DF8A0000}"/>
    <cellStyle name="Normal 6 4 19 4 2" xfId="13944" xr:uid="{00000000-0005-0000-0000-0000E08A0000}"/>
    <cellStyle name="Normal 6 4 19 4 2 2" xfId="26674" xr:uid="{00000000-0005-0000-0000-0000E18A0000}"/>
    <cellStyle name="Normal 6 4 19 4 3" xfId="22157" xr:uid="{00000000-0005-0000-0000-0000E28A0000}"/>
    <cellStyle name="Normal 6 4 19 5" xfId="12785" xr:uid="{00000000-0005-0000-0000-0000E38A0000}"/>
    <cellStyle name="Normal 6 4 19 5 2" xfId="25531" xr:uid="{00000000-0005-0000-0000-0000E48A0000}"/>
    <cellStyle name="Normal 6 4 19 6" xfId="18350" xr:uid="{00000000-0005-0000-0000-0000E58A0000}"/>
    <cellStyle name="Normal 6 4 19 7" xfId="31718" xr:uid="{00000000-0005-0000-0000-0000E68A0000}"/>
    <cellStyle name="Normal 6 4 19 8" xfId="34930" xr:uid="{00000000-0005-0000-0000-0000E78A0000}"/>
    <cellStyle name="Normal 6 4 2" xfId="1998" xr:uid="{00000000-0005-0000-0000-0000E88A0000}"/>
    <cellStyle name="Normal 6 4 2 10" xfId="5618" xr:uid="{00000000-0005-0000-0000-0000E98A0000}"/>
    <cellStyle name="Normal 6 4 2 11" xfId="45536" xr:uid="{00000000-0005-0000-0000-0000EA8A0000}"/>
    <cellStyle name="Normal 6 4 2 12" xfId="47265" xr:uid="{791CABA6-B928-4E49-AC37-602DBB466918}"/>
    <cellStyle name="Normal 6 4 2 2" xfId="1999" xr:uid="{00000000-0005-0000-0000-0000EB8A0000}"/>
    <cellStyle name="Normal 6 4 2 2 10" xfId="47266" xr:uid="{A2BB2375-E10C-4254-B611-527ADCE6C5AA}"/>
    <cellStyle name="Normal 6 4 2 2 2" xfId="2000" xr:uid="{00000000-0005-0000-0000-0000EC8A0000}"/>
    <cellStyle name="Normal 6 4 2 2 2 2" xfId="16191" xr:uid="{00000000-0005-0000-0000-0000ED8A0000}"/>
    <cellStyle name="Normal 6 4 2 2 2 2 2" xfId="28812" xr:uid="{00000000-0005-0000-0000-0000EE8A0000}"/>
    <cellStyle name="Normal 6 4 2 2 2 2 3" xfId="45539" xr:uid="{00000000-0005-0000-0000-0000EF8A0000}"/>
    <cellStyle name="Normal 6 4 2 2 2 3" xfId="23758" xr:uid="{00000000-0005-0000-0000-0000F08A0000}"/>
    <cellStyle name="Normal 6 4 2 2 2 3 2" xfId="45540" xr:uid="{00000000-0005-0000-0000-0000F18A0000}"/>
    <cellStyle name="Normal 6 4 2 2 2 4" xfId="10609" xr:uid="{00000000-0005-0000-0000-0000F28A0000}"/>
    <cellStyle name="Normal 6 4 2 2 2 4 2" xfId="45541" xr:uid="{00000000-0005-0000-0000-0000F38A0000}"/>
    <cellStyle name="Normal 6 4 2 2 2 5" xfId="45538" xr:uid="{00000000-0005-0000-0000-0000F48A0000}"/>
    <cellStyle name="Normal 6 4 2 2 2 6" xfId="47267" xr:uid="{DF5BE8BC-CDFB-48AC-A192-964430498149}"/>
    <cellStyle name="Normal 6 4 2 2 3" xfId="10805" xr:uid="{00000000-0005-0000-0000-0000F58A0000}"/>
    <cellStyle name="Normal 6 4 2 2 3 2" xfId="16325" xr:uid="{00000000-0005-0000-0000-0000F68A0000}"/>
    <cellStyle name="Normal 6 4 2 2 3 2 2" xfId="28867" xr:uid="{00000000-0005-0000-0000-0000F78A0000}"/>
    <cellStyle name="Normal 6 4 2 2 3 3" xfId="23787" xr:uid="{00000000-0005-0000-0000-0000F88A0000}"/>
    <cellStyle name="Normal 6 4 2 2 3 4" xfId="45542" xr:uid="{00000000-0005-0000-0000-0000F98A0000}"/>
    <cellStyle name="Normal 6 4 2 2 4" xfId="14876" xr:uid="{00000000-0005-0000-0000-0000FA8A0000}"/>
    <cellStyle name="Normal 6 4 2 2 4 2" xfId="27551" xr:uid="{00000000-0005-0000-0000-0000FB8A0000}"/>
    <cellStyle name="Normal 6 4 2 2 4 3" xfId="45543" xr:uid="{00000000-0005-0000-0000-0000FC8A0000}"/>
    <cellStyle name="Normal 6 4 2 2 5" xfId="19655" xr:uid="{00000000-0005-0000-0000-0000FD8A0000}"/>
    <cellStyle name="Normal 6 4 2 2 5 2" xfId="45544" xr:uid="{00000000-0005-0000-0000-0000FE8A0000}"/>
    <cellStyle name="Normal 6 4 2 2 6" xfId="32770" xr:uid="{00000000-0005-0000-0000-0000FF8A0000}"/>
    <cellStyle name="Normal 6 4 2 2 6 2" xfId="45545" xr:uid="{00000000-0005-0000-0000-0000008B0000}"/>
    <cellStyle name="Normal 6 4 2 2 7" xfId="35781" xr:uid="{00000000-0005-0000-0000-0000018B0000}"/>
    <cellStyle name="Normal 6 4 2 2 8" xfId="8387" xr:uid="{00000000-0005-0000-0000-0000028B0000}"/>
    <cellStyle name="Normal 6 4 2 2 9" xfId="45537" xr:uid="{00000000-0005-0000-0000-0000038B0000}"/>
    <cellStyle name="Normal 6 4 2 3" xfId="2001" xr:uid="{00000000-0005-0000-0000-0000048B0000}"/>
    <cellStyle name="Normal 6 4 2 3 2" xfId="10860" xr:uid="{00000000-0005-0000-0000-0000058B0000}"/>
    <cellStyle name="Normal 6 4 2 3 2 2" xfId="16356" xr:uid="{00000000-0005-0000-0000-0000068B0000}"/>
    <cellStyle name="Normal 6 4 2 3 2 2 2" xfId="28898" xr:uid="{00000000-0005-0000-0000-0000078B0000}"/>
    <cellStyle name="Normal 6 4 2 3 2 3" xfId="23813" xr:uid="{00000000-0005-0000-0000-0000088B0000}"/>
    <cellStyle name="Normal 6 4 2 3 2 4" xfId="45547" xr:uid="{00000000-0005-0000-0000-0000098B0000}"/>
    <cellStyle name="Normal 6 4 2 3 3" xfId="15718" xr:uid="{00000000-0005-0000-0000-00000A8B0000}"/>
    <cellStyle name="Normal 6 4 2 3 3 2" xfId="28362" xr:uid="{00000000-0005-0000-0000-00000B8B0000}"/>
    <cellStyle name="Normal 6 4 2 3 3 3" xfId="45548" xr:uid="{00000000-0005-0000-0000-00000C8B0000}"/>
    <cellStyle name="Normal 6 4 2 3 4" xfId="23309" xr:uid="{00000000-0005-0000-0000-00000D8B0000}"/>
    <cellStyle name="Normal 6 4 2 3 4 2" xfId="45549" xr:uid="{00000000-0005-0000-0000-00000E8B0000}"/>
    <cellStyle name="Normal 6 4 2 3 5" xfId="9311" xr:uid="{00000000-0005-0000-0000-00000F8B0000}"/>
    <cellStyle name="Normal 6 4 2 3 6" xfId="45546" xr:uid="{00000000-0005-0000-0000-0000108B0000}"/>
    <cellStyle name="Normal 6 4 2 3 7" xfId="47268" xr:uid="{8FD81541-BB4C-4ACD-8A94-FC53B2EBC08E}"/>
    <cellStyle name="Normal 6 4 2 4" xfId="10789" xr:uid="{00000000-0005-0000-0000-0000118B0000}"/>
    <cellStyle name="Normal 6 4 2 4 2" xfId="16313" xr:uid="{00000000-0005-0000-0000-0000128B0000}"/>
    <cellStyle name="Normal 6 4 2 4 2 2" xfId="28855" xr:uid="{00000000-0005-0000-0000-0000138B0000}"/>
    <cellStyle name="Normal 6 4 2 4 3" xfId="23777" xr:uid="{00000000-0005-0000-0000-0000148B0000}"/>
    <cellStyle name="Normal 6 4 2 4 4" xfId="45550" xr:uid="{00000000-0005-0000-0000-0000158B0000}"/>
    <cellStyle name="Normal 6 4 2 5" xfId="7431" xr:uid="{00000000-0005-0000-0000-0000168B0000}"/>
    <cellStyle name="Normal 6 4 2 5 2" xfId="13945" xr:uid="{00000000-0005-0000-0000-0000178B0000}"/>
    <cellStyle name="Normal 6 4 2 5 2 2" xfId="26675" xr:uid="{00000000-0005-0000-0000-0000188B0000}"/>
    <cellStyle name="Normal 6 4 2 5 3" xfId="22158" xr:uid="{00000000-0005-0000-0000-0000198B0000}"/>
    <cellStyle name="Normal 6 4 2 5 4" xfId="45551" xr:uid="{00000000-0005-0000-0000-00001A8B0000}"/>
    <cellStyle name="Normal 6 4 2 6" xfId="12786" xr:uid="{00000000-0005-0000-0000-00001B8B0000}"/>
    <cellStyle name="Normal 6 4 2 6 2" xfId="25532" xr:uid="{00000000-0005-0000-0000-00001C8B0000}"/>
    <cellStyle name="Normal 6 4 2 6 3" xfId="45552" xr:uid="{00000000-0005-0000-0000-00001D8B0000}"/>
    <cellStyle name="Normal 6 4 2 7" xfId="18351" xr:uid="{00000000-0005-0000-0000-00001E8B0000}"/>
    <cellStyle name="Normal 6 4 2 7 2" xfId="45553" xr:uid="{00000000-0005-0000-0000-00001F8B0000}"/>
    <cellStyle name="Normal 6 4 2 8" xfId="31719" xr:uid="{00000000-0005-0000-0000-0000208B0000}"/>
    <cellStyle name="Normal 6 4 2 9" xfId="34931" xr:uid="{00000000-0005-0000-0000-0000218B0000}"/>
    <cellStyle name="Normal 6 4 20" xfId="5607" xr:uid="{00000000-0005-0000-0000-0000228B0000}"/>
    <cellStyle name="Normal 6 4 20 2" xfId="6200" xr:uid="{00000000-0005-0000-0000-0000238B0000}"/>
    <cellStyle name="Normal 6 4 20 3" xfId="8376" xr:uid="{00000000-0005-0000-0000-0000248B0000}"/>
    <cellStyle name="Normal 6 4 20 3 2" xfId="14865" xr:uid="{00000000-0005-0000-0000-0000258B0000}"/>
    <cellStyle name="Normal 6 4 20 3 2 2" xfId="27540" xr:uid="{00000000-0005-0000-0000-0000268B0000}"/>
    <cellStyle name="Normal 6 4 20 3 3" xfId="22594" xr:uid="{00000000-0005-0000-0000-0000278B0000}"/>
    <cellStyle name="Normal 6 4 20 4" xfId="9300" xr:uid="{00000000-0005-0000-0000-0000288B0000}"/>
    <cellStyle name="Normal 6 4 20 4 2" xfId="15707" xr:uid="{00000000-0005-0000-0000-0000298B0000}"/>
    <cellStyle name="Normal 6 4 20 4 2 2" xfId="28351" xr:uid="{00000000-0005-0000-0000-00002A8B0000}"/>
    <cellStyle name="Normal 6 4 20 4 3" xfId="23298" xr:uid="{00000000-0005-0000-0000-00002B8B0000}"/>
    <cellStyle name="Normal 6 4 20 5" xfId="7420" xr:uid="{00000000-0005-0000-0000-00002C8B0000}"/>
    <cellStyle name="Normal 6 4 20 5 2" xfId="13934" xr:uid="{00000000-0005-0000-0000-00002D8B0000}"/>
    <cellStyle name="Normal 6 4 20 5 2 2" xfId="26664" xr:uid="{00000000-0005-0000-0000-00002E8B0000}"/>
    <cellStyle name="Normal 6 4 20 5 3" xfId="22147" xr:uid="{00000000-0005-0000-0000-00002F8B0000}"/>
    <cellStyle name="Normal 6 4 20 6" xfId="12775" xr:uid="{00000000-0005-0000-0000-0000308B0000}"/>
    <cellStyle name="Normal 6 4 20 6 2" xfId="25521" xr:uid="{00000000-0005-0000-0000-0000318B0000}"/>
    <cellStyle name="Normal 6 4 20 7" xfId="18831" xr:uid="{00000000-0005-0000-0000-0000328B0000}"/>
    <cellStyle name="Normal 6 4 20 8" xfId="21058" xr:uid="{00000000-0005-0000-0000-0000338B0000}"/>
    <cellStyle name="Normal 6 4 21" xfId="10952" xr:uid="{00000000-0005-0000-0000-0000348B0000}"/>
    <cellStyle name="Normal 6 4 21 2" xfId="16415" xr:uid="{00000000-0005-0000-0000-0000358B0000}"/>
    <cellStyle name="Normal 6 4 21 2 2" xfId="19644" xr:uid="{00000000-0005-0000-0000-0000368B0000}"/>
    <cellStyle name="Normal 6 4 21 2 3" xfId="32759" xr:uid="{00000000-0005-0000-0000-0000378B0000}"/>
    <cellStyle name="Normal 6 4 21 2 4" xfId="35770" xr:uid="{00000000-0005-0000-0000-0000388B0000}"/>
    <cellStyle name="Normal 6 4 21 3" xfId="18340" xr:uid="{00000000-0005-0000-0000-0000398B0000}"/>
    <cellStyle name="Normal 6 4 21 4" xfId="31708" xr:uid="{00000000-0005-0000-0000-00003A8B0000}"/>
    <cellStyle name="Normal 6 4 21 5" xfId="34920" xr:uid="{00000000-0005-0000-0000-00003B8B0000}"/>
    <cellStyle name="Normal 6 4 22" xfId="2982" xr:uid="{00000000-0005-0000-0000-00003C8B0000}"/>
    <cellStyle name="Normal 6 4 23" xfId="45535" xr:uid="{00000000-0005-0000-0000-00003D8B0000}"/>
    <cellStyle name="Normal 6 4 24" xfId="47264" xr:uid="{EB8DD2D2-1ACC-4BB4-B039-FF50B012DDDC}"/>
    <cellStyle name="Normal 6 4 3" xfId="2002" xr:uid="{00000000-0005-0000-0000-00003E8B0000}"/>
    <cellStyle name="Normal 6 4 3 10" xfId="5619" xr:uid="{00000000-0005-0000-0000-00003F8B0000}"/>
    <cellStyle name="Normal 6 4 3 11" xfId="45554" xr:uid="{00000000-0005-0000-0000-0000408B0000}"/>
    <cellStyle name="Normal 6 4 3 12" xfId="47269" xr:uid="{8C7D1499-C649-4228-A6C2-CE846D230742}"/>
    <cellStyle name="Normal 6 4 3 2" xfId="2003" xr:uid="{00000000-0005-0000-0000-0000418B0000}"/>
    <cellStyle name="Normal 6 4 3 2 2" xfId="10129" xr:uid="{00000000-0005-0000-0000-0000428B0000}"/>
    <cellStyle name="Normal 6 4 3 2 2 2" xfId="16024" xr:uid="{00000000-0005-0000-0000-0000438B0000}"/>
    <cellStyle name="Normal 6 4 3 2 2 2 2" xfId="28652" xr:uid="{00000000-0005-0000-0000-0000448B0000}"/>
    <cellStyle name="Normal 6 4 3 2 2 3" xfId="23617" xr:uid="{00000000-0005-0000-0000-0000458B0000}"/>
    <cellStyle name="Normal 6 4 3 2 2 4" xfId="45556" xr:uid="{00000000-0005-0000-0000-0000468B0000}"/>
    <cellStyle name="Normal 6 4 3 2 3" xfId="14877" xr:uid="{00000000-0005-0000-0000-0000478B0000}"/>
    <cellStyle name="Normal 6 4 3 2 3 2" xfId="27552" xr:uid="{00000000-0005-0000-0000-0000488B0000}"/>
    <cellStyle name="Normal 6 4 3 2 3 3" xfId="45557" xr:uid="{00000000-0005-0000-0000-0000498B0000}"/>
    <cellStyle name="Normal 6 4 3 2 4" xfId="19656" xr:uid="{00000000-0005-0000-0000-00004A8B0000}"/>
    <cellStyle name="Normal 6 4 3 2 4 2" xfId="45558" xr:uid="{00000000-0005-0000-0000-00004B8B0000}"/>
    <cellStyle name="Normal 6 4 3 2 5" xfId="32771" xr:uid="{00000000-0005-0000-0000-00004C8B0000}"/>
    <cellStyle name="Normal 6 4 3 2 6" xfId="35782" xr:uid="{00000000-0005-0000-0000-00004D8B0000}"/>
    <cellStyle name="Normal 6 4 3 2 7" xfId="8388" xr:uid="{00000000-0005-0000-0000-00004E8B0000}"/>
    <cellStyle name="Normal 6 4 3 2 8" xfId="45555" xr:uid="{00000000-0005-0000-0000-00004F8B0000}"/>
    <cellStyle name="Normal 6 4 3 2 9" xfId="47270" xr:uid="{D3550C7B-8E55-4306-BF25-C876ABB2D0C9}"/>
    <cellStyle name="Normal 6 4 3 3" xfId="9312" xr:uid="{00000000-0005-0000-0000-0000508B0000}"/>
    <cellStyle name="Normal 6 4 3 3 2" xfId="15719" xr:uid="{00000000-0005-0000-0000-0000518B0000}"/>
    <cellStyle name="Normal 6 4 3 3 2 2" xfId="28363" xr:uid="{00000000-0005-0000-0000-0000528B0000}"/>
    <cellStyle name="Normal 6 4 3 3 3" xfId="23310" xr:uid="{00000000-0005-0000-0000-0000538B0000}"/>
    <cellStyle name="Normal 6 4 3 3 4" xfId="45559" xr:uid="{00000000-0005-0000-0000-0000548B0000}"/>
    <cellStyle name="Normal 6 4 3 4" xfId="11031" xr:uid="{00000000-0005-0000-0000-0000558B0000}"/>
    <cellStyle name="Normal 6 4 3 4 2" xfId="16468" xr:uid="{00000000-0005-0000-0000-0000568B0000}"/>
    <cellStyle name="Normal 6 4 3 4 2 2" xfId="29008" xr:uid="{00000000-0005-0000-0000-0000578B0000}"/>
    <cellStyle name="Normal 6 4 3 4 3" xfId="23917" xr:uid="{00000000-0005-0000-0000-0000588B0000}"/>
    <cellStyle name="Normal 6 4 3 4 4" xfId="45560" xr:uid="{00000000-0005-0000-0000-0000598B0000}"/>
    <cellStyle name="Normal 6 4 3 5" xfId="7432" xr:uid="{00000000-0005-0000-0000-00005A8B0000}"/>
    <cellStyle name="Normal 6 4 3 5 2" xfId="13946" xr:uid="{00000000-0005-0000-0000-00005B8B0000}"/>
    <cellStyle name="Normal 6 4 3 5 2 2" xfId="26676" xr:uid="{00000000-0005-0000-0000-00005C8B0000}"/>
    <cellStyle name="Normal 6 4 3 5 3" xfId="22159" xr:uid="{00000000-0005-0000-0000-00005D8B0000}"/>
    <cellStyle name="Normal 6 4 3 5 4" xfId="45561" xr:uid="{00000000-0005-0000-0000-00005E8B0000}"/>
    <cellStyle name="Normal 6 4 3 6" xfId="12787" xr:uid="{00000000-0005-0000-0000-00005F8B0000}"/>
    <cellStyle name="Normal 6 4 3 6 2" xfId="25533" xr:uid="{00000000-0005-0000-0000-0000608B0000}"/>
    <cellStyle name="Normal 6 4 3 6 3" xfId="45562" xr:uid="{00000000-0005-0000-0000-0000618B0000}"/>
    <cellStyle name="Normal 6 4 3 7" xfId="18352" xr:uid="{00000000-0005-0000-0000-0000628B0000}"/>
    <cellStyle name="Normal 6 4 3 8" xfId="31720" xr:uid="{00000000-0005-0000-0000-0000638B0000}"/>
    <cellStyle name="Normal 6 4 3 9" xfId="34932" xr:uid="{00000000-0005-0000-0000-0000648B0000}"/>
    <cellStyle name="Normal 6 4 4" xfId="2004" xr:uid="{00000000-0005-0000-0000-0000658B0000}"/>
    <cellStyle name="Normal 6 4 4 10" xfId="5620" xr:uid="{00000000-0005-0000-0000-0000668B0000}"/>
    <cellStyle name="Normal 6 4 4 11" xfId="45563" xr:uid="{00000000-0005-0000-0000-0000678B0000}"/>
    <cellStyle name="Normal 6 4 4 12" xfId="47271" xr:uid="{DB264F24-1EF4-4B02-921D-B3A4521FE5F8}"/>
    <cellStyle name="Normal 6 4 4 2" xfId="8389" xr:uid="{00000000-0005-0000-0000-0000688B0000}"/>
    <cellStyle name="Normal 6 4 4 2 2" xfId="14878" xr:uid="{00000000-0005-0000-0000-0000698B0000}"/>
    <cellStyle name="Normal 6 4 4 2 2 2" xfId="27553" xr:uid="{00000000-0005-0000-0000-00006A8B0000}"/>
    <cellStyle name="Normal 6 4 4 2 3" xfId="19657" xr:uid="{00000000-0005-0000-0000-00006B8B0000}"/>
    <cellStyle name="Normal 6 4 4 2 4" xfId="32772" xr:uid="{00000000-0005-0000-0000-00006C8B0000}"/>
    <cellStyle name="Normal 6 4 4 2 5" xfId="35783" xr:uid="{00000000-0005-0000-0000-00006D8B0000}"/>
    <cellStyle name="Normal 6 4 4 2 6" xfId="45564" xr:uid="{00000000-0005-0000-0000-00006E8B0000}"/>
    <cellStyle name="Normal 6 4 4 3" xfId="9313" xr:uid="{00000000-0005-0000-0000-00006F8B0000}"/>
    <cellStyle name="Normal 6 4 4 3 2" xfId="15720" xr:uid="{00000000-0005-0000-0000-0000708B0000}"/>
    <cellStyle name="Normal 6 4 4 3 2 2" xfId="28364" xr:uid="{00000000-0005-0000-0000-0000718B0000}"/>
    <cellStyle name="Normal 6 4 4 3 3" xfId="23311" xr:uid="{00000000-0005-0000-0000-0000728B0000}"/>
    <cellStyle name="Normal 6 4 4 3 4" xfId="45565" xr:uid="{00000000-0005-0000-0000-0000738B0000}"/>
    <cellStyle name="Normal 6 4 4 4" xfId="10419" xr:uid="{00000000-0005-0000-0000-0000748B0000}"/>
    <cellStyle name="Normal 6 4 4 4 2" xfId="16115" xr:uid="{00000000-0005-0000-0000-0000758B0000}"/>
    <cellStyle name="Normal 6 4 4 4 2 2" xfId="28737" xr:uid="{00000000-0005-0000-0000-0000768B0000}"/>
    <cellStyle name="Normal 6 4 4 4 3" xfId="23695" xr:uid="{00000000-0005-0000-0000-0000778B0000}"/>
    <cellStyle name="Normal 6 4 4 4 4" xfId="45566" xr:uid="{00000000-0005-0000-0000-0000788B0000}"/>
    <cellStyle name="Normal 6 4 4 5" xfId="7433" xr:uid="{00000000-0005-0000-0000-0000798B0000}"/>
    <cellStyle name="Normal 6 4 4 5 2" xfId="13947" xr:uid="{00000000-0005-0000-0000-00007A8B0000}"/>
    <cellStyle name="Normal 6 4 4 5 2 2" xfId="26677" xr:uid="{00000000-0005-0000-0000-00007B8B0000}"/>
    <cellStyle name="Normal 6 4 4 5 3" xfId="22160" xr:uid="{00000000-0005-0000-0000-00007C8B0000}"/>
    <cellStyle name="Normal 6 4 4 5 4" xfId="45567" xr:uid="{00000000-0005-0000-0000-00007D8B0000}"/>
    <cellStyle name="Normal 6 4 4 6" xfId="12788" xr:uid="{00000000-0005-0000-0000-00007E8B0000}"/>
    <cellStyle name="Normal 6 4 4 6 2" xfId="25534" xr:uid="{00000000-0005-0000-0000-00007F8B0000}"/>
    <cellStyle name="Normal 6 4 4 7" xfId="18353" xr:uid="{00000000-0005-0000-0000-0000808B0000}"/>
    <cellStyle name="Normal 6 4 4 8" xfId="31721" xr:uid="{00000000-0005-0000-0000-0000818B0000}"/>
    <cellStyle name="Normal 6 4 4 9" xfId="34933" xr:uid="{00000000-0005-0000-0000-0000828B0000}"/>
    <cellStyle name="Normal 6 4 5" xfId="1997" xr:uid="{00000000-0005-0000-0000-0000838B0000}"/>
    <cellStyle name="Normal 6 4 5 10" xfId="45568" xr:uid="{00000000-0005-0000-0000-0000848B0000}"/>
    <cellStyle name="Normal 6 4 5 2" xfId="8390" xr:uid="{00000000-0005-0000-0000-0000858B0000}"/>
    <cellStyle name="Normal 6 4 5 2 2" xfId="14879" xr:uid="{00000000-0005-0000-0000-0000868B0000}"/>
    <cellStyle name="Normal 6 4 5 2 2 2" xfId="27554" xr:uid="{00000000-0005-0000-0000-0000878B0000}"/>
    <cellStyle name="Normal 6 4 5 2 3" xfId="19658" xr:uid="{00000000-0005-0000-0000-0000888B0000}"/>
    <cellStyle name="Normal 6 4 5 2 4" xfId="32773" xr:uid="{00000000-0005-0000-0000-0000898B0000}"/>
    <cellStyle name="Normal 6 4 5 2 5" xfId="35784" xr:uid="{00000000-0005-0000-0000-00008A8B0000}"/>
    <cellStyle name="Normal 6 4 5 2 6" xfId="45569" xr:uid="{00000000-0005-0000-0000-00008B8B0000}"/>
    <cellStyle name="Normal 6 4 5 3" xfId="9314" xr:uid="{00000000-0005-0000-0000-00008C8B0000}"/>
    <cellStyle name="Normal 6 4 5 3 2" xfId="15721" xr:uid="{00000000-0005-0000-0000-00008D8B0000}"/>
    <cellStyle name="Normal 6 4 5 3 2 2" xfId="28365" xr:uid="{00000000-0005-0000-0000-00008E8B0000}"/>
    <cellStyle name="Normal 6 4 5 3 3" xfId="23312" xr:uid="{00000000-0005-0000-0000-00008F8B0000}"/>
    <cellStyle name="Normal 6 4 5 4" xfId="7434" xr:uid="{00000000-0005-0000-0000-0000908B0000}"/>
    <cellStyle name="Normal 6 4 5 4 2" xfId="13948" xr:uid="{00000000-0005-0000-0000-0000918B0000}"/>
    <cellStyle name="Normal 6 4 5 4 2 2" xfId="26678" xr:uid="{00000000-0005-0000-0000-0000928B0000}"/>
    <cellStyle name="Normal 6 4 5 4 3" xfId="22161" xr:uid="{00000000-0005-0000-0000-0000938B0000}"/>
    <cellStyle name="Normal 6 4 5 5" xfId="12789" xr:uid="{00000000-0005-0000-0000-0000948B0000}"/>
    <cellStyle name="Normal 6 4 5 5 2" xfId="25535" xr:uid="{00000000-0005-0000-0000-0000958B0000}"/>
    <cellStyle name="Normal 6 4 5 6" xfId="18354" xr:uid="{00000000-0005-0000-0000-0000968B0000}"/>
    <cellStyle name="Normal 6 4 5 7" xfId="31722" xr:uid="{00000000-0005-0000-0000-0000978B0000}"/>
    <cellStyle name="Normal 6 4 5 8" xfId="34934" xr:uid="{00000000-0005-0000-0000-0000988B0000}"/>
    <cellStyle name="Normal 6 4 5 9" xfId="5621" xr:uid="{00000000-0005-0000-0000-0000998B0000}"/>
    <cellStyle name="Normal 6 4 6" xfId="5622" xr:uid="{00000000-0005-0000-0000-00009A8B0000}"/>
    <cellStyle name="Normal 6 4 6 2" xfId="8391" xr:uid="{00000000-0005-0000-0000-00009B8B0000}"/>
    <cellStyle name="Normal 6 4 6 2 2" xfId="14880" xr:uid="{00000000-0005-0000-0000-00009C8B0000}"/>
    <cellStyle name="Normal 6 4 6 2 2 2" xfId="27555" xr:uid="{00000000-0005-0000-0000-00009D8B0000}"/>
    <cellStyle name="Normal 6 4 6 2 3" xfId="19659" xr:uid="{00000000-0005-0000-0000-00009E8B0000}"/>
    <cellStyle name="Normal 6 4 6 2 4" xfId="32774" xr:uid="{00000000-0005-0000-0000-00009F8B0000}"/>
    <cellStyle name="Normal 6 4 6 2 5" xfId="35785" xr:uid="{00000000-0005-0000-0000-0000A08B0000}"/>
    <cellStyle name="Normal 6 4 6 3" xfId="9315" xr:uid="{00000000-0005-0000-0000-0000A18B0000}"/>
    <cellStyle name="Normal 6 4 6 3 2" xfId="15722" xr:uid="{00000000-0005-0000-0000-0000A28B0000}"/>
    <cellStyle name="Normal 6 4 6 3 2 2" xfId="28366" xr:uid="{00000000-0005-0000-0000-0000A38B0000}"/>
    <cellStyle name="Normal 6 4 6 3 3" xfId="23313" xr:uid="{00000000-0005-0000-0000-0000A48B0000}"/>
    <cellStyle name="Normal 6 4 6 4" xfId="7435" xr:uid="{00000000-0005-0000-0000-0000A58B0000}"/>
    <cellStyle name="Normal 6 4 6 4 2" xfId="13949" xr:uid="{00000000-0005-0000-0000-0000A68B0000}"/>
    <cellStyle name="Normal 6 4 6 4 2 2" xfId="26679" xr:uid="{00000000-0005-0000-0000-0000A78B0000}"/>
    <cellStyle name="Normal 6 4 6 4 3" xfId="22162" xr:uid="{00000000-0005-0000-0000-0000A88B0000}"/>
    <cellStyle name="Normal 6 4 6 5" xfId="12790" xr:uid="{00000000-0005-0000-0000-0000A98B0000}"/>
    <cellStyle name="Normal 6 4 6 5 2" xfId="25536" xr:uid="{00000000-0005-0000-0000-0000AA8B0000}"/>
    <cellStyle name="Normal 6 4 6 6" xfId="18355" xr:uid="{00000000-0005-0000-0000-0000AB8B0000}"/>
    <cellStyle name="Normal 6 4 6 7" xfId="31723" xr:uid="{00000000-0005-0000-0000-0000AC8B0000}"/>
    <cellStyle name="Normal 6 4 6 8" xfId="34935" xr:uid="{00000000-0005-0000-0000-0000AD8B0000}"/>
    <cellStyle name="Normal 6 4 6 9" xfId="45570" xr:uid="{00000000-0005-0000-0000-0000AE8B0000}"/>
    <cellStyle name="Normal 6 4 7" xfId="5623" xr:uid="{00000000-0005-0000-0000-0000AF8B0000}"/>
    <cellStyle name="Normal 6 4 7 2" xfId="8392" xr:uid="{00000000-0005-0000-0000-0000B08B0000}"/>
    <cellStyle name="Normal 6 4 7 2 2" xfId="14881" xr:uid="{00000000-0005-0000-0000-0000B18B0000}"/>
    <cellStyle name="Normal 6 4 7 2 2 2" xfId="27556" xr:uid="{00000000-0005-0000-0000-0000B28B0000}"/>
    <cellStyle name="Normal 6 4 7 2 3" xfId="19660" xr:uid="{00000000-0005-0000-0000-0000B38B0000}"/>
    <cellStyle name="Normal 6 4 7 2 4" xfId="32775" xr:uid="{00000000-0005-0000-0000-0000B48B0000}"/>
    <cellStyle name="Normal 6 4 7 2 5" xfId="35786" xr:uid="{00000000-0005-0000-0000-0000B58B0000}"/>
    <cellStyle name="Normal 6 4 7 3" xfId="9316" xr:uid="{00000000-0005-0000-0000-0000B68B0000}"/>
    <cellStyle name="Normal 6 4 7 3 2" xfId="15723" xr:uid="{00000000-0005-0000-0000-0000B78B0000}"/>
    <cellStyle name="Normal 6 4 7 3 2 2" xfId="28367" xr:uid="{00000000-0005-0000-0000-0000B88B0000}"/>
    <cellStyle name="Normal 6 4 7 3 3" xfId="23314" xr:uid="{00000000-0005-0000-0000-0000B98B0000}"/>
    <cellStyle name="Normal 6 4 7 4" xfId="7436" xr:uid="{00000000-0005-0000-0000-0000BA8B0000}"/>
    <cellStyle name="Normal 6 4 7 4 2" xfId="13950" xr:uid="{00000000-0005-0000-0000-0000BB8B0000}"/>
    <cellStyle name="Normal 6 4 7 4 2 2" xfId="26680" xr:uid="{00000000-0005-0000-0000-0000BC8B0000}"/>
    <cellStyle name="Normal 6 4 7 4 3" xfId="22163" xr:uid="{00000000-0005-0000-0000-0000BD8B0000}"/>
    <cellStyle name="Normal 6 4 7 5" xfId="12791" xr:uid="{00000000-0005-0000-0000-0000BE8B0000}"/>
    <cellStyle name="Normal 6 4 7 5 2" xfId="25537" xr:uid="{00000000-0005-0000-0000-0000BF8B0000}"/>
    <cellStyle name="Normal 6 4 7 6" xfId="18356" xr:uid="{00000000-0005-0000-0000-0000C08B0000}"/>
    <cellStyle name="Normal 6 4 7 7" xfId="31724" xr:uid="{00000000-0005-0000-0000-0000C18B0000}"/>
    <cellStyle name="Normal 6 4 7 8" xfId="34936" xr:uid="{00000000-0005-0000-0000-0000C28B0000}"/>
    <cellStyle name="Normal 6 4 7 9" xfId="45571" xr:uid="{00000000-0005-0000-0000-0000C38B0000}"/>
    <cellStyle name="Normal 6 4 8" xfId="5624" xr:uid="{00000000-0005-0000-0000-0000C48B0000}"/>
    <cellStyle name="Normal 6 4 8 2" xfId="8393" xr:uid="{00000000-0005-0000-0000-0000C58B0000}"/>
    <cellStyle name="Normal 6 4 8 2 2" xfId="14882" xr:uid="{00000000-0005-0000-0000-0000C68B0000}"/>
    <cellStyle name="Normal 6 4 8 2 2 2" xfId="27557" xr:uid="{00000000-0005-0000-0000-0000C78B0000}"/>
    <cellStyle name="Normal 6 4 8 2 3" xfId="19661" xr:uid="{00000000-0005-0000-0000-0000C88B0000}"/>
    <cellStyle name="Normal 6 4 8 2 4" xfId="32776" xr:uid="{00000000-0005-0000-0000-0000C98B0000}"/>
    <cellStyle name="Normal 6 4 8 2 5" xfId="35787" xr:uid="{00000000-0005-0000-0000-0000CA8B0000}"/>
    <cellStyle name="Normal 6 4 8 3" xfId="9317" xr:uid="{00000000-0005-0000-0000-0000CB8B0000}"/>
    <cellStyle name="Normal 6 4 8 3 2" xfId="15724" xr:uid="{00000000-0005-0000-0000-0000CC8B0000}"/>
    <cellStyle name="Normal 6 4 8 3 2 2" xfId="28368" xr:uid="{00000000-0005-0000-0000-0000CD8B0000}"/>
    <cellStyle name="Normal 6 4 8 3 3" xfId="23315" xr:uid="{00000000-0005-0000-0000-0000CE8B0000}"/>
    <cellStyle name="Normal 6 4 8 4" xfId="7437" xr:uid="{00000000-0005-0000-0000-0000CF8B0000}"/>
    <cellStyle name="Normal 6 4 8 4 2" xfId="13951" xr:uid="{00000000-0005-0000-0000-0000D08B0000}"/>
    <cellStyle name="Normal 6 4 8 4 2 2" xfId="26681" xr:uid="{00000000-0005-0000-0000-0000D18B0000}"/>
    <cellStyle name="Normal 6 4 8 4 3" xfId="22164" xr:uid="{00000000-0005-0000-0000-0000D28B0000}"/>
    <cellStyle name="Normal 6 4 8 5" xfId="12792" xr:uid="{00000000-0005-0000-0000-0000D38B0000}"/>
    <cellStyle name="Normal 6 4 8 5 2" xfId="25538" xr:uid="{00000000-0005-0000-0000-0000D48B0000}"/>
    <cellStyle name="Normal 6 4 8 6" xfId="18357" xr:uid="{00000000-0005-0000-0000-0000D58B0000}"/>
    <cellStyle name="Normal 6 4 8 7" xfId="31725" xr:uid="{00000000-0005-0000-0000-0000D68B0000}"/>
    <cellStyle name="Normal 6 4 8 8" xfId="34937" xr:uid="{00000000-0005-0000-0000-0000D78B0000}"/>
    <cellStyle name="Normal 6 4 8 9" xfId="45572" xr:uid="{00000000-0005-0000-0000-0000D88B0000}"/>
    <cellStyle name="Normal 6 4 9" xfId="5625" xr:uid="{00000000-0005-0000-0000-0000D98B0000}"/>
    <cellStyle name="Normal 6 4 9 2" xfId="8394" xr:uid="{00000000-0005-0000-0000-0000DA8B0000}"/>
    <cellStyle name="Normal 6 4 9 2 2" xfId="14883" xr:uid="{00000000-0005-0000-0000-0000DB8B0000}"/>
    <cellStyle name="Normal 6 4 9 2 2 2" xfId="27558" xr:uid="{00000000-0005-0000-0000-0000DC8B0000}"/>
    <cellStyle name="Normal 6 4 9 2 3" xfId="19662" xr:uid="{00000000-0005-0000-0000-0000DD8B0000}"/>
    <cellStyle name="Normal 6 4 9 2 4" xfId="32777" xr:uid="{00000000-0005-0000-0000-0000DE8B0000}"/>
    <cellStyle name="Normal 6 4 9 2 5" xfId="35788" xr:uid="{00000000-0005-0000-0000-0000DF8B0000}"/>
    <cellStyle name="Normal 6 4 9 3" xfId="9318" xr:uid="{00000000-0005-0000-0000-0000E08B0000}"/>
    <cellStyle name="Normal 6 4 9 3 2" xfId="15725" xr:uid="{00000000-0005-0000-0000-0000E18B0000}"/>
    <cellStyle name="Normal 6 4 9 3 2 2" xfId="28369" xr:uid="{00000000-0005-0000-0000-0000E28B0000}"/>
    <cellStyle name="Normal 6 4 9 3 3" xfId="23316" xr:uid="{00000000-0005-0000-0000-0000E38B0000}"/>
    <cellStyle name="Normal 6 4 9 4" xfId="7438" xr:uid="{00000000-0005-0000-0000-0000E48B0000}"/>
    <cellStyle name="Normal 6 4 9 4 2" xfId="13952" xr:uid="{00000000-0005-0000-0000-0000E58B0000}"/>
    <cellStyle name="Normal 6 4 9 4 2 2" xfId="26682" xr:uid="{00000000-0005-0000-0000-0000E68B0000}"/>
    <cellStyle name="Normal 6 4 9 4 3" xfId="22165" xr:uid="{00000000-0005-0000-0000-0000E78B0000}"/>
    <cellStyle name="Normal 6 4 9 5" xfId="12793" xr:uid="{00000000-0005-0000-0000-0000E88B0000}"/>
    <cellStyle name="Normal 6 4 9 5 2" xfId="25539" xr:uid="{00000000-0005-0000-0000-0000E98B0000}"/>
    <cellStyle name="Normal 6 4 9 6" xfId="18358" xr:uid="{00000000-0005-0000-0000-0000EA8B0000}"/>
    <cellStyle name="Normal 6 4 9 7" xfId="31726" xr:uid="{00000000-0005-0000-0000-0000EB8B0000}"/>
    <cellStyle name="Normal 6 4 9 8" xfId="34938" xr:uid="{00000000-0005-0000-0000-0000EC8B0000}"/>
    <cellStyle name="Normal 6 5" xfId="1273" xr:uid="{00000000-0005-0000-0000-0000ED8B0000}"/>
    <cellStyle name="Normal 6 5 10" xfId="5627" xr:uid="{00000000-0005-0000-0000-0000EE8B0000}"/>
    <cellStyle name="Normal 6 5 10 2" xfId="8396" xr:uid="{00000000-0005-0000-0000-0000EF8B0000}"/>
    <cellStyle name="Normal 6 5 10 2 2" xfId="14885" xr:uid="{00000000-0005-0000-0000-0000F08B0000}"/>
    <cellStyle name="Normal 6 5 10 2 2 2" xfId="27560" xr:uid="{00000000-0005-0000-0000-0000F18B0000}"/>
    <cellStyle name="Normal 6 5 10 2 3" xfId="19664" xr:uid="{00000000-0005-0000-0000-0000F28B0000}"/>
    <cellStyle name="Normal 6 5 10 2 4" xfId="32779" xr:uid="{00000000-0005-0000-0000-0000F38B0000}"/>
    <cellStyle name="Normal 6 5 10 2 5" xfId="35790" xr:uid="{00000000-0005-0000-0000-0000F48B0000}"/>
    <cellStyle name="Normal 6 5 10 3" xfId="9320" xr:uid="{00000000-0005-0000-0000-0000F58B0000}"/>
    <cellStyle name="Normal 6 5 10 3 2" xfId="15727" xr:uid="{00000000-0005-0000-0000-0000F68B0000}"/>
    <cellStyle name="Normal 6 5 10 3 2 2" xfId="28371" xr:uid="{00000000-0005-0000-0000-0000F78B0000}"/>
    <cellStyle name="Normal 6 5 10 3 3" xfId="23318" xr:uid="{00000000-0005-0000-0000-0000F88B0000}"/>
    <cellStyle name="Normal 6 5 10 4" xfId="7440" xr:uid="{00000000-0005-0000-0000-0000F98B0000}"/>
    <cellStyle name="Normal 6 5 10 4 2" xfId="13954" xr:uid="{00000000-0005-0000-0000-0000FA8B0000}"/>
    <cellStyle name="Normal 6 5 10 4 2 2" xfId="26684" xr:uid="{00000000-0005-0000-0000-0000FB8B0000}"/>
    <cellStyle name="Normal 6 5 10 4 3" xfId="22167" xr:uid="{00000000-0005-0000-0000-0000FC8B0000}"/>
    <cellStyle name="Normal 6 5 10 5" xfId="12795" xr:uid="{00000000-0005-0000-0000-0000FD8B0000}"/>
    <cellStyle name="Normal 6 5 10 5 2" xfId="25541" xr:uid="{00000000-0005-0000-0000-0000FE8B0000}"/>
    <cellStyle name="Normal 6 5 10 6" xfId="18360" xr:uid="{00000000-0005-0000-0000-0000FF8B0000}"/>
    <cellStyle name="Normal 6 5 10 7" xfId="31728" xr:uid="{00000000-0005-0000-0000-0000008C0000}"/>
    <cellStyle name="Normal 6 5 10 8" xfId="34940" xr:uid="{00000000-0005-0000-0000-0000018C0000}"/>
    <cellStyle name="Normal 6 5 11" xfId="5628" xr:uid="{00000000-0005-0000-0000-0000028C0000}"/>
    <cellStyle name="Normal 6 5 11 2" xfId="8397" xr:uid="{00000000-0005-0000-0000-0000038C0000}"/>
    <cellStyle name="Normal 6 5 11 2 2" xfId="14886" xr:uid="{00000000-0005-0000-0000-0000048C0000}"/>
    <cellStyle name="Normal 6 5 11 2 2 2" xfId="27561" xr:uid="{00000000-0005-0000-0000-0000058C0000}"/>
    <cellStyle name="Normal 6 5 11 2 3" xfId="19665" xr:uid="{00000000-0005-0000-0000-0000068C0000}"/>
    <cellStyle name="Normal 6 5 11 2 4" xfId="32780" xr:uid="{00000000-0005-0000-0000-0000078C0000}"/>
    <cellStyle name="Normal 6 5 11 2 5" xfId="35791" xr:uid="{00000000-0005-0000-0000-0000088C0000}"/>
    <cellStyle name="Normal 6 5 11 3" xfId="9321" xr:uid="{00000000-0005-0000-0000-0000098C0000}"/>
    <cellStyle name="Normal 6 5 11 3 2" xfId="15728" xr:uid="{00000000-0005-0000-0000-00000A8C0000}"/>
    <cellStyle name="Normal 6 5 11 3 2 2" xfId="28372" xr:uid="{00000000-0005-0000-0000-00000B8C0000}"/>
    <cellStyle name="Normal 6 5 11 3 3" xfId="23319" xr:uid="{00000000-0005-0000-0000-00000C8C0000}"/>
    <cellStyle name="Normal 6 5 11 4" xfId="7441" xr:uid="{00000000-0005-0000-0000-00000D8C0000}"/>
    <cellStyle name="Normal 6 5 11 4 2" xfId="13955" xr:uid="{00000000-0005-0000-0000-00000E8C0000}"/>
    <cellStyle name="Normal 6 5 11 4 2 2" xfId="26685" xr:uid="{00000000-0005-0000-0000-00000F8C0000}"/>
    <cellStyle name="Normal 6 5 11 4 3" xfId="22168" xr:uid="{00000000-0005-0000-0000-0000108C0000}"/>
    <cellStyle name="Normal 6 5 11 5" xfId="12796" xr:uid="{00000000-0005-0000-0000-0000118C0000}"/>
    <cellStyle name="Normal 6 5 11 5 2" xfId="25542" xr:uid="{00000000-0005-0000-0000-0000128C0000}"/>
    <cellStyle name="Normal 6 5 11 6" xfId="18361" xr:uid="{00000000-0005-0000-0000-0000138C0000}"/>
    <cellStyle name="Normal 6 5 11 7" xfId="31729" xr:uid="{00000000-0005-0000-0000-0000148C0000}"/>
    <cellStyle name="Normal 6 5 11 8" xfId="34941" xr:uid="{00000000-0005-0000-0000-0000158C0000}"/>
    <cellStyle name="Normal 6 5 12" xfId="5629" xr:uid="{00000000-0005-0000-0000-0000168C0000}"/>
    <cellStyle name="Normal 6 5 12 2" xfId="8398" xr:uid="{00000000-0005-0000-0000-0000178C0000}"/>
    <cellStyle name="Normal 6 5 12 2 2" xfId="14887" xr:uid="{00000000-0005-0000-0000-0000188C0000}"/>
    <cellStyle name="Normal 6 5 12 2 2 2" xfId="27562" xr:uid="{00000000-0005-0000-0000-0000198C0000}"/>
    <cellStyle name="Normal 6 5 12 2 3" xfId="19666" xr:uid="{00000000-0005-0000-0000-00001A8C0000}"/>
    <cellStyle name="Normal 6 5 12 2 4" xfId="32781" xr:uid="{00000000-0005-0000-0000-00001B8C0000}"/>
    <cellStyle name="Normal 6 5 12 2 5" xfId="35792" xr:uid="{00000000-0005-0000-0000-00001C8C0000}"/>
    <cellStyle name="Normal 6 5 12 3" xfId="9322" xr:uid="{00000000-0005-0000-0000-00001D8C0000}"/>
    <cellStyle name="Normal 6 5 12 3 2" xfId="15729" xr:uid="{00000000-0005-0000-0000-00001E8C0000}"/>
    <cellStyle name="Normal 6 5 12 3 2 2" xfId="28373" xr:uid="{00000000-0005-0000-0000-00001F8C0000}"/>
    <cellStyle name="Normal 6 5 12 3 3" xfId="23320" xr:uid="{00000000-0005-0000-0000-0000208C0000}"/>
    <cellStyle name="Normal 6 5 12 4" xfId="7442" xr:uid="{00000000-0005-0000-0000-0000218C0000}"/>
    <cellStyle name="Normal 6 5 12 4 2" xfId="13956" xr:uid="{00000000-0005-0000-0000-0000228C0000}"/>
    <cellStyle name="Normal 6 5 12 4 2 2" xfId="26686" xr:uid="{00000000-0005-0000-0000-0000238C0000}"/>
    <cellStyle name="Normal 6 5 12 4 3" xfId="22169" xr:uid="{00000000-0005-0000-0000-0000248C0000}"/>
    <cellStyle name="Normal 6 5 12 5" xfId="12797" xr:uid="{00000000-0005-0000-0000-0000258C0000}"/>
    <cellStyle name="Normal 6 5 12 5 2" xfId="25543" xr:uid="{00000000-0005-0000-0000-0000268C0000}"/>
    <cellStyle name="Normal 6 5 12 6" xfId="18362" xr:uid="{00000000-0005-0000-0000-0000278C0000}"/>
    <cellStyle name="Normal 6 5 12 7" xfId="31730" xr:uid="{00000000-0005-0000-0000-0000288C0000}"/>
    <cellStyle name="Normal 6 5 12 8" xfId="34942" xr:uid="{00000000-0005-0000-0000-0000298C0000}"/>
    <cellStyle name="Normal 6 5 13" xfId="5630" xr:uid="{00000000-0005-0000-0000-00002A8C0000}"/>
    <cellStyle name="Normal 6 5 13 2" xfId="8399" xr:uid="{00000000-0005-0000-0000-00002B8C0000}"/>
    <cellStyle name="Normal 6 5 13 2 2" xfId="14888" xr:uid="{00000000-0005-0000-0000-00002C8C0000}"/>
    <cellStyle name="Normal 6 5 13 2 2 2" xfId="27563" xr:uid="{00000000-0005-0000-0000-00002D8C0000}"/>
    <cellStyle name="Normal 6 5 13 2 3" xfId="19667" xr:uid="{00000000-0005-0000-0000-00002E8C0000}"/>
    <cellStyle name="Normal 6 5 13 2 4" xfId="32782" xr:uid="{00000000-0005-0000-0000-00002F8C0000}"/>
    <cellStyle name="Normal 6 5 13 2 5" xfId="35793" xr:uid="{00000000-0005-0000-0000-0000308C0000}"/>
    <cellStyle name="Normal 6 5 13 3" xfId="9323" xr:uid="{00000000-0005-0000-0000-0000318C0000}"/>
    <cellStyle name="Normal 6 5 13 3 2" xfId="15730" xr:uid="{00000000-0005-0000-0000-0000328C0000}"/>
    <cellStyle name="Normal 6 5 13 3 2 2" xfId="28374" xr:uid="{00000000-0005-0000-0000-0000338C0000}"/>
    <cellStyle name="Normal 6 5 13 3 3" xfId="23321" xr:uid="{00000000-0005-0000-0000-0000348C0000}"/>
    <cellStyle name="Normal 6 5 13 4" xfId="7443" xr:uid="{00000000-0005-0000-0000-0000358C0000}"/>
    <cellStyle name="Normal 6 5 13 4 2" xfId="13957" xr:uid="{00000000-0005-0000-0000-0000368C0000}"/>
    <cellStyle name="Normal 6 5 13 4 2 2" xfId="26687" xr:uid="{00000000-0005-0000-0000-0000378C0000}"/>
    <cellStyle name="Normal 6 5 13 4 3" xfId="22170" xr:uid="{00000000-0005-0000-0000-0000388C0000}"/>
    <cellStyle name="Normal 6 5 13 5" xfId="12798" xr:uid="{00000000-0005-0000-0000-0000398C0000}"/>
    <cellStyle name="Normal 6 5 13 5 2" xfId="25544" xr:uid="{00000000-0005-0000-0000-00003A8C0000}"/>
    <cellStyle name="Normal 6 5 13 6" xfId="18363" xr:uid="{00000000-0005-0000-0000-00003B8C0000}"/>
    <cellStyle name="Normal 6 5 13 7" xfId="31731" xr:uid="{00000000-0005-0000-0000-00003C8C0000}"/>
    <cellStyle name="Normal 6 5 13 8" xfId="34943" xr:uid="{00000000-0005-0000-0000-00003D8C0000}"/>
    <cellStyle name="Normal 6 5 14" xfId="5631" xr:uid="{00000000-0005-0000-0000-00003E8C0000}"/>
    <cellStyle name="Normal 6 5 14 2" xfId="8400" xr:uid="{00000000-0005-0000-0000-00003F8C0000}"/>
    <cellStyle name="Normal 6 5 14 2 2" xfId="14889" xr:uid="{00000000-0005-0000-0000-0000408C0000}"/>
    <cellStyle name="Normal 6 5 14 2 2 2" xfId="27564" xr:uid="{00000000-0005-0000-0000-0000418C0000}"/>
    <cellStyle name="Normal 6 5 14 2 3" xfId="19668" xr:uid="{00000000-0005-0000-0000-0000428C0000}"/>
    <cellStyle name="Normal 6 5 14 2 4" xfId="32783" xr:uid="{00000000-0005-0000-0000-0000438C0000}"/>
    <cellStyle name="Normal 6 5 14 2 5" xfId="35794" xr:uid="{00000000-0005-0000-0000-0000448C0000}"/>
    <cellStyle name="Normal 6 5 14 3" xfId="9324" xr:uid="{00000000-0005-0000-0000-0000458C0000}"/>
    <cellStyle name="Normal 6 5 14 3 2" xfId="15731" xr:uid="{00000000-0005-0000-0000-0000468C0000}"/>
    <cellStyle name="Normal 6 5 14 3 2 2" xfId="28375" xr:uid="{00000000-0005-0000-0000-0000478C0000}"/>
    <cellStyle name="Normal 6 5 14 3 3" xfId="23322" xr:uid="{00000000-0005-0000-0000-0000488C0000}"/>
    <cellStyle name="Normal 6 5 14 4" xfId="7444" xr:uid="{00000000-0005-0000-0000-0000498C0000}"/>
    <cellStyle name="Normal 6 5 14 4 2" xfId="13958" xr:uid="{00000000-0005-0000-0000-00004A8C0000}"/>
    <cellStyle name="Normal 6 5 14 4 2 2" xfId="26688" xr:uid="{00000000-0005-0000-0000-00004B8C0000}"/>
    <cellStyle name="Normal 6 5 14 4 3" xfId="22171" xr:uid="{00000000-0005-0000-0000-00004C8C0000}"/>
    <cellStyle name="Normal 6 5 14 5" xfId="12799" xr:uid="{00000000-0005-0000-0000-00004D8C0000}"/>
    <cellStyle name="Normal 6 5 14 5 2" xfId="25545" xr:uid="{00000000-0005-0000-0000-00004E8C0000}"/>
    <cellStyle name="Normal 6 5 14 6" xfId="18364" xr:uid="{00000000-0005-0000-0000-00004F8C0000}"/>
    <cellStyle name="Normal 6 5 14 7" xfId="31732" xr:uid="{00000000-0005-0000-0000-0000508C0000}"/>
    <cellStyle name="Normal 6 5 14 8" xfId="34944" xr:uid="{00000000-0005-0000-0000-0000518C0000}"/>
    <cellStyle name="Normal 6 5 15" xfId="5632" xr:uid="{00000000-0005-0000-0000-0000528C0000}"/>
    <cellStyle name="Normal 6 5 15 2" xfId="8401" xr:uid="{00000000-0005-0000-0000-0000538C0000}"/>
    <cellStyle name="Normal 6 5 15 2 2" xfId="14890" xr:uid="{00000000-0005-0000-0000-0000548C0000}"/>
    <cellStyle name="Normal 6 5 15 2 2 2" xfId="27565" xr:uid="{00000000-0005-0000-0000-0000558C0000}"/>
    <cellStyle name="Normal 6 5 15 2 3" xfId="19669" xr:uid="{00000000-0005-0000-0000-0000568C0000}"/>
    <cellStyle name="Normal 6 5 15 2 4" xfId="32784" xr:uid="{00000000-0005-0000-0000-0000578C0000}"/>
    <cellStyle name="Normal 6 5 15 2 5" xfId="35795" xr:uid="{00000000-0005-0000-0000-0000588C0000}"/>
    <cellStyle name="Normal 6 5 15 3" xfId="9325" xr:uid="{00000000-0005-0000-0000-0000598C0000}"/>
    <cellStyle name="Normal 6 5 15 3 2" xfId="15732" xr:uid="{00000000-0005-0000-0000-00005A8C0000}"/>
    <cellStyle name="Normal 6 5 15 3 2 2" xfId="28376" xr:uid="{00000000-0005-0000-0000-00005B8C0000}"/>
    <cellStyle name="Normal 6 5 15 3 3" xfId="23323" xr:uid="{00000000-0005-0000-0000-00005C8C0000}"/>
    <cellStyle name="Normal 6 5 15 4" xfId="7445" xr:uid="{00000000-0005-0000-0000-00005D8C0000}"/>
    <cellStyle name="Normal 6 5 15 4 2" xfId="13959" xr:uid="{00000000-0005-0000-0000-00005E8C0000}"/>
    <cellStyle name="Normal 6 5 15 4 2 2" xfId="26689" xr:uid="{00000000-0005-0000-0000-00005F8C0000}"/>
    <cellStyle name="Normal 6 5 15 4 3" xfId="22172" xr:uid="{00000000-0005-0000-0000-0000608C0000}"/>
    <cellStyle name="Normal 6 5 15 5" xfId="12800" xr:uid="{00000000-0005-0000-0000-0000618C0000}"/>
    <cellStyle name="Normal 6 5 15 5 2" xfId="25546" xr:uid="{00000000-0005-0000-0000-0000628C0000}"/>
    <cellStyle name="Normal 6 5 15 6" xfId="18365" xr:uid="{00000000-0005-0000-0000-0000638C0000}"/>
    <cellStyle name="Normal 6 5 15 7" xfId="31733" xr:uid="{00000000-0005-0000-0000-0000648C0000}"/>
    <cellStyle name="Normal 6 5 15 8" xfId="34945" xr:uid="{00000000-0005-0000-0000-0000658C0000}"/>
    <cellStyle name="Normal 6 5 16" xfId="5633" xr:uid="{00000000-0005-0000-0000-0000668C0000}"/>
    <cellStyle name="Normal 6 5 16 2" xfId="8402" xr:uid="{00000000-0005-0000-0000-0000678C0000}"/>
    <cellStyle name="Normal 6 5 16 2 2" xfId="14891" xr:uid="{00000000-0005-0000-0000-0000688C0000}"/>
    <cellStyle name="Normal 6 5 16 2 2 2" xfId="27566" xr:uid="{00000000-0005-0000-0000-0000698C0000}"/>
    <cellStyle name="Normal 6 5 16 2 3" xfId="19670" xr:uid="{00000000-0005-0000-0000-00006A8C0000}"/>
    <cellStyle name="Normal 6 5 16 2 4" xfId="32785" xr:uid="{00000000-0005-0000-0000-00006B8C0000}"/>
    <cellStyle name="Normal 6 5 16 2 5" xfId="35796" xr:uid="{00000000-0005-0000-0000-00006C8C0000}"/>
    <cellStyle name="Normal 6 5 16 3" xfId="9326" xr:uid="{00000000-0005-0000-0000-00006D8C0000}"/>
    <cellStyle name="Normal 6 5 16 3 2" xfId="15733" xr:uid="{00000000-0005-0000-0000-00006E8C0000}"/>
    <cellStyle name="Normal 6 5 16 3 2 2" xfId="28377" xr:uid="{00000000-0005-0000-0000-00006F8C0000}"/>
    <cellStyle name="Normal 6 5 16 3 3" xfId="23324" xr:uid="{00000000-0005-0000-0000-0000708C0000}"/>
    <cellStyle name="Normal 6 5 16 4" xfId="7446" xr:uid="{00000000-0005-0000-0000-0000718C0000}"/>
    <cellStyle name="Normal 6 5 16 4 2" xfId="13960" xr:uid="{00000000-0005-0000-0000-0000728C0000}"/>
    <cellStyle name="Normal 6 5 16 4 2 2" xfId="26690" xr:uid="{00000000-0005-0000-0000-0000738C0000}"/>
    <cellStyle name="Normal 6 5 16 4 3" xfId="22173" xr:uid="{00000000-0005-0000-0000-0000748C0000}"/>
    <cellStyle name="Normal 6 5 16 5" xfId="12801" xr:uid="{00000000-0005-0000-0000-0000758C0000}"/>
    <cellStyle name="Normal 6 5 16 5 2" xfId="25547" xr:uid="{00000000-0005-0000-0000-0000768C0000}"/>
    <cellStyle name="Normal 6 5 16 6" xfId="18366" xr:uid="{00000000-0005-0000-0000-0000778C0000}"/>
    <cellStyle name="Normal 6 5 16 7" xfId="31734" xr:uid="{00000000-0005-0000-0000-0000788C0000}"/>
    <cellStyle name="Normal 6 5 16 8" xfId="34946" xr:uid="{00000000-0005-0000-0000-0000798C0000}"/>
    <cellStyle name="Normal 6 5 17" xfId="5634" xr:uid="{00000000-0005-0000-0000-00007A8C0000}"/>
    <cellStyle name="Normal 6 5 17 2" xfId="8403" xr:uid="{00000000-0005-0000-0000-00007B8C0000}"/>
    <cellStyle name="Normal 6 5 17 2 2" xfId="14892" xr:uid="{00000000-0005-0000-0000-00007C8C0000}"/>
    <cellStyle name="Normal 6 5 17 2 2 2" xfId="27567" xr:uid="{00000000-0005-0000-0000-00007D8C0000}"/>
    <cellStyle name="Normal 6 5 17 2 3" xfId="19671" xr:uid="{00000000-0005-0000-0000-00007E8C0000}"/>
    <cellStyle name="Normal 6 5 17 2 4" xfId="32786" xr:uid="{00000000-0005-0000-0000-00007F8C0000}"/>
    <cellStyle name="Normal 6 5 17 2 5" xfId="35797" xr:uid="{00000000-0005-0000-0000-0000808C0000}"/>
    <cellStyle name="Normal 6 5 17 3" xfId="9327" xr:uid="{00000000-0005-0000-0000-0000818C0000}"/>
    <cellStyle name="Normal 6 5 17 3 2" xfId="15734" xr:uid="{00000000-0005-0000-0000-0000828C0000}"/>
    <cellStyle name="Normal 6 5 17 3 2 2" xfId="28378" xr:uid="{00000000-0005-0000-0000-0000838C0000}"/>
    <cellStyle name="Normal 6 5 17 3 3" xfId="23325" xr:uid="{00000000-0005-0000-0000-0000848C0000}"/>
    <cellStyle name="Normal 6 5 17 4" xfId="7447" xr:uid="{00000000-0005-0000-0000-0000858C0000}"/>
    <cellStyle name="Normal 6 5 17 4 2" xfId="13961" xr:uid="{00000000-0005-0000-0000-0000868C0000}"/>
    <cellStyle name="Normal 6 5 17 4 2 2" xfId="26691" xr:uid="{00000000-0005-0000-0000-0000878C0000}"/>
    <cellStyle name="Normal 6 5 17 4 3" xfId="22174" xr:uid="{00000000-0005-0000-0000-0000888C0000}"/>
    <cellStyle name="Normal 6 5 17 5" xfId="12802" xr:uid="{00000000-0005-0000-0000-0000898C0000}"/>
    <cellStyle name="Normal 6 5 17 5 2" xfId="25548" xr:uid="{00000000-0005-0000-0000-00008A8C0000}"/>
    <cellStyle name="Normal 6 5 17 6" xfId="18367" xr:uid="{00000000-0005-0000-0000-00008B8C0000}"/>
    <cellStyle name="Normal 6 5 17 7" xfId="31735" xr:uid="{00000000-0005-0000-0000-00008C8C0000}"/>
    <cellStyle name="Normal 6 5 17 8" xfId="34947" xr:uid="{00000000-0005-0000-0000-00008D8C0000}"/>
    <cellStyle name="Normal 6 5 18" xfId="5635" xr:uid="{00000000-0005-0000-0000-00008E8C0000}"/>
    <cellStyle name="Normal 6 5 18 2" xfId="8404" xr:uid="{00000000-0005-0000-0000-00008F8C0000}"/>
    <cellStyle name="Normal 6 5 18 2 2" xfId="14893" xr:uid="{00000000-0005-0000-0000-0000908C0000}"/>
    <cellStyle name="Normal 6 5 18 2 2 2" xfId="27568" xr:uid="{00000000-0005-0000-0000-0000918C0000}"/>
    <cellStyle name="Normal 6 5 18 2 3" xfId="19672" xr:uid="{00000000-0005-0000-0000-0000928C0000}"/>
    <cellStyle name="Normal 6 5 18 2 4" xfId="32787" xr:uid="{00000000-0005-0000-0000-0000938C0000}"/>
    <cellStyle name="Normal 6 5 18 2 5" xfId="35798" xr:uid="{00000000-0005-0000-0000-0000948C0000}"/>
    <cellStyle name="Normal 6 5 18 3" xfId="9328" xr:uid="{00000000-0005-0000-0000-0000958C0000}"/>
    <cellStyle name="Normal 6 5 18 3 2" xfId="15735" xr:uid="{00000000-0005-0000-0000-0000968C0000}"/>
    <cellStyle name="Normal 6 5 18 3 2 2" xfId="28379" xr:uid="{00000000-0005-0000-0000-0000978C0000}"/>
    <cellStyle name="Normal 6 5 18 3 3" xfId="23326" xr:uid="{00000000-0005-0000-0000-0000988C0000}"/>
    <cellStyle name="Normal 6 5 18 4" xfId="7448" xr:uid="{00000000-0005-0000-0000-0000998C0000}"/>
    <cellStyle name="Normal 6 5 18 4 2" xfId="13962" xr:uid="{00000000-0005-0000-0000-00009A8C0000}"/>
    <cellStyle name="Normal 6 5 18 4 2 2" xfId="26692" xr:uid="{00000000-0005-0000-0000-00009B8C0000}"/>
    <cellStyle name="Normal 6 5 18 4 3" xfId="22175" xr:uid="{00000000-0005-0000-0000-00009C8C0000}"/>
    <cellStyle name="Normal 6 5 18 5" xfId="12803" xr:uid="{00000000-0005-0000-0000-00009D8C0000}"/>
    <cellStyle name="Normal 6 5 18 5 2" xfId="25549" xr:uid="{00000000-0005-0000-0000-00009E8C0000}"/>
    <cellStyle name="Normal 6 5 18 6" xfId="18368" xr:uid="{00000000-0005-0000-0000-00009F8C0000}"/>
    <cellStyle name="Normal 6 5 18 7" xfId="31736" xr:uid="{00000000-0005-0000-0000-0000A08C0000}"/>
    <cellStyle name="Normal 6 5 18 8" xfId="34948" xr:uid="{00000000-0005-0000-0000-0000A18C0000}"/>
    <cellStyle name="Normal 6 5 19" xfId="5636" xr:uid="{00000000-0005-0000-0000-0000A28C0000}"/>
    <cellStyle name="Normal 6 5 19 2" xfId="8405" xr:uid="{00000000-0005-0000-0000-0000A38C0000}"/>
    <cellStyle name="Normal 6 5 19 2 2" xfId="14894" xr:uid="{00000000-0005-0000-0000-0000A48C0000}"/>
    <cellStyle name="Normal 6 5 19 2 2 2" xfId="27569" xr:uid="{00000000-0005-0000-0000-0000A58C0000}"/>
    <cellStyle name="Normal 6 5 19 2 3" xfId="19673" xr:uid="{00000000-0005-0000-0000-0000A68C0000}"/>
    <cellStyle name="Normal 6 5 19 2 4" xfId="32788" xr:uid="{00000000-0005-0000-0000-0000A78C0000}"/>
    <cellStyle name="Normal 6 5 19 2 5" xfId="35799" xr:uid="{00000000-0005-0000-0000-0000A88C0000}"/>
    <cellStyle name="Normal 6 5 19 3" xfId="9329" xr:uid="{00000000-0005-0000-0000-0000A98C0000}"/>
    <cellStyle name="Normal 6 5 19 3 2" xfId="15736" xr:uid="{00000000-0005-0000-0000-0000AA8C0000}"/>
    <cellStyle name="Normal 6 5 19 3 2 2" xfId="28380" xr:uid="{00000000-0005-0000-0000-0000AB8C0000}"/>
    <cellStyle name="Normal 6 5 19 3 3" xfId="23327" xr:uid="{00000000-0005-0000-0000-0000AC8C0000}"/>
    <cellStyle name="Normal 6 5 19 4" xfId="7449" xr:uid="{00000000-0005-0000-0000-0000AD8C0000}"/>
    <cellStyle name="Normal 6 5 19 4 2" xfId="13963" xr:uid="{00000000-0005-0000-0000-0000AE8C0000}"/>
    <cellStyle name="Normal 6 5 19 4 2 2" xfId="26693" xr:uid="{00000000-0005-0000-0000-0000AF8C0000}"/>
    <cellStyle name="Normal 6 5 19 4 3" xfId="22176" xr:uid="{00000000-0005-0000-0000-0000B08C0000}"/>
    <cellStyle name="Normal 6 5 19 5" xfId="12804" xr:uid="{00000000-0005-0000-0000-0000B18C0000}"/>
    <cellStyle name="Normal 6 5 19 5 2" xfId="25550" xr:uid="{00000000-0005-0000-0000-0000B28C0000}"/>
    <cellStyle name="Normal 6 5 19 6" xfId="18369" xr:uid="{00000000-0005-0000-0000-0000B38C0000}"/>
    <cellStyle name="Normal 6 5 19 7" xfId="31737" xr:uid="{00000000-0005-0000-0000-0000B48C0000}"/>
    <cellStyle name="Normal 6 5 19 8" xfId="34949" xr:uid="{00000000-0005-0000-0000-0000B58C0000}"/>
    <cellStyle name="Normal 6 5 2" xfId="2006" xr:uid="{00000000-0005-0000-0000-0000B68C0000}"/>
    <cellStyle name="Normal 6 5 2 10" xfId="5637" xr:uid="{00000000-0005-0000-0000-0000B78C0000}"/>
    <cellStyle name="Normal 6 5 2 11" xfId="45574" xr:uid="{00000000-0005-0000-0000-0000B88C0000}"/>
    <cellStyle name="Normal 6 5 2 12" xfId="47273" xr:uid="{198AFD47-47EA-42E7-BF27-089E22FA5D7E}"/>
    <cellStyle name="Normal 6 5 2 2" xfId="2007" xr:uid="{00000000-0005-0000-0000-0000B98C0000}"/>
    <cellStyle name="Normal 6 5 2 2 2" xfId="10992" xr:uid="{00000000-0005-0000-0000-0000BA8C0000}"/>
    <cellStyle name="Normal 6 5 2 2 2 2" xfId="16439" xr:uid="{00000000-0005-0000-0000-0000BB8C0000}"/>
    <cellStyle name="Normal 6 5 2 2 2 2 2" xfId="28979" xr:uid="{00000000-0005-0000-0000-0000BC8C0000}"/>
    <cellStyle name="Normal 6 5 2 2 2 3" xfId="23889" xr:uid="{00000000-0005-0000-0000-0000BD8C0000}"/>
    <cellStyle name="Normal 6 5 2 2 2 4" xfId="45576" xr:uid="{00000000-0005-0000-0000-0000BE8C0000}"/>
    <cellStyle name="Normal 6 5 2 2 3" xfId="14895" xr:uid="{00000000-0005-0000-0000-0000BF8C0000}"/>
    <cellStyle name="Normal 6 5 2 2 3 2" xfId="27570" xr:uid="{00000000-0005-0000-0000-0000C08C0000}"/>
    <cellStyle name="Normal 6 5 2 2 3 3" xfId="45577" xr:uid="{00000000-0005-0000-0000-0000C18C0000}"/>
    <cellStyle name="Normal 6 5 2 2 4" xfId="19674" xr:uid="{00000000-0005-0000-0000-0000C28C0000}"/>
    <cellStyle name="Normal 6 5 2 2 4 2" xfId="45578" xr:uid="{00000000-0005-0000-0000-0000C38C0000}"/>
    <cellStyle name="Normal 6 5 2 2 5" xfId="32789" xr:uid="{00000000-0005-0000-0000-0000C48C0000}"/>
    <cellStyle name="Normal 6 5 2 2 5 2" xfId="45579" xr:uid="{00000000-0005-0000-0000-0000C58C0000}"/>
    <cellStyle name="Normal 6 5 2 2 6" xfId="35800" xr:uid="{00000000-0005-0000-0000-0000C68C0000}"/>
    <cellStyle name="Normal 6 5 2 2 7" xfId="8406" xr:uid="{00000000-0005-0000-0000-0000C78C0000}"/>
    <cellStyle name="Normal 6 5 2 2 8" xfId="45575" xr:uid="{00000000-0005-0000-0000-0000C88C0000}"/>
    <cellStyle name="Normal 6 5 2 2 9" xfId="47274" xr:uid="{2FD450CE-C294-4061-8C93-8A7B7FB3E78E}"/>
    <cellStyle name="Normal 6 5 2 3" xfId="9330" xr:uid="{00000000-0005-0000-0000-0000C98C0000}"/>
    <cellStyle name="Normal 6 5 2 3 2" xfId="15737" xr:uid="{00000000-0005-0000-0000-0000CA8C0000}"/>
    <cellStyle name="Normal 6 5 2 3 2 2" xfId="28381" xr:uid="{00000000-0005-0000-0000-0000CB8C0000}"/>
    <cellStyle name="Normal 6 5 2 3 3" xfId="23328" xr:uid="{00000000-0005-0000-0000-0000CC8C0000}"/>
    <cellStyle name="Normal 6 5 2 3 4" xfId="45580" xr:uid="{00000000-0005-0000-0000-0000CD8C0000}"/>
    <cellStyle name="Normal 6 5 2 4" xfId="10248" xr:uid="{00000000-0005-0000-0000-0000CE8C0000}"/>
    <cellStyle name="Normal 6 5 2 4 2" xfId="16063" xr:uid="{00000000-0005-0000-0000-0000CF8C0000}"/>
    <cellStyle name="Normal 6 5 2 4 2 2" xfId="28690" xr:uid="{00000000-0005-0000-0000-0000D08C0000}"/>
    <cellStyle name="Normal 6 5 2 4 3" xfId="23654" xr:uid="{00000000-0005-0000-0000-0000D18C0000}"/>
    <cellStyle name="Normal 6 5 2 4 4" xfId="45581" xr:uid="{00000000-0005-0000-0000-0000D28C0000}"/>
    <cellStyle name="Normal 6 5 2 5" xfId="7450" xr:uid="{00000000-0005-0000-0000-0000D38C0000}"/>
    <cellStyle name="Normal 6 5 2 5 2" xfId="13964" xr:uid="{00000000-0005-0000-0000-0000D48C0000}"/>
    <cellStyle name="Normal 6 5 2 5 2 2" xfId="26694" xr:uid="{00000000-0005-0000-0000-0000D58C0000}"/>
    <cellStyle name="Normal 6 5 2 5 3" xfId="22177" xr:uid="{00000000-0005-0000-0000-0000D68C0000}"/>
    <cellStyle name="Normal 6 5 2 5 4" xfId="45582" xr:uid="{00000000-0005-0000-0000-0000D78C0000}"/>
    <cellStyle name="Normal 6 5 2 6" xfId="12805" xr:uid="{00000000-0005-0000-0000-0000D88C0000}"/>
    <cellStyle name="Normal 6 5 2 6 2" xfId="25551" xr:uid="{00000000-0005-0000-0000-0000D98C0000}"/>
    <cellStyle name="Normal 6 5 2 6 3" xfId="45583" xr:uid="{00000000-0005-0000-0000-0000DA8C0000}"/>
    <cellStyle name="Normal 6 5 2 7" xfId="18370" xr:uid="{00000000-0005-0000-0000-0000DB8C0000}"/>
    <cellStyle name="Normal 6 5 2 8" xfId="31738" xr:uid="{00000000-0005-0000-0000-0000DC8C0000}"/>
    <cellStyle name="Normal 6 5 2 9" xfId="34950" xr:uid="{00000000-0005-0000-0000-0000DD8C0000}"/>
    <cellStyle name="Normal 6 5 20" xfId="5626" xr:uid="{00000000-0005-0000-0000-0000DE8C0000}"/>
    <cellStyle name="Normal 6 5 20 2" xfId="6278" xr:uid="{00000000-0005-0000-0000-0000DF8C0000}"/>
    <cellStyle name="Normal 6 5 20 3" xfId="8395" xr:uid="{00000000-0005-0000-0000-0000E08C0000}"/>
    <cellStyle name="Normal 6 5 20 3 2" xfId="14884" xr:uid="{00000000-0005-0000-0000-0000E18C0000}"/>
    <cellStyle name="Normal 6 5 20 3 2 2" xfId="27559" xr:uid="{00000000-0005-0000-0000-0000E28C0000}"/>
    <cellStyle name="Normal 6 5 20 3 3" xfId="22595" xr:uid="{00000000-0005-0000-0000-0000E38C0000}"/>
    <cellStyle name="Normal 6 5 20 4" xfId="9319" xr:uid="{00000000-0005-0000-0000-0000E48C0000}"/>
    <cellStyle name="Normal 6 5 20 4 2" xfId="15726" xr:uid="{00000000-0005-0000-0000-0000E58C0000}"/>
    <cellStyle name="Normal 6 5 20 4 2 2" xfId="28370" xr:uid="{00000000-0005-0000-0000-0000E68C0000}"/>
    <cellStyle name="Normal 6 5 20 4 3" xfId="23317" xr:uid="{00000000-0005-0000-0000-0000E78C0000}"/>
    <cellStyle name="Normal 6 5 20 5" xfId="7439" xr:uid="{00000000-0005-0000-0000-0000E88C0000}"/>
    <cellStyle name="Normal 6 5 20 5 2" xfId="13953" xr:uid="{00000000-0005-0000-0000-0000E98C0000}"/>
    <cellStyle name="Normal 6 5 20 5 2 2" xfId="26683" xr:uid="{00000000-0005-0000-0000-0000EA8C0000}"/>
    <cellStyle name="Normal 6 5 20 5 3" xfId="22166" xr:uid="{00000000-0005-0000-0000-0000EB8C0000}"/>
    <cellStyle name="Normal 6 5 20 6" xfId="12794" xr:uid="{00000000-0005-0000-0000-0000EC8C0000}"/>
    <cellStyle name="Normal 6 5 20 6 2" xfId="25540" xr:uid="{00000000-0005-0000-0000-0000ED8C0000}"/>
    <cellStyle name="Normal 6 5 20 7" xfId="18832" xr:uid="{00000000-0005-0000-0000-0000EE8C0000}"/>
    <cellStyle name="Normal 6 5 20 8" xfId="21059" xr:uid="{00000000-0005-0000-0000-0000EF8C0000}"/>
    <cellStyle name="Normal 6 5 21" xfId="11101" xr:uid="{00000000-0005-0000-0000-0000F08C0000}"/>
    <cellStyle name="Normal 6 5 21 2" xfId="16509" xr:uid="{00000000-0005-0000-0000-0000F18C0000}"/>
    <cellStyle name="Normal 6 5 21 2 2" xfId="19663" xr:uid="{00000000-0005-0000-0000-0000F28C0000}"/>
    <cellStyle name="Normal 6 5 21 2 3" xfId="32778" xr:uid="{00000000-0005-0000-0000-0000F38C0000}"/>
    <cellStyle name="Normal 6 5 21 2 4" xfId="35789" xr:uid="{00000000-0005-0000-0000-0000F48C0000}"/>
    <cellStyle name="Normal 6 5 21 3" xfId="18359" xr:uid="{00000000-0005-0000-0000-0000F58C0000}"/>
    <cellStyle name="Normal 6 5 21 4" xfId="31727" xr:uid="{00000000-0005-0000-0000-0000F68C0000}"/>
    <cellStyle name="Normal 6 5 21 5" xfId="34939" xr:uid="{00000000-0005-0000-0000-0000F78C0000}"/>
    <cellStyle name="Normal 6 5 22" xfId="2983" xr:uid="{00000000-0005-0000-0000-0000F88C0000}"/>
    <cellStyle name="Normal 6 5 23" xfId="45573" xr:uid="{00000000-0005-0000-0000-0000F98C0000}"/>
    <cellStyle name="Normal 6 5 24" xfId="47272" xr:uid="{7C88B42A-9256-4114-83F1-40B37FDE4E9D}"/>
    <cellStyle name="Normal 6 5 3" xfId="2008" xr:uid="{00000000-0005-0000-0000-0000FA8C0000}"/>
    <cellStyle name="Normal 6 5 3 10" xfId="5638" xr:uid="{00000000-0005-0000-0000-0000FB8C0000}"/>
    <cellStyle name="Normal 6 5 3 11" xfId="45584" xr:uid="{00000000-0005-0000-0000-0000FC8C0000}"/>
    <cellStyle name="Normal 6 5 3 12" xfId="47275" xr:uid="{7BCD774C-A403-41DF-9B55-A64D94603B15}"/>
    <cellStyle name="Normal 6 5 3 2" xfId="8407" xr:uid="{00000000-0005-0000-0000-0000FD8C0000}"/>
    <cellStyle name="Normal 6 5 3 2 2" xfId="14896" xr:uid="{00000000-0005-0000-0000-0000FE8C0000}"/>
    <cellStyle name="Normal 6 5 3 2 2 2" xfId="27571" xr:uid="{00000000-0005-0000-0000-0000FF8C0000}"/>
    <cellStyle name="Normal 6 5 3 2 3" xfId="19675" xr:uid="{00000000-0005-0000-0000-0000008D0000}"/>
    <cellStyle name="Normal 6 5 3 2 4" xfId="32790" xr:uid="{00000000-0005-0000-0000-0000018D0000}"/>
    <cellStyle name="Normal 6 5 3 2 5" xfId="35801" xr:uid="{00000000-0005-0000-0000-0000028D0000}"/>
    <cellStyle name="Normal 6 5 3 2 6" xfId="45585" xr:uid="{00000000-0005-0000-0000-0000038D0000}"/>
    <cellStyle name="Normal 6 5 3 3" xfId="9331" xr:uid="{00000000-0005-0000-0000-0000048D0000}"/>
    <cellStyle name="Normal 6 5 3 3 2" xfId="15738" xr:uid="{00000000-0005-0000-0000-0000058D0000}"/>
    <cellStyle name="Normal 6 5 3 3 2 2" xfId="28382" xr:uid="{00000000-0005-0000-0000-0000068D0000}"/>
    <cellStyle name="Normal 6 5 3 3 3" xfId="23329" xr:uid="{00000000-0005-0000-0000-0000078D0000}"/>
    <cellStyle name="Normal 6 5 3 3 4" xfId="45586" xr:uid="{00000000-0005-0000-0000-0000088D0000}"/>
    <cellStyle name="Normal 6 5 3 4" xfId="9584" xr:uid="{00000000-0005-0000-0000-0000098D0000}"/>
    <cellStyle name="Normal 6 5 3 4 2" xfId="15930" xr:uid="{00000000-0005-0000-0000-00000A8D0000}"/>
    <cellStyle name="Normal 6 5 3 4 2 2" xfId="28570" xr:uid="{00000000-0005-0000-0000-00000B8D0000}"/>
    <cellStyle name="Normal 6 5 3 4 3" xfId="23556" xr:uid="{00000000-0005-0000-0000-00000C8D0000}"/>
    <cellStyle name="Normal 6 5 3 4 4" xfId="45587" xr:uid="{00000000-0005-0000-0000-00000D8D0000}"/>
    <cellStyle name="Normal 6 5 3 5" xfId="7451" xr:uid="{00000000-0005-0000-0000-00000E8D0000}"/>
    <cellStyle name="Normal 6 5 3 5 2" xfId="13965" xr:uid="{00000000-0005-0000-0000-00000F8D0000}"/>
    <cellStyle name="Normal 6 5 3 5 2 2" xfId="26695" xr:uid="{00000000-0005-0000-0000-0000108D0000}"/>
    <cellStyle name="Normal 6 5 3 5 3" xfId="22178" xr:uid="{00000000-0005-0000-0000-0000118D0000}"/>
    <cellStyle name="Normal 6 5 3 5 4" xfId="45588" xr:uid="{00000000-0005-0000-0000-0000128D0000}"/>
    <cellStyle name="Normal 6 5 3 6" xfId="12806" xr:uid="{00000000-0005-0000-0000-0000138D0000}"/>
    <cellStyle name="Normal 6 5 3 6 2" xfId="25552" xr:uid="{00000000-0005-0000-0000-0000148D0000}"/>
    <cellStyle name="Normal 6 5 3 7" xfId="18371" xr:uid="{00000000-0005-0000-0000-0000158D0000}"/>
    <cellStyle name="Normal 6 5 3 8" xfId="31739" xr:uid="{00000000-0005-0000-0000-0000168D0000}"/>
    <cellStyle name="Normal 6 5 3 9" xfId="34951" xr:uid="{00000000-0005-0000-0000-0000178D0000}"/>
    <cellStyle name="Normal 6 5 4" xfId="2005" xr:uid="{00000000-0005-0000-0000-0000188D0000}"/>
    <cellStyle name="Normal 6 5 4 10" xfId="45589" xr:uid="{00000000-0005-0000-0000-0000198D0000}"/>
    <cellStyle name="Normal 6 5 4 2" xfId="8408" xr:uid="{00000000-0005-0000-0000-00001A8D0000}"/>
    <cellStyle name="Normal 6 5 4 2 2" xfId="14897" xr:uid="{00000000-0005-0000-0000-00001B8D0000}"/>
    <cellStyle name="Normal 6 5 4 2 2 2" xfId="27572" xr:uid="{00000000-0005-0000-0000-00001C8D0000}"/>
    <cellStyle name="Normal 6 5 4 2 3" xfId="19676" xr:uid="{00000000-0005-0000-0000-00001D8D0000}"/>
    <cellStyle name="Normal 6 5 4 2 4" xfId="32791" xr:uid="{00000000-0005-0000-0000-00001E8D0000}"/>
    <cellStyle name="Normal 6 5 4 2 5" xfId="35802" xr:uid="{00000000-0005-0000-0000-00001F8D0000}"/>
    <cellStyle name="Normal 6 5 4 3" xfId="9332" xr:uid="{00000000-0005-0000-0000-0000208D0000}"/>
    <cellStyle name="Normal 6 5 4 3 2" xfId="15739" xr:uid="{00000000-0005-0000-0000-0000218D0000}"/>
    <cellStyle name="Normal 6 5 4 3 2 2" xfId="28383" xr:uid="{00000000-0005-0000-0000-0000228D0000}"/>
    <cellStyle name="Normal 6 5 4 3 3" xfId="23330" xr:uid="{00000000-0005-0000-0000-0000238D0000}"/>
    <cellStyle name="Normal 6 5 4 4" xfId="7452" xr:uid="{00000000-0005-0000-0000-0000248D0000}"/>
    <cellStyle name="Normal 6 5 4 4 2" xfId="13966" xr:uid="{00000000-0005-0000-0000-0000258D0000}"/>
    <cellStyle name="Normal 6 5 4 4 2 2" xfId="26696" xr:uid="{00000000-0005-0000-0000-0000268D0000}"/>
    <cellStyle name="Normal 6 5 4 4 3" xfId="22179" xr:uid="{00000000-0005-0000-0000-0000278D0000}"/>
    <cellStyle name="Normal 6 5 4 5" xfId="12807" xr:uid="{00000000-0005-0000-0000-0000288D0000}"/>
    <cellStyle name="Normal 6 5 4 5 2" xfId="25553" xr:uid="{00000000-0005-0000-0000-0000298D0000}"/>
    <cellStyle name="Normal 6 5 4 6" xfId="18372" xr:uid="{00000000-0005-0000-0000-00002A8D0000}"/>
    <cellStyle name="Normal 6 5 4 7" xfId="31740" xr:uid="{00000000-0005-0000-0000-00002B8D0000}"/>
    <cellStyle name="Normal 6 5 4 8" xfId="34952" xr:uid="{00000000-0005-0000-0000-00002C8D0000}"/>
    <cellStyle name="Normal 6 5 4 9" xfId="5639" xr:uid="{00000000-0005-0000-0000-00002D8D0000}"/>
    <cellStyle name="Normal 6 5 5" xfId="5640" xr:uid="{00000000-0005-0000-0000-00002E8D0000}"/>
    <cellStyle name="Normal 6 5 5 2" xfId="8409" xr:uid="{00000000-0005-0000-0000-00002F8D0000}"/>
    <cellStyle name="Normal 6 5 5 2 2" xfId="14898" xr:uid="{00000000-0005-0000-0000-0000308D0000}"/>
    <cellStyle name="Normal 6 5 5 2 2 2" xfId="27573" xr:uid="{00000000-0005-0000-0000-0000318D0000}"/>
    <cellStyle name="Normal 6 5 5 2 3" xfId="19677" xr:uid="{00000000-0005-0000-0000-0000328D0000}"/>
    <cellStyle name="Normal 6 5 5 2 4" xfId="32792" xr:uid="{00000000-0005-0000-0000-0000338D0000}"/>
    <cellStyle name="Normal 6 5 5 2 5" xfId="35803" xr:uid="{00000000-0005-0000-0000-0000348D0000}"/>
    <cellStyle name="Normal 6 5 5 3" xfId="9333" xr:uid="{00000000-0005-0000-0000-0000358D0000}"/>
    <cellStyle name="Normal 6 5 5 3 2" xfId="15740" xr:uid="{00000000-0005-0000-0000-0000368D0000}"/>
    <cellStyle name="Normal 6 5 5 3 2 2" xfId="28384" xr:uid="{00000000-0005-0000-0000-0000378D0000}"/>
    <cellStyle name="Normal 6 5 5 3 3" xfId="23331" xr:uid="{00000000-0005-0000-0000-0000388D0000}"/>
    <cellStyle name="Normal 6 5 5 4" xfId="7453" xr:uid="{00000000-0005-0000-0000-0000398D0000}"/>
    <cellStyle name="Normal 6 5 5 4 2" xfId="13967" xr:uid="{00000000-0005-0000-0000-00003A8D0000}"/>
    <cellStyle name="Normal 6 5 5 4 2 2" xfId="26697" xr:uid="{00000000-0005-0000-0000-00003B8D0000}"/>
    <cellStyle name="Normal 6 5 5 4 3" xfId="22180" xr:uid="{00000000-0005-0000-0000-00003C8D0000}"/>
    <cellStyle name="Normal 6 5 5 5" xfId="12808" xr:uid="{00000000-0005-0000-0000-00003D8D0000}"/>
    <cellStyle name="Normal 6 5 5 5 2" xfId="25554" xr:uid="{00000000-0005-0000-0000-00003E8D0000}"/>
    <cellStyle name="Normal 6 5 5 6" xfId="18373" xr:uid="{00000000-0005-0000-0000-00003F8D0000}"/>
    <cellStyle name="Normal 6 5 5 7" xfId="31741" xr:uid="{00000000-0005-0000-0000-0000408D0000}"/>
    <cellStyle name="Normal 6 5 5 8" xfId="34953" xr:uid="{00000000-0005-0000-0000-0000418D0000}"/>
    <cellStyle name="Normal 6 5 5 9" xfId="45590" xr:uid="{00000000-0005-0000-0000-0000428D0000}"/>
    <cellStyle name="Normal 6 5 6" xfId="5641" xr:uid="{00000000-0005-0000-0000-0000438D0000}"/>
    <cellStyle name="Normal 6 5 6 2" xfId="8410" xr:uid="{00000000-0005-0000-0000-0000448D0000}"/>
    <cellStyle name="Normal 6 5 6 2 2" xfId="14899" xr:uid="{00000000-0005-0000-0000-0000458D0000}"/>
    <cellStyle name="Normal 6 5 6 2 2 2" xfId="27574" xr:uid="{00000000-0005-0000-0000-0000468D0000}"/>
    <cellStyle name="Normal 6 5 6 2 3" xfId="19678" xr:uid="{00000000-0005-0000-0000-0000478D0000}"/>
    <cellStyle name="Normal 6 5 6 2 4" xfId="32793" xr:uid="{00000000-0005-0000-0000-0000488D0000}"/>
    <cellStyle name="Normal 6 5 6 2 5" xfId="35804" xr:uid="{00000000-0005-0000-0000-0000498D0000}"/>
    <cellStyle name="Normal 6 5 6 3" xfId="9334" xr:uid="{00000000-0005-0000-0000-00004A8D0000}"/>
    <cellStyle name="Normal 6 5 6 3 2" xfId="15741" xr:uid="{00000000-0005-0000-0000-00004B8D0000}"/>
    <cellStyle name="Normal 6 5 6 3 2 2" xfId="28385" xr:uid="{00000000-0005-0000-0000-00004C8D0000}"/>
    <cellStyle name="Normal 6 5 6 3 3" xfId="23332" xr:uid="{00000000-0005-0000-0000-00004D8D0000}"/>
    <cellStyle name="Normal 6 5 6 4" xfId="7454" xr:uid="{00000000-0005-0000-0000-00004E8D0000}"/>
    <cellStyle name="Normal 6 5 6 4 2" xfId="13968" xr:uid="{00000000-0005-0000-0000-00004F8D0000}"/>
    <cellStyle name="Normal 6 5 6 4 2 2" xfId="26698" xr:uid="{00000000-0005-0000-0000-0000508D0000}"/>
    <cellStyle name="Normal 6 5 6 4 3" xfId="22181" xr:uid="{00000000-0005-0000-0000-0000518D0000}"/>
    <cellStyle name="Normal 6 5 6 5" xfId="12809" xr:uid="{00000000-0005-0000-0000-0000528D0000}"/>
    <cellStyle name="Normal 6 5 6 5 2" xfId="25555" xr:uid="{00000000-0005-0000-0000-0000538D0000}"/>
    <cellStyle name="Normal 6 5 6 6" xfId="18374" xr:uid="{00000000-0005-0000-0000-0000548D0000}"/>
    <cellStyle name="Normal 6 5 6 7" xfId="31742" xr:uid="{00000000-0005-0000-0000-0000558D0000}"/>
    <cellStyle name="Normal 6 5 6 8" xfId="34954" xr:uid="{00000000-0005-0000-0000-0000568D0000}"/>
    <cellStyle name="Normal 6 5 6 9" xfId="45591" xr:uid="{00000000-0005-0000-0000-0000578D0000}"/>
    <cellStyle name="Normal 6 5 7" xfId="5642" xr:uid="{00000000-0005-0000-0000-0000588D0000}"/>
    <cellStyle name="Normal 6 5 7 2" xfId="8411" xr:uid="{00000000-0005-0000-0000-0000598D0000}"/>
    <cellStyle name="Normal 6 5 7 2 2" xfId="14900" xr:uid="{00000000-0005-0000-0000-00005A8D0000}"/>
    <cellStyle name="Normal 6 5 7 2 2 2" xfId="27575" xr:uid="{00000000-0005-0000-0000-00005B8D0000}"/>
    <cellStyle name="Normal 6 5 7 2 3" xfId="19679" xr:uid="{00000000-0005-0000-0000-00005C8D0000}"/>
    <cellStyle name="Normal 6 5 7 2 4" xfId="32794" xr:uid="{00000000-0005-0000-0000-00005D8D0000}"/>
    <cellStyle name="Normal 6 5 7 2 5" xfId="35805" xr:uid="{00000000-0005-0000-0000-00005E8D0000}"/>
    <cellStyle name="Normal 6 5 7 3" xfId="9335" xr:uid="{00000000-0005-0000-0000-00005F8D0000}"/>
    <cellStyle name="Normal 6 5 7 3 2" xfId="15742" xr:uid="{00000000-0005-0000-0000-0000608D0000}"/>
    <cellStyle name="Normal 6 5 7 3 2 2" xfId="28386" xr:uid="{00000000-0005-0000-0000-0000618D0000}"/>
    <cellStyle name="Normal 6 5 7 3 3" xfId="23333" xr:uid="{00000000-0005-0000-0000-0000628D0000}"/>
    <cellStyle name="Normal 6 5 7 4" xfId="7455" xr:uid="{00000000-0005-0000-0000-0000638D0000}"/>
    <cellStyle name="Normal 6 5 7 4 2" xfId="13969" xr:uid="{00000000-0005-0000-0000-0000648D0000}"/>
    <cellStyle name="Normal 6 5 7 4 2 2" xfId="26699" xr:uid="{00000000-0005-0000-0000-0000658D0000}"/>
    <cellStyle name="Normal 6 5 7 4 3" xfId="22182" xr:uid="{00000000-0005-0000-0000-0000668D0000}"/>
    <cellStyle name="Normal 6 5 7 5" xfId="12810" xr:uid="{00000000-0005-0000-0000-0000678D0000}"/>
    <cellStyle name="Normal 6 5 7 5 2" xfId="25556" xr:uid="{00000000-0005-0000-0000-0000688D0000}"/>
    <cellStyle name="Normal 6 5 7 6" xfId="18375" xr:uid="{00000000-0005-0000-0000-0000698D0000}"/>
    <cellStyle name="Normal 6 5 7 7" xfId="31743" xr:uid="{00000000-0005-0000-0000-00006A8D0000}"/>
    <cellStyle name="Normal 6 5 7 8" xfId="34955" xr:uid="{00000000-0005-0000-0000-00006B8D0000}"/>
    <cellStyle name="Normal 6 5 7 9" xfId="45592" xr:uid="{00000000-0005-0000-0000-00006C8D0000}"/>
    <cellStyle name="Normal 6 5 8" xfId="5643" xr:uid="{00000000-0005-0000-0000-00006D8D0000}"/>
    <cellStyle name="Normal 6 5 8 2" xfId="8412" xr:uid="{00000000-0005-0000-0000-00006E8D0000}"/>
    <cellStyle name="Normal 6 5 8 2 2" xfId="14901" xr:uid="{00000000-0005-0000-0000-00006F8D0000}"/>
    <cellStyle name="Normal 6 5 8 2 2 2" xfId="27576" xr:uid="{00000000-0005-0000-0000-0000708D0000}"/>
    <cellStyle name="Normal 6 5 8 2 3" xfId="19680" xr:uid="{00000000-0005-0000-0000-0000718D0000}"/>
    <cellStyle name="Normal 6 5 8 2 4" xfId="32795" xr:uid="{00000000-0005-0000-0000-0000728D0000}"/>
    <cellStyle name="Normal 6 5 8 2 5" xfId="35806" xr:uid="{00000000-0005-0000-0000-0000738D0000}"/>
    <cellStyle name="Normal 6 5 8 3" xfId="9336" xr:uid="{00000000-0005-0000-0000-0000748D0000}"/>
    <cellStyle name="Normal 6 5 8 3 2" xfId="15743" xr:uid="{00000000-0005-0000-0000-0000758D0000}"/>
    <cellStyle name="Normal 6 5 8 3 2 2" xfId="28387" xr:uid="{00000000-0005-0000-0000-0000768D0000}"/>
    <cellStyle name="Normal 6 5 8 3 3" xfId="23334" xr:uid="{00000000-0005-0000-0000-0000778D0000}"/>
    <cellStyle name="Normal 6 5 8 4" xfId="7456" xr:uid="{00000000-0005-0000-0000-0000788D0000}"/>
    <cellStyle name="Normal 6 5 8 4 2" xfId="13970" xr:uid="{00000000-0005-0000-0000-0000798D0000}"/>
    <cellStyle name="Normal 6 5 8 4 2 2" xfId="26700" xr:uid="{00000000-0005-0000-0000-00007A8D0000}"/>
    <cellStyle name="Normal 6 5 8 4 3" xfId="22183" xr:uid="{00000000-0005-0000-0000-00007B8D0000}"/>
    <cellStyle name="Normal 6 5 8 5" xfId="12811" xr:uid="{00000000-0005-0000-0000-00007C8D0000}"/>
    <cellStyle name="Normal 6 5 8 5 2" xfId="25557" xr:uid="{00000000-0005-0000-0000-00007D8D0000}"/>
    <cellStyle name="Normal 6 5 8 6" xfId="18376" xr:uid="{00000000-0005-0000-0000-00007E8D0000}"/>
    <cellStyle name="Normal 6 5 8 7" xfId="31744" xr:uid="{00000000-0005-0000-0000-00007F8D0000}"/>
    <cellStyle name="Normal 6 5 8 8" xfId="34956" xr:uid="{00000000-0005-0000-0000-0000808D0000}"/>
    <cellStyle name="Normal 6 5 8 9" xfId="45593" xr:uid="{00000000-0005-0000-0000-0000818D0000}"/>
    <cellStyle name="Normal 6 5 9" xfId="5644" xr:uid="{00000000-0005-0000-0000-0000828D0000}"/>
    <cellStyle name="Normal 6 5 9 2" xfId="8413" xr:uid="{00000000-0005-0000-0000-0000838D0000}"/>
    <cellStyle name="Normal 6 5 9 2 2" xfId="14902" xr:uid="{00000000-0005-0000-0000-0000848D0000}"/>
    <cellStyle name="Normal 6 5 9 2 2 2" xfId="27577" xr:uid="{00000000-0005-0000-0000-0000858D0000}"/>
    <cellStyle name="Normal 6 5 9 2 3" xfId="19681" xr:uid="{00000000-0005-0000-0000-0000868D0000}"/>
    <cellStyle name="Normal 6 5 9 2 4" xfId="32796" xr:uid="{00000000-0005-0000-0000-0000878D0000}"/>
    <cellStyle name="Normal 6 5 9 2 5" xfId="35807" xr:uid="{00000000-0005-0000-0000-0000888D0000}"/>
    <cellStyle name="Normal 6 5 9 3" xfId="9337" xr:uid="{00000000-0005-0000-0000-0000898D0000}"/>
    <cellStyle name="Normal 6 5 9 3 2" xfId="15744" xr:uid="{00000000-0005-0000-0000-00008A8D0000}"/>
    <cellStyle name="Normal 6 5 9 3 2 2" xfId="28388" xr:uid="{00000000-0005-0000-0000-00008B8D0000}"/>
    <cellStyle name="Normal 6 5 9 3 3" xfId="23335" xr:uid="{00000000-0005-0000-0000-00008C8D0000}"/>
    <cellStyle name="Normal 6 5 9 4" xfId="7457" xr:uid="{00000000-0005-0000-0000-00008D8D0000}"/>
    <cellStyle name="Normal 6 5 9 4 2" xfId="13971" xr:uid="{00000000-0005-0000-0000-00008E8D0000}"/>
    <cellStyle name="Normal 6 5 9 4 2 2" xfId="26701" xr:uid="{00000000-0005-0000-0000-00008F8D0000}"/>
    <cellStyle name="Normal 6 5 9 4 3" xfId="22184" xr:uid="{00000000-0005-0000-0000-0000908D0000}"/>
    <cellStyle name="Normal 6 5 9 5" xfId="12812" xr:uid="{00000000-0005-0000-0000-0000918D0000}"/>
    <cellStyle name="Normal 6 5 9 5 2" xfId="25558" xr:uid="{00000000-0005-0000-0000-0000928D0000}"/>
    <cellStyle name="Normal 6 5 9 6" xfId="18377" xr:uid="{00000000-0005-0000-0000-0000938D0000}"/>
    <cellStyle name="Normal 6 5 9 7" xfId="31745" xr:uid="{00000000-0005-0000-0000-0000948D0000}"/>
    <cellStyle name="Normal 6 5 9 8" xfId="34957" xr:uid="{00000000-0005-0000-0000-0000958D0000}"/>
    <cellStyle name="Normal 6 6" xfId="2009" xr:uid="{00000000-0005-0000-0000-0000968D0000}"/>
    <cellStyle name="Normal 6 6 10" xfId="47276" xr:uid="{339F1DCA-6DE2-4861-9CC4-F2C7006EF664}"/>
    <cellStyle name="Normal 6 6 2" xfId="2010" xr:uid="{00000000-0005-0000-0000-0000978D0000}"/>
    <cellStyle name="Normal 6 6 2 2" xfId="10966" xr:uid="{00000000-0005-0000-0000-0000988D0000}"/>
    <cellStyle name="Normal 6 6 2 2 2" xfId="16422" xr:uid="{00000000-0005-0000-0000-0000998D0000}"/>
    <cellStyle name="Normal 6 6 2 2 2 2" xfId="28963" xr:uid="{00000000-0005-0000-0000-00009A8D0000}"/>
    <cellStyle name="Normal 6 6 2 2 3" xfId="23873" xr:uid="{00000000-0005-0000-0000-00009B8D0000}"/>
    <cellStyle name="Normal 6 6 2 2 4" xfId="45596" xr:uid="{00000000-0005-0000-0000-00009C8D0000}"/>
    <cellStyle name="Normal 6 6 2 3" xfId="18833" xr:uid="{00000000-0005-0000-0000-00009D8D0000}"/>
    <cellStyle name="Normal 6 6 2 3 2" xfId="45597" xr:uid="{00000000-0005-0000-0000-00009E8D0000}"/>
    <cellStyle name="Normal 6 6 2 4" xfId="5645" xr:uid="{00000000-0005-0000-0000-00009F8D0000}"/>
    <cellStyle name="Normal 6 6 2 4 2" xfId="45598" xr:uid="{00000000-0005-0000-0000-0000A08D0000}"/>
    <cellStyle name="Normal 6 6 2 5" xfId="45599" xr:uid="{00000000-0005-0000-0000-0000A18D0000}"/>
    <cellStyle name="Normal 6 6 2 6" xfId="45600" xr:uid="{00000000-0005-0000-0000-0000A28D0000}"/>
    <cellStyle name="Normal 6 6 2 7" xfId="45595" xr:uid="{00000000-0005-0000-0000-0000A38D0000}"/>
    <cellStyle name="Normal 6 6 2 8" xfId="47277" xr:uid="{5EEB3276-99F7-40D0-8402-2F8154B406DD}"/>
    <cellStyle name="Normal 6 6 3" xfId="10940" xr:uid="{00000000-0005-0000-0000-0000A48D0000}"/>
    <cellStyle name="Normal 6 6 3 2" xfId="16409" xr:uid="{00000000-0005-0000-0000-0000A58D0000}"/>
    <cellStyle name="Normal 6 6 3 2 2" xfId="28951" xr:uid="{00000000-0005-0000-0000-0000A68D0000}"/>
    <cellStyle name="Normal 6 6 3 2 3" xfId="45602" xr:uid="{00000000-0005-0000-0000-0000A78D0000}"/>
    <cellStyle name="Normal 6 6 3 3" xfId="18378" xr:uid="{00000000-0005-0000-0000-0000A88D0000}"/>
    <cellStyle name="Normal 6 6 3 4" xfId="23862" xr:uid="{00000000-0005-0000-0000-0000A98D0000}"/>
    <cellStyle name="Normal 6 6 3 5" xfId="45601" xr:uid="{00000000-0005-0000-0000-0000AA8D0000}"/>
    <cellStyle name="Normal 6 6 4" xfId="2984" xr:uid="{00000000-0005-0000-0000-0000AB8D0000}"/>
    <cellStyle name="Normal 6 6 4 2" xfId="45603" xr:uid="{00000000-0005-0000-0000-0000AC8D0000}"/>
    <cellStyle name="Normal 6 6 5" xfId="37605" xr:uid="{00000000-0005-0000-0000-0000AD8D0000}"/>
    <cellStyle name="Normal 6 6 5 2" xfId="45604" xr:uid="{00000000-0005-0000-0000-0000AE8D0000}"/>
    <cellStyle name="Normal 6 6 6" xfId="45605" xr:uid="{00000000-0005-0000-0000-0000AF8D0000}"/>
    <cellStyle name="Normal 6 6 7" xfId="45606" xr:uid="{00000000-0005-0000-0000-0000B08D0000}"/>
    <cellStyle name="Normal 6 6 8" xfId="45607" xr:uid="{00000000-0005-0000-0000-0000B18D0000}"/>
    <cellStyle name="Normal 6 6 9" xfId="45594" xr:uid="{00000000-0005-0000-0000-0000B28D0000}"/>
    <cellStyle name="Normal 6 7" xfId="2011" xr:uid="{00000000-0005-0000-0000-0000B38D0000}"/>
    <cellStyle name="Normal 6 7 10" xfId="47278" xr:uid="{EE32F857-2C54-4035-9747-CC2B5E495A70}"/>
    <cellStyle name="Normal 6 7 2" xfId="5646" xr:uid="{00000000-0005-0000-0000-0000B48D0000}"/>
    <cellStyle name="Normal 6 7 2 2" xfId="20190" xr:uid="{00000000-0005-0000-0000-0000B58D0000}"/>
    <cellStyle name="Normal 6 7 2 2 2" xfId="45610" xr:uid="{00000000-0005-0000-0000-0000B68D0000}"/>
    <cellStyle name="Normal 6 7 2 3" xfId="45611" xr:uid="{00000000-0005-0000-0000-0000B78D0000}"/>
    <cellStyle name="Normal 6 7 2 4" xfId="45609" xr:uid="{00000000-0005-0000-0000-0000B88D0000}"/>
    <cellStyle name="Normal 6 7 3" xfId="10736" xr:uid="{00000000-0005-0000-0000-0000B98D0000}"/>
    <cellStyle name="Normal 6 7 3 2" xfId="45612" xr:uid="{00000000-0005-0000-0000-0000BA8D0000}"/>
    <cellStyle name="Normal 6 7 4" xfId="11351" xr:uid="{00000000-0005-0000-0000-0000BB8D0000}"/>
    <cellStyle name="Normal 6 7 4 2" xfId="16669" xr:uid="{00000000-0005-0000-0000-0000BC8D0000}"/>
    <cellStyle name="Normal 6 7 4 2 2" xfId="29204" xr:uid="{00000000-0005-0000-0000-0000BD8D0000}"/>
    <cellStyle name="Normal 6 7 4 3" xfId="24113" xr:uid="{00000000-0005-0000-0000-0000BE8D0000}"/>
    <cellStyle name="Normal 6 7 4 4" xfId="45613" xr:uid="{00000000-0005-0000-0000-0000BF8D0000}"/>
    <cellStyle name="Normal 6 7 5" xfId="3128" xr:uid="{00000000-0005-0000-0000-0000C08D0000}"/>
    <cellStyle name="Normal 6 7 5 2" xfId="45614" xr:uid="{00000000-0005-0000-0000-0000C18D0000}"/>
    <cellStyle name="Normal 6 7 6" xfId="45615" xr:uid="{00000000-0005-0000-0000-0000C28D0000}"/>
    <cellStyle name="Normal 6 7 7" xfId="45616" xr:uid="{00000000-0005-0000-0000-0000C38D0000}"/>
    <cellStyle name="Normal 6 7 8" xfId="45617" xr:uid="{00000000-0005-0000-0000-0000C48D0000}"/>
    <cellStyle name="Normal 6 7 9" xfId="45608" xr:uid="{00000000-0005-0000-0000-0000C58D0000}"/>
    <cellStyle name="Normal 6 8" xfId="5647" xr:uid="{00000000-0005-0000-0000-0000C68D0000}"/>
    <cellStyle name="Normal 6 8 2" xfId="45619" xr:uid="{00000000-0005-0000-0000-0000C78D0000}"/>
    <cellStyle name="Normal 6 8 3" xfId="45620" xr:uid="{00000000-0005-0000-0000-0000C88D0000}"/>
    <cellStyle name="Normal 6 8 4" xfId="45621" xr:uid="{00000000-0005-0000-0000-0000C98D0000}"/>
    <cellStyle name="Normal 6 8 5" xfId="45622" xr:uid="{00000000-0005-0000-0000-0000CA8D0000}"/>
    <cellStyle name="Normal 6 8 6" xfId="45618" xr:uid="{00000000-0005-0000-0000-0000CB8D0000}"/>
    <cellStyle name="Normal 6 9" xfId="5648" xr:uid="{00000000-0005-0000-0000-0000CC8D0000}"/>
    <cellStyle name="Normal 6 9 2" xfId="45624" xr:uid="{00000000-0005-0000-0000-0000CD8D0000}"/>
    <cellStyle name="Normal 6 9 3" xfId="45625" xr:uid="{00000000-0005-0000-0000-0000CE8D0000}"/>
    <cellStyle name="Normal 6 9 4" xfId="45623" xr:uid="{00000000-0005-0000-0000-0000CF8D0000}"/>
    <cellStyle name="Normal 6_Credit Portfolio Breakdown - 20111215 res" xfId="45626" xr:uid="{00000000-0005-0000-0000-0000D08D0000}"/>
    <cellStyle name="Normal 60" xfId="22" xr:uid="{00000000-0005-0000-0000-0000D18D0000}"/>
    <cellStyle name="Normal 60 2" xfId="346" xr:uid="{00000000-0005-0000-0000-0000D28D0000}"/>
    <cellStyle name="Normal 60 2 2" xfId="10098" xr:uid="{00000000-0005-0000-0000-0000D38D0000}"/>
    <cellStyle name="Normal 60 2 3" xfId="37606" xr:uid="{00000000-0005-0000-0000-0000D48D0000}"/>
    <cellStyle name="Normal 60 2 4" xfId="37902" xr:uid="{00000000-0005-0000-0000-0000D58D0000}"/>
    <cellStyle name="Normal 60 2 5" xfId="45627" xr:uid="{00000000-0005-0000-0000-0000D68D0000}"/>
    <cellStyle name="Normal 60 3" xfId="577" xr:uid="{00000000-0005-0000-0000-0000D78D0000}"/>
    <cellStyle name="Normal 60 3 2" xfId="37655" xr:uid="{00000000-0005-0000-0000-0000D88D0000}"/>
    <cellStyle name="Normal 60 3 3" xfId="37948" xr:uid="{00000000-0005-0000-0000-0000D98D0000}"/>
    <cellStyle name="Normal 60 3 4" xfId="45628" xr:uid="{00000000-0005-0000-0000-0000DA8D0000}"/>
    <cellStyle name="Normal 60 4" xfId="828" xr:uid="{00000000-0005-0000-0000-0000DB8D0000}"/>
    <cellStyle name="Normal 60 4 2" xfId="45629" xr:uid="{00000000-0005-0000-0000-0000DC8D0000}"/>
    <cellStyle name="Normal 60 5" xfId="2985" xr:uid="{00000000-0005-0000-0000-0000DD8D0000}"/>
    <cellStyle name="Normal 61" xfId="347" xr:uid="{00000000-0005-0000-0000-0000DE8D0000}"/>
    <cellStyle name="Normal 61 2" xfId="578" xr:uid="{00000000-0005-0000-0000-0000DF8D0000}"/>
    <cellStyle name="Normal 61 2 2" xfId="10884" xr:uid="{00000000-0005-0000-0000-0000E08D0000}"/>
    <cellStyle name="Normal 61 2 3" xfId="37656" xr:uid="{00000000-0005-0000-0000-0000E18D0000}"/>
    <cellStyle name="Normal 61 2 4" xfId="37949" xr:uid="{00000000-0005-0000-0000-0000E28D0000}"/>
    <cellStyle name="Normal 61 2 5" xfId="45630" xr:uid="{00000000-0005-0000-0000-0000E38D0000}"/>
    <cellStyle name="Normal 61 3" xfId="2173" xr:uid="{00000000-0005-0000-0000-0000E48D0000}"/>
    <cellStyle name="Normal 61 3 2" xfId="45631" xr:uid="{00000000-0005-0000-0000-0000E58D0000}"/>
    <cellStyle name="Normal 61 4" xfId="2986" xr:uid="{00000000-0005-0000-0000-0000E68D0000}"/>
    <cellStyle name="Normal 61 4 2" xfId="45632" xr:uid="{00000000-0005-0000-0000-0000E78D0000}"/>
    <cellStyle name="Normal 61 5" xfId="37287" xr:uid="{00000000-0005-0000-0000-0000E88D0000}"/>
    <cellStyle name="Normal 61 6" xfId="37607" xr:uid="{00000000-0005-0000-0000-0000E98D0000}"/>
    <cellStyle name="Normal 61 7" xfId="37903" xr:uid="{00000000-0005-0000-0000-0000EA8D0000}"/>
    <cellStyle name="Normal 62" xfId="348" xr:uid="{00000000-0005-0000-0000-0000EB8D0000}"/>
    <cellStyle name="Normal 62 2" xfId="369" xr:uid="{00000000-0005-0000-0000-0000EC8D0000}"/>
    <cellStyle name="Normal 62 2 2" xfId="595" xr:uid="{00000000-0005-0000-0000-0000ED8D0000}"/>
    <cellStyle name="Normal 62 2 3" xfId="11049" xr:uid="{00000000-0005-0000-0000-0000EE8D0000}"/>
    <cellStyle name="Normal 62 2 4" xfId="45633" xr:uid="{00000000-0005-0000-0000-0000EF8D0000}"/>
    <cellStyle name="Normal 62 3" xfId="579" xr:uid="{00000000-0005-0000-0000-0000F08D0000}"/>
    <cellStyle name="Normal 62 3 2" xfId="37657" xr:uid="{00000000-0005-0000-0000-0000F18D0000}"/>
    <cellStyle name="Normal 62 3 3" xfId="37950" xr:uid="{00000000-0005-0000-0000-0000F28D0000}"/>
    <cellStyle name="Normal 62 3 4" xfId="45634" xr:uid="{00000000-0005-0000-0000-0000F38D0000}"/>
    <cellStyle name="Normal 62 4" xfId="2176" xr:uid="{00000000-0005-0000-0000-0000F48D0000}"/>
    <cellStyle name="Normal 62 4 2" xfId="45635" xr:uid="{00000000-0005-0000-0000-0000F58D0000}"/>
    <cellStyle name="Normal 62 5" xfId="2987" xr:uid="{00000000-0005-0000-0000-0000F68D0000}"/>
    <cellStyle name="Normal 62 5 2" xfId="45636" xr:uid="{00000000-0005-0000-0000-0000F78D0000}"/>
    <cellStyle name="Normal 62 6" xfId="37608" xr:uid="{00000000-0005-0000-0000-0000F88D0000}"/>
    <cellStyle name="Normal 62 7" xfId="37904" xr:uid="{00000000-0005-0000-0000-0000F98D0000}"/>
    <cellStyle name="Normal 63" xfId="370" xr:uid="{00000000-0005-0000-0000-0000FA8D0000}"/>
    <cellStyle name="Normal 63 2" xfId="596" xr:uid="{00000000-0005-0000-0000-0000FB8D0000}"/>
    <cellStyle name="Normal 63 2 2" xfId="10297" xr:uid="{00000000-0005-0000-0000-0000FC8D0000}"/>
    <cellStyle name="Normal 63 2 3" xfId="37673" xr:uid="{00000000-0005-0000-0000-0000FD8D0000}"/>
    <cellStyle name="Normal 63 2 4" xfId="37966" xr:uid="{00000000-0005-0000-0000-0000FE8D0000}"/>
    <cellStyle name="Normal 63 2 5" xfId="45637" xr:uid="{00000000-0005-0000-0000-0000FF8D0000}"/>
    <cellStyle name="Normal 63 3" xfId="2988" xr:uid="{00000000-0005-0000-0000-0000008E0000}"/>
    <cellStyle name="Normal 63 3 2" xfId="45638" xr:uid="{00000000-0005-0000-0000-0000018E0000}"/>
    <cellStyle name="Normal 63 4" xfId="37625" xr:uid="{00000000-0005-0000-0000-0000028E0000}"/>
    <cellStyle name="Normal 63 4 2" xfId="45639" xr:uid="{00000000-0005-0000-0000-0000038E0000}"/>
    <cellStyle name="Normal 63 5" xfId="37920" xr:uid="{00000000-0005-0000-0000-0000048E0000}"/>
    <cellStyle name="Normal 63 6" xfId="47396" xr:uid="{B737E0CA-576E-4D9C-9065-E1121558ABD9}"/>
    <cellStyle name="Normal 64" xfId="371" xr:uid="{00000000-0005-0000-0000-0000058E0000}"/>
    <cellStyle name="Normal 64 2" xfId="597" xr:uid="{00000000-0005-0000-0000-0000068E0000}"/>
    <cellStyle name="Normal 64 2 2" xfId="11236" xr:uid="{00000000-0005-0000-0000-0000078E0000}"/>
    <cellStyle name="Normal 64 2 3" xfId="45641" xr:uid="{00000000-0005-0000-0000-0000088E0000}"/>
    <cellStyle name="Normal 64 3" xfId="2989" xr:uid="{00000000-0005-0000-0000-0000098E0000}"/>
    <cellStyle name="Normal 64 3 2" xfId="45642" xr:uid="{00000000-0005-0000-0000-00000A8E0000}"/>
    <cellStyle name="Normal 64 4" xfId="45643" xr:uid="{00000000-0005-0000-0000-00000B8E0000}"/>
    <cellStyle name="Normal 64 5" xfId="45644" xr:uid="{00000000-0005-0000-0000-00000C8E0000}"/>
    <cellStyle name="Normal 64 6" xfId="45640" xr:uid="{00000000-0005-0000-0000-00000D8E0000}"/>
    <cellStyle name="Normal 65" xfId="375" xr:uid="{00000000-0005-0000-0000-00000E8E0000}"/>
    <cellStyle name="Normal 65 2" xfId="600" xr:uid="{00000000-0005-0000-0000-00000F8E0000}"/>
    <cellStyle name="Normal 65 2 2" xfId="10947" xr:uid="{00000000-0005-0000-0000-0000108E0000}"/>
    <cellStyle name="Normal 65 2 3" xfId="45645" xr:uid="{00000000-0005-0000-0000-0000118E0000}"/>
    <cellStyle name="Normal 65 3" xfId="2990" xr:uid="{00000000-0005-0000-0000-0000128E0000}"/>
    <cellStyle name="Normal 65 3 2" xfId="45646" xr:uid="{00000000-0005-0000-0000-0000138E0000}"/>
    <cellStyle name="Normal 66" xfId="379" xr:uid="{00000000-0005-0000-0000-0000148E0000}"/>
    <cellStyle name="Normal 66 2" xfId="603" xr:uid="{00000000-0005-0000-0000-0000158E0000}"/>
    <cellStyle name="Normal 66 2 2" xfId="10990" xr:uid="{00000000-0005-0000-0000-0000168E0000}"/>
    <cellStyle name="Normal 66 2 3" xfId="37678" xr:uid="{00000000-0005-0000-0000-0000178E0000}"/>
    <cellStyle name="Normal 66 2 4" xfId="45648" xr:uid="{00000000-0005-0000-0000-0000188E0000}"/>
    <cellStyle name="Normal 66 3" xfId="2991" xr:uid="{00000000-0005-0000-0000-0000198E0000}"/>
    <cellStyle name="Normal 66 3 2" xfId="45649" xr:uid="{00000000-0005-0000-0000-00001A8E0000}"/>
    <cellStyle name="Normal 66 4" xfId="37630" xr:uid="{00000000-0005-0000-0000-00001B8E0000}"/>
    <cellStyle name="Normal 66 4 2" xfId="45650" xr:uid="{00000000-0005-0000-0000-00001C8E0000}"/>
    <cellStyle name="Normal 66 5" xfId="45647" xr:uid="{00000000-0005-0000-0000-00001D8E0000}"/>
    <cellStyle name="Normal 67" xfId="32" xr:uid="{00000000-0005-0000-0000-00001E8E0000}"/>
    <cellStyle name="Normal 67 2" xfId="607" xr:uid="{00000000-0005-0000-0000-00001F8E0000}"/>
    <cellStyle name="Normal 67 2 2" xfId="10572" xr:uid="{00000000-0005-0000-0000-0000208E0000}"/>
    <cellStyle name="Normal 67 2 3" xfId="37682" xr:uid="{00000000-0005-0000-0000-0000218E0000}"/>
    <cellStyle name="Normal 67 2 4" xfId="45652" xr:uid="{00000000-0005-0000-0000-0000228E0000}"/>
    <cellStyle name="Normal 67 3" xfId="10041" xr:uid="{00000000-0005-0000-0000-0000238E0000}"/>
    <cellStyle name="Normal 67 3 2" xfId="18738" xr:uid="{00000000-0005-0000-0000-0000248E0000}"/>
    <cellStyle name="Normal 67 3 3" xfId="45653" xr:uid="{00000000-0005-0000-0000-0000258E0000}"/>
    <cellStyle name="Normal 67 4" xfId="11189" xr:uid="{00000000-0005-0000-0000-0000268E0000}"/>
    <cellStyle name="Normal 67 4 2" xfId="45654" xr:uid="{00000000-0005-0000-0000-0000278E0000}"/>
    <cellStyle name="Normal 67 5" xfId="2992" xr:uid="{00000000-0005-0000-0000-0000288E0000}"/>
    <cellStyle name="Normal 67 5 2" xfId="45655" xr:uid="{00000000-0005-0000-0000-0000298E0000}"/>
    <cellStyle name="Normal 67 6" xfId="45651" xr:uid="{00000000-0005-0000-0000-00002A8E0000}"/>
    <cellStyle name="Normal 68" xfId="384" xr:uid="{00000000-0005-0000-0000-00002B8E0000}"/>
    <cellStyle name="Normal 68 2" xfId="611" xr:uid="{00000000-0005-0000-0000-00002C8E0000}"/>
    <cellStyle name="Normal 68 2 2" xfId="11138" xr:uid="{00000000-0005-0000-0000-00002D8E0000}"/>
    <cellStyle name="Normal 68 2 3" xfId="37686" xr:uid="{00000000-0005-0000-0000-00002E8E0000}"/>
    <cellStyle name="Normal 68 2 4" xfId="45657" xr:uid="{00000000-0005-0000-0000-00002F8E0000}"/>
    <cellStyle name="Normal 68 3" xfId="646" xr:uid="{00000000-0005-0000-0000-0000308E0000}"/>
    <cellStyle name="Normal 68 3 2" xfId="37719" xr:uid="{00000000-0005-0000-0000-0000318E0000}"/>
    <cellStyle name="Normal 68 3 3" xfId="37998" xr:uid="{00000000-0005-0000-0000-0000328E0000}"/>
    <cellStyle name="Normal 68 3 4" xfId="45658" xr:uid="{00000000-0005-0000-0000-0000338E0000}"/>
    <cellStyle name="Normal 68 4" xfId="2993" xr:uid="{00000000-0005-0000-0000-0000348E0000}"/>
    <cellStyle name="Normal 68 4 2" xfId="45659" xr:uid="{00000000-0005-0000-0000-0000358E0000}"/>
    <cellStyle name="Normal 68 5" xfId="37635" xr:uid="{00000000-0005-0000-0000-0000368E0000}"/>
    <cellStyle name="Normal 68 5 2" xfId="45660" xr:uid="{00000000-0005-0000-0000-0000378E0000}"/>
    <cellStyle name="Normal 68 6" xfId="37929" xr:uid="{00000000-0005-0000-0000-0000388E0000}"/>
    <cellStyle name="Normal 68 7" xfId="45656" xr:uid="{00000000-0005-0000-0000-0000398E0000}"/>
    <cellStyle name="Normal 69" xfId="613" xr:uid="{00000000-0005-0000-0000-00003A8E0000}"/>
    <cellStyle name="Normal 69 2" xfId="10965" xr:uid="{00000000-0005-0000-0000-00003B8E0000}"/>
    <cellStyle name="Normal 69 2 2" xfId="45662" xr:uid="{00000000-0005-0000-0000-00003C8E0000}"/>
    <cellStyle name="Normal 69 3" xfId="2994" xr:uid="{00000000-0005-0000-0000-00003D8E0000}"/>
    <cellStyle name="Normal 69 3 2" xfId="45663" xr:uid="{00000000-0005-0000-0000-00003E8E0000}"/>
    <cellStyle name="Normal 69 4" xfId="37688" xr:uid="{00000000-0005-0000-0000-00003F8E0000}"/>
    <cellStyle name="Normal 69 5" xfId="45661" xr:uid="{00000000-0005-0000-0000-0000408E0000}"/>
    <cellStyle name="Normal 7" xfId="9" xr:uid="{00000000-0005-0000-0000-0000418E0000}"/>
    <cellStyle name="Normal 7 10" xfId="3177" xr:uid="{00000000-0005-0000-0000-0000428E0000}"/>
    <cellStyle name="Normal 7 10 2" xfId="5649" xr:uid="{00000000-0005-0000-0000-0000438E0000}"/>
    <cellStyle name="Normal 7 10 3" xfId="45665" xr:uid="{00000000-0005-0000-0000-0000448E0000}"/>
    <cellStyle name="Normal 7 11" xfId="5650" xr:uid="{00000000-0005-0000-0000-0000458E0000}"/>
    <cellStyle name="Normal 7 12" xfId="5651" xr:uid="{00000000-0005-0000-0000-0000468E0000}"/>
    <cellStyle name="Normal 7 13" xfId="5652" xr:uid="{00000000-0005-0000-0000-0000478E0000}"/>
    <cellStyle name="Normal 7 14" xfId="5653" xr:uid="{00000000-0005-0000-0000-0000488E0000}"/>
    <cellStyle name="Normal 7 15" xfId="5654" xr:uid="{00000000-0005-0000-0000-0000498E0000}"/>
    <cellStyle name="Normal 7 16" xfId="5655" xr:uid="{00000000-0005-0000-0000-00004A8E0000}"/>
    <cellStyle name="Normal 7 17" xfId="5656" xr:uid="{00000000-0005-0000-0000-00004B8E0000}"/>
    <cellStyle name="Normal 7 18" xfId="5657" xr:uid="{00000000-0005-0000-0000-00004C8E0000}"/>
    <cellStyle name="Normal 7 19" xfId="5658" xr:uid="{00000000-0005-0000-0000-00004D8E0000}"/>
    <cellStyle name="Normal 7 2" xfId="349" xr:uid="{00000000-0005-0000-0000-00004E8E0000}"/>
    <cellStyle name="Normal 7 2 10" xfId="5660" xr:uid="{00000000-0005-0000-0000-00004F8E0000}"/>
    <cellStyle name="Normal 7 2 10 2" xfId="8415" xr:uid="{00000000-0005-0000-0000-0000508E0000}"/>
    <cellStyle name="Normal 7 2 10 2 2" xfId="14904" xr:uid="{00000000-0005-0000-0000-0000518E0000}"/>
    <cellStyle name="Normal 7 2 10 2 2 2" xfId="27579" xr:uid="{00000000-0005-0000-0000-0000528E0000}"/>
    <cellStyle name="Normal 7 2 10 2 3" xfId="19683" xr:uid="{00000000-0005-0000-0000-0000538E0000}"/>
    <cellStyle name="Normal 7 2 10 2 4" xfId="32798" xr:uid="{00000000-0005-0000-0000-0000548E0000}"/>
    <cellStyle name="Normal 7 2 10 2 5" xfId="35809" xr:uid="{00000000-0005-0000-0000-0000558E0000}"/>
    <cellStyle name="Normal 7 2 10 3" xfId="9339" xr:uid="{00000000-0005-0000-0000-0000568E0000}"/>
    <cellStyle name="Normal 7 2 10 3 2" xfId="15746" xr:uid="{00000000-0005-0000-0000-0000578E0000}"/>
    <cellStyle name="Normal 7 2 10 3 2 2" xfId="28390" xr:uid="{00000000-0005-0000-0000-0000588E0000}"/>
    <cellStyle name="Normal 7 2 10 3 3" xfId="23337" xr:uid="{00000000-0005-0000-0000-0000598E0000}"/>
    <cellStyle name="Normal 7 2 10 4" xfId="7461" xr:uid="{00000000-0005-0000-0000-00005A8E0000}"/>
    <cellStyle name="Normal 7 2 10 4 2" xfId="13974" xr:uid="{00000000-0005-0000-0000-00005B8E0000}"/>
    <cellStyle name="Normal 7 2 10 4 2 2" xfId="26704" xr:uid="{00000000-0005-0000-0000-00005C8E0000}"/>
    <cellStyle name="Normal 7 2 10 4 3" xfId="22188" xr:uid="{00000000-0005-0000-0000-00005D8E0000}"/>
    <cellStyle name="Normal 7 2 10 5" xfId="12814" xr:uid="{00000000-0005-0000-0000-00005E8E0000}"/>
    <cellStyle name="Normal 7 2 10 5 2" xfId="25560" xr:uid="{00000000-0005-0000-0000-00005F8E0000}"/>
    <cellStyle name="Normal 7 2 10 6" xfId="18380" xr:uid="{00000000-0005-0000-0000-0000608E0000}"/>
    <cellStyle name="Normal 7 2 10 7" xfId="31750" xr:uid="{00000000-0005-0000-0000-0000618E0000}"/>
    <cellStyle name="Normal 7 2 10 8" xfId="34959" xr:uid="{00000000-0005-0000-0000-0000628E0000}"/>
    <cellStyle name="Normal 7 2 11" xfId="5661" xr:uid="{00000000-0005-0000-0000-0000638E0000}"/>
    <cellStyle name="Normal 7 2 11 2" xfId="8416" xr:uid="{00000000-0005-0000-0000-0000648E0000}"/>
    <cellStyle name="Normal 7 2 11 2 2" xfId="14905" xr:uid="{00000000-0005-0000-0000-0000658E0000}"/>
    <cellStyle name="Normal 7 2 11 2 2 2" xfId="27580" xr:uid="{00000000-0005-0000-0000-0000668E0000}"/>
    <cellStyle name="Normal 7 2 11 2 3" xfId="19684" xr:uid="{00000000-0005-0000-0000-0000678E0000}"/>
    <cellStyle name="Normal 7 2 11 2 4" xfId="32799" xr:uid="{00000000-0005-0000-0000-0000688E0000}"/>
    <cellStyle name="Normal 7 2 11 2 5" xfId="35810" xr:uid="{00000000-0005-0000-0000-0000698E0000}"/>
    <cellStyle name="Normal 7 2 11 3" xfId="9340" xr:uid="{00000000-0005-0000-0000-00006A8E0000}"/>
    <cellStyle name="Normal 7 2 11 3 2" xfId="15747" xr:uid="{00000000-0005-0000-0000-00006B8E0000}"/>
    <cellStyle name="Normal 7 2 11 3 2 2" xfId="28391" xr:uid="{00000000-0005-0000-0000-00006C8E0000}"/>
    <cellStyle name="Normal 7 2 11 3 3" xfId="23338" xr:uid="{00000000-0005-0000-0000-00006D8E0000}"/>
    <cellStyle name="Normal 7 2 11 4" xfId="7462" xr:uid="{00000000-0005-0000-0000-00006E8E0000}"/>
    <cellStyle name="Normal 7 2 11 4 2" xfId="13975" xr:uid="{00000000-0005-0000-0000-00006F8E0000}"/>
    <cellStyle name="Normal 7 2 11 4 2 2" xfId="26705" xr:uid="{00000000-0005-0000-0000-0000708E0000}"/>
    <cellStyle name="Normal 7 2 11 4 3" xfId="22189" xr:uid="{00000000-0005-0000-0000-0000718E0000}"/>
    <cellStyle name="Normal 7 2 11 5" xfId="12815" xr:uid="{00000000-0005-0000-0000-0000728E0000}"/>
    <cellStyle name="Normal 7 2 11 5 2" xfId="25561" xr:uid="{00000000-0005-0000-0000-0000738E0000}"/>
    <cellStyle name="Normal 7 2 11 6" xfId="18381" xr:uid="{00000000-0005-0000-0000-0000748E0000}"/>
    <cellStyle name="Normal 7 2 11 7" xfId="31751" xr:uid="{00000000-0005-0000-0000-0000758E0000}"/>
    <cellStyle name="Normal 7 2 11 8" xfId="34960" xr:uid="{00000000-0005-0000-0000-0000768E0000}"/>
    <cellStyle name="Normal 7 2 12" xfId="5662" xr:uid="{00000000-0005-0000-0000-0000778E0000}"/>
    <cellStyle name="Normal 7 2 12 2" xfId="8417" xr:uid="{00000000-0005-0000-0000-0000788E0000}"/>
    <cellStyle name="Normal 7 2 12 2 2" xfId="14906" xr:uid="{00000000-0005-0000-0000-0000798E0000}"/>
    <cellStyle name="Normal 7 2 12 2 2 2" xfId="27581" xr:uid="{00000000-0005-0000-0000-00007A8E0000}"/>
    <cellStyle name="Normal 7 2 12 2 3" xfId="19685" xr:uid="{00000000-0005-0000-0000-00007B8E0000}"/>
    <cellStyle name="Normal 7 2 12 2 4" xfId="32800" xr:uid="{00000000-0005-0000-0000-00007C8E0000}"/>
    <cellStyle name="Normal 7 2 12 2 5" xfId="35811" xr:uid="{00000000-0005-0000-0000-00007D8E0000}"/>
    <cellStyle name="Normal 7 2 12 3" xfId="9341" xr:uid="{00000000-0005-0000-0000-00007E8E0000}"/>
    <cellStyle name="Normal 7 2 12 3 2" xfId="15748" xr:uid="{00000000-0005-0000-0000-00007F8E0000}"/>
    <cellStyle name="Normal 7 2 12 3 2 2" xfId="28392" xr:uid="{00000000-0005-0000-0000-0000808E0000}"/>
    <cellStyle name="Normal 7 2 12 3 3" xfId="23339" xr:uid="{00000000-0005-0000-0000-0000818E0000}"/>
    <cellStyle name="Normal 7 2 12 4" xfId="7463" xr:uid="{00000000-0005-0000-0000-0000828E0000}"/>
    <cellStyle name="Normal 7 2 12 4 2" xfId="13976" xr:uid="{00000000-0005-0000-0000-0000838E0000}"/>
    <cellStyle name="Normal 7 2 12 4 2 2" xfId="26706" xr:uid="{00000000-0005-0000-0000-0000848E0000}"/>
    <cellStyle name="Normal 7 2 12 4 3" xfId="22190" xr:uid="{00000000-0005-0000-0000-0000858E0000}"/>
    <cellStyle name="Normal 7 2 12 5" xfId="12816" xr:uid="{00000000-0005-0000-0000-0000868E0000}"/>
    <cellStyle name="Normal 7 2 12 5 2" xfId="25562" xr:uid="{00000000-0005-0000-0000-0000878E0000}"/>
    <cellStyle name="Normal 7 2 12 6" xfId="18382" xr:uid="{00000000-0005-0000-0000-0000888E0000}"/>
    <cellStyle name="Normal 7 2 12 7" xfId="31752" xr:uid="{00000000-0005-0000-0000-0000898E0000}"/>
    <cellStyle name="Normal 7 2 12 8" xfId="34961" xr:uid="{00000000-0005-0000-0000-00008A8E0000}"/>
    <cellStyle name="Normal 7 2 13" xfId="5663" xr:uid="{00000000-0005-0000-0000-00008B8E0000}"/>
    <cellStyle name="Normal 7 2 13 2" xfId="8418" xr:uid="{00000000-0005-0000-0000-00008C8E0000}"/>
    <cellStyle name="Normal 7 2 13 2 2" xfId="14907" xr:uid="{00000000-0005-0000-0000-00008D8E0000}"/>
    <cellStyle name="Normal 7 2 13 2 2 2" xfId="27582" xr:uid="{00000000-0005-0000-0000-00008E8E0000}"/>
    <cellStyle name="Normal 7 2 13 2 3" xfId="19686" xr:uid="{00000000-0005-0000-0000-00008F8E0000}"/>
    <cellStyle name="Normal 7 2 13 2 4" xfId="32801" xr:uid="{00000000-0005-0000-0000-0000908E0000}"/>
    <cellStyle name="Normal 7 2 13 2 5" xfId="35812" xr:uid="{00000000-0005-0000-0000-0000918E0000}"/>
    <cellStyle name="Normal 7 2 13 3" xfId="9342" xr:uid="{00000000-0005-0000-0000-0000928E0000}"/>
    <cellStyle name="Normal 7 2 13 3 2" xfId="15749" xr:uid="{00000000-0005-0000-0000-0000938E0000}"/>
    <cellStyle name="Normal 7 2 13 3 2 2" xfId="28393" xr:uid="{00000000-0005-0000-0000-0000948E0000}"/>
    <cellStyle name="Normal 7 2 13 3 3" xfId="23340" xr:uid="{00000000-0005-0000-0000-0000958E0000}"/>
    <cellStyle name="Normal 7 2 13 4" xfId="7464" xr:uid="{00000000-0005-0000-0000-0000968E0000}"/>
    <cellStyle name="Normal 7 2 13 4 2" xfId="13977" xr:uid="{00000000-0005-0000-0000-0000978E0000}"/>
    <cellStyle name="Normal 7 2 13 4 2 2" xfId="26707" xr:uid="{00000000-0005-0000-0000-0000988E0000}"/>
    <cellStyle name="Normal 7 2 13 4 3" xfId="22191" xr:uid="{00000000-0005-0000-0000-0000998E0000}"/>
    <cellStyle name="Normal 7 2 13 5" xfId="12817" xr:uid="{00000000-0005-0000-0000-00009A8E0000}"/>
    <cellStyle name="Normal 7 2 13 5 2" xfId="25563" xr:uid="{00000000-0005-0000-0000-00009B8E0000}"/>
    <cellStyle name="Normal 7 2 13 6" xfId="18383" xr:uid="{00000000-0005-0000-0000-00009C8E0000}"/>
    <cellStyle name="Normal 7 2 13 7" xfId="31753" xr:uid="{00000000-0005-0000-0000-00009D8E0000}"/>
    <cellStyle name="Normal 7 2 13 8" xfId="34962" xr:uid="{00000000-0005-0000-0000-00009E8E0000}"/>
    <cellStyle name="Normal 7 2 14" xfId="5664" xr:uid="{00000000-0005-0000-0000-00009F8E0000}"/>
    <cellStyle name="Normal 7 2 14 2" xfId="8419" xr:uid="{00000000-0005-0000-0000-0000A08E0000}"/>
    <cellStyle name="Normal 7 2 14 2 2" xfId="14908" xr:uid="{00000000-0005-0000-0000-0000A18E0000}"/>
    <cellStyle name="Normal 7 2 14 2 2 2" xfId="27583" xr:uid="{00000000-0005-0000-0000-0000A28E0000}"/>
    <cellStyle name="Normal 7 2 14 2 3" xfId="19687" xr:uid="{00000000-0005-0000-0000-0000A38E0000}"/>
    <cellStyle name="Normal 7 2 14 2 4" xfId="32802" xr:uid="{00000000-0005-0000-0000-0000A48E0000}"/>
    <cellStyle name="Normal 7 2 14 2 5" xfId="35813" xr:uid="{00000000-0005-0000-0000-0000A58E0000}"/>
    <cellStyle name="Normal 7 2 14 3" xfId="9343" xr:uid="{00000000-0005-0000-0000-0000A68E0000}"/>
    <cellStyle name="Normal 7 2 14 3 2" xfId="15750" xr:uid="{00000000-0005-0000-0000-0000A78E0000}"/>
    <cellStyle name="Normal 7 2 14 3 2 2" xfId="28394" xr:uid="{00000000-0005-0000-0000-0000A88E0000}"/>
    <cellStyle name="Normal 7 2 14 3 3" xfId="23341" xr:uid="{00000000-0005-0000-0000-0000A98E0000}"/>
    <cellStyle name="Normal 7 2 14 4" xfId="7465" xr:uid="{00000000-0005-0000-0000-0000AA8E0000}"/>
    <cellStyle name="Normal 7 2 14 4 2" xfId="13978" xr:uid="{00000000-0005-0000-0000-0000AB8E0000}"/>
    <cellStyle name="Normal 7 2 14 4 2 2" xfId="26708" xr:uid="{00000000-0005-0000-0000-0000AC8E0000}"/>
    <cellStyle name="Normal 7 2 14 4 3" xfId="22192" xr:uid="{00000000-0005-0000-0000-0000AD8E0000}"/>
    <cellStyle name="Normal 7 2 14 5" xfId="12818" xr:uid="{00000000-0005-0000-0000-0000AE8E0000}"/>
    <cellStyle name="Normal 7 2 14 5 2" xfId="25564" xr:uid="{00000000-0005-0000-0000-0000AF8E0000}"/>
    <cellStyle name="Normal 7 2 14 6" xfId="18384" xr:uid="{00000000-0005-0000-0000-0000B08E0000}"/>
    <cellStyle name="Normal 7 2 14 7" xfId="31754" xr:uid="{00000000-0005-0000-0000-0000B18E0000}"/>
    <cellStyle name="Normal 7 2 14 8" xfId="34963" xr:uid="{00000000-0005-0000-0000-0000B28E0000}"/>
    <cellStyle name="Normal 7 2 15" xfId="5665" xr:uid="{00000000-0005-0000-0000-0000B38E0000}"/>
    <cellStyle name="Normal 7 2 15 2" xfId="8420" xr:uid="{00000000-0005-0000-0000-0000B48E0000}"/>
    <cellStyle name="Normal 7 2 15 2 2" xfId="14909" xr:uid="{00000000-0005-0000-0000-0000B58E0000}"/>
    <cellStyle name="Normal 7 2 15 2 2 2" xfId="27584" xr:uid="{00000000-0005-0000-0000-0000B68E0000}"/>
    <cellStyle name="Normal 7 2 15 2 3" xfId="19688" xr:uid="{00000000-0005-0000-0000-0000B78E0000}"/>
    <cellStyle name="Normal 7 2 15 2 4" xfId="32803" xr:uid="{00000000-0005-0000-0000-0000B88E0000}"/>
    <cellStyle name="Normal 7 2 15 2 5" xfId="35814" xr:uid="{00000000-0005-0000-0000-0000B98E0000}"/>
    <cellStyle name="Normal 7 2 15 3" xfId="9344" xr:uid="{00000000-0005-0000-0000-0000BA8E0000}"/>
    <cellStyle name="Normal 7 2 15 3 2" xfId="15751" xr:uid="{00000000-0005-0000-0000-0000BB8E0000}"/>
    <cellStyle name="Normal 7 2 15 3 2 2" xfId="28395" xr:uid="{00000000-0005-0000-0000-0000BC8E0000}"/>
    <cellStyle name="Normal 7 2 15 3 3" xfId="23342" xr:uid="{00000000-0005-0000-0000-0000BD8E0000}"/>
    <cellStyle name="Normal 7 2 15 4" xfId="7466" xr:uid="{00000000-0005-0000-0000-0000BE8E0000}"/>
    <cellStyle name="Normal 7 2 15 4 2" xfId="13979" xr:uid="{00000000-0005-0000-0000-0000BF8E0000}"/>
    <cellStyle name="Normal 7 2 15 4 2 2" xfId="26709" xr:uid="{00000000-0005-0000-0000-0000C08E0000}"/>
    <cellStyle name="Normal 7 2 15 4 3" xfId="22193" xr:uid="{00000000-0005-0000-0000-0000C18E0000}"/>
    <cellStyle name="Normal 7 2 15 5" xfId="12819" xr:uid="{00000000-0005-0000-0000-0000C28E0000}"/>
    <cellStyle name="Normal 7 2 15 5 2" xfId="25565" xr:uid="{00000000-0005-0000-0000-0000C38E0000}"/>
    <cellStyle name="Normal 7 2 15 6" xfId="18385" xr:uid="{00000000-0005-0000-0000-0000C48E0000}"/>
    <cellStyle name="Normal 7 2 15 7" xfId="31755" xr:uid="{00000000-0005-0000-0000-0000C58E0000}"/>
    <cellStyle name="Normal 7 2 15 8" xfId="34964" xr:uid="{00000000-0005-0000-0000-0000C68E0000}"/>
    <cellStyle name="Normal 7 2 16" xfId="5666" xr:uid="{00000000-0005-0000-0000-0000C78E0000}"/>
    <cellStyle name="Normal 7 2 16 2" xfId="8421" xr:uid="{00000000-0005-0000-0000-0000C88E0000}"/>
    <cellStyle name="Normal 7 2 16 2 2" xfId="14910" xr:uid="{00000000-0005-0000-0000-0000C98E0000}"/>
    <cellStyle name="Normal 7 2 16 2 2 2" xfId="27585" xr:uid="{00000000-0005-0000-0000-0000CA8E0000}"/>
    <cellStyle name="Normal 7 2 16 2 3" xfId="19689" xr:uid="{00000000-0005-0000-0000-0000CB8E0000}"/>
    <cellStyle name="Normal 7 2 16 2 4" xfId="32804" xr:uid="{00000000-0005-0000-0000-0000CC8E0000}"/>
    <cellStyle name="Normal 7 2 16 2 5" xfId="35815" xr:uid="{00000000-0005-0000-0000-0000CD8E0000}"/>
    <cellStyle name="Normal 7 2 16 3" xfId="9345" xr:uid="{00000000-0005-0000-0000-0000CE8E0000}"/>
    <cellStyle name="Normal 7 2 16 3 2" xfId="15752" xr:uid="{00000000-0005-0000-0000-0000CF8E0000}"/>
    <cellStyle name="Normal 7 2 16 3 2 2" xfId="28396" xr:uid="{00000000-0005-0000-0000-0000D08E0000}"/>
    <cellStyle name="Normal 7 2 16 3 3" xfId="23343" xr:uid="{00000000-0005-0000-0000-0000D18E0000}"/>
    <cellStyle name="Normal 7 2 16 4" xfId="7467" xr:uid="{00000000-0005-0000-0000-0000D28E0000}"/>
    <cellStyle name="Normal 7 2 16 4 2" xfId="13980" xr:uid="{00000000-0005-0000-0000-0000D38E0000}"/>
    <cellStyle name="Normal 7 2 16 4 2 2" xfId="26710" xr:uid="{00000000-0005-0000-0000-0000D48E0000}"/>
    <cellStyle name="Normal 7 2 16 4 3" xfId="22194" xr:uid="{00000000-0005-0000-0000-0000D58E0000}"/>
    <cellStyle name="Normal 7 2 16 5" xfId="12820" xr:uid="{00000000-0005-0000-0000-0000D68E0000}"/>
    <cellStyle name="Normal 7 2 16 5 2" xfId="25566" xr:uid="{00000000-0005-0000-0000-0000D78E0000}"/>
    <cellStyle name="Normal 7 2 16 6" xfId="18386" xr:uid="{00000000-0005-0000-0000-0000D88E0000}"/>
    <cellStyle name="Normal 7 2 16 7" xfId="31756" xr:uid="{00000000-0005-0000-0000-0000D98E0000}"/>
    <cellStyle name="Normal 7 2 16 8" xfId="34965" xr:uid="{00000000-0005-0000-0000-0000DA8E0000}"/>
    <cellStyle name="Normal 7 2 17" xfId="5667" xr:uid="{00000000-0005-0000-0000-0000DB8E0000}"/>
    <cellStyle name="Normal 7 2 17 2" xfId="8422" xr:uid="{00000000-0005-0000-0000-0000DC8E0000}"/>
    <cellStyle name="Normal 7 2 17 2 2" xfId="14911" xr:uid="{00000000-0005-0000-0000-0000DD8E0000}"/>
    <cellStyle name="Normal 7 2 17 2 2 2" xfId="27586" xr:uid="{00000000-0005-0000-0000-0000DE8E0000}"/>
    <cellStyle name="Normal 7 2 17 2 3" xfId="19690" xr:uid="{00000000-0005-0000-0000-0000DF8E0000}"/>
    <cellStyle name="Normal 7 2 17 2 4" xfId="32805" xr:uid="{00000000-0005-0000-0000-0000E08E0000}"/>
    <cellStyle name="Normal 7 2 17 2 5" xfId="35816" xr:uid="{00000000-0005-0000-0000-0000E18E0000}"/>
    <cellStyle name="Normal 7 2 17 3" xfId="9346" xr:uid="{00000000-0005-0000-0000-0000E28E0000}"/>
    <cellStyle name="Normal 7 2 17 3 2" xfId="15753" xr:uid="{00000000-0005-0000-0000-0000E38E0000}"/>
    <cellStyle name="Normal 7 2 17 3 2 2" xfId="28397" xr:uid="{00000000-0005-0000-0000-0000E48E0000}"/>
    <cellStyle name="Normal 7 2 17 3 3" xfId="23344" xr:uid="{00000000-0005-0000-0000-0000E58E0000}"/>
    <cellStyle name="Normal 7 2 17 4" xfId="7468" xr:uid="{00000000-0005-0000-0000-0000E68E0000}"/>
    <cellStyle name="Normal 7 2 17 4 2" xfId="13981" xr:uid="{00000000-0005-0000-0000-0000E78E0000}"/>
    <cellStyle name="Normal 7 2 17 4 2 2" xfId="26711" xr:uid="{00000000-0005-0000-0000-0000E88E0000}"/>
    <cellStyle name="Normal 7 2 17 4 3" xfId="22195" xr:uid="{00000000-0005-0000-0000-0000E98E0000}"/>
    <cellStyle name="Normal 7 2 17 5" xfId="12821" xr:uid="{00000000-0005-0000-0000-0000EA8E0000}"/>
    <cellStyle name="Normal 7 2 17 5 2" xfId="25567" xr:uid="{00000000-0005-0000-0000-0000EB8E0000}"/>
    <cellStyle name="Normal 7 2 17 6" xfId="18387" xr:uid="{00000000-0005-0000-0000-0000EC8E0000}"/>
    <cellStyle name="Normal 7 2 17 7" xfId="31757" xr:uid="{00000000-0005-0000-0000-0000ED8E0000}"/>
    <cellStyle name="Normal 7 2 17 8" xfId="34966" xr:uid="{00000000-0005-0000-0000-0000EE8E0000}"/>
    <cellStyle name="Normal 7 2 18" xfId="5668" xr:uid="{00000000-0005-0000-0000-0000EF8E0000}"/>
    <cellStyle name="Normal 7 2 18 2" xfId="8423" xr:uid="{00000000-0005-0000-0000-0000F08E0000}"/>
    <cellStyle name="Normal 7 2 18 2 2" xfId="14912" xr:uid="{00000000-0005-0000-0000-0000F18E0000}"/>
    <cellStyle name="Normal 7 2 18 2 2 2" xfId="27587" xr:uid="{00000000-0005-0000-0000-0000F28E0000}"/>
    <cellStyle name="Normal 7 2 18 2 3" xfId="19691" xr:uid="{00000000-0005-0000-0000-0000F38E0000}"/>
    <cellStyle name="Normal 7 2 18 2 4" xfId="32806" xr:uid="{00000000-0005-0000-0000-0000F48E0000}"/>
    <cellStyle name="Normal 7 2 18 2 5" xfId="35817" xr:uid="{00000000-0005-0000-0000-0000F58E0000}"/>
    <cellStyle name="Normal 7 2 18 3" xfId="9347" xr:uid="{00000000-0005-0000-0000-0000F68E0000}"/>
    <cellStyle name="Normal 7 2 18 3 2" xfId="15754" xr:uid="{00000000-0005-0000-0000-0000F78E0000}"/>
    <cellStyle name="Normal 7 2 18 3 2 2" xfId="28398" xr:uid="{00000000-0005-0000-0000-0000F88E0000}"/>
    <cellStyle name="Normal 7 2 18 3 3" xfId="23345" xr:uid="{00000000-0005-0000-0000-0000F98E0000}"/>
    <cellStyle name="Normal 7 2 18 4" xfId="7469" xr:uid="{00000000-0005-0000-0000-0000FA8E0000}"/>
    <cellStyle name="Normal 7 2 18 4 2" xfId="13982" xr:uid="{00000000-0005-0000-0000-0000FB8E0000}"/>
    <cellStyle name="Normal 7 2 18 4 2 2" xfId="26712" xr:uid="{00000000-0005-0000-0000-0000FC8E0000}"/>
    <cellStyle name="Normal 7 2 18 4 3" xfId="22196" xr:uid="{00000000-0005-0000-0000-0000FD8E0000}"/>
    <cellStyle name="Normal 7 2 18 5" xfId="12822" xr:uid="{00000000-0005-0000-0000-0000FE8E0000}"/>
    <cellStyle name="Normal 7 2 18 5 2" xfId="25568" xr:uid="{00000000-0005-0000-0000-0000FF8E0000}"/>
    <cellStyle name="Normal 7 2 18 6" xfId="18388" xr:uid="{00000000-0005-0000-0000-0000008F0000}"/>
    <cellStyle name="Normal 7 2 18 7" xfId="31758" xr:uid="{00000000-0005-0000-0000-0000018F0000}"/>
    <cellStyle name="Normal 7 2 18 8" xfId="34967" xr:uid="{00000000-0005-0000-0000-0000028F0000}"/>
    <cellStyle name="Normal 7 2 19" xfId="5669" xr:uid="{00000000-0005-0000-0000-0000038F0000}"/>
    <cellStyle name="Normal 7 2 19 2" xfId="8424" xr:uid="{00000000-0005-0000-0000-0000048F0000}"/>
    <cellStyle name="Normal 7 2 19 2 2" xfId="14913" xr:uid="{00000000-0005-0000-0000-0000058F0000}"/>
    <cellStyle name="Normal 7 2 19 2 2 2" xfId="27588" xr:uid="{00000000-0005-0000-0000-0000068F0000}"/>
    <cellStyle name="Normal 7 2 19 2 3" xfId="19692" xr:uid="{00000000-0005-0000-0000-0000078F0000}"/>
    <cellStyle name="Normal 7 2 19 2 4" xfId="32807" xr:uid="{00000000-0005-0000-0000-0000088F0000}"/>
    <cellStyle name="Normal 7 2 19 2 5" xfId="35818" xr:uid="{00000000-0005-0000-0000-0000098F0000}"/>
    <cellStyle name="Normal 7 2 19 3" xfId="9348" xr:uid="{00000000-0005-0000-0000-00000A8F0000}"/>
    <cellStyle name="Normal 7 2 19 3 2" xfId="15755" xr:uid="{00000000-0005-0000-0000-00000B8F0000}"/>
    <cellStyle name="Normal 7 2 19 3 2 2" xfId="28399" xr:uid="{00000000-0005-0000-0000-00000C8F0000}"/>
    <cellStyle name="Normal 7 2 19 3 3" xfId="23346" xr:uid="{00000000-0005-0000-0000-00000D8F0000}"/>
    <cellStyle name="Normal 7 2 19 4" xfId="7470" xr:uid="{00000000-0005-0000-0000-00000E8F0000}"/>
    <cellStyle name="Normal 7 2 19 4 2" xfId="13983" xr:uid="{00000000-0005-0000-0000-00000F8F0000}"/>
    <cellStyle name="Normal 7 2 19 4 2 2" xfId="26713" xr:uid="{00000000-0005-0000-0000-0000108F0000}"/>
    <cellStyle name="Normal 7 2 19 4 3" xfId="22197" xr:uid="{00000000-0005-0000-0000-0000118F0000}"/>
    <cellStyle name="Normal 7 2 19 5" xfId="12823" xr:uid="{00000000-0005-0000-0000-0000128F0000}"/>
    <cellStyle name="Normal 7 2 19 5 2" xfId="25569" xr:uid="{00000000-0005-0000-0000-0000138F0000}"/>
    <cellStyle name="Normal 7 2 19 6" xfId="18389" xr:uid="{00000000-0005-0000-0000-0000148F0000}"/>
    <cellStyle name="Normal 7 2 19 7" xfId="31759" xr:uid="{00000000-0005-0000-0000-0000158F0000}"/>
    <cellStyle name="Normal 7 2 19 8" xfId="34968" xr:uid="{00000000-0005-0000-0000-0000168F0000}"/>
    <cellStyle name="Normal 7 2 2" xfId="1313" xr:uid="{00000000-0005-0000-0000-0000178F0000}"/>
    <cellStyle name="Normal 7 2 2 10" xfId="5671" xr:uid="{00000000-0005-0000-0000-0000188F0000}"/>
    <cellStyle name="Normal 7 2 2 10 2" xfId="8426" xr:uid="{00000000-0005-0000-0000-0000198F0000}"/>
    <cellStyle name="Normal 7 2 2 10 2 2" xfId="14915" xr:uid="{00000000-0005-0000-0000-00001A8F0000}"/>
    <cellStyle name="Normal 7 2 2 10 2 2 2" xfId="27590" xr:uid="{00000000-0005-0000-0000-00001B8F0000}"/>
    <cellStyle name="Normal 7 2 2 10 2 3" xfId="19694" xr:uid="{00000000-0005-0000-0000-00001C8F0000}"/>
    <cellStyle name="Normal 7 2 2 10 2 4" xfId="32809" xr:uid="{00000000-0005-0000-0000-00001D8F0000}"/>
    <cellStyle name="Normal 7 2 2 10 2 5" xfId="35820" xr:uid="{00000000-0005-0000-0000-00001E8F0000}"/>
    <cellStyle name="Normal 7 2 2 10 3" xfId="9350" xr:uid="{00000000-0005-0000-0000-00001F8F0000}"/>
    <cellStyle name="Normal 7 2 2 10 3 2" xfId="15757" xr:uid="{00000000-0005-0000-0000-0000208F0000}"/>
    <cellStyle name="Normal 7 2 2 10 3 2 2" xfId="28400" xr:uid="{00000000-0005-0000-0000-0000218F0000}"/>
    <cellStyle name="Normal 7 2 2 10 3 3" xfId="23347" xr:uid="{00000000-0005-0000-0000-0000228F0000}"/>
    <cellStyle name="Normal 7 2 2 10 4" xfId="7472" xr:uid="{00000000-0005-0000-0000-0000238F0000}"/>
    <cellStyle name="Normal 7 2 2 10 4 2" xfId="13985" xr:uid="{00000000-0005-0000-0000-0000248F0000}"/>
    <cellStyle name="Normal 7 2 2 10 4 2 2" xfId="26715" xr:uid="{00000000-0005-0000-0000-0000258F0000}"/>
    <cellStyle name="Normal 7 2 2 10 4 3" xfId="22199" xr:uid="{00000000-0005-0000-0000-0000268F0000}"/>
    <cellStyle name="Normal 7 2 2 10 5" xfId="12825" xr:uid="{00000000-0005-0000-0000-0000278F0000}"/>
    <cellStyle name="Normal 7 2 2 10 5 2" xfId="25571" xr:uid="{00000000-0005-0000-0000-0000288F0000}"/>
    <cellStyle name="Normal 7 2 2 10 6" xfId="18391" xr:uid="{00000000-0005-0000-0000-0000298F0000}"/>
    <cellStyle name="Normal 7 2 2 10 7" xfId="31761" xr:uid="{00000000-0005-0000-0000-00002A8F0000}"/>
    <cellStyle name="Normal 7 2 2 10 8" xfId="34970" xr:uid="{00000000-0005-0000-0000-00002B8F0000}"/>
    <cellStyle name="Normal 7 2 2 11" xfId="5672" xr:uid="{00000000-0005-0000-0000-00002C8F0000}"/>
    <cellStyle name="Normal 7 2 2 11 2" xfId="8427" xr:uid="{00000000-0005-0000-0000-00002D8F0000}"/>
    <cellStyle name="Normal 7 2 2 11 2 2" xfId="14916" xr:uid="{00000000-0005-0000-0000-00002E8F0000}"/>
    <cellStyle name="Normal 7 2 2 11 2 2 2" xfId="27591" xr:uid="{00000000-0005-0000-0000-00002F8F0000}"/>
    <cellStyle name="Normal 7 2 2 11 2 3" xfId="19695" xr:uid="{00000000-0005-0000-0000-0000308F0000}"/>
    <cellStyle name="Normal 7 2 2 11 2 4" xfId="32810" xr:uid="{00000000-0005-0000-0000-0000318F0000}"/>
    <cellStyle name="Normal 7 2 2 11 2 5" xfId="35821" xr:uid="{00000000-0005-0000-0000-0000328F0000}"/>
    <cellStyle name="Normal 7 2 2 11 3" xfId="9351" xr:uid="{00000000-0005-0000-0000-0000338F0000}"/>
    <cellStyle name="Normal 7 2 2 11 3 2" xfId="15758" xr:uid="{00000000-0005-0000-0000-0000348F0000}"/>
    <cellStyle name="Normal 7 2 2 11 3 2 2" xfId="28401" xr:uid="{00000000-0005-0000-0000-0000358F0000}"/>
    <cellStyle name="Normal 7 2 2 11 3 3" xfId="23348" xr:uid="{00000000-0005-0000-0000-0000368F0000}"/>
    <cellStyle name="Normal 7 2 2 11 4" xfId="7473" xr:uid="{00000000-0005-0000-0000-0000378F0000}"/>
    <cellStyle name="Normal 7 2 2 11 4 2" xfId="13986" xr:uid="{00000000-0005-0000-0000-0000388F0000}"/>
    <cellStyle name="Normal 7 2 2 11 4 2 2" xfId="26716" xr:uid="{00000000-0005-0000-0000-0000398F0000}"/>
    <cellStyle name="Normal 7 2 2 11 4 3" xfId="22200" xr:uid="{00000000-0005-0000-0000-00003A8F0000}"/>
    <cellStyle name="Normal 7 2 2 11 5" xfId="12826" xr:uid="{00000000-0005-0000-0000-00003B8F0000}"/>
    <cellStyle name="Normal 7 2 2 11 5 2" xfId="25572" xr:uid="{00000000-0005-0000-0000-00003C8F0000}"/>
    <cellStyle name="Normal 7 2 2 11 6" xfId="18392" xr:uid="{00000000-0005-0000-0000-00003D8F0000}"/>
    <cellStyle name="Normal 7 2 2 11 7" xfId="31762" xr:uid="{00000000-0005-0000-0000-00003E8F0000}"/>
    <cellStyle name="Normal 7 2 2 11 8" xfId="34971" xr:uid="{00000000-0005-0000-0000-00003F8F0000}"/>
    <cellStyle name="Normal 7 2 2 12" xfId="5673" xr:uid="{00000000-0005-0000-0000-0000408F0000}"/>
    <cellStyle name="Normal 7 2 2 12 2" xfId="8428" xr:uid="{00000000-0005-0000-0000-0000418F0000}"/>
    <cellStyle name="Normal 7 2 2 12 2 2" xfId="14917" xr:uid="{00000000-0005-0000-0000-0000428F0000}"/>
    <cellStyle name="Normal 7 2 2 12 2 2 2" xfId="27592" xr:uid="{00000000-0005-0000-0000-0000438F0000}"/>
    <cellStyle name="Normal 7 2 2 12 2 3" xfId="19696" xr:uid="{00000000-0005-0000-0000-0000448F0000}"/>
    <cellStyle name="Normal 7 2 2 12 2 4" xfId="32811" xr:uid="{00000000-0005-0000-0000-0000458F0000}"/>
    <cellStyle name="Normal 7 2 2 12 2 5" xfId="35822" xr:uid="{00000000-0005-0000-0000-0000468F0000}"/>
    <cellStyle name="Normal 7 2 2 12 3" xfId="9352" xr:uid="{00000000-0005-0000-0000-0000478F0000}"/>
    <cellStyle name="Normal 7 2 2 12 3 2" xfId="15759" xr:uid="{00000000-0005-0000-0000-0000488F0000}"/>
    <cellStyle name="Normal 7 2 2 12 3 2 2" xfId="28402" xr:uid="{00000000-0005-0000-0000-0000498F0000}"/>
    <cellStyle name="Normal 7 2 2 12 3 3" xfId="23349" xr:uid="{00000000-0005-0000-0000-00004A8F0000}"/>
    <cellStyle name="Normal 7 2 2 12 4" xfId="7474" xr:uid="{00000000-0005-0000-0000-00004B8F0000}"/>
    <cellStyle name="Normal 7 2 2 12 4 2" xfId="13987" xr:uid="{00000000-0005-0000-0000-00004C8F0000}"/>
    <cellStyle name="Normal 7 2 2 12 4 2 2" xfId="26717" xr:uid="{00000000-0005-0000-0000-00004D8F0000}"/>
    <cellStyle name="Normal 7 2 2 12 4 3" xfId="22201" xr:uid="{00000000-0005-0000-0000-00004E8F0000}"/>
    <cellStyle name="Normal 7 2 2 12 5" xfId="12827" xr:uid="{00000000-0005-0000-0000-00004F8F0000}"/>
    <cellStyle name="Normal 7 2 2 12 5 2" xfId="25573" xr:uid="{00000000-0005-0000-0000-0000508F0000}"/>
    <cellStyle name="Normal 7 2 2 12 6" xfId="18393" xr:uid="{00000000-0005-0000-0000-0000518F0000}"/>
    <cellStyle name="Normal 7 2 2 12 7" xfId="31763" xr:uid="{00000000-0005-0000-0000-0000528F0000}"/>
    <cellStyle name="Normal 7 2 2 12 8" xfId="34972" xr:uid="{00000000-0005-0000-0000-0000538F0000}"/>
    <cellStyle name="Normal 7 2 2 13" xfId="5674" xr:uid="{00000000-0005-0000-0000-0000548F0000}"/>
    <cellStyle name="Normal 7 2 2 13 2" xfId="8429" xr:uid="{00000000-0005-0000-0000-0000558F0000}"/>
    <cellStyle name="Normal 7 2 2 13 2 2" xfId="14918" xr:uid="{00000000-0005-0000-0000-0000568F0000}"/>
    <cellStyle name="Normal 7 2 2 13 2 2 2" xfId="27593" xr:uid="{00000000-0005-0000-0000-0000578F0000}"/>
    <cellStyle name="Normal 7 2 2 13 2 3" xfId="19697" xr:uid="{00000000-0005-0000-0000-0000588F0000}"/>
    <cellStyle name="Normal 7 2 2 13 2 4" xfId="32812" xr:uid="{00000000-0005-0000-0000-0000598F0000}"/>
    <cellStyle name="Normal 7 2 2 13 2 5" xfId="35823" xr:uid="{00000000-0005-0000-0000-00005A8F0000}"/>
    <cellStyle name="Normal 7 2 2 13 3" xfId="9353" xr:uid="{00000000-0005-0000-0000-00005B8F0000}"/>
    <cellStyle name="Normal 7 2 2 13 3 2" xfId="15760" xr:uid="{00000000-0005-0000-0000-00005C8F0000}"/>
    <cellStyle name="Normal 7 2 2 13 3 2 2" xfId="28403" xr:uid="{00000000-0005-0000-0000-00005D8F0000}"/>
    <cellStyle name="Normal 7 2 2 13 3 3" xfId="23350" xr:uid="{00000000-0005-0000-0000-00005E8F0000}"/>
    <cellStyle name="Normal 7 2 2 13 4" xfId="7475" xr:uid="{00000000-0005-0000-0000-00005F8F0000}"/>
    <cellStyle name="Normal 7 2 2 13 4 2" xfId="13988" xr:uid="{00000000-0005-0000-0000-0000608F0000}"/>
    <cellStyle name="Normal 7 2 2 13 4 2 2" xfId="26718" xr:uid="{00000000-0005-0000-0000-0000618F0000}"/>
    <cellStyle name="Normal 7 2 2 13 4 3" xfId="22202" xr:uid="{00000000-0005-0000-0000-0000628F0000}"/>
    <cellStyle name="Normal 7 2 2 13 5" xfId="12828" xr:uid="{00000000-0005-0000-0000-0000638F0000}"/>
    <cellStyle name="Normal 7 2 2 13 5 2" xfId="25574" xr:uid="{00000000-0005-0000-0000-0000648F0000}"/>
    <cellStyle name="Normal 7 2 2 13 6" xfId="18394" xr:uid="{00000000-0005-0000-0000-0000658F0000}"/>
    <cellStyle name="Normal 7 2 2 13 7" xfId="31764" xr:uid="{00000000-0005-0000-0000-0000668F0000}"/>
    <cellStyle name="Normal 7 2 2 13 8" xfId="34973" xr:uid="{00000000-0005-0000-0000-0000678F0000}"/>
    <cellStyle name="Normal 7 2 2 14" xfId="5675" xr:uid="{00000000-0005-0000-0000-0000688F0000}"/>
    <cellStyle name="Normal 7 2 2 14 2" xfId="8430" xr:uid="{00000000-0005-0000-0000-0000698F0000}"/>
    <cellStyle name="Normal 7 2 2 14 2 2" xfId="14919" xr:uid="{00000000-0005-0000-0000-00006A8F0000}"/>
    <cellStyle name="Normal 7 2 2 14 2 2 2" xfId="27594" xr:uid="{00000000-0005-0000-0000-00006B8F0000}"/>
    <cellStyle name="Normal 7 2 2 14 2 3" xfId="19698" xr:uid="{00000000-0005-0000-0000-00006C8F0000}"/>
    <cellStyle name="Normal 7 2 2 14 2 4" xfId="32813" xr:uid="{00000000-0005-0000-0000-00006D8F0000}"/>
    <cellStyle name="Normal 7 2 2 14 2 5" xfId="35824" xr:uid="{00000000-0005-0000-0000-00006E8F0000}"/>
    <cellStyle name="Normal 7 2 2 14 3" xfId="9354" xr:uid="{00000000-0005-0000-0000-00006F8F0000}"/>
    <cellStyle name="Normal 7 2 2 14 3 2" xfId="15761" xr:uid="{00000000-0005-0000-0000-0000708F0000}"/>
    <cellStyle name="Normal 7 2 2 14 3 2 2" xfId="28404" xr:uid="{00000000-0005-0000-0000-0000718F0000}"/>
    <cellStyle name="Normal 7 2 2 14 3 3" xfId="23351" xr:uid="{00000000-0005-0000-0000-0000728F0000}"/>
    <cellStyle name="Normal 7 2 2 14 4" xfId="7476" xr:uid="{00000000-0005-0000-0000-0000738F0000}"/>
    <cellStyle name="Normal 7 2 2 14 4 2" xfId="13989" xr:uid="{00000000-0005-0000-0000-0000748F0000}"/>
    <cellStyle name="Normal 7 2 2 14 4 2 2" xfId="26719" xr:uid="{00000000-0005-0000-0000-0000758F0000}"/>
    <cellStyle name="Normal 7 2 2 14 4 3" xfId="22203" xr:uid="{00000000-0005-0000-0000-0000768F0000}"/>
    <cellStyle name="Normal 7 2 2 14 5" xfId="12829" xr:uid="{00000000-0005-0000-0000-0000778F0000}"/>
    <cellStyle name="Normal 7 2 2 14 5 2" xfId="25575" xr:uid="{00000000-0005-0000-0000-0000788F0000}"/>
    <cellStyle name="Normal 7 2 2 14 6" xfId="18395" xr:uid="{00000000-0005-0000-0000-0000798F0000}"/>
    <cellStyle name="Normal 7 2 2 14 7" xfId="31765" xr:uid="{00000000-0005-0000-0000-00007A8F0000}"/>
    <cellStyle name="Normal 7 2 2 14 8" xfId="34974" xr:uid="{00000000-0005-0000-0000-00007B8F0000}"/>
    <cellStyle name="Normal 7 2 2 15" xfId="5676" xr:uid="{00000000-0005-0000-0000-00007C8F0000}"/>
    <cellStyle name="Normal 7 2 2 15 2" xfId="8431" xr:uid="{00000000-0005-0000-0000-00007D8F0000}"/>
    <cellStyle name="Normal 7 2 2 15 2 2" xfId="14920" xr:uid="{00000000-0005-0000-0000-00007E8F0000}"/>
    <cellStyle name="Normal 7 2 2 15 2 2 2" xfId="27595" xr:uid="{00000000-0005-0000-0000-00007F8F0000}"/>
    <cellStyle name="Normal 7 2 2 15 2 3" xfId="19699" xr:uid="{00000000-0005-0000-0000-0000808F0000}"/>
    <cellStyle name="Normal 7 2 2 15 2 4" xfId="32814" xr:uid="{00000000-0005-0000-0000-0000818F0000}"/>
    <cellStyle name="Normal 7 2 2 15 2 5" xfId="35825" xr:uid="{00000000-0005-0000-0000-0000828F0000}"/>
    <cellStyle name="Normal 7 2 2 15 3" xfId="9355" xr:uid="{00000000-0005-0000-0000-0000838F0000}"/>
    <cellStyle name="Normal 7 2 2 15 3 2" xfId="15762" xr:uid="{00000000-0005-0000-0000-0000848F0000}"/>
    <cellStyle name="Normal 7 2 2 15 3 2 2" xfId="28405" xr:uid="{00000000-0005-0000-0000-0000858F0000}"/>
    <cellStyle name="Normal 7 2 2 15 3 3" xfId="23352" xr:uid="{00000000-0005-0000-0000-0000868F0000}"/>
    <cellStyle name="Normal 7 2 2 15 4" xfId="7477" xr:uid="{00000000-0005-0000-0000-0000878F0000}"/>
    <cellStyle name="Normal 7 2 2 15 4 2" xfId="13990" xr:uid="{00000000-0005-0000-0000-0000888F0000}"/>
    <cellStyle name="Normal 7 2 2 15 4 2 2" xfId="26720" xr:uid="{00000000-0005-0000-0000-0000898F0000}"/>
    <cellStyle name="Normal 7 2 2 15 4 3" xfId="22204" xr:uid="{00000000-0005-0000-0000-00008A8F0000}"/>
    <cellStyle name="Normal 7 2 2 15 5" xfId="12830" xr:uid="{00000000-0005-0000-0000-00008B8F0000}"/>
    <cellStyle name="Normal 7 2 2 15 5 2" xfId="25576" xr:uid="{00000000-0005-0000-0000-00008C8F0000}"/>
    <cellStyle name="Normal 7 2 2 15 6" xfId="18396" xr:uid="{00000000-0005-0000-0000-00008D8F0000}"/>
    <cellStyle name="Normal 7 2 2 15 7" xfId="31766" xr:uid="{00000000-0005-0000-0000-00008E8F0000}"/>
    <cellStyle name="Normal 7 2 2 15 8" xfId="34975" xr:uid="{00000000-0005-0000-0000-00008F8F0000}"/>
    <cellStyle name="Normal 7 2 2 16" xfId="5677" xr:uid="{00000000-0005-0000-0000-0000908F0000}"/>
    <cellStyle name="Normal 7 2 2 16 2" xfId="8432" xr:uid="{00000000-0005-0000-0000-0000918F0000}"/>
    <cellStyle name="Normal 7 2 2 16 2 2" xfId="14921" xr:uid="{00000000-0005-0000-0000-0000928F0000}"/>
    <cellStyle name="Normal 7 2 2 16 2 2 2" xfId="27596" xr:uid="{00000000-0005-0000-0000-0000938F0000}"/>
    <cellStyle name="Normal 7 2 2 16 2 3" xfId="19700" xr:uid="{00000000-0005-0000-0000-0000948F0000}"/>
    <cellStyle name="Normal 7 2 2 16 2 4" xfId="32815" xr:uid="{00000000-0005-0000-0000-0000958F0000}"/>
    <cellStyle name="Normal 7 2 2 16 2 5" xfId="35826" xr:uid="{00000000-0005-0000-0000-0000968F0000}"/>
    <cellStyle name="Normal 7 2 2 16 3" xfId="9356" xr:uid="{00000000-0005-0000-0000-0000978F0000}"/>
    <cellStyle name="Normal 7 2 2 16 3 2" xfId="15763" xr:uid="{00000000-0005-0000-0000-0000988F0000}"/>
    <cellStyle name="Normal 7 2 2 16 3 2 2" xfId="28406" xr:uid="{00000000-0005-0000-0000-0000998F0000}"/>
    <cellStyle name="Normal 7 2 2 16 3 3" xfId="23353" xr:uid="{00000000-0005-0000-0000-00009A8F0000}"/>
    <cellStyle name="Normal 7 2 2 16 4" xfId="7478" xr:uid="{00000000-0005-0000-0000-00009B8F0000}"/>
    <cellStyle name="Normal 7 2 2 16 4 2" xfId="13991" xr:uid="{00000000-0005-0000-0000-00009C8F0000}"/>
    <cellStyle name="Normal 7 2 2 16 4 2 2" xfId="26721" xr:uid="{00000000-0005-0000-0000-00009D8F0000}"/>
    <cellStyle name="Normal 7 2 2 16 4 3" xfId="22205" xr:uid="{00000000-0005-0000-0000-00009E8F0000}"/>
    <cellStyle name="Normal 7 2 2 16 5" xfId="12831" xr:uid="{00000000-0005-0000-0000-00009F8F0000}"/>
    <cellStyle name="Normal 7 2 2 16 5 2" xfId="25577" xr:uid="{00000000-0005-0000-0000-0000A08F0000}"/>
    <cellStyle name="Normal 7 2 2 16 6" xfId="18397" xr:uid="{00000000-0005-0000-0000-0000A18F0000}"/>
    <cellStyle name="Normal 7 2 2 16 7" xfId="31767" xr:uid="{00000000-0005-0000-0000-0000A28F0000}"/>
    <cellStyle name="Normal 7 2 2 16 8" xfId="34976" xr:uid="{00000000-0005-0000-0000-0000A38F0000}"/>
    <cellStyle name="Normal 7 2 2 17" xfId="5678" xr:uid="{00000000-0005-0000-0000-0000A48F0000}"/>
    <cellStyle name="Normal 7 2 2 17 2" xfId="8433" xr:uid="{00000000-0005-0000-0000-0000A58F0000}"/>
    <cellStyle name="Normal 7 2 2 17 2 2" xfId="14922" xr:uid="{00000000-0005-0000-0000-0000A68F0000}"/>
    <cellStyle name="Normal 7 2 2 17 2 2 2" xfId="27597" xr:uid="{00000000-0005-0000-0000-0000A78F0000}"/>
    <cellStyle name="Normal 7 2 2 17 2 3" xfId="19701" xr:uid="{00000000-0005-0000-0000-0000A88F0000}"/>
    <cellStyle name="Normal 7 2 2 17 2 4" xfId="32816" xr:uid="{00000000-0005-0000-0000-0000A98F0000}"/>
    <cellStyle name="Normal 7 2 2 17 2 5" xfId="35827" xr:uid="{00000000-0005-0000-0000-0000AA8F0000}"/>
    <cellStyle name="Normal 7 2 2 17 3" xfId="9357" xr:uid="{00000000-0005-0000-0000-0000AB8F0000}"/>
    <cellStyle name="Normal 7 2 2 17 3 2" xfId="15764" xr:uid="{00000000-0005-0000-0000-0000AC8F0000}"/>
    <cellStyle name="Normal 7 2 2 17 3 2 2" xfId="28407" xr:uid="{00000000-0005-0000-0000-0000AD8F0000}"/>
    <cellStyle name="Normal 7 2 2 17 3 3" xfId="23354" xr:uid="{00000000-0005-0000-0000-0000AE8F0000}"/>
    <cellStyle name="Normal 7 2 2 17 4" xfId="7479" xr:uid="{00000000-0005-0000-0000-0000AF8F0000}"/>
    <cellStyle name="Normal 7 2 2 17 4 2" xfId="13992" xr:uid="{00000000-0005-0000-0000-0000B08F0000}"/>
    <cellStyle name="Normal 7 2 2 17 4 2 2" xfId="26722" xr:uid="{00000000-0005-0000-0000-0000B18F0000}"/>
    <cellStyle name="Normal 7 2 2 17 4 3" xfId="22206" xr:uid="{00000000-0005-0000-0000-0000B28F0000}"/>
    <cellStyle name="Normal 7 2 2 17 5" xfId="12832" xr:uid="{00000000-0005-0000-0000-0000B38F0000}"/>
    <cellStyle name="Normal 7 2 2 17 5 2" xfId="25578" xr:uid="{00000000-0005-0000-0000-0000B48F0000}"/>
    <cellStyle name="Normal 7 2 2 17 6" xfId="18398" xr:uid="{00000000-0005-0000-0000-0000B58F0000}"/>
    <cellStyle name="Normal 7 2 2 17 7" xfId="31768" xr:uid="{00000000-0005-0000-0000-0000B68F0000}"/>
    <cellStyle name="Normal 7 2 2 17 8" xfId="34977" xr:uid="{00000000-0005-0000-0000-0000B78F0000}"/>
    <cellStyle name="Normal 7 2 2 18" xfId="5679" xr:uid="{00000000-0005-0000-0000-0000B88F0000}"/>
    <cellStyle name="Normal 7 2 2 18 2" xfId="8434" xr:uid="{00000000-0005-0000-0000-0000B98F0000}"/>
    <cellStyle name="Normal 7 2 2 18 2 2" xfId="14923" xr:uid="{00000000-0005-0000-0000-0000BA8F0000}"/>
    <cellStyle name="Normal 7 2 2 18 2 2 2" xfId="27598" xr:uid="{00000000-0005-0000-0000-0000BB8F0000}"/>
    <cellStyle name="Normal 7 2 2 18 2 3" xfId="19702" xr:uid="{00000000-0005-0000-0000-0000BC8F0000}"/>
    <cellStyle name="Normal 7 2 2 18 2 4" xfId="32817" xr:uid="{00000000-0005-0000-0000-0000BD8F0000}"/>
    <cellStyle name="Normal 7 2 2 18 2 5" xfId="35828" xr:uid="{00000000-0005-0000-0000-0000BE8F0000}"/>
    <cellStyle name="Normal 7 2 2 18 3" xfId="9358" xr:uid="{00000000-0005-0000-0000-0000BF8F0000}"/>
    <cellStyle name="Normal 7 2 2 18 3 2" xfId="15765" xr:uid="{00000000-0005-0000-0000-0000C08F0000}"/>
    <cellStyle name="Normal 7 2 2 18 3 2 2" xfId="28408" xr:uid="{00000000-0005-0000-0000-0000C18F0000}"/>
    <cellStyle name="Normal 7 2 2 18 3 3" xfId="23355" xr:uid="{00000000-0005-0000-0000-0000C28F0000}"/>
    <cellStyle name="Normal 7 2 2 18 4" xfId="7480" xr:uid="{00000000-0005-0000-0000-0000C38F0000}"/>
    <cellStyle name="Normal 7 2 2 18 4 2" xfId="13993" xr:uid="{00000000-0005-0000-0000-0000C48F0000}"/>
    <cellStyle name="Normal 7 2 2 18 4 2 2" xfId="26723" xr:uid="{00000000-0005-0000-0000-0000C58F0000}"/>
    <cellStyle name="Normal 7 2 2 18 4 3" xfId="22207" xr:uid="{00000000-0005-0000-0000-0000C68F0000}"/>
    <cellStyle name="Normal 7 2 2 18 5" xfId="12833" xr:uid="{00000000-0005-0000-0000-0000C78F0000}"/>
    <cellStyle name="Normal 7 2 2 18 5 2" xfId="25579" xr:uid="{00000000-0005-0000-0000-0000C88F0000}"/>
    <cellStyle name="Normal 7 2 2 18 6" xfId="18399" xr:uid="{00000000-0005-0000-0000-0000C98F0000}"/>
    <cellStyle name="Normal 7 2 2 18 7" xfId="31769" xr:uid="{00000000-0005-0000-0000-0000CA8F0000}"/>
    <cellStyle name="Normal 7 2 2 18 8" xfId="34978" xr:uid="{00000000-0005-0000-0000-0000CB8F0000}"/>
    <cellStyle name="Normal 7 2 2 19" xfId="5680" xr:uid="{00000000-0005-0000-0000-0000CC8F0000}"/>
    <cellStyle name="Normal 7 2 2 19 2" xfId="8435" xr:uid="{00000000-0005-0000-0000-0000CD8F0000}"/>
    <cellStyle name="Normal 7 2 2 19 2 2" xfId="14924" xr:uid="{00000000-0005-0000-0000-0000CE8F0000}"/>
    <cellStyle name="Normal 7 2 2 19 2 2 2" xfId="27599" xr:uid="{00000000-0005-0000-0000-0000CF8F0000}"/>
    <cellStyle name="Normal 7 2 2 19 2 3" xfId="19703" xr:uid="{00000000-0005-0000-0000-0000D08F0000}"/>
    <cellStyle name="Normal 7 2 2 19 2 4" xfId="32818" xr:uid="{00000000-0005-0000-0000-0000D18F0000}"/>
    <cellStyle name="Normal 7 2 2 19 2 5" xfId="35829" xr:uid="{00000000-0005-0000-0000-0000D28F0000}"/>
    <cellStyle name="Normal 7 2 2 19 3" xfId="9359" xr:uid="{00000000-0005-0000-0000-0000D38F0000}"/>
    <cellStyle name="Normal 7 2 2 19 3 2" xfId="15766" xr:uid="{00000000-0005-0000-0000-0000D48F0000}"/>
    <cellStyle name="Normal 7 2 2 19 3 2 2" xfId="28409" xr:uid="{00000000-0005-0000-0000-0000D58F0000}"/>
    <cellStyle name="Normal 7 2 2 19 3 3" xfId="23356" xr:uid="{00000000-0005-0000-0000-0000D68F0000}"/>
    <cellStyle name="Normal 7 2 2 19 4" xfId="7481" xr:uid="{00000000-0005-0000-0000-0000D78F0000}"/>
    <cellStyle name="Normal 7 2 2 19 4 2" xfId="13994" xr:uid="{00000000-0005-0000-0000-0000D88F0000}"/>
    <cellStyle name="Normal 7 2 2 19 4 2 2" xfId="26724" xr:uid="{00000000-0005-0000-0000-0000D98F0000}"/>
    <cellStyle name="Normal 7 2 2 19 4 3" xfId="22208" xr:uid="{00000000-0005-0000-0000-0000DA8F0000}"/>
    <cellStyle name="Normal 7 2 2 19 5" xfId="12834" xr:uid="{00000000-0005-0000-0000-0000DB8F0000}"/>
    <cellStyle name="Normal 7 2 2 19 5 2" xfId="25580" xr:uid="{00000000-0005-0000-0000-0000DC8F0000}"/>
    <cellStyle name="Normal 7 2 2 19 6" xfId="18400" xr:uid="{00000000-0005-0000-0000-0000DD8F0000}"/>
    <cellStyle name="Normal 7 2 2 19 7" xfId="31770" xr:uid="{00000000-0005-0000-0000-0000DE8F0000}"/>
    <cellStyle name="Normal 7 2 2 19 8" xfId="34979" xr:uid="{00000000-0005-0000-0000-0000DF8F0000}"/>
    <cellStyle name="Normal 7 2 2 2" xfId="5681" xr:uid="{00000000-0005-0000-0000-0000E08F0000}"/>
    <cellStyle name="Normal 7 2 2 2 2" xfId="8436" xr:uid="{00000000-0005-0000-0000-0000E18F0000}"/>
    <cellStyle name="Normal 7 2 2 2 2 2" xfId="14925" xr:uid="{00000000-0005-0000-0000-0000E28F0000}"/>
    <cellStyle name="Normal 7 2 2 2 2 2 2" xfId="27600" xr:uid="{00000000-0005-0000-0000-0000E38F0000}"/>
    <cellStyle name="Normal 7 2 2 2 2 3" xfId="19704" xr:uid="{00000000-0005-0000-0000-0000E48F0000}"/>
    <cellStyle name="Normal 7 2 2 2 2 4" xfId="32819" xr:uid="{00000000-0005-0000-0000-0000E58F0000}"/>
    <cellStyle name="Normal 7 2 2 2 2 5" xfId="35830" xr:uid="{00000000-0005-0000-0000-0000E68F0000}"/>
    <cellStyle name="Normal 7 2 2 2 2 6" xfId="45669" xr:uid="{00000000-0005-0000-0000-0000E78F0000}"/>
    <cellStyle name="Normal 7 2 2 2 3" xfId="9360" xr:uid="{00000000-0005-0000-0000-0000E88F0000}"/>
    <cellStyle name="Normal 7 2 2 2 3 2" xfId="15767" xr:uid="{00000000-0005-0000-0000-0000E98F0000}"/>
    <cellStyle name="Normal 7 2 2 2 3 2 2" xfId="28410" xr:uid="{00000000-0005-0000-0000-0000EA8F0000}"/>
    <cellStyle name="Normal 7 2 2 2 3 3" xfId="23357" xr:uid="{00000000-0005-0000-0000-0000EB8F0000}"/>
    <cellStyle name="Normal 7 2 2 2 4" xfId="7482" xr:uid="{00000000-0005-0000-0000-0000EC8F0000}"/>
    <cellStyle name="Normal 7 2 2 2 4 2" xfId="13995" xr:uid="{00000000-0005-0000-0000-0000ED8F0000}"/>
    <cellStyle name="Normal 7 2 2 2 4 2 2" xfId="26725" xr:uid="{00000000-0005-0000-0000-0000EE8F0000}"/>
    <cellStyle name="Normal 7 2 2 2 4 3" xfId="22209" xr:uid="{00000000-0005-0000-0000-0000EF8F0000}"/>
    <cellStyle name="Normal 7 2 2 2 5" xfId="12835" xr:uid="{00000000-0005-0000-0000-0000F08F0000}"/>
    <cellStyle name="Normal 7 2 2 2 5 2" xfId="25581" xr:uid="{00000000-0005-0000-0000-0000F18F0000}"/>
    <cellStyle name="Normal 7 2 2 2 6" xfId="18401" xr:uid="{00000000-0005-0000-0000-0000F28F0000}"/>
    <cellStyle name="Normal 7 2 2 2 7" xfId="31771" xr:uid="{00000000-0005-0000-0000-0000F38F0000}"/>
    <cellStyle name="Normal 7 2 2 2 8" xfId="34980" xr:uid="{00000000-0005-0000-0000-0000F48F0000}"/>
    <cellStyle name="Normal 7 2 2 2 9" xfId="45668" xr:uid="{00000000-0005-0000-0000-0000F58F0000}"/>
    <cellStyle name="Normal 7 2 2 20" xfId="8425" xr:uid="{00000000-0005-0000-0000-0000F68F0000}"/>
    <cellStyle name="Normal 7 2 2 20 2" xfId="14914" xr:uid="{00000000-0005-0000-0000-0000F78F0000}"/>
    <cellStyle name="Normal 7 2 2 20 2 2" xfId="27589" xr:uid="{00000000-0005-0000-0000-0000F88F0000}"/>
    <cellStyle name="Normal 7 2 2 20 3" xfId="18834" xr:uid="{00000000-0005-0000-0000-0000F98F0000}"/>
    <cellStyle name="Normal 7 2 2 20 4" xfId="22597" xr:uid="{00000000-0005-0000-0000-0000FA8F0000}"/>
    <cellStyle name="Normal 7 2 2 21" xfId="9349" xr:uid="{00000000-0005-0000-0000-0000FB8F0000}"/>
    <cellStyle name="Normal 7 2 2 21 2" xfId="15756" xr:uid="{00000000-0005-0000-0000-0000FC8F0000}"/>
    <cellStyle name="Normal 7 2 2 21 2 2" xfId="19693" xr:uid="{00000000-0005-0000-0000-0000FD8F0000}"/>
    <cellStyle name="Normal 7 2 2 21 2 3" xfId="32808" xr:uid="{00000000-0005-0000-0000-0000FE8F0000}"/>
    <cellStyle name="Normal 7 2 2 21 2 4" xfId="35819" xr:uid="{00000000-0005-0000-0000-0000FF8F0000}"/>
    <cellStyle name="Normal 7 2 2 21 3" xfId="18390" xr:uid="{00000000-0005-0000-0000-000000900000}"/>
    <cellStyle name="Normal 7 2 2 21 4" xfId="31760" xr:uid="{00000000-0005-0000-0000-000001900000}"/>
    <cellStyle name="Normal 7 2 2 21 5" xfId="34969" xr:uid="{00000000-0005-0000-0000-000002900000}"/>
    <cellStyle name="Normal 7 2 2 22" xfId="10573" xr:uid="{00000000-0005-0000-0000-000003900000}"/>
    <cellStyle name="Normal 7 2 2 23" xfId="11231" xr:uid="{00000000-0005-0000-0000-000004900000}"/>
    <cellStyle name="Normal 7 2 2 24" xfId="7471" xr:uid="{00000000-0005-0000-0000-000005900000}"/>
    <cellStyle name="Normal 7 2 2 24 2" xfId="13984" xr:uid="{00000000-0005-0000-0000-000006900000}"/>
    <cellStyle name="Normal 7 2 2 24 2 2" xfId="26714" xr:uid="{00000000-0005-0000-0000-000007900000}"/>
    <cellStyle name="Normal 7 2 2 24 3" xfId="22198" xr:uid="{00000000-0005-0000-0000-000008900000}"/>
    <cellStyle name="Normal 7 2 2 25" xfId="12824" xr:uid="{00000000-0005-0000-0000-000009900000}"/>
    <cellStyle name="Normal 7 2 2 25 2" xfId="25570" xr:uid="{00000000-0005-0000-0000-00000A900000}"/>
    <cellStyle name="Normal 7 2 2 26" xfId="5670" xr:uid="{00000000-0005-0000-0000-00000B900000}"/>
    <cellStyle name="Normal 7 2 2 27" xfId="45667" xr:uid="{00000000-0005-0000-0000-00000C900000}"/>
    <cellStyle name="Normal 7 2 2 3" xfId="5682" xr:uid="{00000000-0005-0000-0000-00000D900000}"/>
    <cellStyle name="Normal 7 2 2 3 2" xfId="8437" xr:uid="{00000000-0005-0000-0000-00000E900000}"/>
    <cellStyle name="Normal 7 2 2 3 2 2" xfId="14926" xr:uid="{00000000-0005-0000-0000-00000F900000}"/>
    <cellStyle name="Normal 7 2 2 3 2 2 2" xfId="27601" xr:uid="{00000000-0005-0000-0000-000010900000}"/>
    <cellStyle name="Normal 7 2 2 3 2 3" xfId="19705" xr:uid="{00000000-0005-0000-0000-000011900000}"/>
    <cellStyle name="Normal 7 2 2 3 2 4" xfId="32820" xr:uid="{00000000-0005-0000-0000-000012900000}"/>
    <cellStyle name="Normal 7 2 2 3 2 5" xfId="35831" xr:uid="{00000000-0005-0000-0000-000013900000}"/>
    <cellStyle name="Normal 7 2 2 3 3" xfId="9361" xr:uid="{00000000-0005-0000-0000-000014900000}"/>
    <cellStyle name="Normal 7 2 2 3 3 2" xfId="15768" xr:uid="{00000000-0005-0000-0000-000015900000}"/>
    <cellStyle name="Normal 7 2 2 3 3 2 2" xfId="28411" xr:uid="{00000000-0005-0000-0000-000016900000}"/>
    <cellStyle name="Normal 7 2 2 3 3 3" xfId="23358" xr:uid="{00000000-0005-0000-0000-000017900000}"/>
    <cellStyle name="Normal 7 2 2 3 4" xfId="7483" xr:uid="{00000000-0005-0000-0000-000018900000}"/>
    <cellStyle name="Normal 7 2 2 3 4 2" xfId="13996" xr:uid="{00000000-0005-0000-0000-000019900000}"/>
    <cellStyle name="Normal 7 2 2 3 4 2 2" xfId="26726" xr:uid="{00000000-0005-0000-0000-00001A900000}"/>
    <cellStyle name="Normal 7 2 2 3 4 3" xfId="22210" xr:uid="{00000000-0005-0000-0000-00001B900000}"/>
    <cellStyle name="Normal 7 2 2 3 5" xfId="12836" xr:uid="{00000000-0005-0000-0000-00001C900000}"/>
    <cellStyle name="Normal 7 2 2 3 5 2" xfId="25582" xr:uid="{00000000-0005-0000-0000-00001D900000}"/>
    <cellStyle name="Normal 7 2 2 3 6" xfId="18402" xr:uid="{00000000-0005-0000-0000-00001E900000}"/>
    <cellStyle name="Normal 7 2 2 3 7" xfId="31772" xr:uid="{00000000-0005-0000-0000-00001F900000}"/>
    <cellStyle name="Normal 7 2 2 3 8" xfId="34981" xr:uid="{00000000-0005-0000-0000-000020900000}"/>
    <cellStyle name="Normal 7 2 2 3 9" xfId="45670" xr:uid="{00000000-0005-0000-0000-000021900000}"/>
    <cellStyle name="Normal 7 2 2 4" xfId="5683" xr:uid="{00000000-0005-0000-0000-000022900000}"/>
    <cellStyle name="Normal 7 2 2 4 2" xfId="8438" xr:uid="{00000000-0005-0000-0000-000023900000}"/>
    <cellStyle name="Normal 7 2 2 4 2 2" xfId="14927" xr:uid="{00000000-0005-0000-0000-000024900000}"/>
    <cellStyle name="Normal 7 2 2 4 2 2 2" xfId="27602" xr:uid="{00000000-0005-0000-0000-000025900000}"/>
    <cellStyle name="Normal 7 2 2 4 2 3" xfId="19706" xr:uid="{00000000-0005-0000-0000-000026900000}"/>
    <cellStyle name="Normal 7 2 2 4 2 4" xfId="32821" xr:uid="{00000000-0005-0000-0000-000027900000}"/>
    <cellStyle name="Normal 7 2 2 4 2 5" xfId="35832" xr:uid="{00000000-0005-0000-0000-000028900000}"/>
    <cellStyle name="Normal 7 2 2 4 3" xfId="9362" xr:uid="{00000000-0005-0000-0000-000029900000}"/>
    <cellStyle name="Normal 7 2 2 4 3 2" xfId="15769" xr:uid="{00000000-0005-0000-0000-00002A900000}"/>
    <cellStyle name="Normal 7 2 2 4 3 2 2" xfId="28412" xr:uid="{00000000-0005-0000-0000-00002B900000}"/>
    <cellStyle name="Normal 7 2 2 4 3 3" xfId="23359" xr:uid="{00000000-0005-0000-0000-00002C900000}"/>
    <cellStyle name="Normal 7 2 2 4 4" xfId="7484" xr:uid="{00000000-0005-0000-0000-00002D900000}"/>
    <cellStyle name="Normal 7 2 2 4 4 2" xfId="13997" xr:uid="{00000000-0005-0000-0000-00002E900000}"/>
    <cellStyle name="Normal 7 2 2 4 4 2 2" xfId="26727" xr:uid="{00000000-0005-0000-0000-00002F900000}"/>
    <cellStyle name="Normal 7 2 2 4 4 3" xfId="22211" xr:uid="{00000000-0005-0000-0000-000030900000}"/>
    <cellStyle name="Normal 7 2 2 4 5" xfId="12837" xr:uid="{00000000-0005-0000-0000-000031900000}"/>
    <cellStyle name="Normal 7 2 2 4 5 2" xfId="25583" xr:uid="{00000000-0005-0000-0000-000032900000}"/>
    <cellStyle name="Normal 7 2 2 4 6" xfId="18403" xr:uid="{00000000-0005-0000-0000-000033900000}"/>
    <cellStyle name="Normal 7 2 2 4 7" xfId="31773" xr:uid="{00000000-0005-0000-0000-000034900000}"/>
    <cellStyle name="Normal 7 2 2 4 8" xfId="34982" xr:uid="{00000000-0005-0000-0000-000035900000}"/>
    <cellStyle name="Normal 7 2 2 4 9" xfId="45671" xr:uid="{00000000-0005-0000-0000-000036900000}"/>
    <cellStyle name="Normal 7 2 2 5" xfId="5684" xr:uid="{00000000-0005-0000-0000-000037900000}"/>
    <cellStyle name="Normal 7 2 2 5 2" xfId="8439" xr:uid="{00000000-0005-0000-0000-000038900000}"/>
    <cellStyle name="Normal 7 2 2 5 2 2" xfId="14928" xr:uid="{00000000-0005-0000-0000-000039900000}"/>
    <cellStyle name="Normal 7 2 2 5 2 2 2" xfId="27603" xr:uid="{00000000-0005-0000-0000-00003A900000}"/>
    <cellStyle name="Normal 7 2 2 5 2 3" xfId="19707" xr:uid="{00000000-0005-0000-0000-00003B900000}"/>
    <cellStyle name="Normal 7 2 2 5 2 4" xfId="32822" xr:uid="{00000000-0005-0000-0000-00003C900000}"/>
    <cellStyle name="Normal 7 2 2 5 2 5" xfId="35833" xr:uid="{00000000-0005-0000-0000-00003D900000}"/>
    <cellStyle name="Normal 7 2 2 5 3" xfId="9363" xr:uid="{00000000-0005-0000-0000-00003E900000}"/>
    <cellStyle name="Normal 7 2 2 5 3 2" xfId="15770" xr:uid="{00000000-0005-0000-0000-00003F900000}"/>
    <cellStyle name="Normal 7 2 2 5 3 2 2" xfId="28413" xr:uid="{00000000-0005-0000-0000-000040900000}"/>
    <cellStyle name="Normal 7 2 2 5 3 3" xfId="23360" xr:uid="{00000000-0005-0000-0000-000041900000}"/>
    <cellStyle name="Normal 7 2 2 5 4" xfId="7485" xr:uid="{00000000-0005-0000-0000-000042900000}"/>
    <cellStyle name="Normal 7 2 2 5 4 2" xfId="13998" xr:uid="{00000000-0005-0000-0000-000043900000}"/>
    <cellStyle name="Normal 7 2 2 5 4 2 2" xfId="26728" xr:uid="{00000000-0005-0000-0000-000044900000}"/>
    <cellStyle name="Normal 7 2 2 5 4 3" xfId="22212" xr:uid="{00000000-0005-0000-0000-000045900000}"/>
    <cellStyle name="Normal 7 2 2 5 5" xfId="12838" xr:uid="{00000000-0005-0000-0000-000046900000}"/>
    <cellStyle name="Normal 7 2 2 5 5 2" xfId="25584" xr:uid="{00000000-0005-0000-0000-000047900000}"/>
    <cellStyle name="Normal 7 2 2 5 6" xfId="18404" xr:uid="{00000000-0005-0000-0000-000048900000}"/>
    <cellStyle name="Normal 7 2 2 5 7" xfId="31774" xr:uid="{00000000-0005-0000-0000-000049900000}"/>
    <cellStyle name="Normal 7 2 2 5 8" xfId="34983" xr:uid="{00000000-0005-0000-0000-00004A900000}"/>
    <cellStyle name="Normal 7 2 2 6" xfId="5685" xr:uid="{00000000-0005-0000-0000-00004B900000}"/>
    <cellStyle name="Normal 7 2 2 6 2" xfId="8440" xr:uid="{00000000-0005-0000-0000-00004C900000}"/>
    <cellStyle name="Normal 7 2 2 6 2 2" xfId="14929" xr:uid="{00000000-0005-0000-0000-00004D900000}"/>
    <cellStyle name="Normal 7 2 2 6 2 2 2" xfId="27604" xr:uid="{00000000-0005-0000-0000-00004E900000}"/>
    <cellStyle name="Normal 7 2 2 6 2 3" xfId="19708" xr:uid="{00000000-0005-0000-0000-00004F900000}"/>
    <cellStyle name="Normal 7 2 2 6 2 4" xfId="32823" xr:uid="{00000000-0005-0000-0000-000050900000}"/>
    <cellStyle name="Normal 7 2 2 6 2 5" xfId="35834" xr:uid="{00000000-0005-0000-0000-000051900000}"/>
    <cellStyle name="Normal 7 2 2 6 3" xfId="9364" xr:uid="{00000000-0005-0000-0000-000052900000}"/>
    <cellStyle name="Normal 7 2 2 6 3 2" xfId="15771" xr:uid="{00000000-0005-0000-0000-000053900000}"/>
    <cellStyle name="Normal 7 2 2 6 3 2 2" xfId="28414" xr:uid="{00000000-0005-0000-0000-000054900000}"/>
    <cellStyle name="Normal 7 2 2 6 3 3" xfId="23361" xr:uid="{00000000-0005-0000-0000-000055900000}"/>
    <cellStyle name="Normal 7 2 2 6 4" xfId="7486" xr:uid="{00000000-0005-0000-0000-000056900000}"/>
    <cellStyle name="Normal 7 2 2 6 4 2" xfId="13999" xr:uid="{00000000-0005-0000-0000-000057900000}"/>
    <cellStyle name="Normal 7 2 2 6 4 2 2" xfId="26729" xr:uid="{00000000-0005-0000-0000-000058900000}"/>
    <cellStyle name="Normal 7 2 2 6 4 3" xfId="22213" xr:uid="{00000000-0005-0000-0000-000059900000}"/>
    <cellStyle name="Normal 7 2 2 6 5" xfId="12839" xr:uid="{00000000-0005-0000-0000-00005A900000}"/>
    <cellStyle name="Normal 7 2 2 6 5 2" xfId="25585" xr:uid="{00000000-0005-0000-0000-00005B900000}"/>
    <cellStyle name="Normal 7 2 2 6 6" xfId="18405" xr:uid="{00000000-0005-0000-0000-00005C900000}"/>
    <cellStyle name="Normal 7 2 2 6 7" xfId="31775" xr:uid="{00000000-0005-0000-0000-00005D900000}"/>
    <cellStyle name="Normal 7 2 2 6 8" xfId="34984" xr:uid="{00000000-0005-0000-0000-00005E900000}"/>
    <cellStyle name="Normal 7 2 2 7" xfId="5686" xr:uid="{00000000-0005-0000-0000-00005F900000}"/>
    <cellStyle name="Normal 7 2 2 7 2" xfId="8441" xr:uid="{00000000-0005-0000-0000-000060900000}"/>
    <cellStyle name="Normal 7 2 2 7 2 2" xfId="14930" xr:uid="{00000000-0005-0000-0000-000061900000}"/>
    <cellStyle name="Normal 7 2 2 7 2 2 2" xfId="27605" xr:uid="{00000000-0005-0000-0000-000062900000}"/>
    <cellStyle name="Normal 7 2 2 7 2 3" xfId="19709" xr:uid="{00000000-0005-0000-0000-000063900000}"/>
    <cellStyle name="Normal 7 2 2 7 2 4" xfId="32824" xr:uid="{00000000-0005-0000-0000-000064900000}"/>
    <cellStyle name="Normal 7 2 2 7 2 5" xfId="35835" xr:uid="{00000000-0005-0000-0000-000065900000}"/>
    <cellStyle name="Normal 7 2 2 7 3" xfId="9365" xr:uid="{00000000-0005-0000-0000-000066900000}"/>
    <cellStyle name="Normal 7 2 2 7 3 2" xfId="15772" xr:uid="{00000000-0005-0000-0000-000067900000}"/>
    <cellStyle name="Normal 7 2 2 7 3 2 2" xfId="28415" xr:uid="{00000000-0005-0000-0000-000068900000}"/>
    <cellStyle name="Normal 7 2 2 7 3 3" xfId="23362" xr:uid="{00000000-0005-0000-0000-000069900000}"/>
    <cellStyle name="Normal 7 2 2 7 4" xfId="7487" xr:uid="{00000000-0005-0000-0000-00006A900000}"/>
    <cellStyle name="Normal 7 2 2 7 4 2" xfId="14000" xr:uid="{00000000-0005-0000-0000-00006B900000}"/>
    <cellStyle name="Normal 7 2 2 7 4 2 2" xfId="26730" xr:uid="{00000000-0005-0000-0000-00006C900000}"/>
    <cellStyle name="Normal 7 2 2 7 4 3" xfId="22214" xr:uid="{00000000-0005-0000-0000-00006D900000}"/>
    <cellStyle name="Normal 7 2 2 7 5" xfId="12840" xr:uid="{00000000-0005-0000-0000-00006E900000}"/>
    <cellStyle name="Normal 7 2 2 7 5 2" xfId="25586" xr:uid="{00000000-0005-0000-0000-00006F900000}"/>
    <cellStyle name="Normal 7 2 2 7 6" xfId="18406" xr:uid="{00000000-0005-0000-0000-000070900000}"/>
    <cellStyle name="Normal 7 2 2 7 7" xfId="31776" xr:uid="{00000000-0005-0000-0000-000071900000}"/>
    <cellStyle name="Normal 7 2 2 7 8" xfId="34985" xr:uid="{00000000-0005-0000-0000-000072900000}"/>
    <cellStyle name="Normal 7 2 2 8" xfId="5687" xr:uid="{00000000-0005-0000-0000-000073900000}"/>
    <cellStyle name="Normal 7 2 2 8 2" xfId="8442" xr:uid="{00000000-0005-0000-0000-000074900000}"/>
    <cellStyle name="Normal 7 2 2 8 2 2" xfId="14931" xr:uid="{00000000-0005-0000-0000-000075900000}"/>
    <cellStyle name="Normal 7 2 2 8 2 2 2" xfId="27606" xr:uid="{00000000-0005-0000-0000-000076900000}"/>
    <cellStyle name="Normal 7 2 2 8 2 3" xfId="19710" xr:uid="{00000000-0005-0000-0000-000077900000}"/>
    <cellStyle name="Normal 7 2 2 8 2 4" xfId="32825" xr:uid="{00000000-0005-0000-0000-000078900000}"/>
    <cellStyle name="Normal 7 2 2 8 2 5" xfId="35836" xr:uid="{00000000-0005-0000-0000-000079900000}"/>
    <cellStyle name="Normal 7 2 2 8 3" xfId="9366" xr:uid="{00000000-0005-0000-0000-00007A900000}"/>
    <cellStyle name="Normal 7 2 2 8 3 2" xfId="15773" xr:uid="{00000000-0005-0000-0000-00007B900000}"/>
    <cellStyle name="Normal 7 2 2 8 3 2 2" xfId="28416" xr:uid="{00000000-0005-0000-0000-00007C900000}"/>
    <cellStyle name="Normal 7 2 2 8 3 3" xfId="23363" xr:uid="{00000000-0005-0000-0000-00007D900000}"/>
    <cellStyle name="Normal 7 2 2 8 4" xfId="7488" xr:uid="{00000000-0005-0000-0000-00007E900000}"/>
    <cellStyle name="Normal 7 2 2 8 4 2" xfId="14001" xr:uid="{00000000-0005-0000-0000-00007F900000}"/>
    <cellStyle name="Normal 7 2 2 8 4 2 2" xfId="26731" xr:uid="{00000000-0005-0000-0000-000080900000}"/>
    <cellStyle name="Normal 7 2 2 8 4 3" xfId="22215" xr:uid="{00000000-0005-0000-0000-000081900000}"/>
    <cellStyle name="Normal 7 2 2 8 5" xfId="12841" xr:uid="{00000000-0005-0000-0000-000082900000}"/>
    <cellStyle name="Normal 7 2 2 8 5 2" xfId="25587" xr:uid="{00000000-0005-0000-0000-000083900000}"/>
    <cellStyle name="Normal 7 2 2 8 6" xfId="18407" xr:uid="{00000000-0005-0000-0000-000084900000}"/>
    <cellStyle name="Normal 7 2 2 8 7" xfId="31777" xr:uid="{00000000-0005-0000-0000-000085900000}"/>
    <cellStyle name="Normal 7 2 2 8 8" xfId="34986" xr:uid="{00000000-0005-0000-0000-000086900000}"/>
    <cellStyle name="Normal 7 2 2 9" xfId="5688" xr:uid="{00000000-0005-0000-0000-000087900000}"/>
    <cellStyle name="Normal 7 2 2 9 2" xfId="8443" xr:uid="{00000000-0005-0000-0000-000088900000}"/>
    <cellStyle name="Normal 7 2 2 9 2 2" xfId="14932" xr:uid="{00000000-0005-0000-0000-000089900000}"/>
    <cellStyle name="Normal 7 2 2 9 2 2 2" xfId="27607" xr:uid="{00000000-0005-0000-0000-00008A900000}"/>
    <cellStyle name="Normal 7 2 2 9 2 3" xfId="19711" xr:uid="{00000000-0005-0000-0000-00008B900000}"/>
    <cellStyle name="Normal 7 2 2 9 2 4" xfId="32826" xr:uid="{00000000-0005-0000-0000-00008C900000}"/>
    <cellStyle name="Normal 7 2 2 9 2 5" xfId="35837" xr:uid="{00000000-0005-0000-0000-00008D900000}"/>
    <cellStyle name="Normal 7 2 2 9 3" xfId="9367" xr:uid="{00000000-0005-0000-0000-00008E900000}"/>
    <cellStyle name="Normal 7 2 2 9 3 2" xfId="15774" xr:uid="{00000000-0005-0000-0000-00008F900000}"/>
    <cellStyle name="Normal 7 2 2 9 3 2 2" xfId="28417" xr:uid="{00000000-0005-0000-0000-000090900000}"/>
    <cellStyle name="Normal 7 2 2 9 3 3" xfId="23364" xr:uid="{00000000-0005-0000-0000-000091900000}"/>
    <cellStyle name="Normal 7 2 2 9 4" xfId="7489" xr:uid="{00000000-0005-0000-0000-000092900000}"/>
    <cellStyle name="Normal 7 2 2 9 4 2" xfId="14002" xr:uid="{00000000-0005-0000-0000-000093900000}"/>
    <cellStyle name="Normal 7 2 2 9 4 2 2" xfId="26732" xr:uid="{00000000-0005-0000-0000-000094900000}"/>
    <cellStyle name="Normal 7 2 2 9 4 3" xfId="22216" xr:uid="{00000000-0005-0000-0000-000095900000}"/>
    <cellStyle name="Normal 7 2 2 9 5" xfId="12842" xr:uid="{00000000-0005-0000-0000-000096900000}"/>
    <cellStyle name="Normal 7 2 2 9 5 2" xfId="25588" xr:uid="{00000000-0005-0000-0000-000097900000}"/>
    <cellStyle name="Normal 7 2 2 9 6" xfId="18408" xr:uid="{00000000-0005-0000-0000-000098900000}"/>
    <cellStyle name="Normal 7 2 2 9 7" xfId="31778" xr:uid="{00000000-0005-0000-0000-000099900000}"/>
    <cellStyle name="Normal 7 2 2 9 8" xfId="34987" xr:uid="{00000000-0005-0000-0000-00009A900000}"/>
    <cellStyle name="Normal 7 2 20" xfId="5689" xr:uid="{00000000-0005-0000-0000-00009B900000}"/>
    <cellStyle name="Normal 7 2 20 2" xfId="8444" xr:uid="{00000000-0005-0000-0000-00009C900000}"/>
    <cellStyle name="Normal 7 2 20 2 2" xfId="14933" xr:uid="{00000000-0005-0000-0000-00009D900000}"/>
    <cellStyle name="Normal 7 2 20 2 2 2" xfId="27608" xr:uid="{00000000-0005-0000-0000-00009E900000}"/>
    <cellStyle name="Normal 7 2 20 2 3" xfId="19712" xr:uid="{00000000-0005-0000-0000-00009F900000}"/>
    <cellStyle name="Normal 7 2 20 2 4" xfId="32827" xr:uid="{00000000-0005-0000-0000-0000A0900000}"/>
    <cellStyle name="Normal 7 2 20 2 5" xfId="35838" xr:uid="{00000000-0005-0000-0000-0000A1900000}"/>
    <cellStyle name="Normal 7 2 20 3" xfId="9368" xr:uid="{00000000-0005-0000-0000-0000A2900000}"/>
    <cellStyle name="Normal 7 2 20 3 2" xfId="15775" xr:uid="{00000000-0005-0000-0000-0000A3900000}"/>
    <cellStyle name="Normal 7 2 20 3 2 2" xfId="28418" xr:uid="{00000000-0005-0000-0000-0000A4900000}"/>
    <cellStyle name="Normal 7 2 20 3 3" xfId="23365" xr:uid="{00000000-0005-0000-0000-0000A5900000}"/>
    <cellStyle name="Normal 7 2 20 4" xfId="7490" xr:uid="{00000000-0005-0000-0000-0000A6900000}"/>
    <cellStyle name="Normal 7 2 20 4 2" xfId="14003" xr:uid="{00000000-0005-0000-0000-0000A7900000}"/>
    <cellStyle name="Normal 7 2 20 4 2 2" xfId="26733" xr:uid="{00000000-0005-0000-0000-0000A8900000}"/>
    <cellStyle name="Normal 7 2 20 4 3" xfId="22217" xr:uid="{00000000-0005-0000-0000-0000A9900000}"/>
    <cellStyle name="Normal 7 2 20 5" xfId="12843" xr:uid="{00000000-0005-0000-0000-0000AA900000}"/>
    <cellStyle name="Normal 7 2 20 5 2" xfId="25589" xr:uid="{00000000-0005-0000-0000-0000AB900000}"/>
    <cellStyle name="Normal 7 2 20 6" xfId="18409" xr:uid="{00000000-0005-0000-0000-0000AC900000}"/>
    <cellStyle name="Normal 7 2 20 7" xfId="31779" xr:uid="{00000000-0005-0000-0000-0000AD900000}"/>
    <cellStyle name="Normal 7 2 20 8" xfId="34988" xr:uid="{00000000-0005-0000-0000-0000AE900000}"/>
    <cellStyle name="Normal 7 2 21" xfId="5690" xr:uid="{00000000-0005-0000-0000-0000AF900000}"/>
    <cellStyle name="Normal 7 2 21 2" xfId="8445" xr:uid="{00000000-0005-0000-0000-0000B0900000}"/>
    <cellStyle name="Normal 7 2 21 2 2" xfId="14934" xr:uid="{00000000-0005-0000-0000-0000B1900000}"/>
    <cellStyle name="Normal 7 2 21 2 2 2" xfId="27609" xr:uid="{00000000-0005-0000-0000-0000B2900000}"/>
    <cellStyle name="Normal 7 2 21 2 3" xfId="19713" xr:uid="{00000000-0005-0000-0000-0000B3900000}"/>
    <cellStyle name="Normal 7 2 21 2 4" xfId="32828" xr:uid="{00000000-0005-0000-0000-0000B4900000}"/>
    <cellStyle name="Normal 7 2 21 2 5" xfId="35839" xr:uid="{00000000-0005-0000-0000-0000B5900000}"/>
    <cellStyle name="Normal 7 2 21 3" xfId="9369" xr:uid="{00000000-0005-0000-0000-0000B6900000}"/>
    <cellStyle name="Normal 7 2 21 3 2" xfId="15776" xr:uid="{00000000-0005-0000-0000-0000B7900000}"/>
    <cellStyle name="Normal 7 2 21 3 2 2" xfId="28419" xr:uid="{00000000-0005-0000-0000-0000B8900000}"/>
    <cellStyle name="Normal 7 2 21 3 3" xfId="23366" xr:uid="{00000000-0005-0000-0000-0000B9900000}"/>
    <cellStyle name="Normal 7 2 21 4" xfId="7491" xr:uid="{00000000-0005-0000-0000-0000BA900000}"/>
    <cellStyle name="Normal 7 2 21 4 2" xfId="14004" xr:uid="{00000000-0005-0000-0000-0000BB900000}"/>
    <cellStyle name="Normal 7 2 21 4 2 2" xfId="26734" xr:uid="{00000000-0005-0000-0000-0000BC900000}"/>
    <cellStyle name="Normal 7 2 21 4 3" xfId="22218" xr:uid="{00000000-0005-0000-0000-0000BD900000}"/>
    <cellStyle name="Normal 7 2 21 5" xfId="12844" xr:uid="{00000000-0005-0000-0000-0000BE900000}"/>
    <cellStyle name="Normal 7 2 21 5 2" xfId="25590" xr:uid="{00000000-0005-0000-0000-0000BF900000}"/>
    <cellStyle name="Normal 7 2 21 6" xfId="18410" xr:uid="{00000000-0005-0000-0000-0000C0900000}"/>
    <cellStyle name="Normal 7 2 21 7" xfId="31780" xr:uid="{00000000-0005-0000-0000-0000C1900000}"/>
    <cellStyle name="Normal 7 2 21 8" xfId="34989" xr:uid="{00000000-0005-0000-0000-0000C2900000}"/>
    <cellStyle name="Normal 7 2 22" xfId="5659" xr:uid="{00000000-0005-0000-0000-0000C3900000}"/>
    <cellStyle name="Normal 7 2 22 2" xfId="6142" xr:uid="{00000000-0005-0000-0000-0000C4900000}"/>
    <cellStyle name="Normal 7 2 22 3" xfId="8414" xr:uid="{00000000-0005-0000-0000-0000C5900000}"/>
    <cellStyle name="Normal 7 2 22 3 2" xfId="14903" xr:uid="{00000000-0005-0000-0000-0000C6900000}"/>
    <cellStyle name="Normal 7 2 22 3 2 2" xfId="27578" xr:uid="{00000000-0005-0000-0000-0000C7900000}"/>
    <cellStyle name="Normal 7 2 22 3 3" xfId="22596" xr:uid="{00000000-0005-0000-0000-0000C8900000}"/>
    <cellStyle name="Normal 7 2 22 4" xfId="9338" xr:uid="{00000000-0005-0000-0000-0000C9900000}"/>
    <cellStyle name="Normal 7 2 22 4 2" xfId="15745" xr:uid="{00000000-0005-0000-0000-0000CA900000}"/>
    <cellStyle name="Normal 7 2 22 4 2 2" xfId="28389" xr:uid="{00000000-0005-0000-0000-0000CB900000}"/>
    <cellStyle name="Normal 7 2 22 4 3" xfId="23336" xr:uid="{00000000-0005-0000-0000-0000CC900000}"/>
    <cellStyle name="Normal 7 2 22 5" xfId="7460" xr:uid="{00000000-0005-0000-0000-0000CD900000}"/>
    <cellStyle name="Normal 7 2 22 5 2" xfId="13973" xr:uid="{00000000-0005-0000-0000-0000CE900000}"/>
    <cellStyle name="Normal 7 2 22 5 2 2" xfId="26703" xr:uid="{00000000-0005-0000-0000-0000CF900000}"/>
    <cellStyle name="Normal 7 2 22 5 3" xfId="22187" xr:uid="{00000000-0005-0000-0000-0000D0900000}"/>
    <cellStyle name="Normal 7 2 22 6" xfId="12813" xr:uid="{00000000-0005-0000-0000-0000D1900000}"/>
    <cellStyle name="Normal 7 2 22 6 2" xfId="25559" xr:uid="{00000000-0005-0000-0000-0000D2900000}"/>
    <cellStyle name="Normal 7 2 22 7" xfId="18676" xr:uid="{00000000-0005-0000-0000-0000D3900000}"/>
    <cellStyle name="Normal 7 2 22 8" xfId="21060" xr:uid="{00000000-0005-0000-0000-0000D4900000}"/>
    <cellStyle name="Normal 7 2 23" xfId="9782" xr:uid="{00000000-0005-0000-0000-0000D5900000}"/>
    <cellStyle name="Normal 7 2 23 2" xfId="18891" xr:uid="{00000000-0005-0000-0000-0000D6900000}"/>
    <cellStyle name="Normal 7 2 24" xfId="9999" xr:uid="{00000000-0005-0000-0000-0000D7900000}"/>
    <cellStyle name="Normal 7 2 24 2" xfId="19682" xr:uid="{00000000-0005-0000-0000-0000D8900000}"/>
    <cellStyle name="Normal 7 2 24 2 2" xfId="32797" xr:uid="{00000000-0005-0000-0000-0000D9900000}"/>
    <cellStyle name="Normal 7 2 24 2 3" xfId="35808" xr:uid="{00000000-0005-0000-0000-0000DA900000}"/>
    <cellStyle name="Normal 7 2 24 3" xfId="18379" xr:uid="{00000000-0005-0000-0000-0000DB900000}"/>
    <cellStyle name="Normal 7 2 24 4" xfId="31749" xr:uid="{00000000-0005-0000-0000-0000DC900000}"/>
    <cellStyle name="Normal 7 2 24 5" xfId="34958" xr:uid="{00000000-0005-0000-0000-0000DD900000}"/>
    <cellStyle name="Normal 7 2 25" xfId="2995" xr:uid="{00000000-0005-0000-0000-0000DE900000}"/>
    <cellStyle name="Normal 7 2 26" xfId="45666" xr:uid="{00000000-0005-0000-0000-0000DF900000}"/>
    <cellStyle name="Normal 7 2 3" xfId="2012" xr:uid="{00000000-0005-0000-0000-0000E0900000}"/>
    <cellStyle name="Normal 7 2 3 2" xfId="8446" xr:uid="{00000000-0005-0000-0000-0000E1900000}"/>
    <cellStyle name="Normal 7 2 3 2 2" xfId="14935" xr:uid="{00000000-0005-0000-0000-0000E2900000}"/>
    <cellStyle name="Normal 7 2 3 2 2 2" xfId="27610" xr:uid="{00000000-0005-0000-0000-0000E3900000}"/>
    <cellStyle name="Normal 7 2 3 2 3" xfId="18731" xr:uid="{00000000-0005-0000-0000-0000E4900000}"/>
    <cellStyle name="Normal 7 2 3 2 4" xfId="22598" xr:uid="{00000000-0005-0000-0000-0000E5900000}"/>
    <cellStyle name="Normal 7 2 3 2 5" xfId="45673" xr:uid="{00000000-0005-0000-0000-0000E6900000}"/>
    <cellStyle name="Normal 7 2 3 3" xfId="9370" xr:uid="{00000000-0005-0000-0000-0000E7900000}"/>
    <cellStyle name="Normal 7 2 3 3 2" xfId="15777" xr:uid="{00000000-0005-0000-0000-0000E8900000}"/>
    <cellStyle name="Normal 7 2 3 3 2 2" xfId="19714" xr:uid="{00000000-0005-0000-0000-0000E9900000}"/>
    <cellStyle name="Normal 7 2 3 3 2 3" xfId="32829" xr:uid="{00000000-0005-0000-0000-0000EA900000}"/>
    <cellStyle name="Normal 7 2 3 3 2 4" xfId="35840" xr:uid="{00000000-0005-0000-0000-0000EB900000}"/>
    <cellStyle name="Normal 7 2 3 3 3" xfId="18411" xr:uid="{00000000-0005-0000-0000-0000EC900000}"/>
    <cellStyle name="Normal 7 2 3 3 4" xfId="31781" xr:uid="{00000000-0005-0000-0000-0000ED900000}"/>
    <cellStyle name="Normal 7 2 3 3 5" xfId="34990" xr:uid="{00000000-0005-0000-0000-0000EE900000}"/>
    <cellStyle name="Normal 7 2 3 4" xfId="10033" xr:uid="{00000000-0005-0000-0000-0000EF900000}"/>
    <cellStyle name="Normal 7 2 3 5" xfId="7492" xr:uid="{00000000-0005-0000-0000-0000F0900000}"/>
    <cellStyle name="Normal 7 2 3 5 2" xfId="14005" xr:uid="{00000000-0005-0000-0000-0000F1900000}"/>
    <cellStyle name="Normal 7 2 3 5 2 2" xfId="26735" xr:uid="{00000000-0005-0000-0000-0000F2900000}"/>
    <cellStyle name="Normal 7 2 3 5 3" xfId="22219" xr:uid="{00000000-0005-0000-0000-0000F3900000}"/>
    <cellStyle name="Normal 7 2 3 6" xfId="12845" xr:uid="{00000000-0005-0000-0000-0000F4900000}"/>
    <cellStyle name="Normal 7 2 3 6 2" xfId="25591" xr:uid="{00000000-0005-0000-0000-0000F5900000}"/>
    <cellStyle name="Normal 7 2 3 7" xfId="5691" xr:uid="{00000000-0005-0000-0000-0000F6900000}"/>
    <cellStyle name="Normal 7 2 3 8" xfId="45672" xr:uid="{00000000-0005-0000-0000-0000F7900000}"/>
    <cellStyle name="Normal 7 2 4" xfId="5692" xr:uid="{00000000-0005-0000-0000-0000F8900000}"/>
    <cellStyle name="Normal 7 2 4 2" xfId="8447" xr:uid="{00000000-0005-0000-0000-0000F9900000}"/>
    <cellStyle name="Normal 7 2 4 2 2" xfId="14936" xr:uid="{00000000-0005-0000-0000-0000FA900000}"/>
    <cellStyle name="Normal 7 2 4 2 2 2" xfId="27611" xr:uid="{00000000-0005-0000-0000-0000FB900000}"/>
    <cellStyle name="Normal 7 2 4 2 3" xfId="19715" xr:uid="{00000000-0005-0000-0000-0000FC900000}"/>
    <cellStyle name="Normal 7 2 4 2 4" xfId="32830" xr:uid="{00000000-0005-0000-0000-0000FD900000}"/>
    <cellStyle name="Normal 7 2 4 2 5" xfId="35841" xr:uid="{00000000-0005-0000-0000-0000FE900000}"/>
    <cellStyle name="Normal 7 2 4 2 6" xfId="45675" xr:uid="{00000000-0005-0000-0000-0000FF900000}"/>
    <cellStyle name="Normal 7 2 4 3" xfId="9371" xr:uid="{00000000-0005-0000-0000-000000910000}"/>
    <cellStyle name="Normal 7 2 4 3 2" xfId="15778" xr:uid="{00000000-0005-0000-0000-000001910000}"/>
    <cellStyle name="Normal 7 2 4 3 2 2" xfId="28420" xr:uid="{00000000-0005-0000-0000-000002910000}"/>
    <cellStyle name="Normal 7 2 4 3 3" xfId="23367" xr:uid="{00000000-0005-0000-0000-000003910000}"/>
    <cellStyle name="Normal 7 2 4 4" xfId="7493" xr:uid="{00000000-0005-0000-0000-000004910000}"/>
    <cellStyle name="Normal 7 2 4 4 2" xfId="14006" xr:uid="{00000000-0005-0000-0000-000005910000}"/>
    <cellStyle name="Normal 7 2 4 4 2 2" xfId="26736" xr:uid="{00000000-0005-0000-0000-000006910000}"/>
    <cellStyle name="Normal 7 2 4 4 3" xfId="22220" xr:uid="{00000000-0005-0000-0000-000007910000}"/>
    <cellStyle name="Normal 7 2 4 5" xfId="12846" xr:uid="{00000000-0005-0000-0000-000008910000}"/>
    <cellStyle name="Normal 7 2 4 5 2" xfId="25592" xr:uid="{00000000-0005-0000-0000-000009910000}"/>
    <cellStyle name="Normal 7 2 4 6" xfId="18412" xr:uid="{00000000-0005-0000-0000-00000A910000}"/>
    <cellStyle name="Normal 7 2 4 7" xfId="31782" xr:uid="{00000000-0005-0000-0000-00000B910000}"/>
    <cellStyle name="Normal 7 2 4 8" xfId="34991" xr:uid="{00000000-0005-0000-0000-00000C910000}"/>
    <cellStyle name="Normal 7 2 4 9" xfId="45674" xr:uid="{00000000-0005-0000-0000-00000D910000}"/>
    <cellStyle name="Normal 7 2 5" xfId="5693" xr:uid="{00000000-0005-0000-0000-00000E910000}"/>
    <cellStyle name="Normal 7 2 5 2" xfId="8448" xr:uid="{00000000-0005-0000-0000-00000F910000}"/>
    <cellStyle name="Normal 7 2 5 2 2" xfId="14937" xr:uid="{00000000-0005-0000-0000-000010910000}"/>
    <cellStyle name="Normal 7 2 5 2 2 2" xfId="27612" xr:uid="{00000000-0005-0000-0000-000011910000}"/>
    <cellStyle name="Normal 7 2 5 2 3" xfId="19716" xr:uid="{00000000-0005-0000-0000-000012910000}"/>
    <cellStyle name="Normal 7 2 5 2 4" xfId="32831" xr:uid="{00000000-0005-0000-0000-000013910000}"/>
    <cellStyle name="Normal 7 2 5 2 5" xfId="35842" xr:uid="{00000000-0005-0000-0000-000014910000}"/>
    <cellStyle name="Normal 7 2 5 3" xfId="9372" xr:uid="{00000000-0005-0000-0000-000015910000}"/>
    <cellStyle name="Normal 7 2 5 3 2" xfId="15779" xr:uid="{00000000-0005-0000-0000-000016910000}"/>
    <cellStyle name="Normal 7 2 5 3 2 2" xfId="28421" xr:uid="{00000000-0005-0000-0000-000017910000}"/>
    <cellStyle name="Normal 7 2 5 3 3" xfId="23368" xr:uid="{00000000-0005-0000-0000-000018910000}"/>
    <cellStyle name="Normal 7 2 5 4" xfId="7494" xr:uid="{00000000-0005-0000-0000-000019910000}"/>
    <cellStyle name="Normal 7 2 5 4 2" xfId="14007" xr:uid="{00000000-0005-0000-0000-00001A910000}"/>
    <cellStyle name="Normal 7 2 5 4 2 2" xfId="26737" xr:uid="{00000000-0005-0000-0000-00001B910000}"/>
    <cellStyle name="Normal 7 2 5 4 3" xfId="22221" xr:uid="{00000000-0005-0000-0000-00001C910000}"/>
    <cellStyle name="Normal 7 2 5 5" xfId="12847" xr:uid="{00000000-0005-0000-0000-00001D910000}"/>
    <cellStyle name="Normal 7 2 5 5 2" xfId="25593" xr:uid="{00000000-0005-0000-0000-00001E910000}"/>
    <cellStyle name="Normal 7 2 5 6" xfId="18413" xr:uid="{00000000-0005-0000-0000-00001F910000}"/>
    <cellStyle name="Normal 7 2 5 7" xfId="31783" xr:uid="{00000000-0005-0000-0000-000020910000}"/>
    <cellStyle name="Normal 7 2 5 8" xfId="34992" xr:uid="{00000000-0005-0000-0000-000021910000}"/>
    <cellStyle name="Normal 7 2 5 9" xfId="45676" xr:uid="{00000000-0005-0000-0000-000022910000}"/>
    <cellStyle name="Normal 7 2 6" xfId="5694" xr:uid="{00000000-0005-0000-0000-000023910000}"/>
    <cellStyle name="Normal 7 2 6 2" xfId="8449" xr:uid="{00000000-0005-0000-0000-000024910000}"/>
    <cellStyle name="Normal 7 2 6 2 2" xfId="14938" xr:uid="{00000000-0005-0000-0000-000025910000}"/>
    <cellStyle name="Normal 7 2 6 2 2 2" xfId="27613" xr:uid="{00000000-0005-0000-0000-000026910000}"/>
    <cellStyle name="Normal 7 2 6 2 3" xfId="19717" xr:uid="{00000000-0005-0000-0000-000027910000}"/>
    <cellStyle name="Normal 7 2 6 2 4" xfId="32832" xr:uid="{00000000-0005-0000-0000-000028910000}"/>
    <cellStyle name="Normal 7 2 6 2 5" xfId="35843" xr:uid="{00000000-0005-0000-0000-000029910000}"/>
    <cellStyle name="Normal 7 2 6 3" xfId="9373" xr:uid="{00000000-0005-0000-0000-00002A910000}"/>
    <cellStyle name="Normal 7 2 6 3 2" xfId="15780" xr:uid="{00000000-0005-0000-0000-00002B910000}"/>
    <cellStyle name="Normal 7 2 6 3 2 2" xfId="28422" xr:uid="{00000000-0005-0000-0000-00002C910000}"/>
    <cellStyle name="Normal 7 2 6 3 3" xfId="23369" xr:uid="{00000000-0005-0000-0000-00002D910000}"/>
    <cellStyle name="Normal 7 2 6 4" xfId="7495" xr:uid="{00000000-0005-0000-0000-00002E910000}"/>
    <cellStyle name="Normal 7 2 6 4 2" xfId="14008" xr:uid="{00000000-0005-0000-0000-00002F910000}"/>
    <cellStyle name="Normal 7 2 6 4 2 2" xfId="26738" xr:uid="{00000000-0005-0000-0000-000030910000}"/>
    <cellStyle name="Normal 7 2 6 4 3" xfId="22222" xr:uid="{00000000-0005-0000-0000-000031910000}"/>
    <cellStyle name="Normal 7 2 6 5" xfId="12848" xr:uid="{00000000-0005-0000-0000-000032910000}"/>
    <cellStyle name="Normal 7 2 6 5 2" xfId="25594" xr:uid="{00000000-0005-0000-0000-000033910000}"/>
    <cellStyle name="Normal 7 2 6 6" xfId="18414" xr:uid="{00000000-0005-0000-0000-000034910000}"/>
    <cellStyle name="Normal 7 2 6 7" xfId="31784" xr:uid="{00000000-0005-0000-0000-000035910000}"/>
    <cellStyle name="Normal 7 2 6 8" xfId="34993" xr:uid="{00000000-0005-0000-0000-000036910000}"/>
    <cellStyle name="Normal 7 2 6 9" xfId="45677" xr:uid="{00000000-0005-0000-0000-000037910000}"/>
    <cellStyle name="Normal 7 2 7" xfId="5695" xr:uid="{00000000-0005-0000-0000-000038910000}"/>
    <cellStyle name="Normal 7 2 7 2" xfId="8450" xr:uid="{00000000-0005-0000-0000-000039910000}"/>
    <cellStyle name="Normal 7 2 7 2 2" xfId="14939" xr:uid="{00000000-0005-0000-0000-00003A910000}"/>
    <cellStyle name="Normal 7 2 7 2 2 2" xfId="27614" xr:uid="{00000000-0005-0000-0000-00003B910000}"/>
    <cellStyle name="Normal 7 2 7 2 3" xfId="19718" xr:uid="{00000000-0005-0000-0000-00003C910000}"/>
    <cellStyle name="Normal 7 2 7 2 4" xfId="32833" xr:uid="{00000000-0005-0000-0000-00003D910000}"/>
    <cellStyle name="Normal 7 2 7 2 5" xfId="35844" xr:uid="{00000000-0005-0000-0000-00003E910000}"/>
    <cellStyle name="Normal 7 2 7 3" xfId="9374" xr:uid="{00000000-0005-0000-0000-00003F910000}"/>
    <cellStyle name="Normal 7 2 7 3 2" xfId="15781" xr:uid="{00000000-0005-0000-0000-000040910000}"/>
    <cellStyle name="Normal 7 2 7 3 2 2" xfId="28423" xr:uid="{00000000-0005-0000-0000-000041910000}"/>
    <cellStyle name="Normal 7 2 7 3 3" xfId="23370" xr:uid="{00000000-0005-0000-0000-000042910000}"/>
    <cellStyle name="Normal 7 2 7 4" xfId="7496" xr:uid="{00000000-0005-0000-0000-000043910000}"/>
    <cellStyle name="Normal 7 2 7 4 2" xfId="14009" xr:uid="{00000000-0005-0000-0000-000044910000}"/>
    <cellStyle name="Normal 7 2 7 4 2 2" xfId="26739" xr:uid="{00000000-0005-0000-0000-000045910000}"/>
    <cellStyle name="Normal 7 2 7 4 3" xfId="22223" xr:uid="{00000000-0005-0000-0000-000046910000}"/>
    <cellStyle name="Normal 7 2 7 5" xfId="12849" xr:uid="{00000000-0005-0000-0000-000047910000}"/>
    <cellStyle name="Normal 7 2 7 5 2" xfId="25595" xr:uid="{00000000-0005-0000-0000-000048910000}"/>
    <cellStyle name="Normal 7 2 7 6" xfId="18415" xr:uid="{00000000-0005-0000-0000-000049910000}"/>
    <cellStyle name="Normal 7 2 7 7" xfId="31785" xr:uid="{00000000-0005-0000-0000-00004A910000}"/>
    <cellStyle name="Normal 7 2 7 8" xfId="34994" xr:uid="{00000000-0005-0000-0000-00004B910000}"/>
    <cellStyle name="Normal 7 2 7 9" xfId="45678" xr:uid="{00000000-0005-0000-0000-00004C910000}"/>
    <cellStyle name="Normal 7 2 8" xfId="5696" xr:uid="{00000000-0005-0000-0000-00004D910000}"/>
    <cellStyle name="Normal 7 2 8 2" xfId="8451" xr:uid="{00000000-0005-0000-0000-00004E910000}"/>
    <cellStyle name="Normal 7 2 8 2 2" xfId="14940" xr:uid="{00000000-0005-0000-0000-00004F910000}"/>
    <cellStyle name="Normal 7 2 8 2 2 2" xfId="27615" xr:uid="{00000000-0005-0000-0000-000050910000}"/>
    <cellStyle name="Normal 7 2 8 2 3" xfId="19719" xr:uid="{00000000-0005-0000-0000-000051910000}"/>
    <cellStyle name="Normal 7 2 8 2 4" xfId="32834" xr:uid="{00000000-0005-0000-0000-000052910000}"/>
    <cellStyle name="Normal 7 2 8 2 5" xfId="35845" xr:uid="{00000000-0005-0000-0000-000053910000}"/>
    <cellStyle name="Normal 7 2 8 3" xfId="9375" xr:uid="{00000000-0005-0000-0000-000054910000}"/>
    <cellStyle name="Normal 7 2 8 3 2" xfId="15782" xr:uid="{00000000-0005-0000-0000-000055910000}"/>
    <cellStyle name="Normal 7 2 8 3 2 2" xfId="28424" xr:uid="{00000000-0005-0000-0000-000056910000}"/>
    <cellStyle name="Normal 7 2 8 3 3" xfId="23371" xr:uid="{00000000-0005-0000-0000-000057910000}"/>
    <cellStyle name="Normal 7 2 8 4" xfId="7497" xr:uid="{00000000-0005-0000-0000-000058910000}"/>
    <cellStyle name="Normal 7 2 8 4 2" xfId="14010" xr:uid="{00000000-0005-0000-0000-000059910000}"/>
    <cellStyle name="Normal 7 2 8 4 2 2" xfId="26740" xr:uid="{00000000-0005-0000-0000-00005A910000}"/>
    <cellStyle name="Normal 7 2 8 4 3" xfId="22224" xr:uid="{00000000-0005-0000-0000-00005B910000}"/>
    <cellStyle name="Normal 7 2 8 5" xfId="12850" xr:uid="{00000000-0005-0000-0000-00005C910000}"/>
    <cellStyle name="Normal 7 2 8 5 2" xfId="25596" xr:uid="{00000000-0005-0000-0000-00005D910000}"/>
    <cellStyle name="Normal 7 2 8 6" xfId="18416" xr:uid="{00000000-0005-0000-0000-00005E910000}"/>
    <cellStyle name="Normal 7 2 8 7" xfId="31786" xr:uid="{00000000-0005-0000-0000-00005F910000}"/>
    <cellStyle name="Normal 7 2 8 8" xfId="34995" xr:uid="{00000000-0005-0000-0000-000060910000}"/>
    <cellStyle name="Normal 7 2 8 9" xfId="45679" xr:uid="{00000000-0005-0000-0000-000061910000}"/>
    <cellStyle name="Normal 7 2 9" xfId="5697" xr:uid="{00000000-0005-0000-0000-000062910000}"/>
    <cellStyle name="Normal 7 2 9 2" xfId="8452" xr:uid="{00000000-0005-0000-0000-000063910000}"/>
    <cellStyle name="Normal 7 2 9 2 2" xfId="14941" xr:uid="{00000000-0005-0000-0000-000064910000}"/>
    <cellStyle name="Normal 7 2 9 2 2 2" xfId="27616" xr:uid="{00000000-0005-0000-0000-000065910000}"/>
    <cellStyle name="Normal 7 2 9 2 3" xfId="19720" xr:uid="{00000000-0005-0000-0000-000066910000}"/>
    <cellStyle name="Normal 7 2 9 2 4" xfId="32835" xr:uid="{00000000-0005-0000-0000-000067910000}"/>
    <cellStyle name="Normal 7 2 9 2 5" xfId="35846" xr:uid="{00000000-0005-0000-0000-000068910000}"/>
    <cellStyle name="Normal 7 2 9 3" xfId="9376" xr:uid="{00000000-0005-0000-0000-000069910000}"/>
    <cellStyle name="Normal 7 2 9 3 2" xfId="15783" xr:uid="{00000000-0005-0000-0000-00006A910000}"/>
    <cellStyle name="Normal 7 2 9 3 2 2" xfId="28425" xr:uid="{00000000-0005-0000-0000-00006B910000}"/>
    <cellStyle name="Normal 7 2 9 3 3" xfId="23372" xr:uid="{00000000-0005-0000-0000-00006C910000}"/>
    <cellStyle name="Normal 7 2 9 4" xfId="7498" xr:uid="{00000000-0005-0000-0000-00006D910000}"/>
    <cellStyle name="Normal 7 2 9 4 2" xfId="14011" xr:uid="{00000000-0005-0000-0000-00006E910000}"/>
    <cellStyle name="Normal 7 2 9 4 2 2" xfId="26741" xr:uid="{00000000-0005-0000-0000-00006F910000}"/>
    <cellStyle name="Normal 7 2 9 4 3" xfId="22225" xr:uid="{00000000-0005-0000-0000-000070910000}"/>
    <cellStyle name="Normal 7 2 9 5" xfId="12851" xr:uid="{00000000-0005-0000-0000-000071910000}"/>
    <cellStyle name="Normal 7 2 9 5 2" xfId="25597" xr:uid="{00000000-0005-0000-0000-000072910000}"/>
    <cellStyle name="Normal 7 2 9 6" xfId="18417" xr:uid="{00000000-0005-0000-0000-000073910000}"/>
    <cellStyle name="Normal 7 2 9 7" xfId="31787" xr:uid="{00000000-0005-0000-0000-000074910000}"/>
    <cellStyle name="Normal 7 2 9 8" xfId="34996" xr:uid="{00000000-0005-0000-0000-000075910000}"/>
    <cellStyle name="Normal 7 2 9 9" xfId="45680" xr:uid="{00000000-0005-0000-0000-000076910000}"/>
    <cellStyle name="Normal 7 20" xfId="5698" xr:uid="{00000000-0005-0000-0000-000077910000}"/>
    <cellStyle name="Normal 7 21" xfId="5699" xr:uid="{00000000-0005-0000-0000-000078910000}"/>
    <cellStyle name="Normal 7 22" xfId="7790" xr:uid="{00000000-0005-0000-0000-000079910000}"/>
    <cellStyle name="Normal 7 22 2" xfId="14285" xr:uid="{00000000-0005-0000-0000-00007A910000}"/>
    <cellStyle name="Normal 7 22 2 2" xfId="26999" xr:uid="{00000000-0005-0000-0000-00007B910000}"/>
    <cellStyle name="Normal 7 22 3" xfId="18564" xr:uid="{00000000-0005-0000-0000-00007C910000}"/>
    <cellStyle name="Normal 7 22 4" xfId="22491" xr:uid="{00000000-0005-0000-0000-00007D910000}"/>
    <cellStyle name="Normal 7 23" xfId="8637" xr:uid="{00000000-0005-0000-0000-00007E910000}"/>
    <cellStyle name="Normal 7 23 2" xfId="15122" xr:uid="{00000000-0005-0000-0000-00007F910000}"/>
    <cellStyle name="Normal 7 23 2 2" xfId="27791" xr:uid="{00000000-0005-0000-0000-000080910000}"/>
    <cellStyle name="Normal 7 23 3" xfId="22704" xr:uid="{00000000-0005-0000-0000-000081910000}"/>
    <cellStyle name="Normal 7 24" xfId="9579" xr:uid="{00000000-0005-0000-0000-000082910000}"/>
    <cellStyle name="Normal 7 25" xfId="6435" xr:uid="{00000000-0005-0000-0000-000083910000}"/>
    <cellStyle name="Normal 7 25 2" xfId="13055" xr:uid="{00000000-0005-0000-0000-000084910000}"/>
    <cellStyle name="Normal 7 25 2 2" xfId="25801" xr:uid="{00000000-0005-0000-0000-000085910000}"/>
    <cellStyle name="Normal 7 25 3" xfId="21184" xr:uid="{00000000-0005-0000-0000-000086910000}"/>
    <cellStyle name="Normal 7 26" xfId="12041" xr:uid="{00000000-0005-0000-0000-000087910000}"/>
    <cellStyle name="Normal 7 26 2" xfId="24786" xr:uid="{00000000-0005-0000-0000-000088910000}"/>
    <cellStyle name="Normal 7 27" xfId="37187" xr:uid="{00000000-0005-0000-0000-000089910000}"/>
    <cellStyle name="Normal 7 28" xfId="2247" xr:uid="{00000000-0005-0000-0000-00008A910000}"/>
    <cellStyle name="Normal 7 29" xfId="38105" xr:uid="{00000000-0005-0000-0000-00008B910000}"/>
    <cellStyle name="Normal 7 3" xfId="799" xr:uid="{00000000-0005-0000-0000-00008C910000}"/>
    <cellStyle name="Normal 7 3 10" xfId="5701" xr:uid="{00000000-0005-0000-0000-00008D910000}"/>
    <cellStyle name="Normal 7 3 10 2" xfId="8454" xr:uid="{00000000-0005-0000-0000-00008E910000}"/>
    <cellStyle name="Normal 7 3 10 2 2" xfId="14943" xr:uid="{00000000-0005-0000-0000-00008F910000}"/>
    <cellStyle name="Normal 7 3 10 2 2 2" xfId="27618" xr:uid="{00000000-0005-0000-0000-000090910000}"/>
    <cellStyle name="Normal 7 3 10 2 3" xfId="19722" xr:uid="{00000000-0005-0000-0000-000091910000}"/>
    <cellStyle name="Normal 7 3 10 2 4" xfId="32837" xr:uid="{00000000-0005-0000-0000-000092910000}"/>
    <cellStyle name="Normal 7 3 10 2 5" xfId="35848" xr:uid="{00000000-0005-0000-0000-000093910000}"/>
    <cellStyle name="Normal 7 3 10 3" xfId="9378" xr:uid="{00000000-0005-0000-0000-000094910000}"/>
    <cellStyle name="Normal 7 3 10 3 2" xfId="15785" xr:uid="{00000000-0005-0000-0000-000095910000}"/>
    <cellStyle name="Normal 7 3 10 3 2 2" xfId="28427" xr:uid="{00000000-0005-0000-0000-000096910000}"/>
    <cellStyle name="Normal 7 3 10 3 3" xfId="23374" xr:uid="{00000000-0005-0000-0000-000097910000}"/>
    <cellStyle name="Normal 7 3 10 4" xfId="7500" xr:uid="{00000000-0005-0000-0000-000098910000}"/>
    <cellStyle name="Normal 7 3 10 4 2" xfId="14013" xr:uid="{00000000-0005-0000-0000-000099910000}"/>
    <cellStyle name="Normal 7 3 10 4 2 2" xfId="26743" xr:uid="{00000000-0005-0000-0000-00009A910000}"/>
    <cellStyle name="Normal 7 3 10 4 3" xfId="22227" xr:uid="{00000000-0005-0000-0000-00009B910000}"/>
    <cellStyle name="Normal 7 3 10 5" xfId="12853" xr:uid="{00000000-0005-0000-0000-00009C910000}"/>
    <cellStyle name="Normal 7 3 10 5 2" xfId="25599" xr:uid="{00000000-0005-0000-0000-00009D910000}"/>
    <cellStyle name="Normal 7 3 10 6" xfId="18419" xr:uid="{00000000-0005-0000-0000-00009E910000}"/>
    <cellStyle name="Normal 7 3 10 7" xfId="31789" xr:uid="{00000000-0005-0000-0000-00009F910000}"/>
    <cellStyle name="Normal 7 3 10 8" xfId="34998" xr:uid="{00000000-0005-0000-0000-0000A0910000}"/>
    <cellStyle name="Normal 7 3 11" xfId="5702" xr:uid="{00000000-0005-0000-0000-0000A1910000}"/>
    <cellStyle name="Normal 7 3 11 2" xfId="8455" xr:uid="{00000000-0005-0000-0000-0000A2910000}"/>
    <cellStyle name="Normal 7 3 11 2 2" xfId="14944" xr:uid="{00000000-0005-0000-0000-0000A3910000}"/>
    <cellStyle name="Normal 7 3 11 2 2 2" xfId="27619" xr:uid="{00000000-0005-0000-0000-0000A4910000}"/>
    <cellStyle name="Normal 7 3 11 2 3" xfId="19723" xr:uid="{00000000-0005-0000-0000-0000A5910000}"/>
    <cellStyle name="Normal 7 3 11 2 4" xfId="32838" xr:uid="{00000000-0005-0000-0000-0000A6910000}"/>
    <cellStyle name="Normal 7 3 11 2 5" xfId="35849" xr:uid="{00000000-0005-0000-0000-0000A7910000}"/>
    <cellStyle name="Normal 7 3 11 3" xfId="9379" xr:uid="{00000000-0005-0000-0000-0000A8910000}"/>
    <cellStyle name="Normal 7 3 11 3 2" xfId="15786" xr:uid="{00000000-0005-0000-0000-0000A9910000}"/>
    <cellStyle name="Normal 7 3 11 3 2 2" xfId="28428" xr:uid="{00000000-0005-0000-0000-0000AA910000}"/>
    <cellStyle name="Normal 7 3 11 3 3" xfId="23375" xr:uid="{00000000-0005-0000-0000-0000AB910000}"/>
    <cellStyle name="Normal 7 3 11 4" xfId="7501" xr:uid="{00000000-0005-0000-0000-0000AC910000}"/>
    <cellStyle name="Normal 7 3 11 4 2" xfId="14014" xr:uid="{00000000-0005-0000-0000-0000AD910000}"/>
    <cellStyle name="Normal 7 3 11 4 2 2" xfId="26744" xr:uid="{00000000-0005-0000-0000-0000AE910000}"/>
    <cellStyle name="Normal 7 3 11 4 3" xfId="22228" xr:uid="{00000000-0005-0000-0000-0000AF910000}"/>
    <cellStyle name="Normal 7 3 11 5" xfId="12854" xr:uid="{00000000-0005-0000-0000-0000B0910000}"/>
    <cellStyle name="Normal 7 3 11 5 2" xfId="25600" xr:uid="{00000000-0005-0000-0000-0000B1910000}"/>
    <cellStyle name="Normal 7 3 11 6" xfId="18420" xr:uid="{00000000-0005-0000-0000-0000B2910000}"/>
    <cellStyle name="Normal 7 3 11 7" xfId="31790" xr:uid="{00000000-0005-0000-0000-0000B3910000}"/>
    <cellStyle name="Normal 7 3 11 8" xfId="34999" xr:uid="{00000000-0005-0000-0000-0000B4910000}"/>
    <cellStyle name="Normal 7 3 12" xfId="5703" xr:uid="{00000000-0005-0000-0000-0000B5910000}"/>
    <cellStyle name="Normal 7 3 12 2" xfId="8456" xr:uid="{00000000-0005-0000-0000-0000B6910000}"/>
    <cellStyle name="Normal 7 3 12 2 2" xfId="14945" xr:uid="{00000000-0005-0000-0000-0000B7910000}"/>
    <cellStyle name="Normal 7 3 12 2 2 2" xfId="27620" xr:uid="{00000000-0005-0000-0000-0000B8910000}"/>
    <cellStyle name="Normal 7 3 12 2 3" xfId="19724" xr:uid="{00000000-0005-0000-0000-0000B9910000}"/>
    <cellStyle name="Normal 7 3 12 2 4" xfId="32839" xr:uid="{00000000-0005-0000-0000-0000BA910000}"/>
    <cellStyle name="Normal 7 3 12 2 5" xfId="35850" xr:uid="{00000000-0005-0000-0000-0000BB910000}"/>
    <cellStyle name="Normal 7 3 12 3" xfId="9380" xr:uid="{00000000-0005-0000-0000-0000BC910000}"/>
    <cellStyle name="Normal 7 3 12 3 2" xfId="15787" xr:uid="{00000000-0005-0000-0000-0000BD910000}"/>
    <cellStyle name="Normal 7 3 12 3 2 2" xfId="28429" xr:uid="{00000000-0005-0000-0000-0000BE910000}"/>
    <cellStyle name="Normal 7 3 12 3 3" xfId="23376" xr:uid="{00000000-0005-0000-0000-0000BF910000}"/>
    <cellStyle name="Normal 7 3 12 4" xfId="7502" xr:uid="{00000000-0005-0000-0000-0000C0910000}"/>
    <cellStyle name="Normal 7 3 12 4 2" xfId="14015" xr:uid="{00000000-0005-0000-0000-0000C1910000}"/>
    <cellStyle name="Normal 7 3 12 4 2 2" xfId="26745" xr:uid="{00000000-0005-0000-0000-0000C2910000}"/>
    <cellStyle name="Normal 7 3 12 4 3" xfId="22229" xr:uid="{00000000-0005-0000-0000-0000C3910000}"/>
    <cellStyle name="Normal 7 3 12 5" xfId="12855" xr:uid="{00000000-0005-0000-0000-0000C4910000}"/>
    <cellStyle name="Normal 7 3 12 5 2" xfId="25601" xr:uid="{00000000-0005-0000-0000-0000C5910000}"/>
    <cellStyle name="Normal 7 3 12 6" xfId="18421" xr:uid="{00000000-0005-0000-0000-0000C6910000}"/>
    <cellStyle name="Normal 7 3 12 7" xfId="31791" xr:uid="{00000000-0005-0000-0000-0000C7910000}"/>
    <cellStyle name="Normal 7 3 12 8" xfId="35000" xr:uid="{00000000-0005-0000-0000-0000C8910000}"/>
    <cellStyle name="Normal 7 3 13" xfId="5704" xr:uid="{00000000-0005-0000-0000-0000C9910000}"/>
    <cellStyle name="Normal 7 3 13 2" xfId="8457" xr:uid="{00000000-0005-0000-0000-0000CA910000}"/>
    <cellStyle name="Normal 7 3 13 2 2" xfId="14946" xr:uid="{00000000-0005-0000-0000-0000CB910000}"/>
    <cellStyle name="Normal 7 3 13 2 2 2" xfId="27621" xr:uid="{00000000-0005-0000-0000-0000CC910000}"/>
    <cellStyle name="Normal 7 3 13 2 3" xfId="19725" xr:uid="{00000000-0005-0000-0000-0000CD910000}"/>
    <cellStyle name="Normal 7 3 13 2 4" xfId="32840" xr:uid="{00000000-0005-0000-0000-0000CE910000}"/>
    <cellStyle name="Normal 7 3 13 2 5" xfId="35851" xr:uid="{00000000-0005-0000-0000-0000CF910000}"/>
    <cellStyle name="Normal 7 3 13 3" xfId="9381" xr:uid="{00000000-0005-0000-0000-0000D0910000}"/>
    <cellStyle name="Normal 7 3 13 3 2" xfId="15788" xr:uid="{00000000-0005-0000-0000-0000D1910000}"/>
    <cellStyle name="Normal 7 3 13 3 2 2" xfId="28430" xr:uid="{00000000-0005-0000-0000-0000D2910000}"/>
    <cellStyle name="Normal 7 3 13 3 3" xfId="23377" xr:uid="{00000000-0005-0000-0000-0000D3910000}"/>
    <cellStyle name="Normal 7 3 13 4" xfId="7503" xr:uid="{00000000-0005-0000-0000-0000D4910000}"/>
    <cellStyle name="Normal 7 3 13 4 2" xfId="14016" xr:uid="{00000000-0005-0000-0000-0000D5910000}"/>
    <cellStyle name="Normal 7 3 13 4 2 2" xfId="26746" xr:uid="{00000000-0005-0000-0000-0000D6910000}"/>
    <cellStyle name="Normal 7 3 13 4 3" xfId="22230" xr:uid="{00000000-0005-0000-0000-0000D7910000}"/>
    <cellStyle name="Normal 7 3 13 5" xfId="12856" xr:uid="{00000000-0005-0000-0000-0000D8910000}"/>
    <cellStyle name="Normal 7 3 13 5 2" xfId="25602" xr:uid="{00000000-0005-0000-0000-0000D9910000}"/>
    <cellStyle name="Normal 7 3 13 6" xfId="18422" xr:uid="{00000000-0005-0000-0000-0000DA910000}"/>
    <cellStyle name="Normal 7 3 13 7" xfId="31792" xr:uid="{00000000-0005-0000-0000-0000DB910000}"/>
    <cellStyle name="Normal 7 3 13 8" xfId="35001" xr:uid="{00000000-0005-0000-0000-0000DC910000}"/>
    <cellStyle name="Normal 7 3 14" xfId="5705" xr:uid="{00000000-0005-0000-0000-0000DD910000}"/>
    <cellStyle name="Normal 7 3 14 2" xfId="8458" xr:uid="{00000000-0005-0000-0000-0000DE910000}"/>
    <cellStyle name="Normal 7 3 14 2 2" xfId="14947" xr:uid="{00000000-0005-0000-0000-0000DF910000}"/>
    <cellStyle name="Normal 7 3 14 2 2 2" xfId="27622" xr:uid="{00000000-0005-0000-0000-0000E0910000}"/>
    <cellStyle name="Normal 7 3 14 2 3" xfId="19726" xr:uid="{00000000-0005-0000-0000-0000E1910000}"/>
    <cellStyle name="Normal 7 3 14 2 4" xfId="32841" xr:uid="{00000000-0005-0000-0000-0000E2910000}"/>
    <cellStyle name="Normal 7 3 14 2 5" xfId="35852" xr:uid="{00000000-0005-0000-0000-0000E3910000}"/>
    <cellStyle name="Normal 7 3 14 3" xfId="9382" xr:uid="{00000000-0005-0000-0000-0000E4910000}"/>
    <cellStyle name="Normal 7 3 14 3 2" xfId="15789" xr:uid="{00000000-0005-0000-0000-0000E5910000}"/>
    <cellStyle name="Normal 7 3 14 3 2 2" xfId="28431" xr:uid="{00000000-0005-0000-0000-0000E6910000}"/>
    <cellStyle name="Normal 7 3 14 3 3" xfId="23378" xr:uid="{00000000-0005-0000-0000-0000E7910000}"/>
    <cellStyle name="Normal 7 3 14 4" xfId="7504" xr:uid="{00000000-0005-0000-0000-0000E8910000}"/>
    <cellStyle name="Normal 7 3 14 4 2" xfId="14017" xr:uid="{00000000-0005-0000-0000-0000E9910000}"/>
    <cellStyle name="Normal 7 3 14 4 2 2" xfId="26747" xr:uid="{00000000-0005-0000-0000-0000EA910000}"/>
    <cellStyle name="Normal 7 3 14 4 3" xfId="22231" xr:uid="{00000000-0005-0000-0000-0000EB910000}"/>
    <cellStyle name="Normal 7 3 14 5" xfId="12857" xr:uid="{00000000-0005-0000-0000-0000EC910000}"/>
    <cellStyle name="Normal 7 3 14 5 2" xfId="25603" xr:uid="{00000000-0005-0000-0000-0000ED910000}"/>
    <cellStyle name="Normal 7 3 14 6" xfId="18423" xr:uid="{00000000-0005-0000-0000-0000EE910000}"/>
    <cellStyle name="Normal 7 3 14 7" xfId="31793" xr:uid="{00000000-0005-0000-0000-0000EF910000}"/>
    <cellStyle name="Normal 7 3 14 8" xfId="35002" xr:uid="{00000000-0005-0000-0000-0000F0910000}"/>
    <cellStyle name="Normal 7 3 15" xfId="5706" xr:uid="{00000000-0005-0000-0000-0000F1910000}"/>
    <cellStyle name="Normal 7 3 15 2" xfId="8459" xr:uid="{00000000-0005-0000-0000-0000F2910000}"/>
    <cellStyle name="Normal 7 3 15 2 2" xfId="14948" xr:uid="{00000000-0005-0000-0000-0000F3910000}"/>
    <cellStyle name="Normal 7 3 15 2 2 2" xfId="27623" xr:uid="{00000000-0005-0000-0000-0000F4910000}"/>
    <cellStyle name="Normal 7 3 15 2 3" xfId="19727" xr:uid="{00000000-0005-0000-0000-0000F5910000}"/>
    <cellStyle name="Normal 7 3 15 2 4" xfId="32842" xr:uid="{00000000-0005-0000-0000-0000F6910000}"/>
    <cellStyle name="Normal 7 3 15 2 5" xfId="35853" xr:uid="{00000000-0005-0000-0000-0000F7910000}"/>
    <cellStyle name="Normal 7 3 15 3" xfId="9383" xr:uid="{00000000-0005-0000-0000-0000F8910000}"/>
    <cellStyle name="Normal 7 3 15 3 2" xfId="15790" xr:uid="{00000000-0005-0000-0000-0000F9910000}"/>
    <cellStyle name="Normal 7 3 15 3 2 2" xfId="28432" xr:uid="{00000000-0005-0000-0000-0000FA910000}"/>
    <cellStyle name="Normal 7 3 15 3 3" xfId="23379" xr:uid="{00000000-0005-0000-0000-0000FB910000}"/>
    <cellStyle name="Normal 7 3 15 4" xfId="7505" xr:uid="{00000000-0005-0000-0000-0000FC910000}"/>
    <cellStyle name="Normal 7 3 15 4 2" xfId="14018" xr:uid="{00000000-0005-0000-0000-0000FD910000}"/>
    <cellStyle name="Normal 7 3 15 4 2 2" xfId="26748" xr:uid="{00000000-0005-0000-0000-0000FE910000}"/>
    <cellStyle name="Normal 7 3 15 4 3" xfId="22232" xr:uid="{00000000-0005-0000-0000-0000FF910000}"/>
    <cellStyle name="Normal 7 3 15 5" xfId="12858" xr:uid="{00000000-0005-0000-0000-000000920000}"/>
    <cellStyle name="Normal 7 3 15 5 2" xfId="25604" xr:uid="{00000000-0005-0000-0000-000001920000}"/>
    <cellStyle name="Normal 7 3 15 6" xfId="18424" xr:uid="{00000000-0005-0000-0000-000002920000}"/>
    <cellStyle name="Normal 7 3 15 7" xfId="31794" xr:uid="{00000000-0005-0000-0000-000003920000}"/>
    <cellStyle name="Normal 7 3 15 8" xfId="35003" xr:uid="{00000000-0005-0000-0000-000004920000}"/>
    <cellStyle name="Normal 7 3 16" xfId="5707" xr:uid="{00000000-0005-0000-0000-000005920000}"/>
    <cellStyle name="Normal 7 3 16 2" xfId="8460" xr:uid="{00000000-0005-0000-0000-000006920000}"/>
    <cellStyle name="Normal 7 3 16 2 2" xfId="14949" xr:uid="{00000000-0005-0000-0000-000007920000}"/>
    <cellStyle name="Normal 7 3 16 2 2 2" xfId="27624" xr:uid="{00000000-0005-0000-0000-000008920000}"/>
    <cellStyle name="Normal 7 3 16 2 3" xfId="19728" xr:uid="{00000000-0005-0000-0000-000009920000}"/>
    <cellStyle name="Normal 7 3 16 2 4" xfId="32843" xr:uid="{00000000-0005-0000-0000-00000A920000}"/>
    <cellStyle name="Normal 7 3 16 2 5" xfId="35854" xr:uid="{00000000-0005-0000-0000-00000B920000}"/>
    <cellStyle name="Normal 7 3 16 3" xfId="9384" xr:uid="{00000000-0005-0000-0000-00000C920000}"/>
    <cellStyle name="Normal 7 3 16 3 2" xfId="15791" xr:uid="{00000000-0005-0000-0000-00000D920000}"/>
    <cellStyle name="Normal 7 3 16 3 2 2" xfId="28433" xr:uid="{00000000-0005-0000-0000-00000E920000}"/>
    <cellStyle name="Normal 7 3 16 3 3" xfId="23380" xr:uid="{00000000-0005-0000-0000-00000F920000}"/>
    <cellStyle name="Normal 7 3 16 4" xfId="7506" xr:uid="{00000000-0005-0000-0000-000010920000}"/>
    <cellStyle name="Normal 7 3 16 4 2" xfId="14019" xr:uid="{00000000-0005-0000-0000-000011920000}"/>
    <cellStyle name="Normal 7 3 16 4 2 2" xfId="26749" xr:uid="{00000000-0005-0000-0000-000012920000}"/>
    <cellStyle name="Normal 7 3 16 4 3" xfId="22233" xr:uid="{00000000-0005-0000-0000-000013920000}"/>
    <cellStyle name="Normal 7 3 16 5" xfId="12859" xr:uid="{00000000-0005-0000-0000-000014920000}"/>
    <cellStyle name="Normal 7 3 16 5 2" xfId="25605" xr:uid="{00000000-0005-0000-0000-000015920000}"/>
    <cellStyle name="Normal 7 3 16 6" xfId="18425" xr:uid="{00000000-0005-0000-0000-000016920000}"/>
    <cellStyle name="Normal 7 3 16 7" xfId="31795" xr:uid="{00000000-0005-0000-0000-000017920000}"/>
    <cellStyle name="Normal 7 3 16 8" xfId="35004" xr:uid="{00000000-0005-0000-0000-000018920000}"/>
    <cellStyle name="Normal 7 3 17" xfId="5708" xr:uid="{00000000-0005-0000-0000-000019920000}"/>
    <cellStyle name="Normal 7 3 17 2" xfId="8461" xr:uid="{00000000-0005-0000-0000-00001A920000}"/>
    <cellStyle name="Normal 7 3 17 2 2" xfId="14950" xr:uid="{00000000-0005-0000-0000-00001B920000}"/>
    <cellStyle name="Normal 7 3 17 2 2 2" xfId="27625" xr:uid="{00000000-0005-0000-0000-00001C920000}"/>
    <cellStyle name="Normal 7 3 17 2 3" xfId="19729" xr:uid="{00000000-0005-0000-0000-00001D920000}"/>
    <cellStyle name="Normal 7 3 17 2 4" xfId="32844" xr:uid="{00000000-0005-0000-0000-00001E920000}"/>
    <cellStyle name="Normal 7 3 17 2 5" xfId="35855" xr:uid="{00000000-0005-0000-0000-00001F920000}"/>
    <cellStyle name="Normal 7 3 17 3" xfId="9385" xr:uid="{00000000-0005-0000-0000-000020920000}"/>
    <cellStyle name="Normal 7 3 17 3 2" xfId="15792" xr:uid="{00000000-0005-0000-0000-000021920000}"/>
    <cellStyle name="Normal 7 3 17 3 2 2" xfId="28434" xr:uid="{00000000-0005-0000-0000-000022920000}"/>
    <cellStyle name="Normal 7 3 17 3 3" xfId="23381" xr:uid="{00000000-0005-0000-0000-000023920000}"/>
    <cellStyle name="Normal 7 3 17 4" xfId="7507" xr:uid="{00000000-0005-0000-0000-000024920000}"/>
    <cellStyle name="Normal 7 3 17 4 2" xfId="14020" xr:uid="{00000000-0005-0000-0000-000025920000}"/>
    <cellStyle name="Normal 7 3 17 4 2 2" xfId="26750" xr:uid="{00000000-0005-0000-0000-000026920000}"/>
    <cellStyle name="Normal 7 3 17 4 3" xfId="22234" xr:uid="{00000000-0005-0000-0000-000027920000}"/>
    <cellStyle name="Normal 7 3 17 5" xfId="12860" xr:uid="{00000000-0005-0000-0000-000028920000}"/>
    <cellStyle name="Normal 7 3 17 5 2" xfId="25606" xr:uid="{00000000-0005-0000-0000-000029920000}"/>
    <cellStyle name="Normal 7 3 17 6" xfId="18426" xr:uid="{00000000-0005-0000-0000-00002A920000}"/>
    <cellStyle name="Normal 7 3 17 7" xfId="31796" xr:uid="{00000000-0005-0000-0000-00002B920000}"/>
    <cellStyle name="Normal 7 3 17 8" xfId="35005" xr:uid="{00000000-0005-0000-0000-00002C920000}"/>
    <cellStyle name="Normal 7 3 18" xfId="5709" xr:uid="{00000000-0005-0000-0000-00002D920000}"/>
    <cellStyle name="Normal 7 3 18 2" xfId="8462" xr:uid="{00000000-0005-0000-0000-00002E920000}"/>
    <cellStyle name="Normal 7 3 18 2 2" xfId="14951" xr:uid="{00000000-0005-0000-0000-00002F920000}"/>
    <cellStyle name="Normal 7 3 18 2 2 2" xfId="27626" xr:uid="{00000000-0005-0000-0000-000030920000}"/>
    <cellStyle name="Normal 7 3 18 2 3" xfId="19730" xr:uid="{00000000-0005-0000-0000-000031920000}"/>
    <cellStyle name="Normal 7 3 18 2 4" xfId="32845" xr:uid="{00000000-0005-0000-0000-000032920000}"/>
    <cellStyle name="Normal 7 3 18 2 5" xfId="35856" xr:uid="{00000000-0005-0000-0000-000033920000}"/>
    <cellStyle name="Normal 7 3 18 3" xfId="9386" xr:uid="{00000000-0005-0000-0000-000034920000}"/>
    <cellStyle name="Normal 7 3 18 3 2" xfId="15793" xr:uid="{00000000-0005-0000-0000-000035920000}"/>
    <cellStyle name="Normal 7 3 18 3 2 2" xfId="28435" xr:uid="{00000000-0005-0000-0000-000036920000}"/>
    <cellStyle name="Normal 7 3 18 3 3" xfId="23382" xr:uid="{00000000-0005-0000-0000-000037920000}"/>
    <cellStyle name="Normal 7 3 18 4" xfId="7508" xr:uid="{00000000-0005-0000-0000-000038920000}"/>
    <cellStyle name="Normal 7 3 18 4 2" xfId="14021" xr:uid="{00000000-0005-0000-0000-000039920000}"/>
    <cellStyle name="Normal 7 3 18 4 2 2" xfId="26751" xr:uid="{00000000-0005-0000-0000-00003A920000}"/>
    <cellStyle name="Normal 7 3 18 4 3" xfId="22235" xr:uid="{00000000-0005-0000-0000-00003B920000}"/>
    <cellStyle name="Normal 7 3 18 5" xfId="12861" xr:uid="{00000000-0005-0000-0000-00003C920000}"/>
    <cellStyle name="Normal 7 3 18 5 2" xfId="25607" xr:uid="{00000000-0005-0000-0000-00003D920000}"/>
    <cellStyle name="Normal 7 3 18 6" xfId="18427" xr:uid="{00000000-0005-0000-0000-00003E920000}"/>
    <cellStyle name="Normal 7 3 18 7" xfId="31797" xr:uid="{00000000-0005-0000-0000-00003F920000}"/>
    <cellStyle name="Normal 7 3 18 8" xfId="35006" xr:uid="{00000000-0005-0000-0000-000040920000}"/>
    <cellStyle name="Normal 7 3 19" xfId="5710" xr:uid="{00000000-0005-0000-0000-000041920000}"/>
    <cellStyle name="Normal 7 3 19 2" xfId="8463" xr:uid="{00000000-0005-0000-0000-000042920000}"/>
    <cellStyle name="Normal 7 3 19 2 2" xfId="14952" xr:uid="{00000000-0005-0000-0000-000043920000}"/>
    <cellStyle name="Normal 7 3 19 2 2 2" xfId="27627" xr:uid="{00000000-0005-0000-0000-000044920000}"/>
    <cellStyle name="Normal 7 3 19 2 3" xfId="19731" xr:uid="{00000000-0005-0000-0000-000045920000}"/>
    <cellStyle name="Normal 7 3 19 2 4" xfId="32846" xr:uid="{00000000-0005-0000-0000-000046920000}"/>
    <cellStyle name="Normal 7 3 19 2 5" xfId="35857" xr:uid="{00000000-0005-0000-0000-000047920000}"/>
    <cellStyle name="Normal 7 3 19 3" xfId="9387" xr:uid="{00000000-0005-0000-0000-000048920000}"/>
    <cellStyle name="Normal 7 3 19 3 2" xfId="15794" xr:uid="{00000000-0005-0000-0000-000049920000}"/>
    <cellStyle name="Normal 7 3 19 3 2 2" xfId="28436" xr:uid="{00000000-0005-0000-0000-00004A920000}"/>
    <cellStyle name="Normal 7 3 19 3 3" xfId="23383" xr:uid="{00000000-0005-0000-0000-00004B920000}"/>
    <cellStyle name="Normal 7 3 19 4" xfId="7509" xr:uid="{00000000-0005-0000-0000-00004C920000}"/>
    <cellStyle name="Normal 7 3 19 4 2" xfId="14022" xr:uid="{00000000-0005-0000-0000-00004D920000}"/>
    <cellStyle name="Normal 7 3 19 4 2 2" xfId="26752" xr:uid="{00000000-0005-0000-0000-00004E920000}"/>
    <cellStyle name="Normal 7 3 19 4 3" xfId="22236" xr:uid="{00000000-0005-0000-0000-00004F920000}"/>
    <cellStyle name="Normal 7 3 19 5" xfId="12862" xr:uid="{00000000-0005-0000-0000-000050920000}"/>
    <cellStyle name="Normal 7 3 19 5 2" xfId="25608" xr:uid="{00000000-0005-0000-0000-000051920000}"/>
    <cellStyle name="Normal 7 3 19 6" xfId="18428" xr:uid="{00000000-0005-0000-0000-000052920000}"/>
    <cellStyle name="Normal 7 3 19 7" xfId="31798" xr:uid="{00000000-0005-0000-0000-000053920000}"/>
    <cellStyle name="Normal 7 3 19 8" xfId="35007" xr:uid="{00000000-0005-0000-0000-000054920000}"/>
    <cellStyle name="Normal 7 3 2" xfId="2013" xr:uid="{00000000-0005-0000-0000-000055920000}"/>
    <cellStyle name="Normal 7 3 2 2" xfId="8464" xr:uid="{00000000-0005-0000-0000-000056920000}"/>
    <cellStyle name="Normal 7 3 2 2 2" xfId="14953" xr:uid="{00000000-0005-0000-0000-000057920000}"/>
    <cellStyle name="Normal 7 3 2 2 2 2" xfId="27628" xr:uid="{00000000-0005-0000-0000-000058920000}"/>
    <cellStyle name="Normal 7 3 2 2 3" xfId="18835" xr:uid="{00000000-0005-0000-0000-000059920000}"/>
    <cellStyle name="Normal 7 3 2 2 4" xfId="22600" xr:uid="{00000000-0005-0000-0000-00005A920000}"/>
    <cellStyle name="Normal 7 3 2 2 5" xfId="45681" xr:uid="{00000000-0005-0000-0000-00005B920000}"/>
    <cellStyle name="Normal 7 3 2 3" xfId="9388" xr:uid="{00000000-0005-0000-0000-00005C920000}"/>
    <cellStyle name="Normal 7 3 2 3 2" xfId="15795" xr:uid="{00000000-0005-0000-0000-00005D920000}"/>
    <cellStyle name="Normal 7 3 2 3 2 2" xfId="19732" xr:uid="{00000000-0005-0000-0000-00005E920000}"/>
    <cellStyle name="Normal 7 3 2 3 2 3" xfId="32847" xr:uid="{00000000-0005-0000-0000-00005F920000}"/>
    <cellStyle name="Normal 7 3 2 3 2 4" xfId="35858" xr:uid="{00000000-0005-0000-0000-000060920000}"/>
    <cellStyle name="Normal 7 3 2 3 3" xfId="18429" xr:uid="{00000000-0005-0000-0000-000061920000}"/>
    <cellStyle name="Normal 7 3 2 3 4" xfId="31799" xr:uid="{00000000-0005-0000-0000-000062920000}"/>
    <cellStyle name="Normal 7 3 2 3 5" xfId="35008" xr:uid="{00000000-0005-0000-0000-000063920000}"/>
    <cellStyle name="Normal 7 3 2 4" xfId="10574" xr:uid="{00000000-0005-0000-0000-000064920000}"/>
    <cellStyle name="Normal 7 3 2 5" xfId="7510" xr:uid="{00000000-0005-0000-0000-000065920000}"/>
    <cellStyle name="Normal 7 3 2 5 2" xfId="14023" xr:uid="{00000000-0005-0000-0000-000066920000}"/>
    <cellStyle name="Normal 7 3 2 5 2 2" xfId="26753" xr:uid="{00000000-0005-0000-0000-000067920000}"/>
    <cellStyle name="Normal 7 3 2 5 3" xfId="22237" xr:uid="{00000000-0005-0000-0000-000068920000}"/>
    <cellStyle name="Normal 7 3 2 6" xfId="12863" xr:uid="{00000000-0005-0000-0000-000069920000}"/>
    <cellStyle name="Normal 7 3 2 6 2" xfId="25609" xr:uid="{00000000-0005-0000-0000-00006A920000}"/>
    <cellStyle name="Normal 7 3 2 7" xfId="5711" xr:uid="{00000000-0005-0000-0000-00006B920000}"/>
    <cellStyle name="Normal 7 3 20" xfId="5700" xr:uid="{00000000-0005-0000-0000-00006C920000}"/>
    <cellStyle name="Normal 7 3 20 2" xfId="6311" xr:uid="{00000000-0005-0000-0000-00006D920000}"/>
    <cellStyle name="Normal 7 3 20 3" xfId="8453" xr:uid="{00000000-0005-0000-0000-00006E920000}"/>
    <cellStyle name="Normal 7 3 20 3 2" xfId="14942" xr:uid="{00000000-0005-0000-0000-00006F920000}"/>
    <cellStyle name="Normal 7 3 20 3 2 2" xfId="27617" xr:uid="{00000000-0005-0000-0000-000070920000}"/>
    <cellStyle name="Normal 7 3 20 3 3" xfId="22599" xr:uid="{00000000-0005-0000-0000-000071920000}"/>
    <cellStyle name="Normal 7 3 20 4" xfId="9377" xr:uid="{00000000-0005-0000-0000-000072920000}"/>
    <cellStyle name="Normal 7 3 20 4 2" xfId="15784" xr:uid="{00000000-0005-0000-0000-000073920000}"/>
    <cellStyle name="Normal 7 3 20 4 2 2" xfId="28426" xr:uid="{00000000-0005-0000-0000-000074920000}"/>
    <cellStyle name="Normal 7 3 20 4 3" xfId="23373" xr:uid="{00000000-0005-0000-0000-000075920000}"/>
    <cellStyle name="Normal 7 3 20 5" xfId="7499" xr:uid="{00000000-0005-0000-0000-000076920000}"/>
    <cellStyle name="Normal 7 3 20 5 2" xfId="14012" xr:uid="{00000000-0005-0000-0000-000077920000}"/>
    <cellStyle name="Normal 7 3 20 5 2 2" xfId="26742" xr:uid="{00000000-0005-0000-0000-000078920000}"/>
    <cellStyle name="Normal 7 3 20 5 3" xfId="22226" xr:uid="{00000000-0005-0000-0000-000079920000}"/>
    <cellStyle name="Normal 7 3 20 6" xfId="12852" xr:uid="{00000000-0005-0000-0000-00007A920000}"/>
    <cellStyle name="Normal 7 3 20 6 2" xfId="25598" xr:uid="{00000000-0005-0000-0000-00007B920000}"/>
    <cellStyle name="Normal 7 3 20 7" xfId="18718" xr:uid="{00000000-0005-0000-0000-00007C920000}"/>
    <cellStyle name="Normal 7 3 20 8" xfId="21061" xr:uid="{00000000-0005-0000-0000-00007D920000}"/>
    <cellStyle name="Normal 7 3 21" xfId="9988" xr:uid="{00000000-0005-0000-0000-00007E920000}"/>
    <cellStyle name="Normal 7 3 21 2" xfId="19721" xr:uid="{00000000-0005-0000-0000-00007F920000}"/>
    <cellStyle name="Normal 7 3 21 2 2" xfId="32836" xr:uid="{00000000-0005-0000-0000-000080920000}"/>
    <cellStyle name="Normal 7 3 21 2 3" xfId="35847" xr:uid="{00000000-0005-0000-0000-000081920000}"/>
    <cellStyle name="Normal 7 3 21 3" xfId="18418" xr:uid="{00000000-0005-0000-0000-000082920000}"/>
    <cellStyle name="Normal 7 3 21 4" xfId="31788" xr:uid="{00000000-0005-0000-0000-000083920000}"/>
    <cellStyle name="Normal 7 3 21 5" xfId="34997" xr:uid="{00000000-0005-0000-0000-000084920000}"/>
    <cellStyle name="Normal 7 3 22" xfId="2996" xr:uid="{00000000-0005-0000-0000-000085920000}"/>
    <cellStyle name="Normal 7 3 3" xfId="5712" xr:uid="{00000000-0005-0000-0000-000086920000}"/>
    <cellStyle name="Normal 7 3 3 2" xfId="8465" xr:uid="{00000000-0005-0000-0000-000087920000}"/>
    <cellStyle name="Normal 7 3 3 2 2" xfId="14954" xr:uid="{00000000-0005-0000-0000-000088920000}"/>
    <cellStyle name="Normal 7 3 3 2 2 2" xfId="27629" xr:uid="{00000000-0005-0000-0000-000089920000}"/>
    <cellStyle name="Normal 7 3 3 2 3" xfId="19733" xr:uid="{00000000-0005-0000-0000-00008A920000}"/>
    <cellStyle name="Normal 7 3 3 2 4" xfId="32848" xr:uid="{00000000-0005-0000-0000-00008B920000}"/>
    <cellStyle name="Normal 7 3 3 2 5" xfId="35859" xr:uid="{00000000-0005-0000-0000-00008C920000}"/>
    <cellStyle name="Normal 7 3 3 3" xfId="9389" xr:uid="{00000000-0005-0000-0000-00008D920000}"/>
    <cellStyle name="Normal 7 3 3 3 2" xfId="15796" xr:uid="{00000000-0005-0000-0000-00008E920000}"/>
    <cellStyle name="Normal 7 3 3 3 2 2" xfId="28437" xr:uid="{00000000-0005-0000-0000-00008F920000}"/>
    <cellStyle name="Normal 7 3 3 3 3" xfId="23384" xr:uid="{00000000-0005-0000-0000-000090920000}"/>
    <cellStyle name="Normal 7 3 3 4" xfId="7511" xr:uid="{00000000-0005-0000-0000-000091920000}"/>
    <cellStyle name="Normal 7 3 3 4 2" xfId="14024" xr:uid="{00000000-0005-0000-0000-000092920000}"/>
    <cellStyle name="Normal 7 3 3 4 2 2" xfId="26754" xr:uid="{00000000-0005-0000-0000-000093920000}"/>
    <cellStyle name="Normal 7 3 3 4 3" xfId="22238" xr:uid="{00000000-0005-0000-0000-000094920000}"/>
    <cellStyle name="Normal 7 3 3 5" xfId="12864" xr:uid="{00000000-0005-0000-0000-000095920000}"/>
    <cellStyle name="Normal 7 3 3 5 2" xfId="25610" xr:uid="{00000000-0005-0000-0000-000096920000}"/>
    <cellStyle name="Normal 7 3 3 6" xfId="18430" xr:uid="{00000000-0005-0000-0000-000097920000}"/>
    <cellStyle name="Normal 7 3 3 7" xfId="31800" xr:uid="{00000000-0005-0000-0000-000098920000}"/>
    <cellStyle name="Normal 7 3 3 8" xfId="35009" xr:uid="{00000000-0005-0000-0000-000099920000}"/>
    <cellStyle name="Normal 7 3 3 9" xfId="45682" xr:uid="{00000000-0005-0000-0000-00009A920000}"/>
    <cellStyle name="Normal 7 3 4" xfId="5713" xr:uid="{00000000-0005-0000-0000-00009B920000}"/>
    <cellStyle name="Normal 7 3 4 2" xfId="8466" xr:uid="{00000000-0005-0000-0000-00009C920000}"/>
    <cellStyle name="Normal 7 3 4 2 2" xfId="14955" xr:uid="{00000000-0005-0000-0000-00009D920000}"/>
    <cellStyle name="Normal 7 3 4 2 2 2" xfId="27630" xr:uid="{00000000-0005-0000-0000-00009E920000}"/>
    <cellStyle name="Normal 7 3 4 2 3" xfId="19734" xr:uid="{00000000-0005-0000-0000-00009F920000}"/>
    <cellStyle name="Normal 7 3 4 2 4" xfId="32849" xr:uid="{00000000-0005-0000-0000-0000A0920000}"/>
    <cellStyle name="Normal 7 3 4 2 5" xfId="35860" xr:uid="{00000000-0005-0000-0000-0000A1920000}"/>
    <cellStyle name="Normal 7 3 4 3" xfId="9390" xr:uid="{00000000-0005-0000-0000-0000A2920000}"/>
    <cellStyle name="Normal 7 3 4 3 2" xfId="15797" xr:uid="{00000000-0005-0000-0000-0000A3920000}"/>
    <cellStyle name="Normal 7 3 4 3 2 2" xfId="28438" xr:uid="{00000000-0005-0000-0000-0000A4920000}"/>
    <cellStyle name="Normal 7 3 4 3 3" xfId="23385" xr:uid="{00000000-0005-0000-0000-0000A5920000}"/>
    <cellStyle name="Normal 7 3 4 4" xfId="7512" xr:uid="{00000000-0005-0000-0000-0000A6920000}"/>
    <cellStyle name="Normal 7 3 4 4 2" xfId="14025" xr:uid="{00000000-0005-0000-0000-0000A7920000}"/>
    <cellStyle name="Normal 7 3 4 4 2 2" xfId="26755" xr:uid="{00000000-0005-0000-0000-0000A8920000}"/>
    <cellStyle name="Normal 7 3 4 4 3" xfId="22239" xr:uid="{00000000-0005-0000-0000-0000A9920000}"/>
    <cellStyle name="Normal 7 3 4 5" xfId="12865" xr:uid="{00000000-0005-0000-0000-0000AA920000}"/>
    <cellStyle name="Normal 7 3 4 5 2" xfId="25611" xr:uid="{00000000-0005-0000-0000-0000AB920000}"/>
    <cellStyle name="Normal 7 3 4 6" xfId="18431" xr:uid="{00000000-0005-0000-0000-0000AC920000}"/>
    <cellStyle name="Normal 7 3 4 7" xfId="31801" xr:uid="{00000000-0005-0000-0000-0000AD920000}"/>
    <cellStyle name="Normal 7 3 4 8" xfId="35010" xr:uid="{00000000-0005-0000-0000-0000AE920000}"/>
    <cellStyle name="Normal 7 3 5" xfId="5714" xr:uid="{00000000-0005-0000-0000-0000AF920000}"/>
    <cellStyle name="Normal 7 3 5 2" xfId="8467" xr:uid="{00000000-0005-0000-0000-0000B0920000}"/>
    <cellStyle name="Normal 7 3 5 2 2" xfId="14956" xr:uid="{00000000-0005-0000-0000-0000B1920000}"/>
    <cellStyle name="Normal 7 3 5 2 2 2" xfId="27631" xr:uid="{00000000-0005-0000-0000-0000B2920000}"/>
    <cellStyle name="Normal 7 3 5 2 3" xfId="19735" xr:uid="{00000000-0005-0000-0000-0000B3920000}"/>
    <cellStyle name="Normal 7 3 5 2 4" xfId="32850" xr:uid="{00000000-0005-0000-0000-0000B4920000}"/>
    <cellStyle name="Normal 7 3 5 2 5" xfId="35861" xr:uid="{00000000-0005-0000-0000-0000B5920000}"/>
    <cellStyle name="Normal 7 3 5 3" xfId="9391" xr:uid="{00000000-0005-0000-0000-0000B6920000}"/>
    <cellStyle name="Normal 7 3 5 3 2" xfId="15798" xr:uid="{00000000-0005-0000-0000-0000B7920000}"/>
    <cellStyle name="Normal 7 3 5 3 2 2" xfId="28439" xr:uid="{00000000-0005-0000-0000-0000B8920000}"/>
    <cellStyle name="Normal 7 3 5 3 3" xfId="23386" xr:uid="{00000000-0005-0000-0000-0000B9920000}"/>
    <cellStyle name="Normal 7 3 5 4" xfId="7513" xr:uid="{00000000-0005-0000-0000-0000BA920000}"/>
    <cellStyle name="Normal 7 3 5 4 2" xfId="14026" xr:uid="{00000000-0005-0000-0000-0000BB920000}"/>
    <cellStyle name="Normal 7 3 5 4 2 2" xfId="26756" xr:uid="{00000000-0005-0000-0000-0000BC920000}"/>
    <cellStyle name="Normal 7 3 5 4 3" xfId="22240" xr:uid="{00000000-0005-0000-0000-0000BD920000}"/>
    <cellStyle name="Normal 7 3 5 5" xfId="12866" xr:uid="{00000000-0005-0000-0000-0000BE920000}"/>
    <cellStyle name="Normal 7 3 5 5 2" xfId="25612" xr:uid="{00000000-0005-0000-0000-0000BF920000}"/>
    <cellStyle name="Normal 7 3 5 6" xfId="18432" xr:uid="{00000000-0005-0000-0000-0000C0920000}"/>
    <cellStyle name="Normal 7 3 5 7" xfId="31802" xr:uid="{00000000-0005-0000-0000-0000C1920000}"/>
    <cellStyle name="Normal 7 3 5 8" xfId="35011" xr:uid="{00000000-0005-0000-0000-0000C2920000}"/>
    <cellStyle name="Normal 7 3 6" xfId="5715" xr:uid="{00000000-0005-0000-0000-0000C3920000}"/>
    <cellStyle name="Normal 7 3 6 2" xfId="8468" xr:uid="{00000000-0005-0000-0000-0000C4920000}"/>
    <cellStyle name="Normal 7 3 6 2 2" xfId="14957" xr:uid="{00000000-0005-0000-0000-0000C5920000}"/>
    <cellStyle name="Normal 7 3 6 2 2 2" xfId="27632" xr:uid="{00000000-0005-0000-0000-0000C6920000}"/>
    <cellStyle name="Normal 7 3 6 2 3" xfId="19736" xr:uid="{00000000-0005-0000-0000-0000C7920000}"/>
    <cellStyle name="Normal 7 3 6 2 4" xfId="32851" xr:uid="{00000000-0005-0000-0000-0000C8920000}"/>
    <cellStyle name="Normal 7 3 6 2 5" xfId="35862" xr:uid="{00000000-0005-0000-0000-0000C9920000}"/>
    <cellStyle name="Normal 7 3 6 3" xfId="9392" xr:uid="{00000000-0005-0000-0000-0000CA920000}"/>
    <cellStyle name="Normal 7 3 6 3 2" xfId="15799" xr:uid="{00000000-0005-0000-0000-0000CB920000}"/>
    <cellStyle name="Normal 7 3 6 3 2 2" xfId="28440" xr:uid="{00000000-0005-0000-0000-0000CC920000}"/>
    <cellStyle name="Normal 7 3 6 3 3" xfId="23387" xr:uid="{00000000-0005-0000-0000-0000CD920000}"/>
    <cellStyle name="Normal 7 3 6 4" xfId="7514" xr:uid="{00000000-0005-0000-0000-0000CE920000}"/>
    <cellStyle name="Normal 7 3 6 4 2" xfId="14027" xr:uid="{00000000-0005-0000-0000-0000CF920000}"/>
    <cellStyle name="Normal 7 3 6 4 2 2" xfId="26757" xr:uid="{00000000-0005-0000-0000-0000D0920000}"/>
    <cellStyle name="Normal 7 3 6 4 3" xfId="22241" xr:uid="{00000000-0005-0000-0000-0000D1920000}"/>
    <cellStyle name="Normal 7 3 6 5" xfId="12867" xr:uid="{00000000-0005-0000-0000-0000D2920000}"/>
    <cellStyle name="Normal 7 3 6 5 2" xfId="25613" xr:uid="{00000000-0005-0000-0000-0000D3920000}"/>
    <cellStyle name="Normal 7 3 6 6" xfId="18433" xr:uid="{00000000-0005-0000-0000-0000D4920000}"/>
    <cellStyle name="Normal 7 3 6 7" xfId="31803" xr:uid="{00000000-0005-0000-0000-0000D5920000}"/>
    <cellStyle name="Normal 7 3 6 8" xfId="35012" xr:uid="{00000000-0005-0000-0000-0000D6920000}"/>
    <cellStyle name="Normal 7 3 7" xfId="5716" xr:uid="{00000000-0005-0000-0000-0000D7920000}"/>
    <cellStyle name="Normal 7 3 7 2" xfId="8469" xr:uid="{00000000-0005-0000-0000-0000D8920000}"/>
    <cellStyle name="Normal 7 3 7 2 2" xfId="14958" xr:uid="{00000000-0005-0000-0000-0000D9920000}"/>
    <cellStyle name="Normal 7 3 7 2 2 2" xfId="27633" xr:uid="{00000000-0005-0000-0000-0000DA920000}"/>
    <cellStyle name="Normal 7 3 7 2 3" xfId="19737" xr:uid="{00000000-0005-0000-0000-0000DB920000}"/>
    <cellStyle name="Normal 7 3 7 2 4" xfId="32852" xr:uid="{00000000-0005-0000-0000-0000DC920000}"/>
    <cellStyle name="Normal 7 3 7 2 5" xfId="35863" xr:uid="{00000000-0005-0000-0000-0000DD920000}"/>
    <cellStyle name="Normal 7 3 7 3" xfId="9393" xr:uid="{00000000-0005-0000-0000-0000DE920000}"/>
    <cellStyle name="Normal 7 3 7 3 2" xfId="15800" xr:uid="{00000000-0005-0000-0000-0000DF920000}"/>
    <cellStyle name="Normal 7 3 7 3 2 2" xfId="28441" xr:uid="{00000000-0005-0000-0000-0000E0920000}"/>
    <cellStyle name="Normal 7 3 7 3 3" xfId="23388" xr:uid="{00000000-0005-0000-0000-0000E1920000}"/>
    <cellStyle name="Normal 7 3 7 4" xfId="7515" xr:uid="{00000000-0005-0000-0000-0000E2920000}"/>
    <cellStyle name="Normal 7 3 7 4 2" xfId="14028" xr:uid="{00000000-0005-0000-0000-0000E3920000}"/>
    <cellStyle name="Normal 7 3 7 4 2 2" xfId="26758" xr:uid="{00000000-0005-0000-0000-0000E4920000}"/>
    <cellStyle name="Normal 7 3 7 4 3" xfId="22242" xr:uid="{00000000-0005-0000-0000-0000E5920000}"/>
    <cellStyle name="Normal 7 3 7 5" xfId="12868" xr:uid="{00000000-0005-0000-0000-0000E6920000}"/>
    <cellStyle name="Normal 7 3 7 5 2" xfId="25614" xr:uid="{00000000-0005-0000-0000-0000E7920000}"/>
    <cellStyle name="Normal 7 3 7 6" xfId="18434" xr:uid="{00000000-0005-0000-0000-0000E8920000}"/>
    <cellStyle name="Normal 7 3 7 7" xfId="31804" xr:uid="{00000000-0005-0000-0000-0000E9920000}"/>
    <cellStyle name="Normal 7 3 7 8" xfId="35013" xr:uid="{00000000-0005-0000-0000-0000EA920000}"/>
    <cellStyle name="Normal 7 3 8" xfId="5717" xr:uid="{00000000-0005-0000-0000-0000EB920000}"/>
    <cellStyle name="Normal 7 3 8 2" xfId="8470" xr:uid="{00000000-0005-0000-0000-0000EC920000}"/>
    <cellStyle name="Normal 7 3 8 2 2" xfId="14959" xr:uid="{00000000-0005-0000-0000-0000ED920000}"/>
    <cellStyle name="Normal 7 3 8 2 2 2" xfId="27634" xr:uid="{00000000-0005-0000-0000-0000EE920000}"/>
    <cellStyle name="Normal 7 3 8 2 3" xfId="19738" xr:uid="{00000000-0005-0000-0000-0000EF920000}"/>
    <cellStyle name="Normal 7 3 8 2 4" xfId="32853" xr:uid="{00000000-0005-0000-0000-0000F0920000}"/>
    <cellStyle name="Normal 7 3 8 2 5" xfId="35864" xr:uid="{00000000-0005-0000-0000-0000F1920000}"/>
    <cellStyle name="Normal 7 3 8 3" xfId="9394" xr:uid="{00000000-0005-0000-0000-0000F2920000}"/>
    <cellStyle name="Normal 7 3 8 3 2" xfId="15801" xr:uid="{00000000-0005-0000-0000-0000F3920000}"/>
    <cellStyle name="Normal 7 3 8 3 2 2" xfId="28442" xr:uid="{00000000-0005-0000-0000-0000F4920000}"/>
    <cellStyle name="Normal 7 3 8 3 3" xfId="23389" xr:uid="{00000000-0005-0000-0000-0000F5920000}"/>
    <cellStyle name="Normal 7 3 8 4" xfId="7516" xr:uid="{00000000-0005-0000-0000-0000F6920000}"/>
    <cellStyle name="Normal 7 3 8 4 2" xfId="14029" xr:uid="{00000000-0005-0000-0000-0000F7920000}"/>
    <cellStyle name="Normal 7 3 8 4 2 2" xfId="26759" xr:uid="{00000000-0005-0000-0000-0000F8920000}"/>
    <cellStyle name="Normal 7 3 8 4 3" xfId="22243" xr:uid="{00000000-0005-0000-0000-0000F9920000}"/>
    <cellStyle name="Normal 7 3 8 5" xfId="12869" xr:uid="{00000000-0005-0000-0000-0000FA920000}"/>
    <cellStyle name="Normal 7 3 8 5 2" xfId="25615" xr:uid="{00000000-0005-0000-0000-0000FB920000}"/>
    <cellStyle name="Normal 7 3 8 6" xfId="18435" xr:uid="{00000000-0005-0000-0000-0000FC920000}"/>
    <cellStyle name="Normal 7 3 8 7" xfId="31805" xr:uid="{00000000-0005-0000-0000-0000FD920000}"/>
    <cellStyle name="Normal 7 3 8 8" xfId="35014" xr:uid="{00000000-0005-0000-0000-0000FE920000}"/>
    <cellStyle name="Normal 7 3 9" xfId="5718" xr:uid="{00000000-0005-0000-0000-0000FF920000}"/>
    <cellStyle name="Normal 7 3 9 2" xfId="8471" xr:uid="{00000000-0005-0000-0000-000000930000}"/>
    <cellStyle name="Normal 7 3 9 2 2" xfId="14960" xr:uid="{00000000-0005-0000-0000-000001930000}"/>
    <cellStyle name="Normal 7 3 9 2 2 2" xfId="27635" xr:uid="{00000000-0005-0000-0000-000002930000}"/>
    <cellStyle name="Normal 7 3 9 2 3" xfId="19739" xr:uid="{00000000-0005-0000-0000-000003930000}"/>
    <cellStyle name="Normal 7 3 9 2 4" xfId="32854" xr:uid="{00000000-0005-0000-0000-000004930000}"/>
    <cellStyle name="Normal 7 3 9 2 5" xfId="35865" xr:uid="{00000000-0005-0000-0000-000005930000}"/>
    <cellStyle name="Normal 7 3 9 3" xfId="9395" xr:uid="{00000000-0005-0000-0000-000006930000}"/>
    <cellStyle name="Normal 7 3 9 3 2" xfId="15802" xr:uid="{00000000-0005-0000-0000-000007930000}"/>
    <cellStyle name="Normal 7 3 9 3 2 2" xfId="28443" xr:uid="{00000000-0005-0000-0000-000008930000}"/>
    <cellStyle name="Normal 7 3 9 3 3" xfId="23390" xr:uid="{00000000-0005-0000-0000-000009930000}"/>
    <cellStyle name="Normal 7 3 9 4" xfId="7517" xr:uid="{00000000-0005-0000-0000-00000A930000}"/>
    <cellStyle name="Normal 7 3 9 4 2" xfId="14030" xr:uid="{00000000-0005-0000-0000-00000B930000}"/>
    <cellStyle name="Normal 7 3 9 4 2 2" xfId="26760" xr:uid="{00000000-0005-0000-0000-00000C930000}"/>
    <cellStyle name="Normal 7 3 9 4 3" xfId="22244" xr:uid="{00000000-0005-0000-0000-00000D930000}"/>
    <cellStyle name="Normal 7 3 9 5" xfId="12870" xr:uid="{00000000-0005-0000-0000-00000E930000}"/>
    <cellStyle name="Normal 7 3 9 5 2" xfId="25616" xr:uid="{00000000-0005-0000-0000-00000F930000}"/>
    <cellStyle name="Normal 7 3 9 6" xfId="18436" xr:uid="{00000000-0005-0000-0000-000010930000}"/>
    <cellStyle name="Normal 7 3 9 7" xfId="31806" xr:uid="{00000000-0005-0000-0000-000011930000}"/>
    <cellStyle name="Normal 7 3 9 8" xfId="35015" xr:uid="{00000000-0005-0000-0000-000012930000}"/>
    <cellStyle name="Normal 7 30" xfId="45664" xr:uid="{00000000-0005-0000-0000-000013930000}"/>
    <cellStyle name="Normal 7 4" xfId="1054" xr:uid="{00000000-0005-0000-0000-000014930000}"/>
    <cellStyle name="Normal 7 4 10" xfId="5720" xr:uid="{00000000-0005-0000-0000-000015930000}"/>
    <cellStyle name="Normal 7 4 11" xfId="5721" xr:uid="{00000000-0005-0000-0000-000016930000}"/>
    <cellStyle name="Normal 7 4 12" xfId="5722" xr:uid="{00000000-0005-0000-0000-000017930000}"/>
    <cellStyle name="Normal 7 4 13" xfId="5723" xr:uid="{00000000-0005-0000-0000-000018930000}"/>
    <cellStyle name="Normal 7 4 14" xfId="5724" xr:uid="{00000000-0005-0000-0000-000019930000}"/>
    <cellStyle name="Normal 7 4 15" xfId="5725" xr:uid="{00000000-0005-0000-0000-00001A930000}"/>
    <cellStyle name="Normal 7 4 16" xfId="5726" xr:uid="{00000000-0005-0000-0000-00001B930000}"/>
    <cellStyle name="Normal 7 4 17" xfId="5727" xr:uid="{00000000-0005-0000-0000-00001C930000}"/>
    <cellStyle name="Normal 7 4 18" xfId="5728" xr:uid="{00000000-0005-0000-0000-00001D930000}"/>
    <cellStyle name="Normal 7 4 19" xfId="5729" xr:uid="{00000000-0005-0000-0000-00001E930000}"/>
    <cellStyle name="Normal 7 4 2" xfId="2015" xr:uid="{00000000-0005-0000-0000-00001F930000}"/>
    <cellStyle name="Normal 7 4 2 2" xfId="2016" xr:uid="{00000000-0005-0000-0000-000020930000}"/>
    <cellStyle name="Normal 7 4 2 2 2" xfId="2017" xr:uid="{00000000-0005-0000-0000-000021930000}"/>
    <cellStyle name="Normal 7 4 2 2 2 2" xfId="16098" xr:uid="{00000000-0005-0000-0000-000022930000}"/>
    <cellStyle name="Normal 7 4 2 2 2 2 2" xfId="28721" xr:uid="{00000000-0005-0000-0000-000023930000}"/>
    <cellStyle name="Normal 7 4 2 2 2 2 3" xfId="45687" xr:uid="{00000000-0005-0000-0000-000024930000}"/>
    <cellStyle name="Normal 7 4 2 2 2 3" xfId="23680" xr:uid="{00000000-0005-0000-0000-000025930000}"/>
    <cellStyle name="Normal 7 4 2 2 2 3 2" xfId="45688" xr:uid="{00000000-0005-0000-0000-000026930000}"/>
    <cellStyle name="Normal 7 4 2 2 2 4" xfId="10375" xr:uid="{00000000-0005-0000-0000-000027930000}"/>
    <cellStyle name="Normal 7 4 2 2 2 4 2" xfId="45689" xr:uid="{00000000-0005-0000-0000-000028930000}"/>
    <cellStyle name="Normal 7 4 2 2 2 5" xfId="45686" xr:uid="{00000000-0005-0000-0000-000029930000}"/>
    <cellStyle name="Normal 7 4 2 2 2 6" xfId="47282" xr:uid="{4C6D08DF-675A-48E6-AA92-3E50BB4DCEC6}"/>
    <cellStyle name="Normal 7 4 2 2 3" xfId="16139" xr:uid="{00000000-0005-0000-0000-00002A930000}"/>
    <cellStyle name="Normal 7 4 2 2 3 2" xfId="28761" xr:uid="{00000000-0005-0000-0000-00002B930000}"/>
    <cellStyle name="Normal 7 4 2 2 3 3" xfId="45690" xr:uid="{00000000-0005-0000-0000-00002C930000}"/>
    <cellStyle name="Normal 7 4 2 2 4" xfId="23716" xr:uid="{00000000-0005-0000-0000-00002D930000}"/>
    <cellStyle name="Normal 7 4 2 2 4 2" xfId="45691" xr:uid="{00000000-0005-0000-0000-00002E930000}"/>
    <cellStyle name="Normal 7 4 2 2 5" xfId="10468" xr:uid="{00000000-0005-0000-0000-00002F930000}"/>
    <cellStyle name="Normal 7 4 2 2 5 2" xfId="45692" xr:uid="{00000000-0005-0000-0000-000030930000}"/>
    <cellStyle name="Normal 7 4 2 2 6" xfId="45685" xr:uid="{00000000-0005-0000-0000-000031930000}"/>
    <cellStyle name="Normal 7 4 2 2 7" xfId="47281" xr:uid="{6432929E-AE2D-41D3-A2BF-65B22891DEEE}"/>
    <cellStyle name="Normal 7 4 2 3" xfId="2018" xr:uid="{00000000-0005-0000-0000-000032930000}"/>
    <cellStyle name="Normal 7 4 2 3 2" xfId="16008" xr:uid="{00000000-0005-0000-0000-000033930000}"/>
    <cellStyle name="Normal 7 4 2 3 2 2" xfId="28636" xr:uid="{00000000-0005-0000-0000-000034930000}"/>
    <cellStyle name="Normal 7 4 2 3 2 3" xfId="45694" xr:uid="{00000000-0005-0000-0000-000035930000}"/>
    <cellStyle name="Normal 7 4 2 3 3" xfId="23605" xr:uid="{00000000-0005-0000-0000-000036930000}"/>
    <cellStyle name="Normal 7 4 2 3 3 2" xfId="45695" xr:uid="{00000000-0005-0000-0000-000037930000}"/>
    <cellStyle name="Normal 7 4 2 3 4" xfId="10088" xr:uid="{00000000-0005-0000-0000-000038930000}"/>
    <cellStyle name="Normal 7 4 2 3 4 2" xfId="45696" xr:uid="{00000000-0005-0000-0000-000039930000}"/>
    <cellStyle name="Normal 7 4 2 3 5" xfId="45693" xr:uid="{00000000-0005-0000-0000-00003A930000}"/>
    <cellStyle name="Normal 7 4 2 3 6" xfId="47283" xr:uid="{8BC26454-0D97-44DC-BCB6-D43A60F94F15}"/>
    <cellStyle name="Normal 7 4 2 4" xfId="11289" xr:uid="{00000000-0005-0000-0000-00003B930000}"/>
    <cellStyle name="Normal 7 4 2 4 2" xfId="16622" xr:uid="{00000000-0005-0000-0000-00003C930000}"/>
    <cellStyle name="Normal 7 4 2 4 2 2" xfId="29157" xr:uid="{00000000-0005-0000-0000-00003D930000}"/>
    <cellStyle name="Normal 7 4 2 4 3" xfId="24064" xr:uid="{00000000-0005-0000-0000-00003E930000}"/>
    <cellStyle name="Normal 7 4 2 4 4" xfId="45697" xr:uid="{00000000-0005-0000-0000-00003F930000}"/>
    <cellStyle name="Normal 7 4 2 5" xfId="5730" xr:uid="{00000000-0005-0000-0000-000040930000}"/>
    <cellStyle name="Normal 7 4 2 5 2" xfId="45698" xr:uid="{00000000-0005-0000-0000-000041930000}"/>
    <cellStyle name="Normal 7 4 2 6" xfId="45699" xr:uid="{00000000-0005-0000-0000-000042930000}"/>
    <cellStyle name="Normal 7 4 2 7" xfId="45684" xr:uid="{00000000-0005-0000-0000-000043930000}"/>
    <cellStyle name="Normal 7 4 2 8" xfId="47280" xr:uid="{6D7C0D54-E45D-4619-AAAE-39BA0C9ABCC5}"/>
    <cellStyle name="Normal 7 4 20" xfId="5719" xr:uid="{00000000-0005-0000-0000-000044930000}"/>
    <cellStyle name="Normal 7 4 20 2" xfId="18836" xr:uid="{00000000-0005-0000-0000-000045930000}"/>
    <cellStyle name="Normal 7 4 21" xfId="11015" xr:uid="{00000000-0005-0000-0000-000046930000}"/>
    <cellStyle name="Normal 7 4 21 2" xfId="16453" xr:uid="{00000000-0005-0000-0000-000047930000}"/>
    <cellStyle name="Normal 7 4 21 2 2" xfId="28993" xr:uid="{00000000-0005-0000-0000-000048930000}"/>
    <cellStyle name="Normal 7 4 21 3" xfId="18437" xr:uid="{00000000-0005-0000-0000-000049930000}"/>
    <cellStyle name="Normal 7 4 21 4" xfId="23904" xr:uid="{00000000-0005-0000-0000-00004A930000}"/>
    <cellStyle name="Normal 7 4 22" xfId="2997" xr:uid="{00000000-0005-0000-0000-00004B930000}"/>
    <cellStyle name="Normal 7 4 23" xfId="45683" xr:uid="{00000000-0005-0000-0000-00004C930000}"/>
    <cellStyle name="Normal 7 4 24" xfId="47279" xr:uid="{880E126A-A1CC-49AA-BC0B-E82D7AF3649D}"/>
    <cellStyle name="Normal 7 4 3" xfId="2019" xr:uid="{00000000-0005-0000-0000-00004D930000}"/>
    <cellStyle name="Normal 7 4 3 2" xfId="2020" xr:uid="{00000000-0005-0000-0000-00004E930000}"/>
    <cellStyle name="Normal 7 4 3 2 2" xfId="16636" xr:uid="{00000000-0005-0000-0000-00004F930000}"/>
    <cellStyle name="Normal 7 4 3 2 2 2" xfId="29171" xr:uid="{00000000-0005-0000-0000-000050930000}"/>
    <cellStyle name="Normal 7 4 3 2 2 3" xfId="45702" xr:uid="{00000000-0005-0000-0000-000051930000}"/>
    <cellStyle name="Normal 7 4 3 2 3" xfId="24078" xr:uid="{00000000-0005-0000-0000-000052930000}"/>
    <cellStyle name="Normal 7 4 3 2 3 2" xfId="45703" xr:uid="{00000000-0005-0000-0000-000053930000}"/>
    <cellStyle name="Normal 7 4 3 2 4" xfId="11308" xr:uid="{00000000-0005-0000-0000-000054930000}"/>
    <cellStyle name="Normal 7 4 3 2 4 2" xfId="45704" xr:uid="{00000000-0005-0000-0000-000055930000}"/>
    <cellStyle name="Normal 7 4 3 2 5" xfId="45701" xr:uid="{00000000-0005-0000-0000-000056930000}"/>
    <cellStyle name="Normal 7 4 3 2 6" xfId="47285" xr:uid="{84CB4981-EB04-48A7-984E-E4C70982B01B}"/>
    <cellStyle name="Normal 7 4 3 3" xfId="11145" xr:uid="{00000000-0005-0000-0000-000057930000}"/>
    <cellStyle name="Normal 7 4 3 3 2" xfId="16541" xr:uid="{00000000-0005-0000-0000-000058930000}"/>
    <cellStyle name="Normal 7 4 3 3 2 2" xfId="29080" xr:uid="{00000000-0005-0000-0000-000059930000}"/>
    <cellStyle name="Normal 7 4 3 3 3" xfId="23987" xr:uid="{00000000-0005-0000-0000-00005A930000}"/>
    <cellStyle name="Normal 7 4 3 3 4" xfId="45705" xr:uid="{00000000-0005-0000-0000-00005B930000}"/>
    <cellStyle name="Normal 7 4 3 4" xfId="5731" xr:uid="{00000000-0005-0000-0000-00005C930000}"/>
    <cellStyle name="Normal 7 4 3 4 2" xfId="45706" xr:uid="{00000000-0005-0000-0000-00005D930000}"/>
    <cellStyle name="Normal 7 4 3 5" xfId="45707" xr:uid="{00000000-0005-0000-0000-00005E930000}"/>
    <cellStyle name="Normal 7 4 3 6" xfId="45700" xr:uid="{00000000-0005-0000-0000-00005F930000}"/>
    <cellStyle name="Normal 7 4 3 7" xfId="47284" xr:uid="{8523AB8F-18D8-4F3C-83AC-3609C052A7D1}"/>
    <cellStyle name="Normal 7 4 4" xfId="2021" xr:uid="{00000000-0005-0000-0000-000060930000}"/>
    <cellStyle name="Normal 7 4 4 2" xfId="11320" xr:uid="{00000000-0005-0000-0000-000061930000}"/>
    <cellStyle name="Normal 7 4 4 2 2" xfId="16646" xr:uid="{00000000-0005-0000-0000-000062930000}"/>
    <cellStyle name="Normal 7 4 4 2 2 2" xfId="29181" xr:uid="{00000000-0005-0000-0000-000063930000}"/>
    <cellStyle name="Normal 7 4 4 2 3" xfId="24088" xr:uid="{00000000-0005-0000-0000-000064930000}"/>
    <cellStyle name="Normal 7 4 4 2 4" xfId="45709" xr:uid="{00000000-0005-0000-0000-000065930000}"/>
    <cellStyle name="Normal 7 4 4 3" xfId="5732" xr:uid="{00000000-0005-0000-0000-000066930000}"/>
    <cellStyle name="Normal 7 4 4 3 2" xfId="45710" xr:uid="{00000000-0005-0000-0000-000067930000}"/>
    <cellStyle name="Normal 7 4 4 4" xfId="45711" xr:uid="{00000000-0005-0000-0000-000068930000}"/>
    <cellStyle name="Normal 7 4 4 5" xfId="45708" xr:uid="{00000000-0005-0000-0000-000069930000}"/>
    <cellStyle name="Normal 7 4 4 6" xfId="47286" xr:uid="{3D40F941-C896-4E16-873B-327A8347F153}"/>
    <cellStyle name="Normal 7 4 5" xfId="2014" xr:uid="{00000000-0005-0000-0000-00006A930000}"/>
    <cellStyle name="Normal 7 4 5 2" xfId="5733" xr:uid="{00000000-0005-0000-0000-00006B930000}"/>
    <cellStyle name="Normal 7 4 5 2 2" xfId="45713" xr:uid="{00000000-0005-0000-0000-00006C930000}"/>
    <cellStyle name="Normal 7 4 5 3" xfId="45712" xr:uid="{00000000-0005-0000-0000-00006D930000}"/>
    <cellStyle name="Normal 7 4 6" xfId="5734" xr:uid="{00000000-0005-0000-0000-00006E930000}"/>
    <cellStyle name="Normal 7 4 6 2" xfId="45714" xr:uid="{00000000-0005-0000-0000-00006F930000}"/>
    <cellStyle name="Normal 7 4 7" xfId="5735" xr:uid="{00000000-0005-0000-0000-000070930000}"/>
    <cellStyle name="Normal 7 4 7 2" xfId="45715" xr:uid="{00000000-0005-0000-0000-000071930000}"/>
    <cellStyle name="Normal 7 4 8" xfId="5736" xr:uid="{00000000-0005-0000-0000-000072930000}"/>
    <cellStyle name="Normal 7 4 8 2" xfId="45716" xr:uid="{00000000-0005-0000-0000-000073930000}"/>
    <cellStyle name="Normal 7 4 9" xfId="5737" xr:uid="{00000000-0005-0000-0000-000074930000}"/>
    <cellStyle name="Normal 7 5" xfId="1287" xr:uid="{00000000-0005-0000-0000-000075930000}"/>
    <cellStyle name="Normal 7 5 2" xfId="2023" xr:uid="{00000000-0005-0000-0000-000076930000}"/>
    <cellStyle name="Normal 7 5 2 2" xfId="2024" xr:uid="{00000000-0005-0000-0000-000077930000}"/>
    <cellStyle name="Normal 7 5 2 2 2" xfId="15971" xr:uid="{00000000-0005-0000-0000-000078930000}"/>
    <cellStyle name="Normal 7 5 2 2 2 2" xfId="28607" xr:uid="{00000000-0005-0000-0000-000079930000}"/>
    <cellStyle name="Normal 7 5 2 2 2 3" xfId="45720" xr:uid="{00000000-0005-0000-0000-00007A930000}"/>
    <cellStyle name="Normal 7 5 2 2 3" xfId="23578" xr:uid="{00000000-0005-0000-0000-00007B930000}"/>
    <cellStyle name="Normal 7 5 2 2 3 2" xfId="45721" xr:uid="{00000000-0005-0000-0000-00007C930000}"/>
    <cellStyle name="Normal 7 5 2 2 4" xfId="9997" xr:uid="{00000000-0005-0000-0000-00007D930000}"/>
    <cellStyle name="Normal 7 5 2 2 4 2" xfId="45722" xr:uid="{00000000-0005-0000-0000-00007E930000}"/>
    <cellStyle name="Normal 7 5 2 2 5" xfId="45719" xr:uid="{00000000-0005-0000-0000-00007F930000}"/>
    <cellStyle name="Normal 7 5 2 2 6" xfId="47289" xr:uid="{34291BC5-AA6A-4408-9743-449040805A4D}"/>
    <cellStyle name="Normal 7 5 2 3" xfId="11082" xr:uid="{00000000-0005-0000-0000-000080930000}"/>
    <cellStyle name="Normal 7 5 2 3 2" xfId="16496" xr:uid="{00000000-0005-0000-0000-000081930000}"/>
    <cellStyle name="Normal 7 5 2 3 2 2" xfId="29036" xr:uid="{00000000-0005-0000-0000-000082930000}"/>
    <cellStyle name="Normal 7 5 2 3 3" xfId="23946" xr:uid="{00000000-0005-0000-0000-000083930000}"/>
    <cellStyle name="Normal 7 5 2 3 4" xfId="45723" xr:uid="{00000000-0005-0000-0000-000084930000}"/>
    <cellStyle name="Normal 7 5 2 4" xfId="18837" xr:uid="{00000000-0005-0000-0000-000085930000}"/>
    <cellStyle name="Normal 7 5 2 4 2" xfId="45724" xr:uid="{00000000-0005-0000-0000-000086930000}"/>
    <cellStyle name="Normal 7 5 2 5" xfId="5738" xr:uid="{00000000-0005-0000-0000-000087930000}"/>
    <cellStyle name="Normal 7 5 2 5 2" xfId="45725" xr:uid="{00000000-0005-0000-0000-000088930000}"/>
    <cellStyle name="Normal 7 5 2 6" xfId="45718" xr:uid="{00000000-0005-0000-0000-000089930000}"/>
    <cellStyle name="Normal 7 5 2 7" xfId="47288" xr:uid="{2D0F1261-B9D8-478D-8582-37D96FDD0037}"/>
    <cellStyle name="Normal 7 5 3" xfId="2025" xr:uid="{00000000-0005-0000-0000-00008A930000}"/>
    <cellStyle name="Normal 7 5 3 2" xfId="16569" xr:uid="{00000000-0005-0000-0000-00008B930000}"/>
    <cellStyle name="Normal 7 5 3 2 2" xfId="29108" xr:uid="{00000000-0005-0000-0000-00008C930000}"/>
    <cellStyle name="Normal 7 5 3 2 3" xfId="45727" xr:uid="{00000000-0005-0000-0000-00008D930000}"/>
    <cellStyle name="Normal 7 5 3 3" xfId="18438" xr:uid="{00000000-0005-0000-0000-00008E930000}"/>
    <cellStyle name="Normal 7 5 3 3 2" xfId="45728" xr:uid="{00000000-0005-0000-0000-00008F930000}"/>
    <cellStyle name="Normal 7 5 3 4" xfId="24014" xr:uid="{00000000-0005-0000-0000-000090930000}"/>
    <cellStyle name="Normal 7 5 3 4 2" xfId="45729" xr:uid="{00000000-0005-0000-0000-000091930000}"/>
    <cellStyle name="Normal 7 5 3 5" xfId="11192" xr:uid="{00000000-0005-0000-0000-000092930000}"/>
    <cellStyle name="Normal 7 5 3 6" xfId="45726" xr:uid="{00000000-0005-0000-0000-000093930000}"/>
    <cellStyle name="Normal 7 5 3 7" xfId="47290" xr:uid="{D04D1D6F-D305-4672-A483-6CE1697F36D9}"/>
    <cellStyle name="Normal 7 5 4" xfId="2022" xr:uid="{00000000-0005-0000-0000-000094930000}"/>
    <cellStyle name="Normal 7 5 4 2" xfId="16426" xr:uid="{00000000-0005-0000-0000-000095930000}"/>
    <cellStyle name="Normal 7 5 4 2 2" xfId="28967" xr:uid="{00000000-0005-0000-0000-000096930000}"/>
    <cellStyle name="Normal 7 5 4 3" xfId="23877" xr:uid="{00000000-0005-0000-0000-000097930000}"/>
    <cellStyle name="Normal 7 5 4 4" xfId="10970" xr:uid="{00000000-0005-0000-0000-000098930000}"/>
    <cellStyle name="Normal 7 5 4 5" xfId="45730" xr:uid="{00000000-0005-0000-0000-000099930000}"/>
    <cellStyle name="Normal 7 5 5" xfId="2998" xr:uid="{00000000-0005-0000-0000-00009A930000}"/>
    <cellStyle name="Normal 7 5 5 2" xfId="45731" xr:uid="{00000000-0005-0000-0000-00009B930000}"/>
    <cellStyle name="Normal 7 5 6" xfId="45732" xr:uid="{00000000-0005-0000-0000-00009C930000}"/>
    <cellStyle name="Normal 7 5 7" xfId="45733" xr:uid="{00000000-0005-0000-0000-00009D930000}"/>
    <cellStyle name="Normal 7 5 8" xfId="45717" xr:uid="{00000000-0005-0000-0000-00009E930000}"/>
    <cellStyle name="Normal 7 5 9" xfId="47287" xr:uid="{5E441FA5-D884-46BF-B277-A62D663B07FD}"/>
    <cellStyle name="Normal 7 6" xfId="2026" xr:uid="{00000000-0005-0000-0000-00009F930000}"/>
    <cellStyle name="Normal 7 6 2" xfId="2027" xr:uid="{00000000-0005-0000-0000-0000A0930000}"/>
    <cellStyle name="Normal 7 6 2 2" xfId="11232" xr:uid="{00000000-0005-0000-0000-0000A1930000}"/>
    <cellStyle name="Normal 7 6 2 2 2" xfId="16589" xr:uid="{00000000-0005-0000-0000-0000A2930000}"/>
    <cellStyle name="Normal 7 6 2 2 2 2" xfId="29128" xr:uid="{00000000-0005-0000-0000-0000A3930000}"/>
    <cellStyle name="Normal 7 6 2 2 3" xfId="24036" xr:uid="{00000000-0005-0000-0000-0000A4930000}"/>
    <cellStyle name="Normal 7 6 2 2 4" xfId="45736" xr:uid="{00000000-0005-0000-0000-0000A5930000}"/>
    <cellStyle name="Normal 7 6 2 3" xfId="18838" xr:uid="{00000000-0005-0000-0000-0000A6930000}"/>
    <cellStyle name="Normal 7 6 2 3 2" xfId="45737" xr:uid="{00000000-0005-0000-0000-0000A7930000}"/>
    <cellStyle name="Normal 7 6 2 4" xfId="5739" xr:uid="{00000000-0005-0000-0000-0000A8930000}"/>
    <cellStyle name="Normal 7 6 2 4 2" xfId="45738" xr:uid="{00000000-0005-0000-0000-0000A9930000}"/>
    <cellStyle name="Normal 7 6 2 5" xfId="45735" xr:uid="{00000000-0005-0000-0000-0000AA930000}"/>
    <cellStyle name="Normal 7 6 2 6" xfId="47292" xr:uid="{755C56FB-856D-4C69-AE7C-141D1E04DC1B}"/>
    <cellStyle name="Normal 7 6 3" xfId="11223" xr:uid="{00000000-0005-0000-0000-0000AB930000}"/>
    <cellStyle name="Normal 7 6 3 2" xfId="16582" xr:uid="{00000000-0005-0000-0000-0000AC930000}"/>
    <cellStyle name="Normal 7 6 3 2 2" xfId="29121" xr:uid="{00000000-0005-0000-0000-0000AD930000}"/>
    <cellStyle name="Normal 7 6 3 2 3" xfId="45740" xr:uid="{00000000-0005-0000-0000-0000AE930000}"/>
    <cellStyle name="Normal 7 6 3 3" xfId="18439" xr:uid="{00000000-0005-0000-0000-0000AF930000}"/>
    <cellStyle name="Normal 7 6 3 4" xfId="24029" xr:uid="{00000000-0005-0000-0000-0000B0930000}"/>
    <cellStyle name="Normal 7 6 3 5" xfId="45739" xr:uid="{00000000-0005-0000-0000-0000B1930000}"/>
    <cellStyle name="Normal 7 6 4" xfId="2999" xr:uid="{00000000-0005-0000-0000-0000B2930000}"/>
    <cellStyle name="Normal 7 6 4 2" xfId="45741" xr:uid="{00000000-0005-0000-0000-0000B3930000}"/>
    <cellStyle name="Normal 7 6 5" xfId="37395" xr:uid="{00000000-0005-0000-0000-0000B4930000}"/>
    <cellStyle name="Normal 7 6 5 2" xfId="45742" xr:uid="{00000000-0005-0000-0000-0000B5930000}"/>
    <cellStyle name="Normal 7 6 6" xfId="45743" xr:uid="{00000000-0005-0000-0000-0000B6930000}"/>
    <cellStyle name="Normal 7 6 7" xfId="45734" xr:uid="{00000000-0005-0000-0000-0000B7930000}"/>
    <cellStyle name="Normal 7 6 8" xfId="47291" xr:uid="{C6FB88D1-F7FD-4DA0-8D5C-37EB012B3338}"/>
    <cellStyle name="Normal 7 7" xfId="2028" xr:uid="{00000000-0005-0000-0000-0000B8930000}"/>
    <cellStyle name="Normal 7 7 10" xfId="34320" xr:uid="{00000000-0005-0000-0000-0000B9930000}"/>
    <cellStyle name="Normal 7 7 11" xfId="2250" xr:uid="{00000000-0005-0000-0000-0000BA930000}"/>
    <cellStyle name="Normal 7 7 12" xfId="45744" xr:uid="{00000000-0005-0000-0000-0000BB930000}"/>
    <cellStyle name="Normal 7 7 13" xfId="47293" xr:uid="{D09E4E7D-EA11-49FA-963D-57A406B68627}"/>
    <cellStyle name="Normal 7 7 2" xfId="5740" xr:uid="{00000000-0005-0000-0000-0000BC930000}"/>
    <cellStyle name="Normal 7 7 2 2" xfId="10696" xr:uid="{00000000-0005-0000-0000-0000BD930000}"/>
    <cellStyle name="Normal 7 7 2 2 2" xfId="16241" xr:uid="{00000000-0005-0000-0000-0000BE930000}"/>
    <cellStyle name="Normal 7 7 2 2 2 2" xfId="20452" xr:uid="{00000000-0005-0000-0000-0000BF930000}"/>
    <cellStyle name="Normal 7 7 2 2 2 3" xfId="33705" xr:uid="{00000000-0005-0000-0000-0000C0930000}"/>
    <cellStyle name="Normal 7 7 2 2 2 4" xfId="36492" xr:uid="{00000000-0005-0000-0000-0000C1930000}"/>
    <cellStyle name="Normal 7 7 2 2 3" xfId="20153" xr:uid="{00000000-0005-0000-0000-0000C2930000}"/>
    <cellStyle name="Normal 7 7 2 2 3 2" xfId="33410" xr:uid="{00000000-0005-0000-0000-0000C3930000}"/>
    <cellStyle name="Normal 7 7 2 2 3 3" xfId="36198" xr:uid="{00000000-0005-0000-0000-0000C4930000}"/>
    <cellStyle name="Normal 7 7 2 2 4" xfId="19865" xr:uid="{00000000-0005-0000-0000-0000C5930000}"/>
    <cellStyle name="Normal 7 7 2 2 5" xfId="32990" xr:uid="{00000000-0005-0000-0000-0000C6930000}"/>
    <cellStyle name="Normal 7 7 2 2 6" xfId="35948" xr:uid="{00000000-0005-0000-0000-0000C7930000}"/>
    <cellStyle name="Normal 7 7 2 2 7" xfId="45746" xr:uid="{00000000-0005-0000-0000-0000C8930000}"/>
    <cellStyle name="Normal 7 7 2 3" xfId="20305" xr:uid="{00000000-0005-0000-0000-0000C9930000}"/>
    <cellStyle name="Normal 7 7 2 3 2" xfId="33559" xr:uid="{00000000-0005-0000-0000-0000CA930000}"/>
    <cellStyle name="Normal 7 7 2 3 3" xfId="36346" xr:uid="{00000000-0005-0000-0000-0000CB930000}"/>
    <cellStyle name="Normal 7 7 2 4" xfId="19997" xr:uid="{00000000-0005-0000-0000-0000CC930000}"/>
    <cellStyle name="Normal 7 7 2 4 2" xfId="33261" xr:uid="{00000000-0005-0000-0000-0000CD930000}"/>
    <cellStyle name="Normal 7 7 2 4 3" xfId="36053" xr:uid="{00000000-0005-0000-0000-0000CE930000}"/>
    <cellStyle name="Normal 7 7 2 5" xfId="18742" xr:uid="{00000000-0005-0000-0000-0000CF930000}"/>
    <cellStyle name="Normal 7 7 2 6" xfId="31996" xr:uid="{00000000-0005-0000-0000-0000D0930000}"/>
    <cellStyle name="Normal 7 7 2 7" xfId="35103" xr:uid="{00000000-0005-0000-0000-0000D1930000}"/>
    <cellStyle name="Normal 7 7 2 8" xfId="45745" xr:uid="{00000000-0005-0000-0000-0000D2930000}"/>
    <cellStyle name="Normal 7 7 3" xfId="7793" xr:uid="{00000000-0005-0000-0000-0000D3930000}"/>
    <cellStyle name="Normal 7 7 3 2" xfId="14288" xr:uid="{00000000-0005-0000-0000-0000D4930000}"/>
    <cellStyle name="Normal 7 7 3 2 2" xfId="20398" xr:uid="{00000000-0005-0000-0000-0000D5930000}"/>
    <cellStyle name="Normal 7 7 3 2 3" xfId="33651" xr:uid="{00000000-0005-0000-0000-0000D6930000}"/>
    <cellStyle name="Normal 7 7 3 2 4" xfId="36438" xr:uid="{00000000-0005-0000-0000-0000D7930000}"/>
    <cellStyle name="Normal 7 7 3 3" xfId="20099" xr:uid="{00000000-0005-0000-0000-0000D8930000}"/>
    <cellStyle name="Normal 7 7 3 3 2" xfId="33356" xr:uid="{00000000-0005-0000-0000-0000D9930000}"/>
    <cellStyle name="Normal 7 7 3 3 3" xfId="36144" xr:uid="{00000000-0005-0000-0000-0000DA930000}"/>
    <cellStyle name="Normal 7 7 3 4" xfId="18440" xr:uid="{00000000-0005-0000-0000-0000DB930000}"/>
    <cellStyle name="Normal 7 7 3 5" xfId="45747" xr:uid="{00000000-0005-0000-0000-0000DC930000}"/>
    <cellStyle name="Normal 7 7 4" xfId="8640" xr:uid="{00000000-0005-0000-0000-0000DD930000}"/>
    <cellStyle name="Normal 7 7 4 2" xfId="15125" xr:uid="{00000000-0005-0000-0000-0000DE930000}"/>
    <cellStyle name="Normal 7 7 4 2 2" xfId="20251" xr:uid="{00000000-0005-0000-0000-0000DF930000}"/>
    <cellStyle name="Normal 7 7 4 2 3" xfId="33505" xr:uid="{00000000-0005-0000-0000-0000E0930000}"/>
    <cellStyle name="Normal 7 7 4 2 4" xfId="36292" xr:uid="{00000000-0005-0000-0000-0000E1930000}"/>
    <cellStyle name="Normal 7 7 4 3" xfId="19071" xr:uid="{00000000-0005-0000-0000-0000E2930000}"/>
    <cellStyle name="Normal 7 7 4 4" xfId="32193" xr:uid="{00000000-0005-0000-0000-0000E3930000}"/>
    <cellStyle name="Normal 7 7 4 5" xfId="35212" xr:uid="{00000000-0005-0000-0000-0000E4930000}"/>
    <cellStyle name="Normal 7 7 4 6" xfId="45748" xr:uid="{00000000-0005-0000-0000-0000E5930000}"/>
    <cellStyle name="Normal 7 7 5" xfId="10050" xr:uid="{00000000-0005-0000-0000-0000E6930000}"/>
    <cellStyle name="Normal 7 7 5 2" xfId="15991" xr:uid="{00000000-0005-0000-0000-0000E7930000}"/>
    <cellStyle name="Normal 7 7 5 2 2" xfId="28619" xr:uid="{00000000-0005-0000-0000-0000E8930000}"/>
    <cellStyle name="Normal 7 7 5 3" xfId="18951" xr:uid="{00000000-0005-0000-0000-0000E9930000}"/>
    <cellStyle name="Normal 7 7 5 4" xfId="32132" xr:uid="{00000000-0005-0000-0000-0000EA930000}"/>
    <cellStyle name="Normal 7 7 5 5" xfId="35152" xr:uid="{00000000-0005-0000-0000-0000EB930000}"/>
    <cellStyle name="Normal 7 7 5 6" xfId="45749" xr:uid="{00000000-0005-0000-0000-0000EC930000}"/>
    <cellStyle name="Normal 7 7 6" xfId="6438" xr:uid="{00000000-0005-0000-0000-0000ED930000}"/>
    <cellStyle name="Normal 7 7 6 2" xfId="13058" xr:uid="{00000000-0005-0000-0000-0000EE930000}"/>
    <cellStyle name="Normal 7 7 6 2 2" xfId="25804" xr:uid="{00000000-0005-0000-0000-0000EF930000}"/>
    <cellStyle name="Normal 7 7 6 3" xfId="19935" xr:uid="{00000000-0005-0000-0000-0000F0930000}"/>
    <cellStyle name="Normal 7 7 6 4" xfId="33131" xr:uid="{00000000-0005-0000-0000-0000F1930000}"/>
    <cellStyle name="Normal 7 7 6 5" xfId="35998" xr:uid="{00000000-0005-0000-0000-0000F2930000}"/>
    <cellStyle name="Normal 7 7 7" xfId="12044" xr:uid="{00000000-0005-0000-0000-0000F3930000}"/>
    <cellStyle name="Normal 7 7 7 2" xfId="24789" xr:uid="{00000000-0005-0000-0000-0000F4930000}"/>
    <cellStyle name="Normal 7 7 8" xfId="17454" xr:uid="{00000000-0005-0000-0000-0000F5930000}"/>
    <cellStyle name="Normal 7 7 9" xfId="30710" xr:uid="{00000000-0005-0000-0000-0000F6930000}"/>
    <cellStyle name="Normal 7 8" xfId="3129" xr:uid="{00000000-0005-0000-0000-0000F7930000}"/>
    <cellStyle name="Normal 7 8 10" xfId="45750" xr:uid="{00000000-0005-0000-0000-0000F8930000}"/>
    <cellStyle name="Normal 7 8 2" xfId="5741" xr:uid="{00000000-0005-0000-0000-0000F9930000}"/>
    <cellStyle name="Normal 7 8 2 2" xfId="10688" xr:uid="{00000000-0005-0000-0000-0000FA930000}"/>
    <cellStyle name="Normal 7 8 2 2 2" xfId="16233" xr:uid="{00000000-0005-0000-0000-0000FB930000}"/>
    <cellStyle name="Normal 7 8 2 2 2 2" xfId="20444" xr:uid="{00000000-0005-0000-0000-0000FC930000}"/>
    <cellStyle name="Normal 7 8 2 2 2 3" xfId="33697" xr:uid="{00000000-0005-0000-0000-0000FD930000}"/>
    <cellStyle name="Normal 7 8 2 2 2 4" xfId="36484" xr:uid="{00000000-0005-0000-0000-0000FE930000}"/>
    <cellStyle name="Normal 7 8 2 2 3" xfId="20145" xr:uid="{00000000-0005-0000-0000-0000FF930000}"/>
    <cellStyle name="Normal 7 8 2 2 3 2" xfId="33402" xr:uid="{00000000-0005-0000-0000-000000940000}"/>
    <cellStyle name="Normal 7 8 2 2 3 3" xfId="36190" xr:uid="{00000000-0005-0000-0000-000001940000}"/>
    <cellStyle name="Normal 7 8 2 2 4" xfId="19858" xr:uid="{00000000-0005-0000-0000-000002940000}"/>
    <cellStyle name="Normal 7 8 2 2 5" xfId="32983" xr:uid="{00000000-0005-0000-0000-000003940000}"/>
    <cellStyle name="Normal 7 8 2 2 6" xfId="35941" xr:uid="{00000000-0005-0000-0000-000004940000}"/>
    <cellStyle name="Normal 7 8 2 3" xfId="20297" xr:uid="{00000000-0005-0000-0000-000005940000}"/>
    <cellStyle name="Normal 7 8 2 3 2" xfId="33551" xr:uid="{00000000-0005-0000-0000-000006940000}"/>
    <cellStyle name="Normal 7 8 2 3 3" xfId="36338" xr:uid="{00000000-0005-0000-0000-000007940000}"/>
    <cellStyle name="Normal 7 8 2 4" xfId="19989" xr:uid="{00000000-0005-0000-0000-000008940000}"/>
    <cellStyle name="Normal 7 8 2 4 2" xfId="33253" xr:uid="{00000000-0005-0000-0000-000009940000}"/>
    <cellStyle name="Normal 7 8 2 4 3" xfId="36045" xr:uid="{00000000-0005-0000-0000-00000A940000}"/>
    <cellStyle name="Normal 7 8 2 5" xfId="18729" xr:uid="{00000000-0005-0000-0000-00000B940000}"/>
    <cellStyle name="Normal 7 8 2 6" xfId="31989" xr:uid="{00000000-0005-0000-0000-00000C940000}"/>
    <cellStyle name="Normal 7 8 2 7" xfId="35095" xr:uid="{00000000-0005-0000-0000-00000D940000}"/>
    <cellStyle name="Normal 7 8 2 8" xfId="45751" xr:uid="{00000000-0005-0000-0000-00000E940000}"/>
    <cellStyle name="Normal 7 8 3" xfId="10028" xr:uid="{00000000-0005-0000-0000-00000F940000}"/>
    <cellStyle name="Normal 7 8 3 2" xfId="15982" xr:uid="{00000000-0005-0000-0000-000010940000}"/>
    <cellStyle name="Normal 7 8 3 2 2" xfId="20390" xr:uid="{00000000-0005-0000-0000-000011940000}"/>
    <cellStyle name="Normal 7 8 3 2 3" xfId="33643" xr:uid="{00000000-0005-0000-0000-000012940000}"/>
    <cellStyle name="Normal 7 8 3 2 4" xfId="36430" xr:uid="{00000000-0005-0000-0000-000013940000}"/>
    <cellStyle name="Normal 7 8 3 3" xfId="20091" xr:uid="{00000000-0005-0000-0000-000014940000}"/>
    <cellStyle name="Normal 7 8 3 3 2" xfId="33348" xr:uid="{00000000-0005-0000-0000-000015940000}"/>
    <cellStyle name="Normal 7 8 3 3 3" xfId="36136" xr:uid="{00000000-0005-0000-0000-000016940000}"/>
    <cellStyle name="Normal 7 8 3 4" xfId="18441" xr:uid="{00000000-0005-0000-0000-000017940000}"/>
    <cellStyle name="Normal 7 8 4" xfId="19063" xr:uid="{00000000-0005-0000-0000-000018940000}"/>
    <cellStyle name="Normal 7 8 4 2" xfId="20243" xr:uid="{00000000-0005-0000-0000-000019940000}"/>
    <cellStyle name="Normal 7 8 4 2 2" xfId="33497" xr:uid="{00000000-0005-0000-0000-00001A940000}"/>
    <cellStyle name="Normal 7 8 4 2 3" xfId="36284" xr:uid="{00000000-0005-0000-0000-00001B940000}"/>
    <cellStyle name="Normal 7 8 4 3" xfId="32185" xr:uid="{00000000-0005-0000-0000-00001C940000}"/>
    <cellStyle name="Normal 7 8 4 4" xfId="35204" xr:uid="{00000000-0005-0000-0000-00001D940000}"/>
    <cellStyle name="Normal 7 8 5" xfId="18943" xr:uid="{00000000-0005-0000-0000-00001E940000}"/>
    <cellStyle name="Normal 7 8 5 2" xfId="32124" xr:uid="{00000000-0005-0000-0000-00001F940000}"/>
    <cellStyle name="Normal 7 8 5 3" xfId="35144" xr:uid="{00000000-0005-0000-0000-000020940000}"/>
    <cellStyle name="Normal 7 8 6" xfId="19927" xr:uid="{00000000-0005-0000-0000-000021940000}"/>
    <cellStyle name="Normal 7 8 6 2" xfId="33123" xr:uid="{00000000-0005-0000-0000-000022940000}"/>
    <cellStyle name="Normal 7 8 6 3" xfId="35990" xr:uid="{00000000-0005-0000-0000-000023940000}"/>
    <cellStyle name="Normal 7 8 7" xfId="17445" xr:uid="{00000000-0005-0000-0000-000024940000}"/>
    <cellStyle name="Normal 7 8 8" xfId="30699" xr:uid="{00000000-0005-0000-0000-000025940000}"/>
    <cellStyle name="Normal 7 8 9" xfId="34312" xr:uid="{00000000-0005-0000-0000-000026940000}"/>
    <cellStyle name="Normal 7 9" xfId="3138" xr:uid="{00000000-0005-0000-0000-000027940000}"/>
    <cellStyle name="Normal 7 9 2" xfId="5742" xr:uid="{00000000-0005-0000-0000-000028940000}"/>
    <cellStyle name="Normal 7 9 2 2" xfId="45753" xr:uid="{00000000-0005-0000-0000-000029940000}"/>
    <cellStyle name="Normal 7 9 3" xfId="7815" xr:uid="{00000000-0005-0000-0000-00002A940000}"/>
    <cellStyle name="Normal 7 9 3 2" xfId="14310" xr:uid="{00000000-0005-0000-0000-00002B940000}"/>
    <cellStyle name="Normal 7 9 3 2 2" xfId="27010" xr:uid="{00000000-0005-0000-0000-00002C940000}"/>
    <cellStyle name="Normal 7 9 3 3" xfId="22502" xr:uid="{00000000-0005-0000-0000-00002D940000}"/>
    <cellStyle name="Normal 7 9 4" xfId="8737" xr:uid="{00000000-0005-0000-0000-00002E940000}"/>
    <cellStyle name="Normal 7 9 4 2" xfId="15152" xr:uid="{00000000-0005-0000-0000-00002F940000}"/>
    <cellStyle name="Normal 7 9 4 2 2" xfId="27814" xr:uid="{00000000-0005-0000-0000-000030940000}"/>
    <cellStyle name="Normal 7 9 4 3" xfId="22791" xr:uid="{00000000-0005-0000-0000-000031940000}"/>
    <cellStyle name="Normal 7 9 5" xfId="6594" xr:uid="{00000000-0005-0000-0000-000032940000}"/>
    <cellStyle name="Normal 7 9 5 2" xfId="13182" xr:uid="{00000000-0005-0000-0000-000033940000}"/>
    <cellStyle name="Normal 7 9 5 2 2" xfId="25926" xr:uid="{00000000-0005-0000-0000-000034940000}"/>
    <cellStyle name="Normal 7 9 5 3" xfId="21335" xr:uid="{00000000-0005-0000-0000-000035940000}"/>
    <cellStyle name="Normal 7 9 6" xfId="12114" xr:uid="{00000000-0005-0000-0000-000036940000}"/>
    <cellStyle name="Normal 7 9 6 2" xfId="24859" xr:uid="{00000000-0005-0000-0000-000037940000}"/>
    <cellStyle name="Normal 7 9 7" xfId="20991" xr:uid="{00000000-0005-0000-0000-000038940000}"/>
    <cellStyle name="Normal 7 9 8" xfId="45752" xr:uid="{00000000-0005-0000-0000-000039940000}"/>
    <cellStyle name="Normal 7_reuters rates" xfId="45754" xr:uid="{00000000-0005-0000-0000-00003A940000}"/>
    <cellStyle name="Normal 70" xfId="612" xr:uid="{00000000-0005-0000-0000-00003B940000}"/>
    <cellStyle name="Normal 70 2" xfId="10209" xr:uid="{00000000-0005-0000-0000-00003C940000}"/>
    <cellStyle name="Normal 70 2 2" xfId="45756" xr:uid="{00000000-0005-0000-0000-00003D940000}"/>
    <cellStyle name="Normal 70 3" xfId="3000" xr:uid="{00000000-0005-0000-0000-00003E940000}"/>
    <cellStyle name="Normal 70 3 2" xfId="45757" xr:uid="{00000000-0005-0000-0000-00003F940000}"/>
    <cellStyle name="Normal 70 4" xfId="37687" xr:uid="{00000000-0005-0000-0000-000040940000}"/>
    <cellStyle name="Normal 70 4 2" xfId="45758" xr:uid="{00000000-0005-0000-0000-000041940000}"/>
    <cellStyle name="Normal 70 5" xfId="45755" xr:uid="{00000000-0005-0000-0000-000042940000}"/>
    <cellStyle name="Normal 71" xfId="614" xr:uid="{00000000-0005-0000-0000-000043940000}"/>
    <cellStyle name="Normal 71 2" xfId="11117" xr:uid="{00000000-0005-0000-0000-000044940000}"/>
    <cellStyle name="Normal 71 2 2" xfId="16520" xr:uid="{00000000-0005-0000-0000-000045940000}"/>
    <cellStyle name="Normal 71 2 2 2" xfId="29059" xr:uid="{00000000-0005-0000-0000-000046940000}"/>
    <cellStyle name="Normal 71 2 3" xfId="23967" xr:uid="{00000000-0005-0000-0000-000047940000}"/>
    <cellStyle name="Normal 71 2 4" xfId="45760" xr:uid="{00000000-0005-0000-0000-000048940000}"/>
    <cellStyle name="Normal 71 3" xfId="3001" xr:uid="{00000000-0005-0000-0000-000049940000}"/>
    <cellStyle name="Normal 71 4" xfId="37689" xr:uid="{00000000-0005-0000-0000-00004A940000}"/>
    <cellStyle name="Normal 71 5" xfId="45759" xr:uid="{00000000-0005-0000-0000-00004B940000}"/>
    <cellStyle name="Normal 72" xfId="615" xr:uid="{00000000-0005-0000-0000-00004C940000}"/>
    <cellStyle name="Normal 72 2" xfId="3002" xr:uid="{00000000-0005-0000-0000-00004D940000}"/>
    <cellStyle name="Normal 72 2 2" xfId="45762" xr:uid="{00000000-0005-0000-0000-00004E940000}"/>
    <cellStyle name="Normal 72 3" xfId="37690" xr:uid="{00000000-0005-0000-0000-00004F940000}"/>
    <cellStyle name="Normal 72 3 2" xfId="45763" xr:uid="{00000000-0005-0000-0000-000050940000}"/>
    <cellStyle name="Normal 72 4" xfId="45761" xr:uid="{00000000-0005-0000-0000-000051940000}"/>
    <cellStyle name="Normal 73" xfId="616" xr:uid="{00000000-0005-0000-0000-000052940000}"/>
    <cellStyle name="Normal 73 2" xfId="3003" xr:uid="{00000000-0005-0000-0000-000053940000}"/>
    <cellStyle name="Normal 73 2 2" xfId="45765" xr:uid="{00000000-0005-0000-0000-000054940000}"/>
    <cellStyle name="Normal 73 3" xfId="37691" xr:uid="{00000000-0005-0000-0000-000055940000}"/>
    <cellStyle name="Normal 73 4" xfId="45764" xr:uid="{00000000-0005-0000-0000-000056940000}"/>
    <cellStyle name="Normal 74" xfId="617" xr:uid="{00000000-0005-0000-0000-000057940000}"/>
    <cellStyle name="Normal 74 2" xfId="3004" xr:uid="{00000000-0005-0000-0000-000058940000}"/>
    <cellStyle name="Normal 74 2 2" xfId="45767" xr:uid="{00000000-0005-0000-0000-000059940000}"/>
    <cellStyle name="Normal 74 3" xfId="37692" xr:uid="{00000000-0005-0000-0000-00005A940000}"/>
    <cellStyle name="Normal 74 4" xfId="45766" xr:uid="{00000000-0005-0000-0000-00005B940000}"/>
    <cellStyle name="Normal 75" xfId="618" xr:uid="{00000000-0005-0000-0000-00005C940000}"/>
    <cellStyle name="Normal 75 2" xfId="3005" xr:uid="{00000000-0005-0000-0000-00005D940000}"/>
    <cellStyle name="Normal 75 2 2" xfId="45769" xr:uid="{00000000-0005-0000-0000-00005E940000}"/>
    <cellStyle name="Normal 75 3" xfId="37693" xr:uid="{00000000-0005-0000-0000-00005F940000}"/>
    <cellStyle name="Normal 75 4" xfId="45768" xr:uid="{00000000-0005-0000-0000-000060940000}"/>
    <cellStyle name="Normal 76" xfId="619" xr:uid="{00000000-0005-0000-0000-000061940000}"/>
    <cellStyle name="Normal 76 2" xfId="3006" xr:uid="{00000000-0005-0000-0000-000062940000}"/>
    <cellStyle name="Normal 76 2 2" xfId="45771" xr:uid="{00000000-0005-0000-0000-000063940000}"/>
    <cellStyle name="Normal 76 3" xfId="37694" xr:uid="{00000000-0005-0000-0000-000064940000}"/>
    <cellStyle name="Normal 76 4" xfId="45770" xr:uid="{00000000-0005-0000-0000-000065940000}"/>
    <cellStyle name="Normal 77" xfId="620" xr:uid="{00000000-0005-0000-0000-000066940000}"/>
    <cellStyle name="Normal 77 2" xfId="3007" xr:uid="{00000000-0005-0000-0000-000067940000}"/>
    <cellStyle name="Normal 77 3" xfId="37695" xr:uid="{00000000-0005-0000-0000-000068940000}"/>
    <cellStyle name="Normal 77 4" xfId="45772" xr:uid="{00000000-0005-0000-0000-000069940000}"/>
    <cellStyle name="Normal 78" xfId="386" xr:uid="{00000000-0005-0000-0000-00006A940000}"/>
    <cellStyle name="Normal 78 2" xfId="3008" xr:uid="{00000000-0005-0000-0000-00006B940000}"/>
    <cellStyle name="Normal 78 2 2" xfId="45774" xr:uid="{00000000-0005-0000-0000-00006C940000}"/>
    <cellStyle name="Normal 78 3" xfId="45773" xr:uid="{00000000-0005-0000-0000-00006D940000}"/>
    <cellStyle name="Normal 79" xfId="621" xr:uid="{00000000-0005-0000-0000-00006E940000}"/>
    <cellStyle name="Normal 79 2" xfId="3009" xr:uid="{00000000-0005-0000-0000-00006F940000}"/>
    <cellStyle name="Normal 79 2 2" xfId="45776" xr:uid="{00000000-0005-0000-0000-000070940000}"/>
    <cellStyle name="Normal 79 3" xfId="37696" xr:uid="{00000000-0005-0000-0000-000071940000}"/>
    <cellStyle name="Normal 79 4" xfId="37977" xr:uid="{00000000-0005-0000-0000-000072940000}"/>
    <cellStyle name="Normal 79 5" xfId="45775" xr:uid="{00000000-0005-0000-0000-000073940000}"/>
    <cellStyle name="Normal 8" xfId="6" xr:uid="{00000000-0005-0000-0000-000074940000}"/>
    <cellStyle name="Normal 8 10" xfId="5743" xr:uid="{00000000-0005-0000-0000-000075940000}"/>
    <cellStyle name="Normal 8 10 2" xfId="45777" xr:uid="{00000000-0005-0000-0000-000076940000}"/>
    <cellStyle name="Normal 8 11" xfId="5744" xr:uid="{00000000-0005-0000-0000-000077940000}"/>
    <cellStyle name="Normal 8 11 2" xfId="45778" xr:uid="{00000000-0005-0000-0000-000078940000}"/>
    <cellStyle name="Normal 8 12" xfId="5745" xr:uid="{00000000-0005-0000-0000-000079940000}"/>
    <cellStyle name="Normal 8 13" xfId="5746" xr:uid="{00000000-0005-0000-0000-00007A940000}"/>
    <cellStyle name="Normal 8 14" xfId="5747" xr:uid="{00000000-0005-0000-0000-00007B940000}"/>
    <cellStyle name="Normal 8 14 2" xfId="8472" xr:uid="{00000000-0005-0000-0000-00007C940000}"/>
    <cellStyle name="Normal 8 14 2 2" xfId="14961" xr:uid="{00000000-0005-0000-0000-00007D940000}"/>
    <cellStyle name="Normal 8 14 2 2 2" xfId="27636" xr:uid="{00000000-0005-0000-0000-00007E940000}"/>
    <cellStyle name="Normal 8 14 2 3" xfId="19741" xr:uid="{00000000-0005-0000-0000-00007F940000}"/>
    <cellStyle name="Normal 8 14 2 4" xfId="32855" xr:uid="{00000000-0005-0000-0000-000080940000}"/>
    <cellStyle name="Normal 8 14 2 5" xfId="35866" xr:uid="{00000000-0005-0000-0000-000081940000}"/>
    <cellStyle name="Normal 8 14 3" xfId="9396" xr:uid="{00000000-0005-0000-0000-000082940000}"/>
    <cellStyle name="Normal 8 14 3 2" xfId="15803" xr:uid="{00000000-0005-0000-0000-000083940000}"/>
    <cellStyle name="Normal 8 14 3 2 2" xfId="28444" xr:uid="{00000000-0005-0000-0000-000084940000}"/>
    <cellStyle name="Normal 8 14 3 3" xfId="23391" xr:uid="{00000000-0005-0000-0000-000085940000}"/>
    <cellStyle name="Normal 8 14 4" xfId="7518" xr:uid="{00000000-0005-0000-0000-000086940000}"/>
    <cellStyle name="Normal 8 14 4 2" xfId="14031" xr:uid="{00000000-0005-0000-0000-000087940000}"/>
    <cellStyle name="Normal 8 14 4 2 2" xfId="26761" xr:uid="{00000000-0005-0000-0000-000088940000}"/>
    <cellStyle name="Normal 8 14 4 3" xfId="22245" xr:uid="{00000000-0005-0000-0000-000089940000}"/>
    <cellStyle name="Normal 8 14 5" xfId="12871" xr:uid="{00000000-0005-0000-0000-00008A940000}"/>
    <cellStyle name="Normal 8 14 5 2" xfId="25617" xr:uid="{00000000-0005-0000-0000-00008B940000}"/>
    <cellStyle name="Normal 8 14 6" xfId="18442" xr:uid="{00000000-0005-0000-0000-00008C940000}"/>
    <cellStyle name="Normal 8 14 7" xfId="31807" xr:uid="{00000000-0005-0000-0000-00008D940000}"/>
    <cellStyle name="Normal 8 14 8" xfId="35016" xr:uid="{00000000-0005-0000-0000-00008E940000}"/>
    <cellStyle name="Normal 8 15" xfId="5748" xr:uid="{00000000-0005-0000-0000-00008F940000}"/>
    <cellStyle name="Normal 8 15 2" xfId="8473" xr:uid="{00000000-0005-0000-0000-000090940000}"/>
    <cellStyle name="Normal 8 15 2 2" xfId="14962" xr:uid="{00000000-0005-0000-0000-000091940000}"/>
    <cellStyle name="Normal 8 15 2 2 2" xfId="27637" xr:uid="{00000000-0005-0000-0000-000092940000}"/>
    <cellStyle name="Normal 8 15 2 3" xfId="19742" xr:uid="{00000000-0005-0000-0000-000093940000}"/>
    <cellStyle name="Normal 8 15 2 4" xfId="32856" xr:uid="{00000000-0005-0000-0000-000094940000}"/>
    <cellStyle name="Normal 8 15 2 5" xfId="35867" xr:uid="{00000000-0005-0000-0000-000095940000}"/>
    <cellStyle name="Normal 8 15 3" xfId="9397" xr:uid="{00000000-0005-0000-0000-000096940000}"/>
    <cellStyle name="Normal 8 15 3 2" xfId="15804" xr:uid="{00000000-0005-0000-0000-000097940000}"/>
    <cellStyle name="Normal 8 15 3 2 2" xfId="28445" xr:uid="{00000000-0005-0000-0000-000098940000}"/>
    <cellStyle name="Normal 8 15 3 3" xfId="23392" xr:uid="{00000000-0005-0000-0000-000099940000}"/>
    <cellStyle name="Normal 8 15 4" xfId="7519" xr:uid="{00000000-0005-0000-0000-00009A940000}"/>
    <cellStyle name="Normal 8 15 4 2" xfId="14032" xr:uid="{00000000-0005-0000-0000-00009B940000}"/>
    <cellStyle name="Normal 8 15 4 2 2" xfId="26762" xr:uid="{00000000-0005-0000-0000-00009C940000}"/>
    <cellStyle name="Normal 8 15 4 3" xfId="22246" xr:uid="{00000000-0005-0000-0000-00009D940000}"/>
    <cellStyle name="Normal 8 15 5" xfId="12872" xr:uid="{00000000-0005-0000-0000-00009E940000}"/>
    <cellStyle name="Normal 8 15 5 2" xfId="25618" xr:uid="{00000000-0005-0000-0000-00009F940000}"/>
    <cellStyle name="Normal 8 15 6" xfId="18443" xr:uid="{00000000-0005-0000-0000-0000A0940000}"/>
    <cellStyle name="Normal 8 15 7" xfId="31808" xr:uid="{00000000-0005-0000-0000-0000A1940000}"/>
    <cellStyle name="Normal 8 15 8" xfId="35017" xr:uid="{00000000-0005-0000-0000-0000A2940000}"/>
    <cellStyle name="Normal 8 16" xfId="5749" xr:uid="{00000000-0005-0000-0000-0000A3940000}"/>
    <cellStyle name="Normal 8 16 2" xfId="8474" xr:uid="{00000000-0005-0000-0000-0000A4940000}"/>
    <cellStyle name="Normal 8 16 2 2" xfId="14963" xr:uid="{00000000-0005-0000-0000-0000A5940000}"/>
    <cellStyle name="Normal 8 16 2 2 2" xfId="27638" xr:uid="{00000000-0005-0000-0000-0000A6940000}"/>
    <cellStyle name="Normal 8 16 2 3" xfId="19743" xr:uid="{00000000-0005-0000-0000-0000A7940000}"/>
    <cellStyle name="Normal 8 16 2 4" xfId="32857" xr:uid="{00000000-0005-0000-0000-0000A8940000}"/>
    <cellStyle name="Normal 8 16 2 5" xfId="35868" xr:uid="{00000000-0005-0000-0000-0000A9940000}"/>
    <cellStyle name="Normal 8 16 3" xfId="9398" xr:uid="{00000000-0005-0000-0000-0000AA940000}"/>
    <cellStyle name="Normal 8 16 3 2" xfId="15805" xr:uid="{00000000-0005-0000-0000-0000AB940000}"/>
    <cellStyle name="Normal 8 16 3 2 2" xfId="28446" xr:uid="{00000000-0005-0000-0000-0000AC940000}"/>
    <cellStyle name="Normal 8 16 3 3" xfId="23393" xr:uid="{00000000-0005-0000-0000-0000AD940000}"/>
    <cellStyle name="Normal 8 16 4" xfId="7520" xr:uid="{00000000-0005-0000-0000-0000AE940000}"/>
    <cellStyle name="Normal 8 16 4 2" xfId="14033" xr:uid="{00000000-0005-0000-0000-0000AF940000}"/>
    <cellStyle name="Normal 8 16 4 2 2" xfId="26763" xr:uid="{00000000-0005-0000-0000-0000B0940000}"/>
    <cellStyle name="Normal 8 16 4 3" xfId="22247" xr:uid="{00000000-0005-0000-0000-0000B1940000}"/>
    <cellStyle name="Normal 8 16 5" xfId="12873" xr:uid="{00000000-0005-0000-0000-0000B2940000}"/>
    <cellStyle name="Normal 8 16 5 2" xfId="25619" xr:uid="{00000000-0005-0000-0000-0000B3940000}"/>
    <cellStyle name="Normal 8 16 6" xfId="18444" xr:uid="{00000000-0005-0000-0000-0000B4940000}"/>
    <cellStyle name="Normal 8 16 7" xfId="31809" xr:uid="{00000000-0005-0000-0000-0000B5940000}"/>
    <cellStyle name="Normal 8 16 8" xfId="35018" xr:uid="{00000000-0005-0000-0000-0000B6940000}"/>
    <cellStyle name="Normal 8 17" xfId="5750" xr:uid="{00000000-0005-0000-0000-0000B7940000}"/>
    <cellStyle name="Normal 8 17 2" xfId="8475" xr:uid="{00000000-0005-0000-0000-0000B8940000}"/>
    <cellStyle name="Normal 8 17 2 2" xfId="14964" xr:uid="{00000000-0005-0000-0000-0000B9940000}"/>
    <cellStyle name="Normal 8 17 2 2 2" xfId="27639" xr:uid="{00000000-0005-0000-0000-0000BA940000}"/>
    <cellStyle name="Normal 8 17 2 3" xfId="19744" xr:uid="{00000000-0005-0000-0000-0000BB940000}"/>
    <cellStyle name="Normal 8 17 2 4" xfId="32858" xr:uid="{00000000-0005-0000-0000-0000BC940000}"/>
    <cellStyle name="Normal 8 17 2 5" xfId="35869" xr:uid="{00000000-0005-0000-0000-0000BD940000}"/>
    <cellStyle name="Normal 8 17 3" xfId="9399" xr:uid="{00000000-0005-0000-0000-0000BE940000}"/>
    <cellStyle name="Normal 8 17 3 2" xfId="15806" xr:uid="{00000000-0005-0000-0000-0000BF940000}"/>
    <cellStyle name="Normal 8 17 3 2 2" xfId="28447" xr:uid="{00000000-0005-0000-0000-0000C0940000}"/>
    <cellStyle name="Normal 8 17 3 3" xfId="23394" xr:uid="{00000000-0005-0000-0000-0000C1940000}"/>
    <cellStyle name="Normal 8 17 4" xfId="7521" xr:uid="{00000000-0005-0000-0000-0000C2940000}"/>
    <cellStyle name="Normal 8 17 4 2" xfId="14034" xr:uid="{00000000-0005-0000-0000-0000C3940000}"/>
    <cellStyle name="Normal 8 17 4 2 2" xfId="26764" xr:uid="{00000000-0005-0000-0000-0000C4940000}"/>
    <cellStyle name="Normal 8 17 4 3" xfId="22248" xr:uid="{00000000-0005-0000-0000-0000C5940000}"/>
    <cellStyle name="Normal 8 17 5" xfId="12874" xr:uid="{00000000-0005-0000-0000-0000C6940000}"/>
    <cellStyle name="Normal 8 17 5 2" xfId="25620" xr:uid="{00000000-0005-0000-0000-0000C7940000}"/>
    <cellStyle name="Normal 8 17 6" xfId="18445" xr:uid="{00000000-0005-0000-0000-0000C8940000}"/>
    <cellStyle name="Normal 8 17 7" xfId="31810" xr:uid="{00000000-0005-0000-0000-0000C9940000}"/>
    <cellStyle name="Normal 8 17 8" xfId="35019" xr:uid="{00000000-0005-0000-0000-0000CA940000}"/>
    <cellStyle name="Normal 8 18" xfId="5751" xr:uid="{00000000-0005-0000-0000-0000CB940000}"/>
    <cellStyle name="Normal 8 18 2" xfId="8476" xr:uid="{00000000-0005-0000-0000-0000CC940000}"/>
    <cellStyle name="Normal 8 18 2 2" xfId="14965" xr:uid="{00000000-0005-0000-0000-0000CD940000}"/>
    <cellStyle name="Normal 8 18 2 2 2" xfId="27640" xr:uid="{00000000-0005-0000-0000-0000CE940000}"/>
    <cellStyle name="Normal 8 18 2 3" xfId="19745" xr:uid="{00000000-0005-0000-0000-0000CF940000}"/>
    <cellStyle name="Normal 8 18 2 4" xfId="32859" xr:uid="{00000000-0005-0000-0000-0000D0940000}"/>
    <cellStyle name="Normal 8 18 2 5" xfId="35870" xr:uid="{00000000-0005-0000-0000-0000D1940000}"/>
    <cellStyle name="Normal 8 18 3" xfId="9400" xr:uid="{00000000-0005-0000-0000-0000D2940000}"/>
    <cellStyle name="Normal 8 18 3 2" xfId="15807" xr:uid="{00000000-0005-0000-0000-0000D3940000}"/>
    <cellStyle name="Normal 8 18 3 2 2" xfId="28448" xr:uid="{00000000-0005-0000-0000-0000D4940000}"/>
    <cellStyle name="Normal 8 18 3 3" xfId="23395" xr:uid="{00000000-0005-0000-0000-0000D5940000}"/>
    <cellStyle name="Normal 8 18 4" xfId="7522" xr:uid="{00000000-0005-0000-0000-0000D6940000}"/>
    <cellStyle name="Normal 8 18 4 2" xfId="14035" xr:uid="{00000000-0005-0000-0000-0000D7940000}"/>
    <cellStyle name="Normal 8 18 4 2 2" xfId="26765" xr:uid="{00000000-0005-0000-0000-0000D8940000}"/>
    <cellStyle name="Normal 8 18 4 3" xfId="22249" xr:uid="{00000000-0005-0000-0000-0000D9940000}"/>
    <cellStyle name="Normal 8 18 5" xfId="12875" xr:uid="{00000000-0005-0000-0000-0000DA940000}"/>
    <cellStyle name="Normal 8 18 5 2" xfId="25621" xr:uid="{00000000-0005-0000-0000-0000DB940000}"/>
    <cellStyle name="Normal 8 18 6" xfId="18446" xr:uid="{00000000-0005-0000-0000-0000DC940000}"/>
    <cellStyle name="Normal 8 18 7" xfId="31811" xr:uid="{00000000-0005-0000-0000-0000DD940000}"/>
    <cellStyle name="Normal 8 18 8" xfId="35020" xr:uid="{00000000-0005-0000-0000-0000DE940000}"/>
    <cellStyle name="Normal 8 19" xfId="5752" xr:uid="{00000000-0005-0000-0000-0000DF940000}"/>
    <cellStyle name="Normal 8 19 2" xfId="8477" xr:uid="{00000000-0005-0000-0000-0000E0940000}"/>
    <cellStyle name="Normal 8 19 2 2" xfId="14966" xr:uid="{00000000-0005-0000-0000-0000E1940000}"/>
    <cellStyle name="Normal 8 19 2 2 2" xfId="27641" xr:uid="{00000000-0005-0000-0000-0000E2940000}"/>
    <cellStyle name="Normal 8 19 2 3" xfId="19746" xr:uid="{00000000-0005-0000-0000-0000E3940000}"/>
    <cellStyle name="Normal 8 19 2 4" xfId="32860" xr:uid="{00000000-0005-0000-0000-0000E4940000}"/>
    <cellStyle name="Normal 8 19 2 5" xfId="35871" xr:uid="{00000000-0005-0000-0000-0000E5940000}"/>
    <cellStyle name="Normal 8 19 3" xfId="9401" xr:uid="{00000000-0005-0000-0000-0000E6940000}"/>
    <cellStyle name="Normal 8 19 3 2" xfId="15808" xr:uid="{00000000-0005-0000-0000-0000E7940000}"/>
    <cellStyle name="Normal 8 19 3 2 2" xfId="28449" xr:uid="{00000000-0005-0000-0000-0000E8940000}"/>
    <cellStyle name="Normal 8 19 3 3" xfId="23396" xr:uid="{00000000-0005-0000-0000-0000E9940000}"/>
    <cellStyle name="Normal 8 19 4" xfId="7523" xr:uid="{00000000-0005-0000-0000-0000EA940000}"/>
    <cellStyle name="Normal 8 19 4 2" xfId="14036" xr:uid="{00000000-0005-0000-0000-0000EB940000}"/>
    <cellStyle name="Normal 8 19 4 2 2" xfId="26766" xr:uid="{00000000-0005-0000-0000-0000EC940000}"/>
    <cellStyle name="Normal 8 19 4 3" xfId="22250" xr:uid="{00000000-0005-0000-0000-0000ED940000}"/>
    <cellStyle name="Normal 8 19 5" xfId="12876" xr:uid="{00000000-0005-0000-0000-0000EE940000}"/>
    <cellStyle name="Normal 8 19 5 2" xfId="25622" xr:uid="{00000000-0005-0000-0000-0000EF940000}"/>
    <cellStyle name="Normal 8 19 6" xfId="18447" xr:uid="{00000000-0005-0000-0000-0000F0940000}"/>
    <cellStyle name="Normal 8 19 7" xfId="31812" xr:uid="{00000000-0005-0000-0000-0000F1940000}"/>
    <cellStyle name="Normal 8 19 8" xfId="35021" xr:uid="{00000000-0005-0000-0000-0000F2940000}"/>
    <cellStyle name="Normal 8 2" xfId="350" xr:uid="{00000000-0005-0000-0000-0000F3940000}"/>
    <cellStyle name="Normal 8 2 2" xfId="834" xr:uid="{00000000-0005-0000-0000-0000F4940000}"/>
    <cellStyle name="Normal 8 2 2 2" xfId="6279" xr:uid="{00000000-0005-0000-0000-0000F5940000}"/>
    <cellStyle name="Normal 8 2 2 2 2" xfId="45781" xr:uid="{00000000-0005-0000-0000-0000F6940000}"/>
    <cellStyle name="Normal 8 2 2 3" xfId="10580" xr:uid="{00000000-0005-0000-0000-0000F7940000}"/>
    <cellStyle name="Normal 8 2 2 4" xfId="10479" xr:uid="{00000000-0005-0000-0000-0000F8940000}"/>
    <cellStyle name="Normal 8 2 2 5" xfId="3168" xr:uid="{00000000-0005-0000-0000-0000F9940000}"/>
    <cellStyle name="Normal 8 2 2 6" xfId="45780" xr:uid="{00000000-0005-0000-0000-0000FA940000}"/>
    <cellStyle name="Normal 8 2 3" xfId="2030" xr:uid="{00000000-0005-0000-0000-0000FB940000}"/>
    <cellStyle name="Normal 8 2 3 2" xfId="6144" xr:uid="{00000000-0005-0000-0000-0000FC940000}"/>
    <cellStyle name="Normal 8 2 3 2 2" xfId="45783" xr:uid="{00000000-0005-0000-0000-0000FD940000}"/>
    <cellStyle name="Normal 8 2 3 3" xfId="10043" xr:uid="{00000000-0005-0000-0000-0000FE940000}"/>
    <cellStyle name="Normal 8 2 3 4" xfId="5753" xr:uid="{00000000-0005-0000-0000-0000FF940000}"/>
    <cellStyle name="Normal 8 2 3 5" xfId="45782" xr:uid="{00000000-0005-0000-0000-000000950000}"/>
    <cellStyle name="Normal 8 2 4" xfId="9783" xr:uid="{00000000-0005-0000-0000-000001950000}"/>
    <cellStyle name="Normal 8 2 4 2" xfId="45785" xr:uid="{00000000-0005-0000-0000-000002950000}"/>
    <cellStyle name="Normal 8 2 4 3" xfId="45784" xr:uid="{00000000-0005-0000-0000-000003950000}"/>
    <cellStyle name="Normal 8 2 5" xfId="10242" xr:uid="{00000000-0005-0000-0000-000004950000}"/>
    <cellStyle name="Normal 8 2 5 2" xfId="18448" xr:uid="{00000000-0005-0000-0000-000005950000}"/>
    <cellStyle name="Normal 8 2 5 3" xfId="45786" xr:uid="{00000000-0005-0000-0000-000006950000}"/>
    <cellStyle name="Normal 8 2 6" xfId="3010" xr:uid="{00000000-0005-0000-0000-000007950000}"/>
    <cellStyle name="Normal 8 2 7" xfId="45779" xr:uid="{00000000-0005-0000-0000-000008950000}"/>
    <cellStyle name="Normal 8 20" xfId="5754" xr:uid="{00000000-0005-0000-0000-000009950000}"/>
    <cellStyle name="Normal 8 20 2" xfId="8478" xr:uid="{00000000-0005-0000-0000-00000A950000}"/>
    <cellStyle name="Normal 8 20 2 2" xfId="14967" xr:uid="{00000000-0005-0000-0000-00000B950000}"/>
    <cellStyle name="Normal 8 20 2 2 2" xfId="27642" xr:uid="{00000000-0005-0000-0000-00000C950000}"/>
    <cellStyle name="Normal 8 20 2 3" xfId="19747" xr:uid="{00000000-0005-0000-0000-00000D950000}"/>
    <cellStyle name="Normal 8 20 2 4" xfId="32861" xr:uid="{00000000-0005-0000-0000-00000E950000}"/>
    <cellStyle name="Normal 8 20 2 5" xfId="35872" xr:uid="{00000000-0005-0000-0000-00000F950000}"/>
    <cellStyle name="Normal 8 20 3" xfId="9402" xr:uid="{00000000-0005-0000-0000-000010950000}"/>
    <cellStyle name="Normal 8 20 3 2" xfId="15809" xr:uid="{00000000-0005-0000-0000-000011950000}"/>
    <cellStyle name="Normal 8 20 3 2 2" xfId="28450" xr:uid="{00000000-0005-0000-0000-000012950000}"/>
    <cellStyle name="Normal 8 20 3 3" xfId="23397" xr:uid="{00000000-0005-0000-0000-000013950000}"/>
    <cellStyle name="Normal 8 20 4" xfId="7524" xr:uid="{00000000-0005-0000-0000-000014950000}"/>
    <cellStyle name="Normal 8 20 4 2" xfId="14037" xr:uid="{00000000-0005-0000-0000-000015950000}"/>
    <cellStyle name="Normal 8 20 4 2 2" xfId="26767" xr:uid="{00000000-0005-0000-0000-000016950000}"/>
    <cellStyle name="Normal 8 20 4 3" xfId="22251" xr:uid="{00000000-0005-0000-0000-000017950000}"/>
    <cellStyle name="Normal 8 20 5" xfId="12877" xr:uid="{00000000-0005-0000-0000-000018950000}"/>
    <cellStyle name="Normal 8 20 5 2" xfId="25623" xr:uid="{00000000-0005-0000-0000-000019950000}"/>
    <cellStyle name="Normal 8 20 6" xfId="18449" xr:uid="{00000000-0005-0000-0000-00001A950000}"/>
    <cellStyle name="Normal 8 20 7" xfId="31813" xr:uid="{00000000-0005-0000-0000-00001B950000}"/>
    <cellStyle name="Normal 8 20 8" xfId="35022" xr:uid="{00000000-0005-0000-0000-00001C950000}"/>
    <cellStyle name="Normal 8 21" xfId="5755" xr:uid="{00000000-0005-0000-0000-00001D950000}"/>
    <cellStyle name="Normal 8 21 2" xfId="8479" xr:uid="{00000000-0005-0000-0000-00001E950000}"/>
    <cellStyle name="Normal 8 21 2 2" xfId="14968" xr:uid="{00000000-0005-0000-0000-00001F950000}"/>
    <cellStyle name="Normal 8 21 2 2 2" xfId="27643" xr:uid="{00000000-0005-0000-0000-000020950000}"/>
    <cellStyle name="Normal 8 21 2 3" xfId="19748" xr:uid="{00000000-0005-0000-0000-000021950000}"/>
    <cellStyle name="Normal 8 21 2 4" xfId="32862" xr:uid="{00000000-0005-0000-0000-000022950000}"/>
    <cellStyle name="Normal 8 21 2 5" xfId="35873" xr:uid="{00000000-0005-0000-0000-000023950000}"/>
    <cellStyle name="Normal 8 21 3" xfId="9403" xr:uid="{00000000-0005-0000-0000-000024950000}"/>
    <cellStyle name="Normal 8 21 3 2" xfId="15810" xr:uid="{00000000-0005-0000-0000-000025950000}"/>
    <cellStyle name="Normal 8 21 3 2 2" xfId="28451" xr:uid="{00000000-0005-0000-0000-000026950000}"/>
    <cellStyle name="Normal 8 21 3 3" xfId="23398" xr:uid="{00000000-0005-0000-0000-000027950000}"/>
    <cellStyle name="Normal 8 21 4" xfId="7525" xr:uid="{00000000-0005-0000-0000-000028950000}"/>
    <cellStyle name="Normal 8 21 4 2" xfId="14038" xr:uid="{00000000-0005-0000-0000-000029950000}"/>
    <cellStyle name="Normal 8 21 4 2 2" xfId="26768" xr:uid="{00000000-0005-0000-0000-00002A950000}"/>
    <cellStyle name="Normal 8 21 4 3" xfId="22252" xr:uid="{00000000-0005-0000-0000-00002B950000}"/>
    <cellStyle name="Normal 8 21 5" xfId="12878" xr:uid="{00000000-0005-0000-0000-00002C950000}"/>
    <cellStyle name="Normal 8 21 5 2" xfId="25624" xr:uid="{00000000-0005-0000-0000-00002D950000}"/>
    <cellStyle name="Normal 8 21 6" xfId="18450" xr:uid="{00000000-0005-0000-0000-00002E950000}"/>
    <cellStyle name="Normal 8 21 7" xfId="31814" xr:uid="{00000000-0005-0000-0000-00002F950000}"/>
    <cellStyle name="Normal 8 21 8" xfId="35023" xr:uid="{00000000-0005-0000-0000-000030950000}"/>
    <cellStyle name="Normal 8 22" xfId="5756" xr:uid="{00000000-0005-0000-0000-000031950000}"/>
    <cellStyle name="Normal 8 22 2" xfId="8480" xr:uid="{00000000-0005-0000-0000-000032950000}"/>
    <cellStyle name="Normal 8 22 2 2" xfId="14969" xr:uid="{00000000-0005-0000-0000-000033950000}"/>
    <cellStyle name="Normal 8 22 2 2 2" xfId="27644" xr:uid="{00000000-0005-0000-0000-000034950000}"/>
    <cellStyle name="Normal 8 22 2 3" xfId="19749" xr:uid="{00000000-0005-0000-0000-000035950000}"/>
    <cellStyle name="Normal 8 22 2 4" xfId="32863" xr:uid="{00000000-0005-0000-0000-000036950000}"/>
    <cellStyle name="Normal 8 22 2 5" xfId="35874" xr:uid="{00000000-0005-0000-0000-000037950000}"/>
    <cellStyle name="Normal 8 22 3" xfId="9404" xr:uid="{00000000-0005-0000-0000-000038950000}"/>
    <cellStyle name="Normal 8 22 3 2" xfId="15811" xr:uid="{00000000-0005-0000-0000-000039950000}"/>
    <cellStyle name="Normal 8 22 3 2 2" xfId="28452" xr:uid="{00000000-0005-0000-0000-00003A950000}"/>
    <cellStyle name="Normal 8 22 3 3" xfId="23399" xr:uid="{00000000-0005-0000-0000-00003B950000}"/>
    <cellStyle name="Normal 8 22 4" xfId="7526" xr:uid="{00000000-0005-0000-0000-00003C950000}"/>
    <cellStyle name="Normal 8 22 4 2" xfId="14039" xr:uid="{00000000-0005-0000-0000-00003D950000}"/>
    <cellStyle name="Normal 8 22 4 2 2" xfId="26769" xr:uid="{00000000-0005-0000-0000-00003E950000}"/>
    <cellStyle name="Normal 8 22 4 3" xfId="22253" xr:uid="{00000000-0005-0000-0000-00003F950000}"/>
    <cellStyle name="Normal 8 22 5" xfId="12879" xr:uid="{00000000-0005-0000-0000-000040950000}"/>
    <cellStyle name="Normal 8 22 5 2" xfId="25625" xr:uid="{00000000-0005-0000-0000-000041950000}"/>
    <cellStyle name="Normal 8 22 6" xfId="18451" xr:uid="{00000000-0005-0000-0000-000042950000}"/>
    <cellStyle name="Normal 8 22 7" xfId="31815" xr:uid="{00000000-0005-0000-0000-000043950000}"/>
    <cellStyle name="Normal 8 22 8" xfId="35024" xr:uid="{00000000-0005-0000-0000-000044950000}"/>
    <cellStyle name="Normal 8 23" xfId="5757" xr:uid="{00000000-0005-0000-0000-000045950000}"/>
    <cellStyle name="Normal 8 23 2" xfId="8481" xr:uid="{00000000-0005-0000-0000-000046950000}"/>
    <cellStyle name="Normal 8 23 2 2" xfId="14970" xr:uid="{00000000-0005-0000-0000-000047950000}"/>
    <cellStyle name="Normal 8 23 2 2 2" xfId="27645" xr:uid="{00000000-0005-0000-0000-000048950000}"/>
    <cellStyle name="Normal 8 23 2 3" xfId="19750" xr:uid="{00000000-0005-0000-0000-000049950000}"/>
    <cellStyle name="Normal 8 23 2 4" xfId="32864" xr:uid="{00000000-0005-0000-0000-00004A950000}"/>
    <cellStyle name="Normal 8 23 2 5" xfId="35875" xr:uid="{00000000-0005-0000-0000-00004B950000}"/>
    <cellStyle name="Normal 8 23 3" xfId="9405" xr:uid="{00000000-0005-0000-0000-00004C950000}"/>
    <cellStyle name="Normal 8 23 3 2" xfId="15812" xr:uid="{00000000-0005-0000-0000-00004D950000}"/>
    <cellStyle name="Normal 8 23 3 2 2" xfId="28453" xr:uid="{00000000-0005-0000-0000-00004E950000}"/>
    <cellStyle name="Normal 8 23 3 3" xfId="23400" xr:uid="{00000000-0005-0000-0000-00004F950000}"/>
    <cellStyle name="Normal 8 23 4" xfId="7527" xr:uid="{00000000-0005-0000-0000-000050950000}"/>
    <cellStyle name="Normal 8 23 4 2" xfId="14040" xr:uid="{00000000-0005-0000-0000-000051950000}"/>
    <cellStyle name="Normal 8 23 4 2 2" xfId="26770" xr:uid="{00000000-0005-0000-0000-000052950000}"/>
    <cellStyle name="Normal 8 23 4 3" xfId="22254" xr:uid="{00000000-0005-0000-0000-000053950000}"/>
    <cellStyle name="Normal 8 23 5" xfId="12880" xr:uid="{00000000-0005-0000-0000-000054950000}"/>
    <cellStyle name="Normal 8 23 5 2" xfId="25626" xr:uid="{00000000-0005-0000-0000-000055950000}"/>
    <cellStyle name="Normal 8 23 6" xfId="18452" xr:uid="{00000000-0005-0000-0000-000056950000}"/>
    <cellStyle name="Normal 8 23 7" xfId="31816" xr:uid="{00000000-0005-0000-0000-000057950000}"/>
    <cellStyle name="Normal 8 23 8" xfId="35025" xr:uid="{00000000-0005-0000-0000-000058950000}"/>
    <cellStyle name="Normal 8 24" xfId="5758" xr:uid="{00000000-0005-0000-0000-000059950000}"/>
    <cellStyle name="Normal 8 24 2" xfId="8482" xr:uid="{00000000-0005-0000-0000-00005A950000}"/>
    <cellStyle name="Normal 8 24 2 2" xfId="14971" xr:uid="{00000000-0005-0000-0000-00005B950000}"/>
    <cellStyle name="Normal 8 24 2 2 2" xfId="27646" xr:uid="{00000000-0005-0000-0000-00005C950000}"/>
    <cellStyle name="Normal 8 24 2 3" xfId="19751" xr:uid="{00000000-0005-0000-0000-00005D950000}"/>
    <cellStyle name="Normal 8 24 2 4" xfId="32865" xr:uid="{00000000-0005-0000-0000-00005E950000}"/>
    <cellStyle name="Normal 8 24 2 5" xfId="35876" xr:uid="{00000000-0005-0000-0000-00005F950000}"/>
    <cellStyle name="Normal 8 24 3" xfId="9406" xr:uid="{00000000-0005-0000-0000-000060950000}"/>
    <cellStyle name="Normal 8 24 3 2" xfId="15813" xr:uid="{00000000-0005-0000-0000-000061950000}"/>
    <cellStyle name="Normal 8 24 3 2 2" xfId="28454" xr:uid="{00000000-0005-0000-0000-000062950000}"/>
    <cellStyle name="Normal 8 24 3 3" xfId="23401" xr:uid="{00000000-0005-0000-0000-000063950000}"/>
    <cellStyle name="Normal 8 24 4" xfId="7528" xr:uid="{00000000-0005-0000-0000-000064950000}"/>
    <cellStyle name="Normal 8 24 4 2" xfId="14041" xr:uid="{00000000-0005-0000-0000-000065950000}"/>
    <cellStyle name="Normal 8 24 4 2 2" xfId="26771" xr:uid="{00000000-0005-0000-0000-000066950000}"/>
    <cellStyle name="Normal 8 24 4 3" xfId="22255" xr:uid="{00000000-0005-0000-0000-000067950000}"/>
    <cellStyle name="Normal 8 24 5" xfId="12881" xr:uid="{00000000-0005-0000-0000-000068950000}"/>
    <cellStyle name="Normal 8 24 5 2" xfId="25627" xr:uid="{00000000-0005-0000-0000-000069950000}"/>
    <cellStyle name="Normal 8 24 6" xfId="18453" xr:uid="{00000000-0005-0000-0000-00006A950000}"/>
    <cellStyle name="Normal 8 24 7" xfId="31817" xr:uid="{00000000-0005-0000-0000-00006B950000}"/>
    <cellStyle name="Normal 8 24 8" xfId="35026" xr:uid="{00000000-0005-0000-0000-00006C950000}"/>
    <cellStyle name="Normal 8 25" xfId="5759" xr:uid="{00000000-0005-0000-0000-00006D950000}"/>
    <cellStyle name="Normal 8 25 2" xfId="8483" xr:uid="{00000000-0005-0000-0000-00006E950000}"/>
    <cellStyle name="Normal 8 25 2 2" xfId="14972" xr:uid="{00000000-0005-0000-0000-00006F950000}"/>
    <cellStyle name="Normal 8 25 2 2 2" xfId="27647" xr:uid="{00000000-0005-0000-0000-000070950000}"/>
    <cellStyle name="Normal 8 25 2 3" xfId="19752" xr:uid="{00000000-0005-0000-0000-000071950000}"/>
    <cellStyle name="Normal 8 25 2 4" xfId="32866" xr:uid="{00000000-0005-0000-0000-000072950000}"/>
    <cellStyle name="Normal 8 25 2 5" xfId="35877" xr:uid="{00000000-0005-0000-0000-000073950000}"/>
    <cellStyle name="Normal 8 25 3" xfId="9407" xr:uid="{00000000-0005-0000-0000-000074950000}"/>
    <cellStyle name="Normal 8 25 3 2" xfId="15814" xr:uid="{00000000-0005-0000-0000-000075950000}"/>
    <cellStyle name="Normal 8 25 3 2 2" xfId="28455" xr:uid="{00000000-0005-0000-0000-000076950000}"/>
    <cellStyle name="Normal 8 25 3 3" xfId="23402" xr:uid="{00000000-0005-0000-0000-000077950000}"/>
    <cellStyle name="Normal 8 25 4" xfId="7529" xr:uid="{00000000-0005-0000-0000-000078950000}"/>
    <cellStyle name="Normal 8 25 4 2" xfId="14042" xr:uid="{00000000-0005-0000-0000-000079950000}"/>
    <cellStyle name="Normal 8 25 4 2 2" xfId="26772" xr:uid="{00000000-0005-0000-0000-00007A950000}"/>
    <cellStyle name="Normal 8 25 4 3" xfId="22256" xr:uid="{00000000-0005-0000-0000-00007B950000}"/>
    <cellStyle name="Normal 8 25 5" xfId="12882" xr:uid="{00000000-0005-0000-0000-00007C950000}"/>
    <cellStyle name="Normal 8 25 5 2" xfId="25628" xr:uid="{00000000-0005-0000-0000-00007D950000}"/>
    <cellStyle name="Normal 8 25 6" xfId="18454" xr:uid="{00000000-0005-0000-0000-00007E950000}"/>
    <cellStyle name="Normal 8 25 7" xfId="31818" xr:uid="{00000000-0005-0000-0000-00007F950000}"/>
    <cellStyle name="Normal 8 25 8" xfId="35027" xr:uid="{00000000-0005-0000-0000-000080950000}"/>
    <cellStyle name="Normal 8 26" xfId="5760" xr:uid="{00000000-0005-0000-0000-000081950000}"/>
    <cellStyle name="Normal 8 26 2" xfId="8484" xr:uid="{00000000-0005-0000-0000-000082950000}"/>
    <cellStyle name="Normal 8 26 2 2" xfId="14973" xr:uid="{00000000-0005-0000-0000-000083950000}"/>
    <cellStyle name="Normal 8 26 2 2 2" xfId="27648" xr:uid="{00000000-0005-0000-0000-000084950000}"/>
    <cellStyle name="Normal 8 26 2 3" xfId="19753" xr:uid="{00000000-0005-0000-0000-000085950000}"/>
    <cellStyle name="Normal 8 26 2 4" xfId="32867" xr:uid="{00000000-0005-0000-0000-000086950000}"/>
    <cellStyle name="Normal 8 26 2 5" xfId="35878" xr:uid="{00000000-0005-0000-0000-000087950000}"/>
    <cellStyle name="Normal 8 26 3" xfId="9408" xr:uid="{00000000-0005-0000-0000-000088950000}"/>
    <cellStyle name="Normal 8 26 3 2" xfId="15815" xr:uid="{00000000-0005-0000-0000-000089950000}"/>
    <cellStyle name="Normal 8 26 3 2 2" xfId="28456" xr:uid="{00000000-0005-0000-0000-00008A950000}"/>
    <cellStyle name="Normal 8 26 3 3" xfId="23403" xr:uid="{00000000-0005-0000-0000-00008B950000}"/>
    <cellStyle name="Normal 8 26 4" xfId="7530" xr:uid="{00000000-0005-0000-0000-00008C950000}"/>
    <cellStyle name="Normal 8 26 4 2" xfId="14043" xr:uid="{00000000-0005-0000-0000-00008D950000}"/>
    <cellStyle name="Normal 8 26 4 2 2" xfId="26773" xr:uid="{00000000-0005-0000-0000-00008E950000}"/>
    <cellStyle name="Normal 8 26 4 3" xfId="22257" xr:uid="{00000000-0005-0000-0000-00008F950000}"/>
    <cellStyle name="Normal 8 26 5" xfId="12883" xr:uid="{00000000-0005-0000-0000-000090950000}"/>
    <cellStyle name="Normal 8 26 5 2" xfId="25629" xr:uid="{00000000-0005-0000-0000-000091950000}"/>
    <cellStyle name="Normal 8 26 6" xfId="18455" xr:uid="{00000000-0005-0000-0000-000092950000}"/>
    <cellStyle name="Normal 8 26 7" xfId="31819" xr:uid="{00000000-0005-0000-0000-000093950000}"/>
    <cellStyle name="Normal 8 26 8" xfId="35028" xr:uid="{00000000-0005-0000-0000-000094950000}"/>
    <cellStyle name="Normal 8 27" xfId="5761" xr:uid="{00000000-0005-0000-0000-000095950000}"/>
    <cellStyle name="Normal 8 27 2" xfId="8485" xr:uid="{00000000-0005-0000-0000-000096950000}"/>
    <cellStyle name="Normal 8 27 2 2" xfId="14974" xr:uid="{00000000-0005-0000-0000-000097950000}"/>
    <cellStyle name="Normal 8 27 2 2 2" xfId="27649" xr:uid="{00000000-0005-0000-0000-000098950000}"/>
    <cellStyle name="Normal 8 27 2 3" xfId="19754" xr:uid="{00000000-0005-0000-0000-000099950000}"/>
    <cellStyle name="Normal 8 27 2 4" xfId="32868" xr:uid="{00000000-0005-0000-0000-00009A950000}"/>
    <cellStyle name="Normal 8 27 2 5" xfId="35879" xr:uid="{00000000-0005-0000-0000-00009B950000}"/>
    <cellStyle name="Normal 8 27 3" xfId="9409" xr:uid="{00000000-0005-0000-0000-00009C950000}"/>
    <cellStyle name="Normal 8 27 3 2" xfId="15816" xr:uid="{00000000-0005-0000-0000-00009D950000}"/>
    <cellStyle name="Normal 8 27 3 2 2" xfId="28457" xr:uid="{00000000-0005-0000-0000-00009E950000}"/>
    <cellStyle name="Normal 8 27 3 3" xfId="23404" xr:uid="{00000000-0005-0000-0000-00009F950000}"/>
    <cellStyle name="Normal 8 27 4" xfId="7531" xr:uid="{00000000-0005-0000-0000-0000A0950000}"/>
    <cellStyle name="Normal 8 27 4 2" xfId="14044" xr:uid="{00000000-0005-0000-0000-0000A1950000}"/>
    <cellStyle name="Normal 8 27 4 2 2" xfId="26774" xr:uid="{00000000-0005-0000-0000-0000A2950000}"/>
    <cellStyle name="Normal 8 27 4 3" xfId="22258" xr:uid="{00000000-0005-0000-0000-0000A3950000}"/>
    <cellStyle name="Normal 8 27 5" xfId="12884" xr:uid="{00000000-0005-0000-0000-0000A4950000}"/>
    <cellStyle name="Normal 8 27 5 2" xfId="25630" xr:uid="{00000000-0005-0000-0000-0000A5950000}"/>
    <cellStyle name="Normal 8 27 6" xfId="18456" xr:uid="{00000000-0005-0000-0000-0000A6950000}"/>
    <cellStyle name="Normal 8 27 7" xfId="31820" xr:uid="{00000000-0005-0000-0000-0000A7950000}"/>
    <cellStyle name="Normal 8 27 8" xfId="35029" xr:uid="{00000000-0005-0000-0000-0000A8950000}"/>
    <cellStyle name="Normal 8 28" xfId="5762" xr:uid="{00000000-0005-0000-0000-0000A9950000}"/>
    <cellStyle name="Normal 8 28 2" xfId="8486" xr:uid="{00000000-0005-0000-0000-0000AA950000}"/>
    <cellStyle name="Normal 8 28 2 2" xfId="14975" xr:uid="{00000000-0005-0000-0000-0000AB950000}"/>
    <cellStyle name="Normal 8 28 2 2 2" xfId="27650" xr:uid="{00000000-0005-0000-0000-0000AC950000}"/>
    <cellStyle name="Normal 8 28 2 3" xfId="19755" xr:uid="{00000000-0005-0000-0000-0000AD950000}"/>
    <cellStyle name="Normal 8 28 2 4" xfId="32869" xr:uid="{00000000-0005-0000-0000-0000AE950000}"/>
    <cellStyle name="Normal 8 28 2 5" xfId="35880" xr:uid="{00000000-0005-0000-0000-0000AF950000}"/>
    <cellStyle name="Normal 8 28 3" xfId="9410" xr:uid="{00000000-0005-0000-0000-0000B0950000}"/>
    <cellStyle name="Normal 8 28 3 2" xfId="15817" xr:uid="{00000000-0005-0000-0000-0000B1950000}"/>
    <cellStyle name="Normal 8 28 3 2 2" xfId="28458" xr:uid="{00000000-0005-0000-0000-0000B2950000}"/>
    <cellStyle name="Normal 8 28 3 3" xfId="23405" xr:uid="{00000000-0005-0000-0000-0000B3950000}"/>
    <cellStyle name="Normal 8 28 4" xfId="7532" xr:uid="{00000000-0005-0000-0000-0000B4950000}"/>
    <cellStyle name="Normal 8 28 4 2" xfId="14045" xr:uid="{00000000-0005-0000-0000-0000B5950000}"/>
    <cellStyle name="Normal 8 28 4 2 2" xfId="26775" xr:uid="{00000000-0005-0000-0000-0000B6950000}"/>
    <cellStyle name="Normal 8 28 4 3" xfId="22259" xr:uid="{00000000-0005-0000-0000-0000B7950000}"/>
    <cellStyle name="Normal 8 28 5" xfId="12885" xr:uid="{00000000-0005-0000-0000-0000B8950000}"/>
    <cellStyle name="Normal 8 28 5 2" xfId="25631" xr:uid="{00000000-0005-0000-0000-0000B9950000}"/>
    <cellStyle name="Normal 8 28 6" xfId="18457" xr:uid="{00000000-0005-0000-0000-0000BA950000}"/>
    <cellStyle name="Normal 8 28 7" xfId="31821" xr:uid="{00000000-0005-0000-0000-0000BB950000}"/>
    <cellStyle name="Normal 8 28 8" xfId="35030" xr:uid="{00000000-0005-0000-0000-0000BC950000}"/>
    <cellStyle name="Normal 8 29" xfId="5763" xr:uid="{00000000-0005-0000-0000-0000BD950000}"/>
    <cellStyle name="Normal 8 29 2" xfId="8487" xr:uid="{00000000-0005-0000-0000-0000BE950000}"/>
    <cellStyle name="Normal 8 29 2 2" xfId="14976" xr:uid="{00000000-0005-0000-0000-0000BF950000}"/>
    <cellStyle name="Normal 8 29 2 2 2" xfId="27651" xr:uid="{00000000-0005-0000-0000-0000C0950000}"/>
    <cellStyle name="Normal 8 29 2 3" xfId="19756" xr:uid="{00000000-0005-0000-0000-0000C1950000}"/>
    <cellStyle name="Normal 8 29 2 4" xfId="32870" xr:uid="{00000000-0005-0000-0000-0000C2950000}"/>
    <cellStyle name="Normal 8 29 2 5" xfId="35881" xr:uid="{00000000-0005-0000-0000-0000C3950000}"/>
    <cellStyle name="Normal 8 29 3" xfId="9411" xr:uid="{00000000-0005-0000-0000-0000C4950000}"/>
    <cellStyle name="Normal 8 29 3 2" xfId="15818" xr:uid="{00000000-0005-0000-0000-0000C5950000}"/>
    <cellStyle name="Normal 8 29 3 2 2" xfId="28459" xr:uid="{00000000-0005-0000-0000-0000C6950000}"/>
    <cellStyle name="Normal 8 29 3 3" xfId="23406" xr:uid="{00000000-0005-0000-0000-0000C7950000}"/>
    <cellStyle name="Normal 8 29 4" xfId="7533" xr:uid="{00000000-0005-0000-0000-0000C8950000}"/>
    <cellStyle name="Normal 8 29 4 2" xfId="14046" xr:uid="{00000000-0005-0000-0000-0000C9950000}"/>
    <cellStyle name="Normal 8 29 4 2 2" xfId="26776" xr:uid="{00000000-0005-0000-0000-0000CA950000}"/>
    <cellStyle name="Normal 8 29 4 3" xfId="22260" xr:uid="{00000000-0005-0000-0000-0000CB950000}"/>
    <cellStyle name="Normal 8 29 5" xfId="12886" xr:uid="{00000000-0005-0000-0000-0000CC950000}"/>
    <cellStyle name="Normal 8 29 5 2" xfId="25632" xr:uid="{00000000-0005-0000-0000-0000CD950000}"/>
    <cellStyle name="Normal 8 29 6" xfId="18458" xr:uid="{00000000-0005-0000-0000-0000CE950000}"/>
    <cellStyle name="Normal 8 29 7" xfId="31822" xr:uid="{00000000-0005-0000-0000-0000CF950000}"/>
    <cellStyle name="Normal 8 29 8" xfId="35031" xr:uid="{00000000-0005-0000-0000-0000D0950000}"/>
    <cellStyle name="Normal 8 3" xfId="624" xr:uid="{00000000-0005-0000-0000-0000D1950000}"/>
    <cellStyle name="Normal 8 3 10" xfId="5765" xr:uid="{00000000-0005-0000-0000-0000D2950000}"/>
    <cellStyle name="Normal 8 3 11" xfId="5766" xr:uid="{00000000-0005-0000-0000-0000D3950000}"/>
    <cellStyle name="Normal 8 3 12" xfId="5767" xr:uid="{00000000-0005-0000-0000-0000D4950000}"/>
    <cellStyle name="Normal 8 3 13" xfId="5768" xr:uid="{00000000-0005-0000-0000-0000D5950000}"/>
    <cellStyle name="Normal 8 3 14" xfId="5769" xr:uid="{00000000-0005-0000-0000-0000D6950000}"/>
    <cellStyle name="Normal 8 3 15" xfId="5770" xr:uid="{00000000-0005-0000-0000-0000D7950000}"/>
    <cellStyle name="Normal 8 3 16" xfId="5771" xr:uid="{00000000-0005-0000-0000-0000D8950000}"/>
    <cellStyle name="Normal 8 3 17" xfId="5772" xr:uid="{00000000-0005-0000-0000-0000D9950000}"/>
    <cellStyle name="Normal 8 3 18" xfId="5773" xr:uid="{00000000-0005-0000-0000-0000DA950000}"/>
    <cellStyle name="Normal 8 3 19" xfId="5774" xr:uid="{00000000-0005-0000-0000-0000DB950000}"/>
    <cellStyle name="Normal 8 3 2" xfId="2032" xr:uid="{00000000-0005-0000-0000-0000DC950000}"/>
    <cellStyle name="Normal 8 3 2 2" xfId="2033" xr:uid="{00000000-0005-0000-0000-0000DD950000}"/>
    <cellStyle name="Normal 8 3 2 2 2" xfId="2034" xr:uid="{00000000-0005-0000-0000-0000DE950000}"/>
    <cellStyle name="Normal 8 3 2 2 2 2" xfId="16354" xr:uid="{00000000-0005-0000-0000-0000DF950000}"/>
    <cellStyle name="Normal 8 3 2 2 2 2 2" xfId="28896" xr:uid="{00000000-0005-0000-0000-0000E0950000}"/>
    <cellStyle name="Normal 8 3 2 2 2 2 3" xfId="45791" xr:uid="{00000000-0005-0000-0000-0000E1950000}"/>
    <cellStyle name="Normal 8 3 2 2 2 3" xfId="23812" xr:uid="{00000000-0005-0000-0000-0000E2950000}"/>
    <cellStyle name="Normal 8 3 2 2 2 3 2" xfId="45792" xr:uid="{00000000-0005-0000-0000-0000E3950000}"/>
    <cellStyle name="Normal 8 3 2 2 2 4" xfId="10857" xr:uid="{00000000-0005-0000-0000-0000E4950000}"/>
    <cellStyle name="Normal 8 3 2 2 2 4 2" xfId="45793" xr:uid="{00000000-0005-0000-0000-0000E5950000}"/>
    <cellStyle name="Normal 8 3 2 2 2 5" xfId="45790" xr:uid="{00000000-0005-0000-0000-0000E6950000}"/>
    <cellStyle name="Normal 8 3 2 2 2 6" xfId="47297" xr:uid="{2B8B2EFE-0EDF-4F60-B8AE-ACD8CEC380E1}"/>
    <cellStyle name="Normal 8 3 2 2 3" xfId="16071" xr:uid="{00000000-0005-0000-0000-0000E7950000}"/>
    <cellStyle name="Normal 8 3 2 2 3 2" xfId="28698" xr:uid="{00000000-0005-0000-0000-0000E8950000}"/>
    <cellStyle name="Normal 8 3 2 2 3 3" xfId="45794" xr:uid="{00000000-0005-0000-0000-0000E9950000}"/>
    <cellStyle name="Normal 8 3 2 2 4" xfId="23661" xr:uid="{00000000-0005-0000-0000-0000EA950000}"/>
    <cellStyle name="Normal 8 3 2 2 4 2" xfId="45795" xr:uid="{00000000-0005-0000-0000-0000EB950000}"/>
    <cellStyle name="Normal 8 3 2 2 5" xfId="10271" xr:uid="{00000000-0005-0000-0000-0000EC950000}"/>
    <cellStyle name="Normal 8 3 2 2 5 2" xfId="45796" xr:uid="{00000000-0005-0000-0000-0000ED950000}"/>
    <cellStyle name="Normal 8 3 2 2 6" xfId="45789" xr:uid="{00000000-0005-0000-0000-0000EE950000}"/>
    <cellStyle name="Normal 8 3 2 2 7" xfId="47296" xr:uid="{61E75883-B955-4350-BB89-BBCE1FB6D836}"/>
    <cellStyle name="Normal 8 3 2 3" xfId="2035" xr:uid="{00000000-0005-0000-0000-0000EF950000}"/>
    <cellStyle name="Normal 8 3 2 3 2" xfId="15998" xr:uid="{00000000-0005-0000-0000-0000F0950000}"/>
    <cellStyle name="Normal 8 3 2 3 2 2" xfId="28626" xr:uid="{00000000-0005-0000-0000-0000F1950000}"/>
    <cellStyle name="Normal 8 3 2 3 2 3" xfId="45798" xr:uid="{00000000-0005-0000-0000-0000F2950000}"/>
    <cellStyle name="Normal 8 3 2 3 3" xfId="23595" xr:uid="{00000000-0005-0000-0000-0000F3950000}"/>
    <cellStyle name="Normal 8 3 2 3 3 2" xfId="45799" xr:uid="{00000000-0005-0000-0000-0000F4950000}"/>
    <cellStyle name="Normal 8 3 2 3 4" xfId="10064" xr:uid="{00000000-0005-0000-0000-0000F5950000}"/>
    <cellStyle name="Normal 8 3 2 3 4 2" xfId="45800" xr:uid="{00000000-0005-0000-0000-0000F6950000}"/>
    <cellStyle name="Normal 8 3 2 3 5" xfId="45797" xr:uid="{00000000-0005-0000-0000-0000F7950000}"/>
    <cellStyle name="Normal 8 3 2 3 6" xfId="47298" xr:uid="{E537FDC9-52BE-494F-A8C1-CDADFFF8F22D}"/>
    <cellStyle name="Normal 8 3 2 4" xfId="10828" xr:uid="{00000000-0005-0000-0000-0000F8950000}"/>
    <cellStyle name="Normal 8 3 2 4 2" xfId="16339" xr:uid="{00000000-0005-0000-0000-0000F9950000}"/>
    <cellStyle name="Normal 8 3 2 4 2 2" xfId="28881" xr:uid="{00000000-0005-0000-0000-0000FA950000}"/>
    <cellStyle name="Normal 8 3 2 4 3" xfId="23799" xr:uid="{00000000-0005-0000-0000-0000FB950000}"/>
    <cellStyle name="Normal 8 3 2 4 4" xfId="45801" xr:uid="{00000000-0005-0000-0000-0000FC950000}"/>
    <cellStyle name="Normal 8 3 2 5" xfId="5775" xr:uid="{00000000-0005-0000-0000-0000FD950000}"/>
    <cellStyle name="Normal 8 3 2 5 2" xfId="45802" xr:uid="{00000000-0005-0000-0000-0000FE950000}"/>
    <cellStyle name="Normal 8 3 2 6" xfId="45803" xr:uid="{00000000-0005-0000-0000-0000FF950000}"/>
    <cellStyle name="Normal 8 3 2 7" xfId="45788" xr:uid="{00000000-0005-0000-0000-000000960000}"/>
    <cellStyle name="Normal 8 3 2 8" xfId="47295" xr:uid="{9D15D60F-D8A6-46EE-AED6-0C5510A65972}"/>
    <cellStyle name="Normal 8 3 20" xfId="5764" xr:uid="{00000000-0005-0000-0000-000001960000}"/>
    <cellStyle name="Normal 8 3 20 2" xfId="18839" xr:uid="{00000000-0005-0000-0000-000002960000}"/>
    <cellStyle name="Normal 8 3 21" xfId="10102" xr:uid="{00000000-0005-0000-0000-000003960000}"/>
    <cellStyle name="Normal 8 3 21 2" xfId="16014" xr:uid="{00000000-0005-0000-0000-000004960000}"/>
    <cellStyle name="Normal 8 3 21 2 2" xfId="28642" xr:uid="{00000000-0005-0000-0000-000005960000}"/>
    <cellStyle name="Normal 8 3 21 3" xfId="18459" xr:uid="{00000000-0005-0000-0000-000006960000}"/>
    <cellStyle name="Normal 8 3 21 4" xfId="23610" xr:uid="{00000000-0005-0000-0000-000007960000}"/>
    <cellStyle name="Normal 8 3 22" xfId="3011" xr:uid="{00000000-0005-0000-0000-000008960000}"/>
    <cellStyle name="Normal 8 3 23" xfId="37699" xr:uid="{00000000-0005-0000-0000-000009960000}"/>
    <cellStyle name="Normal 8 3 24" xfId="37979" xr:uid="{00000000-0005-0000-0000-00000A960000}"/>
    <cellStyle name="Normal 8 3 25" xfId="45787" xr:uid="{00000000-0005-0000-0000-00000B960000}"/>
    <cellStyle name="Normal 8 3 26" xfId="47294" xr:uid="{D60A13F0-565D-4991-BE36-749AD8223FE2}"/>
    <cellStyle name="Normal 8 3 3" xfId="2036" xr:uid="{00000000-0005-0000-0000-00000C960000}"/>
    <cellStyle name="Normal 8 3 3 2" xfId="2037" xr:uid="{00000000-0005-0000-0000-00000D960000}"/>
    <cellStyle name="Normal 8 3 3 2 2" xfId="16641" xr:uid="{00000000-0005-0000-0000-00000E960000}"/>
    <cellStyle name="Normal 8 3 3 2 2 2" xfId="29176" xr:uid="{00000000-0005-0000-0000-00000F960000}"/>
    <cellStyle name="Normal 8 3 3 2 2 3" xfId="45806" xr:uid="{00000000-0005-0000-0000-000010960000}"/>
    <cellStyle name="Normal 8 3 3 2 3" xfId="24083" xr:uid="{00000000-0005-0000-0000-000011960000}"/>
    <cellStyle name="Normal 8 3 3 2 3 2" xfId="45807" xr:uid="{00000000-0005-0000-0000-000012960000}"/>
    <cellStyle name="Normal 8 3 3 2 4" xfId="11313" xr:uid="{00000000-0005-0000-0000-000013960000}"/>
    <cellStyle name="Normal 8 3 3 2 4 2" xfId="45808" xr:uid="{00000000-0005-0000-0000-000014960000}"/>
    <cellStyle name="Normal 8 3 3 2 5" xfId="45805" xr:uid="{00000000-0005-0000-0000-000015960000}"/>
    <cellStyle name="Normal 8 3 3 2 6" xfId="47300" xr:uid="{0970BD17-32C5-477B-AE1A-24003613874F}"/>
    <cellStyle name="Normal 8 3 3 3" xfId="11341" xr:uid="{00000000-0005-0000-0000-000016960000}"/>
    <cellStyle name="Normal 8 3 3 3 2" xfId="16663" xr:uid="{00000000-0005-0000-0000-000017960000}"/>
    <cellStyle name="Normal 8 3 3 3 2 2" xfId="29198" xr:uid="{00000000-0005-0000-0000-000018960000}"/>
    <cellStyle name="Normal 8 3 3 3 3" xfId="24106" xr:uid="{00000000-0005-0000-0000-000019960000}"/>
    <cellStyle name="Normal 8 3 3 3 4" xfId="45809" xr:uid="{00000000-0005-0000-0000-00001A960000}"/>
    <cellStyle name="Normal 8 3 3 4" xfId="5776" xr:uid="{00000000-0005-0000-0000-00001B960000}"/>
    <cellStyle name="Normal 8 3 3 4 2" xfId="45810" xr:uid="{00000000-0005-0000-0000-00001C960000}"/>
    <cellStyle name="Normal 8 3 3 5" xfId="45811" xr:uid="{00000000-0005-0000-0000-00001D960000}"/>
    <cellStyle name="Normal 8 3 3 6" xfId="45804" xr:uid="{00000000-0005-0000-0000-00001E960000}"/>
    <cellStyle name="Normal 8 3 3 7" xfId="47299" xr:uid="{40196D45-F95D-4F03-916A-E5E6A37C1D74}"/>
    <cellStyle name="Normal 8 3 4" xfId="2038" xr:uid="{00000000-0005-0000-0000-00001F960000}"/>
    <cellStyle name="Normal 8 3 4 2" xfId="10590" xr:uid="{00000000-0005-0000-0000-000020960000}"/>
    <cellStyle name="Normal 8 3 4 2 2" xfId="16183" xr:uid="{00000000-0005-0000-0000-000021960000}"/>
    <cellStyle name="Normal 8 3 4 2 2 2" xfId="28805" xr:uid="{00000000-0005-0000-0000-000022960000}"/>
    <cellStyle name="Normal 8 3 4 2 3" xfId="23749" xr:uid="{00000000-0005-0000-0000-000023960000}"/>
    <cellStyle name="Normal 8 3 4 2 4" xfId="45813" xr:uid="{00000000-0005-0000-0000-000024960000}"/>
    <cellStyle name="Normal 8 3 4 3" xfId="5777" xr:uid="{00000000-0005-0000-0000-000025960000}"/>
    <cellStyle name="Normal 8 3 4 3 2" xfId="45814" xr:uid="{00000000-0005-0000-0000-000026960000}"/>
    <cellStyle name="Normal 8 3 4 4" xfId="45815" xr:uid="{00000000-0005-0000-0000-000027960000}"/>
    <cellStyle name="Normal 8 3 4 5" xfId="45812" xr:uid="{00000000-0005-0000-0000-000028960000}"/>
    <cellStyle name="Normal 8 3 4 6" xfId="47301" xr:uid="{1DBDEB55-B226-4B96-8CF3-39AF5E8B6402}"/>
    <cellStyle name="Normal 8 3 5" xfId="2031" xr:uid="{00000000-0005-0000-0000-000029960000}"/>
    <cellStyle name="Normal 8 3 5 2" xfId="5778" xr:uid="{00000000-0005-0000-0000-00002A960000}"/>
    <cellStyle name="Normal 8 3 5 3" xfId="45816" xr:uid="{00000000-0005-0000-0000-00002B960000}"/>
    <cellStyle name="Normal 8 3 6" xfId="5779" xr:uid="{00000000-0005-0000-0000-00002C960000}"/>
    <cellStyle name="Normal 8 3 6 2" xfId="45817" xr:uid="{00000000-0005-0000-0000-00002D960000}"/>
    <cellStyle name="Normal 8 3 7" xfId="5780" xr:uid="{00000000-0005-0000-0000-00002E960000}"/>
    <cellStyle name="Normal 8 3 7 2" xfId="45818" xr:uid="{00000000-0005-0000-0000-00002F960000}"/>
    <cellStyle name="Normal 8 3 8" xfId="5781" xr:uid="{00000000-0005-0000-0000-000030960000}"/>
    <cellStyle name="Normal 8 3 8 2" xfId="45819" xr:uid="{00000000-0005-0000-0000-000031960000}"/>
    <cellStyle name="Normal 8 3 9" xfId="5782" xr:uid="{00000000-0005-0000-0000-000032960000}"/>
    <cellStyle name="Normal 8 30" xfId="5783" xr:uid="{00000000-0005-0000-0000-000033960000}"/>
    <cellStyle name="Normal 8 30 2" xfId="8488" xr:uid="{00000000-0005-0000-0000-000034960000}"/>
    <cellStyle name="Normal 8 30 2 2" xfId="14977" xr:uid="{00000000-0005-0000-0000-000035960000}"/>
    <cellStyle name="Normal 8 30 2 2 2" xfId="27652" xr:uid="{00000000-0005-0000-0000-000036960000}"/>
    <cellStyle name="Normal 8 30 2 3" xfId="19757" xr:uid="{00000000-0005-0000-0000-000037960000}"/>
    <cellStyle name="Normal 8 30 2 4" xfId="32871" xr:uid="{00000000-0005-0000-0000-000038960000}"/>
    <cellStyle name="Normal 8 30 2 5" xfId="35882" xr:uid="{00000000-0005-0000-0000-000039960000}"/>
    <cellStyle name="Normal 8 30 3" xfId="9412" xr:uid="{00000000-0005-0000-0000-00003A960000}"/>
    <cellStyle name="Normal 8 30 3 2" xfId="15819" xr:uid="{00000000-0005-0000-0000-00003B960000}"/>
    <cellStyle name="Normal 8 30 3 2 2" xfId="28460" xr:uid="{00000000-0005-0000-0000-00003C960000}"/>
    <cellStyle name="Normal 8 30 3 3" xfId="23407" xr:uid="{00000000-0005-0000-0000-00003D960000}"/>
    <cellStyle name="Normal 8 30 4" xfId="7536" xr:uid="{00000000-0005-0000-0000-00003E960000}"/>
    <cellStyle name="Normal 8 30 4 2" xfId="14048" xr:uid="{00000000-0005-0000-0000-00003F960000}"/>
    <cellStyle name="Normal 8 30 4 2 2" xfId="26778" xr:uid="{00000000-0005-0000-0000-000040960000}"/>
    <cellStyle name="Normal 8 30 4 3" xfId="22263" xr:uid="{00000000-0005-0000-0000-000041960000}"/>
    <cellStyle name="Normal 8 30 5" xfId="12887" xr:uid="{00000000-0005-0000-0000-000042960000}"/>
    <cellStyle name="Normal 8 30 5 2" xfId="25633" xr:uid="{00000000-0005-0000-0000-000043960000}"/>
    <cellStyle name="Normal 8 30 6" xfId="18460" xr:uid="{00000000-0005-0000-0000-000044960000}"/>
    <cellStyle name="Normal 8 30 7" xfId="31823" xr:uid="{00000000-0005-0000-0000-000045960000}"/>
    <cellStyle name="Normal 8 30 8" xfId="35032" xr:uid="{00000000-0005-0000-0000-000046960000}"/>
    <cellStyle name="Normal 8 31" xfId="3197" xr:uid="{00000000-0005-0000-0000-000047960000}"/>
    <cellStyle name="Normal 8 32" xfId="3194" xr:uid="{00000000-0005-0000-0000-000048960000}"/>
    <cellStyle name="Normal 8 33" xfId="3191" xr:uid="{00000000-0005-0000-0000-000049960000}"/>
    <cellStyle name="Normal 8 33 2" xfId="6143" xr:uid="{00000000-0005-0000-0000-00004A960000}"/>
    <cellStyle name="Normal 8 33 3" xfId="7840" xr:uid="{00000000-0005-0000-0000-00004B960000}"/>
    <cellStyle name="Normal 8 33 3 2" xfId="14335" xr:uid="{00000000-0005-0000-0000-00004C960000}"/>
    <cellStyle name="Normal 8 33 3 2 2" xfId="27023" xr:uid="{00000000-0005-0000-0000-00004D960000}"/>
    <cellStyle name="Normal 8 33 3 3" xfId="22512" xr:uid="{00000000-0005-0000-0000-00004E960000}"/>
    <cellStyle name="Normal 8 33 4" xfId="8762" xr:uid="{00000000-0005-0000-0000-00004F960000}"/>
    <cellStyle name="Normal 8 33 4 2" xfId="15177" xr:uid="{00000000-0005-0000-0000-000050960000}"/>
    <cellStyle name="Normal 8 33 4 2 2" xfId="27835" xr:uid="{00000000-0005-0000-0000-000051960000}"/>
    <cellStyle name="Normal 8 33 4 3" xfId="22802" xr:uid="{00000000-0005-0000-0000-000052960000}"/>
    <cellStyle name="Normal 8 33 5" xfId="6623" xr:uid="{00000000-0005-0000-0000-000053960000}"/>
    <cellStyle name="Normal 8 33 5 2" xfId="13210" xr:uid="{00000000-0005-0000-0000-000054960000}"/>
    <cellStyle name="Normal 8 33 5 2 2" xfId="25954" xr:uid="{00000000-0005-0000-0000-000055960000}"/>
    <cellStyle name="Normal 8 33 5 3" xfId="21362" xr:uid="{00000000-0005-0000-0000-000056960000}"/>
    <cellStyle name="Normal 8 33 6" xfId="12141" xr:uid="{00000000-0005-0000-0000-000057960000}"/>
    <cellStyle name="Normal 8 33 6 2" xfId="24886" xr:uid="{00000000-0005-0000-0000-000058960000}"/>
    <cellStyle name="Normal 8 33 7" xfId="21001" xr:uid="{00000000-0005-0000-0000-000059960000}"/>
    <cellStyle name="Normal 8 34" xfId="6346" xr:uid="{00000000-0005-0000-0000-00005A960000}"/>
    <cellStyle name="Normal 8 35" xfId="11294" xr:uid="{00000000-0005-0000-0000-00005B960000}"/>
    <cellStyle name="Normal 8 36" xfId="37188" xr:uid="{00000000-0005-0000-0000-00005C960000}"/>
    <cellStyle name="Normal 8 37" xfId="38107" xr:uid="{00000000-0005-0000-0000-00005D960000}"/>
    <cellStyle name="Normal 8 38" xfId="46720" xr:uid="{00000000-0005-0000-0000-00005E960000}"/>
    <cellStyle name="Normal 8 4" xfId="800" xr:uid="{00000000-0005-0000-0000-00005F960000}"/>
    <cellStyle name="Normal 8 4 10" xfId="5785" xr:uid="{00000000-0005-0000-0000-000060960000}"/>
    <cellStyle name="Normal 8 4 10 2" xfId="8489" xr:uid="{00000000-0005-0000-0000-000061960000}"/>
    <cellStyle name="Normal 8 4 10 2 2" xfId="14978" xr:uid="{00000000-0005-0000-0000-000062960000}"/>
    <cellStyle name="Normal 8 4 10 2 2 2" xfId="27653" xr:uid="{00000000-0005-0000-0000-000063960000}"/>
    <cellStyle name="Normal 8 4 10 2 3" xfId="19758" xr:uid="{00000000-0005-0000-0000-000064960000}"/>
    <cellStyle name="Normal 8 4 10 2 4" xfId="32872" xr:uid="{00000000-0005-0000-0000-000065960000}"/>
    <cellStyle name="Normal 8 4 10 2 5" xfId="35883" xr:uid="{00000000-0005-0000-0000-000066960000}"/>
    <cellStyle name="Normal 8 4 10 3" xfId="9413" xr:uid="{00000000-0005-0000-0000-000067960000}"/>
    <cellStyle name="Normal 8 4 10 3 2" xfId="15820" xr:uid="{00000000-0005-0000-0000-000068960000}"/>
    <cellStyle name="Normal 8 4 10 3 2 2" xfId="28461" xr:uid="{00000000-0005-0000-0000-000069960000}"/>
    <cellStyle name="Normal 8 4 10 3 3" xfId="23408" xr:uid="{00000000-0005-0000-0000-00006A960000}"/>
    <cellStyle name="Normal 8 4 10 4" xfId="7537" xr:uid="{00000000-0005-0000-0000-00006B960000}"/>
    <cellStyle name="Normal 8 4 10 4 2" xfId="14049" xr:uid="{00000000-0005-0000-0000-00006C960000}"/>
    <cellStyle name="Normal 8 4 10 4 2 2" xfId="26779" xr:uid="{00000000-0005-0000-0000-00006D960000}"/>
    <cellStyle name="Normal 8 4 10 4 3" xfId="22264" xr:uid="{00000000-0005-0000-0000-00006E960000}"/>
    <cellStyle name="Normal 8 4 10 5" xfId="12888" xr:uid="{00000000-0005-0000-0000-00006F960000}"/>
    <cellStyle name="Normal 8 4 10 5 2" xfId="25634" xr:uid="{00000000-0005-0000-0000-000070960000}"/>
    <cellStyle name="Normal 8 4 10 6" xfId="18462" xr:uid="{00000000-0005-0000-0000-000071960000}"/>
    <cellStyle name="Normal 8 4 10 7" xfId="31824" xr:uid="{00000000-0005-0000-0000-000072960000}"/>
    <cellStyle name="Normal 8 4 10 8" xfId="35033" xr:uid="{00000000-0005-0000-0000-000073960000}"/>
    <cellStyle name="Normal 8 4 11" xfId="5786" xr:uid="{00000000-0005-0000-0000-000074960000}"/>
    <cellStyle name="Normal 8 4 11 2" xfId="8490" xr:uid="{00000000-0005-0000-0000-000075960000}"/>
    <cellStyle name="Normal 8 4 11 2 2" xfId="14979" xr:uid="{00000000-0005-0000-0000-000076960000}"/>
    <cellStyle name="Normal 8 4 11 2 2 2" xfId="27654" xr:uid="{00000000-0005-0000-0000-000077960000}"/>
    <cellStyle name="Normal 8 4 11 2 3" xfId="19759" xr:uid="{00000000-0005-0000-0000-000078960000}"/>
    <cellStyle name="Normal 8 4 11 2 4" xfId="32873" xr:uid="{00000000-0005-0000-0000-000079960000}"/>
    <cellStyle name="Normal 8 4 11 2 5" xfId="35884" xr:uid="{00000000-0005-0000-0000-00007A960000}"/>
    <cellStyle name="Normal 8 4 11 3" xfId="9414" xr:uid="{00000000-0005-0000-0000-00007B960000}"/>
    <cellStyle name="Normal 8 4 11 3 2" xfId="15821" xr:uid="{00000000-0005-0000-0000-00007C960000}"/>
    <cellStyle name="Normal 8 4 11 3 2 2" xfId="28462" xr:uid="{00000000-0005-0000-0000-00007D960000}"/>
    <cellStyle name="Normal 8 4 11 3 3" xfId="23409" xr:uid="{00000000-0005-0000-0000-00007E960000}"/>
    <cellStyle name="Normal 8 4 11 4" xfId="7538" xr:uid="{00000000-0005-0000-0000-00007F960000}"/>
    <cellStyle name="Normal 8 4 11 4 2" xfId="14050" xr:uid="{00000000-0005-0000-0000-000080960000}"/>
    <cellStyle name="Normal 8 4 11 4 2 2" xfId="26780" xr:uid="{00000000-0005-0000-0000-000081960000}"/>
    <cellStyle name="Normal 8 4 11 4 3" xfId="22265" xr:uid="{00000000-0005-0000-0000-000082960000}"/>
    <cellStyle name="Normal 8 4 11 5" xfId="12889" xr:uid="{00000000-0005-0000-0000-000083960000}"/>
    <cellStyle name="Normal 8 4 11 5 2" xfId="25635" xr:uid="{00000000-0005-0000-0000-000084960000}"/>
    <cellStyle name="Normal 8 4 11 6" xfId="18463" xr:uid="{00000000-0005-0000-0000-000085960000}"/>
    <cellStyle name="Normal 8 4 11 7" xfId="31825" xr:uid="{00000000-0005-0000-0000-000086960000}"/>
    <cellStyle name="Normal 8 4 11 8" xfId="35034" xr:uid="{00000000-0005-0000-0000-000087960000}"/>
    <cellStyle name="Normal 8 4 12" xfId="5787" xr:uid="{00000000-0005-0000-0000-000088960000}"/>
    <cellStyle name="Normal 8 4 12 2" xfId="8491" xr:uid="{00000000-0005-0000-0000-000089960000}"/>
    <cellStyle name="Normal 8 4 12 2 2" xfId="14980" xr:uid="{00000000-0005-0000-0000-00008A960000}"/>
    <cellStyle name="Normal 8 4 12 2 2 2" xfId="27655" xr:uid="{00000000-0005-0000-0000-00008B960000}"/>
    <cellStyle name="Normal 8 4 12 2 3" xfId="19760" xr:uid="{00000000-0005-0000-0000-00008C960000}"/>
    <cellStyle name="Normal 8 4 12 2 4" xfId="32874" xr:uid="{00000000-0005-0000-0000-00008D960000}"/>
    <cellStyle name="Normal 8 4 12 2 5" xfId="35885" xr:uid="{00000000-0005-0000-0000-00008E960000}"/>
    <cellStyle name="Normal 8 4 12 3" xfId="9415" xr:uid="{00000000-0005-0000-0000-00008F960000}"/>
    <cellStyle name="Normal 8 4 12 3 2" xfId="15822" xr:uid="{00000000-0005-0000-0000-000090960000}"/>
    <cellStyle name="Normal 8 4 12 3 2 2" xfId="28463" xr:uid="{00000000-0005-0000-0000-000091960000}"/>
    <cellStyle name="Normal 8 4 12 3 3" xfId="23410" xr:uid="{00000000-0005-0000-0000-000092960000}"/>
    <cellStyle name="Normal 8 4 12 4" xfId="7539" xr:uid="{00000000-0005-0000-0000-000093960000}"/>
    <cellStyle name="Normal 8 4 12 4 2" xfId="14051" xr:uid="{00000000-0005-0000-0000-000094960000}"/>
    <cellStyle name="Normal 8 4 12 4 2 2" xfId="26781" xr:uid="{00000000-0005-0000-0000-000095960000}"/>
    <cellStyle name="Normal 8 4 12 4 3" xfId="22266" xr:uid="{00000000-0005-0000-0000-000096960000}"/>
    <cellStyle name="Normal 8 4 12 5" xfId="12890" xr:uid="{00000000-0005-0000-0000-000097960000}"/>
    <cellStyle name="Normal 8 4 12 5 2" xfId="25636" xr:uid="{00000000-0005-0000-0000-000098960000}"/>
    <cellStyle name="Normal 8 4 12 6" xfId="18464" xr:uid="{00000000-0005-0000-0000-000099960000}"/>
    <cellStyle name="Normal 8 4 12 7" xfId="31826" xr:uid="{00000000-0005-0000-0000-00009A960000}"/>
    <cellStyle name="Normal 8 4 12 8" xfId="35035" xr:uid="{00000000-0005-0000-0000-00009B960000}"/>
    <cellStyle name="Normal 8 4 13" xfId="5788" xr:uid="{00000000-0005-0000-0000-00009C960000}"/>
    <cellStyle name="Normal 8 4 13 2" xfId="8492" xr:uid="{00000000-0005-0000-0000-00009D960000}"/>
    <cellStyle name="Normal 8 4 13 2 2" xfId="14981" xr:uid="{00000000-0005-0000-0000-00009E960000}"/>
    <cellStyle name="Normal 8 4 13 2 2 2" xfId="27656" xr:uid="{00000000-0005-0000-0000-00009F960000}"/>
    <cellStyle name="Normal 8 4 13 2 3" xfId="19761" xr:uid="{00000000-0005-0000-0000-0000A0960000}"/>
    <cellStyle name="Normal 8 4 13 2 4" xfId="32875" xr:uid="{00000000-0005-0000-0000-0000A1960000}"/>
    <cellStyle name="Normal 8 4 13 2 5" xfId="35886" xr:uid="{00000000-0005-0000-0000-0000A2960000}"/>
    <cellStyle name="Normal 8 4 13 3" xfId="9416" xr:uid="{00000000-0005-0000-0000-0000A3960000}"/>
    <cellStyle name="Normal 8 4 13 3 2" xfId="15823" xr:uid="{00000000-0005-0000-0000-0000A4960000}"/>
    <cellStyle name="Normal 8 4 13 3 2 2" xfId="28464" xr:uid="{00000000-0005-0000-0000-0000A5960000}"/>
    <cellStyle name="Normal 8 4 13 3 3" xfId="23411" xr:uid="{00000000-0005-0000-0000-0000A6960000}"/>
    <cellStyle name="Normal 8 4 13 4" xfId="7540" xr:uid="{00000000-0005-0000-0000-0000A7960000}"/>
    <cellStyle name="Normal 8 4 13 4 2" xfId="14052" xr:uid="{00000000-0005-0000-0000-0000A8960000}"/>
    <cellStyle name="Normal 8 4 13 4 2 2" xfId="26782" xr:uid="{00000000-0005-0000-0000-0000A9960000}"/>
    <cellStyle name="Normal 8 4 13 4 3" xfId="22267" xr:uid="{00000000-0005-0000-0000-0000AA960000}"/>
    <cellStyle name="Normal 8 4 13 5" xfId="12891" xr:uid="{00000000-0005-0000-0000-0000AB960000}"/>
    <cellStyle name="Normal 8 4 13 5 2" xfId="25637" xr:uid="{00000000-0005-0000-0000-0000AC960000}"/>
    <cellStyle name="Normal 8 4 13 6" xfId="18465" xr:uid="{00000000-0005-0000-0000-0000AD960000}"/>
    <cellStyle name="Normal 8 4 13 7" xfId="31827" xr:uid="{00000000-0005-0000-0000-0000AE960000}"/>
    <cellStyle name="Normal 8 4 13 8" xfId="35036" xr:uid="{00000000-0005-0000-0000-0000AF960000}"/>
    <cellStyle name="Normal 8 4 14" xfId="5789" xr:uid="{00000000-0005-0000-0000-0000B0960000}"/>
    <cellStyle name="Normal 8 4 14 2" xfId="8493" xr:uid="{00000000-0005-0000-0000-0000B1960000}"/>
    <cellStyle name="Normal 8 4 14 2 2" xfId="14982" xr:uid="{00000000-0005-0000-0000-0000B2960000}"/>
    <cellStyle name="Normal 8 4 14 2 2 2" xfId="27657" xr:uid="{00000000-0005-0000-0000-0000B3960000}"/>
    <cellStyle name="Normal 8 4 14 2 3" xfId="19762" xr:uid="{00000000-0005-0000-0000-0000B4960000}"/>
    <cellStyle name="Normal 8 4 14 2 4" xfId="32876" xr:uid="{00000000-0005-0000-0000-0000B5960000}"/>
    <cellStyle name="Normal 8 4 14 2 5" xfId="35887" xr:uid="{00000000-0005-0000-0000-0000B6960000}"/>
    <cellStyle name="Normal 8 4 14 3" xfId="9417" xr:uid="{00000000-0005-0000-0000-0000B7960000}"/>
    <cellStyle name="Normal 8 4 14 3 2" xfId="15824" xr:uid="{00000000-0005-0000-0000-0000B8960000}"/>
    <cellStyle name="Normal 8 4 14 3 2 2" xfId="28465" xr:uid="{00000000-0005-0000-0000-0000B9960000}"/>
    <cellStyle name="Normal 8 4 14 3 3" xfId="23412" xr:uid="{00000000-0005-0000-0000-0000BA960000}"/>
    <cellStyle name="Normal 8 4 14 4" xfId="7541" xr:uid="{00000000-0005-0000-0000-0000BB960000}"/>
    <cellStyle name="Normal 8 4 14 4 2" xfId="14053" xr:uid="{00000000-0005-0000-0000-0000BC960000}"/>
    <cellStyle name="Normal 8 4 14 4 2 2" xfId="26783" xr:uid="{00000000-0005-0000-0000-0000BD960000}"/>
    <cellStyle name="Normal 8 4 14 4 3" xfId="22268" xr:uid="{00000000-0005-0000-0000-0000BE960000}"/>
    <cellStyle name="Normal 8 4 14 5" xfId="12892" xr:uid="{00000000-0005-0000-0000-0000BF960000}"/>
    <cellStyle name="Normal 8 4 14 5 2" xfId="25638" xr:uid="{00000000-0005-0000-0000-0000C0960000}"/>
    <cellStyle name="Normal 8 4 14 6" xfId="18466" xr:uid="{00000000-0005-0000-0000-0000C1960000}"/>
    <cellStyle name="Normal 8 4 14 7" xfId="31828" xr:uid="{00000000-0005-0000-0000-0000C2960000}"/>
    <cellStyle name="Normal 8 4 14 8" xfId="35037" xr:uid="{00000000-0005-0000-0000-0000C3960000}"/>
    <cellStyle name="Normal 8 4 15" xfId="5790" xr:uid="{00000000-0005-0000-0000-0000C4960000}"/>
    <cellStyle name="Normal 8 4 15 2" xfId="8494" xr:uid="{00000000-0005-0000-0000-0000C5960000}"/>
    <cellStyle name="Normal 8 4 15 2 2" xfId="14983" xr:uid="{00000000-0005-0000-0000-0000C6960000}"/>
    <cellStyle name="Normal 8 4 15 2 2 2" xfId="27658" xr:uid="{00000000-0005-0000-0000-0000C7960000}"/>
    <cellStyle name="Normal 8 4 15 2 3" xfId="19763" xr:uid="{00000000-0005-0000-0000-0000C8960000}"/>
    <cellStyle name="Normal 8 4 15 2 4" xfId="32877" xr:uid="{00000000-0005-0000-0000-0000C9960000}"/>
    <cellStyle name="Normal 8 4 15 2 5" xfId="35888" xr:uid="{00000000-0005-0000-0000-0000CA960000}"/>
    <cellStyle name="Normal 8 4 15 3" xfId="9418" xr:uid="{00000000-0005-0000-0000-0000CB960000}"/>
    <cellStyle name="Normal 8 4 15 3 2" xfId="15825" xr:uid="{00000000-0005-0000-0000-0000CC960000}"/>
    <cellStyle name="Normal 8 4 15 3 2 2" xfId="28466" xr:uid="{00000000-0005-0000-0000-0000CD960000}"/>
    <cellStyle name="Normal 8 4 15 3 3" xfId="23413" xr:uid="{00000000-0005-0000-0000-0000CE960000}"/>
    <cellStyle name="Normal 8 4 15 4" xfId="7542" xr:uid="{00000000-0005-0000-0000-0000CF960000}"/>
    <cellStyle name="Normal 8 4 15 4 2" xfId="14054" xr:uid="{00000000-0005-0000-0000-0000D0960000}"/>
    <cellStyle name="Normal 8 4 15 4 2 2" xfId="26784" xr:uid="{00000000-0005-0000-0000-0000D1960000}"/>
    <cellStyle name="Normal 8 4 15 4 3" xfId="22269" xr:uid="{00000000-0005-0000-0000-0000D2960000}"/>
    <cellStyle name="Normal 8 4 15 5" xfId="12893" xr:uid="{00000000-0005-0000-0000-0000D3960000}"/>
    <cellStyle name="Normal 8 4 15 5 2" xfId="25639" xr:uid="{00000000-0005-0000-0000-0000D4960000}"/>
    <cellStyle name="Normal 8 4 15 6" xfId="18467" xr:uid="{00000000-0005-0000-0000-0000D5960000}"/>
    <cellStyle name="Normal 8 4 15 7" xfId="31829" xr:uid="{00000000-0005-0000-0000-0000D6960000}"/>
    <cellStyle name="Normal 8 4 15 8" xfId="35038" xr:uid="{00000000-0005-0000-0000-0000D7960000}"/>
    <cellStyle name="Normal 8 4 16" xfId="5791" xr:uid="{00000000-0005-0000-0000-0000D8960000}"/>
    <cellStyle name="Normal 8 4 16 2" xfId="8495" xr:uid="{00000000-0005-0000-0000-0000D9960000}"/>
    <cellStyle name="Normal 8 4 16 2 2" xfId="14984" xr:uid="{00000000-0005-0000-0000-0000DA960000}"/>
    <cellStyle name="Normal 8 4 16 2 2 2" xfId="27659" xr:uid="{00000000-0005-0000-0000-0000DB960000}"/>
    <cellStyle name="Normal 8 4 16 2 3" xfId="19764" xr:uid="{00000000-0005-0000-0000-0000DC960000}"/>
    <cellStyle name="Normal 8 4 16 2 4" xfId="32878" xr:uid="{00000000-0005-0000-0000-0000DD960000}"/>
    <cellStyle name="Normal 8 4 16 2 5" xfId="35889" xr:uid="{00000000-0005-0000-0000-0000DE960000}"/>
    <cellStyle name="Normal 8 4 16 3" xfId="9419" xr:uid="{00000000-0005-0000-0000-0000DF960000}"/>
    <cellStyle name="Normal 8 4 16 3 2" xfId="15826" xr:uid="{00000000-0005-0000-0000-0000E0960000}"/>
    <cellStyle name="Normal 8 4 16 3 2 2" xfId="28467" xr:uid="{00000000-0005-0000-0000-0000E1960000}"/>
    <cellStyle name="Normal 8 4 16 3 3" xfId="23414" xr:uid="{00000000-0005-0000-0000-0000E2960000}"/>
    <cellStyle name="Normal 8 4 16 4" xfId="7543" xr:uid="{00000000-0005-0000-0000-0000E3960000}"/>
    <cellStyle name="Normal 8 4 16 4 2" xfId="14055" xr:uid="{00000000-0005-0000-0000-0000E4960000}"/>
    <cellStyle name="Normal 8 4 16 4 2 2" xfId="26785" xr:uid="{00000000-0005-0000-0000-0000E5960000}"/>
    <cellStyle name="Normal 8 4 16 4 3" xfId="22270" xr:uid="{00000000-0005-0000-0000-0000E6960000}"/>
    <cellStyle name="Normal 8 4 16 5" xfId="12894" xr:uid="{00000000-0005-0000-0000-0000E7960000}"/>
    <cellStyle name="Normal 8 4 16 5 2" xfId="25640" xr:uid="{00000000-0005-0000-0000-0000E8960000}"/>
    <cellStyle name="Normal 8 4 16 6" xfId="18468" xr:uid="{00000000-0005-0000-0000-0000E9960000}"/>
    <cellStyle name="Normal 8 4 16 7" xfId="31830" xr:uid="{00000000-0005-0000-0000-0000EA960000}"/>
    <cellStyle name="Normal 8 4 16 8" xfId="35039" xr:uid="{00000000-0005-0000-0000-0000EB960000}"/>
    <cellStyle name="Normal 8 4 17" xfId="5792" xr:uid="{00000000-0005-0000-0000-0000EC960000}"/>
    <cellStyle name="Normal 8 4 17 2" xfId="8496" xr:uid="{00000000-0005-0000-0000-0000ED960000}"/>
    <cellStyle name="Normal 8 4 17 2 2" xfId="14985" xr:uid="{00000000-0005-0000-0000-0000EE960000}"/>
    <cellStyle name="Normal 8 4 17 2 2 2" xfId="27660" xr:uid="{00000000-0005-0000-0000-0000EF960000}"/>
    <cellStyle name="Normal 8 4 17 2 3" xfId="19765" xr:uid="{00000000-0005-0000-0000-0000F0960000}"/>
    <cellStyle name="Normal 8 4 17 2 4" xfId="32879" xr:uid="{00000000-0005-0000-0000-0000F1960000}"/>
    <cellStyle name="Normal 8 4 17 2 5" xfId="35890" xr:uid="{00000000-0005-0000-0000-0000F2960000}"/>
    <cellStyle name="Normal 8 4 17 3" xfId="9420" xr:uid="{00000000-0005-0000-0000-0000F3960000}"/>
    <cellStyle name="Normal 8 4 17 3 2" xfId="15827" xr:uid="{00000000-0005-0000-0000-0000F4960000}"/>
    <cellStyle name="Normal 8 4 17 3 2 2" xfId="28468" xr:uid="{00000000-0005-0000-0000-0000F5960000}"/>
    <cellStyle name="Normal 8 4 17 3 3" xfId="23415" xr:uid="{00000000-0005-0000-0000-0000F6960000}"/>
    <cellStyle name="Normal 8 4 17 4" xfId="7544" xr:uid="{00000000-0005-0000-0000-0000F7960000}"/>
    <cellStyle name="Normal 8 4 17 4 2" xfId="14056" xr:uid="{00000000-0005-0000-0000-0000F8960000}"/>
    <cellStyle name="Normal 8 4 17 4 2 2" xfId="26786" xr:uid="{00000000-0005-0000-0000-0000F9960000}"/>
    <cellStyle name="Normal 8 4 17 4 3" xfId="22271" xr:uid="{00000000-0005-0000-0000-0000FA960000}"/>
    <cellStyle name="Normal 8 4 17 5" xfId="12895" xr:uid="{00000000-0005-0000-0000-0000FB960000}"/>
    <cellStyle name="Normal 8 4 17 5 2" xfId="25641" xr:uid="{00000000-0005-0000-0000-0000FC960000}"/>
    <cellStyle name="Normal 8 4 17 6" xfId="18469" xr:uid="{00000000-0005-0000-0000-0000FD960000}"/>
    <cellStyle name="Normal 8 4 17 7" xfId="31831" xr:uid="{00000000-0005-0000-0000-0000FE960000}"/>
    <cellStyle name="Normal 8 4 17 8" xfId="35040" xr:uid="{00000000-0005-0000-0000-0000FF960000}"/>
    <cellStyle name="Normal 8 4 18" xfId="5793" xr:uid="{00000000-0005-0000-0000-000000970000}"/>
    <cellStyle name="Normal 8 4 18 2" xfId="8497" xr:uid="{00000000-0005-0000-0000-000001970000}"/>
    <cellStyle name="Normal 8 4 18 2 2" xfId="14986" xr:uid="{00000000-0005-0000-0000-000002970000}"/>
    <cellStyle name="Normal 8 4 18 2 2 2" xfId="27661" xr:uid="{00000000-0005-0000-0000-000003970000}"/>
    <cellStyle name="Normal 8 4 18 2 3" xfId="19766" xr:uid="{00000000-0005-0000-0000-000004970000}"/>
    <cellStyle name="Normal 8 4 18 2 4" xfId="32880" xr:uid="{00000000-0005-0000-0000-000005970000}"/>
    <cellStyle name="Normal 8 4 18 2 5" xfId="35891" xr:uid="{00000000-0005-0000-0000-000006970000}"/>
    <cellStyle name="Normal 8 4 18 3" xfId="9421" xr:uid="{00000000-0005-0000-0000-000007970000}"/>
    <cellStyle name="Normal 8 4 18 3 2" xfId="15828" xr:uid="{00000000-0005-0000-0000-000008970000}"/>
    <cellStyle name="Normal 8 4 18 3 2 2" xfId="28469" xr:uid="{00000000-0005-0000-0000-000009970000}"/>
    <cellStyle name="Normal 8 4 18 3 3" xfId="23416" xr:uid="{00000000-0005-0000-0000-00000A970000}"/>
    <cellStyle name="Normal 8 4 18 4" xfId="7545" xr:uid="{00000000-0005-0000-0000-00000B970000}"/>
    <cellStyle name="Normal 8 4 18 4 2" xfId="14057" xr:uid="{00000000-0005-0000-0000-00000C970000}"/>
    <cellStyle name="Normal 8 4 18 4 2 2" xfId="26787" xr:uid="{00000000-0005-0000-0000-00000D970000}"/>
    <cellStyle name="Normal 8 4 18 4 3" xfId="22272" xr:uid="{00000000-0005-0000-0000-00000E970000}"/>
    <cellStyle name="Normal 8 4 18 5" xfId="12896" xr:uid="{00000000-0005-0000-0000-00000F970000}"/>
    <cellStyle name="Normal 8 4 18 5 2" xfId="25642" xr:uid="{00000000-0005-0000-0000-000010970000}"/>
    <cellStyle name="Normal 8 4 18 6" xfId="18470" xr:uid="{00000000-0005-0000-0000-000011970000}"/>
    <cellStyle name="Normal 8 4 18 7" xfId="31832" xr:uid="{00000000-0005-0000-0000-000012970000}"/>
    <cellStyle name="Normal 8 4 18 8" xfId="35041" xr:uid="{00000000-0005-0000-0000-000013970000}"/>
    <cellStyle name="Normal 8 4 19" xfId="5794" xr:uid="{00000000-0005-0000-0000-000014970000}"/>
    <cellStyle name="Normal 8 4 19 2" xfId="8498" xr:uid="{00000000-0005-0000-0000-000015970000}"/>
    <cellStyle name="Normal 8 4 19 2 2" xfId="14987" xr:uid="{00000000-0005-0000-0000-000016970000}"/>
    <cellStyle name="Normal 8 4 19 2 2 2" xfId="27662" xr:uid="{00000000-0005-0000-0000-000017970000}"/>
    <cellStyle name="Normal 8 4 19 2 3" xfId="19767" xr:uid="{00000000-0005-0000-0000-000018970000}"/>
    <cellStyle name="Normal 8 4 19 2 4" xfId="32881" xr:uid="{00000000-0005-0000-0000-000019970000}"/>
    <cellStyle name="Normal 8 4 19 2 5" xfId="35892" xr:uid="{00000000-0005-0000-0000-00001A970000}"/>
    <cellStyle name="Normal 8 4 19 3" xfId="9422" xr:uid="{00000000-0005-0000-0000-00001B970000}"/>
    <cellStyle name="Normal 8 4 19 3 2" xfId="15829" xr:uid="{00000000-0005-0000-0000-00001C970000}"/>
    <cellStyle name="Normal 8 4 19 3 2 2" xfId="28470" xr:uid="{00000000-0005-0000-0000-00001D970000}"/>
    <cellStyle name="Normal 8 4 19 3 3" xfId="23417" xr:uid="{00000000-0005-0000-0000-00001E970000}"/>
    <cellStyle name="Normal 8 4 19 4" xfId="7546" xr:uid="{00000000-0005-0000-0000-00001F970000}"/>
    <cellStyle name="Normal 8 4 19 4 2" xfId="14058" xr:uid="{00000000-0005-0000-0000-000020970000}"/>
    <cellStyle name="Normal 8 4 19 4 2 2" xfId="26788" xr:uid="{00000000-0005-0000-0000-000021970000}"/>
    <cellStyle name="Normal 8 4 19 4 3" xfId="22273" xr:uid="{00000000-0005-0000-0000-000022970000}"/>
    <cellStyle name="Normal 8 4 19 5" xfId="12897" xr:uid="{00000000-0005-0000-0000-000023970000}"/>
    <cellStyle name="Normal 8 4 19 5 2" xfId="25643" xr:uid="{00000000-0005-0000-0000-000024970000}"/>
    <cellStyle name="Normal 8 4 19 6" xfId="18471" xr:uid="{00000000-0005-0000-0000-000025970000}"/>
    <cellStyle name="Normal 8 4 19 7" xfId="31833" xr:uid="{00000000-0005-0000-0000-000026970000}"/>
    <cellStyle name="Normal 8 4 19 8" xfId="35042" xr:uid="{00000000-0005-0000-0000-000027970000}"/>
    <cellStyle name="Normal 8 4 2" xfId="2040" xr:uid="{00000000-0005-0000-0000-000028970000}"/>
    <cellStyle name="Normal 8 4 2 10" xfId="5795" xr:uid="{00000000-0005-0000-0000-000029970000}"/>
    <cellStyle name="Normal 8 4 2 11" xfId="45820" xr:uid="{00000000-0005-0000-0000-00002A970000}"/>
    <cellStyle name="Normal 8 4 2 12" xfId="47303" xr:uid="{8E31C2B2-33C9-4DBC-AFA0-EBAAF19DDC93}"/>
    <cellStyle name="Normal 8 4 2 2" xfId="2041" xr:uid="{00000000-0005-0000-0000-00002B970000}"/>
    <cellStyle name="Normal 8 4 2 2 2" xfId="10910" xr:uid="{00000000-0005-0000-0000-00002C970000}"/>
    <cellStyle name="Normal 8 4 2 2 2 2" xfId="16391" xr:uid="{00000000-0005-0000-0000-00002D970000}"/>
    <cellStyle name="Normal 8 4 2 2 2 2 2" xfId="28933" xr:uid="{00000000-0005-0000-0000-00002E970000}"/>
    <cellStyle name="Normal 8 4 2 2 2 3" xfId="23843" xr:uid="{00000000-0005-0000-0000-00002F970000}"/>
    <cellStyle name="Normal 8 4 2 2 2 4" xfId="45822" xr:uid="{00000000-0005-0000-0000-000030970000}"/>
    <cellStyle name="Normal 8 4 2 2 3" xfId="14988" xr:uid="{00000000-0005-0000-0000-000031970000}"/>
    <cellStyle name="Normal 8 4 2 2 3 2" xfId="27663" xr:uid="{00000000-0005-0000-0000-000032970000}"/>
    <cellStyle name="Normal 8 4 2 2 3 3" xfId="45823" xr:uid="{00000000-0005-0000-0000-000033970000}"/>
    <cellStyle name="Normal 8 4 2 2 4" xfId="19768" xr:uid="{00000000-0005-0000-0000-000034970000}"/>
    <cellStyle name="Normal 8 4 2 2 4 2" xfId="45824" xr:uid="{00000000-0005-0000-0000-000035970000}"/>
    <cellStyle name="Normal 8 4 2 2 5" xfId="32882" xr:uid="{00000000-0005-0000-0000-000036970000}"/>
    <cellStyle name="Normal 8 4 2 2 6" xfId="35893" xr:uid="{00000000-0005-0000-0000-000037970000}"/>
    <cellStyle name="Normal 8 4 2 2 7" xfId="8499" xr:uid="{00000000-0005-0000-0000-000038970000}"/>
    <cellStyle name="Normal 8 4 2 2 8" xfId="45821" xr:uid="{00000000-0005-0000-0000-000039970000}"/>
    <cellStyle name="Normal 8 4 2 2 9" xfId="47304" xr:uid="{FCA980F3-144D-47E5-9DE4-037777876D47}"/>
    <cellStyle name="Normal 8 4 2 3" xfId="9423" xr:uid="{00000000-0005-0000-0000-00003A970000}"/>
    <cellStyle name="Normal 8 4 2 3 2" xfId="15830" xr:uid="{00000000-0005-0000-0000-00003B970000}"/>
    <cellStyle name="Normal 8 4 2 3 2 2" xfId="28471" xr:uid="{00000000-0005-0000-0000-00003C970000}"/>
    <cellStyle name="Normal 8 4 2 3 3" xfId="23418" xr:uid="{00000000-0005-0000-0000-00003D970000}"/>
    <cellStyle name="Normal 8 4 2 3 4" xfId="45825" xr:uid="{00000000-0005-0000-0000-00003E970000}"/>
    <cellStyle name="Normal 8 4 2 4" xfId="10104" xr:uid="{00000000-0005-0000-0000-00003F970000}"/>
    <cellStyle name="Normal 8 4 2 4 2" xfId="16015" xr:uid="{00000000-0005-0000-0000-000040970000}"/>
    <cellStyle name="Normal 8 4 2 4 2 2" xfId="28643" xr:uid="{00000000-0005-0000-0000-000041970000}"/>
    <cellStyle name="Normal 8 4 2 4 3" xfId="23611" xr:uid="{00000000-0005-0000-0000-000042970000}"/>
    <cellStyle name="Normal 8 4 2 4 4" xfId="45826" xr:uid="{00000000-0005-0000-0000-000043970000}"/>
    <cellStyle name="Normal 8 4 2 5" xfId="7547" xr:uid="{00000000-0005-0000-0000-000044970000}"/>
    <cellStyle name="Normal 8 4 2 5 2" xfId="14059" xr:uid="{00000000-0005-0000-0000-000045970000}"/>
    <cellStyle name="Normal 8 4 2 5 2 2" xfId="26789" xr:uid="{00000000-0005-0000-0000-000046970000}"/>
    <cellStyle name="Normal 8 4 2 5 3" xfId="22274" xr:uid="{00000000-0005-0000-0000-000047970000}"/>
    <cellStyle name="Normal 8 4 2 5 4" xfId="45827" xr:uid="{00000000-0005-0000-0000-000048970000}"/>
    <cellStyle name="Normal 8 4 2 6" xfId="12898" xr:uid="{00000000-0005-0000-0000-000049970000}"/>
    <cellStyle name="Normal 8 4 2 6 2" xfId="25644" xr:uid="{00000000-0005-0000-0000-00004A970000}"/>
    <cellStyle name="Normal 8 4 2 7" xfId="18472" xr:uid="{00000000-0005-0000-0000-00004B970000}"/>
    <cellStyle name="Normal 8 4 2 8" xfId="31834" xr:uid="{00000000-0005-0000-0000-00004C970000}"/>
    <cellStyle name="Normal 8 4 2 9" xfId="35043" xr:uid="{00000000-0005-0000-0000-00004D970000}"/>
    <cellStyle name="Normal 8 4 20" xfId="5784" xr:uid="{00000000-0005-0000-0000-00004E970000}"/>
    <cellStyle name="Normal 8 4 20 2" xfId="18840" xr:uid="{00000000-0005-0000-0000-00004F970000}"/>
    <cellStyle name="Normal 8 4 21" xfId="10916" xr:uid="{00000000-0005-0000-0000-000050970000}"/>
    <cellStyle name="Normal 8 4 21 2" xfId="16395" xr:uid="{00000000-0005-0000-0000-000051970000}"/>
    <cellStyle name="Normal 8 4 21 2 2" xfId="28937" xr:uid="{00000000-0005-0000-0000-000052970000}"/>
    <cellStyle name="Normal 8 4 21 3" xfId="18461" xr:uid="{00000000-0005-0000-0000-000053970000}"/>
    <cellStyle name="Normal 8 4 21 4" xfId="23847" xr:uid="{00000000-0005-0000-0000-000054970000}"/>
    <cellStyle name="Normal 8 4 22" xfId="3012" xr:uid="{00000000-0005-0000-0000-000055970000}"/>
    <cellStyle name="Normal 8 4 23" xfId="47302" xr:uid="{523ED5A7-8C46-4DFC-8642-535C79C807C6}"/>
    <cellStyle name="Normal 8 4 3" xfId="2042" xr:uid="{00000000-0005-0000-0000-000056970000}"/>
    <cellStyle name="Normal 8 4 3 10" xfId="5796" xr:uid="{00000000-0005-0000-0000-000057970000}"/>
    <cellStyle name="Normal 8 4 3 11" xfId="45828" xr:uid="{00000000-0005-0000-0000-000058970000}"/>
    <cellStyle name="Normal 8 4 3 12" xfId="47305" xr:uid="{1C4D6913-E200-43E8-84B1-5BE579A1B745}"/>
    <cellStyle name="Normal 8 4 3 2" xfId="8500" xr:uid="{00000000-0005-0000-0000-000059970000}"/>
    <cellStyle name="Normal 8 4 3 2 2" xfId="14989" xr:uid="{00000000-0005-0000-0000-00005A970000}"/>
    <cellStyle name="Normal 8 4 3 2 2 2" xfId="27664" xr:uid="{00000000-0005-0000-0000-00005B970000}"/>
    <cellStyle name="Normal 8 4 3 2 3" xfId="19769" xr:uid="{00000000-0005-0000-0000-00005C970000}"/>
    <cellStyle name="Normal 8 4 3 2 4" xfId="32883" xr:uid="{00000000-0005-0000-0000-00005D970000}"/>
    <cellStyle name="Normal 8 4 3 2 5" xfId="35894" xr:uid="{00000000-0005-0000-0000-00005E970000}"/>
    <cellStyle name="Normal 8 4 3 2 6" xfId="45829" xr:uid="{00000000-0005-0000-0000-00005F970000}"/>
    <cellStyle name="Normal 8 4 3 3" xfId="9424" xr:uid="{00000000-0005-0000-0000-000060970000}"/>
    <cellStyle name="Normal 8 4 3 3 2" xfId="15831" xr:uid="{00000000-0005-0000-0000-000061970000}"/>
    <cellStyle name="Normal 8 4 3 3 2 2" xfId="28472" xr:uid="{00000000-0005-0000-0000-000062970000}"/>
    <cellStyle name="Normal 8 4 3 3 3" xfId="23419" xr:uid="{00000000-0005-0000-0000-000063970000}"/>
    <cellStyle name="Normal 8 4 3 3 4" xfId="45830" xr:uid="{00000000-0005-0000-0000-000064970000}"/>
    <cellStyle name="Normal 8 4 3 4" xfId="10864" xr:uid="{00000000-0005-0000-0000-000065970000}"/>
    <cellStyle name="Normal 8 4 3 4 2" xfId="16359" xr:uid="{00000000-0005-0000-0000-000066970000}"/>
    <cellStyle name="Normal 8 4 3 4 2 2" xfId="28901" xr:uid="{00000000-0005-0000-0000-000067970000}"/>
    <cellStyle name="Normal 8 4 3 4 3" xfId="23815" xr:uid="{00000000-0005-0000-0000-000068970000}"/>
    <cellStyle name="Normal 8 4 3 4 4" xfId="45831" xr:uid="{00000000-0005-0000-0000-000069970000}"/>
    <cellStyle name="Normal 8 4 3 5" xfId="7548" xr:uid="{00000000-0005-0000-0000-00006A970000}"/>
    <cellStyle name="Normal 8 4 3 5 2" xfId="14060" xr:uid="{00000000-0005-0000-0000-00006B970000}"/>
    <cellStyle name="Normal 8 4 3 5 2 2" xfId="26790" xr:uid="{00000000-0005-0000-0000-00006C970000}"/>
    <cellStyle name="Normal 8 4 3 5 3" xfId="22275" xr:uid="{00000000-0005-0000-0000-00006D970000}"/>
    <cellStyle name="Normal 8 4 3 6" xfId="12899" xr:uid="{00000000-0005-0000-0000-00006E970000}"/>
    <cellStyle name="Normal 8 4 3 6 2" xfId="25645" xr:uid="{00000000-0005-0000-0000-00006F970000}"/>
    <cellStyle name="Normal 8 4 3 7" xfId="18473" xr:uid="{00000000-0005-0000-0000-000070970000}"/>
    <cellStyle name="Normal 8 4 3 8" xfId="31835" xr:uid="{00000000-0005-0000-0000-000071970000}"/>
    <cellStyle name="Normal 8 4 3 9" xfId="35044" xr:uid="{00000000-0005-0000-0000-000072970000}"/>
    <cellStyle name="Normal 8 4 4" xfId="2039" xr:uid="{00000000-0005-0000-0000-000073970000}"/>
    <cellStyle name="Normal 8 4 4 10" xfId="45832" xr:uid="{00000000-0005-0000-0000-000074970000}"/>
    <cellStyle name="Normal 8 4 4 2" xfId="8501" xr:uid="{00000000-0005-0000-0000-000075970000}"/>
    <cellStyle name="Normal 8 4 4 2 2" xfId="14990" xr:uid="{00000000-0005-0000-0000-000076970000}"/>
    <cellStyle name="Normal 8 4 4 2 2 2" xfId="27665" xr:uid="{00000000-0005-0000-0000-000077970000}"/>
    <cellStyle name="Normal 8 4 4 2 3" xfId="19770" xr:uid="{00000000-0005-0000-0000-000078970000}"/>
    <cellStyle name="Normal 8 4 4 2 4" xfId="32884" xr:uid="{00000000-0005-0000-0000-000079970000}"/>
    <cellStyle name="Normal 8 4 4 2 5" xfId="35895" xr:uid="{00000000-0005-0000-0000-00007A970000}"/>
    <cellStyle name="Normal 8 4 4 2 6" xfId="45833" xr:uid="{00000000-0005-0000-0000-00007B970000}"/>
    <cellStyle name="Normal 8 4 4 3" xfId="9425" xr:uid="{00000000-0005-0000-0000-00007C970000}"/>
    <cellStyle name="Normal 8 4 4 3 2" xfId="15832" xr:uid="{00000000-0005-0000-0000-00007D970000}"/>
    <cellStyle name="Normal 8 4 4 3 2 2" xfId="28473" xr:uid="{00000000-0005-0000-0000-00007E970000}"/>
    <cellStyle name="Normal 8 4 4 3 3" xfId="23420" xr:uid="{00000000-0005-0000-0000-00007F970000}"/>
    <cellStyle name="Normal 8 4 4 4" xfId="7549" xr:uid="{00000000-0005-0000-0000-000080970000}"/>
    <cellStyle name="Normal 8 4 4 4 2" xfId="14061" xr:uid="{00000000-0005-0000-0000-000081970000}"/>
    <cellStyle name="Normal 8 4 4 4 2 2" xfId="26791" xr:uid="{00000000-0005-0000-0000-000082970000}"/>
    <cellStyle name="Normal 8 4 4 4 3" xfId="22276" xr:uid="{00000000-0005-0000-0000-000083970000}"/>
    <cellStyle name="Normal 8 4 4 5" xfId="12900" xr:uid="{00000000-0005-0000-0000-000084970000}"/>
    <cellStyle name="Normal 8 4 4 5 2" xfId="25646" xr:uid="{00000000-0005-0000-0000-000085970000}"/>
    <cellStyle name="Normal 8 4 4 6" xfId="18474" xr:uid="{00000000-0005-0000-0000-000086970000}"/>
    <cellStyle name="Normal 8 4 4 7" xfId="31836" xr:uid="{00000000-0005-0000-0000-000087970000}"/>
    <cellStyle name="Normal 8 4 4 8" xfId="35045" xr:uid="{00000000-0005-0000-0000-000088970000}"/>
    <cellStyle name="Normal 8 4 4 9" xfId="5797" xr:uid="{00000000-0005-0000-0000-000089970000}"/>
    <cellStyle name="Normal 8 4 5" xfId="5798" xr:uid="{00000000-0005-0000-0000-00008A970000}"/>
    <cellStyle name="Normal 8 4 5 2" xfId="8502" xr:uid="{00000000-0005-0000-0000-00008B970000}"/>
    <cellStyle name="Normal 8 4 5 2 2" xfId="14991" xr:uid="{00000000-0005-0000-0000-00008C970000}"/>
    <cellStyle name="Normal 8 4 5 2 2 2" xfId="27666" xr:uid="{00000000-0005-0000-0000-00008D970000}"/>
    <cellStyle name="Normal 8 4 5 2 3" xfId="19771" xr:uid="{00000000-0005-0000-0000-00008E970000}"/>
    <cellStyle name="Normal 8 4 5 2 4" xfId="32885" xr:uid="{00000000-0005-0000-0000-00008F970000}"/>
    <cellStyle name="Normal 8 4 5 2 5" xfId="35896" xr:uid="{00000000-0005-0000-0000-000090970000}"/>
    <cellStyle name="Normal 8 4 5 3" xfId="9426" xr:uid="{00000000-0005-0000-0000-000091970000}"/>
    <cellStyle name="Normal 8 4 5 3 2" xfId="15833" xr:uid="{00000000-0005-0000-0000-000092970000}"/>
    <cellStyle name="Normal 8 4 5 3 2 2" xfId="28474" xr:uid="{00000000-0005-0000-0000-000093970000}"/>
    <cellStyle name="Normal 8 4 5 3 3" xfId="23421" xr:uid="{00000000-0005-0000-0000-000094970000}"/>
    <cellStyle name="Normal 8 4 5 4" xfId="7550" xr:uid="{00000000-0005-0000-0000-000095970000}"/>
    <cellStyle name="Normal 8 4 5 4 2" xfId="14062" xr:uid="{00000000-0005-0000-0000-000096970000}"/>
    <cellStyle name="Normal 8 4 5 4 2 2" xfId="26792" xr:uid="{00000000-0005-0000-0000-000097970000}"/>
    <cellStyle name="Normal 8 4 5 4 3" xfId="22277" xr:uid="{00000000-0005-0000-0000-000098970000}"/>
    <cellStyle name="Normal 8 4 5 5" xfId="12901" xr:uid="{00000000-0005-0000-0000-000099970000}"/>
    <cellStyle name="Normal 8 4 5 5 2" xfId="25647" xr:uid="{00000000-0005-0000-0000-00009A970000}"/>
    <cellStyle name="Normal 8 4 5 6" xfId="18475" xr:uid="{00000000-0005-0000-0000-00009B970000}"/>
    <cellStyle name="Normal 8 4 5 7" xfId="31837" xr:uid="{00000000-0005-0000-0000-00009C970000}"/>
    <cellStyle name="Normal 8 4 5 8" xfId="35046" xr:uid="{00000000-0005-0000-0000-00009D970000}"/>
    <cellStyle name="Normal 8 4 5 9" xfId="45834" xr:uid="{00000000-0005-0000-0000-00009E970000}"/>
    <cellStyle name="Normal 8 4 6" xfId="5799" xr:uid="{00000000-0005-0000-0000-00009F970000}"/>
    <cellStyle name="Normal 8 4 6 2" xfId="8503" xr:uid="{00000000-0005-0000-0000-0000A0970000}"/>
    <cellStyle name="Normal 8 4 6 2 2" xfId="14992" xr:uid="{00000000-0005-0000-0000-0000A1970000}"/>
    <cellStyle name="Normal 8 4 6 2 2 2" xfId="27667" xr:uid="{00000000-0005-0000-0000-0000A2970000}"/>
    <cellStyle name="Normal 8 4 6 2 3" xfId="19772" xr:uid="{00000000-0005-0000-0000-0000A3970000}"/>
    <cellStyle name="Normal 8 4 6 2 4" xfId="32886" xr:uid="{00000000-0005-0000-0000-0000A4970000}"/>
    <cellStyle name="Normal 8 4 6 2 5" xfId="35897" xr:uid="{00000000-0005-0000-0000-0000A5970000}"/>
    <cellStyle name="Normal 8 4 6 3" xfId="9427" xr:uid="{00000000-0005-0000-0000-0000A6970000}"/>
    <cellStyle name="Normal 8 4 6 3 2" xfId="15834" xr:uid="{00000000-0005-0000-0000-0000A7970000}"/>
    <cellStyle name="Normal 8 4 6 3 2 2" xfId="28475" xr:uid="{00000000-0005-0000-0000-0000A8970000}"/>
    <cellStyle name="Normal 8 4 6 3 3" xfId="23422" xr:uid="{00000000-0005-0000-0000-0000A9970000}"/>
    <cellStyle name="Normal 8 4 6 4" xfId="7551" xr:uid="{00000000-0005-0000-0000-0000AA970000}"/>
    <cellStyle name="Normal 8 4 6 4 2" xfId="14063" xr:uid="{00000000-0005-0000-0000-0000AB970000}"/>
    <cellStyle name="Normal 8 4 6 4 2 2" xfId="26793" xr:uid="{00000000-0005-0000-0000-0000AC970000}"/>
    <cellStyle name="Normal 8 4 6 4 3" xfId="22278" xr:uid="{00000000-0005-0000-0000-0000AD970000}"/>
    <cellStyle name="Normal 8 4 6 5" xfId="12902" xr:uid="{00000000-0005-0000-0000-0000AE970000}"/>
    <cellStyle name="Normal 8 4 6 5 2" xfId="25648" xr:uid="{00000000-0005-0000-0000-0000AF970000}"/>
    <cellStyle name="Normal 8 4 6 6" xfId="18476" xr:uid="{00000000-0005-0000-0000-0000B0970000}"/>
    <cellStyle name="Normal 8 4 6 7" xfId="31838" xr:uid="{00000000-0005-0000-0000-0000B1970000}"/>
    <cellStyle name="Normal 8 4 6 8" xfId="35047" xr:uid="{00000000-0005-0000-0000-0000B2970000}"/>
    <cellStyle name="Normal 8 4 6 9" xfId="45835" xr:uid="{00000000-0005-0000-0000-0000B3970000}"/>
    <cellStyle name="Normal 8 4 7" xfId="5800" xr:uid="{00000000-0005-0000-0000-0000B4970000}"/>
    <cellStyle name="Normal 8 4 7 2" xfId="8504" xr:uid="{00000000-0005-0000-0000-0000B5970000}"/>
    <cellStyle name="Normal 8 4 7 2 2" xfId="14993" xr:uid="{00000000-0005-0000-0000-0000B6970000}"/>
    <cellStyle name="Normal 8 4 7 2 2 2" xfId="27668" xr:uid="{00000000-0005-0000-0000-0000B7970000}"/>
    <cellStyle name="Normal 8 4 7 2 3" xfId="19773" xr:uid="{00000000-0005-0000-0000-0000B8970000}"/>
    <cellStyle name="Normal 8 4 7 2 4" xfId="32887" xr:uid="{00000000-0005-0000-0000-0000B9970000}"/>
    <cellStyle name="Normal 8 4 7 2 5" xfId="35898" xr:uid="{00000000-0005-0000-0000-0000BA970000}"/>
    <cellStyle name="Normal 8 4 7 3" xfId="9428" xr:uid="{00000000-0005-0000-0000-0000BB970000}"/>
    <cellStyle name="Normal 8 4 7 3 2" xfId="15835" xr:uid="{00000000-0005-0000-0000-0000BC970000}"/>
    <cellStyle name="Normal 8 4 7 3 2 2" xfId="28476" xr:uid="{00000000-0005-0000-0000-0000BD970000}"/>
    <cellStyle name="Normal 8 4 7 3 3" xfId="23423" xr:uid="{00000000-0005-0000-0000-0000BE970000}"/>
    <cellStyle name="Normal 8 4 7 4" xfId="7552" xr:uid="{00000000-0005-0000-0000-0000BF970000}"/>
    <cellStyle name="Normal 8 4 7 4 2" xfId="14064" xr:uid="{00000000-0005-0000-0000-0000C0970000}"/>
    <cellStyle name="Normal 8 4 7 4 2 2" xfId="26794" xr:uid="{00000000-0005-0000-0000-0000C1970000}"/>
    <cellStyle name="Normal 8 4 7 4 3" xfId="22279" xr:uid="{00000000-0005-0000-0000-0000C2970000}"/>
    <cellStyle name="Normal 8 4 7 5" xfId="12903" xr:uid="{00000000-0005-0000-0000-0000C3970000}"/>
    <cellStyle name="Normal 8 4 7 5 2" xfId="25649" xr:uid="{00000000-0005-0000-0000-0000C4970000}"/>
    <cellStyle name="Normal 8 4 7 6" xfId="18477" xr:uid="{00000000-0005-0000-0000-0000C5970000}"/>
    <cellStyle name="Normal 8 4 7 7" xfId="31839" xr:uid="{00000000-0005-0000-0000-0000C6970000}"/>
    <cellStyle name="Normal 8 4 7 8" xfId="35048" xr:uid="{00000000-0005-0000-0000-0000C7970000}"/>
    <cellStyle name="Normal 8 4 7 9" xfId="45836" xr:uid="{00000000-0005-0000-0000-0000C8970000}"/>
    <cellStyle name="Normal 8 4 8" xfId="5801" xr:uid="{00000000-0005-0000-0000-0000C9970000}"/>
    <cellStyle name="Normal 8 4 8 2" xfId="8505" xr:uid="{00000000-0005-0000-0000-0000CA970000}"/>
    <cellStyle name="Normal 8 4 8 2 2" xfId="14994" xr:uid="{00000000-0005-0000-0000-0000CB970000}"/>
    <cellStyle name="Normal 8 4 8 2 2 2" xfId="27669" xr:uid="{00000000-0005-0000-0000-0000CC970000}"/>
    <cellStyle name="Normal 8 4 8 2 3" xfId="19774" xr:uid="{00000000-0005-0000-0000-0000CD970000}"/>
    <cellStyle name="Normal 8 4 8 2 4" xfId="32888" xr:uid="{00000000-0005-0000-0000-0000CE970000}"/>
    <cellStyle name="Normal 8 4 8 2 5" xfId="35899" xr:uid="{00000000-0005-0000-0000-0000CF970000}"/>
    <cellStyle name="Normal 8 4 8 3" xfId="9429" xr:uid="{00000000-0005-0000-0000-0000D0970000}"/>
    <cellStyle name="Normal 8 4 8 3 2" xfId="15836" xr:uid="{00000000-0005-0000-0000-0000D1970000}"/>
    <cellStyle name="Normal 8 4 8 3 2 2" xfId="28477" xr:uid="{00000000-0005-0000-0000-0000D2970000}"/>
    <cellStyle name="Normal 8 4 8 3 3" xfId="23424" xr:uid="{00000000-0005-0000-0000-0000D3970000}"/>
    <cellStyle name="Normal 8 4 8 4" xfId="7553" xr:uid="{00000000-0005-0000-0000-0000D4970000}"/>
    <cellStyle name="Normal 8 4 8 4 2" xfId="14065" xr:uid="{00000000-0005-0000-0000-0000D5970000}"/>
    <cellStyle name="Normal 8 4 8 4 2 2" xfId="26795" xr:uid="{00000000-0005-0000-0000-0000D6970000}"/>
    <cellStyle name="Normal 8 4 8 4 3" xfId="22280" xr:uid="{00000000-0005-0000-0000-0000D7970000}"/>
    <cellStyle name="Normal 8 4 8 5" xfId="12904" xr:uid="{00000000-0005-0000-0000-0000D8970000}"/>
    <cellStyle name="Normal 8 4 8 5 2" xfId="25650" xr:uid="{00000000-0005-0000-0000-0000D9970000}"/>
    <cellStyle name="Normal 8 4 8 6" xfId="18478" xr:uid="{00000000-0005-0000-0000-0000DA970000}"/>
    <cellStyle name="Normal 8 4 8 7" xfId="31840" xr:uid="{00000000-0005-0000-0000-0000DB970000}"/>
    <cellStyle name="Normal 8 4 8 8" xfId="35049" xr:uid="{00000000-0005-0000-0000-0000DC970000}"/>
    <cellStyle name="Normal 8 4 9" xfId="5802" xr:uid="{00000000-0005-0000-0000-0000DD970000}"/>
    <cellStyle name="Normal 8 4 9 2" xfId="8506" xr:uid="{00000000-0005-0000-0000-0000DE970000}"/>
    <cellStyle name="Normal 8 4 9 2 2" xfId="14995" xr:uid="{00000000-0005-0000-0000-0000DF970000}"/>
    <cellStyle name="Normal 8 4 9 2 2 2" xfId="27670" xr:uid="{00000000-0005-0000-0000-0000E0970000}"/>
    <cellStyle name="Normal 8 4 9 2 3" xfId="19775" xr:uid="{00000000-0005-0000-0000-0000E1970000}"/>
    <cellStyle name="Normal 8 4 9 2 4" xfId="32889" xr:uid="{00000000-0005-0000-0000-0000E2970000}"/>
    <cellStyle name="Normal 8 4 9 2 5" xfId="35900" xr:uid="{00000000-0005-0000-0000-0000E3970000}"/>
    <cellStyle name="Normal 8 4 9 3" xfId="9430" xr:uid="{00000000-0005-0000-0000-0000E4970000}"/>
    <cellStyle name="Normal 8 4 9 3 2" xfId="15837" xr:uid="{00000000-0005-0000-0000-0000E5970000}"/>
    <cellStyle name="Normal 8 4 9 3 2 2" xfId="28478" xr:uid="{00000000-0005-0000-0000-0000E6970000}"/>
    <cellStyle name="Normal 8 4 9 3 3" xfId="23425" xr:uid="{00000000-0005-0000-0000-0000E7970000}"/>
    <cellStyle name="Normal 8 4 9 4" xfId="7554" xr:uid="{00000000-0005-0000-0000-0000E8970000}"/>
    <cellStyle name="Normal 8 4 9 4 2" xfId="14066" xr:uid="{00000000-0005-0000-0000-0000E9970000}"/>
    <cellStyle name="Normal 8 4 9 4 2 2" xfId="26796" xr:uid="{00000000-0005-0000-0000-0000EA970000}"/>
    <cellStyle name="Normal 8 4 9 4 3" xfId="22281" xr:uid="{00000000-0005-0000-0000-0000EB970000}"/>
    <cellStyle name="Normal 8 4 9 5" xfId="12905" xr:uid="{00000000-0005-0000-0000-0000EC970000}"/>
    <cellStyle name="Normal 8 4 9 5 2" xfId="25651" xr:uid="{00000000-0005-0000-0000-0000ED970000}"/>
    <cellStyle name="Normal 8 4 9 6" xfId="18479" xr:uid="{00000000-0005-0000-0000-0000EE970000}"/>
    <cellStyle name="Normal 8 4 9 7" xfId="31841" xr:uid="{00000000-0005-0000-0000-0000EF970000}"/>
    <cellStyle name="Normal 8 4 9 8" xfId="35050" xr:uid="{00000000-0005-0000-0000-0000F0970000}"/>
    <cellStyle name="Normal 8 5" xfId="818" xr:uid="{00000000-0005-0000-0000-0000F1970000}"/>
    <cellStyle name="Normal 8 5 2" xfId="2044" xr:uid="{00000000-0005-0000-0000-0000F2970000}"/>
    <cellStyle name="Normal 8 5 2 2" xfId="11025" xr:uid="{00000000-0005-0000-0000-0000F3970000}"/>
    <cellStyle name="Normal 8 5 2 2 2" xfId="16464" xr:uid="{00000000-0005-0000-0000-0000F4970000}"/>
    <cellStyle name="Normal 8 5 2 2 2 2" xfId="29004" xr:uid="{00000000-0005-0000-0000-0000F5970000}"/>
    <cellStyle name="Normal 8 5 2 2 3" xfId="23913" xr:uid="{00000000-0005-0000-0000-0000F6970000}"/>
    <cellStyle name="Normal 8 5 2 2 4" xfId="45838" xr:uid="{00000000-0005-0000-0000-0000F7970000}"/>
    <cellStyle name="Normal 8 5 2 3" xfId="5803" xr:uid="{00000000-0005-0000-0000-0000F8970000}"/>
    <cellStyle name="Normal 8 5 2 3 2" xfId="45839" xr:uid="{00000000-0005-0000-0000-0000F9970000}"/>
    <cellStyle name="Normal 8 5 2 4" xfId="45840" xr:uid="{00000000-0005-0000-0000-0000FA970000}"/>
    <cellStyle name="Normal 8 5 2 5" xfId="45837" xr:uid="{00000000-0005-0000-0000-0000FB970000}"/>
    <cellStyle name="Normal 8 5 2 6" xfId="47307" xr:uid="{51D7CF13-F06C-4C68-9040-B69D06451651}"/>
    <cellStyle name="Normal 8 5 3" xfId="2043" xr:uid="{00000000-0005-0000-0000-0000FC970000}"/>
    <cellStyle name="Normal 8 5 3 2" xfId="16311" xr:uid="{00000000-0005-0000-0000-0000FD970000}"/>
    <cellStyle name="Normal 8 5 3 2 2" xfId="28853" xr:uid="{00000000-0005-0000-0000-0000FE970000}"/>
    <cellStyle name="Normal 8 5 3 2 3" xfId="45842" xr:uid="{00000000-0005-0000-0000-0000FF970000}"/>
    <cellStyle name="Normal 8 5 3 3" xfId="23775" xr:uid="{00000000-0005-0000-0000-000000980000}"/>
    <cellStyle name="Normal 8 5 3 4" xfId="10786" xr:uid="{00000000-0005-0000-0000-000001980000}"/>
    <cellStyle name="Normal 8 5 3 5" xfId="45841" xr:uid="{00000000-0005-0000-0000-000002980000}"/>
    <cellStyle name="Normal 8 5 4" xfId="3133" xr:uid="{00000000-0005-0000-0000-000003980000}"/>
    <cellStyle name="Normal 8 5 4 2" xfId="45843" xr:uid="{00000000-0005-0000-0000-000004980000}"/>
    <cellStyle name="Normal 8 5 5" xfId="37770" xr:uid="{00000000-0005-0000-0000-000005980000}"/>
    <cellStyle name="Normal 8 5 5 2" xfId="45844" xr:uid="{00000000-0005-0000-0000-000006980000}"/>
    <cellStyle name="Normal 8 5 6" xfId="38048" xr:uid="{00000000-0005-0000-0000-000007980000}"/>
    <cellStyle name="Normal 8 5 6 2" xfId="45845" xr:uid="{00000000-0005-0000-0000-000008980000}"/>
    <cellStyle name="Normal 8 5 7" xfId="47306" xr:uid="{3FA57E84-A8CF-42F4-BFE0-214455B2BC9F}"/>
    <cellStyle name="Normal 8 6" xfId="2045" xr:uid="{00000000-0005-0000-0000-000009980000}"/>
    <cellStyle name="Normal 8 6 2" xfId="5804" xr:uid="{00000000-0005-0000-0000-00000A980000}"/>
    <cellStyle name="Normal 8 6 2 2" xfId="45847" xr:uid="{00000000-0005-0000-0000-00000B980000}"/>
    <cellStyle name="Normal 8 6 3" xfId="10983" xr:uid="{00000000-0005-0000-0000-00000C980000}"/>
    <cellStyle name="Normal 8 6 3 2" xfId="16435" xr:uid="{00000000-0005-0000-0000-00000D980000}"/>
    <cellStyle name="Normal 8 6 3 2 2" xfId="28975" xr:uid="{00000000-0005-0000-0000-00000E980000}"/>
    <cellStyle name="Normal 8 6 3 3" xfId="23885" xr:uid="{00000000-0005-0000-0000-00000F980000}"/>
    <cellStyle name="Normal 8 6 3 4" xfId="45848" xr:uid="{00000000-0005-0000-0000-000010980000}"/>
    <cellStyle name="Normal 8 6 4" xfId="3171" xr:uid="{00000000-0005-0000-0000-000011980000}"/>
    <cellStyle name="Normal 8 6 4 2" xfId="45849" xr:uid="{00000000-0005-0000-0000-000012980000}"/>
    <cellStyle name="Normal 8 6 5" xfId="37393" xr:uid="{00000000-0005-0000-0000-000013980000}"/>
    <cellStyle name="Normal 8 6 5 2" xfId="45850" xr:uid="{00000000-0005-0000-0000-000014980000}"/>
    <cellStyle name="Normal 8 6 6" xfId="45846" xr:uid="{00000000-0005-0000-0000-000015980000}"/>
    <cellStyle name="Normal 8 6 7" xfId="47308" xr:uid="{CAF332D0-E9D2-4C82-ABED-26D3B75F1ACB}"/>
    <cellStyle name="Normal 8 7" xfId="2046" xr:uid="{00000000-0005-0000-0000-000016980000}"/>
    <cellStyle name="Normal 8 7 2" xfId="11279" xr:uid="{00000000-0005-0000-0000-000017980000}"/>
    <cellStyle name="Normal 8 7 2 2" xfId="45851" xr:uid="{00000000-0005-0000-0000-000018980000}"/>
    <cellStyle name="Normal 8 7 3" xfId="5805" xr:uid="{00000000-0005-0000-0000-000019980000}"/>
    <cellStyle name="Normal 8 8" xfId="2029" xr:uid="{00000000-0005-0000-0000-00001A980000}"/>
    <cellStyle name="Normal 8 8 2" xfId="5806" xr:uid="{00000000-0005-0000-0000-00001B980000}"/>
    <cellStyle name="Normal 8 8 2 2" xfId="45852" xr:uid="{00000000-0005-0000-0000-00001C980000}"/>
    <cellStyle name="Normal 8 9" xfId="5807" xr:uid="{00000000-0005-0000-0000-00001D980000}"/>
    <cellStyle name="Normal 8 9 2" xfId="10108" xr:uid="{00000000-0005-0000-0000-00001E980000}"/>
    <cellStyle name="Normal 8 9 3" xfId="45853" xr:uid="{00000000-0005-0000-0000-00001F980000}"/>
    <cellStyle name="Normal 80" xfId="648" xr:uid="{00000000-0005-0000-0000-000020980000}"/>
    <cellStyle name="Normal 80 2" xfId="2177" xr:uid="{00000000-0005-0000-0000-000021980000}"/>
    <cellStyle name="Normal 80 2 2" xfId="45855" xr:uid="{00000000-0005-0000-0000-000022980000}"/>
    <cellStyle name="Normal 80 3" xfId="3013" xr:uid="{00000000-0005-0000-0000-000023980000}"/>
    <cellStyle name="Normal 80 4" xfId="45854" xr:uid="{00000000-0005-0000-0000-000024980000}"/>
    <cellStyle name="Normal 81" xfId="814" xr:uid="{00000000-0005-0000-0000-000025980000}"/>
    <cellStyle name="Normal 81 2" xfId="3014" xr:uid="{00000000-0005-0000-0000-000026980000}"/>
    <cellStyle name="Normal 81 2 2" xfId="45858" xr:uid="{00000000-0005-0000-0000-000027980000}"/>
    <cellStyle name="Normal 81 2 3" xfId="45857" xr:uid="{00000000-0005-0000-0000-000028980000}"/>
    <cellStyle name="Normal 81 3" xfId="37766" xr:uid="{00000000-0005-0000-0000-000029980000}"/>
    <cellStyle name="Normal 81 3 2" xfId="45859" xr:uid="{00000000-0005-0000-0000-00002A980000}"/>
    <cellStyle name="Normal 81 4" xfId="38044" xr:uid="{00000000-0005-0000-0000-00002B980000}"/>
    <cellStyle name="Normal 81 5" xfId="45856" xr:uid="{00000000-0005-0000-0000-00002C980000}"/>
    <cellStyle name="Normal 82" xfId="1228" xr:uid="{00000000-0005-0000-0000-00002D980000}"/>
    <cellStyle name="Normal 82 2" xfId="3015" xr:uid="{00000000-0005-0000-0000-00002E980000}"/>
    <cellStyle name="Normal 82 2 2" xfId="45861" xr:uid="{00000000-0005-0000-0000-00002F980000}"/>
    <cellStyle name="Normal 82 3" xfId="37786" xr:uid="{00000000-0005-0000-0000-000030980000}"/>
    <cellStyle name="Normal 82 4" xfId="38058" xr:uid="{00000000-0005-0000-0000-000031980000}"/>
    <cellStyle name="Normal 82 5" xfId="45860" xr:uid="{00000000-0005-0000-0000-000032980000}"/>
    <cellStyle name="Normal 83" xfId="3016" xr:uid="{00000000-0005-0000-0000-000033980000}"/>
    <cellStyle name="Normal 83 2" xfId="45863" xr:uid="{00000000-0005-0000-0000-000034980000}"/>
    <cellStyle name="Normal 83 3" xfId="45862" xr:uid="{00000000-0005-0000-0000-000035980000}"/>
    <cellStyle name="Normal 84" xfId="3017" xr:uid="{00000000-0005-0000-0000-000036980000}"/>
    <cellStyle name="Normal 84 2" xfId="45865" xr:uid="{00000000-0005-0000-0000-000037980000}"/>
    <cellStyle name="Normal 84 3" xfId="45864" xr:uid="{00000000-0005-0000-0000-000038980000}"/>
    <cellStyle name="Normal 85" xfId="3018" xr:uid="{00000000-0005-0000-0000-000039980000}"/>
    <cellStyle name="Normal 85 2" xfId="45867" xr:uid="{00000000-0005-0000-0000-00003A980000}"/>
    <cellStyle name="Normal 85 3" xfId="45866" xr:uid="{00000000-0005-0000-0000-00003B980000}"/>
    <cellStyle name="Normal 86" xfId="3019" xr:uid="{00000000-0005-0000-0000-00003C980000}"/>
    <cellStyle name="Normal 86 2" xfId="45869" xr:uid="{00000000-0005-0000-0000-00003D980000}"/>
    <cellStyle name="Normal 86 3" xfId="45868" xr:uid="{00000000-0005-0000-0000-00003E980000}"/>
    <cellStyle name="Normal 87" xfId="3020" xr:uid="{00000000-0005-0000-0000-00003F980000}"/>
    <cellStyle name="Normal 87 2" xfId="45871" xr:uid="{00000000-0005-0000-0000-000040980000}"/>
    <cellStyle name="Normal 87 3" xfId="45870" xr:uid="{00000000-0005-0000-0000-000041980000}"/>
    <cellStyle name="Normal 88" xfId="3021" xr:uid="{00000000-0005-0000-0000-000042980000}"/>
    <cellStyle name="Normal 88 2" xfId="45873" xr:uid="{00000000-0005-0000-0000-000043980000}"/>
    <cellStyle name="Normal 88 3" xfId="45872" xr:uid="{00000000-0005-0000-0000-000044980000}"/>
    <cellStyle name="Normal 89" xfId="3022" xr:uid="{00000000-0005-0000-0000-000045980000}"/>
    <cellStyle name="Normal 89 2" xfId="45874" xr:uid="{00000000-0005-0000-0000-000046980000}"/>
    <cellStyle name="Normal 9" xfId="351" xr:uid="{00000000-0005-0000-0000-000047980000}"/>
    <cellStyle name="Normal 9 10" xfId="5809" xr:uid="{00000000-0005-0000-0000-000048980000}"/>
    <cellStyle name="Normal 9 10 2" xfId="8507" xr:uid="{00000000-0005-0000-0000-000049980000}"/>
    <cellStyle name="Normal 9 10 2 2" xfId="14996" xr:uid="{00000000-0005-0000-0000-00004A980000}"/>
    <cellStyle name="Normal 9 10 2 2 2" xfId="27671" xr:uid="{00000000-0005-0000-0000-00004B980000}"/>
    <cellStyle name="Normal 9 10 2 3" xfId="19776" xr:uid="{00000000-0005-0000-0000-00004C980000}"/>
    <cellStyle name="Normal 9 10 2 4" xfId="32890" xr:uid="{00000000-0005-0000-0000-00004D980000}"/>
    <cellStyle name="Normal 9 10 2 5" xfId="35901" xr:uid="{00000000-0005-0000-0000-00004E980000}"/>
    <cellStyle name="Normal 9 10 3" xfId="9431" xr:uid="{00000000-0005-0000-0000-00004F980000}"/>
    <cellStyle name="Normal 9 10 3 2" xfId="15838" xr:uid="{00000000-0005-0000-0000-000050980000}"/>
    <cellStyle name="Normal 9 10 3 2 2" xfId="28479" xr:uid="{00000000-0005-0000-0000-000051980000}"/>
    <cellStyle name="Normal 9 10 3 3" xfId="20225" xr:uid="{00000000-0005-0000-0000-000052980000}"/>
    <cellStyle name="Normal 9 10 3 4" xfId="33480" xr:uid="{00000000-0005-0000-0000-000053980000}"/>
    <cellStyle name="Normal 9 10 3 5" xfId="36267" xr:uid="{00000000-0005-0000-0000-000054980000}"/>
    <cellStyle name="Normal 9 10 4" xfId="7555" xr:uid="{00000000-0005-0000-0000-000055980000}"/>
    <cellStyle name="Normal 9 10 4 2" xfId="14067" xr:uid="{00000000-0005-0000-0000-000056980000}"/>
    <cellStyle name="Normal 9 10 4 2 2" xfId="26797" xr:uid="{00000000-0005-0000-0000-000057980000}"/>
    <cellStyle name="Normal 9 10 4 3" xfId="22282" xr:uid="{00000000-0005-0000-0000-000058980000}"/>
    <cellStyle name="Normal 9 10 5" xfId="12906" xr:uid="{00000000-0005-0000-0000-000059980000}"/>
    <cellStyle name="Normal 9 10 5 2" xfId="25652" xr:uid="{00000000-0005-0000-0000-00005A980000}"/>
    <cellStyle name="Normal 9 10 6" xfId="18480" xr:uid="{00000000-0005-0000-0000-00005B980000}"/>
    <cellStyle name="Normal 9 10 7" xfId="31842" xr:uid="{00000000-0005-0000-0000-00005C980000}"/>
    <cellStyle name="Normal 9 10 8" xfId="35051" xr:uid="{00000000-0005-0000-0000-00005D980000}"/>
    <cellStyle name="Normal 9 11" xfId="5810" xr:uid="{00000000-0005-0000-0000-00005E980000}"/>
    <cellStyle name="Normal 9 11 2" xfId="8508" xr:uid="{00000000-0005-0000-0000-00005F980000}"/>
    <cellStyle name="Normal 9 11 2 2" xfId="14997" xr:uid="{00000000-0005-0000-0000-000060980000}"/>
    <cellStyle name="Normal 9 11 2 2 2" xfId="27672" xr:uid="{00000000-0005-0000-0000-000061980000}"/>
    <cellStyle name="Normal 9 11 2 3" xfId="19777" xr:uid="{00000000-0005-0000-0000-000062980000}"/>
    <cellStyle name="Normal 9 11 2 4" xfId="32891" xr:uid="{00000000-0005-0000-0000-000063980000}"/>
    <cellStyle name="Normal 9 11 2 5" xfId="35902" xr:uid="{00000000-0005-0000-0000-000064980000}"/>
    <cellStyle name="Normal 9 11 3" xfId="9432" xr:uid="{00000000-0005-0000-0000-000065980000}"/>
    <cellStyle name="Normal 9 11 3 2" xfId="15839" xr:uid="{00000000-0005-0000-0000-000066980000}"/>
    <cellStyle name="Normal 9 11 3 2 2" xfId="28480" xr:uid="{00000000-0005-0000-0000-000067980000}"/>
    <cellStyle name="Normal 9 11 3 3" xfId="23426" xr:uid="{00000000-0005-0000-0000-000068980000}"/>
    <cellStyle name="Normal 9 11 4" xfId="7556" xr:uid="{00000000-0005-0000-0000-000069980000}"/>
    <cellStyle name="Normal 9 11 4 2" xfId="14068" xr:uid="{00000000-0005-0000-0000-00006A980000}"/>
    <cellStyle name="Normal 9 11 4 2 2" xfId="26798" xr:uid="{00000000-0005-0000-0000-00006B980000}"/>
    <cellStyle name="Normal 9 11 4 3" xfId="22283" xr:uid="{00000000-0005-0000-0000-00006C980000}"/>
    <cellStyle name="Normal 9 11 5" xfId="12907" xr:uid="{00000000-0005-0000-0000-00006D980000}"/>
    <cellStyle name="Normal 9 11 5 2" xfId="25653" xr:uid="{00000000-0005-0000-0000-00006E980000}"/>
    <cellStyle name="Normal 9 11 6" xfId="18481" xr:uid="{00000000-0005-0000-0000-00006F980000}"/>
    <cellStyle name="Normal 9 11 7" xfId="31843" xr:uid="{00000000-0005-0000-0000-000070980000}"/>
    <cellStyle name="Normal 9 11 8" xfId="35052" xr:uid="{00000000-0005-0000-0000-000071980000}"/>
    <cellStyle name="Normal 9 12" xfId="5811" xr:uid="{00000000-0005-0000-0000-000072980000}"/>
    <cellStyle name="Normal 9 12 2" xfId="8509" xr:uid="{00000000-0005-0000-0000-000073980000}"/>
    <cellStyle name="Normal 9 12 2 2" xfId="14998" xr:uid="{00000000-0005-0000-0000-000074980000}"/>
    <cellStyle name="Normal 9 12 2 2 2" xfId="27673" xr:uid="{00000000-0005-0000-0000-000075980000}"/>
    <cellStyle name="Normal 9 12 2 3" xfId="19778" xr:uid="{00000000-0005-0000-0000-000076980000}"/>
    <cellStyle name="Normal 9 12 2 4" xfId="32892" xr:uid="{00000000-0005-0000-0000-000077980000}"/>
    <cellStyle name="Normal 9 12 2 5" xfId="35903" xr:uid="{00000000-0005-0000-0000-000078980000}"/>
    <cellStyle name="Normal 9 12 3" xfId="9433" xr:uid="{00000000-0005-0000-0000-000079980000}"/>
    <cellStyle name="Normal 9 12 3 2" xfId="15840" xr:uid="{00000000-0005-0000-0000-00007A980000}"/>
    <cellStyle name="Normal 9 12 3 2 2" xfId="28481" xr:uid="{00000000-0005-0000-0000-00007B980000}"/>
    <cellStyle name="Normal 9 12 3 3" xfId="23427" xr:uid="{00000000-0005-0000-0000-00007C980000}"/>
    <cellStyle name="Normal 9 12 4" xfId="7557" xr:uid="{00000000-0005-0000-0000-00007D980000}"/>
    <cellStyle name="Normal 9 12 4 2" xfId="14069" xr:uid="{00000000-0005-0000-0000-00007E980000}"/>
    <cellStyle name="Normal 9 12 4 2 2" xfId="26799" xr:uid="{00000000-0005-0000-0000-00007F980000}"/>
    <cellStyle name="Normal 9 12 4 3" xfId="22284" xr:uid="{00000000-0005-0000-0000-000080980000}"/>
    <cellStyle name="Normal 9 12 5" xfId="12908" xr:uid="{00000000-0005-0000-0000-000081980000}"/>
    <cellStyle name="Normal 9 12 5 2" xfId="25654" xr:uid="{00000000-0005-0000-0000-000082980000}"/>
    <cellStyle name="Normal 9 12 6" xfId="18482" xr:uid="{00000000-0005-0000-0000-000083980000}"/>
    <cellStyle name="Normal 9 12 7" xfId="31844" xr:uid="{00000000-0005-0000-0000-000084980000}"/>
    <cellStyle name="Normal 9 12 8" xfId="35053" xr:uid="{00000000-0005-0000-0000-000085980000}"/>
    <cellStyle name="Normal 9 13" xfId="5812" xr:uid="{00000000-0005-0000-0000-000086980000}"/>
    <cellStyle name="Normal 9 13 2" xfId="8510" xr:uid="{00000000-0005-0000-0000-000087980000}"/>
    <cellStyle name="Normal 9 13 2 2" xfId="14999" xr:uid="{00000000-0005-0000-0000-000088980000}"/>
    <cellStyle name="Normal 9 13 2 2 2" xfId="27674" xr:uid="{00000000-0005-0000-0000-000089980000}"/>
    <cellStyle name="Normal 9 13 2 3" xfId="19779" xr:uid="{00000000-0005-0000-0000-00008A980000}"/>
    <cellStyle name="Normal 9 13 2 4" xfId="32893" xr:uid="{00000000-0005-0000-0000-00008B980000}"/>
    <cellStyle name="Normal 9 13 2 5" xfId="35904" xr:uid="{00000000-0005-0000-0000-00008C980000}"/>
    <cellStyle name="Normal 9 13 3" xfId="9434" xr:uid="{00000000-0005-0000-0000-00008D980000}"/>
    <cellStyle name="Normal 9 13 3 2" xfId="15841" xr:uid="{00000000-0005-0000-0000-00008E980000}"/>
    <cellStyle name="Normal 9 13 3 2 2" xfId="28482" xr:uid="{00000000-0005-0000-0000-00008F980000}"/>
    <cellStyle name="Normal 9 13 3 3" xfId="23428" xr:uid="{00000000-0005-0000-0000-000090980000}"/>
    <cellStyle name="Normal 9 13 4" xfId="7558" xr:uid="{00000000-0005-0000-0000-000091980000}"/>
    <cellStyle name="Normal 9 13 4 2" xfId="14070" xr:uid="{00000000-0005-0000-0000-000092980000}"/>
    <cellStyle name="Normal 9 13 4 2 2" xfId="26800" xr:uid="{00000000-0005-0000-0000-000093980000}"/>
    <cellStyle name="Normal 9 13 4 3" xfId="22285" xr:uid="{00000000-0005-0000-0000-000094980000}"/>
    <cellStyle name="Normal 9 13 5" xfId="12909" xr:uid="{00000000-0005-0000-0000-000095980000}"/>
    <cellStyle name="Normal 9 13 5 2" xfId="25655" xr:uid="{00000000-0005-0000-0000-000096980000}"/>
    <cellStyle name="Normal 9 13 6" xfId="18483" xr:uid="{00000000-0005-0000-0000-000097980000}"/>
    <cellStyle name="Normal 9 13 7" xfId="31845" xr:uid="{00000000-0005-0000-0000-000098980000}"/>
    <cellStyle name="Normal 9 13 8" xfId="35054" xr:uid="{00000000-0005-0000-0000-000099980000}"/>
    <cellStyle name="Normal 9 14" xfId="5813" xr:uid="{00000000-0005-0000-0000-00009A980000}"/>
    <cellStyle name="Normal 9 14 2" xfId="8511" xr:uid="{00000000-0005-0000-0000-00009B980000}"/>
    <cellStyle name="Normal 9 14 2 2" xfId="15000" xr:uid="{00000000-0005-0000-0000-00009C980000}"/>
    <cellStyle name="Normal 9 14 2 2 2" xfId="27675" xr:uid="{00000000-0005-0000-0000-00009D980000}"/>
    <cellStyle name="Normal 9 14 2 3" xfId="19780" xr:uid="{00000000-0005-0000-0000-00009E980000}"/>
    <cellStyle name="Normal 9 14 2 4" xfId="32894" xr:uid="{00000000-0005-0000-0000-00009F980000}"/>
    <cellStyle name="Normal 9 14 2 5" xfId="35905" xr:uid="{00000000-0005-0000-0000-0000A0980000}"/>
    <cellStyle name="Normal 9 14 3" xfId="9435" xr:uid="{00000000-0005-0000-0000-0000A1980000}"/>
    <cellStyle name="Normal 9 14 3 2" xfId="15842" xr:uid="{00000000-0005-0000-0000-0000A2980000}"/>
    <cellStyle name="Normal 9 14 3 2 2" xfId="28483" xr:uid="{00000000-0005-0000-0000-0000A3980000}"/>
    <cellStyle name="Normal 9 14 3 3" xfId="23429" xr:uid="{00000000-0005-0000-0000-0000A4980000}"/>
    <cellStyle name="Normal 9 14 4" xfId="7559" xr:uid="{00000000-0005-0000-0000-0000A5980000}"/>
    <cellStyle name="Normal 9 14 4 2" xfId="14071" xr:uid="{00000000-0005-0000-0000-0000A6980000}"/>
    <cellStyle name="Normal 9 14 4 2 2" xfId="26801" xr:uid="{00000000-0005-0000-0000-0000A7980000}"/>
    <cellStyle name="Normal 9 14 4 3" xfId="22286" xr:uid="{00000000-0005-0000-0000-0000A8980000}"/>
    <cellStyle name="Normal 9 14 5" xfId="12910" xr:uid="{00000000-0005-0000-0000-0000A9980000}"/>
    <cellStyle name="Normal 9 14 5 2" xfId="25656" xr:uid="{00000000-0005-0000-0000-0000AA980000}"/>
    <cellStyle name="Normal 9 14 6" xfId="18484" xr:uid="{00000000-0005-0000-0000-0000AB980000}"/>
    <cellStyle name="Normal 9 14 7" xfId="31846" xr:uid="{00000000-0005-0000-0000-0000AC980000}"/>
    <cellStyle name="Normal 9 14 8" xfId="35055" xr:uid="{00000000-0005-0000-0000-0000AD980000}"/>
    <cellStyle name="Normal 9 15" xfId="5814" xr:uid="{00000000-0005-0000-0000-0000AE980000}"/>
    <cellStyle name="Normal 9 15 2" xfId="8512" xr:uid="{00000000-0005-0000-0000-0000AF980000}"/>
    <cellStyle name="Normal 9 15 2 2" xfId="15001" xr:uid="{00000000-0005-0000-0000-0000B0980000}"/>
    <cellStyle name="Normal 9 15 2 2 2" xfId="27676" xr:uid="{00000000-0005-0000-0000-0000B1980000}"/>
    <cellStyle name="Normal 9 15 2 3" xfId="19781" xr:uid="{00000000-0005-0000-0000-0000B2980000}"/>
    <cellStyle name="Normal 9 15 2 4" xfId="32895" xr:uid="{00000000-0005-0000-0000-0000B3980000}"/>
    <cellStyle name="Normal 9 15 2 5" xfId="35906" xr:uid="{00000000-0005-0000-0000-0000B4980000}"/>
    <cellStyle name="Normal 9 15 3" xfId="9436" xr:uid="{00000000-0005-0000-0000-0000B5980000}"/>
    <cellStyle name="Normal 9 15 3 2" xfId="15843" xr:uid="{00000000-0005-0000-0000-0000B6980000}"/>
    <cellStyle name="Normal 9 15 3 2 2" xfId="28484" xr:uid="{00000000-0005-0000-0000-0000B7980000}"/>
    <cellStyle name="Normal 9 15 3 3" xfId="23430" xr:uid="{00000000-0005-0000-0000-0000B8980000}"/>
    <cellStyle name="Normal 9 15 4" xfId="7560" xr:uid="{00000000-0005-0000-0000-0000B9980000}"/>
    <cellStyle name="Normal 9 15 4 2" xfId="14072" xr:uid="{00000000-0005-0000-0000-0000BA980000}"/>
    <cellStyle name="Normal 9 15 4 2 2" xfId="26802" xr:uid="{00000000-0005-0000-0000-0000BB980000}"/>
    <cellStyle name="Normal 9 15 4 3" xfId="22287" xr:uid="{00000000-0005-0000-0000-0000BC980000}"/>
    <cellStyle name="Normal 9 15 5" xfId="12911" xr:uid="{00000000-0005-0000-0000-0000BD980000}"/>
    <cellStyle name="Normal 9 15 5 2" xfId="25657" xr:uid="{00000000-0005-0000-0000-0000BE980000}"/>
    <cellStyle name="Normal 9 15 6" xfId="18485" xr:uid="{00000000-0005-0000-0000-0000BF980000}"/>
    <cellStyle name="Normal 9 15 7" xfId="31847" xr:uid="{00000000-0005-0000-0000-0000C0980000}"/>
    <cellStyle name="Normal 9 15 8" xfId="35056" xr:uid="{00000000-0005-0000-0000-0000C1980000}"/>
    <cellStyle name="Normal 9 16" xfId="5815" xr:uid="{00000000-0005-0000-0000-0000C2980000}"/>
    <cellStyle name="Normal 9 16 2" xfId="8513" xr:uid="{00000000-0005-0000-0000-0000C3980000}"/>
    <cellStyle name="Normal 9 16 2 2" xfId="15002" xr:uid="{00000000-0005-0000-0000-0000C4980000}"/>
    <cellStyle name="Normal 9 16 2 2 2" xfId="27677" xr:uid="{00000000-0005-0000-0000-0000C5980000}"/>
    <cellStyle name="Normal 9 16 2 3" xfId="19782" xr:uid="{00000000-0005-0000-0000-0000C6980000}"/>
    <cellStyle name="Normal 9 16 2 4" xfId="32896" xr:uid="{00000000-0005-0000-0000-0000C7980000}"/>
    <cellStyle name="Normal 9 16 2 5" xfId="35907" xr:uid="{00000000-0005-0000-0000-0000C8980000}"/>
    <cellStyle name="Normal 9 16 3" xfId="9437" xr:uid="{00000000-0005-0000-0000-0000C9980000}"/>
    <cellStyle name="Normal 9 16 3 2" xfId="15844" xr:uid="{00000000-0005-0000-0000-0000CA980000}"/>
    <cellStyle name="Normal 9 16 3 2 2" xfId="28485" xr:uid="{00000000-0005-0000-0000-0000CB980000}"/>
    <cellStyle name="Normal 9 16 3 3" xfId="23431" xr:uid="{00000000-0005-0000-0000-0000CC980000}"/>
    <cellStyle name="Normal 9 16 4" xfId="7561" xr:uid="{00000000-0005-0000-0000-0000CD980000}"/>
    <cellStyle name="Normal 9 16 4 2" xfId="14073" xr:uid="{00000000-0005-0000-0000-0000CE980000}"/>
    <cellStyle name="Normal 9 16 4 2 2" xfId="26803" xr:uid="{00000000-0005-0000-0000-0000CF980000}"/>
    <cellStyle name="Normal 9 16 4 3" xfId="22288" xr:uid="{00000000-0005-0000-0000-0000D0980000}"/>
    <cellStyle name="Normal 9 16 5" xfId="12912" xr:uid="{00000000-0005-0000-0000-0000D1980000}"/>
    <cellStyle name="Normal 9 16 5 2" xfId="25658" xr:uid="{00000000-0005-0000-0000-0000D2980000}"/>
    <cellStyle name="Normal 9 16 6" xfId="18486" xr:uid="{00000000-0005-0000-0000-0000D3980000}"/>
    <cellStyle name="Normal 9 16 7" xfId="31848" xr:uid="{00000000-0005-0000-0000-0000D4980000}"/>
    <cellStyle name="Normal 9 16 8" xfId="35057" xr:uid="{00000000-0005-0000-0000-0000D5980000}"/>
    <cellStyle name="Normal 9 17" xfId="5816" xr:uid="{00000000-0005-0000-0000-0000D6980000}"/>
    <cellStyle name="Normal 9 17 2" xfId="8514" xr:uid="{00000000-0005-0000-0000-0000D7980000}"/>
    <cellStyle name="Normal 9 17 2 2" xfId="15003" xr:uid="{00000000-0005-0000-0000-0000D8980000}"/>
    <cellStyle name="Normal 9 17 2 2 2" xfId="27678" xr:uid="{00000000-0005-0000-0000-0000D9980000}"/>
    <cellStyle name="Normal 9 17 2 3" xfId="19783" xr:uid="{00000000-0005-0000-0000-0000DA980000}"/>
    <cellStyle name="Normal 9 17 2 4" xfId="32897" xr:uid="{00000000-0005-0000-0000-0000DB980000}"/>
    <cellStyle name="Normal 9 17 2 5" xfId="35908" xr:uid="{00000000-0005-0000-0000-0000DC980000}"/>
    <cellStyle name="Normal 9 17 3" xfId="9438" xr:uid="{00000000-0005-0000-0000-0000DD980000}"/>
    <cellStyle name="Normal 9 17 3 2" xfId="15845" xr:uid="{00000000-0005-0000-0000-0000DE980000}"/>
    <cellStyle name="Normal 9 17 3 2 2" xfId="28486" xr:uid="{00000000-0005-0000-0000-0000DF980000}"/>
    <cellStyle name="Normal 9 17 3 3" xfId="23432" xr:uid="{00000000-0005-0000-0000-0000E0980000}"/>
    <cellStyle name="Normal 9 17 4" xfId="7562" xr:uid="{00000000-0005-0000-0000-0000E1980000}"/>
    <cellStyle name="Normal 9 17 4 2" xfId="14074" xr:uid="{00000000-0005-0000-0000-0000E2980000}"/>
    <cellStyle name="Normal 9 17 4 2 2" xfId="26804" xr:uid="{00000000-0005-0000-0000-0000E3980000}"/>
    <cellStyle name="Normal 9 17 4 3" xfId="22289" xr:uid="{00000000-0005-0000-0000-0000E4980000}"/>
    <cellStyle name="Normal 9 17 5" xfId="12913" xr:uid="{00000000-0005-0000-0000-0000E5980000}"/>
    <cellStyle name="Normal 9 17 5 2" xfId="25659" xr:uid="{00000000-0005-0000-0000-0000E6980000}"/>
    <cellStyle name="Normal 9 17 6" xfId="18487" xr:uid="{00000000-0005-0000-0000-0000E7980000}"/>
    <cellStyle name="Normal 9 17 7" xfId="31849" xr:uid="{00000000-0005-0000-0000-0000E8980000}"/>
    <cellStyle name="Normal 9 17 8" xfId="35058" xr:uid="{00000000-0005-0000-0000-0000E9980000}"/>
    <cellStyle name="Normal 9 18" xfId="5817" xr:uid="{00000000-0005-0000-0000-0000EA980000}"/>
    <cellStyle name="Normal 9 18 2" xfId="8515" xr:uid="{00000000-0005-0000-0000-0000EB980000}"/>
    <cellStyle name="Normal 9 18 2 2" xfId="15004" xr:uid="{00000000-0005-0000-0000-0000EC980000}"/>
    <cellStyle name="Normal 9 18 2 2 2" xfId="27679" xr:uid="{00000000-0005-0000-0000-0000ED980000}"/>
    <cellStyle name="Normal 9 18 2 3" xfId="19784" xr:uid="{00000000-0005-0000-0000-0000EE980000}"/>
    <cellStyle name="Normal 9 18 2 4" xfId="32898" xr:uid="{00000000-0005-0000-0000-0000EF980000}"/>
    <cellStyle name="Normal 9 18 2 5" xfId="35909" xr:uid="{00000000-0005-0000-0000-0000F0980000}"/>
    <cellStyle name="Normal 9 18 3" xfId="9439" xr:uid="{00000000-0005-0000-0000-0000F1980000}"/>
    <cellStyle name="Normal 9 18 3 2" xfId="15846" xr:uid="{00000000-0005-0000-0000-0000F2980000}"/>
    <cellStyle name="Normal 9 18 3 2 2" xfId="28487" xr:uid="{00000000-0005-0000-0000-0000F3980000}"/>
    <cellStyle name="Normal 9 18 3 3" xfId="23433" xr:uid="{00000000-0005-0000-0000-0000F4980000}"/>
    <cellStyle name="Normal 9 18 4" xfId="7563" xr:uid="{00000000-0005-0000-0000-0000F5980000}"/>
    <cellStyle name="Normal 9 18 4 2" xfId="14075" xr:uid="{00000000-0005-0000-0000-0000F6980000}"/>
    <cellStyle name="Normal 9 18 4 2 2" xfId="26805" xr:uid="{00000000-0005-0000-0000-0000F7980000}"/>
    <cellStyle name="Normal 9 18 4 3" xfId="22290" xr:uid="{00000000-0005-0000-0000-0000F8980000}"/>
    <cellStyle name="Normal 9 18 5" xfId="12914" xr:uid="{00000000-0005-0000-0000-0000F9980000}"/>
    <cellStyle name="Normal 9 18 5 2" xfId="25660" xr:uid="{00000000-0005-0000-0000-0000FA980000}"/>
    <cellStyle name="Normal 9 18 6" xfId="18488" xr:uid="{00000000-0005-0000-0000-0000FB980000}"/>
    <cellStyle name="Normal 9 18 7" xfId="31850" xr:uid="{00000000-0005-0000-0000-0000FC980000}"/>
    <cellStyle name="Normal 9 18 8" xfId="35059" xr:uid="{00000000-0005-0000-0000-0000FD980000}"/>
    <cellStyle name="Normal 9 19" xfId="5818" xr:uid="{00000000-0005-0000-0000-0000FE980000}"/>
    <cellStyle name="Normal 9 19 2" xfId="8516" xr:uid="{00000000-0005-0000-0000-0000FF980000}"/>
    <cellStyle name="Normal 9 19 2 2" xfId="15005" xr:uid="{00000000-0005-0000-0000-000000990000}"/>
    <cellStyle name="Normal 9 19 2 2 2" xfId="27680" xr:uid="{00000000-0005-0000-0000-000001990000}"/>
    <cellStyle name="Normal 9 19 2 3" xfId="19785" xr:uid="{00000000-0005-0000-0000-000002990000}"/>
    <cellStyle name="Normal 9 19 2 4" xfId="32899" xr:uid="{00000000-0005-0000-0000-000003990000}"/>
    <cellStyle name="Normal 9 19 2 5" xfId="35910" xr:uid="{00000000-0005-0000-0000-000004990000}"/>
    <cellStyle name="Normal 9 19 3" xfId="9440" xr:uid="{00000000-0005-0000-0000-000005990000}"/>
    <cellStyle name="Normal 9 19 3 2" xfId="15847" xr:uid="{00000000-0005-0000-0000-000006990000}"/>
    <cellStyle name="Normal 9 19 3 2 2" xfId="28488" xr:uid="{00000000-0005-0000-0000-000007990000}"/>
    <cellStyle name="Normal 9 19 3 3" xfId="23434" xr:uid="{00000000-0005-0000-0000-000008990000}"/>
    <cellStyle name="Normal 9 19 4" xfId="7564" xr:uid="{00000000-0005-0000-0000-000009990000}"/>
    <cellStyle name="Normal 9 19 4 2" xfId="14076" xr:uid="{00000000-0005-0000-0000-00000A990000}"/>
    <cellStyle name="Normal 9 19 4 2 2" xfId="26806" xr:uid="{00000000-0005-0000-0000-00000B990000}"/>
    <cellStyle name="Normal 9 19 4 3" xfId="22291" xr:uid="{00000000-0005-0000-0000-00000C990000}"/>
    <cellStyle name="Normal 9 19 5" xfId="12915" xr:uid="{00000000-0005-0000-0000-00000D990000}"/>
    <cellStyle name="Normal 9 19 5 2" xfId="25661" xr:uid="{00000000-0005-0000-0000-00000E990000}"/>
    <cellStyle name="Normal 9 19 6" xfId="18489" xr:uid="{00000000-0005-0000-0000-00000F990000}"/>
    <cellStyle name="Normal 9 19 7" xfId="31851" xr:uid="{00000000-0005-0000-0000-000010990000}"/>
    <cellStyle name="Normal 9 19 8" xfId="35060" xr:uid="{00000000-0005-0000-0000-000011990000}"/>
    <cellStyle name="Normal 9 2" xfId="580" xr:uid="{00000000-0005-0000-0000-000012990000}"/>
    <cellStyle name="Normal 9 2 10" xfId="34301" xr:uid="{00000000-0005-0000-0000-000013990000}"/>
    <cellStyle name="Normal 9 2 11" xfId="3024" xr:uid="{00000000-0005-0000-0000-000014990000}"/>
    <cellStyle name="Normal 9 2 12" xfId="37365" xr:uid="{00000000-0005-0000-0000-000015990000}"/>
    <cellStyle name="Normal 9 2 13" xfId="37849" xr:uid="{00000000-0005-0000-0000-000016990000}"/>
    <cellStyle name="Normal 9 2 14" xfId="45876" xr:uid="{00000000-0005-0000-0000-000017990000}"/>
    <cellStyle name="Normal 9 2 2" xfId="802" xr:uid="{00000000-0005-0000-0000-000018990000}"/>
    <cellStyle name="Normal 9 2 2 2" xfId="6280" xr:uid="{00000000-0005-0000-0000-000019990000}"/>
    <cellStyle name="Normal 9 2 2 2 2" xfId="45879" xr:uid="{00000000-0005-0000-0000-00001A990000}"/>
    <cellStyle name="Normal 9 2 2 2 3" xfId="45878" xr:uid="{00000000-0005-0000-0000-00001B990000}"/>
    <cellStyle name="Normal 9 2 2 3" xfId="10589" xr:uid="{00000000-0005-0000-0000-00001C990000}"/>
    <cellStyle name="Normal 9 2 2 3 2" xfId="45880" xr:uid="{00000000-0005-0000-0000-00001D990000}"/>
    <cellStyle name="Normal 9 2 2 4" xfId="5819" xr:uid="{00000000-0005-0000-0000-00001E990000}"/>
    <cellStyle name="Normal 9 2 2 4 2" xfId="45881" xr:uid="{00000000-0005-0000-0000-00001F990000}"/>
    <cellStyle name="Normal 9 2 2 5" xfId="37759" xr:uid="{00000000-0005-0000-0000-000020990000}"/>
    <cellStyle name="Normal 9 2 2 6" xfId="38037" xr:uid="{00000000-0005-0000-0000-000021990000}"/>
    <cellStyle name="Normal 9 2 2 7" xfId="45877" xr:uid="{00000000-0005-0000-0000-000022990000}"/>
    <cellStyle name="Normal 9 2 3" xfId="2048" xr:uid="{00000000-0005-0000-0000-000023990000}"/>
    <cellStyle name="Normal 9 2 3 10" xfId="37951" xr:uid="{00000000-0005-0000-0000-000024990000}"/>
    <cellStyle name="Normal 9 2 3 11" xfId="45882" xr:uid="{00000000-0005-0000-0000-000025990000}"/>
    <cellStyle name="Normal 9 2 3 2" xfId="16225" xr:uid="{00000000-0005-0000-0000-000026990000}"/>
    <cellStyle name="Normal 9 2 3 2 2" xfId="20436" xr:uid="{00000000-0005-0000-0000-000027990000}"/>
    <cellStyle name="Normal 9 2 3 2 2 2" xfId="33689" xr:uid="{00000000-0005-0000-0000-000028990000}"/>
    <cellStyle name="Normal 9 2 3 2 2 3" xfId="36476" xr:uid="{00000000-0005-0000-0000-000029990000}"/>
    <cellStyle name="Normal 9 2 3 2 3" xfId="20137" xr:uid="{00000000-0005-0000-0000-00002A990000}"/>
    <cellStyle name="Normal 9 2 3 2 3 2" xfId="33394" xr:uid="{00000000-0005-0000-0000-00002B990000}"/>
    <cellStyle name="Normal 9 2 3 2 3 3" xfId="36182" xr:uid="{00000000-0005-0000-0000-00002C990000}"/>
    <cellStyle name="Normal 9 2 3 2 4" xfId="19847" xr:uid="{00000000-0005-0000-0000-00002D990000}"/>
    <cellStyle name="Normal 9 2 3 2 5" xfId="32960" xr:uid="{00000000-0005-0000-0000-00002E990000}"/>
    <cellStyle name="Normal 9 2 3 2 6" xfId="35935" xr:uid="{00000000-0005-0000-0000-00002F990000}"/>
    <cellStyle name="Normal 9 2 3 2 7" xfId="45883" xr:uid="{00000000-0005-0000-0000-000030990000}"/>
    <cellStyle name="Normal 9 2 3 3" xfId="20289" xr:uid="{00000000-0005-0000-0000-000031990000}"/>
    <cellStyle name="Normal 9 2 3 3 2" xfId="33543" xr:uid="{00000000-0005-0000-0000-000032990000}"/>
    <cellStyle name="Normal 9 2 3 3 3" xfId="36330" xr:uid="{00000000-0005-0000-0000-000033990000}"/>
    <cellStyle name="Normal 9 2 3 4" xfId="19981" xr:uid="{00000000-0005-0000-0000-000034990000}"/>
    <cellStyle name="Normal 9 2 3 4 2" xfId="33245" xr:uid="{00000000-0005-0000-0000-000035990000}"/>
    <cellStyle name="Normal 9 2 3 4 3" xfId="36037" xr:uid="{00000000-0005-0000-0000-000036990000}"/>
    <cellStyle name="Normal 9 2 3 5" xfId="18677" xr:uid="{00000000-0005-0000-0000-000037990000}"/>
    <cellStyle name="Normal 9 2 3 6" xfId="31954" xr:uid="{00000000-0005-0000-0000-000038990000}"/>
    <cellStyle name="Normal 9 2 3 7" xfId="35089" xr:uid="{00000000-0005-0000-0000-000039990000}"/>
    <cellStyle name="Normal 9 2 3 8" xfId="10679" xr:uid="{00000000-0005-0000-0000-00003A990000}"/>
    <cellStyle name="Normal 9 2 3 9" xfId="37658" xr:uid="{00000000-0005-0000-0000-00003B990000}"/>
    <cellStyle name="Normal 9 2 4" xfId="9784" xr:uid="{00000000-0005-0000-0000-00003C990000}"/>
    <cellStyle name="Normal 9 2 4 2" xfId="15952" xr:uid="{00000000-0005-0000-0000-00003D990000}"/>
    <cellStyle name="Normal 9 2 4 2 2" xfId="20382" xr:uid="{00000000-0005-0000-0000-00003E990000}"/>
    <cellStyle name="Normal 9 2 4 2 3" xfId="33635" xr:uid="{00000000-0005-0000-0000-00003F990000}"/>
    <cellStyle name="Normal 9 2 4 2 4" xfId="36422" xr:uid="{00000000-0005-0000-0000-000040990000}"/>
    <cellStyle name="Normal 9 2 4 3" xfId="20083" xr:uid="{00000000-0005-0000-0000-000041990000}"/>
    <cellStyle name="Normal 9 2 4 3 2" xfId="33340" xr:uid="{00000000-0005-0000-0000-000042990000}"/>
    <cellStyle name="Normal 9 2 4 3 3" xfId="36128" xr:uid="{00000000-0005-0000-0000-000043990000}"/>
    <cellStyle name="Normal 9 2 4 4" xfId="18490" xr:uid="{00000000-0005-0000-0000-000044990000}"/>
    <cellStyle name="Normal 9 2 4 5" xfId="45884" xr:uid="{00000000-0005-0000-0000-000045990000}"/>
    <cellStyle name="Normal 9 2 5" xfId="10821" xr:uid="{00000000-0005-0000-0000-000046990000}"/>
    <cellStyle name="Normal 9 2 5 2" xfId="20235" xr:uid="{00000000-0005-0000-0000-000047990000}"/>
    <cellStyle name="Normal 9 2 5 2 2" xfId="33489" xr:uid="{00000000-0005-0000-0000-000048990000}"/>
    <cellStyle name="Normal 9 2 5 2 3" xfId="36276" xr:uid="{00000000-0005-0000-0000-000049990000}"/>
    <cellStyle name="Normal 9 2 5 3" xfId="19055" xr:uid="{00000000-0005-0000-0000-00004A990000}"/>
    <cellStyle name="Normal 9 2 5 4" xfId="32176" xr:uid="{00000000-0005-0000-0000-00004B990000}"/>
    <cellStyle name="Normal 9 2 5 5" xfId="35196" xr:uid="{00000000-0005-0000-0000-00004C990000}"/>
    <cellStyle name="Normal 9 2 6" xfId="18934" xr:uid="{00000000-0005-0000-0000-00004D990000}"/>
    <cellStyle name="Normal 9 2 6 2" xfId="32115" xr:uid="{00000000-0005-0000-0000-00004E990000}"/>
    <cellStyle name="Normal 9 2 6 3" xfId="35135" xr:uid="{00000000-0005-0000-0000-00004F990000}"/>
    <cellStyle name="Normal 9 2 7" xfId="19915" xr:uid="{00000000-0005-0000-0000-000050990000}"/>
    <cellStyle name="Normal 9 2 7 2" xfId="33096" xr:uid="{00000000-0005-0000-0000-000051990000}"/>
    <cellStyle name="Normal 9 2 7 3" xfId="35981" xr:uid="{00000000-0005-0000-0000-000052990000}"/>
    <cellStyle name="Normal 9 2 8" xfId="17426" xr:uid="{00000000-0005-0000-0000-000053990000}"/>
    <cellStyle name="Normal 9 2 9" xfId="30640" xr:uid="{00000000-0005-0000-0000-000054990000}"/>
    <cellStyle name="Normal 9 20" xfId="5820" xr:uid="{00000000-0005-0000-0000-000055990000}"/>
    <cellStyle name="Normal 9 20 2" xfId="8517" xr:uid="{00000000-0005-0000-0000-000056990000}"/>
    <cellStyle name="Normal 9 20 2 2" xfId="15006" xr:uid="{00000000-0005-0000-0000-000057990000}"/>
    <cellStyle name="Normal 9 20 2 2 2" xfId="27681" xr:uid="{00000000-0005-0000-0000-000058990000}"/>
    <cellStyle name="Normal 9 20 2 3" xfId="19786" xr:uid="{00000000-0005-0000-0000-000059990000}"/>
    <cellStyle name="Normal 9 20 2 4" xfId="32900" xr:uid="{00000000-0005-0000-0000-00005A990000}"/>
    <cellStyle name="Normal 9 20 2 5" xfId="35911" xr:uid="{00000000-0005-0000-0000-00005B990000}"/>
    <cellStyle name="Normal 9 20 3" xfId="9441" xr:uid="{00000000-0005-0000-0000-00005C990000}"/>
    <cellStyle name="Normal 9 20 3 2" xfId="15848" xr:uid="{00000000-0005-0000-0000-00005D990000}"/>
    <cellStyle name="Normal 9 20 3 2 2" xfId="28489" xr:uid="{00000000-0005-0000-0000-00005E990000}"/>
    <cellStyle name="Normal 9 20 3 3" xfId="23435" xr:uid="{00000000-0005-0000-0000-00005F990000}"/>
    <cellStyle name="Normal 9 20 4" xfId="7565" xr:uid="{00000000-0005-0000-0000-000060990000}"/>
    <cellStyle name="Normal 9 20 4 2" xfId="14077" xr:uid="{00000000-0005-0000-0000-000061990000}"/>
    <cellStyle name="Normal 9 20 4 2 2" xfId="26807" xr:uid="{00000000-0005-0000-0000-000062990000}"/>
    <cellStyle name="Normal 9 20 4 3" xfId="22292" xr:uid="{00000000-0005-0000-0000-000063990000}"/>
    <cellStyle name="Normal 9 20 5" xfId="12916" xr:uid="{00000000-0005-0000-0000-000064990000}"/>
    <cellStyle name="Normal 9 20 5 2" xfId="25662" xr:uid="{00000000-0005-0000-0000-000065990000}"/>
    <cellStyle name="Normal 9 20 6" xfId="18491" xr:uid="{00000000-0005-0000-0000-000066990000}"/>
    <cellStyle name="Normal 9 20 7" xfId="31852" xr:uid="{00000000-0005-0000-0000-000067990000}"/>
    <cellStyle name="Normal 9 20 8" xfId="35061" xr:uid="{00000000-0005-0000-0000-000068990000}"/>
    <cellStyle name="Normal 9 21" xfId="5821" xr:uid="{00000000-0005-0000-0000-000069990000}"/>
    <cellStyle name="Normal 9 21 2" xfId="8518" xr:uid="{00000000-0005-0000-0000-00006A990000}"/>
    <cellStyle name="Normal 9 21 2 2" xfId="15007" xr:uid="{00000000-0005-0000-0000-00006B990000}"/>
    <cellStyle name="Normal 9 21 2 2 2" xfId="27682" xr:uid="{00000000-0005-0000-0000-00006C990000}"/>
    <cellStyle name="Normal 9 21 2 3" xfId="19787" xr:uid="{00000000-0005-0000-0000-00006D990000}"/>
    <cellStyle name="Normal 9 21 2 4" xfId="32901" xr:uid="{00000000-0005-0000-0000-00006E990000}"/>
    <cellStyle name="Normal 9 21 2 5" xfId="35912" xr:uid="{00000000-0005-0000-0000-00006F990000}"/>
    <cellStyle name="Normal 9 21 3" xfId="9442" xr:uid="{00000000-0005-0000-0000-000070990000}"/>
    <cellStyle name="Normal 9 21 3 2" xfId="15849" xr:uid="{00000000-0005-0000-0000-000071990000}"/>
    <cellStyle name="Normal 9 21 3 2 2" xfId="28490" xr:uid="{00000000-0005-0000-0000-000072990000}"/>
    <cellStyle name="Normal 9 21 3 3" xfId="23436" xr:uid="{00000000-0005-0000-0000-000073990000}"/>
    <cellStyle name="Normal 9 21 4" xfId="7566" xr:uid="{00000000-0005-0000-0000-000074990000}"/>
    <cellStyle name="Normal 9 21 4 2" xfId="14078" xr:uid="{00000000-0005-0000-0000-000075990000}"/>
    <cellStyle name="Normal 9 21 4 2 2" xfId="26808" xr:uid="{00000000-0005-0000-0000-000076990000}"/>
    <cellStyle name="Normal 9 21 4 3" xfId="22293" xr:uid="{00000000-0005-0000-0000-000077990000}"/>
    <cellStyle name="Normal 9 21 5" xfId="12917" xr:uid="{00000000-0005-0000-0000-000078990000}"/>
    <cellStyle name="Normal 9 21 5 2" xfId="25663" xr:uid="{00000000-0005-0000-0000-000079990000}"/>
    <cellStyle name="Normal 9 21 6" xfId="18492" xr:uid="{00000000-0005-0000-0000-00007A990000}"/>
    <cellStyle name="Normal 9 21 7" xfId="31853" xr:uid="{00000000-0005-0000-0000-00007B990000}"/>
    <cellStyle name="Normal 9 21 8" xfId="35062" xr:uid="{00000000-0005-0000-0000-00007C990000}"/>
    <cellStyle name="Normal 9 22" xfId="5808" xr:uid="{00000000-0005-0000-0000-00007D990000}"/>
    <cellStyle name="Normal 9 22 2" xfId="6347" xr:uid="{00000000-0005-0000-0000-00007E990000}"/>
    <cellStyle name="Normal 9 23" xfId="9580" xr:uid="{00000000-0005-0000-0000-00007F990000}"/>
    <cellStyle name="Normal 9 23 2" xfId="15927" xr:uid="{00000000-0005-0000-0000-000080990000}"/>
    <cellStyle name="Normal 9 23 2 2" xfId="28567" xr:uid="{00000000-0005-0000-0000-000081990000}"/>
    <cellStyle name="Normal 9 23 3" xfId="18995" xr:uid="{00000000-0005-0000-0000-000082990000}"/>
    <cellStyle name="Normal 9 23 4" xfId="32167" xr:uid="{00000000-0005-0000-0000-000083990000}"/>
    <cellStyle name="Normal 9 23 5" xfId="35186" xr:uid="{00000000-0005-0000-0000-000084990000}"/>
    <cellStyle name="Normal 9 24" xfId="10087" xr:uid="{00000000-0005-0000-0000-000085990000}"/>
    <cellStyle name="Normal 9 24 2" xfId="18925" xr:uid="{00000000-0005-0000-0000-000086990000}"/>
    <cellStyle name="Normal 9 24 3" xfId="32106" xr:uid="{00000000-0005-0000-0000-000087990000}"/>
    <cellStyle name="Normal 9 24 4" xfId="35125" xr:uid="{00000000-0005-0000-0000-000088990000}"/>
    <cellStyle name="Normal 9 25" xfId="19905" xr:uid="{00000000-0005-0000-0000-000089990000}"/>
    <cellStyle name="Normal 9 25 2" xfId="33087" xr:uid="{00000000-0005-0000-0000-00008A990000}"/>
    <cellStyle name="Normal 9 25 3" xfId="35972" xr:uid="{00000000-0005-0000-0000-00008B990000}"/>
    <cellStyle name="Normal 9 26" xfId="17409" xr:uid="{00000000-0005-0000-0000-00008C990000}"/>
    <cellStyle name="Normal 9 27" xfId="30591" xr:uid="{00000000-0005-0000-0000-00008D990000}"/>
    <cellStyle name="Normal 9 28" xfId="34288" xr:uid="{00000000-0005-0000-0000-00008E990000}"/>
    <cellStyle name="Normal 9 29" xfId="3023" xr:uid="{00000000-0005-0000-0000-00008F990000}"/>
    <cellStyle name="Normal 9 3" xfId="801" xr:uid="{00000000-0005-0000-0000-000090990000}"/>
    <cellStyle name="Normal 9 3 10" xfId="5823" xr:uid="{00000000-0005-0000-0000-000091990000}"/>
    <cellStyle name="Normal 9 3 11" xfId="5824" xr:uid="{00000000-0005-0000-0000-000092990000}"/>
    <cellStyle name="Normal 9 3 12" xfId="5825" xr:uid="{00000000-0005-0000-0000-000093990000}"/>
    <cellStyle name="Normal 9 3 13" xfId="5826" xr:uid="{00000000-0005-0000-0000-000094990000}"/>
    <cellStyle name="Normal 9 3 14" xfId="5827" xr:uid="{00000000-0005-0000-0000-000095990000}"/>
    <cellStyle name="Normal 9 3 15" xfId="5828" xr:uid="{00000000-0005-0000-0000-000096990000}"/>
    <cellStyle name="Normal 9 3 16" xfId="5829" xr:uid="{00000000-0005-0000-0000-000097990000}"/>
    <cellStyle name="Normal 9 3 17" xfId="5830" xr:uid="{00000000-0005-0000-0000-000098990000}"/>
    <cellStyle name="Normal 9 3 18" xfId="5831" xr:uid="{00000000-0005-0000-0000-000099990000}"/>
    <cellStyle name="Normal 9 3 19" xfId="5832" xr:uid="{00000000-0005-0000-0000-00009A990000}"/>
    <cellStyle name="Normal 9 3 2" xfId="2050" xr:uid="{00000000-0005-0000-0000-00009B990000}"/>
    <cellStyle name="Normal 9 3 2 2" xfId="2051" xr:uid="{00000000-0005-0000-0000-00009C990000}"/>
    <cellStyle name="Normal 9 3 2 2 2" xfId="2052" xr:uid="{00000000-0005-0000-0000-00009D990000}"/>
    <cellStyle name="Normal 9 3 2 2 2 2" xfId="16463" xr:uid="{00000000-0005-0000-0000-00009E990000}"/>
    <cellStyle name="Normal 9 3 2 2 2 2 2" xfId="29003" xr:uid="{00000000-0005-0000-0000-00009F990000}"/>
    <cellStyle name="Normal 9 3 2 2 2 2 3" xfId="45889" xr:uid="{00000000-0005-0000-0000-0000A0990000}"/>
    <cellStyle name="Normal 9 3 2 2 2 3" xfId="23912" xr:uid="{00000000-0005-0000-0000-0000A1990000}"/>
    <cellStyle name="Normal 9 3 2 2 2 3 2" xfId="45890" xr:uid="{00000000-0005-0000-0000-0000A2990000}"/>
    <cellStyle name="Normal 9 3 2 2 2 4" xfId="11024" xr:uid="{00000000-0005-0000-0000-0000A3990000}"/>
    <cellStyle name="Normal 9 3 2 2 2 4 2" xfId="45891" xr:uid="{00000000-0005-0000-0000-0000A4990000}"/>
    <cellStyle name="Normal 9 3 2 2 2 5" xfId="45888" xr:uid="{00000000-0005-0000-0000-0000A5990000}"/>
    <cellStyle name="Normal 9 3 2 2 2 6" xfId="47312" xr:uid="{2C0AF4B8-6484-4BE4-9CDE-D211D17BF29A}"/>
    <cellStyle name="Normal 9 3 2 2 3" xfId="16466" xr:uid="{00000000-0005-0000-0000-0000A6990000}"/>
    <cellStyle name="Normal 9 3 2 2 3 2" xfId="29006" xr:uid="{00000000-0005-0000-0000-0000A7990000}"/>
    <cellStyle name="Normal 9 3 2 2 3 3" xfId="45892" xr:uid="{00000000-0005-0000-0000-0000A8990000}"/>
    <cellStyle name="Normal 9 3 2 2 4" xfId="23915" xr:uid="{00000000-0005-0000-0000-0000A9990000}"/>
    <cellStyle name="Normal 9 3 2 2 4 2" xfId="45893" xr:uid="{00000000-0005-0000-0000-0000AA990000}"/>
    <cellStyle name="Normal 9 3 2 2 5" xfId="11027" xr:uid="{00000000-0005-0000-0000-0000AB990000}"/>
    <cellStyle name="Normal 9 3 2 2 5 2" xfId="45894" xr:uid="{00000000-0005-0000-0000-0000AC990000}"/>
    <cellStyle name="Normal 9 3 2 2 6" xfId="45887" xr:uid="{00000000-0005-0000-0000-0000AD990000}"/>
    <cellStyle name="Normal 9 3 2 2 7" xfId="47311" xr:uid="{8C804980-C1A6-4821-A1F9-D125B46E8508}"/>
    <cellStyle name="Normal 9 3 2 3" xfId="2053" xr:uid="{00000000-0005-0000-0000-0000AE990000}"/>
    <cellStyle name="Normal 9 3 2 3 2" xfId="16653" xr:uid="{00000000-0005-0000-0000-0000AF990000}"/>
    <cellStyle name="Normal 9 3 2 3 2 2" xfId="29188" xr:uid="{00000000-0005-0000-0000-0000B0990000}"/>
    <cellStyle name="Normal 9 3 2 3 2 3" xfId="45896" xr:uid="{00000000-0005-0000-0000-0000B1990000}"/>
    <cellStyle name="Normal 9 3 2 3 3" xfId="24096" xr:uid="{00000000-0005-0000-0000-0000B2990000}"/>
    <cellStyle name="Normal 9 3 2 3 3 2" xfId="45897" xr:uid="{00000000-0005-0000-0000-0000B3990000}"/>
    <cellStyle name="Normal 9 3 2 3 4" xfId="11329" xr:uid="{00000000-0005-0000-0000-0000B4990000}"/>
    <cellStyle name="Normal 9 3 2 3 4 2" xfId="45898" xr:uid="{00000000-0005-0000-0000-0000B5990000}"/>
    <cellStyle name="Normal 9 3 2 3 5" xfId="45895" xr:uid="{00000000-0005-0000-0000-0000B6990000}"/>
    <cellStyle name="Normal 9 3 2 3 6" xfId="47313" xr:uid="{46ADE574-E3B0-4170-B829-151C13F3CD09}"/>
    <cellStyle name="Normal 9 3 2 4" xfId="10119" xr:uid="{00000000-0005-0000-0000-0000B7990000}"/>
    <cellStyle name="Normal 9 3 2 4 2" xfId="16019" xr:uid="{00000000-0005-0000-0000-0000B8990000}"/>
    <cellStyle name="Normal 9 3 2 4 2 2" xfId="28647" xr:uid="{00000000-0005-0000-0000-0000B9990000}"/>
    <cellStyle name="Normal 9 3 2 4 3" xfId="23614" xr:uid="{00000000-0005-0000-0000-0000BA990000}"/>
    <cellStyle name="Normal 9 3 2 4 4" xfId="45899" xr:uid="{00000000-0005-0000-0000-0000BB990000}"/>
    <cellStyle name="Normal 9 3 2 5" xfId="5833" xr:uid="{00000000-0005-0000-0000-0000BC990000}"/>
    <cellStyle name="Normal 9 3 2 5 2" xfId="45900" xr:uid="{00000000-0005-0000-0000-0000BD990000}"/>
    <cellStyle name="Normal 9 3 2 6" xfId="45901" xr:uid="{00000000-0005-0000-0000-0000BE990000}"/>
    <cellStyle name="Normal 9 3 2 7" xfId="45886" xr:uid="{00000000-0005-0000-0000-0000BF990000}"/>
    <cellStyle name="Normal 9 3 2 8" xfId="47310" xr:uid="{D2454898-6739-4367-8BDC-347769B5477E}"/>
    <cellStyle name="Normal 9 3 20" xfId="5822" xr:uid="{00000000-0005-0000-0000-0000C0990000}"/>
    <cellStyle name="Normal 9 3 20 2" xfId="18842" xr:uid="{00000000-0005-0000-0000-0000C1990000}"/>
    <cellStyle name="Normal 9 3 21" xfId="10810" xr:uid="{00000000-0005-0000-0000-0000C2990000}"/>
    <cellStyle name="Normal 9 3 21 2" xfId="16328" xr:uid="{00000000-0005-0000-0000-0000C3990000}"/>
    <cellStyle name="Normal 9 3 21 2 2" xfId="28870" xr:uid="{00000000-0005-0000-0000-0000C4990000}"/>
    <cellStyle name="Normal 9 3 21 3" xfId="18493" xr:uid="{00000000-0005-0000-0000-0000C5990000}"/>
    <cellStyle name="Normal 9 3 21 4" xfId="23789" xr:uid="{00000000-0005-0000-0000-0000C6990000}"/>
    <cellStyle name="Normal 9 3 22" xfId="3025" xr:uid="{00000000-0005-0000-0000-0000C7990000}"/>
    <cellStyle name="Normal 9 3 23" xfId="37758" xr:uid="{00000000-0005-0000-0000-0000C8990000}"/>
    <cellStyle name="Normal 9 3 24" xfId="38036" xr:uid="{00000000-0005-0000-0000-0000C9990000}"/>
    <cellStyle name="Normal 9 3 25" xfId="45885" xr:uid="{00000000-0005-0000-0000-0000CA990000}"/>
    <cellStyle name="Normal 9 3 26" xfId="47309" xr:uid="{A1497424-0759-4D18-A35B-23704EE9634F}"/>
    <cellStyle name="Normal 9 3 3" xfId="2054" xr:uid="{00000000-0005-0000-0000-0000CB990000}"/>
    <cellStyle name="Normal 9 3 3 2" xfId="2055" xr:uid="{00000000-0005-0000-0000-0000CC990000}"/>
    <cellStyle name="Normal 9 3 3 2 2" xfId="16488" xr:uid="{00000000-0005-0000-0000-0000CD990000}"/>
    <cellStyle name="Normal 9 3 3 2 2 2" xfId="29028" xr:uid="{00000000-0005-0000-0000-0000CE990000}"/>
    <cellStyle name="Normal 9 3 3 2 2 3" xfId="45904" xr:uid="{00000000-0005-0000-0000-0000CF990000}"/>
    <cellStyle name="Normal 9 3 3 2 3" xfId="23938" xr:uid="{00000000-0005-0000-0000-0000D0990000}"/>
    <cellStyle name="Normal 9 3 3 2 3 2" xfId="45905" xr:uid="{00000000-0005-0000-0000-0000D1990000}"/>
    <cellStyle name="Normal 9 3 3 2 4" xfId="11057" xr:uid="{00000000-0005-0000-0000-0000D2990000}"/>
    <cellStyle name="Normal 9 3 3 2 4 2" xfId="45906" xr:uid="{00000000-0005-0000-0000-0000D3990000}"/>
    <cellStyle name="Normal 9 3 3 2 5" xfId="45903" xr:uid="{00000000-0005-0000-0000-0000D4990000}"/>
    <cellStyle name="Normal 9 3 3 2 6" xfId="47315" xr:uid="{FD946B65-B120-4F4A-8E5D-6E41FD88284C}"/>
    <cellStyle name="Normal 9 3 3 3" xfId="10568" xr:uid="{00000000-0005-0000-0000-0000D5990000}"/>
    <cellStyle name="Normal 9 3 3 3 2" xfId="16169" xr:uid="{00000000-0005-0000-0000-0000D6990000}"/>
    <cellStyle name="Normal 9 3 3 3 2 2" xfId="28791" xr:uid="{00000000-0005-0000-0000-0000D7990000}"/>
    <cellStyle name="Normal 9 3 3 3 3" xfId="23737" xr:uid="{00000000-0005-0000-0000-0000D8990000}"/>
    <cellStyle name="Normal 9 3 3 3 4" xfId="45907" xr:uid="{00000000-0005-0000-0000-0000D9990000}"/>
    <cellStyle name="Normal 9 3 3 4" xfId="5834" xr:uid="{00000000-0005-0000-0000-0000DA990000}"/>
    <cellStyle name="Normal 9 3 3 4 2" xfId="45908" xr:uid="{00000000-0005-0000-0000-0000DB990000}"/>
    <cellStyle name="Normal 9 3 3 5" xfId="45909" xr:uid="{00000000-0005-0000-0000-0000DC990000}"/>
    <cellStyle name="Normal 9 3 3 6" xfId="45902" xr:uid="{00000000-0005-0000-0000-0000DD990000}"/>
    <cellStyle name="Normal 9 3 3 7" xfId="47314" xr:uid="{F3F1B831-DF4C-48DC-9C80-EEC4E26C647D}"/>
    <cellStyle name="Normal 9 3 4" xfId="2056" xr:uid="{00000000-0005-0000-0000-0000DE990000}"/>
    <cellStyle name="Normal 9 3 4 2" xfId="11018" xr:uid="{00000000-0005-0000-0000-0000DF990000}"/>
    <cellStyle name="Normal 9 3 4 2 2" xfId="16456" xr:uid="{00000000-0005-0000-0000-0000E0990000}"/>
    <cellStyle name="Normal 9 3 4 2 2 2" xfId="28996" xr:uid="{00000000-0005-0000-0000-0000E1990000}"/>
    <cellStyle name="Normal 9 3 4 2 3" xfId="23906" xr:uid="{00000000-0005-0000-0000-0000E2990000}"/>
    <cellStyle name="Normal 9 3 4 2 4" xfId="45911" xr:uid="{00000000-0005-0000-0000-0000E3990000}"/>
    <cellStyle name="Normal 9 3 4 3" xfId="5835" xr:uid="{00000000-0005-0000-0000-0000E4990000}"/>
    <cellStyle name="Normal 9 3 4 3 2" xfId="45912" xr:uid="{00000000-0005-0000-0000-0000E5990000}"/>
    <cellStyle name="Normal 9 3 4 4" xfId="45913" xr:uid="{00000000-0005-0000-0000-0000E6990000}"/>
    <cellStyle name="Normal 9 3 4 5" xfId="45910" xr:uid="{00000000-0005-0000-0000-0000E7990000}"/>
    <cellStyle name="Normal 9 3 4 6" xfId="47316" xr:uid="{8448FD8A-B731-46C5-B59B-61FA76DB9302}"/>
    <cellStyle name="Normal 9 3 5" xfId="2049" xr:uid="{00000000-0005-0000-0000-0000E8990000}"/>
    <cellStyle name="Normal 9 3 5 2" xfId="5836" xr:uid="{00000000-0005-0000-0000-0000E9990000}"/>
    <cellStyle name="Normal 9 3 5 2 2" xfId="45915" xr:uid="{00000000-0005-0000-0000-0000EA990000}"/>
    <cellStyle name="Normal 9 3 5 3" xfId="45914" xr:uid="{00000000-0005-0000-0000-0000EB990000}"/>
    <cellStyle name="Normal 9 3 6" xfId="5837" xr:uid="{00000000-0005-0000-0000-0000EC990000}"/>
    <cellStyle name="Normal 9 3 6 2" xfId="45916" xr:uid="{00000000-0005-0000-0000-0000ED990000}"/>
    <cellStyle name="Normal 9 3 7" xfId="5838" xr:uid="{00000000-0005-0000-0000-0000EE990000}"/>
    <cellStyle name="Normal 9 3 7 2" xfId="45917" xr:uid="{00000000-0005-0000-0000-0000EF990000}"/>
    <cellStyle name="Normal 9 3 8" xfId="5839" xr:uid="{00000000-0005-0000-0000-0000F0990000}"/>
    <cellStyle name="Normal 9 3 8 2" xfId="45918" xr:uid="{00000000-0005-0000-0000-0000F1990000}"/>
    <cellStyle name="Normal 9 3 9" xfId="5840" xr:uid="{00000000-0005-0000-0000-0000F2990000}"/>
    <cellStyle name="Normal 9 30" xfId="37364" xr:uid="{00000000-0005-0000-0000-0000F3990000}"/>
    <cellStyle name="Normal 9 31" xfId="37848" xr:uid="{00000000-0005-0000-0000-0000F4990000}"/>
    <cellStyle name="Normal 9 32" xfId="38110" xr:uid="{00000000-0005-0000-0000-0000F5990000}"/>
    <cellStyle name="Normal 9 33" xfId="45875" xr:uid="{00000000-0005-0000-0000-0000F6990000}"/>
    <cellStyle name="Normal 9 4" xfId="1292" xr:uid="{00000000-0005-0000-0000-0000F7990000}"/>
    <cellStyle name="Normal 9 4 2" xfId="2058" xr:uid="{00000000-0005-0000-0000-0000F8990000}"/>
    <cellStyle name="Normal 9 4 2 10" xfId="45920" xr:uid="{00000000-0005-0000-0000-0000F9990000}"/>
    <cellStyle name="Normal 9 4 2 11" xfId="47318" xr:uid="{1DCA90D2-2670-4C85-8A5D-A40338D0034E}"/>
    <cellStyle name="Normal 9 4 2 2" xfId="2059" xr:uid="{00000000-0005-0000-0000-0000FA990000}"/>
    <cellStyle name="Normal 9 4 2 2 2" xfId="11142" xr:uid="{00000000-0005-0000-0000-0000FB990000}"/>
    <cellStyle name="Normal 9 4 2 2 2 2" xfId="16538" xr:uid="{00000000-0005-0000-0000-0000FC990000}"/>
    <cellStyle name="Normal 9 4 2 2 2 2 2" xfId="29077" xr:uid="{00000000-0005-0000-0000-0000FD990000}"/>
    <cellStyle name="Normal 9 4 2 2 2 3" xfId="23984" xr:uid="{00000000-0005-0000-0000-0000FE990000}"/>
    <cellStyle name="Normal 9 4 2 2 2 4" xfId="45922" xr:uid="{00000000-0005-0000-0000-0000FF990000}"/>
    <cellStyle name="Normal 9 4 2 2 3" xfId="15008" xr:uid="{00000000-0005-0000-0000-0000009A0000}"/>
    <cellStyle name="Normal 9 4 2 2 3 2" xfId="27683" xr:uid="{00000000-0005-0000-0000-0000019A0000}"/>
    <cellStyle name="Normal 9 4 2 2 3 3" xfId="45923" xr:uid="{00000000-0005-0000-0000-0000029A0000}"/>
    <cellStyle name="Normal 9 4 2 2 4" xfId="22601" xr:uid="{00000000-0005-0000-0000-0000039A0000}"/>
    <cellStyle name="Normal 9 4 2 2 4 2" xfId="45924" xr:uid="{00000000-0005-0000-0000-0000049A0000}"/>
    <cellStyle name="Normal 9 4 2 2 5" xfId="8519" xr:uid="{00000000-0005-0000-0000-0000059A0000}"/>
    <cellStyle name="Normal 9 4 2 2 6" xfId="45921" xr:uid="{00000000-0005-0000-0000-0000069A0000}"/>
    <cellStyle name="Normal 9 4 2 2 7" xfId="47319" xr:uid="{EBBA3A42-199E-465E-BCA0-2AF1FA53FB7E}"/>
    <cellStyle name="Normal 9 4 2 3" xfId="9443" xr:uid="{00000000-0005-0000-0000-0000079A0000}"/>
    <cellStyle name="Normal 9 4 2 3 2" xfId="15850" xr:uid="{00000000-0005-0000-0000-0000089A0000}"/>
    <cellStyle name="Normal 9 4 2 3 2 2" xfId="28491" xr:uid="{00000000-0005-0000-0000-0000099A0000}"/>
    <cellStyle name="Normal 9 4 2 3 3" xfId="23437" xr:uid="{00000000-0005-0000-0000-00000A9A0000}"/>
    <cellStyle name="Normal 9 4 2 3 4" xfId="45925" xr:uid="{00000000-0005-0000-0000-00000B9A0000}"/>
    <cellStyle name="Normal 9 4 2 4" xfId="11331" xr:uid="{00000000-0005-0000-0000-00000C9A0000}"/>
    <cellStyle name="Normal 9 4 2 4 2" xfId="16654" xr:uid="{00000000-0005-0000-0000-00000D9A0000}"/>
    <cellStyle name="Normal 9 4 2 4 2 2" xfId="29189" xr:uid="{00000000-0005-0000-0000-00000E9A0000}"/>
    <cellStyle name="Normal 9 4 2 4 3" xfId="24097" xr:uid="{00000000-0005-0000-0000-00000F9A0000}"/>
    <cellStyle name="Normal 9 4 2 4 4" xfId="45926" xr:uid="{00000000-0005-0000-0000-0000109A0000}"/>
    <cellStyle name="Normal 9 4 2 5" xfId="7567" xr:uid="{00000000-0005-0000-0000-0000119A0000}"/>
    <cellStyle name="Normal 9 4 2 5 2" xfId="14079" xr:uid="{00000000-0005-0000-0000-0000129A0000}"/>
    <cellStyle name="Normal 9 4 2 5 2 2" xfId="26809" xr:uid="{00000000-0005-0000-0000-0000139A0000}"/>
    <cellStyle name="Normal 9 4 2 5 3" xfId="22294" xr:uid="{00000000-0005-0000-0000-0000149A0000}"/>
    <cellStyle name="Normal 9 4 2 5 4" xfId="45927" xr:uid="{00000000-0005-0000-0000-0000159A0000}"/>
    <cellStyle name="Normal 9 4 2 6" xfId="12918" xr:uid="{00000000-0005-0000-0000-0000169A0000}"/>
    <cellStyle name="Normal 9 4 2 6 2" xfId="25664" xr:uid="{00000000-0005-0000-0000-0000179A0000}"/>
    <cellStyle name="Normal 9 4 2 7" xfId="18843" xr:uid="{00000000-0005-0000-0000-0000189A0000}"/>
    <cellStyle name="Normal 9 4 2 8" xfId="21062" xr:uid="{00000000-0005-0000-0000-0000199A0000}"/>
    <cellStyle name="Normal 9 4 2 9" xfId="5841" xr:uid="{00000000-0005-0000-0000-00001A9A0000}"/>
    <cellStyle name="Normal 9 4 3" xfId="2060" xr:uid="{00000000-0005-0000-0000-00001B9A0000}"/>
    <cellStyle name="Normal 9 4 3 2" xfId="16118" xr:uid="{00000000-0005-0000-0000-00001C9A0000}"/>
    <cellStyle name="Normal 9 4 3 2 2" xfId="19788" xr:uid="{00000000-0005-0000-0000-00001D9A0000}"/>
    <cellStyle name="Normal 9 4 3 2 3" xfId="28740" xr:uid="{00000000-0005-0000-0000-00001E9A0000}"/>
    <cellStyle name="Normal 9 4 3 2 4" xfId="32902" xr:uid="{00000000-0005-0000-0000-00001F9A0000}"/>
    <cellStyle name="Normal 9 4 3 2 5" xfId="35913" xr:uid="{00000000-0005-0000-0000-0000209A0000}"/>
    <cellStyle name="Normal 9 4 3 2 6" xfId="45929" xr:uid="{00000000-0005-0000-0000-0000219A0000}"/>
    <cellStyle name="Normal 9 4 3 3" xfId="18494" xr:uid="{00000000-0005-0000-0000-0000229A0000}"/>
    <cellStyle name="Normal 9 4 3 3 2" xfId="45930" xr:uid="{00000000-0005-0000-0000-0000239A0000}"/>
    <cellStyle name="Normal 9 4 3 4" xfId="23698" xr:uid="{00000000-0005-0000-0000-0000249A0000}"/>
    <cellStyle name="Normal 9 4 3 4 2" xfId="45931" xr:uid="{00000000-0005-0000-0000-0000259A0000}"/>
    <cellStyle name="Normal 9 4 3 5" xfId="31854" xr:uid="{00000000-0005-0000-0000-0000269A0000}"/>
    <cellStyle name="Normal 9 4 3 6" xfId="35063" xr:uid="{00000000-0005-0000-0000-0000279A0000}"/>
    <cellStyle name="Normal 9 4 3 7" xfId="10424" xr:uid="{00000000-0005-0000-0000-0000289A0000}"/>
    <cellStyle name="Normal 9 4 3 8" xfId="45928" xr:uid="{00000000-0005-0000-0000-0000299A0000}"/>
    <cellStyle name="Normal 9 4 3 9" xfId="47320" xr:uid="{185DA47C-F96D-499C-88A8-3F997D5BD34A}"/>
    <cellStyle name="Normal 9 4 4" xfId="2057" xr:uid="{00000000-0005-0000-0000-00002A9A0000}"/>
    <cellStyle name="Normal 9 4 4 2" xfId="16043" xr:uid="{00000000-0005-0000-0000-00002B9A0000}"/>
    <cellStyle name="Normal 9 4 4 2 2" xfId="28671" xr:uid="{00000000-0005-0000-0000-00002C9A0000}"/>
    <cellStyle name="Normal 9 4 4 2 3" xfId="45933" xr:uid="{00000000-0005-0000-0000-00002D9A0000}"/>
    <cellStyle name="Normal 9 4 4 3" xfId="23635" xr:uid="{00000000-0005-0000-0000-00002E9A0000}"/>
    <cellStyle name="Normal 9 4 4 4" xfId="10179" xr:uid="{00000000-0005-0000-0000-00002F9A0000}"/>
    <cellStyle name="Normal 9 4 4 5" xfId="45932" xr:uid="{00000000-0005-0000-0000-0000309A0000}"/>
    <cellStyle name="Normal 9 4 5" xfId="3026" xr:uid="{00000000-0005-0000-0000-0000319A0000}"/>
    <cellStyle name="Normal 9 4 5 2" xfId="45934" xr:uid="{00000000-0005-0000-0000-0000329A0000}"/>
    <cellStyle name="Normal 9 4 6" xfId="45935" xr:uid="{00000000-0005-0000-0000-0000339A0000}"/>
    <cellStyle name="Normal 9 4 7" xfId="45936" xr:uid="{00000000-0005-0000-0000-0000349A0000}"/>
    <cellStyle name="Normal 9 4 8" xfId="45919" xr:uid="{00000000-0005-0000-0000-0000359A0000}"/>
    <cellStyle name="Normal 9 4 9" xfId="47317" xr:uid="{D3585210-C01A-433C-885C-EA627BF3BEC9}"/>
    <cellStyle name="Normal 9 5" xfId="2061" xr:uid="{00000000-0005-0000-0000-0000369A0000}"/>
    <cellStyle name="Normal 9 5 2" xfId="2062" xr:uid="{00000000-0005-0000-0000-0000379A0000}"/>
    <cellStyle name="Normal 9 5 2 10" xfId="45938" xr:uid="{00000000-0005-0000-0000-0000389A0000}"/>
    <cellStyle name="Normal 9 5 2 11" xfId="47322" xr:uid="{16DE5057-EBE9-40E1-B3B6-BD62B2F83DF6}"/>
    <cellStyle name="Normal 9 5 2 2" xfId="8520" xr:uid="{00000000-0005-0000-0000-0000399A0000}"/>
    <cellStyle name="Normal 9 5 2 2 2" xfId="15009" xr:uid="{00000000-0005-0000-0000-00003A9A0000}"/>
    <cellStyle name="Normal 9 5 2 2 2 2" xfId="27684" xr:uid="{00000000-0005-0000-0000-00003B9A0000}"/>
    <cellStyle name="Normal 9 5 2 2 3" xfId="22602" xr:uid="{00000000-0005-0000-0000-00003C9A0000}"/>
    <cellStyle name="Normal 9 5 2 2 4" xfId="45939" xr:uid="{00000000-0005-0000-0000-00003D9A0000}"/>
    <cellStyle name="Normal 9 5 2 3" xfId="9444" xr:uid="{00000000-0005-0000-0000-00003E9A0000}"/>
    <cellStyle name="Normal 9 5 2 3 2" xfId="15851" xr:uid="{00000000-0005-0000-0000-00003F9A0000}"/>
    <cellStyle name="Normal 9 5 2 3 2 2" xfId="28492" xr:uid="{00000000-0005-0000-0000-0000409A0000}"/>
    <cellStyle name="Normal 9 5 2 3 3" xfId="23438" xr:uid="{00000000-0005-0000-0000-0000419A0000}"/>
    <cellStyle name="Normal 9 5 2 3 4" xfId="45940" xr:uid="{00000000-0005-0000-0000-0000429A0000}"/>
    <cellStyle name="Normal 9 5 2 4" xfId="10187" xr:uid="{00000000-0005-0000-0000-0000439A0000}"/>
    <cellStyle name="Normal 9 5 2 4 2" xfId="16046" xr:uid="{00000000-0005-0000-0000-0000449A0000}"/>
    <cellStyle name="Normal 9 5 2 4 2 2" xfId="28674" xr:uid="{00000000-0005-0000-0000-0000459A0000}"/>
    <cellStyle name="Normal 9 5 2 4 3" xfId="23638" xr:uid="{00000000-0005-0000-0000-0000469A0000}"/>
    <cellStyle name="Normal 9 5 2 4 4" xfId="45941" xr:uid="{00000000-0005-0000-0000-0000479A0000}"/>
    <cellStyle name="Normal 9 5 2 5" xfId="7568" xr:uid="{00000000-0005-0000-0000-0000489A0000}"/>
    <cellStyle name="Normal 9 5 2 5 2" xfId="14080" xr:uid="{00000000-0005-0000-0000-0000499A0000}"/>
    <cellStyle name="Normal 9 5 2 5 2 2" xfId="26810" xr:uid="{00000000-0005-0000-0000-00004A9A0000}"/>
    <cellStyle name="Normal 9 5 2 5 3" xfId="22295" xr:uid="{00000000-0005-0000-0000-00004B9A0000}"/>
    <cellStyle name="Normal 9 5 2 6" xfId="12919" xr:uid="{00000000-0005-0000-0000-00004C9A0000}"/>
    <cellStyle name="Normal 9 5 2 6 2" xfId="25665" xr:uid="{00000000-0005-0000-0000-00004D9A0000}"/>
    <cellStyle name="Normal 9 5 2 7" xfId="18844" xr:uid="{00000000-0005-0000-0000-00004E9A0000}"/>
    <cellStyle name="Normal 9 5 2 8" xfId="21063" xr:uid="{00000000-0005-0000-0000-00004F9A0000}"/>
    <cellStyle name="Normal 9 5 2 9" xfId="5842" xr:uid="{00000000-0005-0000-0000-0000509A0000}"/>
    <cellStyle name="Normal 9 5 3" xfId="11248" xr:uid="{00000000-0005-0000-0000-0000519A0000}"/>
    <cellStyle name="Normal 9 5 3 2" xfId="16597" xr:uid="{00000000-0005-0000-0000-0000529A0000}"/>
    <cellStyle name="Normal 9 5 3 2 2" xfId="19789" xr:uid="{00000000-0005-0000-0000-0000539A0000}"/>
    <cellStyle name="Normal 9 5 3 2 3" xfId="32903" xr:uid="{00000000-0005-0000-0000-0000549A0000}"/>
    <cellStyle name="Normal 9 5 3 2 4" xfId="35914" xr:uid="{00000000-0005-0000-0000-0000559A0000}"/>
    <cellStyle name="Normal 9 5 3 2 5" xfId="45943" xr:uid="{00000000-0005-0000-0000-0000569A0000}"/>
    <cellStyle name="Normal 9 5 3 3" xfId="18495" xr:uid="{00000000-0005-0000-0000-0000579A0000}"/>
    <cellStyle name="Normal 9 5 3 4" xfId="31855" xr:uid="{00000000-0005-0000-0000-0000589A0000}"/>
    <cellStyle name="Normal 9 5 3 5" xfId="35064" xr:uid="{00000000-0005-0000-0000-0000599A0000}"/>
    <cellStyle name="Normal 9 5 3 6" xfId="45942" xr:uid="{00000000-0005-0000-0000-00005A9A0000}"/>
    <cellStyle name="Normal 9 5 4" xfId="3027" xr:uid="{00000000-0005-0000-0000-00005B9A0000}"/>
    <cellStyle name="Normal 9 5 4 2" xfId="45944" xr:uid="{00000000-0005-0000-0000-00005C9A0000}"/>
    <cellStyle name="Normal 9 5 5" xfId="37609" xr:uid="{00000000-0005-0000-0000-00005D9A0000}"/>
    <cellStyle name="Normal 9 5 5 2" xfId="45945" xr:uid="{00000000-0005-0000-0000-00005E9A0000}"/>
    <cellStyle name="Normal 9 5 6" xfId="37905" xr:uid="{00000000-0005-0000-0000-00005F9A0000}"/>
    <cellStyle name="Normal 9 5 6 2" xfId="45946" xr:uid="{00000000-0005-0000-0000-0000609A0000}"/>
    <cellStyle name="Normal 9 5 7" xfId="45937" xr:uid="{00000000-0005-0000-0000-0000619A0000}"/>
    <cellStyle name="Normal 9 5 8" xfId="47321" xr:uid="{CF5B8673-99D9-47F5-BFEA-9E2652A48A3A}"/>
    <cellStyle name="Normal 9 6" xfId="1235" xr:uid="{00000000-0005-0000-0000-0000629A0000}"/>
    <cellStyle name="Normal 9 6 10" xfId="45947" xr:uid="{00000000-0005-0000-0000-0000639A0000}"/>
    <cellStyle name="Normal 9 6 11" xfId="47323" xr:uid="{72A22CF2-2E0D-478D-A1A2-F4474498D430}"/>
    <cellStyle name="Normal 9 6 2" xfId="2063" xr:uid="{00000000-0005-0000-0000-0000649A0000}"/>
    <cellStyle name="Normal 9 6 2 2" xfId="8521" xr:uid="{00000000-0005-0000-0000-0000659A0000}"/>
    <cellStyle name="Normal 9 6 2 2 2" xfId="15010" xr:uid="{00000000-0005-0000-0000-0000669A0000}"/>
    <cellStyle name="Normal 9 6 2 2 2 2" xfId="27685" xr:uid="{00000000-0005-0000-0000-0000679A0000}"/>
    <cellStyle name="Normal 9 6 2 2 3" xfId="22603" xr:uid="{00000000-0005-0000-0000-0000689A0000}"/>
    <cellStyle name="Normal 9 6 2 2 4" xfId="45949" xr:uid="{00000000-0005-0000-0000-0000699A0000}"/>
    <cellStyle name="Normal 9 6 2 3" xfId="9445" xr:uid="{00000000-0005-0000-0000-00006A9A0000}"/>
    <cellStyle name="Normal 9 6 2 3 2" xfId="15852" xr:uid="{00000000-0005-0000-0000-00006B9A0000}"/>
    <cellStyle name="Normal 9 6 2 3 2 2" xfId="28493" xr:uid="{00000000-0005-0000-0000-00006C9A0000}"/>
    <cellStyle name="Normal 9 6 2 3 3" xfId="23439" xr:uid="{00000000-0005-0000-0000-00006D9A0000}"/>
    <cellStyle name="Normal 9 6 2 4" xfId="7569" xr:uid="{00000000-0005-0000-0000-00006E9A0000}"/>
    <cellStyle name="Normal 9 6 2 4 2" xfId="14081" xr:uid="{00000000-0005-0000-0000-00006F9A0000}"/>
    <cellStyle name="Normal 9 6 2 4 2 2" xfId="26811" xr:uid="{00000000-0005-0000-0000-0000709A0000}"/>
    <cellStyle name="Normal 9 6 2 4 3" xfId="22296" xr:uid="{00000000-0005-0000-0000-0000719A0000}"/>
    <cellStyle name="Normal 9 6 2 5" xfId="12920" xr:uid="{00000000-0005-0000-0000-0000729A0000}"/>
    <cellStyle name="Normal 9 6 2 5 2" xfId="25666" xr:uid="{00000000-0005-0000-0000-0000739A0000}"/>
    <cellStyle name="Normal 9 6 2 6" xfId="18841" xr:uid="{00000000-0005-0000-0000-0000749A0000}"/>
    <cellStyle name="Normal 9 6 2 7" xfId="21064" xr:uid="{00000000-0005-0000-0000-0000759A0000}"/>
    <cellStyle name="Normal 9 6 2 8" xfId="5843" xr:uid="{00000000-0005-0000-0000-0000769A0000}"/>
    <cellStyle name="Normal 9 6 2 9" xfId="45948" xr:uid="{00000000-0005-0000-0000-0000779A0000}"/>
    <cellStyle name="Normal 9 6 3" xfId="7811" xr:uid="{00000000-0005-0000-0000-0000789A0000}"/>
    <cellStyle name="Normal 9 6 3 2" xfId="14306" xr:uid="{00000000-0005-0000-0000-0000799A0000}"/>
    <cellStyle name="Normal 9 6 3 2 2" xfId="19790" xr:uid="{00000000-0005-0000-0000-00007A9A0000}"/>
    <cellStyle name="Normal 9 6 3 2 3" xfId="32904" xr:uid="{00000000-0005-0000-0000-00007B9A0000}"/>
    <cellStyle name="Normal 9 6 3 2 4" xfId="35915" xr:uid="{00000000-0005-0000-0000-00007C9A0000}"/>
    <cellStyle name="Normal 9 6 3 3" xfId="18496" xr:uid="{00000000-0005-0000-0000-00007D9A0000}"/>
    <cellStyle name="Normal 9 6 3 4" xfId="31856" xr:uid="{00000000-0005-0000-0000-00007E9A0000}"/>
    <cellStyle name="Normal 9 6 3 5" xfId="35065" xr:uid="{00000000-0005-0000-0000-00007F9A0000}"/>
    <cellStyle name="Normal 9 6 3 6" xfId="45950" xr:uid="{00000000-0005-0000-0000-0000809A0000}"/>
    <cellStyle name="Normal 9 6 4" xfId="8733" xr:uid="{00000000-0005-0000-0000-0000819A0000}"/>
    <cellStyle name="Normal 9 6 4 2" xfId="15148" xr:uid="{00000000-0005-0000-0000-0000829A0000}"/>
    <cellStyle name="Normal 9 6 4 2 2" xfId="27811" xr:uid="{00000000-0005-0000-0000-0000839A0000}"/>
    <cellStyle name="Normal 9 6 4 3" xfId="22788" xr:uid="{00000000-0005-0000-0000-0000849A0000}"/>
    <cellStyle name="Normal 9 6 4 4" xfId="45951" xr:uid="{00000000-0005-0000-0000-0000859A0000}"/>
    <cellStyle name="Normal 9 6 5" xfId="10588" xr:uid="{00000000-0005-0000-0000-0000869A0000}"/>
    <cellStyle name="Normal 9 6 5 2" xfId="45952" xr:uid="{00000000-0005-0000-0000-0000879A0000}"/>
    <cellStyle name="Normal 9 6 6" xfId="11266" xr:uid="{00000000-0005-0000-0000-0000889A0000}"/>
    <cellStyle name="Normal 9 6 6 2" xfId="16606" xr:uid="{00000000-0005-0000-0000-0000899A0000}"/>
    <cellStyle name="Normal 9 6 6 2 2" xfId="29142" xr:uid="{00000000-0005-0000-0000-00008A9A0000}"/>
    <cellStyle name="Normal 9 6 6 3" xfId="24050" xr:uid="{00000000-0005-0000-0000-00008B9A0000}"/>
    <cellStyle name="Normal 9 6 7" xfId="6590" xr:uid="{00000000-0005-0000-0000-00008C9A0000}"/>
    <cellStyle name="Normal 9 6 7 2" xfId="13178" xr:uid="{00000000-0005-0000-0000-00008D9A0000}"/>
    <cellStyle name="Normal 9 6 7 2 2" xfId="25922" xr:uid="{00000000-0005-0000-0000-00008E9A0000}"/>
    <cellStyle name="Normal 9 6 7 3" xfId="21332" xr:uid="{00000000-0005-0000-0000-00008F9A0000}"/>
    <cellStyle name="Normal 9 6 8" xfId="12110" xr:uid="{00000000-0005-0000-0000-0000909A0000}"/>
    <cellStyle name="Normal 9 6 8 2" xfId="24855" xr:uid="{00000000-0005-0000-0000-0000919A0000}"/>
    <cellStyle name="Normal 9 6 9" xfId="3134" xr:uid="{00000000-0005-0000-0000-0000929A0000}"/>
    <cellStyle name="Normal 9 7" xfId="2047" xr:uid="{00000000-0005-0000-0000-0000939A0000}"/>
    <cellStyle name="Normal 9 7 10" xfId="30701" xr:uid="{00000000-0005-0000-0000-0000949A0000}"/>
    <cellStyle name="Normal 9 7 11" xfId="34313" xr:uid="{00000000-0005-0000-0000-0000959A0000}"/>
    <cellStyle name="Normal 9 7 12" xfId="3175" xr:uid="{00000000-0005-0000-0000-0000969A0000}"/>
    <cellStyle name="Normal 9 7 13" xfId="45953" xr:uid="{00000000-0005-0000-0000-0000979A0000}"/>
    <cellStyle name="Normal 9 7 2" xfId="5844" xr:uid="{00000000-0005-0000-0000-0000989A0000}"/>
    <cellStyle name="Normal 9 7 2 10" xfId="45954" xr:uid="{00000000-0005-0000-0000-0000999A0000}"/>
    <cellStyle name="Normal 9 7 2 2" xfId="8522" xr:uid="{00000000-0005-0000-0000-00009A9A0000}"/>
    <cellStyle name="Normal 9 7 2 2 2" xfId="15011" xr:uid="{00000000-0005-0000-0000-00009B9A0000}"/>
    <cellStyle name="Normal 9 7 2 2 2 2" xfId="20445" xr:uid="{00000000-0005-0000-0000-00009C9A0000}"/>
    <cellStyle name="Normal 9 7 2 2 2 3" xfId="33698" xr:uid="{00000000-0005-0000-0000-00009D9A0000}"/>
    <cellStyle name="Normal 9 7 2 2 2 4" xfId="36485" xr:uid="{00000000-0005-0000-0000-00009E9A0000}"/>
    <cellStyle name="Normal 9 7 2 2 3" xfId="20146" xr:uid="{00000000-0005-0000-0000-00009F9A0000}"/>
    <cellStyle name="Normal 9 7 2 2 3 2" xfId="33403" xr:uid="{00000000-0005-0000-0000-0000A09A0000}"/>
    <cellStyle name="Normal 9 7 2 2 3 3" xfId="36191" xr:uid="{00000000-0005-0000-0000-0000A19A0000}"/>
    <cellStyle name="Normal 9 7 2 2 4" xfId="19791" xr:uid="{00000000-0005-0000-0000-0000A29A0000}"/>
    <cellStyle name="Normal 9 7 2 2 5" xfId="32905" xr:uid="{00000000-0005-0000-0000-0000A39A0000}"/>
    <cellStyle name="Normal 9 7 2 2 6" xfId="35916" xr:uid="{00000000-0005-0000-0000-0000A49A0000}"/>
    <cellStyle name="Normal 9 7 2 3" xfId="9446" xr:uid="{00000000-0005-0000-0000-0000A59A0000}"/>
    <cellStyle name="Normal 9 7 2 3 2" xfId="15853" xr:uid="{00000000-0005-0000-0000-0000A69A0000}"/>
    <cellStyle name="Normal 9 7 2 3 2 2" xfId="28494" xr:uid="{00000000-0005-0000-0000-0000A79A0000}"/>
    <cellStyle name="Normal 9 7 2 3 3" xfId="20298" xr:uid="{00000000-0005-0000-0000-0000A89A0000}"/>
    <cellStyle name="Normal 9 7 2 3 4" xfId="33552" xr:uid="{00000000-0005-0000-0000-0000A99A0000}"/>
    <cellStyle name="Normal 9 7 2 3 5" xfId="36339" xr:uid="{00000000-0005-0000-0000-0000AA9A0000}"/>
    <cellStyle name="Normal 9 7 2 4" xfId="10689" xr:uid="{00000000-0005-0000-0000-0000AB9A0000}"/>
    <cellStyle name="Normal 9 7 2 4 2" xfId="16234" xr:uid="{00000000-0005-0000-0000-0000AC9A0000}"/>
    <cellStyle name="Normal 9 7 2 4 2 2" xfId="28831" xr:uid="{00000000-0005-0000-0000-0000AD9A0000}"/>
    <cellStyle name="Normal 9 7 2 4 3" xfId="19990" xr:uid="{00000000-0005-0000-0000-0000AE9A0000}"/>
    <cellStyle name="Normal 9 7 2 4 4" xfId="33254" xr:uid="{00000000-0005-0000-0000-0000AF9A0000}"/>
    <cellStyle name="Normal 9 7 2 4 5" xfId="36046" xr:uid="{00000000-0005-0000-0000-0000B09A0000}"/>
    <cellStyle name="Normal 9 7 2 5" xfId="7570" xr:uid="{00000000-0005-0000-0000-0000B19A0000}"/>
    <cellStyle name="Normal 9 7 2 5 2" xfId="14082" xr:uid="{00000000-0005-0000-0000-0000B29A0000}"/>
    <cellStyle name="Normal 9 7 2 5 2 2" xfId="26812" xr:uid="{00000000-0005-0000-0000-0000B39A0000}"/>
    <cellStyle name="Normal 9 7 2 5 3" xfId="22297" xr:uid="{00000000-0005-0000-0000-0000B49A0000}"/>
    <cellStyle name="Normal 9 7 2 6" xfId="12921" xr:uid="{00000000-0005-0000-0000-0000B59A0000}"/>
    <cellStyle name="Normal 9 7 2 6 2" xfId="25667" xr:uid="{00000000-0005-0000-0000-0000B69A0000}"/>
    <cellStyle name="Normal 9 7 2 7" xfId="18497" xr:uid="{00000000-0005-0000-0000-0000B79A0000}"/>
    <cellStyle name="Normal 9 7 2 8" xfId="31857" xr:uid="{00000000-0005-0000-0000-0000B89A0000}"/>
    <cellStyle name="Normal 9 7 2 9" xfId="35066" xr:uid="{00000000-0005-0000-0000-0000B99A0000}"/>
    <cellStyle name="Normal 9 7 3" xfId="7835" xr:uid="{00000000-0005-0000-0000-0000BA9A0000}"/>
    <cellStyle name="Normal 9 7 3 2" xfId="14330" xr:uid="{00000000-0005-0000-0000-0000BB9A0000}"/>
    <cellStyle name="Normal 9 7 3 2 2" xfId="20391" xr:uid="{00000000-0005-0000-0000-0000BC9A0000}"/>
    <cellStyle name="Normal 9 7 3 2 3" xfId="33644" xr:uid="{00000000-0005-0000-0000-0000BD9A0000}"/>
    <cellStyle name="Normal 9 7 3 2 4" xfId="36431" xr:uid="{00000000-0005-0000-0000-0000BE9A0000}"/>
    <cellStyle name="Normal 9 7 3 3" xfId="20092" xr:uid="{00000000-0005-0000-0000-0000BF9A0000}"/>
    <cellStyle name="Normal 9 7 3 3 2" xfId="33349" xr:uid="{00000000-0005-0000-0000-0000C09A0000}"/>
    <cellStyle name="Normal 9 7 3 3 3" xfId="36137" xr:uid="{00000000-0005-0000-0000-0000C19A0000}"/>
    <cellStyle name="Normal 9 7 3 4" xfId="19064" xr:uid="{00000000-0005-0000-0000-0000C29A0000}"/>
    <cellStyle name="Normal 9 7 3 5" xfId="32186" xr:uid="{00000000-0005-0000-0000-0000C39A0000}"/>
    <cellStyle name="Normal 9 7 3 6" xfId="35205" xr:uid="{00000000-0005-0000-0000-0000C49A0000}"/>
    <cellStyle name="Normal 9 7 3 7" xfId="45955" xr:uid="{00000000-0005-0000-0000-0000C59A0000}"/>
    <cellStyle name="Normal 9 7 4" xfId="8757" xr:uid="{00000000-0005-0000-0000-0000C69A0000}"/>
    <cellStyle name="Normal 9 7 4 2" xfId="15172" xr:uid="{00000000-0005-0000-0000-0000C79A0000}"/>
    <cellStyle name="Normal 9 7 4 2 2" xfId="20244" xr:uid="{00000000-0005-0000-0000-0000C89A0000}"/>
    <cellStyle name="Normal 9 7 4 2 3" xfId="33498" xr:uid="{00000000-0005-0000-0000-0000C99A0000}"/>
    <cellStyle name="Normal 9 7 4 2 4" xfId="36285" xr:uid="{00000000-0005-0000-0000-0000CA9A0000}"/>
    <cellStyle name="Normal 9 7 4 3" xfId="18944" xr:uid="{00000000-0005-0000-0000-0000CB9A0000}"/>
    <cellStyle name="Normal 9 7 4 4" xfId="32125" xr:uid="{00000000-0005-0000-0000-0000CC9A0000}"/>
    <cellStyle name="Normal 9 7 4 5" xfId="35145" xr:uid="{00000000-0005-0000-0000-0000CD9A0000}"/>
    <cellStyle name="Normal 9 7 5" xfId="10034" xr:uid="{00000000-0005-0000-0000-0000CE9A0000}"/>
    <cellStyle name="Normal 9 7 5 2" xfId="15983" xr:uid="{00000000-0005-0000-0000-0000CF9A0000}"/>
    <cellStyle name="Normal 9 7 5 2 2" xfId="28615" xr:uid="{00000000-0005-0000-0000-0000D09A0000}"/>
    <cellStyle name="Normal 9 7 5 3" xfId="19928" xr:uid="{00000000-0005-0000-0000-0000D19A0000}"/>
    <cellStyle name="Normal 9 7 5 4" xfId="33124" xr:uid="{00000000-0005-0000-0000-0000D29A0000}"/>
    <cellStyle name="Normal 9 7 5 5" xfId="35991" xr:uid="{00000000-0005-0000-0000-0000D39A0000}"/>
    <cellStyle name="Normal 9 7 6" xfId="10480" xr:uid="{00000000-0005-0000-0000-0000D49A0000}"/>
    <cellStyle name="Normal 9 7 7" xfId="6616" xr:uid="{00000000-0005-0000-0000-0000D59A0000}"/>
    <cellStyle name="Normal 9 7 7 2" xfId="13203" xr:uid="{00000000-0005-0000-0000-0000D69A0000}"/>
    <cellStyle name="Normal 9 7 7 2 2" xfId="25947" xr:uid="{00000000-0005-0000-0000-0000D79A0000}"/>
    <cellStyle name="Normal 9 7 7 3" xfId="21355" xr:uid="{00000000-0005-0000-0000-0000D89A0000}"/>
    <cellStyle name="Normal 9 7 8" xfId="12134" xr:uid="{00000000-0005-0000-0000-0000D99A0000}"/>
    <cellStyle name="Normal 9 7 8 2" xfId="24879" xr:uid="{00000000-0005-0000-0000-0000DA9A0000}"/>
    <cellStyle name="Normal 9 7 9" xfId="17447" xr:uid="{00000000-0005-0000-0000-0000DB9A0000}"/>
    <cellStyle name="Normal 9 8" xfId="5845" xr:uid="{00000000-0005-0000-0000-0000DC9A0000}"/>
    <cellStyle name="Normal 9 8 10" xfId="45956" xr:uid="{00000000-0005-0000-0000-0000DD9A0000}"/>
    <cellStyle name="Normal 9 8 2" xfId="8523" xr:uid="{00000000-0005-0000-0000-0000DE9A0000}"/>
    <cellStyle name="Normal 9 8 2 2" xfId="15012" xr:uid="{00000000-0005-0000-0000-0000DF9A0000}"/>
    <cellStyle name="Normal 9 8 2 2 2" xfId="20427" xr:uid="{00000000-0005-0000-0000-0000E09A0000}"/>
    <cellStyle name="Normal 9 8 2 2 3" xfId="33680" xr:uid="{00000000-0005-0000-0000-0000E19A0000}"/>
    <cellStyle name="Normal 9 8 2 2 4" xfId="36467" xr:uid="{00000000-0005-0000-0000-0000E29A0000}"/>
    <cellStyle name="Normal 9 8 2 3" xfId="20128" xr:uid="{00000000-0005-0000-0000-0000E39A0000}"/>
    <cellStyle name="Normal 9 8 2 3 2" xfId="33385" xr:uid="{00000000-0005-0000-0000-0000E49A0000}"/>
    <cellStyle name="Normal 9 8 2 3 3" xfId="36173" xr:uid="{00000000-0005-0000-0000-0000E59A0000}"/>
    <cellStyle name="Normal 9 8 2 4" xfId="19792" xr:uid="{00000000-0005-0000-0000-0000E69A0000}"/>
    <cellStyle name="Normal 9 8 2 5" xfId="32906" xr:uid="{00000000-0005-0000-0000-0000E79A0000}"/>
    <cellStyle name="Normal 9 8 2 6" xfId="35917" xr:uid="{00000000-0005-0000-0000-0000E89A0000}"/>
    <cellStyle name="Normal 9 8 2 7" xfId="45957" xr:uid="{00000000-0005-0000-0000-0000E99A0000}"/>
    <cellStyle name="Normal 9 8 3" xfId="9447" xr:uid="{00000000-0005-0000-0000-0000EA9A0000}"/>
    <cellStyle name="Normal 9 8 3 2" xfId="15854" xr:uid="{00000000-0005-0000-0000-0000EB9A0000}"/>
    <cellStyle name="Normal 9 8 3 2 2" xfId="28495" xr:uid="{00000000-0005-0000-0000-0000EC9A0000}"/>
    <cellStyle name="Normal 9 8 3 3" xfId="20280" xr:uid="{00000000-0005-0000-0000-0000ED9A0000}"/>
    <cellStyle name="Normal 9 8 3 4" xfId="33534" xr:uid="{00000000-0005-0000-0000-0000EE9A0000}"/>
    <cellStyle name="Normal 9 8 3 5" xfId="36321" xr:uid="{00000000-0005-0000-0000-0000EF9A0000}"/>
    <cellStyle name="Normal 9 8 3 6" xfId="45958" xr:uid="{00000000-0005-0000-0000-0000F09A0000}"/>
    <cellStyle name="Normal 9 8 4" xfId="10670" xr:uid="{00000000-0005-0000-0000-0000F19A0000}"/>
    <cellStyle name="Normal 9 8 4 2" xfId="16216" xr:uid="{00000000-0005-0000-0000-0000F29A0000}"/>
    <cellStyle name="Normal 9 8 4 2 2" xfId="28825" xr:uid="{00000000-0005-0000-0000-0000F39A0000}"/>
    <cellStyle name="Normal 9 8 4 3" xfId="19972" xr:uid="{00000000-0005-0000-0000-0000F49A0000}"/>
    <cellStyle name="Normal 9 8 4 4" xfId="33236" xr:uid="{00000000-0005-0000-0000-0000F59A0000}"/>
    <cellStyle name="Normal 9 8 4 5" xfId="36028" xr:uid="{00000000-0005-0000-0000-0000F69A0000}"/>
    <cellStyle name="Normal 9 8 5" xfId="7571" xr:uid="{00000000-0005-0000-0000-0000F79A0000}"/>
    <cellStyle name="Normal 9 8 5 2" xfId="14083" xr:uid="{00000000-0005-0000-0000-0000F89A0000}"/>
    <cellStyle name="Normal 9 8 5 2 2" xfId="26813" xr:uid="{00000000-0005-0000-0000-0000F99A0000}"/>
    <cellStyle name="Normal 9 8 5 3" xfId="22298" xr:uid="{00000000-0005-0000-0000-0000FA9A0000}"/>
    <cellStyle name="Normal 9 8 6" xfId="12922" xr:uid="{00000000-0005-0000-0000-0000FB9A0000}"/>
    <cellStyle name="Normal 9 8 6 2" xfId="25668" xr:uid="{00000000-0005-0000-0000-0000FC9A0000}"/>
    <cellStyle name="Normal 9 8 7" xfId="18498" xr:uid="{00000000-0005-0000-0000-0000FD9A0000}"/>
    <cellStyle name="Normal 9 8 8" xfId="31858" xr:uid="{00000000-0005-0000-0000-0000FE9A0000}"/>
    <cellStyle name="Normal 9 8 9" xfId="35067" xr:uid="{00000000-0005-0000-0000-0000FF9A0000}"/>
    <cellStyle name="Normal 9 9" xfId="5846" xr:uid="{00000000-0005-0000-0000-0000009B0000}"/>
    <cellStyle name="Normal 9 9 2" xfId="8524" xr:uid="{00000000-0005-0000-0000-0000019B0000}"/>
    <cellStyle name="Normal 9 9 2 2" xfId="15013" xr:uid="{00000000-0005-0000-0000-0000029B0000}"/>
    <cellStyle name="Normal 9 9 2 2 2" xfId="20373" xr:uid="{00000000-0005-0000-0000-0000039B0000}"/>
    <cellStyle name="Normal 9 9 2 2 3" xfId="33626" xr:uid="{00000000-0005-0000-0000-0000049B0000}"/>
    <cellStyle name="Normal 9 9 2 2 4" xfId="36413" xr:uid="{00000000-0005-0000-0000-0000059B0000}"/>
    <cellStyle name="Normal 9 9 2 3" xfId="19793" xr:uid="{00000000-0005-0000-0000-0000069B0000}"/>
    <cellStyle name="Normal 9 9 2 4" xfId="32907" xr:uid="{00000000-0005-0000-0000-0000079B0000}"/>
    <cellStyle name="Normal 9 9 2 5" xfId="35918" xr:uid="{00000000-0005-0000-0000-0000089B0000}"/>
    <cellStyle name="Normal 9 9 2 6" xfId="45960" xr:uid="{00000000-0005-0000-0000-0000099B0000}"/>
    <cellStyle name="Normal 9 9 3" xfId="9448" xr:uid="{00000000-0005-0000-0000-00000A9B0000}"/>
    <cellStyle name="Normal 9 9 3 2" xfId="15855" xr:uid="{00000000-0005-0000-0000-00000B9B0000}"/>
    <cellStyle name="Normal 9 9 3 2 2" xfId="28496" xr:uid="{00000000-0005-0000-0000-00000C9B0000}"/>
    <cellStyle name="Normal 9 9 3 3" xfId="20074" xr:uid="{00000000-0005-0000-0000-00000D9B0000}"/>
    <cellStyle name="Normal 9 9 3 4" xfId="33331" xr:uid="{00000000-0005-0000-0000-00000E9B0000}"/>
    <cellStyle name="Normal 9 9 3 5" xfId="36119" xr:uid="{00000000-0005-0000-0000-00000F9B0000}"/>
    <cellStyle name="Normal 9 9 4" xfId="7572" xr:uid="{00000000-0005-0000-0000-0000109B0000}"/>
    <cellStyle name="Normal 9 9 4 2" xfId="14084" xr:uid="{00000000-0005-0000-0000-0000119B0000}"/>
    <cellStyle name="Normal 9 9 4 2 2" xfId="26814" xr:uid="{00000000-0005-0000-0000-0000129B0000}"/>
    <cellStyle name="Normal 9 9 4 3" xfId="22299" xr:uid="{00000000-0005-0000-0000-0000139B0000}"/>
    <cellStyle name="Normal 9 9 5" xfId="12923" xr:uid="{00000000-0005-0000-0000-0000149B0000}"/>
    <cellStyle name="Normal 9 9 5 2" xfId="25669" xr:uid="{00000000-0005-0000-0000-0000159B0000}"/>
    <cellStyle name="Normal 9 9 6" xfId="18499" xr:uid="{00000000-0005-0000-0000-0000169B0000}"/>
    <cellStyle name="Normal 9 9 7" xfId="31859" xr:uid="{00000000-0005-0000-0000-0000179B0000}"/>
    <cellStyle name="Normal 9 9 8" xfId="35068" xr:uid="{00000000-0005-0000-0000-0000189B0000}"/>
    <cellStyle name="Normal 9 9 9" xfId="45959" xr:uid="{00000000-0005-0000-0000-0000199B0000}"/>
    <cellStyle name="Normal 9_reuters rates" xfId="45961" xr:uid="{00000000-0005-0000-0000-00001A9B0000}"/>
    <cellStyle name="Normal 90" xfId="3028" xr:uid="{00000000-0005-0000-0000-00001B9B0000}"/>
    <cellStyle name="Normal 90 2" xfId="45962" xr:uid="{00000000-0005-0000-0000-00001C9B0000}"/>
    <cellStyle name="Normal 91" xfId="3029" xr:uid="{00000000-0005-0000-0000-00001D9B0000}"/>
    <cellStyle name="Normal 91 2" xfId="45963" xr:uid="{00000000-0005-0000-0000-00001E9B0000}"/>
    <cellStyle name="Normal 92" xfId="3030" xr:uid="{00000000-0005-0000-0000-00001F9B0000}"/>
    <cellStyle name="Normal 92 2" xfId="45964" xr:uid="{00000000-0005-0000-0000-0000209B0000}"/>
    <cellStyle name="Normal 93" xfId="3031" xr:uid="{00000000-0005-0000-0000-0000219B0000}"/>
    <cellStyle name="Normal 93 2" xfId="45965" xr:uid="{00000000-0005-0000-0000-0000229B0000}"/>
    <cellStyle name="Normal 94" xfId="3032" xr:uid="{00000000-0005-0000-0000-0000239B0000}"/>
    <cellStyle name="Normal 94 2" xfId="45967" xr:uid="{00000000-0005-0000-0000-0000249B0000}"/>
    <cellStyle name="Normal 94 3" xfId="45966" xr:uid="{00000000-0005-0000-0000-0000259B0000}"/>
    <cellStyle name="Normal 95" xfId="3033" xr:uid="{00000000-0005-0000-0000-0000269B0000}"/>
    <cellStyle name="Normal 95 2" xfId="45968" xr:uid="{00000000-0005-0000-0000-0000279B0000}"/>
    <cellStyle name="Normal 96" xfId="3034" xr:uid="{00000000-0005-0000-0000-0000289B0000}"/>
    <cellStyle name="Normal 96 2" xfId="45969" xr:uid="{00000000-0005-0000-0000-0000299B0000}"/>
    <cellStyle name="Normal 97" xfId="3035" xr:uid="{00000000-0005-0000-0000-00002A9B0000}"/>
    <cellStyle name="Normal 98" xfId="3036" xr:uid="{00000000-0005-0000-0000-00002B9B0000}"/>
    <cellStyle name="Normal 98 2" xfId="45970" xr:uid="{00000000-0005-0000-0000-00002C9B0000}"/>
    <cellStyle name="Normal 99" xfId="3037" xr:uid="{00000000-0005-0000-0000-00002D9B0000}"/>
    <cellStyle name="Normal 99 10" xfId="34345" xr:uid="{00000000-0005-0000-0000-00002E9B0000}"/>
    <cellStyle name="Normal 99 11" xfId="45971" xr:uid="{00000000-0005-0000-0000-00002F9B0000}"/>
    <cellStyle name="Normal 99 2" xfId="3150" xr:uid="{00000000-0005-0000-0000-0000309B0000}"/>
    <cellStyle name="Normal 99 2 2" xfId="7827" xr:uid="{00000000-0005-0000-0000-0000319B0000}"/>
    <cellStyle name="Normal 99 2 2 2" xfId="14322" xr:uid="{00000000-0005-0000-0000-0000329B0000}"/>
    <cellStyle name="Normal 99 2 2 2 2" xfId="20464" xr:uid="{00000000-0005-0000-0000-0000339B0000}"/>
    <cellStyle name="Normal 99 2 2 2 3" xfId="33717" xr:uid="{00000000-0005-0000-0000-0000349B0000}"/>
    <cellStyle name="Normal 99 2 2 2 4" xfId="36504" xr:uid="{00000000-0005-0000-0000-0000359B0000}"/>
    <cellStyle name="Normal 99 2 2 3" xfId="20165" xr:uid="{00000000-0005-0000-0000-0000369B0000}"/>
    <cellStyle name="Normal 99 2 2 3 2" xfId="33422" xr:uid="{00000000-0005-0000-0000-0000379B0000}"/>
    <cellStyle name="Normal 99 2 2 3 3" xfId="36210" xr:uid="{00000000-0005-0000-0000-0000389B0000}"/>
    <cellStyle name="Normal 99 2 2 4" xfId="19879" xr:uid="{00000000-0005-0000-0000-0000399B0000}"/>
    <cellStyle name="Normal 99 2 2 5" xfId="33033" xr:uid="{00000000-0005-0000-0000-00003A9B0000}"/>
    <cellStyle name="Normal 99 2 2 6" xfId="35961" xr:uid="{00000000-0005-0000-0000-00003B9B0000}"/>
    <cellStyle name="Normal 99 2 3" xfId="8749" xr:uid="{00000000-0005-0000-0000-00003C9B0000}"/>
    <cellStyle name="Normal 99 2 3 2" xfId="15164" xr:uid="{00000000-0005-0000-0000-00003D9B0000}"/>
    <cellStyle name="Normal 99 2 3 2 2" xfId="27825" xr:uid="{00000000-0005-0000-0000-00003E9B0000}"/>
    <cellStyle name="Normal 99 2 3 3" xfId="20317" xr:uid="{00000000-0005-0000-0000-00003F9B0000}"/>
    <cellStyle name="Normal 99 2 3 4" xfId="33571" xr:uid="{00000000-0005-0000-0000-0000409B0000}"/>
    <cellStyle name="Normal 99 2 3 5" xfId="36358" xr:uid="{00000000-0005-0000-0000-0000419B0000}"/>
    <cellStyle name="Normal 99 2 4" xfId="10708" xr:uid="{00000000-0005-0000-0000-0000429B0000}"/>
    <cellStyle name="Normal 99 2 4 2" xfId="16253" xr:uid="{00000000-0005-0000-0000-0000439B0000}"/>
    <cellStyle name="Normal 99 2 4 2 2" xfId="28840" xr:uid="{00000000-0005-0000-0000-0000449B0000}"/>
    <cellStyle name="Normal 99 2 4 3" xfId="20009" xr:uid="{00000000-0005-0000-0000-0000459B0000}"/>
    <cellStyle name="Normal 99 2 4 4" xfId="33273" xr:uid="{00000000-0005-0000-0000-0000469B0000}"/>
    <cellStyle name="Normal 99 2 4 5" xfId="36065" xr:uid="{00000000-0005-0000-0000-0000479B0000}"/>
    <cellStyle name="Normal 99 2 5" xfId="6606" xr:uid="{00000000-0005-0000-0000-0000489B0000}"/>
    <cellStyle name="Normal 99 2 5 2" xfId="13194" xr:uid="{00000000-0005-0000-0000-0000499B0000}"/>
    <cellStyle name="Normal 99 2 5 2 2" xfId="25938" xr:uid="{00000000-0005-0000-0000-00004A9B0000}"/>
    <cellStyle name="Normal 99 2 5 3" xfId="21346" xr:uid="{00000000-0005-0000-0000-00004B9B0000}"/>
    <cellStyle name="Normal 99 2 6" xfId="12126" xr:uid="{00000000-0005-0000-0000-00004C9B0000}"/>
    <cellStyle name="Normal 99 2 6 2" xfId="24871" xr:uid="{00000000-0005-0000-0000-00004D9B0000}"/>
    <cellStyle name="Normal 99 2 7" xfId="18845" xr:uid="{00000000-0005-0000-0000-00004E9B0000}"/>
    <cellStyle name="Normal 99 2 8" xfId="32053" xr:uid="{00000000-0005-0000-0000-00004F9B0000}"/>
    <cellStyle name="Normal 99 2 9" xfId="35116" xr:uid="{00000000-0005-0000-0000-0000509B0000}"/>
    <cellStyle name="Normal 99 3" xfId="7805" xr:uid="{00000000-0005-0000-0000-0000519B0000}"/>
    <cellStyle name="Normal 99 3 2" xfId="14300" xr:uid="{00000000-0005-0000-0000-0000529B0000}"/>
    <cellStyle name="Normal 99 3 2 2" xfId="20410" xr:uid="{00000000-0005-0000-0000-0000539B0000}"/>
    <cellStyle name="Normal 99 3 2 3" xfId="33663" xr:uid="{00000000-0005-0000-0000-0000549B0000}"/>
    <cellStyle name="Normal 99 3 2 4" xfId="36450" xr:uid="{00000000-0005-0000-0000-0000559B0000}"/>
    <cellStyle name="Normal 99 3 3" xfId="20111" xr:uid="{00000000-0005-0000-0000-0000569B0000}"/>
    <cellStyle name="Normal 99 3 3 2" xfId="33368" xr:uid="{00000000-0005-0000-0000-0000579B0000}"/>
    <cellStyle name="Normal 99 3 3 3" xfId="36156" xr:uid="{00000000-0005-0000-0000-0000589B0000}"/>
    <cellStyle name="Normal 99 3 4" xfId="19083" xr:uid="{00000000-0005-0000-0000-0000599B0000}"/>
    <cellStyle name="Normal 99 3 5" xfId="32205" xr:uid="{00000000-0005-0000-0000-00005A9B0000}"/>
    <cellStyle name="Normal 99 3 6" xfId="35224" xr:uid="{00000000-0005-0000-0000-00005B9B0000}"/>
    <cellStyle name="Normal 99 4" xfId="8682" xr:uid="{00000000-0005-0000-0000-00005C9B0000}"/>
    <cellStyle name="Normal 99 4 2" xfId="15140" xr:uid="{00000000-0005-0000-0000-00005D9B0000}"/>
    <cellStyle name="Normal 99 4 2 2" xfId="20263" xr:uid="{00000000-0005-0000-0000-00005E9B0000}"/>
    <cellStyle name="Normal 99 4 2 3" xfId="33517" xr:uid="{00000000-0005-0000-0000-00005F9B0000}"/>
    <cellStyle name="Normal 99 4 2 4" xfId="36304" xr:uid="{00000000-0005-0000-0000-0000609B0000}"/>
    <cellStyle name="Normal 99 4 3" xfId="18965" xr:uid="{00000000-0005-0000-0000-0000619B0000}"/>
    <cellStyle name="Normal 99 4 4" xfId="32145" xr:uid="{00000000-0005-0000-0000-0000629B0000}"/>
    <cellStyle name="Normal 99 4 5" xfId="35165" xr:uid="{00000000-0005-0000-0000-0000639B0000}"/>
    <cellStyle name="Normal 99 5" xfId="10593" xr:uid="{00000000-0005-0000-0000-0000649B0000}"/>
    <cellStyle name="Normal 99 5 2" xfId="16185" xr:uid="{00000000-0005-0000-0000-0000659B0000}"/>
    <cellStyle name="Normal 99 5 2 2" xfId="28807" xr:uid="{00000000-0005-0000-0000-0000669B0000}"/>
    <cellStyle name="Normal 99 5 3" xfId="19948" xr:uid="{00000000-0005-0000-0000-0000679B0000}"/>
    <cellStyle name="Normal 99 5 4" xfId="33173" xr:uid="{00000000-0005-0000-0000-0000689B0000}"/>
    <cellStyle name="Normal 99 5 5" xfId="36010" xr:uid="{00000000-0005-0000-0000-0000699B0000}"/>
    <cellStyle name="Normal 99 6" xfId="6533" xr:uid="{00000000-0005-0000-0000-00006A9B0000}"/>
    <cellStyle name="Normal 99 6 2" xfId="13123" xr:uid="{00000000-0005-0000-0000-00006B9B0000}"/>
    <cellStyle name="Normal 99 6 2 2" xfId="25868" xr:uid="{00000000-0005-0000-0000-00006C9B0000}"/>
    <cellStyle name="Normal 99 6 3" xfId="21276" xr:uid="{00000000-0005-0000-0000-00006D9B0000}"/>
    <cellStyle name="Normal 99 7" xfId="12097" xr:uid="{00000000-0005-0000-0000-00006E9B0000}"/>
    <cellStyle name="Normal 99 7 2" xfId="24842" xr:uid="{00000000-0005-0000-0000-00006F9B0000}"/>
    <cellStyle name="Normal 99 8" xfId="17501" xr:uid="{00000000-0005-0000-0000-0000709B0000}"/>
    <cellStyle name="Normal 99 9" xfId="30879" xr:uid="{00000000-0005-0000-0000-0000719B0000}"/>
    <cellStyle name="Normal_Rate" xfId="16" xr:uid="{00000000-0005-0000-0000-0000729B0000}"/>
    <cellStyle name="Normal_Rate by banks 2" xfId="17" xr:uid="{00000000-0005-0000-0000-0000739B0000}"/>
    <cellStyle name="Normal1" xfId="45972" xr:uid="{00000000-0005-0000-0000-0000759B0000}"/>
    <cellStyle name="Normal2" xfId="45973" xr:uid="{00000000-0005-0000-0000-0000769B0000}"/>
    <cellStyle name="Normal3" xfId="45974" xr:uid="{00000000-0005-0000-0000-0000779B0000}"/>
    <cellStyle name="Normal4" xfId="45975" xr:uid="{00000000-0005-0000-0000-0000789B0000}"/>
    <cellStyle name="Note 10" xfId="3038" xr:uid="{00000000-0005-0000-0000-0000799B0000}"/>
    <cellStyle name="Note 10 10" xfId="31173" xr:uid="{00000000-0005-0000-0000-00007A9B0000}"/>
    <cellStyle name="Note 10 11" xfId="33981" xr:uid="{00000000-0005-0000-0000-00007B9B0000}"/>
    <cellStyle name="Note 10 12" xfId="37189" xr:uid="{00000000-0005-0000-0000-00007C9B0000}"/>
    <cellStyle name="Note 10 13" xfId="45976" xr:uid="{00000000-0005-0000-0000-00007D9B0000}"/>
    <cellStyle name="Note 10 2" xfId="8683" xr:uid="{00000000-0005-0000-0000-00007E9B0000}"/>
    <cellStyle name="Note 10 2 10" xfId="45977" xr:uid="{00000000-0005-0000-0000-00007F9B0000}"/>
    <cellStyle name="Note 10 2 2" xfId="11598" xr:uid="{00000000-0005-0000-0000-0000809B0000}"/>
    <cellStyle name="Note 10 2 2 2" xfId="16857" xr:uid="{00000000-0005-0000-0000-0000819B0000}"/>
    <cellStyle name="Note 10 2 2 2 2" xfId="29391" xr:uid="{00000000-0005-0000-0000-0000829B0000}"/>
    <cellStyle name="Note 10 2 2 3" xfId="20757" xr:uid="{00000000-0005-0000-0000-0000839B0000}"/>
    <cellStyle name="Note 10 2 2 3 2" xfId="30435" xr:uid="{00000000-0005-0000-0000-0000849B0000}"/>
    <cellStyle name="Note 10 2 2 4" xfId="24350" xr:uid="{00000000-0005-0000-0000-0000859B0000}"/>
    <cellStyle name="Note 10 2 2 5" xfId="33034" xr:uid="{00000000-0005-0000-0000-0000869B0000}"/>
    <cellStyle name="Note 10 2 2 6" xfId="34078" xr:uid="{00000000-0005-0000-0000-0000879B0000}"/>
    <cellStyle name="Note 10 2 2 7" xfId="31545" xr:uid="{00000000-0005-0000-0000-0000889B0000}"/>
    <cellStyle name="Note 10 2 3" xfId="11500" xr:uid="{00000000-0005-0000-0000-0000899B0000}"/>
    <cellStyle name="Note 10 2 3 2" xfId="16786" xr:uid="{00000000-0005-0000-0000-00008A9B0000}"/>
    <cellStyle name="Note 10 2 3 2 2" xfId="29321" xr:uid="{00000000-0005-0000-0000-00008B9B0000}"/>
    <cellStyle name="Note 10 2 3 3" xfId="24255" xr:uid="{00000000-0005-0000-0000-00008C9B0000}"/>
    <cellStyle name="Note 10 2 4" xfId="6891" xr:uid="{00000000-0005-0000-0000-00008D9B0000}"/>
    <cellStyle name="Note 10 2 4 2" xfId="21622" xr:uid="{00000000-0005-0000-0000-00008E9B0000}"/>
    <cellStyle name="Note 10 2 5" xfId="20606" xr:uid="{00000000-0005-0000-0000-00008F9B0000}"/>
    <cellStyle name="Note 10 2 5 2" xfId="30284" xr:uid="{00000000-0005-0000-0000-0000909B0000}"/>
    <cellStyle name="Note 10 2 6" xfId="22741" xr:uid="{00000000-0005-0000-0000-0000919B0000}"/>
    <cellStyle name="Note 10 2 7" xfId="32054" xr:uid="{00000000-0005-0000-0000-0000929B0000}"/>
    <cellStyle name="Note 10 2 8" xfId="33895" xr:uid="{00000000-0005-0000-0000-0000939B0000}"/>
    <cellStyle name="Note 10 2 9" xfId="31080" xr:uid="{00000000-0005-0000-0000-0000949B0000}"/>
    <cellStyle name="Note 10 3" xfId="6534" xr:uid="{00000000-0005-0000-0000-0000959B0000}"/>
    <cellStyle name="Note 10 3 2" xfId="13124" xr:uid="{00000000-0005-0000-0000-0000969B0000}"/>
    <cellStyle name="Note 10 3 2 2" xfId="25869" xr:uid="{00000000-0005-0000-0000-0000979B0000}"/>
    <cellStyle name="Note 10 3 3" xfId="20850" xr:uid="{00000000-0005-0000-0000-0000989B0000}"/>
    <cellStyle name="Note 10 3 3 2" xfId="30528" xr:uid="{00000000-0005-0000-0000-0000999B0000}"/>
    <cellStyle name="Note 10 3 4" xfId="21277" xr:uid="{00000000-0005-0000-0000-00009A9B0000}"/>
    <cellStyle name="Note 10 3 5" xfId="33174" xr:uid="{00000000-0005-0000-0000-00009B9B0000}"/>
    <cellStyle name="Note 10 3 6" xfId="34173" xr:uid="{00000000-0005-0000-0000-00009C9B0000}"/>
    <cellStyle name="Note 10 3 7" xfId="30780" xr:uid="{00000000-0005-0000-0000-00009D9B0000}"/>
    <cellStyle name="Note 10 4" xfId="7216" xr:uid="{00000000-0005-0000-0000-00009E9B0000}"/>
    <cellStyle name="Note 10 4 2" xfId="13749" xr:uid="{00000000-0005-0000-0000-00009F9B0000}"/>
    <cellStyle name="Note 10 4 2 2" xfId="26480" xr:uid="{00000000-0005-0000-0000-0000A09B0000}"/>
    <cellStyle name="Note 10 4 3" xfId="21944" xr:uid="{00000000-0005-0000-0000-0000A19B0000}"/>
    <cellStyle name="Note 10 5" xfId="11554" xr:uid="{00000000-0005-0000-0000-0000A29B0000}"/>
    <cellStyle name="Note 10 5 2" xfId="16819" xr:uid="{00000000-0005-0000-0000-0000A39B0000}"/>
    <cellStyle name="Note 10 5 2 2" xfId="29353" xr:uid="{00000000-0005-0000-0000-0000A49B0000}"/>
    <cellStyle name="Note 10 5 3" xfId="24306" xr:uid="{00000000-0005-0000-0000-0000A59B0000}"/>
    <cellStyle name="Note 10 6" xfId="11514" xr:uid="{00000000-0005-0000-0000-0000A69B0000}"/>
    <cellStyle name="Note 10 6 2" xfId="24269" xr:uid="{00000000-0005-0000-0000-0000A79B0000}"/>
    <cellStyle name="Note 10 7" xfId="17446" xr:uid="{00000000-0005-0000-0000-0000A89B0000}"/>
    <cellStyle name="Note 10 7 2" xfId="29956" xr:uid="{00000000-0005-0000-0000-0000A99B0000}"/>
    <cellStyle name="Note 10 8" xfId="20942" xr:uid="{00000000-0005-0000-0000-0000AA9B0000}"/>
    <cellStyle name="Note 10 9" xfId="30880" xr:uid="{00000000-0005-0000-0000-0000AB9B0000}"/>
    <cellStyle name="Note 11" xfId="3039" xr:uid="{00000000-0005-0000-0000-0000AC9B0000}"/>
    <cellStyle name="Note 11 10" xfId="31172" xr:uid="{00000000-0005-0000-0000-0000AD9B0000}"/>
    <cellStyle name="Note 11 11" xfId="30733" xr:uid="{00000000-0005-0000-0000-0000AE9B0000}"/>
    <cellStyle name="Note 11 12" xfId="37190" xr:uid="{00000000-0005-0000-0000-0000AF9B0000}"/>
    <cellStyle name="Note 11 13" xfId="45978" xr:uid="{00000000-0005-0000-0000-0000B09B0000}"/>
    <cellStyle name="Note 11 2" xfId="8684" xr:uid="{00000000-0005-0000-0000-0000B19B0000}"/>
    <cellStyle name="Note 11 2 10" xfId="45979" xr:uid="{00000000-0005-0000-0000-0000B29B0000}"/>
    <cellStyle name="Note 11 2 2" xfId="11599" xr:uid="{00000000-0005-0000-0000-0000B39B0000}"/>
    <cellStyle name="Note 11 2 2 2" xfId="16858" xr:uid="{00000000-0005-0000-0000-0000B49B0000}"/>
    <cellStyle name="Note 11 2 2 2 2" xfId="29392" xr:uid="{00000000-0005-0000-0000-0000B59B0000}"/>
    <cellStyle name="Note 11 2 2 3" xfId="20758" xr:uid="{00000000-0005-0000-0000-0000B69B0000}"/>
    <cellStyle name="Note 11 2 2 3 2" xfId="30436" xr:uid="{00000000-0005-0000-0000-0000B79B0000}"/>
    <cellStyle name="Note 11 2 2 4" xfId="24351" xr:uid="{00000000-0005-0000-0000-0000B89B0000}"/>
    <cellStyle name="Note 11 2 2 5" xfId="33035" xr:uid="{00000000-0005-0000-0000-0000B99B0000}"/>
    <cellStyle name="Note 11 2 2 6" xfId="34079" xr:uid="{00000000-0005-0000-0000-0000BA9B0000}"/>
    <cellStyle name="Note 11 2 2 7" xfId="30639" xr:uid="{00000000-0005-0000-0000-0000BB9B0000}"/>
    <cellStyle name="Note 11 2 3" xfId="11823" xr:uid="{00000000-0005-0000-0000-0000BC9B0000}"/>
    <cellStyle name="Note 11 2 3 2" xfId="17036" xr:uid="{00000000-0005-0000-0000-0000BD9B0000}"/>
    <cellStyle name="Note 11 2 3 2 2" xfId="29567" xr:uid="{00000000-0005-0000-0000-0000BE9B0000}"/>
    <cellStyle name="Note 11 2 3 3" xfId="24572" xr:uid="{00000000-0005-0000-0000-0000BF9B0000}"/>
    <cellStyle name="Note 11 2 4" xfId="11970" xr:uid="{00000000-0005-0000-0000-0000C09B0000}"/>
    <cellStyle name="Note 11 2 4 2" xfId="24719" xr:uid="{00000000-0005-0000-0000-0000C19B0000}"/>
    <cellStyle name="Note 11 2 5" xfId="20607" xr:uid="{00000000-0005-0000-0000-0000C29B0000}"/>
    <cellStyle name="Note 11 2 5 2" xfId="30285" xr:uid="{00000000-0005-0000-0000-0000C39B0000}"/>
    <cellStyle name="Note 11 2 6" xfId="22742" xr:uid="{00000000-0005-0000-0000-0000C49B0000}"/>
    <cellStyle name="Note 11 2 7" xfId="32055" xr:uid="{00000000-0005-0000-0000-0000C59B0000}"/>
    <cellStyle name="Note 11 2 8" xfId="33896" xr:uid="{00000000-0005-0000-0000-0000C69B0000}"/>
    <cellStyle name="Note 11 2 9" xfId="33448" xr:uid="{00000000-0005-0000-0000-0000C79B0000}"/>
    <cellStyle name="Note 11 3" xfId="6535" xr:uid="{00000000-0005-0000-0000-0000C89B0000}"/>
    <cellStyle name="Note 11 3 2" xfId="13125" xr:uid="{00000000-0005-0000-0000-0000C99B0000}"/>
    <cellStyle name="Note 11 3 2 2" xfId="25870" xr:uid="{00000000-0005-0000-0000-0000CA9B0000}"/>
    <cellStyle name="Note 11 3 3" xfId="20851" xr:uid="{00000000-0005-0000-0000-0000CB9B0000}"/>
    <cellStyle name="Note 11 3 3 2" xfId="30529" xr:uid="{00000000-0005-0000-0000-0000CC9B0000}"/>
    <cellStyle name="Note 11 3 4" xfId="21278" xr:uid="{00000000-0005-0000-0000-0000CD9B0000}"/>
    <cellStyle name="Note 11 3 5" xfId="33175" xr:uid="{00000000-0005-0000-0000-0000CE9B0000}"/>
    <cellStyle name="Note 11 3 6" xfId="34174" xr:uid="{00000000-0005-0000-0000-0000CF9B0000}"/>
    <cellStyle name="Note 11 3 7" xfId="33817" xr:uid="{00000000-0005-0000-0000-0000D09B0000}"/>
    <cellStyle name="Note 11 4" xfId="7215" xr:uid="{00000000-0005-0000-0000-0000D19B0000}"/>
    <cellStyle name="Note 11 4 2" xfId="13748" xr:uid="{00000000-0005-0000-0000-0000D29B0000}"/>
    <cellStyle name="Note 11 4 2 2" xfId="26479" xr:uid="{00000000-0005-0000-0000-0000D39B0000}"/>
    <cellStyle name="Note 11 4 3" xfId="21943" xr:uid="{00000000-0005-0000-0000-0000D49B0000}"/>
    <cellStyle name="Note 11 5" xfId="11394" xr:uid="{00000000-0005-0000-0000-0000D59B0000}"/>
    <cellStyle name="Note 11 5 2" xfId="16697" xr:uid="{00000000-0005-0000-0000-0000D69B0000}"/>
    <cellStyle name="Note 11 5 2 2" xfId="29232" xr:uid="{00000000-0005-0000-0000-0000D79B0000}"/>
    <cellStyle name="Note 11 5 3" xfId="24149" xr:uid="{00000000-0005-0000-0000-0000D89B0000}"/>
    <cellStyle name="Note 11 6" xfId="11841" xr:uid="{00000000-0005-0000-0000-0000D99B0000}"/>
    <cellStyle name="Note 11 6 2" xfId="24590" xr:uid="{00000000-0005-0000-0000-0000DA9B0000}"/>
    <cellStyle name="Note 11 7" xfId="17437" xr:uid="{00000000-0005-0000-0000-0000DB9B0000}"/>
    <cellStyle name="Note 11 7 2" xfId="29954" xr:uid="{00000000-0005-0000-0000-0000DC9B0000}"/>
    <cellStyle name="Note 11 8" xfId="20943" xr:uid="{00000000-0005-0000-0000-0000DD9B0000}"/>
    <cellStyle name="Note 11 9" xfId="30881" xr:uid="{00000000-0005-0000-0000-0000DE9B0000}"/>
    <cellStyle name="Note 12" xfId="3040" xr:uid="{00000000-0005-0000-0000-0000DF9B0000}"/>
    <cellStyle name="Note 12 10" xfId="31171" xr:uid="{00000000-0005-0000-0000-0000E09B0000}"/>
    <cellStyle name="Note 12 11" xfId="33980" xr:uid="{00000000-0005-0000-0000-0000E19B0000}"/>
    <cellStyle name="Note 12 12" xfId="37191" xr:uid="{00000000-0005-0000-0000-0000E29B0000}"/>
    <cellStyle name="Note 12 2" xfId="8685" xr:uid="{00000000-0005-0000-0000-0000E39B0000}"/>
    <cellStyle name="Note 12 2 2" xfId="11600" xr:uid="{00000000-0005-0000-0000-0000E49B0000}"/>
    <cellStyle name="Note 12 2 2 2" xfId="16859" xr:uid="{00000000-0005-0000-0000-0000E59B0000}"/>
    <cellStyle name="Note 12 2 2 2 2" xfId="29393" xr:uid="{00000000-0005-0000-0000-0000E69B0000}"/>
    <cellStyle name="Note 12 2 2 3" xfId="20759" xr:uid="{00000000-0005-0000-0000-0000E79B0000}"/>
    <cellStyle name="Note 12 2 2 3 2" xfId="30437" xr:uid="{00000000-0005-0000-0000-0000E89B0000}"/>
    <cellStyle name="Note 12 2 2 4" xfId="24352" xr:uid="{00000000-0005-0000-0000-0000E99B0000}"/>
    <cellStyle name="Note 12 2 2 5" xfId="33036" xr:uid="{00000000-0005-0000-0000-0000EA9B0000}"/>
    <cellStyle name="Note 12 2 2 6" xfId="34080" xr:uid="{00000000-0005-0000-0000-0000EB9B0000}"/>
    <cellStyle name="Note 12 2 2 7" xfId="31546" xr:uid="{00000000-0005-0000-0000-0000EC9B0000}"/>
    <cellStyle name="Note 12 2 3" xfId="11794" xr:uid="{00000000-0005-0000-0000-0000ED9B0000}"/>
    <cellStyle name="Note 12 2 3 2" xfId="17020" xr:uid="{00000000-0005-0000-0000-0000EE9B0000}"/>
    <cellStyle name="Note 12 2 3 2 2" xfId="29551" xr:uid="{00000000-0005-0000-0000-0000EF9B0000}"/>
    <cellStyle name="Note 12 2 3 3" xfId="24543" xr:uid="{00000000-0005-0000-0000-0000F09B0000}"/>
    <cellStyle name="Note 12 2 4" xfId="6890" xr:uid="{00000000-0005-0000-0000-0000F19B0000}"/>
    <cellStyle name="Note 12 2 4 2" xfId="21621" xr:uid="{00000000-0005-0000-0000-0000F29B0000}"/>
    <cellStyle name="Note 12 2 5" xfId="20608" xr:uid="{00000000-0005-0000-0000-0000F39B0000}"/>
    <cellStyle name="Note 12 2 5 2" xfId="30286" xr:uid="{00000000-0005-0000-0000-0000F49B0000}"/>
    <cellStyle name="Note 12 2 6" xfId="22743" xr:uid="{00000000-0005-0000-0000-0000F59B0000}"/>
    <cellStyle name="Note 12 2 7" xfId="32056" xr:uid="{00000000-0005-0000-0000-0000F69B0000}"/>
    <cellStyle name="Note 12 2 8" xfId="33897" xr:uid="{00000000-0005-0000-0000-0000F79B0000}"/>
    <cellStyle name="Note 12 2 9" xfId="33301" xr:uid="{00000000-0005-0000-0000-0000F89B0000}"/>
    <cellStyle name="Note 12 3" xfId="6536" xr:uid="{00000000-0005-0000-0000-0000F99B0000}"/>
    <cellStyle name="Note 12 3 2" xfId="13126" xr:uid="{00000000-0005-0000-0000-0000FA9B0000}"/>
    <cellStyle name="Note 12 3 2 2" xfId="25871" xr:uid="{00000000-0005-0000-0000-0000FB9B0000}"/>
    <cellStyle name="Note 12 3 3" xfId="20852" xr:uid="{00000000-0005-0000-0000-0000FC9B0000}"/>
    <cellStyle name="Note 12 3 3 2" xfId="30530" xr:uid="{00000000-0005-0000-0000-0000FD9B0000}"/>
    <cellStyle name="Note 12 3 4" xfId="21279" xr:uid="{00000000-0005-0000-0000-0000FE9B0000}"/>
    <cellStyle name="Note 12 3 5" xfId="33176" xr:uid="{00000000-0005-0000-0000-0000FF9B0000}"/>
    <cellStyle name="Note 12 3 6" xfId="34175" xr:uid="{00000000-0005-0000-0000-0000009C0000}"/>
    <cellStyle name="Note 12 3 7" xfId="31625" xr:uid="{00000000-0005-0000-0000-0000019C0000}"/>
    <cellStyle name="Note 12 4" xfId="7214" xr:uid="{00000000-0005-0000-0000-0000029C0000}"/>
    <cellStyle name="Note 12 4 2" xfId="13747" xr:uid="{00000000-0005-0000-0000-0000039C0000}"/>
    <cellStyle name="Note 12 4 2 2" xfId="26478" xr:uid="{00000000-0005-0000-0000-0000049C0000}"/>
    <cellStyle name="Note 12 4 3" xfId="21942" xr:uid="{00000000-0005-0000-0000-0000059C0000}"/>
    <cellStyle name="Note 12 5" xfId="11706" xr:uid="{00000000-0005-0000-0000-0000069C0000}"/>
    <cellStyle name="Note 12 5 2" xfId="16945" xr:uid="{00000000-0005-0000-0000-0000079C0000}"/>
    <cellStyle name="Note 12 5 2 2" xfId="29478" xr:uid="{00000000-0005-0000-0000-0000089C0000}"/>
    <cellStyle name="Note 12 5 3" xfId="24456" xr:uid="{00000000-0005-0000-0000-0000099C0000}"/>
    <cellStyle name="Note 12 6" xfId="7653" xr:uid="{00000000-0005-0000-0000-00000A9C0000}"/>
    <cellStyle name="Note 12 6 2" xfId="22377" xr:uid="{00000000-0005-0000-0000-00000B9C0000}"/>
    <cellStyle name="Note 12 7" xfId="17813" xr:uid="{00000000-0005-0000-0000-00000C9C0000}"/>
    <cellStyle name="Note 12 7 2" xfId="30015" xr:uid="{00000000-0005-0000-0000-00000D9C0000}"/>
    <cellStyle name="Note 12 8" xfId="20944" xr:uid="{00000000-0005-0000-0000-00000E9C0000}"/>
    <cellStyle name="Note 12 9" xfId="30882" xr:uid="{00000000-0005-0000-0000-00000F9C0000}"/>
    <cellStyle name="Note 13" xfId="3041" xr:uid="{00000000-0005-0000-0000-0000109C0000}"/>
    <cellStyle name="Note 13 10" xfId="34346" xr:uid="{00000000-0005-0000-0000-0000119C0000}"/>
    <cellStyle name="Note 13 11" xfId="37192" xr:uid="{00000000-0005-0000-0000-0000129C0000}"/>
    <cellStyle name="Note 13 2" xfId="3151" xr:uid="{00000000-0005-0000-0000-0000139C0000}"/>
    <cellStyle name="Note 13 2 2" xfId="7828" xr:uid="{00000000-0005-0000-0000-0000149C0000}"/>
    <cellStyle name="Note 13 2 2 2" xfId="14323" xr:uid="{00000000-0005-0000-0000-0000159C0000}"/>
    <cellStyle name="Note 13 2 2 2 2" xfId="20465" xr:uid="{00000000-0005-0000-0000-0000169C0000}"/>
    <cellStyle name="Note 13 2 2 2 3" xfId="33718" xr:uid="{00000000-0005-0000-0000-0000179C0000}"/>
    <cellStyle name="Note 13 2 2 2 4" xfId="36505" xr:uid="{00000000-0005-0000-0000-0000189C0000}"/>
    <cellStyle name="Note 13 2 2 3" xfId="20166" xr:uid="{00000000-0005-0000-0000-0000199C0000}"/>
    <cellStyle name="Note 13 2 2 3 2" xfId="33423" xr:uid="{00000000-0005-0000-0000-00001A9C0000}"/>
    <cellStyle name="Note 13 2 2 3 3" xfId="36211" xr:uid="{00000000-0005-0000-0000-00001B9C0000}"/>
    <cellStyle name="Note 13 2 2 4" xfId="19880" xr:uid="{00000000-0005-0000-0000-00001C9C0000}"/>
    <cellStyle name="Note 13 2 2 5" xfId="33037" xr:uid="{00000000-0005-0000-0000-00001D9C0000}"/>
    <cellStyle name="Note 13 2 2 6" xfId="35963" xr:uid="{00000000-0005-0000-0000-00001E9C0000}"/>
    <cellStyle name="Note 13 2 3" xfId="8750" xr:uid="{00000000-0005-0000-0000-00001F9C0000}"/>
    <cellStyle name="Note 13 2 3 2" xfId="15165" xr:uid="{00000000-0005-0000-0000-0000209C0000}"/>
    <cellStyle name="Note 13 2 3 2 2" xfId="27826" xr:uid="{00000000-0005-0000-0000-0000219C0000}"/>
    <cellStyle name="Note 13 2 3 3" xfId="20318" xr:uid="{00000000-0005-0000-0000-0000229C0000}"/>
    <cellStyle name="Note 13 2 3 4" xfId="33572" xr:uid="{00000000-0005-0000-0000-0000239C0000}"/>
    <cellStyle name="Note 13 2 3 5" xfId="36359" xr:uid="{00000000-0005-0000-0000-0000249C0000}"/>
    <cellStyle name="Note 13 2 4" xfId="10709" xr:uid="{00000000-0005-0000-0000-0000259C0000}"/>
    <cellStyle name="Note 13 2 4 2" xfId="16254" xr:uid="{00000000-0005-0000-0000-0000269C0000}"/>
    <cellStyle name="Note 13 2 4 2 2" xfId="28841" xr:uid="{00000000-0005-0000-0000-0000279C0000}"/>
    <cellStyle name="Note 13 2 4 3" xfId="20010" xr:uid="{00000000-0005-0000-0000-0000289C0000}"/>
    <cellStyle name="Note 13 2 4 4" xfId="33274" xr:uid="{00000000-0005-0000-0000-0000299C0000}"/>
    <cellStyle name="Note 13 2 4 5" xfId="36066" xr:uid="{00000000-0005-0000-0000-00002A9C0000}"/>
    <cellStyle name="Note 13 2 5" xfId="6607" xr:uid="{00000000-0005-0000-0000-00002B9C0000}"/>
    <cellStyle name="Note 13 2 5 2" xfId="13195" xr:uid="{00000000-0005-0000-0000-00002C9C0000}"/>
    <cellStyle name="Note 13 2 5 2 2" xfId="25939" xr:uid="{00000000-0005-0000-0000-00002D9C0000}"/>
    <cellStyle name="Note 13 2 5 3" xfId="21347" xr:uid="{00000000-0005-0000-0000-00002E9C0000}"/>
    <cellStyle name="Note 13 2 6" xfId="12127" xr:uid="{00000000-0005-0000-0000-00002F9C0000}"/>
    <cellStyle name="Note 13 2 6 2" xfId="24872" xr:uid="{00000000-0005-0000-0000-0000309C0000}"/>
    <cellStyle name="Note 13 2 7" xfId="18846" xr:uid="{00000000-0005-0000-0000-0000319C0000}"/>
    <cellStyle name="Note 13 2 8" xfId="32057" xr:uid="{00000000-0005-0000-0000-0000329C0000}"/>
    <cellStyle name="Note 13 2 9" xfId="35117" xr:uid="{00000000-0005-0000-0000-0000339C0000}"/>
    <cellStyle name="Note 13 3" xfId="7806" xr:uid="{00000000-0005-0000-0000-0000349C0000}"/>
    <cellStyle name="Note 13 3 2" xfId="14301" xr:uid="{00000000-0005-0000-0000-0000359C0000}"/>
    <cellStyle name="Note 13 3 2 2" xfId="20411" xr:uid="{00000000-0005-0000-0000-0000369C0000}"/>
    <cellStyle name="Note 13 3 2 3" xfId="33664" xr:uid="{00000000-0005-0000-0000-0000379C0000}"/>
    <cellStyle name="Note 13 3 2 4" xfId="36451" xr:uid="{00000000-0005-0000-0000-0000389C0000}"/>
    <cellStyle name="Note 13 3 3" xfId="20112" xr:uid="{00000000-0005-0000-0000-0000399C0000}"/>
    <cellStyle name="Note 13 3 3 2" xfId="33369" xr:uid="{00000000-0005-0000-0000-00003A9C0000}"/>
    <cellStyle name="Note 13 3 3 3" xfId="36157" xr:uid="{00000000-0005-0000-0000-00003B9C0000}"/>
    <cellStyle name="Note 13 3 4" xfId="19084" xr:uid="{00000000-0005-0000-0000-00003C9C0000}"/>
    <cellStyle name="Note 13 3 5" xfId="32206" xr:uid="{00000000-0005-0000-0000-00003D9C0000}"/>
    <cellStyle name="Note 13 3 6" xfId="35225" xr:uid="{00000000-0005-0000-0000-00003E9C0000}"/>
    <cellStyle name="Note 13 4" xfId="8686" xr:uid="{00000000-0005-0000-0000-00003F9C0000}"/>
    <cellStyle name="Note 13 4 2" xfId="15141" xr:uid="{00000000-0005-0000-0000-0000409C0000}"/>
    <cellStyle name="Note 13 4 2 2" xfId="20264" xr:uid="{00000000-0005-0000-0000-0000419C0000}"/>
    <cellStyle name="Note 13 4 2 3" xfId="33518" xr:uid="{00000000-0005-0000-0000-0000429C0000}"/>
    <cellStyle name="Note 13 4 2 4" xfId="36305" xr:uid="{00000000-0005-0000-0000-0000439C0000}"/>
    <cellStyle name="Note 13 4 3" xfId="18966" xr:uid="{00000000-0005-0000-0000-0000449C0000}"/>
    <cellStyle name="Note 13 4 4" xfId="32146" xr:uid="{00000000-0005-0000-0000-0000459C0000}"/>
    <cellStyle name="Note 13 4 5" xfId="35166" xr:uid="{00000000-0005-0000-0000-0000469C0000}"/>
    <cellStyle name="Note 13 5" xfId="10595" xr:uid="{00000000-0005-0000-0000-0000479C0000}"/>
    <cellStyle name="Note 13 5 2" xfId="16187" xr:uid="{00000000-0005-0000-0000-0000489C0000}"/>
    <cellStyle name="Note 13 5 2 2" xfId="28808" xr:uid="{00000000-0005-0000-0000-0000499C0000}"/>
    <cellStyle name="Note 13 5 3" xfId="19949" xr:uid="{00000000-0005-0000-0000-00004A9C0000}"/>
    <cellStyle name="Note 13 5 4" xfId="33177" xr:uid="{00000000-0005-0000-0000-00004B9C0000}"/>
    <cellStyle name="Note 13 5 5" xfId="36011" xr:uid="{00000000-0005-0000-0000-00004C9C0000}"/>
    <cellStyle name="Note 13 6" xfId="6537" xr:uid="{00000000-0005-0000-0000-00004D9C0000}"/>
    <cellStyle name="Note 13 6 2" xfId="13127" xr:uid="{00000000-0005-0000-0000-00004E9C0000}"/>
    <cellStyle name="Note 13 6 2 2" xfId="25872" xr:uid="{00000000-0005-0000-0000-00004F9C0000}"/>
    <cellStyle name="Note 13 6 3" xfId="21280" xr:uid="{00000000-0005-0000-0000-0000509C0000}"/>
    <cellStyle name="Note 13 7" xfId="12098" xr:uid="{00000000-0005-0000-0000-0000519C0000}"/>
    <cellStyle name="Note 13 7 2" xfId="24843" xr:uid="{00000000-0005-0000-0000-0000529C0000}"/>
    <cellStyle name="Note 13 8" xfId="17502" xr:uid="{00000000-0005-0000-0000-0000539C0000}"/>
    <cellStyle name="Note 13 9" xfId="30883" xr:uid="{00000000-0005-0000-0000-0000549C0000}"/>
    <cellStyle name="Note 14" xfId="37193" xr:uid="{00000000-0005-0000-0000-0000559C0000}"/>
    <cellStyle name="Note 15" xfId="37194" xr:uid="{00000000-0005-0000-0000-0000569C0000}"/>
    <cellStyle name="Note 16" xfId="37195" xr:uid="{00000000-0005-0000-0000-0000579C0000}"/>
    <cellStyle name="Note 17" xfId="37196" xr:uid="{00000000-0005-0000-0000-0000589C0000}"/>
    <cellStyle name="Note 18" xfId="37303" xr:uid="{00000000-0005-0000-0000-0000599C0000}"/>
    <cellStyle name="Note 2" xfId="649" xr:uid="{00000000-0005-0000-0000-00005A9C0000}"/>
    <cellStyle name="Note 2 10" xfId="11393" xr:uid="{00000000-0005-0000-0000-00005B9C0000}"/>
    <cellStyle name="Note 2 10 2" xfId="16696" xr:uid="{00000000-0005-0000-0000-00005C9C0000}"/>
    <cellStyle name="Note 2 10 2 2" xfId="29231" xr:uid="{00000000-0005-0000-0000-00005D9C0000}"/>
    <cellStyle name="Note 2 10 3" xfId="24148" xr:uid="{00000000-0005-0000-0000-00005E9C0000}"/>
    <cellStyle name="Note 2 11" xfId="11886" xr:uid="{00000000-0005-0000-0000-00005F9C0000}"/>
    <cellStyle name="Note 2 11 2" xfId="24635" xr:uid="{00000000-0005-0000-0000-0000609C0000}"/>
    <cellStyle name="Note 2 12" xfId="18298" xr:uid="{00000000-0005-0000-0000-0000619C0000}"/>
    <cellStyle name="Note 2 12 2" xfId="30053" xr:uid="{00000000-0005-0000-0000-0000629C0000}"/>
    <cellStyle name="Note 2 13" xfId="20945" xr:uid="{00000000-0005-0000-0000-0000639C0000}"/>
    <cellStyle name="Note 2 14" xfId="30680" xr:uid="{00000000-0005-0000-0000-0000649C0000}"/>
    <cellStyle name="Note 2 15" xfId="31649" xr:uid="{00000000-0005-0000-0000-0000659C0000}"/>
    <cellStyle name="Note 2 16" xfId="30944" xr:uid="{00000000-0005-0000-0000-0000669C0000}"/>
    <cellStyle name="Note 2 17" xfId="3042" xr:uid="{00000000-0005-0000-0000-0000679C0000}"/>
    <cellStyle name="Note 2 18" xfId="37389" xr:uid="{00000000-0005-0000-0000-0000689C0000}"/>
    <cellStyle name="Note 2 19" xfId="37873" xr:uid="{00000000-0005-0000-0000-0000699C0000}"/>
    <cellStyle name="Note 2 2" xfId="813" xr:uid="{00000000-0005-0000-0000-00006A9C0000}"/>
    <cellStyle name="Note 2 2 10" xfId="30885" xr:uid="{00000000-0005-0000-0000-00006B9C0000}"/>
    <cellStyle name="Note 2 2 11" xfId="31169" xr:uid="{00000000-0005-0000-0000-00006C9C0000}"/>
    <cellStyle name="Note 2 2 12" xfId="30734" xr:uid="{00000000-0005-0000-0000-00006D9C0000}"/>
    <cellStyle name="Note 2 2 13" xfId="3043" xr:uid="{00000000-0005-0000-0000-00006E9C0000}"/>
    <cellStyle name="Note 2 2 14" xfId="37765" xr:uid="{00000000-0005-0000-0000-00006F9C0000}"/>
    <cellStyle name="Note 2 2 15" xfId="38043" xr:uid="{00000000-0005-0000-0000-0000709C0000}"/>
    <cellStyle name="Note 2 2 16" xfId="45980" xr:uid="{00000000-0005-0000-0000-0000719C0000}"/>
    <cellStyle name="Note 2 2 2" xfId="5848" xr:uid="{00000000-0005-0000-0000-0000729C0000}"/>
    <cellStyle name="Note 2 2 2 10" xfId="33899" xr:uid="{00000000-0005-0000-0000-0000739C0000}"/>
    <cellStyle name="Note 2 2 2 11" xfId="31082" xr:uid="{00000000-0005-0000-0000-0000749C0000}"/>
    <cellStyle name="Note 2 2 2 12" xfId="45981" xr:uid="{00000000-0005-0000-0000-0000759C0000}"/>
    <cellStyle name="Note 2 2 2 2" xfId="8525" xr:uid="{00000000-0005-0000-0000-0000769C0000}"/>
    <cellStyle name="Note 2 2 2 2 2" xfId="15014" xr:uid="{00000000-0005-0000-0000-0000779C0000}"/>
    <cellStyle name="Note 2 2 2 2 2 2" xfId="27686" xr:uid="{00000000-0005-0000-0000-0000789C0000}"/>
    <cellStyle name="Note 2 2 2 2 3" xfId="19882" xr:uid="{00000000-0005-0000-0000-0000799C0000}"/>
    <cellStyle name="Note 2 2 2 2 3 2" xfId="30179" xr:uid="{00000000-0005-0000-0000-00007A9C0000}"/>
    <cellStyle name="Note 2 2 2 2 4" xfId="20761" xr:uid="{00000000-0005-0000-0000-00007B9C0000}"/>
    <cellStyle name="Note 2 2 2 2 4 2" xfId="30439" xr:uid="{00000000-0005-0000-0000-00007C9C0000}"/>
    <cellStyle name="Note 2 2 2 2 5" xfId="22604" xr:uid="{00000000-0005-0000-0000-00007D9C0000}"/>
    <cellStyle name="Note 2 2 2 2 6" xfId="33039" xr:uid="{00000000-0005-0000-0000-00007E9C0000}"/>
    <cellStyle name="Note 2 2 2 2 7" xfId="34082" xr:uid="{00000000-0005-0000-0000-00007F9C0000}"/>
    <cellStyle name="Note 2 2 2 2 8" xfId="33954" xr:uid="{00000000-0005-0000-0000-0000809C0000}"/>
    <cellStyle name="Note 2 2 2 3" xfId="9450" xr:uid="{00000000-0005-0000-0000-0000819C0000}"/>
    <cellStyle name="Note 2 2 2 3 2" xfId="15856" xr:uid="{00000000-0005-0000-0000-0000829C0000}"/>
    <cellStyle name="Note 2 2 2 3 2 2" xfId="28497" xr:uid="{00000000-0005-0000-0000-0000839C0000}"/>
    <cellStyle name="Note 2 2 2 3 3" xfId="23441" xr:uid="{00000000-0005-0000-0000-0000849C0000}"/>
    <cellStyle name="Note 2 2 2 4" xfId="7574" xr:uid="{00000000-0005-0000-0000-0000859C0000}"/>
    <cellStyle name="Note 2 2 2 4 2" xfId="14086" xr:uid="{00000000-0005-0000-0000-0000869C0000}"/>
    <cellStyle name="Note 2 2 2 4 2 2" xfId="26816" xr:uid="{00000000-0005-0000-0000-0000879C0000}"/>
    <cellStyle name="Note 2 2 2 4 3" xfId="22301" xr:uid="{00000000-0005-0000-0000-0000889C0000}"/>
    <cellStyle name="Note 2 2 2 5" xfId="12924" xr:uid="{00000000-0005-0000-0000-0000899C0000}"/>
    <cellStyle name="Note 2 2 2 5 2" xfId="25670" xr:uid="{00000000-0005-0000-0000-00008A9C0000}"/>
    <cellStyle name="Note 2 2 2 6" xfId="18848" xr:uid="{00000000-0005-0000-0000-00008B9C0000}"/>
    <cellStyle name="Note 2 2 2 6 2" xfId="30106" xr:uid="{00000000-0005-0000-0000-00008C9C0000}"/>
    <cellStyle name="Note 2 2 2 7" xfId="20610" xr:uid="{00000000-0005-0000-0000-00008D9C0000}"/>
    <cellStyle name="Note 2 2 2 7 2" xfId="30288" xr:uid="{00000000-0005-0000-0000-00008E9C0000}"/>
    <cellStyle name="Note 2 2 2 8" xfId="21066" xr:uid="{00000000-0005-0000-0000-00008F9C0000}"/>
    <cellStyle name="Note 2 2 2 9" xfId="32059" xr:uid="{00000000-0005-0000-0000-0000909C0000}"/>
    <cellStyle name="Note 2 2 3" xfId="8688" xr:uid="{00000000-0005-0000-0000-0000919C0000}"/>
    <cellStyle name="Note 2 2 3 2" xfId="11602" xr:uid="{00000000-0005-0000-0000-0000929C0000}"/>
    <cellStyle name="Note 2 2 3 2 2" xfId="16861" xr:uid="{00000000-0005-0000-0000-0000939C0000}"/>
    <cellStyle name="Note 2 2 3 2 2 2" xfId="29395" xr:uid="{00000000-0005-0000-0000-0000949C0000}"/>
    <cellStyle name="Note 2 2 3 2 3" xfId="19795" xr:uid="{00000000-0005-0000-0000-0000959C0000}"/>
    <cellStyle name="Note 2 2 3 2 4" xfId="24354" xr:uid="{00000000-0005-0000-0000-0000969C0000}"/>
    <cellStyle name="Note 2 2 3 2 5" xfId="32909" xr:uid="{00000000-0005-0000-0000-0000979C0000}"/>
    <cellStyle name="Note 2 2 3 2 6" xfId="35920" xr:uid="{00000000-0005-0000-0000-0000989C0000}"/>
    <cellStyle name="Note 2 2 3 3" xfId="11793" xr:uid="{00000000-0005-0000-0000-0000999C0000}"/>
    <cellStyle name="Note 2 2 3 3 2" xfId="17019" xr:uid="{00000000-0005-0000-0000-00009A9C0000}"/>
    <cellStyle name="Note 2 2 3 3 2 2" xfId="29550" xr:uid="{00000000-0005-0000-0000-00009B9C0000}"/>
    <cellStyle name="Note 2 2 3 3 3" xfId="24542" xr:uid="{00000000-0005-0000-0000-00009C9C0000}"/>
    <cellStyle name="Note 2 2 3 4" xfId="11895" xr:uid="{00000000-0005-0000-0000-00009D9C0000}"/>
    <cellStyle name="Note 2 2 3 4 2" xfId="24644" xr:uid="{00000000-0005-0000-0000-00009E9C0000}"/>
    <cellStyle name="Note 2 2 3 5" xfId="18501" xr:uid="{00000000-0005-0000-0000-00009F9C0000}"/>
    <cellStyle name="Note 2 2 3 6" xfId="22745" xr:uid="{00000000-0005-0000-0000-0000A09C0000}"/>
    <cellStyle name="Note 2 2 3 7" xfId="31861" xr:uid="{00000000-0005-0000-0000-0000A19C0000}"/>
    <cellStyle name="Note 2 2 3 8" xfId="35069" xr:uid="{00000000-0005-0000-0000-0000A29C0000}"/>
    <cellStyle name="Note 2 2 3 9" xfId="45982" xr:uid="{00000000-0005-0000-0000-0000A39C0000}"/>
    <cellStyle name="Note 2 2 4" xfId="6539" xr:uid="{00000000-0005-0000-0000-0000A49C0000}"/>
    <cellStyle name="Note 2 2 4 2" xfId="13129" xr:uid="{00000000-0005-0000-0000-0000A59C0000}"/>
    <cellStyle name="Note 2 2 4 2 2" xfId="25874" xr:uid="{00000000-0005-0000-0000-0000A69C0000}"/>
    <cellStyle name="Note 2 2 4 3" xfId="20854" xr:uid="{00000000-0005-0000-0000-0000A79C0000}"/>
    <cellStyle name="Note 2 2 4 3 2" xfId="30532" xr:uid="{00000000-0005-0000-0000-0000A89C0000}"/>
    <cellStyle name="Note 2 2 4 4" xfId="21282" xr:uid="{00000000-0005-0000-0000-0000A99C0000}"/>
    <cellStyle name="Note 2 2 4 5" xfId="33179" xr:uid="{00000000-0005-0000-0000-0000AA9C0000}"/>
    <cellStyle name="Note 2 2 4 6" xfId="34177" xr:uid="{00000000-0005-0000-0000-0000AB9C0000}"/>
    <cellStyle name="Note 2 2 4 7" xfId="33816" xr:uid="{00000000-0005-0000-0000-0000AC9C0000}"/>
    <cellStyle name="Note 2 2 5" xfId="7212" xr:uid="{00000000-0005-0000-0000-0000AD9C0000}"/>
    <cellStyle name="Note 2 2 5 2" xfId="13745" xr:uid="{00000000-0005-0000-0000-0000AE9C0000}"/>
    <cellStyle name="Note 2 2 5 2 2" xfId="26476" xr:uid="{00000000-0005-0000-0000-0000AF9C0000}"/>
    <cellStyle name="Note 2 2 5 3" xfId="21940" xr:uid="{00000000-0005-0000-0000-0000B09C0000}"/>
    <cellStyle name="Note 2 2 6" xfId="11705" xr:uid="{00000000-0005-0000-0000-0000B19C0000}"/>
    <cellStyle name="Note 2 2 6 2" xfId="16944" xr:uid="{00000000-0005-0000-0000-0000B29C0000}"/>
    <cellStyle name="Note 2 2 6 2 2" xfId="29477" xr:uid="{00000000-0005-0000-0000-0000B39C0000}"/>
    <cellStyle name="Note 2 2 6 3" xfId="24455" xr:uid="{00000000-0005-0000-0000-0000B49C0000}"/>
    <cellStyle name="Note 2 2 7" xfId="6823" xr:uid="{00000000-0005-0000-0000-0000B59C0000}"/>
    <cellStyle name="Note 2 2 7 2" xfId="21554" xr:uid="{00000000-0005-0000-0000-0000B69C0000}"/>
    <cellStyle name="Note 2 2 8" xfId="17811" xr:uid="{00000000-0005-0000-0000-0000B79C0000}"/>
    <cellStyle name="Note 2 2 8 2" xfId="30013" xr:uid="{00000000-0005-0000-0000-0000B89C0000}"/>
    <cellStyle name="Note 2 2 9" xfId="20946" xr:uid="{00000000-0005-0000-0000-0000B99C0000}"/>
    <cellStyle name="Note 2 3" xfId="1055" xr:uid="{00000000-0005-0000-0000-0000BA9C0000}"/>
    <cellStyle name="Note 2 3 10" xfId="30886" xr:uid="{00000000-0005-0000-0000-0000BB9C0000}"/>
    <cellStyle name="Note 2 3 11" xfId="31167" xr:uid="{00000000-0005-0000-0000-0000BC9C0000}"/>
    <cellStyle name="Note 2 3 12" xfId="33978" xr:uid="{00000000-0005-0000-0000-0000BD9C0000}"/>
    <cellStyle name="Note 2 3 13" xfId="3044" xr:uid="{00000000-0005-0000-0000-0000BE9C0000}"/>
    <cellStyle name="Note 2 3 2" xfId="6202" xr:uid="{00000000-0005-0000-0000-0000BF9C0000}"/>
    <cellStyle name="Note 2 3 2 10" xfId="32060" xr:uid="{00000000-0005-0000-0000-0000C09C0000}"/>
    <cellStyle name="Note 2 3 2 11" xfId="33900" xr:uid="{00000000-0005-0000-0000-0000C19C0000}"/>
    <cellStyle name="Note 2 3 2 12" xfId="31083" xr:uid="{00000000-0005-0000-0000-0000C29C0000}"/>
    <cellStyle name="Note 2 3 2 13" xfId="45983" xr:uid="{00000000-0005-0000-0000-0000C39C0000}"/>
    <cellStyle name="Note 2 3 2 2" xfId="9521" xr:uid="{00000000-0005-0000-0000-0000C49C0000}"/>
    <cellStyle name="Note 2 3 2 2 10" xfId="31146" xr:uid="{00000000-0005-0000-0000-0000C59C0000}"/>
    <cellStyle name="Note 2 3 2 2 2" xfId="11762" xr:uid="{00000000-0005-0000-0000-0000C69C0000}"/>
    <cellStyle name="Note 2 3 2 2 2 2" xfId="16995" xr:uid="{00000000-0005-0000-0000-0000C79C0000}"/>
    <cellStyle name="Note 2 3 2 2 2 2 2" xfId="29528" xr:uid="{00000000-0005-0000-0000-0000C89C0000}"/>
    <cellStyle name="Note 2 3 2 2 2 3" xfId="24512" xr:uid="{00000000-0005-0000-0000-0000C99C0000}"/>
    <cellStyle name="Note 2 3 2 2 3" xfId="6878" xr:uid="{00000000-0005-0000-0000-0000CA9C0000}"/>
    <cellStyle name="Note 2 3 2 2 3 2" xfId="13430" xr:uid="{00000000-0005-0000-0000-0000CB9C0000}"/>
    <cellStyle name="Note 2 3 2 2 3 2 2" xfId="26165" xr:uid="{00000000-0005-0000-0000-0000CC9C0000}"/>
    <cellStyle name="Note 2 3 2 2 3 3" xfId="21609" xr:uid="{00000000-0005-0000-0000-0000CD9C0000}"/>
    <cellStyle name="Note 2 3 2 2 4" xfId="7220" xr:uid="{00000000-0005-0000-0000-0000CE9C0000}"/>
    <cellStyle name="Note 2 3 2 2 4 2" xfId="21948" xr:uid="{00000000-0005-0000-0000-0000CF9C0000}"/>
    <cellStyle name="Note 2 3 2 2 5" xfId="19883" xr:uid="{00000000-0005-0000-0000-0000D09C0000}"/>
    <cellStyle name="Note 2 3 2 2 5 2" xfId="30180" xr:uid="{00000000-0005-0000-0000-0000D19C0000}"/>
    <cellStyle name="Note 2 3 2 2 6" xfId="20762" xr:uid="{00000000-0005-0000-0000-0000D29C0000}"/>
    <cellStyle name="Note 2 3 2 2 6 2" xfId="30440" xr:uid="{00000000-0005-0000-0000-0000D39C0000}"/>
    <cellStyle name="Note 2 3 2 2 7" xfId="23505" xr:uid="{00000000-0005-0000-0000-0000D49C0000}"/>
    <cellStyle name="Note 2 3 2 2 8" xfId="33040" xr:uid="{00000000-0005-0000-0000-0000D59C0000}"/>
    <cellStyle name="Note 2 3 2 2 9" xfId="34083" xr:uid="{00000000-0005-0000-0000-0000D69C0000}"/>
    <cellStyle name="Note 2 3 2 3" xfId="7675" xr:uid="{00000000-0005-0000-0000-0000D79C0000}"/>
    <cellStyle name="Note 2 3 2 3 2" xfId="14174" xr:uid="{00000000-0005-0000-0000-0000D89C0000}"/>
    <cellStyle name="Note 2 3 2 3 2 2" xfId="26901" xr:uid="{00000000-0005-0000-0000-0000D99C0000}"/>
    <cellStyle name="Note 2 3 2 3 3" xfId="22396" xr:uid="{00000000-0005-0000-0000-0000DA9C0000}"/>
    <cellStyle name="Note 2 3 2 4" xfId="11476" xr:uid="{00000000-0005-0000-0000-0000DB9C0000}"/>
    <cellStyle name="Note 2 3 2 4 2" xfId="16766" xr:uid="{00000000-0005-0000-0000-0000DC9C0000}"/>
    <cellStyle name="Note 2 3 2 4 2 2" xfId="29301" xr:uid="{00000000-0005-0000-0000-0000DD9C0000}"/>
    <cellStyle name="Note 2 3 2 4 3" xfId="24231" xr:uid="{00000000-0005-0000-0000-0000DE9C0000}"/>
    <cellStyle name="Note 2 3 2 5" xfId="11662" xr:uid="{00000000-0005-0000-0000-0000DF9C0000}"/>
    <cellStyle name="Note 2 3 2 5 2" xfId="16918" xr:uid="{00000000-0005-0000-0000-0000E09C0000}"/>
    <cellStyle name="Note 2 3 2 5 2 2" xfId="29451" xr:uid="{00000000-0005-0000-0000-0000E19C0000}"/>
    <cellStyle name="Note 2 3 2 5 3" xfId="24413" xr:uid="{00000000-0005-0000-0000-0000E29C0000}"/>
    <cellStyle name="Note 2 3 2 6" xfId="6774" xr:uid="{00000000-0005-0000-0000-0000E39C0000}"/>
    <cellStyle name="Note 2 3 2 6 2" xfId="21505" xr:uid="{00000000-0005-0000-0000-0000E49C0000}"/>
    <cellStyle name="Note 2 3 2 7" xfId="18849" xr:uid="{00000000-0005-0000-0000-0000E59C0000}"/>
    <cellStyle name="Note 2 3 2 7 2" xfId="30107" xr:uid="{00000000-0005-0000-0000-0000E69C0000}"/>
    <cellStyle name="Note 2 3 2 8" xfId="20611" xr:uid="{00000000-0005-0000-0000-0000E79C0000}"/>
    <cellStyle name="Note 2 3 2 8 2" xfId="30289" xr:uid="{00000000-0005-0000-0000-0000E89C0000}"/>
    <cellStyle name="Note 2 3 2 9" xfId="21095" xr:uid="{00000000-0005-0000-0000-0000E99C0000}"/>
    <cellStyle name="Note 2 3 3" xfId="8689" xr:uid="{00000000-0005-0000-0000-0000EA9C0000}"/>
    <cellStyle name="Note 2 3 3 10" xfId="45984" xr:uid="{00000000-0005-0000-0000-0000EB9C0000}"/>
    <cellStyle name="Note 2 3 3 2" xfId="11603" xr:uid="{00000000-0005-0000-0000-0000EC9C0000}"/>
    <cellStyle name="Note 2 3 3 2 2" xfId="16862" xr:uid="{00000000-0005-0000-0000-0000ED9C0000}"/>
    <cellStyle name="Note 2 3 3 2 2 2" xfId="29396" xr:uid="{00000000-0005-0000-0000-0000EE9C0000}"/>
    <cellStyle name="Note 2 3 3 2 3" xfId="24355" xr:uid="{00000000-0005-0000-0000-0000EF9C0000}"/>
    <cellStyle name="Note 2 3 3 3" xfId="6407" xr:uid="{00000000-0005-0000-0000-0000F09C0000}"/>
    <cellStyle name="Note 2 3 3 3 2" xfId="13030" xr:uid="{00000000-0005-0000-0000-0000F19C0000}"/>
    <cellStyle name="Note 2 3 3 3 2 2" xfId="25776" xr:uid="{00000000-0005-0000-0000-0000F29C0000}"/>
    <cellStyle name="Note 2 3 3 3 3" xfId="21156" xr:uid="{00000000-0005-0000-0000-0000F39C0000}"/>
    <cellStyle name="Note 2 3 3 4" xfId="6712" xr:uid="{00000000-0005-0000-0000-0000F49C0000}"/>
    <cellStyle name="Note 2 3 3 4 2" xfId="21450" xr:uid="{00000000-0005-0000-0000-0000F59C0000}"/>
    <cellStyle name="Note 2 3 3 5" xfId="20855" xr:uid="{00000000-0005-0000-0000-0000F69C0000}"/>
    <cellStyle name="Note 2 3 3 5 2" xfId="30533" xr:uid="{00000000-0005-0000-0000-0000F79C0000}"/>
    <cellStyle name="Note 2 3 3 6" xfId="22746" xr:uid="{00000000-0005-0000-0000-0000F89C0000}"/>
    <cellStyle name="Note 2 3 3 7" xfId="33180" xr:uid="{00000000-0005-0000-0000-0000F99C0000}"/>
    <cellStyle name="Note 2 3 3 8" xfId="34178" xr:uid="{00000000-0005-0000-0000-0000FA9C0000}"/>
    <cellStyle name="Note 2 3 3 9" xfId="31628" xr:uid="{00000000-0005-0000-0000-0000FB9C0000}"/>
    <cellStyle name="Note 2 3 4" xfId="6540" xr:uid="{00000000-0005-0000-0000-0000FC9C0000}"/>
    <cellStyle name="Note 2 3 4 2" xfId="13130" xr:uid="{00000000-0005-0000-0000-0000FD9C0000}"/>
    <cellStyle name="Note 2 3 4 2 2" xfId="25875" xr:uid="{00000000-0005-0000-0000-0000FE9C0000}"/>
    <cellStyle name="Note 2 3 4 3" xfId="21283" xr:uid="{00000000-0005-0000-0000-0000FF9C0000}"/>
    <cellStyle name="Note 2 3 5" xfId="7211" xr:uid="{00000000-0005-0000-0000-0000009D0000}"/>
    <cellStyle name="Note 2 3 5 2" xfId="13744" xr:uid="{00000000-0005-0000-0000-0000019D0000}"/>
    <cellStyle name="Note 2 3 5 2 2" xfId="26475" xr:uid="{00000000-0005-0000-0000-0000029D0000}"/>
    <cellStyle name="Note 2 3 5 3" xfId="21939" xr:uid="{00000000-0005-0000-0000-0000039D0000}"/>
    <cellStyle name="Note 2 3 6" xfId="11553" xr:uid="{00000000-0005-0000-0000-0000049D0000}"/>
    <cellStyle name="Note 2 3 6 2" xfId="16818" xr:uid="{00000000-0005-0000-0000-0000059D0000}"/>
    <cellStyle name="Note 2 3 6 2 2" xfId="29352" xr:uid="{00000000-0005-0000-0000-0000069D0000}"/>
    <cellStyle name="Note 2 3 6 3" xfId="24305" xr:uid="{00000000-0005-0000-0000-0000079D0000}"/>
    <cellStyle name="Note 2 3 7" xfId="6739" xr:uid="{00000000-0005-0000-0000-0000089D0000}"/>
    <cellStyle name="Note 2 3 7 2" xfId="21472" xr:uid="{00000000-0005-0000-0000-0000099D0000}"/>
    <cellStyle name="Note 2 3 8" xfId="17810" xr:uid="{00000000-0005-0000-0000-00000A9D0000}"/>
    <cellStyle name="Note 2 3 8 2" xfId="30012" xr:uid="{00000000-0005-0000-0000-00000B9D0000}"/>
    <cellStyle name="Note 2 3 9" xfId="20947" xr:uid="{00000000-0005-0000-0000-00000C9D0000}"/>
    <cellStyle name="Note 2 4" xfId="5847" xr:uid="{00000000-0005-0000-0000-00000D9D0000}"/>
    <cellStyle name="Note 2 4 10" xfId="21065" xr:uid="{00000000-0005-0000-0000-00000E9D0000}"/>
    <cellStyle name="Note 2 4 11" xfId="30884" xr:uid="{00000000-0005-0000-0000-00000F9D0000}"/>
    <cellStyle name="Note 2 4 12" xfId="31170" xr:uid="{00000000-0005-0000-0000-0000109D0000}"/>
    <cellStyle name="Note 2 4 13" xfId="33979" xr:uid="{00000000-0005-0000-0000-0000119D0000}"/>
    <cellStyle name="Note 2 4 14" xfId="37721" xr:uid="{00000000-0005-0000-0000-0000129D0000}"/>
    <cellStyle name="Note 2 4 15" xfId="45985" xr:uid="{00000000-0005-0000-0000-0000139D0000}"/>
    <cellStyle name="Note 2 4 2" xfId="6348" xr:uid="{00000000-0005-0000-0000-0000149D0000}"/>
    <cellStyle name="Note 2 4 2 10" xfId="33898" xr:uid="{00000000-0005-0000-0000-0000159D0000}"/>
    <cellStyle name="Note 2 4 2 11" xfId="31081" xr:uid="{00000000-0005-0000-0000-0000169D0000}"/>
    <cellStyle name="Note 2 4 2 12" xfId="45986" xr:uid="{00000000-0005-0000-0000-0000179D0000}"/>
    <cellStyle name="Note 2 4 2 2" xfId="8578" xr:uid="{00000000-0005-0000-0000-0000189D0000}"/>
    <cellStyle name="Note 2 4 2 2 2" xfId="15063" xr:uid="{00000000-0005-0000-0000-0000199D0000}"/>
    <cellStyle name="Note 2 4 2 2 2 2" xfId="27734" xr:uid="{00000000-0005-0000-0000-00001A9D0000}"/>
    <cellStyle name="Note 2 4 2 2 3" xfId="19881" xr:uid="{00000000-0005-0000-0000-00001B9D0000}"/>
    <cellStyle name="Note 2 4 2 2 3 2" xfId="30178" xr:uid="{00000000-0005-0000-0000-00001C9D0000}"/>
    <cellStyle name="Note 2 4 2 2 4" xfId="20760" xr:uid="{00000000-0005-0000-0000-00001D9D0000}"/>
    <cellStyle name="Note 2 4 2 2 4 2" xfId="30438" xr:uid="{00000000-0005-0000-0000-00001E9D0000}"/>
    <cellStyle name="Note 2 4 2 2 5" xfId="22651" xr:uid="{00000000-0005-0000-0000-00001F9D0000}"/>
    <cellStyle name="Note 2 4 2 2 6" xfId="33038" xr:uid="{00000000-0005-0000-0000-0000209D0000}"/>
    <cellStyle name="Note 2 4 2 2 7" xfId="34081" xr:uid="{00000000-0005-0000-0000-0000219D0000}"/>
    <cellStyle name="Note 2 4 2 2 8" xfId="30869" xr:uid="{00000000-0005-0000-0000-0000229D0000}"/>
    <cellStyle name="Note 2 4 2 3" xfId="9545" xr:uid="{00000000-0005-0000-0000-0000239D0000}"/>
    <cellStyle name="Note 2 4 2 3 2" xfId="15904" xr:uid="{00000000-0005-0000-0000-0000249D0000}"/>
    <cellStyle name="Note 2 4 2 3 2 2" xfId="28545" xr:uid="{00000000-0005-0000-0000-0000259D0000}"/>
    <cellStyle name="Note 2 4 2 3 3" xfId="23529" xr:uid="{00000000-0005-0000-0000-0000269D0000}"/>
    <cellStyle name="Note 2 4 2 4" xfId="7710" xr:uid="{00000000-0005-0000-0000-0000279D0000}"/>
    <cellStyle name="Note 2 4 2 4 2" xfId="14207" xr:uid="{00000000-0005-0000-0000-0000289D0000}"/>
    <cellStyle name="Note 2 4 2 4 2 2" xfId="26933" xr:uid="{00000000-0005-0000-0000-0000299D0000}"/>
    <cellStyle name="Note 2 4 2 4 3" xfId="22430" xr:uid="{00000000-0005-0000-0000-00002A9D0000}"/>
    <cellStyle name="Note 2 4 2 5" xfId="12994" xr:uid="{00000000-0005-0000-0000-00002B9D0000}"/>
    <cellStyle name="Note 2 4 2 5 2" xfId="25740" xr:uid="{00000000-0005-0000-0000-00002C9D0000}"/>
    <cellStyle name="Note 2 4 2 6" xfId="18847" xr:uid="{00000000-0005-0000-0000-00002D9D0000}"/>
    <cellStyle name="Note 2 4 2 6 2" xfId="30105" xr:uid="{00000000-0005-0000-0000-00002E9D0000}"/>
    <cellStyle name="Note 2 4 2 7" xfId="20609" xr:uid="{00000000-0005-0000-0000-00002F9D0000}"/>
    <cellStyle name="Note 2 4 2 7 2" xfId="30287" xr:uid="{00000000-0005-0000-0000-0000309D0000}"/>
    <cellStyle name="Note 2 4 2 8" xfId="21119" xr:uid="{00000000-0005-0000-0000-0000319D0000}"/>
    <cellStyle name="Note 2 4 2 9" xfId="32058" xr:uid="{00000000-0005-0000-0000-0000329D0000}"/>
    <cellStyle name="Note 2 4 3" xfId="9449" xr:uid="{00000000-0005-0000-0000-0000339D0000}"/>
    <cellStyle name="Note 2 4 3 10" xfId="30872" xr:uid="{00000000-0005-0000-0000-0000349D0000}"/>
    <cellStyle name="Note 2 4 3 2" xfId="11710" xr:uid="{00000000-0005-0000-0000-0000359D0000}"/>
    <cellStyle name="Note 2 4 3 2 2" xfId="16948" xr:uid="{00000000-0005-0000-0000-0000369D0000}"/>
    <cellStyle name="Note 2 4 3 2 2 2" xfId="29481" xr:uid="{00000000-0005-0000-0000-0000379D0000}"/>
    <cellStyle name="Note 2 4 3 2 3" xfId="24460" xr:uid="{00000000-0005-0000-0000-0000389D0000}"/>
    <cellStyle name="Note 2 4 3 3" xfId="11935" xr:uid="{00000000-0005-0000-0000-0000399D0000}"/>
    <cellStyle name="Note 2 4 3 3 2" xfId="17102" xr:uid="{00000000-0005-0000-0000-00003A9D0000}"/>
    <cellStyle name="Note 2 4 3 3 2 2" xfId="29633" xr:uid="{00000000-0005-0000-0000-00003B9D0000}"/>
    <cellStyle name="Note 2 4 3 3 3" xfId="24684" xr:uid="{00000000-0005-0000-0000-00003C9D0000}"/>
    <cellStyle name="Note 2 4 3 4" xfId="6588" xr:uid="{00000000-0005-0000-0000-00003D9D0000}"/>
    <cellStyle name="Note 2 4 3 4 2" xfId="21331" xr:uid="{00000000-0005-0000-0000-00003E9D0000}"/>
    <cellStyle name="Note 2 4 3 5" xfId="19950" xr:uid="{00000000-0005-0000-0000-00003F9D0000}"/>
    <cellStyle name="Note 2 4 3 5 2" xfId="30191" xr:uid="{00000000-0005-0000-0000-0000409D0000}"/>
    <cellStyle name="Note 2 4 3 6" xfId="20853" xr:uid="{00000000-0005-0000-0000-0000419D0000}"/>
    <cellStyle name="Note 2 4 3 6 2" xfId="30531" xr:uid="{00000000-0005-0000-0000-0000429D0000}"/>
    <cellStyle name="Note 2 4 3 7" xfId="23440" xr:uid="{00000000-0005-0000-0000-0000439D0000}"/>
    <cellStyle name="Note 2 4 3 8" xfId="33178" xr:uid="{00000000-0005-0000-0000-0000449D0000}"/>
    <cellStyle name="Note 2 4 3 9" xfId="34176" xr:uid="{00000000-0005-0000-0000-0000459D0000}"/>
    <cellStyle name="Note 2 4 4" xfId="10596" xr:uid="{00000000-0005-0000-0000-0000469D0000}"/>
    <cellStyle name="Note 2 4 4 2" xfId="11882" xr:uid="{00000000-0005-0000-0000-0000479D0000}"/>
    <cellStyle name="Note 2 4 4 2 2" xfId="17072" xr:uid="{00000000-0005-0000-0000-0000489D0000}"/>
    <cellStyle name="Note 2 4 4 2 2 2" xfId="29603" xr:uid="{00000000-0005-0000-0000-0000499D0000}"/>
    <cellStyle name="Note 2 4 4 2 3" xfId="24631" xr:uid="{00000000-0005-0000-0000-00004A9D0000}"/>
    <cellStyle name="Note 2 4 4 3" xfId="6530" xr:uid="{00000000-0005-0000-0000-00004B9D0000}"/>
    <cellStyle name="Note 2 4 4 3 2" xfId="13120" xr:uid="{00000000-0005-0000-0000-00004C9D0000}"/>
    <cellStyle name="Note 2 4 4 3 2 2" xfId="25865" xr:uid="{00000000-0005-0000-0000-00004D9D0000}"/>
    <cellStyle name="Note 2 4 4 3 3" xfId="21273" xr:uid="{00000000-0005-0000-0000-00004E9D0000}"/>
    <cellStyle name="Note 2 4 4 4" xfId="11464" xr:uid="{00000000-0005-0000-0000-00004F9D0000}"/>
    <cellStyle name="Note 2 4 4 4 2" xfId="24219" xr:uid="{00000000-0005-0000-0000-0000509D0000}"/>
    <cellStyle name="Note 2 4 4 5" xfId="23751" xr:uid="{00000000-0005-0000-0000-0000519D0000}"/>
    <cellStyle name="Note 2 4 5" xfId="7573" xr:uid="{00000000-0005-0000-0000-0000529D0000}"/>
    <cellStyle name="Note 2 4 5 2" xfId="14085" xr:uid="{00000000-0005-0000-0000-0000539D0000}"/>
    <cellStyle name="Note 2 4 5 2 2" xfId="26815" xr:uid="{00000000-0005-0000-0000-0000549D0000}"/>
    <cellStyle name="Note 2 4 5 3" xfId="22300" xr:uid="{00000000-0005-0000-0000-0000559D0000}"/>
    <cellStyle name="Note 2 4 6" xfId="11402" xr:uid="{00000000-0005-0000-0000-0000569D0000}"/>
    <cellStyle name="Note 2 4 6 2" xfId="16704" xr:uid="{00000000-0005-0000-0000-0000579D0000}"/>
    <cellStyle name="Note 2 4 6 2 2" xfId="29239" xr:uid="{00000000-0005-0000-0000-0000589D0000}"/>
    <cellStyle name="Note 2 4 6 3" xfId="24157" xr:uid="{00000000-0005-0000-0000-0000599D0000}"/>
    <cellStyle name="Note 2 4 7" xfId="11677" xr:uid="{00000000-0005-0000-0000-00005A9D0000}"/>
    <cellStyle name="Note 2 4 7 2" xfId="16928" xr:uid="{00000000-0005-0000-0000-00005B9D0000}"/>
    <cellStyle name="Note 2 4 7 2 2" xfId="29461" xr:uid="{00000000-0005-0000-0000-00005C9D0000}"/>
    <cellStyle name="Note 2 4 7 3" xfId="24428" xr:uid="{00000000-0005-0000-0000-00005D9D0000}"/>
    <cellStyle name="Note 2 4 8" xfId="11451" xr:uid="{00000000-0005-0000-0000-00005E9D0000}"/>
    <cellStyle name="Note 2 4 8 2" xfId="24206" xr:uid="{00000000-0005-0000-0000-00005F9D0000}"/>
    <cellStyle name="Note 2 4 9" xfId="17812" xr:uid="{00000000-0005-0000-0000-0000609D0000}"/>
    <cellStyle name="Note 2 4 9 2" xfId="30014" xr:uid="{00000000-0005-0000-0000-0000619D0000}"/>
    <cellStyle name="Note 2 5" xfId="8687" xr:uid="{00000000-0005-0000-0000-0000629D0000}"/>
    <cellStyle name="Note 2 5 10" xfId="31040" xr:uid="{00000000-0005-0000-0000-0000639D0000}"/>
    <cellStyle name="Note 2 5 11" xfId="45987" xr:uid="{00000000-0005-0000-0000-0000649D0000}"/>
    <cellStyle name="Note 2 5 2" xfId="11601" xr:uid="{00000000-0005-0000-0000-0000659D0000}"/>
    <cellStyle name="Note 2 5 2 2" xfId="16860" xr:uid="{00000000-0005-0000-0000-0000669D0000}"/>
    <cellStyle name="Note 2 5 2 2 2" xfId="29394" xr:uid="{00000000-0005-0000-0000-0000679D0000}"/>
    <cellStyle name="Note 2 5 2 3" xfId="19851" xr:uid="{00000000-0005-0000-0000-0000689D0000}"/>
    <cellStyle name="Note 2 5 2 3 2" xfId="30172" xr:uid="{00000000-0005-0000-0000-0000699D0000}"/>
    <cellStyle name="Note 2 5 2 4" xfId="20716" xr:uid="{00000000-0005-0000-0000-00006A9D0000}"/>
    <cellStyle name="Note 2 5 2 4 2" xfId="30394" xr:uid="{00000000-0005-0000-0000-00006B9D0000}"/>
    <cellStyle name="Note 2 5 2 5" xfId="24353" xr:uid="{00000000-0005-0000-0000-00006C9D0000}"/>
    <cellStyle name="Note 2 5 2 6" xfId="32970" xr:uid="{00000000-0005-0000-0000-00006D9D0000}"/>
    <cellStyle name="Note 2 5 2 7" xfId="34037" xr:uid="{00000000-0005-0000-0000-00006E9D0000}"/>
    <cellStyle name="Note 2 5 2 8" xfId="31520" xr:uid="{00000000-0005-0000-0000-00006F9D0000}"/>
    <cellStyle name="Note 2 5 2 9" xfId="45988" xr:uid="{00000000-0005-0000-0000-0000709D0000}"/>
    <cellStyle name="Note 2 5 3" xfId="11944" xr:uid="{00000000-0005-0000-0000-0000719D0000}"/>
    <cellStyle name="Note 2 5 3 2" xfId="17108" xr:uid="{00000000-0005-0000-0000-0000729D0000}"/>
    <cellStyle name="Note 2 5 3 2 2" xfId="29639" xr:uid="{00000000-0005-0000-0000-0000739D0000}"/>
    <cellStyle name="Note 2 5 3 3" xfId="24693" xr:uid="{00000000-0005-0000-0000-0000749D0000}"/>
    <cellStyle name="Note 2 5 4" xfId="6966" xr:uid="{00000000-0005-0000-0000-0000759D0000}"/>
    <cellStyle name="Note 2 5 4 2" xfId="21693" xr:uid="{00000000-0005-0000-0000-0000769D0000}"/>
    <cellStyle name="Note 2 5 5" xfId="18719" xr:uid="{00000000-0005-0000-0000-0000779D0000}"/>
    <cellStyle name="Note 2 5 5 2" xfId="30100" xr:uid="{00000000-0005-0000-0000-0000789D0000}"/>
    <cellStyle name="Note 2 5 6" xfId="20566" xr:uid="{00000000-0005-0000-0000-0000799D0000}"/>
    <cellStyle name="Note 2 5 6 2" xfId="30244" xr:uid="{00000000-0005-0000-0000-00007A9D0000}"/>
    <cellStyle name="Note 2 5 7" xfId="22744" xr:uid="{00000000-0005-0000-0000-00007B9D0000}"/>
    <cellStyle name="Note 2 5 8" xfId="31975" xr:uid="{00000000-0005-0000-0000-00007C9D0000}"/>
    <cellStyle name="Note 2 5 9" xfId="33849" xr:uid="{00000000-0005-0000-0000-00007D9D0000}"/>
    <cellStyle name="Note 2 6" xfId="9989" xr:uid="{00000000-0005-0000-0000-00007E9D0000}"/>
    <cellStyle name="Note 2 6 10" xfId="34220" xr:uid="{00000000-0005-0000-0000-00007F9D0000}"/>
    <cellStyle name="Note 2 6 2" xfId="11825" xr:uid="{00000000-0005-0000-0000-0000809D0000}"/>
    <cellStyle name="Note 2 6 2 2" xfId="17038" xr:uid="{00000000-0005-0000-0000-0000819D0000}"/>
    <cellStyle name="Note 2 6 2 2 2" xfId="29569" xr:uid="{00000000-0005-0000-0000-0000829D0000}"/>
    <cellStyle name="Note 2 6 2 3" xfId="19794" xr:uid="{00000000-0005-0000-0000-0000839D0000}"/>
    <cellStyle name="Note 2 6 2 3 2" xfId="30130" xr:uid="{00000000-0005-0000-0000-0000849D0000}"/>
    <cellStyle name="Note 2 6 2 4" xfId="20668" xr:uid="{00000000-0005-0000-0000-0000859D0000}"/>
    <cellStyle name="Note 2 6 2 4 2" xfId="30346" xr:uid="{00000000-0005-0000-0000-0000869D0000}"/>
    <cellStyle name="Note 2 6 2 5" xfId="24574" xr:uid="{00000000-0005-0000-0000-0000879D0000}"/>
    <cellStyle name="Note 2 6 2 6" xfId="32908" xr:uid="{00000000-0005-0000-0000-0000889D0000}"/>
    <cellStyle name="Note 2 6 2 7" xfId="33989" xr:uid="{00000000-0005-0000-0000-0000899D0000}"/>
    <cellStyle name="Note 2 6 2 8" xfId="32039" xr:uid="{00000000-0005-0000-0000-00008A9D0000}"/>
    <cellStyle name="Note 2 6 3" xfId="11782" xr:uid="{00000000-0005-0000-0000-00008B9D0000}"/>
    <cellStyle name="Note 2 6 3 2" xfId="17011" xr:uid="{00000000-0005-0000-0000-00008C9D0000}"/>
    <cellStyle name="Note 2 6 3 2 2" xfId="29544" xr:uid="{00000000-0005-0000-0000-00008D9D0000}"/>
    <cellStyle name="Note 2 6 3 3" xfId="24533" xr:uid="{00000000-0005-0000-0000-00008E9D0000}"/>
    <cellStyle name="Note 2 6 4" xfId="11816" xr:uid="{00000000-0005-0000-0000-00008F9D0000}"/>
    <cellStyle name="Note 2 6 4 2" xfId="24565" xr:uid="{00000000-0005-0000-0000-0000909D0000}"/>
    <cellStyle name="Note 2 6 5" xfId="18500" xr:uid="{00000000-0005-0000-0000-0000919D0000}"/>
    <cellStyle name="Note 2 6 5 2" xfId="30056" xr:uid="{00000000-0005-0000-0000-0000929D0000}"/>
    <cellStyle name="Note 2 6 6" xfId="20517" xr:uid="{00000000-0005-0000-0000-0000939D0000}"/>
    <cellStyle name="Note 2 6 6 2" xfId="30197" xr:uid="{00000000-0005-0000-0000-0000949D0000}"/>
    <cellStyle name="Note 2 6 7" xfId="23570" xr:uid="{00000000-0005-0000-0000-0000959D0000}"/>
    <cellStyle name="Note 2 6 8" xfId="31860" xr:uid="{00000000-0005-0000-0000-0000969D0000}"/>
    <cellStyle name="Note 2 6 9" xfId="33771" xr:uid="{00000000-0005-0000-0000-0000979D0000}"/>
    <cellStyle name="Note 2 7" xfId="11323" xr:uid="{00000000-0005-0000-0000-0000989D0000}"/>
    <cellStyle name="Note 2 7 10" xfId="45989" xr:uid="{00000000-0005-0000-0000-0000999D0000}"/>
    <cellStyle name="Note 2 7 2" xfId="11955" xr:uid="{00000000-0005-0000-0000-00009A9D0000}"/>
    <cellStyle name="Note 2 7 2 2" xfId="17114" xr:uid="{00000000-0005-0000-0000-00009B9D0000}"/>
    <cellStyle name="Note 2 7 2 2 2" xfId="29645" xr:uid="{00000000-0005-0000-0000-00009C9D0000}"/>
    <cellStyle name="Note 2 7 2 3" xfId="24704" xr:uid="{00000000-0005-0000-0000-00009D9D0000}"/>
    <cellStyle name="Note 2 7 2 4" xfId="45990" xr:uid="{00000000-0005-0000-0000-00009E9D0000}"/>
    <cellStyle name="Note 2 7 3" xfId="11979" xr:uid="{00000000-0005-0000-0000-00009F9D0000}"/>
    <cellStyle name="Note 2 7 3 2" xfId="17121" xr:uid="{00000000-0005-0000-0000-0000A09D0000}"/>
    <cellStyle name="Note 2 7 3 2 2" xfId="29652" xr:uid="{00000000-0005-0000-0000-0000A19D0000}"/>
    <cellStyle name="Note 2 7 3 3" xfId="24727" xr:uid="{00000000-0005-0000-0000-0000A29D0000}"/>
    <cellStyle name="Note 2 7 4" xfId="11989" xr:uid="{00000000-0005-0000-0000-0000A39D0000}"/>
    <cellStyle name="Note 2 7 4 2" xfId="24737" xr:uid="{00000000-0005-0000-0000-0000A49D0000}"/>
    <cellStyle name="Note 2 7 5" xfId="20810" xr:uid="{00000000-0005-0000-0000-0000A59D0000}"/>
    <cellStyle name="Note 2 7 5 2" xfId="30488" xr:uid="{00000000-0005-0000-0000-0000A69D0000}"/>
    <cellStyle name="Note 2 7 6" xfId="24091" xr:uid="{00000000-0005-0000-0000-0000A79D0000}"/>
    <cellStyle name="Note 2 7 7" xfId="33107" xr:uid="{00000000-0005-0000-0000-0000A89D0000}"/>
    <cellStyle name="Note 2 7 8" xfId="34132" xr:uid="{00000000-0005-0000-0000-0000A99D0000}"/>
    <cellStyle name="Note 2 7 9" xfId="32051" xr:uid="{00000000-0005-0000-0000-0000AA9D0000}"/>
    <cellStyle name="Note 2 8" xfId="6538" xr:uid="{00000000-0005-0000-0000-0000AB9D0000}"/>
    <cellStyle name="Note 2 8 2" xfId="13128" xr:uid="{00000000-0005-0000-0000-0000AC9D0000}"/>
    <cellStyle name="Note 2 8 2 2" xfId="25873" xr:uid="{00000000-0005-0000-0000-0000AD9D0000}"/>
    <cellStyle name="Note 2 8 2 3" xfId="45992" xr:uid="{00000000-0005-0000-0000-0000AE9D0000}"/>
    <cellStyle name="Note 2 8 3" xfId="21281" xr:uid="{00000000-0005-0000-0000-0000AF9D0000}"/>
    <cellStyle name="Note 2 8 4" xfId="45991" xr:uid="{00000000-0005-0000-0000-0000B09D0000}"/>
    <cellStyle name="Note 2 9" xfId="7213" xr:uid="{00000000-0005-0000-0000-0000B19D0000}"/>
    <cellStyle name="Note 2 9 2" xfId="13746" xr:uid="{00000000-0005-0000-0000-0000B29D0000}"/>
    <cellStyle name="Note 2 9 2 2" xfId="26477" xr:uid="{00000000-0005-0000-0000-0000B39D0000}"/>
    <cellStyle name="Note 2 9 3" xfId="21941" xr:uid="{00000000-0005-0000-0000-0000B49D0000}"/>
    <cellStyle name="Note 3" xfId="1056" xr:uid="{00000000-0005-0000-0000-0000B59D0000}"/>
    <cellStyle name="Note 3 10" xfId="11920" xr:uid="{00000000-0005-0000-0000-0000B69D0000}"/>
    <cellStyle name="Note 3 10 2" xfId="24669" xr:uid="{00000000-0005-0000-0000-0000B79D0000}"/>
    <cellStyle name="Note 3 11" xfId="18297" xr:uid="{00000000-0005-0000-0000-0000B89D0000}"/>
    <cellStyle name="Note 3 11 2" xfId="30052" xr:uid="{00000000-0005-0000-0000-0000B99D0000}"/>
    <cellStyle name="Note 3 12" xfId="20948" xr:uid="{00000000-0005-0000-0000-0000BA9D0000}"/>
    <cellStyle name="Note 3 13" xfId="30681" xr:uid="{00000000-0005-0000-0000-0000BB9D0000}"/>
    <cellStyle name="Note 3 14" xfId="31646" xr:uid="{00000000-0005-0000-0000-0000BC9D0000}"/>
    <cellStyle name="Note 3 15" xfId="33986" xr:uid="{00000000-0005-0000-0000-0000BD9D0000}"/>
    <cellStyle name="Note 3 16" xfId="37197" xr:uid="{00000000-0005-0000-0000-0000BE9D0000}"/>
    <cellStyle name="Note 3 17" xfId="3045" xr:uid="{00000000-0005-0000-0000-0000BF9D0000}"/>
    <cellStyle name="Note 3 2" xfId="3046" xr:uid="{00000000-0005-0000-0000-0000C09D0000}"/>
    <cellStyle name="Note 3 2 10" xfId="31164" xr:uid="{00000000-0005-0000-0000-0000C19D0000}"/>
    <cellStyle name="Note 3 2 11" xfId="33977" xr:uid="{00000000-0005-0000-0000-0000C29D0000}"/>
    <cellStyle name="Note 3 2 12" xfId="45993" xr:uid="{00000000-0005-0000-0000-0000C39D0000}"/>
    <cellStyle name="Note 3 2 2" xfId="8691" xr:uid="{00000000-0005-0000-0000-0000C49D0000}"/>
    <cellStyle name="Note 3 2 2 10" xfId="45994" xr:uid="{00000000-0005-0000-0000-0000C59D0000}"/>
    <cellStyle name="Note 3 2 2 2" xfId="11605" xr:uid="{00000000-0005-0000-0000-0000C69D0000}"/>
    <cellStyle name="Note 3 2 2 2 2" xfId="16864" xr:uid="{00000000-0005-0000-0000-0000C79D0000}"/>
    <cellStyle name="Note 3 2 2 2 2 2" xfId="29398" xr:uid="{00000000-0005-0000-0000-0000C89D0000}"/>
    <cellStyle name="Note 3 2 2 2 3" xfId="20764" xr:uid="{00000000-0005-0000-0000-0000C99D0000}"/>
    <cellStyle name="Note 3 2 2 2 3 2" xfId="30442" xr:uid="{00000000-0005-0000-0000-0000CA9D0000}"/>
    <cellStyle name="Note 3 2 2 2 4" xfId="24357" xr:uid="{00000000-0005-0000-0000-0000CB9D0000}"/>
    <cellStyle name="Note 3 2 2 2 5" xfId="33042" xr:uid="{00000000-0005-0000-0000-0000CC9D0000}"/>
    <cellStyle name="Note 3 2 2 2 6" xfId="34085" xr:uid="{00000000-0005-0000-0000-0000CD9D0000}"/>
    <cellStyle name="Note 3 2 2 2 7" xfId="31548" xr:uid="{00000000-0005-0000-0000-0000CE9D0000}"/>
    <cellStyle name="Note 3 2 2 3" xfId="6759" xr:uid="{00000000-0005-0000-0000-0000CF9D0000}"/>
    <cellStyle name="Note 3 2 2 3 2" xfId="13323" xr:uid="{00000000-0005-0000-0000-0000D09D0000}"/>
    <cellStyle name="Note 3 2 2 3 2 2" xfId="26058" xr:uid="{00000000-0005-0000-0000-0000D19D0000}"/>
    <cellStyle name="Note 3 2 2 3 3" xfId="21490" xr:uid="{00000000-0005-0000-0000-0000D29D0000}"/>
    <cellStyle name="Note 3 2 2 4" xfId="11903" xr:uid="{00000000-0005-0000-0000-0000D39D0000}"/>
    <cellStyle name="Note 3 2 2 4 2" xfId="24652" xr:uid="{00000000-0005-0000-0000-0000D49D0000}"/>
    <cellStyle name="Note 3 2 2 5" xfId="20613" xr:uid="{00000000-0005-0000-0000-0000D59D0000}"/>
    <cellStyle name="Note 3 2 2 5 2" xfId="30291" xr:uid="{00000000-0005-0000-0000-0000D69D0000}"/>
    <cellStyle name="Note 3 2 2 6" xfId="22748" xr:uid="{00000000-0005-0000-0000-0000D79D0000}"/>
    <cellStyle name="Note 3 2 2 7" xfId="32062" xr:uid="{00000000-0005-0000-0000-0000D89D0000}"/>
    <cellStyle name="Note 3 2 2 8" xfId="33902" xr:uid="{00000000-0005-0000-0000-0000D99D0000}"/>
    <cellStyle name="Note 3 2 2 9" xfId="31085" xr:uid="{00000000-0005-0000-0000-0000DA9D0000}"/>
    <cellStyle name="Note 3 2 3" xfId="6542" xr:uid="{00000000-0005-0000-0000-0000DB9D0000}"/>
    <cellStyle name="Note 3 2 3 2" xfId="13132" xr:uid="{00000000-0005-0000-0000-0000DC9D0000}"/>
    <cellStyle name="Note 3 2 3 2 2" xfId="25877" xr:uid="{00000000-0005-0000-0000-0000DD9D0000}"/>
    <cellStyle name="Note 3 2 3 3" xfId="20857" xr:uid="{00000000-0005-0000-0000-0000DE9D0000}"/>
    <cellStyle name="Note 3 2 3 3 2" xfId="30535" xr:uid="{00000000-0005-0000-0000-0000DF9D0000}"/>
    <cellStyle name="Note 3 2 3 4" xfId="21285" xr:uid="{00000000-0005-0000-0000-0000E09D0000}"/>
    <cellStyle name="Note 3 2 3 5" xfId="33182" xr:uid="{00000000-0005-0000-0000-0000E19D0000}"/>
    <cellStyle name="Note 3 2 3 6" xfId="34180" xr:uid="{00000000-0005-0000-0000-0000E29D0000}"/>
    <cellStyle name="Note 3 2 3 7" xfId="31627" xr:uid="{00000000-0005-0000-0000-0000E39D0000}"/>
    <cellStyle name="Note 3 2 3 8" xfId="45995" xr:uid="{00000000-0005-0000-0000-0000E49D0000}"/>
    <cellStyle name="Note 3 2 4" xfId="7209" xr:uid="{00000000-0005-0000-0000-0000E59D0000}"/>
    <cellStyle name="Note 3 2 4 2" xfId="13742" xr:uid="{00000000-0005-0000-0000-0000E69D0000}"/>
    <cellStyle name="Note 3 2 4 2 2" xfId="26473" xr:uid="{00000000-0005-0000-0000-0000E79D0000}"/>
    <cellStyle name="Note 3 2 4 3" xfId="21937" xr:uid="{00000000-0005-0000-0000-0000E89D0000}"/>
    <cellStyle name="Note 3 2 5" xfId="11704" xr:uid="{00000000-0005-0000-0000-0000E99D0000}"/>
    <cellStyle name="Note 3 2 5 2" xfId="16943" xr:uid="{00000000-0005-0000-0000-0000EA9D0000}"/>
    <cellStyle name="Note 3 2 5 2 2" xfId="29476" xr:uid="{00000000-0005-0000-0000-0000EB9D0000}"/>
    <cellStyle name="Note 3 2 5 3" xfId="24454" xr:uid="{00000000-0005-0000-0000-0000EC9D0000}"/>
    <cellStyle name="Note 3 2 6" xfId="6614" xr:uid="{00000000-0005-0000-0000-0000ED9D0000}"/>
    <cellStyle name="Note 3 2 6 2" xfId="21354" xr:uid="{00000000-0005-0000-0000-0000EE9D0000}"/>
    <cellStyle name="Note 3 2 7" xfId="17808" xr:uid="{00000000-0005-0000-0000-0000EF9D0000}"/>
    <cellStyle name="Note 3 2 7 2" xfId="30010" xr:uid="{00000000-0005-0000-0000-0000F09D0000}"/>
    <cellStyle name="Note 3 2 8" xfId="20949" xr:uid="{00000000-0005-0000-0000-0000F19D0000}"/>
    <cellStyle name="Note 3 2 9" xfId="30888" xr:uid="{00000000-0005-0000-0000-0000F29D0000}"/>
    <cellStyle name="Note 3 3" xfId="5849" xr:uid="{00000000-0005-0000-0000-0000F39D0000}"/>
    <cellStyle name="Note 3 3 10" xfId="31166" xr:uid="{00000000-0005-0000-0000-0000F49D0000}"/>
    <cellStyle name="Note 3 3 11" xfId="30735" xr:uid="{00000000-0005-0000-0000-0000F59D0000}"/>
    <cellStyle name="Note 3 3 12" xfId="45996" xr:uid="{00000000-0005-0000-0000-0000F69D0000}"/>
    <cellStyle name="Note 3 3 2" xfId="8526" xr:uid="{00000000-0005-0000-0000-0000F79D0000}"/>
    <cellStyle name="Note 3 3 2 2" xfId="15015" xr:uid="{00000000-0005-0000-0000-0000F89D0000}"/>
    <cellStyle name="Note 3 3 2 2 2" xfId="19884" xr:uid="{00000000-0005-0000-0000-0000F99D0000}"/>
    <cellStyle name="Note 3 3 2 2 2 2" xfId="30181" xr:uid="{00000000-0005-0000-0000-0000FA9D0000}"/>
    <cellStyle name="Note 3 3 2 2 3" xfId="20763" xr:uid="{00000000-0005-0000-0000-0000FB9D0000}"/>
    <cellStyle name="Note 3 3 2 2 3 2" xfId="30441" xr:uid="{00000000-0005-0000-0000-0000FC9D0000}"/>
    <cellStyle name="Note 3 3 2 2 4" xfId="27687" xr:uid="{00000000-0005-0000-0000-0000FD9D0000}"/>
    <cellStyle name="Note 3 3 2 2 5" xfId="33041" xr:uid="{00000000-0005-0000-0000-0000FE9D0000}"/>
    <cellStyle name="Note 3 3 2 2 6" xfId="34084" xr:uid="{00000000-0005-0000-0000-0000FF9D0000}"/>
    <cellStyle name="Note 3 3 2 2 7" xfId="33827" xr:uid="{00000000-0005-0000-0000-0000009E0000}"/>
    <cellStyle name="Note 3 3 2 3" xfId="18850" xr:uid="{00000000-0005-0000-0000-0000019E0000}"/>
    <cellStyle name="Note 3 3 2 3 2" xfId="30108" xr:uid="{00000000-0005-0000-0000-0000029E0000}"/>
    <cellStyle name="Note 3 3 2 4" xfId="20612" xr:uid="{00000000-0005-0000-0000-0000039E0000}"/>
    <cellStyle name="Note 3 3 2 4 2" xfId="30290" xr:uid="{00000000-0005-0000-0000-0000049E0000}"/>
    <cellStyle name="Note 3 3 2 5" xfId="22605" xr:uid="{00000000-0005-0000-0000-0000059E0000}"/>
    <cellStyle name="Note 3 3 2 6" xfId="32061" xr:uid="{00000000-0005-0000-0000-0000069E0000}"/>
    <cellStyle name="Note 3 3 2 7" xfId="33901" xr:uid="{00000000-0005-0000-0000-0000079E0000}"/>
    <cellStyle name="Note 3 3 2 8" xfId="31084" xr:uid="{00000000-0005-0000-0000-0000089E0000}"/>
    <cellStyle name="Note 3 3 2 9" xfId="45997" xr:uid="{00000000-0005-0000-0000-0000099E0000}"/>
    <cellStyle name="Note 3 3 3" xfId="9451" xr:uid="{00000000-0005-0000-0000-00000A9E0000}"/>
    <cellStyle name="Note 3 3 3 2" xfId="15857" xr:uid="{00000000-0005-0000-0000-00000B9E0000}"/>
    <cellStyle name="Note 3 3 3 2 2" xfId="28498" xr:uid="{00000000-0005-0000-0000-00000C9E0000}"/>
    <cellStyle name="Note 3 3 3 3" xfId="19951" xr:uid="{00000000-0005-0000-0000-00000D9E0000}"/>
    <cellStyle name="Note 3 3 3 3 2" xfId="30192" xr:uid="{00000000-0005-0000-0000-00000E9E0000}"/>
    <cellStyle name="Note 3 3 3 4" xfId="20856" xr:uid="{00000000-0005-0000-0000-00000F9E0000}"/>
    <cellStyle name="Note 3 3 3 4 2" xfId="30534" xr:uid="{00000000-0005-0000-0000-0000109E0000}"/>
    <cellStyle name="Note 3 3 3 5" xfId="23442" xr:uid="{00000000-0005-0000-0000-0000119E0000}"/>
    <cellStyle name="Note 3 3 3 6" xfId="33181" xr:uid="{00000000-0005-0000-0000-0000129E0000}"/>
    <cellStyle name="Note 3 3 3 7" xfId="34179" xr:uid="{00000000-0005-0000-0000-0000139E0000}"/>
    <cellStyle name="Note 3 3 3 8" xfId="31626" xr:uid="{00000000-0005-0000-0000-0000149E0000}"/>
    <cellStyle name="Note 3 3 3 9" xfId="45998" xr:uid="{00000000-0005-0000-0000-0000159E0000}"/>
    <cellStyle name="Note 3 3 4" xfId="10598" xr:uid="{00000000-0005-0000-0000-0000169E0000}"/>
    <cellStyle name="Note 3 3 4 2" xfId="11883" xr:uid="{00000000-0005-0000-0000-0000179E0000}"/>
    <cellStyle name="Note 3 3 4 2 2" xfId="17073" xr:uid="{00000000-0005-0000-0000-0000189E0000}"/>
    <cellStyle name="Note 3 3 4 2 2 2" xfId="29604" xr:uid="{00000000-0005-0000-0000-0000199E0000}"/>
    <cellStyle name="Note 3 3 4 2 3" xfId="24632" xr:uid="{00000000-0005-0000-0000-00001A9E0000}"/>
    <cellStyle name="Note 3 3 4 3" xfId="6531" xr:uid="{00000000-0005-0000-0000-00001B9E0000}"/>
    <cellStyle name="Note 3 3 4 3 2" xfId="13121" xr:uid="{00000000-0005-0000-0000-00001C9E0000}"/>
    <cellStyle name="Note 3 3 4 3 2 2" xfId="25866" xr:uid="{00000000-0005-0000-0000-00001D9E0000}"/>
    <cellStyle name="Note 3 3 4 3 3" xfId="21274" xr:uid="{00000000-0005-0000-0000-00001E9E0000}"/>
    <cellStyle name="Note 3 3 4 4" xfId="6487" xr:uid="{00000000-0005-0000-0000-00001F9E0000}"/>
    <cellStyle name="Note 3 3 4 4 2" xfId="21231" xr:uid="{00000000-0005-0000-0000-0000209E0000}"/>
    <cellStyle name="Note 3 3 4 5" xfId="23753" xr:uid="{00000000-0005-0000-0000-0000219E0000}"/>
    <cellStyle name="Note 3 3 5" xfId="7575" xr:uid="{00000000-0005-0000-0000-0000229E0000}"/>
    <cellStyle name="Note 3 3 5 2" xfId="14087" xr:uid="{00000000-0005-0000-0000-0000239E0000}"/>
    <cellStyle name="Note 3 3 5 2 2" xfId="26817" xr:uid="{00000000-0005-0000-0000-0000249E0000}"/>
    <cellStyle name="Note 3 3 5 3" xfId="22302" xr:uid="{00000000-0005-0000-0000-0000259E0000}"/>
    <cellStyle name="Note 3 3 6" xfId="12925" xr:uid="{00000000-0005-0000-0000-0000269E0000}"/>
    <cellStyle name="Note 3 3 6 2" xfId="25671" xr:uid="{00000000-0005-0000-0000-0000279E0000}"/>
    <cellStyle name="Note 3 3 7" xfId="17809" xr:uid="{00000000-0005-0000-0000-0000289E0000}"/>
    <cellStyle name="Note 3 3 7 2" xfId="30011" xr:uid="{00000000-0005-0000-0000-0000299E0000}"/>
    <cellStyle name="Note 3 3 8" xfId="21067" xr:uid="{00000000-0005-0000-0000-00002A9E0000}"/>
    <cellStyle name="Note 3 3 9" xfId="30887" xr:uid="{00000000-0005-0000-0000-00002B9E0000}"/>
    <cellStyle name="Note 3 4" xfId="8690" xr:uid="{00000000-0005-0000-0000-00002C9E0000}"/>
    <cellStyle name="Note 3 4 10" xfId="31041" xr:uid="{00000000-0005-0000-0000-00002D9E0000}"/>
    <cellStyle name="Note 3 4 2" xfId="11604" xr:uid="{00000000-0005-0000-0000-00002E9E0000}"/>
    <cellStyle name="Note 3 4 2 2" xfId="16863" xr:uid="{00000000-0005-0000-0000-00002F9E0000}"/>
    <cellStyle name="Note 3 4 2 2 2" xfId="29397" xr:uid="{00000000-0005-0000-0000-0000309E0000}"/>
    <cellStyle name="Note 3 4 2 3" xfId="19852" xr:uid="{00000000-0005-0000-0000-0000319E0000}"/>
    <cellStyle name="Note 3 4 2 3 2" xfId="30173" xr:uid="{00000000-0005-0000-0000-0000329E0000}"/>
    <cellStyle name="Note 3 4 2 4" xfId="20717" xr:uid="{00000000-0005-0000-0000-0000339E0000}"/>
    <cellStyle name="Note 3 4 2 4 2" xfId="30395" xr:uid="{00000000-0005-0000-0000-0000349E0000}"/>
    <cellStyle name="Note 3 4 2 5" xfId="24356" xr:uid="{00000000-0005-0000-0000-0000359E0000}"/>
    <cellStyle name="Note 3 4 2 6" xfId="32971" xr:uid="{00000000-0005-0000-0000-0000369E0000}"/>
    <cellStyle name="Note 3 4 2 7" xfId="34038" xr:uid="{00000000-0005-0000-0000-0000379E0000}"/>
    <cellStyle name="Note 3 4 2 8" xfId="32042" xr:uid="{00000000-0005-0000-0000-0000389E0000}"/>
    <cellStyle name="Note 3 4 2 9" xfId="45999" xr:uid="{00000000-0005-0000-0000-0000399E0000}"/>
    <cellStyle name="Note 3 4 3" xfId="6758" xr:uid="{00000000-0005-0000-0000-00003A9E0000}"/>
    <cellStyle name="Note 3 4 3 2" xfId="13322" xr:uid="{00000000-0005-0000-0000-00003B9E0000}"/>
    <cellStyle name="Note 3 4 3 2 2" xfId="26057" xr:uid="{00000000-0005-0000-0000-00003C9E0000}"/>
    <cellStyle name="Note 3 4 3 3" xfId="21489" xr:uid="{00000000-0005-0000-0000-00003D9E0000}"/>
    <cellStyle name="Note 3 4 3 4" xfId="46000" xr:uid="{00000000-0005-0000-0000-00003E9E0000}"/>
    <cellStyle name="Note 3 4 4" xfId="6908" xr:uid="{00000000-0005-0000-0000-00003F9E0000}"/>
    <cellStyle name="Note 3 4 4 2" xfId="21636" xr:uid="{00000000-0005-0000-0000-0000409E0000}"/>
    <cellStyle name="Note 3 4 5" xfId="18720" xr:uid="{00000000-0005-0000-0000-0000419E0000}"/>
    <cellStyle name="Note 3 4 5 2" xfId="30101" xr:uid="{00000000-0005-0000-0000-0000429E0000}"/>
    <cellStyle name="Note 3 4 6" xfId="20567" xr:uid="{00000000-0005-0000-0000-0000439E0000}"/>
    <cellStyle name="Note 3 4 6 2" xfId="30245" xr:uid="{00000000-0005-0000-0000-0000449E0000}"/>
    <cellStyle name="Note 3 4 7" xfId="22747" xr:uid="{00000000-0005-0000-0000-0000459E0000}"/>
    <cellStyle name="Note 3 4 8" xfId="31976" xr:uid="{00000000-0005-0000-0000-0000469E0000}"/>
    <cellStyle name="Note 3 4 9" xfId="33850" xr:uid="{00000000-0005-0000-0000-0000479E0000}"/>
    <cellStyle name="Note 3 5" xfId="9990" xr:uid="{00000000-0005-0000-0000-0000489E0000}"/>
    <cellStyle name="Note 3 5 2" xfId="11826" xr:uid="{00000000-0005-0000-0000-0000499E0000}"/>
    <cellStyle name="Note 3 5 2 2" xfId="17039" xr:uid="{00000000-0005-0000-0000-00004A9E0000}"/>
    <cellStyle name="Note 3 5 2 2 2" xfId="29570" xr:uid="{00000000-0005-0000-0000-00004B9E0000}"/>
    <cellStyle name="Note 3 5 2 3" xfId="19796" xr:uid="{00000000-0005-0000-0000-00004C9E0000}"/>
    <cellStyle name="Note 3 5 2 4" xfId="24575" xr:uid="{00000000-0005-0000-0000-00004D9E0000}"/>
    <cellStyle name="Note 3 5 2 5" xfId="32910" xr:uid="{00000000-0005-0000-0000-00004E9E0000}"/>
    <cellStyle name="Note 3 5 2 6" xfId="35921" xr:uid="{00000000-0005-0000-0000-00004F9E0000}"/>
    <cellStyle name="Note 3 5 3" xfId="11781" xr:uid="{00000000-0005-0000-0000-0000509E0000}"/>
    <cellStyle name="Note 3 5 3 2" xfId="17010" xr:uid="{00000000-0005-0000-0000-0000519E0000}"/>
    <cellStyle name="Note 3 5 3 2 2" xfId="29543" xr:uid="{00000000-0005-0000-0000-0000529E0000}"/>
    <cellStyle name="Note 3 5 3 3" xfId="24532" xr:uid="{00000000-0005-0000-0000-0000539E0000}"/>
    <cellStyle name="Note 3 5 4" xfId="11905" xr:uid="{00000000-0005-0000-0000-0000549E0000}"/>
    <cellStyle name="Note 3 5 4 2" xfId="24654" xr:uid="{00000000-0005-0000-0000-0000559E0000}"/>
    <cellStyle name="Note 3 5 5" xfId="18502" xr:uid="{00000000-0005-0000-0000-0000569E0000}"/>
    <cellStyle name="Note 3 5 6" xfId="23571" xr:uid="{00000000-0005-0000-0000-0000579E0000}"/>
    <cellStyle name="Note 3 5 7" xfId="31862" xr:uid="{00000000-0005-0000-0000-0000589E0000}"/>
    <cellStyle name="Note 3 5 8" xfId="35070" xr:uid="{00000000-0005-0000-0000-0000599E0000}"/>
    <cellStyle name="Note 3 6" xfId="11041" xr:uid="{00000000-0005-0000-0000-00005A9E0000}"/>
    <cellStyle name="Note 3 6 2" xfId="11927" xr:uid="{00000000-0005-0000-0000-00005B9E0000}"/>
    <cellStyle name="Note 3 6 2 2" xfId="17095" xr:uid="{00000000-0005-0000-0000-00005C9E0000}"/>
    <cellStyle name="Note 3 6 2 2 2" xfId="29626" xr:uid="{00000000-0005-0000-0000-00005D9E0000}"/>
    <cellStyle name="Note 3 6 2 3" xfId="24676" xr:uid="{00000000-0005-0000-0000-00005E9E0000}"/>
    <cellStyle name="Note 3 6 3" xfId="7683" xr:uid="{00000000-0005-0000-0000-00005F9E0000}"/>
    <cellStyle name="Note 3 6 3 2" xfId="14182" xr:uid="{00000000-0005-0000-0000-0000609E0000}"/>
    <cellStyle name="Note 3 6 3 2 2" xfId="26908" xr:uid="{00000000-0005-0000-0000-0000619E0000}"/>
    <cellStyle name="Note 3 6 3 3" xfId="22403" xr:uid="{00000000-0005-0000-0000-0000629E0000}"/>
    <cellStyle name="Note 3 6 4" xfId="11917" xr:uid="{00000000-0005-0000-0000-0000639E0000}"/>
    <cellStyle name="Note 3 6 4 2" xfId="24666" xr:uid="{00000000-0005-0000-0000-0000649E0000}"/>
    <cellStyle name="Note 3 6 5" xfId="20811" xr:uid="{00000000-0005-0000-0000-0000659E0000}"/>
    <cellStyle name="Note 3 6 5 2" xfId="30489" xr:uid="{00000000-0005-0000-0000-0000669E0000}"/>
    <cellStyle name="Note 3 6 6" xfId="23925" xr:uid="{00000000-0005-0000-0000-0000679E0000}"/>
    <cellStyle name="Note 3 6 7" xfId="33108" xr:uid="{00000000-0005-0000-0000-0000689E0000}"/>
    <cellStyle name="Note 3 6 8" xfId="34133" xr:uid="{00000000-0005-0000-0000-0000699E0000}"/>
    <cellStyle name="Note 3 6 9" xfId="33951" xr:uid="{00000000-0005-0000-0000-00006A9E0000}"/>
    <cellStyle name="Note 3 7" xfId="6541" xr:uid="{00000000-0005-0000-0000-00006B9E0000}"/>
    <cellStyle name="Note 3 7 2" xfId="13131" xr:uid="{00000000-0005-0000-0000-00006C9E0000}"/>
    <cellStyle name="Note 3 7 2 2" xfId="25876" xr:uid="{00000000-0005-0000-0000-00006D9E0000}"/>
    <cellStyle name="Note 3 7 2 3" xfId="46002" xr:uid="{00000000-0005-0000-0000-00006E9E0000}"/>
    <cellStyle name="Note 3 7 3" xfId="21284" xr:uid="{00000000-0005-0000-0000-00006F9E0000}"/>
    <cellStyle name="Note 3 7 4" xfId="46001" xr:uid="{00000000-0005-0000-0000-0000709E0000}"/>
    <cellStyle name="Note 3 8" xfId="7210" xr:uid="{00000000-0005-0000-0000-0000719E0000}"/>
    <cellStyle name="Note 3 8 2" xfId="13743" xr:uid="{00000000-0005-0000-0000-0000729E0000}"/>
    <cellStyle name="Note 3 8 2 2" xfId="26474" xr:uid="{00000000-0005-0000-0000-0000739E0000}"/>
    <cellStyle name="Note 3 8 3" xfId="21938" xr:uid="{00000000-0005-0000-0000-0000749E0000}"/>
    <cellStyle name="Note 3 9" xfId="11392" xr:uid="{00000000-0005-0000-0000-0000759E0000}"/>
    <cellStyle name="Note 3 9 2" xfId="16695" xr:uid="{00000000-0005-0000-0000-0000769E0000}"/>
    <cellStyle name="Note 3 9 2 2" xfId="29230" xr:uid="{00000000-0005-0000-0000-0000779E0000}"/>
    <cellStyle name="Note 3 9 3" xfId="24147" xr:uid="{00000000-0005-0000-0000-0000789E0000}"/>
    <cellStyle name="Note 4" xfId="1057" xr:uid="{00000000-0005-0000-0000-0000799E0000}"/>
    <cellStyle name="Note 4 10" xfId="11515" xr:uid="{00000000-0005-0000-0000-00007A9E0000}"/>
    <cellStyle name="Note 4 10 2" xfId="24270" xr:uid="{00000000-0005-0000-0000-00007B9E0000}"/>
    <cellStyle name="Note 4 11" xfId="18296" xr:uid="{00000000-0005-0000-0000-00007C9E0000}"/>
    <cellStyle name="Note 4 11 2" xfId="30051" xr:uid="{00000000-0005-0000-0000-00007D9E0000}"/>
    <cellStyle name="Note 4 12" xfId="20950" xr:uid="{00000000-0005-0000-0000-00007E9E0000}"/>
    <cellStyle name="Note 4 13" xfId="30682" xr:uid="{00000000-0005-0000-0000-00007F9E0000}"/>
    <cellStyle name="Note 4 14" xfId="31974" xr:uid="{00000000-0005-0000-0000-0000809E0000}"/>
    <cellStyle name="Note 4 15" xfId="30945" xr:uid="{00000000-0005-0000-0000-0000819E0000}"/>
    <cellStyle name="Note 4 16" xfId="37198" xr:uid="{00000000-0005-0000-0000-0000829E0000}"/>
    <cellStyle name="Note 4 17" xfId="3047" xr:uid="{00000000-0005-0000-0000-0000839E0000}"/>
    <cellStyle name="Note 4 2" xfId="3048" xr:uid="{00000000-0005-0000-0000-0000849E0000}"/>
    <cellStyle name="Note 4 2 10" xfId="30890" xr:uid="{00000000-0005-0000-0000-0000859E0000}"/>
    <cellStyle name="Note 4 2 11" xfId="31985" xr:uid="{00000000-0005-0000-0000-0000869E0000}"/>
    <cellStyle name="Note 4 2 12" xfId="33976" xr:uid="{00000000-0005-0000-0000-0000879E0000}"/>
    <cellStyle name="Note 4 2 13" xfId="46003" xr:uid="{00000000-0005-0000-0000-0000889E0000}"/>
    <cellStyle name="Note 4 2 2" xfId="6203" xr:uid="{00000000-0005-0000-0000-0000899E0000}"/>
    <cellStyle name="Note 4 2 2 10" xfId="32064" xr:uid="{00000000-0005-0000-0000-00008A9E0000}"/>
    <cellStyle name="Note 4 2 2 11" xfId="33904" xr:uid="{00000000-0005-0000-0000-00008B9E0000}"/>
    <cellStyle name="Note 4 2 2 12" xfId="31087" xr:uid="{00000000-0005-0000-0000-00008C9E0000}"/>
    <cellStyle name="Note 4 2 2 13" xfId="46004" xr:uid="{00000000-0005-0000-0000-00008D9E0000}"/>
    <cellStyle name="Note 4 2 2 2" xfId="9522" xr:uid="{00000000-0005-0000-0000-00008E9E0000}"/>
    <cellStyle name="Note 4 2 2 2 10" xfId="32050" xr:uid="{00000000-0005-0000-0000-00008F9E0000}"/>
    <cellStyle name="Note 4 2 2 2 2" xfId="11763" xr:uid="{00000000-0005-0000-0000-0000909E0000}"/>
    <cellStyle name="Note 4 2 2 2 2 2" xfId="16996" xr:uid="{00000000-0005-0000-0000-0000919E0000}"/>
    <cellStyle name="Note 4 2 2 2 2 2 2" xfId="29529" xr:uid="{00000000-0005-0000-0000-0000929E0000}"/>
    <cellStyle name="Note 4 2 2 2 2 3" xfId="24513" xr:uid="{00000000-0005-0000-0000-0000939E0000}"/>
    <cellStyle name="Note 4 2 2 2 3" xfId="6879" xr:uid="{00000000-0005-0000-0000-0000949E0000}"/>
    <cellStyle name="Note 4 2 2 2 3 2" xfId="13431" xr:uid="{00000000-0005-0000-0000-0000959E0000}"/>
    <cellStyle name="Note 4 2 2 2 3 2 2" xfId="26166" xr:uid="{00000000-0005-0000-0000-0000969E0000}"/>
    <cellStyle name="Note 4 2 2 2 3 3" xfId="21610" xr:uid="{00000000-0005-0000-0000-0000979E0000}"/>
    <cellStyle name="Note 4 2 2 2 4" xfId="11892" xr:uid="{00000000-0005-0000-0000-0000989E0000}"/>
    <cellStyle name="Note 4 2 2 2 4 2" xfId="24641" xr:uid="{00000000-0005-0000-0000-0000999E0000}"/>
    <cellStyle name="Note 4 2 2 2 5" xfId="19886" xr:uid="{00000000-0005-0000-0000-00009A9E0000}"/>
    <cellStyle name="Note 4 2 2 2 5 2" xfId="30183" xr:uid="{00000000-0005-0000-0000-00009B9E0000}"/>
    <cellStyle name="Note 4 2 2 2 6" xfId="20766" xr:uid="{00000000-0005-0000-0000-00009C9E0000}"/>
    <cellStyle name="Note 4 2 2 2 6 2" xfId="30444" xr:uid="{00000000-0005-0000-0000-00009D9E0000}"/>
    <cellStyle name="Note 4 2 2 2 7" xfId="23506" xr:uid="{00000000-0005-0000-0000-00009E9E0000}"/>
    <cellStyle name="Note 4 2 2 2 8" xfId="33044" xr:uid="{00000000-0005-0000-0000-00009F9E0000}"/>
    <cellStyle name="Note 4 2 2 2 9" xfId="34087" xr:uid="{00000000-0005-0000-0000-0000A09E0000}"/>
    <cellStyle name="Note 4 2 2 3" xfId="7676" xr:uid="{00000000-0005-0000-0000-0000A19E0000}"/>
    <cellStyle name="Note 4 2 2 3 2" xfId="14175" xr:uid="{00000000-0005-0000-0000-0000A29E0000}"/>
    <cellStyle name="Note 4 2 2 3 2 2" xfId="26902" xr:uid="{00000000-0005-0000-0000-0000A39E0000}"/>
    <cellStyle name="Note 4 2 2 3 3" xfId="22397" xr:uid="{00000000-0005-0000-0000-0000A49E0000}"/>
    <cellStyle name="Note 4 2 2 4" xfId="11477" xr:uid="{00000000-0005-0000-0000-0000A59E0000}"/>
    <cellStyle name="Note 4 2 2 4 2" xfId="16767" xr:uid="{00000000-0005-0000-0000-0000A69E0000}"/>
    <cellStyle name="Note 4 2 2 4 2 2" xfId="29302" xr:uid="{00000000-0005-0000-0000-0000A79E0000}"/>
    <cellStyle name="Note 4 2 2 4 3" xfId="24232" xr:uid="{00000000-0005-0000-0000-0000A89E0000}"/>
    <cellStyle name="Note 4 2 2 5" xfId="11520" xr:uid="{00000000-0005-0000-0000-0000A99E0000}"/>
    <cellStyle name="Note 4 2 2 5 2" xfId="16795" xr:uid="{00000000-0005-0000-0000-0000AA9E0000}"/>
    <cellStyle name="Note 4 2 2 5 2 2" xfId="29330" xr:uid="{00000000-0005-0000-0000-0000AB9E0000}"/>
    <cellStyle name="Note 4 2 2 5 3" xfId="24275" xr:uid="{00000000-0005-0000-0000-0000AC9E0000}"/>
    <cellStyle name="Note 4 2 2 6" xfId="6477" xr:uid="{00000000-0005-0000-0000-0000AD9E0000}"/>
    <cellStyle name="Note 4 2 2 6 2" xfId="21221" xr:uid="{00000000-0005-0000-0000-0000AE9E0000}"/>
    <cellStyle name="Note 4 2 2 7" xfId="18852" xr:uid="{00000000-0005-0000-0000-0000AF9E0000}"/>
    <cellStyle name="Note 4 2 2 7 2" xfId="30110" xr:uid="{00000000-0005-0000-0000-0000B09E0000}"/>
    <cellStyle name="Note 4 2 2 8" xfId="20615" xr:uid="{00000000-0005-0000-0000-0000B19E0000}"/>
    <cellStyle name="Note 4 2 2 8 2" xfId="30293" xr:uid="{00000000-0005-0000-0000-0000B29E0000}"/>
    <cellStyle name="Note 4 2 2 9" xfId="21096" xr:uid="{00000000-0005-0000-0000-0000B39E0000}"/>
    <cellStyle name="Note 4 2 3" xfId="8693" xr:uid="{00000000-0005-0000-0000-0000B49E0000}"/>
    <cellStyle name="Note 4 2 3 10" xfId="46005" xr:uid="{00000000-0005-0000-0000-0000B59E0000}"/>
    <cellStyle name="Note 4 2 3 2" xfId="11607" xr:uid="{00000000-0005-0000-0000-0000B69E0000}"/>
    <cellStyle name="Note 4 2 3 2 2" xfId="16866" xr:uid="{00000000-0005-0000-0000-0000B79E0000}"/>
    <cellStyle name="Note 4 2 3 2 2 2" xfId="29400" xr:uid="{00000000-0005-0000-0000-0000B89E0000}"/>
    <cellStyle name="Note 4 2 3 2 3" xfId="24359" xr:uid="{00000000-0005-0000-0000-0000B99E0000}"/>
    <cellStyle name="Note 4 2 3 3" xfId="11488" xr:uid="{00000000-0005-0000-0000-0000BA9E0000}"/>
    <cellStyle name="Note 4 2 3 3 2" xfId="16776" xr:uid="{00000000-0005-0000-0000-0000BB9E0000}"/>
    <cellStyle name="Note 4 2 3 3 2 2" xfId="29311" xr:uid="{00000000-0005-0000-0000-0000BC9E0000}"/>
    <cellStyle name="Note 4 2 3 3 3" xfId="24243" xr:uid="{00000000-0005-0000-0000-0000BD9E0000}"/>
    <cellStyle name="Note 4 2 3 4" xfId="11968" xr:uid="{00000000-0005-0000-0000-0000BE9E0000}"/>
    <cellStyle name="Note 4 2 3 4 2" xfId="24717" xr:uid="{00000000-0005-0000-0000-0000BF9E0000}"/>
    <cellStyle name="Note 4 2 3 5" xfId="20859" xr:uid="{00000000-0005-0000-0000-0000C09E0000}"/>
    <cellStyle name="Note 4 2 3 5 2" xfId="30537" xr:uid="{00000000-0005-0000-0000-0000C19E0000}"/>
    <cellStyle name="Note 4 2 3 6" xfId="22750" xr:uid="{00000000-0005-0000-0000-0000C29E0000}"/>
    <cellStyle name="Note 4 2 3 7" xfId="33184" xr:uid="{00000000-0005-0000-0000-0000C39E0000}"/>
    <cellStyle name="Note 4 2 3 8" xfId="34182" xr:uid="{00000000-0005-0000-0000-0000C49E0000}"/>
    <cellStyle name="Note 4 2 3 9" xfId="31629" xr:uid="{00000000-0005-0000-0000-0000C59E0000}"/>
    <cellStyle name="Note 4 2 4" xfId="6544" xr:uid="{00000000-0005-0000-0000-0000C69E0000}"/>
    <cellStyle name="Note 4 2 4 2" xfId="13134" xr:uid="{00000000-0005-0000-0000-0000C79E0000}"/>
    <cellStyle name="Note 4 2 4 2 2" xfId="25879" xr:uid="{00000000-0005-0000-0000-0000C89E0000}"/>
    <cellStyle name="Note 4 2 4 3" xfId="21287" xr:uid="{00000000-0005-0000-0000-0000C99E0000}"/>
    <cellStyle name="Note 4 2 5" xfId="6609" xr:uid="{00000000-0005-0000-0000-0000CA9E0000}"/>
    <cellStyle name="Note 4 2 5 2" xfId="13197" xr:uid="{00000000-0005-0000-0000-0000CB9E0000}"/>
    <cellStyle name="Note 4 2 5 2 2" xfId="25941" xr:uid="{00000000-0005-0000-0000-0000CC9E0000}"/>
    <cellStyle name="Note 4 2 5 3" xfId="21349" xr:uid="{00000000-0005-0000-0000-0000CD9E0000}"/>
    <cellStyle name="Note 4 2 6" xfId="11391" xr:uid="{00000000-0005-0000-0000-0000CE9E0000}"/>
    <cellStyle name="Note 4 2 6 2" xfId="16694" xr:uid="{00000000-0005-0000-0000-0000CF9E0000}"/>
    <cellStyle name="Note 4 2 6 2 2" xfId="29229" xr:uid="{00000000-0005-0000-0000-0000D09E0000}"/>
    <cellStyle name="Note 4 2 6 3" xfId="24146" xr:uid="{00000000-0005-0000-0000-0000D19E0000}"/>
    <cellStyle name="Note 4 2 7" xfId="11846" xr:uid="{00000000-0005-0000-0000-0000D29E0000}"/>
    <cellStyle name="Note 4 2 7 2" xfId="24595" xr:uid="{00000000-0005-0000-0000-0000D39E0000}"/>
    <cellStyle name="Note 4 2 8" xfId="17484" xr:uid="{00000000-0005-0000-0000-0000D49E0000}"/>
    <cellStyle name="Note 4 2 8 2" xfId="29983" xr:uid="{00000000-0005-0000-0000-0000D59E0000}"/>
    <cellStyle name="Note 4 2 9" xfId="20951" xr:uid="{00000000-0005-0000-0000-0000D69E0000}"/>
    <cellStyle name="Note 4 3" xfId="5850" xr:uid="{00000000-0005-0000-0000-0000D79E0000}"/>
    <cellStyle name="Note 4 3 10" xfId="31163" xr:uid="{00000000-0005-0000-0000-0000D89E0000}"/>
    <cellStyle name="Note 4 3 11" xfId="30736" xr:uid="{00000000-0005-0000-0000-0000D99E0000}"/>
    <cellStyle name="Note 4 3 12" xfId="46006" xr:uid="{00000000-0005-0000-0000-0000DA9E0000}"/>
    <cellStyle name="Note 4 3 2" xfId="8527" xr:uid="{00000000-0005-0000-0000-0000DB9E0000}"/>
    <cellStyle name="Note 4 3 2 2" xfId="15016" xr:uid="{00000000-0005-0000-0000-0000DC9E0000}"/>
    <cellStyle name="Note 4 3 2 2 2" xfId="19885" xr:uid="{00000000-0005-0000-0000-0000DD9E0000}"/>
    <cellStyle name="Note 4 3 2 2 2 2" xfId="30182" xr:uid="{00000000-0005-0000-0000-0000DE9E0000}"/>
    <cellStyle name="Note 4 3 2 2 3" xfId="20765" xr:uid="{00000000-0005-0000-0000-0000DF9E0000}"/>
    <cellStyle name="Note 4 3 2 2 3 2" xfId="30443" xr:uid="{00000000-0005-0000-0000-0000E09E0000}"/>
    <cellStyle name="Note 4 3 2 2 4" xfId="27688" xr:uid="{00000000-0005-0000-0000-0000E19E0000}"/>
    <cellStyle name="Note 4 3 2 2 5" xfId="33043" xr:uid="{00000000-0005-0000-0000-0000E29E0000}"/>
    <cellStyle name="Note 4 3 2 2 6" xfId="34086" xr:uid="{00000000-0005-0000-0000-0000E39E0000}"/>
    <cellStyle name="Note 4 3 2 2 7" xfId="31547" xr:uid="{00000000-0005-0000-0000-0000E49E0000}"/>
    <cellStyle name="Note 4 3 2 3" xfId="18851" xr:uid="{00000000-0005-0000-0000-0000E59E0000}"/>
    <cellStyle name="Note 4 3 2 3 2" xfId="30109" xr:uid="{00000000-0005-0000-0000-0000E69E0000}"/>
    <cellStyle name="Note 4 3 2 4" xfId="20614" xr:uid="{00000000-0005-0000-0000-0000E79E0000}"/>
    <cellStyle name="Note 4 3 2 4 2" xfId="30292" xr:uid="{00000000-0005-0000-0000-0000E89E0000}"/>
    <cellStyle name="Note 4 3 2 5" xfId="22606" xr:uid="{00000000-0005-0000-0000-0000E99E0000}"/>
    <cellStyle name="Note 4 3 2 6" xfId="32063" xr:uid="{00000000-0005-0000-0000-0000EA9E0000}"/>
    <cellStyle name="Note 4 3 2 7" xfId="33903" xr:uid="{00000000-0005-0000-0000-0000EB9E0000}"/>
    <cellStyle name="Note 4 3 2 8" xfId="31086" xr:uid="{00000000-0005-0000-0000-0000EC9E0000}"/>
    <cellStyle name="Note 4 3 2 9" xfId="46007" xr:uid="{00000000-0005-0000-0000-0000ED9E0000}"/>
    <cellStyle name="Note 4 3 3" xfId="9452" xr:uid="{00000000-0005-0000-0000-0000EE9E0000}"/>
    <cellStyle name="Note 4 3 3 2" xfId="15858" xr:uid="{00000000-0005-0000-0000-0000EF9E0000}"/>
    <cellStyle name="Note 4 3 3 2 2" xfId="28499" xr:uid="{00000000-0005-0000-0000-0000F09E0000}"/>
    <cellStyle name="Note 4 3 3 3" xfId="19952" xr:uid="{00000000-0005-0000-0000-0000F19E0000}"/>
    <cellStyle name="Note 4 3 3 3 2" xfId="30193" xr:uid="{00000000-0005-0000-0000-0000F29E0000}"/>
    <cellStyle name="Note 4 3 3 4" xfId="20858" xr:uid="{00000000-0005-0000-0000-0000F39E0000}"/>
    <cellStyle name="Note 4 3 3 4 2" xfId="30536" xr:uid="{00000000-0005-0000-0000-0000F49E0000}"/>
    <cellStyle name="Note 4 3 3 5" xfId="23443" xr:uid="{00000000-0005-0000-0000-0000F59E0000}"/>
    <cellStyle name="Note 4 3 3 6" xfId="33183" xr:uid="{00000000-0005-0000-0000-0000F69E0000}"/>
    <cellStyle name="Note 4 3 3 7" xfId="34181" xr:uid="{00000000-0005-0000-0000-0000F79E0000}"/>
    <cellStyle name="Note 4 3 3 8" xfId="30873" xr:uid="{00000000-0005-0000-0000-0000F89E0000}"/>
    <cellStyle name="Note 4 3 3 9" xfId="46008" xr:uid="{00000000-0005-0000-0000-0000F99E0000}"/>
    <cellStyle name="Note 4 3 4" xfId="10599" xr:uid="{00000000-0005-0000-0000-0000FA9E0000}"/>
    <cellStyle name="Note 4 3 4 2" xfId="11884" xr:uid="{00000000-0005-0000-0000-0000FB9E0000}"/>
    <cellStyle name="Note 4 3 4 2 2" xfId="17074" xr:uid="{00000000-0005-0000-0000-0000FC9E0000}"/>
    <cellStyle name="Note 4 3 4 2 2 2" xfId="29605" xr:uid="{00000000-0005-0000-0000-0000FD9E0000}"/>
    <cellStyle name="Note 4 3 4 2 3" xfId="24633" xr:uid="{00000000-0005-0000-0000-0000FE9E0000}"/>
    <cellStyle name="Note 4 3 4 3" xfId="6532" xr:uid="{00000000-0005-0000-0000-0000FF9E0000}"/>
    <cellStyle name="Note 4 3 4 3 2" xfId="13122" xr:uid="{00000000-0005-0000-0000-0000009F0000}"/>
    <cellStyle name="Note 4 3 4 3 2 2" xfId="25867" xr:uid="{00000000-0005-0000-0000-0000019F0000}"/>
    <cellStyle name="Note 4 3 4 3 3" xfId="21275" xr:uid="{00000000-0005-0000-0000-0000029F0000}"/>
    <cellStyle name="Note 4 3 4 4" xfId="6965" xr:uid="{00000000-0005-0000-0000-0000039F0000}"/>
    <cellStyle name="Note 4 3 4 4 2" xfId="21692" xr:uid="{00000000-0005-0000-0000-0000049F0000}"/>
    <cellStyle name="Note 4 3 4 5" xfId="23754" xr:uid="{00000000-0005-0000-0000-0000059F0000}"/>
    <cellStyle name="Note 4 3 5" xfId="7576" xr:uid="{00000000-0005-0000-0000-0000069F0000}"/>
    <cellStyle name="Note 4 3 5 2" xfId="14088" xr:uid="{00000000-0005-0000-0000-0000079F0000}"/>
    <cellStyle name="Note 4 3 5 2 2" xfId="26818" xr:uid="{00000000-0005-0000-0000-0000089F0000}"/>
    <cellStyle name="Note 4 3 5 3" xfId="22303" xr:uid="{00000000-0005-0000-0000-0000099F0000}"/>
    <cellStyle name="Note 4 3 6" xfId="12926" xr:uid="{00000000-0005-0000-0000-00000A9F0000}"/>
    <cellStyle name="Note 4 3 6 2" xfId="25672" xr:uid="{00000000-0005-0000-0000-00000B9F0000}"/>
    <cellStyle name="Note 4 3 7" xfId="17485" xr:uid="{00000000-0005-0000-0000-00000C9F0000}"/>
    <cellStyle name="Note 4 3 7 2" xfId="29984" xr:uid="{00000000-0005-0000-0000-00000D9F0000}"/>
    <cellStyle name="Note 4 3 8" xfId="21068" xr:uid="{00000000-0005-0000-0000-00000E9F0000}"/>
    <cellStyle name="Note 4 3 9" xfId="30889" xr:uid="{00000000-0005-0000-0000-00000F9F0000}"/>
    <cellStyle name="Note 4 4" xfId="8692" xr:uid="{00000000-0005-0000-0000-0000109F0000}"/>
    <cellStyle name="Note 4 4 10" xfId="31042" xr:uid="{00000000-0005-0000-0000-0000119F0000}"/>
    <cellStyle name="Note 4 4 2" xfId="11606" xr:uid="{00000000-0005-0000-0000-0000129F0000}"/>
    <cellStyle name="Note 4 4 2 2" xfId="16865" xr:uid="{00000000-0005-0000-0000-0000139F0000}"/>
    <cellStyle name="Note 4 4 2 2 2" xfId="29399" xr:uid="{00000000-0005-0000-0000-0000149F0000}"/>
    <cellStyle name="Note 4 4 2 3" xfId="19853" xr:uid="{00000000-0005-0000-0000-0000159F0000}"/>
    <cellStyle name="Note 4 4 2 3 2" xfId="30174" xr:uid="{00000000-0005-0000-0000-0000169F0000}"/>
    <cellStyle name="Note 4 4 2 4" xfId="20718" xr:uid="{00000000-0005-0000-0000-0000179F0000}"/>
    <cellStyle name="Note 4 4 2 4 2" xfId="30396" xr:uid="{00000000-0005-0000-0000-0000189F0000}"/>
    <cellStyle name="Note 4 4 2 5" xfId="24358" xr:uid="{00000000-0005-0000-0000-0000199F0000}"/>
    <cellStyle name="Note 4 4 2 6" xfId="32972" xr:uid="{00000000-0005-0000-0000-00001A9F0000}"/>
    <cellStyle name="Note 4 4 2 7" xfId="34039" xr:uid="{00000000-0005-0000-0000-00001B9F0000}"/>
    <cellStyle name="Note 4 4 2 8" xfId="30589" xr:uid="{00000000-0005-0000-0000-00001C9F0000}"/>
    <cellStyle name="Note 4 4 2 9" xfId="46009" xr:uid="{00000000-0005-0000-0000-00001D9F0000}"/>
    <cellStyle name="Note 4 4 3" xfId="6756" xr:uid="{00000000-0005-0000-0000-00001E9F0000}"/>
    <cellStyle name="Note 4 4 3 2" xfId="13320" xr:uid="{00000000-0005-0000-0000-00001F9F0000}"/>
    <cellStyle name="Note 4 4 3 2 2" xfId="26055" xr:uid="{00000000-0005-0000-0000-0000209F0000}"/>
    <cellStyle name="Note 4 4 3 3" xfId="21487" xr:uid="{00000000-0005-0000-0000-0000219F0000}"/>
    <cellStyle name="Note 4 4 3 4" xfId="46010" xr:uid="{00000000-0005-0000-0000-0000229F0000}"/>
    <cellStyle name="Note 4 4 4" xfId="6710" xr:uid="{00000000-0005-0000-0000-0000239F0000}"/>
    <cellStyle name="Note 4 4 4 2" xfId="21448" xr:uid="{00000000-0005-0000-0000-0000249F0000}"/>
    <cellStyle name="Note 4 4 5" xfId="18721" xr:uid="{00000000-0005-0000-0000-0000259F0000}"/>
    <cellStyle name="Note 4 4 5 2" xfId="30102" xr:uid="{00000000-0005-0000-0000-0000269F0000}"/>
    <cellStyle name="Note 4 4 6" xfId="20568" xr:uid="{00000000-0005-0000-0000-0000279F0000}"/>
    <cellStyle name="Note 4 4 6 2" xfId="30246" xr:uid="{00000000-0005-0000-0000-0000289F0000}"/>
    <cellStyle name="Note 4 4 7" xfId="22749" xr:uid="{00000000-0005-0000-0000-0000299F0000}"/>
    <cellStyle name="Note 4 4 8" xfId="31977" xr:uid="{00000000-0005-0000-0000-00002A9F0000}"/>
    <cellStyle name="Note 4 4 9" xfId="33851" xr:uid="{00000000-0005-0000-0000-00002B9F0000}"/>
    <cellStyle name="Note 4 5" xfId="9991" xr:uid="{00000000-0005-0000-0000-00002C9F0000}"/>
    <cellStyle name="Note 4 5 2" xfId="11827" xr:uid="{00000000-0005-0000-0000-00002D9F0000}"/>
    <cellStyle name="Note 4 5 2 2" xfId="17040" xr:uid="{00000000-0005-0000-0000-00002E9F0000}"/>
    <cellStyle name="Note 4 5 2 2 2" xfId="29571" xr:uid="{00000000-0005-0000-0000-00002F9F0000}"/>
    <cellStyle name="Note 4 5 2 3" xfId="19797" xr:uid="{00000000-0005-0000-0000-0000309F0000}"/>
    <cellStyle name="Note 4 5 2 4" xfId="24576" xr:uid="{00000000-0005-0000-0000-0000319F0000}"/>
    <cellStyle name="Note 4 5 2 5" xfId="32911" xr:uid="{00000000-0005-0000-0000-0000329F0000}"/>
    <cellStyle name="Note 4 5 2 6" xfId="35922" xr:uid="{00000000-0005-0000-0000-0000339F0000}"/>
    <cellStyle name="Note 4 5 3" xfId="11780" xr:uid="{00000000-0005-0000-0000-0000349F0000}"/>
    <cellStyle name="Note 4 5 3 2" xfId="17009" xr:uid="{00000000-0005-0000-0000-0000359F0000}"/>
    <cellStyle name="Note 4 5 3 2 2" xfId="29542" xr:uid="{00000000-0005-0000-0000-0000369F0000}"/>
    <cellStyle name="Note 4 5 3 3" xfId="24531" xr:uid="{00000000-0005-0000-0000-0000379F0000}"/>
    <cellStyle name="Note 4 5 4" xfId="6525" xr:uid="{00000000-0005-0000-0000-0000389F0000}"/>
    <cellStyle name="Note 4 5 4 2" xfId="21268" xr:uid="{00000000-0005-0000-0000-0000399F0000}"/>
    <cellStyle name="Note 4 5 5" xfId="18503" xr:uid="{00000000-0005-0000-0000-00003A9F0000}"/>
    <cellStyle name="Note 4 5 6" xfId="23572" xr:uid="{00000000-0005-0000-0000-00003B9F0000}"/>
    <cellStyle name="Note 4 5 7" xfId="31863" xr:uid="{00000000-0005-0000-0000-00003C9F0000}"/>
    <cellStyle name="Note 4 5 8" xfId="35071" xr:uid="{00000000-0005-0000-0000-00003D9F0000}"/>
    <cellStyle name="Note 4 6" xfId="10923" xr:uid="{00000000-0005-0000-0000-00003E9F0000}"/>
    <cellStyle name="Note 4 6 2" xfId="11910" xr:uid="{00000000-0005-0000-0000-00003F9F0000}"/>
    <cellStyle name="Note 4 6 2 2" xfId="17087" xr:uid="{00000000-0005-0000-0000-0000409F0000}"/>
    <cellStyle name="Note 4 6 2 2 2" xfId="29618" xr:uid="{00000000-0005-0000-0000-0000419F0000}"/>
    <cellStyle name="Note 4 6 2 3" xfId="24659" xr:uid="{00000000-0005-0000-0000-0000429F0000}"/>
    <cellStyle name="Note 4 6 3" xfId="7584" xr:uid="{00000000-0005-0000-0000-0000439F0000}"/>
    <cellStyle name="Note 4 6 3 2" xfId="14092" xr:uid="{00000000-0005-0000-0000-0000449F0000}"/>
    <cellStyle name="Note 4 6 3 2 2" xfId="26822" xr:uid="{00000000-0005-0000-0000-0000459F0000}"/>
    <cellStyle name="Note 4 6 3 3" xfId="22311" xr:uid="{00000000-0005-0000-0000-0000469F0000}"/>
    <cellStyle name="Note 4 6 4" xfId="7190" xr:uid="{00000000-0005-0000-0000-0000479F0000}"/>
    <cellStyle name="Note 4 6 4 2" xfId="21918" xr:uid="{00000000-0005-0000-0000-0000489F0000}"/>
    <cellStyle name="Note 4 6 5" xfId="20812" xr:uid="{00000000-0005-0000-0000-0000499F0000}"/>
    <cellStyle name="Note 4 6 5 2" xfId="30490" xr:uid="{00000000-0005-0000-0000-00004A9F0000}"/>
    <cellStyle name="Note 4 6 6" xfId="23852" xr:uid="{00000000-0005-0000-0000-00004B9F0000}"/>
    <cellStyle name="Note 4 6 7" xfId="33109" xr:uid="{00000000-0005-0000-0000-00004C9F0000}"/>
    <cellStyle name="Note 4 6 8" xfId="34134" xr:uid="{00000000-0005-0000-0000-00004D9F0000}"/>
    <cellStyle name="Note 4 6 9" xfId="31149" xr:uid="{00000000-0005-0000-0000-00004E9F0000}"/>
    <cellStyle name="Note 4 7" xfId="6543" xr:uid="{00000000-0005-0000-0000-00004F9F0000}"/>
    <cellStyle name="Note 4 7 2" xfId="13133" xr:uid="{00000000-0005-0000-0000-0000509F0000}"/>
    <cellStyle name="Note 4 7 2 2" xfId="25878" xr:uid="{00000000-0005-0000-0000-0000519F0000}"/>
    <cellStyle name="Note 4 7 2 3" xfId="46012" xr:uid="{00000000-0005-0000-0000-0000529F0000}"/>
    <cellStyle name="Note 4 7 3" xfId="21286" xr:uid="{00000000-0005-0000-0000-0000539F0000}"/>
    <cellStyle name="Note 4 7 4" xfId="46011" xr:uid="{00000000-0005-0000-0000-0000549F0000}"/>
    <cellStyle name="Note 4 8" xfId="7208" xr:uid="{00000000-0005-0000-0000-0000559F0000}"/>
    <cellStyle name="Note 4 8 2" xfId="13741" xr:uid="{00000000-0005-0000-0000-0000569F0000}"/>
    <cellStyle name="Note 4 8 2 2" xfId="26472" xr:uid="{00000000-0005-0000-0000-0000579F0000}"/>
    <cellStyle name="Note 4 8 3" xfId="21936" xr:uid="{00000000-0005-0000-0000-0000589F0000}"/>
    <cellStyle name="Note 4 9" xfId="11552" xr:uid="{00000000-0005-0000-0000-0000599F0000}"/>
    <cellStyle name="Note 4 9 2" xfId="16817" xr:uid="{00000000-0005-0000-0000-00005A9F0000}"/>
    <cellStyle name="Note 4 9 2 2" xfId="29351" xr:uid="{00000000-0005-0000-0000-00005B9F0000}"/>
    <cellStyle name="Note 4 9 3" xfId="24304" xr:uid="{00000000-0005-0000-0000-00005C9F0000}"/>
    <cellStyle name="Note 5" xfId="1058" xr:uid="{00000000-0005-0000-0000-00005D9F0000}"/>
    <cellStyle name="Note 5 10" xfId="18295" xr:uid="{00000000-0005-0000-0000-00005E9F0000}"/>
    <cellStyle name="Note 5 10 2" xfId="30050" xr:uid="{00000000-0005-0000-0000-00005F9F0000}"/>
    <cellStyle name="Note 5 11" xfId="20952" xr:uid="{00000000-0005-0000-0000-0000609F0000}"/>
    <cellStyle name="Note 5 12" xfId="30683" xr:uid="{00000000-0005-0000-0000-0000619F0000}"/>
    <cellStyle name="Note 5 13" xfId="31648" xr:uid="{00000000-0005-0000-0000-0000629F0000}"/>
    <cellStyle name="Note 5 14" xfId="33985" xr:uid="{00000000-0005-0000-0000-0000639F0000}"/>
    <cellStyle name="Note 5 15" xfId="37199" xr:uid="{00000000-0005-0000-0000-0000649F0000}"/>
    <cellStyle name="Note 5 16" xfId="3049" xr:uid="{00000000-0005-0000-0000-0000659F0000}"/>
    <cellStyle name="Note 5 2" xfId="6032" xr:uid="{00000000-0005-0000-0000-0000669F0000}"/>
    <cellStyle name="Note 5 2 10" xfId="30891" xr:uid="{00000000-0005-0000-0000-0000679F0000}"/>
    <cellStyle name="Note 5 2 11" xfId="30695" xr:uid="{00000000-0005-0000-0000-0000689F0000}"/>
    <cellStyle name="Note 5 2 12" xfId="30644" xr:uid="{00000000-0005-0000-0000-0000699F0000}"/>
    <cellStyle name="Note 5 2 13" xfId="46013" xr:uid="{00000000-0005-0000-0000-00006A9F0000}"/>
    <cellStyle name="Note 5 2 2" xfId="6204" xr:uid="{00000000-0005-0000-0000-00006B9F0000}"/>
    <cellStyle name="Note 5 2 2 10" xfId="32065" xr:uid="{00000000-0005-0000-0000-00006C9F0000}"/>
    <cellStyle name="Note 5 2 2 11" xfId="33905" xr:uid="{00000000-0005-0000-0000-00006D9F0000}"/>
    <cellStyle name="Note 5 2 2 12" xfId="30606" xr:uid="{00000000-0005-0000-0000-00006E9F0000}"/>
    <cellStyle name="Note 5 2 2 13" xfId="46014" xr:uid="{00000000-0005-0000-0000-00006F9F0000}"/>
    <cellStyle name="Note 5 2 2 2" xfId="9523" xr:uid="{00000000-0005-0000-0000-0000709F0000}"/>
    <cellStyle name="Note 5 2 2 2 10" xfId="33826" xr:uid="{00000000-0005-0000-0000-0000719F0000}"/>
    <cellStyle name="Note 5 2 2 2 2" xfId="11764" xr:uid="{00000000-0005-0000-0000-0000729F0000}"/>
    <cellStyle name="Note 5 2 2 2 2 2" xfId="16997" xr:uid="{00000000-0005-0000-0000-0000739F0000}"/>
    <cellStyle name="Note 5 2 2 2 2 2 2" xfId="29530" xr:uid="{00000000-0005-0000-0000-0000749F0000}"/>
    <cellStyle name="Note 5 2 2 2 2 3" xfId="24514" xr:uid="{00000000-0005-0000-0000-0000759F0000}"/>
    <cellStyle name="Note 5 2 2 2 3" xfId="6880" xr:uid="{00000000-0005-0000-0000-0000769F0000}"/>
    <cellStyle name="Note 5 2 2 2 3 2" xfId="13432" xr:uid="{00000000-0005-0000-0000-0000779F0000}"/>
    <cellStyle name="Note 5 2 2 2 3 2 2" xfId="26167" xr:uid="{00000000-0005-0000-0000-0000789F0000}"/>
    <cellStyle name="Note 5 2 2 2 3 3" xfId="21611" xr:uid="{00000000-0005-0000-0000-0000799F0000}"/>
    <cellStyle name="Note 5 2 2 2 4" xfId="11558" xr:uid="{00000000-0005-0000-0000-00007A9F0000}"/>
    <cellStyle name="Note 5 2 2 2 4 2" xfId="24310" xr:uid="{00000000-0005-0000-0000-00007B9F0000}"/>
    <cellStyle name="Note 5 2 2 2 5" xfId="19887" xr:uid="{00000000-0005-0000-0000-00007C9F0000}"/>
    <cellStyle name="Note 5 2 2 2 5 2" xfId="30184" xr:uid="{00000000-0005-0000-0000-00007D9F0000}"/>
    <cellStyle name="Note 5 2 2 2 6" xfId="20767" xr:uid="{00000000-0005-0000-0000-00007E9F0000}"/>
    <cellStyle name="Note 5 2 2 2 6 2" xfId="30445" xr:uid="{00000000-0005-0000-0000-00007F9F0000}"/>
    <cellStyle name="Note 5 2 2 2 7" xfId="23507" xr:uid="{00000000-0005-0000-0000-0000809F0000}"/>
    <cellStyle name="Note 5 2 2 2 8" xfId="33045" xr:uid="{00000000-0005-0000-0000-0000819F0000}"/>
    <cellStyle name="Note 5 2 2 2 9" xfId="34088" xr:uid="{00000000-0005-0000-0000-0000829F0000}"/>
    <cellStyle name="Note 5 2 2 3" xfId="7677" xr:uid="{00000000-0005-0000-0000-0000839F0000}"/>
    <cellStyle name="Note 5 2 2 3 2" xfId="14176" xr:uid="{00000000-0005-0000-0000-0000849F0000}"/>
    <cellStyle name="Note 5 2 2 3 2 2" xfId="26903" xr:uid="{00000000-0005-0000-0000-0000859F0000}"/>
    <cellStyle name="Note 5 2 2 3 3" xfId="22398" xr:uid="{00000000-0005-0000-0000-0000869F0000}"/>
    <cellStyle name="Note 5 2 2 4" xfId="11478" xr:uid="{00000000-0005-0000-0000-0000879F0000}"/>
    <cellStyle name="Note 5 2 2 4 2" xfId="16768" xr:uid="{00000000-0005-0000-0000-0000889F0000}"/>
    <cellStyle name="Note 5 2 2 4 2 2" xfId="29303" xr:uid="{00000000-0005-0000-0000-0000899F0000}"/>
    <cellStyle name="Note 5 2 2 4 3" xfId="24233" xr:uid="{00000000-0005-0000-0000-00008A9F0000}"/>
    <cellStyle name="Note 5 2 2 5" xfId="6687" xr:uid="{00000000-0005-0000-0000-00008B9F0000}"/>
    <cellStyle name="Note 5 2 2 5 2" xfId="13269" xr:uid="{00000000-0005-0000-0000-00008C9F0000}"/>
    <cellStyle name="Note 5 2 2 5 2 2" xfId="26011" xr:uid="{00000000-0005-0000-0000-00008D9F0000}"/>
    <cellStyle name="Note 5 2 2 5 3" xfId="21425" xr:uid="{00000000-0005-0000-0000-00008E9F0000}"/>
    <cellStyle name="Note 5 2 2 6" xfId="11873" xr:uid="{00000000-0005-0000-0000-00008F9F0000}"/>
    <cellStyle name="Note 5 2 2 6 2" xfId="24622" xr:uid="{00000000-0005-0000-0000-0000909F0000}"/>
    <cellStyle name="Note 5 2 2 7" xfId="18853" xr:uid="{00000000-0005-0000-0000-0000919F0000}"/>
    <cellStyle name="Note 5 2 2 7 2" xfId="30111" xr:uid="{00000000-0005-0000-0000-0000929F0000}"/>
    <cellStyle name="Note 5 2 2 8" xfId="20616" xr:uid="{00000000-0005-0000-0000-0000939F0000}"/>
    <cellStyle name="Note 5 2 2 8 2" xfId="30294" xr:uid="{00000000-0005-0000-0000-0000949F0000}"/>
    <cellStyle name="Note 5 2 2 9" xfId="21097" xr:uid="{00000000-0005-0000-0000-0000959F0000}"/>
    <cellStyle name="Note 5 2 3" xfId="8539" xr:uid="{00000000-0005-0000-0000-0000969F0000}"/>
    <cellStyle name="Note 5 2 3 2" xfId="15025" xr:uid="{00000000-0005-0000-0000-0000979F0000}"/>
    <cellStyle name="Note 5 2 3 2 2" xfId="27696" xr:uid="{00000000-0005-0000-0000-0000989F0000}"/>
    <cellStyle name="Note 5 2 3 3" xfId="19953" xr:uid="{00000000-0005-0000-0000-0000999F0000}"/>
    <cellStyle name="Note 5 2 3 3 2" xfId="30194" xr:uid="{00000000-0005-0000-0000-00009A9F0000}"/>
    <cellStyle name="Note 5 2 3 4" xfId="20860" xr:uid="{00000000-0005-0000-0000-00009B9F0000}"/>
    <cellStyle name="Note 5 2 3 4 2" xfId="30538" xr:uid="{00000000-0005-0000-0000-00009C9F0000}"/>
    <cellStyle name="Note 5 2 3 5" xfId="22613" xr:uid="{00000000-0005-0000-0000-00009D9F0000}"/>
    <cellStyle name="Note 5 2 3 6" xfId="33185" xr:uid="{00000000-0005-0000-0000-00009E9F0000}"/>
    <cellStyle name="Note 5 2 3 7" xfId="34183" xr:uid="{00000000-0005-0000-0000-00009F9F0000}"/>
    <cellStyle name="Note 5 2 3 8" xfId="31630" xr:uid="{00000000-0005-0000-0000-0000A09F0000}"/>
    <cellStyle name="Note 5 2 3 9" xfId="46015" xr:uid="{00000000-0005-0000-0000-0000A19F0000}"/>
    <cellStyle name="Note 5 2 4" xfId="9496" xr:uid="{00000000-0005-0000-0000-0000A29F0000}"/>
    <cellStyle name="Note 5 2 4 2" xfId="15866" xr:uid="{00000000-0005-0000-0000-0000A39F0000}"/>
    <cellStyle name="Note 5 2 4 2 2" xfId="28507" xr:uid="{00000000-0005-0000-0000-0000A49F0000}"/>
    <cellStyle name="Note 5 2 4 3" xfId="23482" xr:uid="{00000000-0005-0000-0000-0000A59F0000}"/>
    <cellStyle name="Note 5 2 5" xfId="10600" xr:uid="{00000000-0005-0000-0000-0000A69F0000}"/>
    <cellStyle name="Note 5 2 5 2" xfId="11885" xr:uid="{00000000-0005-0000-0000-0000A79F0000}"/>
    <cellStyle name="Note 5 2 5 2 2" xfId="17075" xr:uid="{00000000-0005-0000-0000-0000A89F0000}"/>
    <cellStyle name="Note 5 2 5 2 2 2" xfId="29606" xr:uid="{00000000-0005-0000-0000-0000A99F0000}"/>
    <cellStyle name="Note 5 2 5 2 3" xfId="24634" xr:uid="{00000000-0005-0000-0000-0000AA9F0000}"/>
    <cellStyle name="Note 5 2 5 3" xfId="7633" xr:uid="{00000000-0005-0000-0000-0000AB9F0000}"/>
    <cellStyle name="Note 5 2 5 3 2" xfId="14137" xr:uid="{00000000-0005-0000-0000-0000AC9F0000}"/>
    <cellStyle name="Note 5 2 5 3 2 2" xfId="26865" xr:uid="{00000000-0005-0000-0000-0000AD9F0000}"/>
    <cellStyle name="Note 5 2 5 3 3" xfId="22357" xr:uid="{00000000-0005-0000-0000-0000AE9F0000}"/>
    <cellStyle name="Note 5 2 5 4" xfId="11507" xr:uid="{00000000-0005-0000-0000-0000AF9F0000}"/>
    <cellStyle name="Note 5 2 5 4 2" xfId="24262" xr:uid="{00000000-0005-0000-0000-0000B09F0000}"/>
    <cellStyle name="Note 5 2 5 5" xfId="23755" xr:uid="{00000000-0005-0000-0000-0000B19F0000}"/>
    <cellStyle name="Note 5 2 6" xfId="7638" xr:uid="{00000000-0005-0000-0000-0000B29F0000}"/>
    <cellStyle name="Note 5 2 6 2" xfId="14141" xr:uid="{00000000-0005-0000-0000-0000B39F0000}"/>
    <cellStyle name="Note 5 2 6 2 2" xfId="26869" xr:uid="{00000000-0005-0000-0000-0000B49F0000}"/>
    <cellStyle name="Note 5 2 6 3" xfId="22362" xr:uid="{00000000-0005-0000-0000-0000B59F0000}"/>
    <cellStyle name="Note 5 2 7" xfId="12943" xr:uid="{00000000-0005-0000-0000-0000B69F0000}"/>
    <cellStyle name="Note 5 2 7 2" xfId="25689" xr:uid="{00000000-0005-0000-0000-0000B79F0000}"/>
    <cellStyle name="Note 5 2 8" xfId="17483" xr:uid="{00000000-0005-0000-0000-0000B89F0000}"/>
    <cellStyle name="Note 5 2 8 2" xfId="29982" xr:uid="{00000000-0005-0000-0000-0000B99F0000}"/>
    <cellStyle name="Note 5 2 9" xfId="21071" xr:uid="{00000000-0005-0000-0000-0000BA9F0000}"/>
    <cellStyle name="Note 5 3" xfId="8694" xr:uid="{00000000-0005-0000-0000-0000BB9F0000}"/>
    <cellStyle name="Note 5 3 10" xfId="34229" xr:uid="{00000000-0005-0000-0000-0000BC9F0000}"/>
    <cellStyle name="Note 5 3 2" xfId="11608" xr:uid="{00000000-0005-0000-0000-0000BD9F0000}"/>
    <cellStyle name="Note 5 3 2 2" xfId="16867" xr:uid="{00000000-0005-0000-0000-0000BE9F0000}"/>
    <cellStyle name="Note 5 3 2 2 2" xfId="29401" xr:uid="{00000000-0005-0000-0000-0000BF9F0000}"/>
    <cellStyle name="Note 5 3 2 3" xfId="19854" xr:uid="{00000000-0005-0000-0000-0000C09F0000}"/>
    <cellStyle name="Note 5 3 2 3 2" xfId="30175" xr:uid="{00000000-0005-0000-0000-0000C19F0000}"/>
    <cellStyle name="Note 5 3 2 4" xfId="20719" xr:uid="{00000000-0005-0000-0000-0000C29F0000}"/>
    <cellStyle name="Note 5 3 2 4 2" xfId="30397" xr:uid="{00000000-0005-0000-0000-0000C39F0000}"/>
    <cellStyle name="Note 5 3 2 5" xfId="24360" xr:uid="{00000000-0005-0000-0000-0000C49F0000}"/>
    <cellStyle name="Note 5 3 2 6" xfId="32973" xr:uid="{00000000-0005-0000-0000-0000C59F0000}"/>
    <cellStyle name="Note 5 3 2 7" xfId="34040" xr:uid="{00000000-0005-0000-0000-0000C69F0000}"/>
    <cellStyle name="Note 5 3 2 8" xfId="31519" xr:uid="{00000000-0005-0000-0000-0000C79F0000}"/>
    <cellStyle name="Note 5 3 2 9" xfId="46016" xr:uid="{00000000-0005-0000-0000-0000C89F0000}"/>
    <cellStyle name="Note 5 3 3" xfId="7652" xr:uid="{00000000-0005-0000-0000-0000C99F0000}"/>
    <cellStyle name="Note 5 3 3 2" xfId="14155" xr:uid="{00000000-0005-0000-0000-0000CA9F0000}"/>
    <cellStyle name="Note 5 3 3 2 2" xfId="26883" xr:uid="{00000000-0005-0000-0000-0000CB9F0000}"/>
    <cellStyle name="Note 5 3 3 3" xfId="22376" xr:uid="{00000000-0005-0000-0000-0000CC9F0000}"/>
    <cellStyle name="Note 5 3 3 4" xfId="46017" xr:uid="{00000000-0005-0000-0000-0000CD9F0000}"/>
    <cellStyle name="Note 5 3 4" xfId="7635" xr:uid="{00000000-0005-0000-0000-0000CE9F0000}"/>
    <cellStyle name="Note 5 3 4 2" xfId="22359" xr:uid="{00000000-0005-0000-0000-0000CF9F0000}"/>
    <cellStyle name="Note 5 3 5" xfId="18722" xr:uid="{00000000-0005-0000-0000-0000D09F0000}"/>
    <cellStyle name="Note 5 3 5 2" xfId="30103" xr:uid="{00000000-0005-0000-0000-0000D19F0000}"/>
    <cellStyle name="Note 5 3 6" xfId="20569" xr:uid="{00000000-0005-0000-0000-0000D29F0000}"/>
    <cellStyle name="Note 5 3 6 2" xfId="30247" xr:uid="{00000000-0005-0000-0000-0000D39F0000}"/>
    <cellStyle name="Note 5 3 7" xfId="22751" xr:uid="{00000000-0005-0000-0000-0000D49F0000}"/>
    <cellStyle name="Note 5 3 8" xfId="31978" xr:uid="{00000000-0005-0000-0000-0000D59F0000}"/>
    <cellStyle name="Note 5 3 9" xfId="33852" xr:uid="{00000000-0005-0000-0000-0000D69F0000}"/>
    <cellStyle name="Note 5 4" xfId="9992" xr:uid="{00000000-0005-0000-0000-0000D79F0000}"/>
    <cellStyle name="Note 5 4 2" xfId="11828" xr:uid="{00000000-0005-0000-0000-0000D89F0000}"/>
    <cellStyle name="Note 5 4 2 2" xfId="17041" xr:uid="{00000000-0005-0000-0000-0000D99F0000}"/>
    <cellStyle name="Note 5 4 2 2 2" xfId="29572" xr:uid="{00000000-0005-0000-0000-0000DA9F0000}"/>
    <cellStyle name="Note 5 4 2 3" xfId="24577" xr:uid="{00000000-0005-0000-0000-0000DB9F0000}"/>
    <cellStyle name="Note 5 4 2 4" xfId="46018" xr:uid="{00000000-0005-0000-0000-0000DC9F0000}"/>
    <cellStyle name="Note 5 4 3" xfId="11779" xr:uid="{00000000-0005-0000-0000-0000DD9F0000}"/>
    <cellStyle name="Note 5 4 3 2" xfId="17008" xr:uid="{00000000-0005-0000-0000-0000DE9F0000}"/>
    <cellStyle name="Note 5 4 3 2 2" xfId="29541" xr:uid="{00000000-0005-0000-0000-0000DF9F0000}"/>
    <cellStyle name="Note 5 4 3 3" xfId="24530" xr:uid="{00000000-0005-0000-0000-0000E09F0000}"/>
    <cellStyle name="Note 5 4 4" xfId="6887" xr:uid="{00000000-0005-0000-0000-0000E19F0000}"/>
    <cellStyle name="Note 5 4 4 2" xfId="21618" xr:uid="{00000000-0005-0000-0000-0000E29F0000}"/>
    <cellStyle name="Note 5 4 5" xfId="20813" xr:uid="{00000000-0005-0000-0000-0000E39F0000}"/>
    <cellStyle name="Note 5 4 5 2" xfId="30491" xr:uid="{00000000-0005-0000-0000-0000E49F0000}"/>
    <cellStyle name="Note 5 4 6" xfId="23573" xr:uid="{00000000-0005-0000-0000-0000E59F0000}"/>
    <cellStyle name="Note 5 4 7" xfId="33110" xr:uid="{00000000-0005-0000-0000-0000E69F0000}"/>
    <cellStyle name="Note 5 4 8" xfId="34135" xr:uid="{00000000-0005-0000-0000-0000E79F0000}"/>
    <cellStyle name="Note 5 4 9" xfId="33821" xr:uid="{00000000-0005-0000-0000-0000E89F0000}"/>
    <cellStyle name="Note 5 5" xfId="10452" xr:uid="{00000000-0005-0000-0000-0000E99F0000}"/>
    <cellStyle name="Note 5 5 2" xfId="11868" xr:uid="{00000000-0005-0000-0000-0000EA9F0000}"/>
    <cellStyle name="Note 5 5 2 2" xfId="17066" xr:uid="{00000000-0005-0000-0000-0000EB9F0000}"/>
    <cellStyle name="Note 5 5 2 2 2" xfId="29597" xr:uid="{00000000-0005-0000-0000-0000EC9F0000}"/>
    <cellStyle name="Note 5 5 2 3" xfId="24617" xr:uid="{00000000-0005-0000-0000-0000ED9F0000}"/>
    <cellStyle name="Note 5 5 3" xfId="7459" xr:uid="{00000000-0005-0000-0000-0000EE9F0000}"/>
    <cellStyle name="Note 5 5 3 2" xfId="13972" xr:uid="{00000000-0005-0000-0000-0000EF9F0000}"/>
    <cellStyle name="Note 5 5 3 2 2" xfId="26702" xr:uid="{00000000-0005-0000-0000-0000F09F0000}"/>
    <cellStyle name="Note 5 5 3 3" xfId="22186" xr:uid="{00000000-0005-0000-0000-0000F19F0000}"/>
    <cellStyle name="Note 5 5 4" xfId="11941" xr:uid="{00000000-0005-0000-0000-0000F29F0000}"/>
    <cellStyle name="Note 5 5 4 2" xfId="24690" xr:uid="{00000000-0005-0000-0000-0000F39F0000}"/>
    <cellStyle name="Note 5 5 5" xfId="23709" xr:uid="{00000000-0005-0000-0000-0000F49F0000}"/>
    <cellStyle name="Note 5 6" xfId="6545" xr:uid="{00000000-0005-0000-0000-0000F59F0000}"/>
    <cellStyle name="Note 5 6 2" xfId="13135" xr:uid="{00000000-0005-0000-0000-0000F69F0000}"/>
    <cellStyle name="Note 5 6 2 2" xfId="25880" xr:uid="{00000000-0005-0000-0000-0000F79F0000}"/>
    <cellStyle name="Note 5 6 2 3" xfId="46020" xr:uid="{00000000-0005-0000-0000-0000F89F0000}"/>
    <cellStyle name="Note 5 6 3" xfId="21288" xr:uid="{00000000-0005-0000-0000-0000F99F0000}"/>
    <cellStyle name="Note 5 6 4" xfId="46019" xr:uid="{00000000-0005-0000-0000-0000FA9F0000}"/>
    <cellStyle name="Note 5 7" xfId="7207" xr:uid="{00000000-0005-0000-0000-0000FB9F0000}"/>
    <cellStyle name="Note 5 7 2" xfId="13740" xr:uid="{00000000-0005-0000-0000-0000FC9F0000}"/>
    <cellStyle name="Note 5 7 2 2" xfId="26471" xr:uid="{00000000-0005-0000-0000-0000FD9F0000}"/>
    <cellStyle name="Note 5 7 2 3" xfId="46022" xr:uid="{00000000-0005-0000-0000-0000FE9F0000}"/>
    <cellStyle name="Note 5 7 3" xfId="21935" xr:uid="{00000000-0005-0000-0000-0000FF9F0000}"/>
    <cellStyle name="Note 5 7 4" xfId="46021" xr:uid="{00000000-0005-0000-0000-000000A00000}"/>
    <cellStyle name="Note 5 8" xfId="11703" xr:uid="{00000000-0005-0000-0000-000001A00000}"/>
    <cellStyle name="Note 5 8 2" xfId="16942" xr:uid="{00000000-0005-0000-0000-000002A00000}"/>
    <cellStyle name="Note 5 8 2 2" xfId="29475" xr:uid="{00000000-0005-0000-0000-000003A00000}"/>
    <cellStyle name="Note 5 8 3" xfId="24453" xr:uid="{00000000-0005-0000-0000-000004A00000}"/>
    <cellStyle name="Note 5 9" xfId="6822" xr:uid="{00000000-0005-0000-0000-000005A00000}"/>
    <cellStyle name="Note 5 9 2" xfId="21553" xr:uid="{00000000-0005-0000-0000-000006A00000}"/>
    <cellStyle name="Note 6" xfId="1238" xr:uid="{00000000-0005-0000-0000-000007A00000}"/>
    <cellStyle name="Note 6 10" xfId="30892" xr:uid="{00000000-0005-0000-0000-000008A00000}"/>
    <cellStyle name="Note 6 11" xfId="31162" xr:uid="{00000000-0005-0000-0000-000009A00000}"/>
    <cellStyle name="Note 6 12" xfId="33975" xr:uid="{00000000-0005-0000-0000-00000AA00000}"/>
    <cellStyle name="Note 6 13" xfId="37200" xr:uid="{00000000-0005-0000-0000-00000BA00000}"/>
    <cellStyle name="Note 6 14" xfId="3050" xr:uid="{00000000-0005-0000-0000-00000CA00000}"/>
    <cellStyle name="Note 6 15" xfId="37789" xr:uid="{00000000-0005-0000-0000-00000DA00000}"/>
    <cellStyle name="Note 6 16" xfId="38061" xr:uid="{00000000-0005-0000-0000-00000EA00000}"/>
    <cellStyle name="Note 6 17" xfId="46023" xr:uid="{00000000-0005-0000-0000-00000FA00000}"/>
    <cellStyle name="Note 6 2" xfId="6201" xr:uid="{00000000-0005-0000-0000-000010A00000}"/>
    <cellStyle name="Note 6 2 10" xfId="32066" xr:uid="{00000000-0005-0000-0000-000011A00000}"/>
    <cellStyle name="Note 6 2 11" xfId="33906" xr:uid="{00000000-0005-0000-0000-000012A00000}"/>
    <cellStyle name="Note 6 2 12" xfId="30607" xr:uid="{00000000-0005-0000-0000-000013A00000}"/>
    <cellStyle name="Note 6 2 13" xfId="46024" xr:uid="{00000000-0005-0000-0000-000014A00000}"/>
    <cellStyle name="Note 6 2 2" xfId="9520" xr:uid="{00000000-0005-0000-0000-000015A00000}"/>
    <cellStyle name="Note 6 2 2 10" xfId="31551" xr:uid="{00000000-0005-0000-0000-000016A00000}"/>
    <cellStyle name="Note 6 2 2 2" xfId="11761" xr:uid="{00000000-0005-0000-0000-000017A00000}"/>
    <cellStyle name="Note 6 2 2 2 2" xfId="16994" xr:uid="{00000000-0005-0000-0000-000018A00000}"/>
    <cellStyle name="Note 6 2 2 2 2 2" xfId="29527" xr:uid="{00000000-0005-0000-0000-000019A00000}"/>
    <cellStyle name="Note 6 2 2 2 3" xfId="24511" xr:uid="{00000000-0005-0000-0000-00001AA00000}"/>
    <cellStyle name="Note 6 2 2 3" xfId="6877" xr:uid="{00000000-0005-0000-0000-00001BA00000}"/>
    <cellStyle name="Note 6 2 2 3 2" xfId="13429" xr:uid="{00000000-0005-0000-0000-00001CA00000}"/>
    <cellStyle name="Note 6 2 2 3 2 2" xfId="26164" xr:uid="{00000000-0005-0000-0000-00001DA00000}"/>
    <cellStyle name="Note 6 2 2 3 3" xfId="21608" xr:uid="{00000000-0005-0000-0000-00001EA00000}"/>
    <cellStyle name="Note 6 2 2 4" xfId="11888" xr:uid="{00000000-0005-0000-0000-00001FA00000}"/>
    <cellStyle name="Note 6 2 2 4 2" xfId="24637" xr:uid="{00000000-0005-0000-0000-000020A00000}"/>
    <cellStyle name="Note 6 2 2 5" xfId="19888" xr:uid="{00000000-0005-0000-0000-000021A00000}"/>
    <cellStyle name="Note 6 2 2 5 2" xfId="30185" xr:uid="{00000000-0005-0000-0000-000022A00000}"/>
    <cellStyle name="Note 6 2 2 6" xfId="20768" xr:uid="{00000000-0005-0000-0000-000023A00000}"/>
    <cellStyle name="Note 6 2 2 6 2" xfId="30446" xr:uid="{00000000-0005-0000-0000-000024A00000}"/>
    <cellStyle name="Note 6 2 2 7" xfId="23504" xr:uid="{00000000-0005-0000-0000-000025A00000}"/>
    <cellStyle name="Note 6 2 2 8" xfId="33046" xr:uid="{00000000-0005-0000-0000-000026A00000}"/>
    <cellStyle name="Note 6 2 2 9" xfId="34089" xr:uid="{00000000-0005-0000-0000-000027A00000}"/>
    <cellStyle name="Note 6 2 3" xfId="7674" xr:uid="{00000000-0005-0000-0000-000028A00000}"/>
    <cellStyle name="Note 6 2 3 2" xfId="14173" xr:uid="{00000000-0005-0000-0000-000029A00000}"/>
    <cellStyle name="Note 6 2 3 2 2" xfId="26900" xr:uid="{00000000-0005-0000-0000-00002AA00000}"/>
    <cellStyle name="Note 6 2 3 3" xfId="22395" xr:uid="{00000000-0005-0000-0000-00002BA00000}"/>
    <cellStyle name="Note 6 2 4" xfId="11475" xr:uid="{00000000-0005-0000-0000-00002CA00000}"/>
    <cellStyle name="Note 6 2 4 2" xfId="16765" xr:uid="{00000000-0005-0000-0000-00002DA00000}"/>
    <cellStyle name="Note 6 2 4 2 2" xfId="29300" xr:uid="{00000000-0005-0000-0000-00002EA00000}"/>
    <cellStyle name="Note 6 2 4 3" xfId="24230" xr:uid="{00000000-0005-0000-0000-00002FA00000}"/>
    <cellStyle name="Note 6 2 5" xfId="6686" xr:uid="{00000000-0005-0000-0000-000030A00000}"/>
    <cellStyle name="Note 6 2 5 2" xfId="13268" xr:uid="{00000000-0005-0000-0000-000031A00000}"/>
    <cellStyle name="Note 6 2 5 2 2" xfId="26010" xr:uid="{00000000-0005-0000-0000-000032A00000}"/>
    <cellStyle name="Note 6 2 5 3" xfId="21424" xr:uid="{00000000-0005-0000-0000-000033A00000}"/>
    <cellStyle name="Note 6 2 6" xfId="11898" xr:uid="{00000000-0005-0000-0000-000034A00000}"/>
    <cellStyle name="Note 6 2 6 2" xfId="24647" xr:uid="{00000000-0005-0000-0000-000035A00000}"/>
    <cellStyle name="Note 6 2 7" xfId="18854" xr:uid="{00000000-0005-0000-0000-000036A00000}"/>
    <cellStyle name="Note 6 2 7 2" xfId="30112" xr:uid="{00000000-0005-0000-0000-000037A00000}"/>
    <cellStyle name="Note 6 2 8" xfId="20617" xr:uid="{00000000-0005-0000-0000-000038A00000}"/>
    <cellStyle name="Note 6 2 8 2" xfId="30295" xr:uid="{00000000-0005-0000-0000-000039A00000}"/>
    <cellStyle name="Note 6 2 9" xfId="21094" xr:uid="{00000000-0005-0000-0000-00003AA00000}"/>
    <cellStyle name="Note 6 3" xfId="8695" xr:uid="{00000000-0005-0000-0000-00003BA00000}"/>
    <cellStyle name="Note 6 3 10" xfId="46025" xr:uid="{00000000-0005-0000-0000-00003CA00000}"/>
    <cellStyle name="Note 6 3 2" xfId="11609" xr:uid="{00000000-0005-0000-0000-00003DA00000}"/>
    <cellStyle name="Note 6 3 2 2" xfId="16868" xr:uid="{00000000-0005-0000-0000-00003EA00000}"/>
    <cellStyle name="Note 6 3 2 2 2" xfId="29402" xr:uid="{00000000-0005-0000-0000-00003FA00000}"/>
    <cellStyle name="Note 6 3 2 3" xfId="24361" xr:uid="{00000000-0005-0000-0000-000040A00000}"/>
    <cellStyle name="Note 6 3 3" xfId="11911" xr:uid="{00000000-0005-0000-0000-000041A00000}"/>
    <cellStyle name="Note 6 3 3 2" xfId="17088" xr:uid="{00000000-0005-0000-0000-000042A00000}"/>
    <cellStyle name="Note 6 3 3 2 2" xfId="29619" xr:uid="{00000000-0005-0000-0000-000043A00000}"/>
    <cellStyle name="Note 6 3 3 3" xfId="24660" xr:uid="{00000000-0005-0000-0000-000044A00000}"/>
    <cellStyle name="Note 6 3 4" xfId="7174" xr:uid="{00000000-0005-0000-0000-000045A00000}"/>
    <cellStyle name="Note 6 3 4 2" xfId="21902" xr:uid="{00000000-0005-0000-0000-000046A00000}"/>
    <cellStyle name="Note 6 3 5" xfId="20861" xr:uid="{00000000-0005-0000-0000-000047A00000}"/>
    <cellStyle name="Note 6 3 5 2" xfId="30539" xr:uid="{00000000-0005-0000-0000-000048A00000}"/>
    <cellStyle name="Note 6 3 6" xfId="22752" xr:uid="{00000000-0005-0000-0000-000049A00000}"/>
    <cellStyle name="Note 6 3 7" xfId="33186" xr:uid="{00000000-0005-0000-0000-00004AA00000}"/>
    <cellStyle name="Note 6 3 8" xfId="34184" xr:uid="{00000000-0005-0000-0000-00004BA00000}"/>
    <cellStyle name="Note 6 3 9" xfId="31631" xr:uid="{00000000-0005-0000-0000-00004CA00000}"/>
    <cellStyle name="Note 6 4" xfId="6546" xr:uid="{00000000-0005-0000-0000-00004DA00000}"/>
    <cellStyle name="Note 6 4 2" xfId="13136" xr:uid="{00000000-0005-0000-0000-00004EA00000}"/>
    <cellStyle name="Note 6 4 2 2" xfId="25881" xr:uid="{00000000-0005-0000-0000-00004FA00000}"/>
    <cellStyle name="Note 6 4 3" xfId="21289" xr:uid="{00000000-0005-0000-0000-000050A00000}"/>
    <cellStyle name="Note 6 4 4" xfId="46026" xr:uid="{00000000-0005-0000-0000-000051A00000}"/>
    <cellStyle name="Note 6 5" xfId="6516" xr:uid="{00000000-0005-0000-0000-000052A00000}"/>
    <cellStyle name="Note 6 5 2" xfId="13109" xr:uid="{00000000-0005-0000-0000-000053A00000}"/>
    <cellStyle name="Note 6 5 2 2" xfId="25854" xr:uid="{00000000-0005-0000-0000-000054A00000}"/>
    <cellStyle name="Note 6 5 2 3" xfId="46028" xr:uid="{00000000-0005-0000-0000-000055A00000}"/>
    <cellStyle name="Note 6 5 3" xfId="21260" xr:uid="{00000000-0005-0000-0000-000056A00000}"/>
    <cellStyle name="Note 6 5 4" xfId="46027" xr:uid="{00000000-0005-0000-0000-000057A00000}"/>
    <cellStyle name="Note 6 6" xfId="11551" xr:uid="{00000000-0005-0000-0000-000058A00000}"/>
    <cellStyle name="Note 6 6 2" xfId="16816" xr:uid="{00000000-0005-0000-0000-000059A00000}"/>
    <cellStyle name="Note 6 6 2 2" xfId="29350" xr:uid="{00000000-0005-0000-0000-00005AA00000}"/>
    <cellStyle name="Note 6 6 3" xfId="24303" xr:uid="{00000000-0005-0000-0000-00005BA00000}"/>
    <cellStyle name="Note 6 7" xfId="11653" xr:uid="{00000000-0005-0000-0000-00005CA00000}"/>
    <cellStyle name="Note 6 7 2" xfId="24404" xr:uid="{00000000-0005-0000-0000-00005DA00000}"/>
    <cellStyle name="Note 6 8" xfId="17482" xr:uid="{00000000-0005-0000-0000-00005EA00000}"/>
    <cellStyle name="Note 6 8 2" xfId="29981" xr:uid="{00000000-0005-0000-0000-00005FA00000}"/>
    <cellStyle name="Note 6 9" xfId="20953" xr:uid="{00000000-0005-0000-0000-000060A00000}"/>
    <cellStyle name="Note 7" xfId="3051" xr:uid="{00000000-0005-0000-0000-000061A00000}"/>
    <cellStyle name="Note 7 10" xfId="30893" xr:uid="{00000000-0005-0000-0000-000062A00000}"/>
    <cellStyle name="Note 7 11" xfId="31964" xr:uid="{00000000-0005-0000-0000-000063A00000}"/>
    <cellStyle name="Note 7 12" xfId="30738" xr:uid="{00000000-0005-0000-0000-000064A00000}"/>
    <cellStyle name="Note 7 13" xfId="37201" xr:uid="{00000000-0005-0000-0000-000065A00000}"/>
    <cellStyle name="Note 7 14" xfId="46029" xr:uid="{00000000-0005-0000-0000-000066A00000}"/>
    <cellStyle name="Note 7 2" xfId="6312" xr:uid="{00000000-0005-0000-0000-000067A00000}"/>
    <cellStyle name="Note 7 2 10" xfId="32067" xr:uid="{00000000-0005-0000-0000-000068A00000}"/>
    <cellStyle name="Note 7 2 11" xfId="33907" xr:uid="{00000000-0005-0000-0000-000069A00000}"/>
    <cellStyle name="Note 7 2 12" xfId="30608" xr:uid="{00000000-0005-0000-0000-00006AA00000}"/>
    <cellStyle name="Note 7 2 13" xfId="46030" xr:uid="{00000000-0005-0000-0000-00006BA00000}"/>
    <cellStyle name="Note 7 2 2" xfId="9527" xr:uid="{00000000-0005-0000-0000-00006CA00000}"/>
    <cellStyle name="Note 7 2 2 10" xfId="31549" xr:uid="{00000000-0005-0000-0000-00006DA00000}"/>
    <cellStyle name="Note 7 2 2 2" xfId="11765" xr:uid="{00000000-0005-0000-0000-00006EA00000}"/>
    <cellStyle name="Note 7 2 2 2 2" xfId="16998" xr:uid="{00000000-0005-0000-0000-00006FA00000}"/>
    <cellStyle name="Note 7 2 2 2 2 2" xfId="29531" xr:uid="{00000000-0005-0000-0000-000070A00000}"/>
    <cellStyle name="Note 7 2 2 2 3" xfId="24515" xr:uid="{00000000-0005-0000-0000-000071A00000}"/>
    <cellStyle name="Note 7 2 2 3" xfId="7363" xr:uid="{00000000-0005-0000-0000-000072A00000}"/>
    <cellStyle name="Note 7 2 2 3 2" xfId="13881" xr:uid="{00000000-0005-0000-0000-000073A00000}"/>
    <cellStyle name="Note 7 2 2 3 2 2" xfId="26611" xr:uid="{00000000-0005-0000-0000-000074A00000}"/>
    <cellStyle name="Note 7 2 2 3 3" xfId="22090" xr:uid="{00000000-0005-0000-0000-000075A00000}"/>
    <cellStyle name="Note 7 2 2 4" xfId="11861" xr:uid="{00000000-0005-0000-0000-000076A00000}"/>
    <cellStyle name="Note 7 2 2 4 2" xfId="24610" xr:uid="{00000000-0005-0000-0000-000077A00000}"/>
    <cellStyle name="Note 7 2 2 5" xfId="19889" xr:uid="{00000000-0005-0000-0000-000078A00000}"/>
    <cellStyle name="Note 7 2 2 5 2" xfId="30186" xr:uid="{00000000-0005-0000-0000-000079A00000}"/>
    <cellStyle name="Note 7 2 2 6" xfId="20769" xr:uid="{00000000-0005-0000-0000-00007AA00000}"/>
    <cellStyle name="Note 7 2 2 6 2" xfId="30447" xr:uid="{00000000-0005-0000-0000-00007BA00000}"/>
    <cellStyle name="Note 7 2 2 7" xfId="23511" xr:uid="{00000000-0005-0000-0000-00007CA00000}"/>
    <cellStyle name="Note 7 2 2 8" xfId="33047" xr:uid="{00000000-0005-0000-0000-00007DA00000}"/>
    <cellStyle name="Note 7 2 2 9" xfId="34090" xr:uid="{00000000-0005-0000-0000-00007EA00000}"/>
    <cellStyle name="Note 7 2 3" xfId="7688" xr:uid="{00000000-0005-0000-0000-00007FA00000}"/>
    <cellStyle name="Note 7 2 3 2" xfId="14186" xr:uid="{00000000-0005-0000-0000-000080A00000}"/>
    <cellStyle name="Note 7 2 3 2 2" xfId="26912" xr:uid="{00000000-0005-0000-0000-000081A00000}"/>
    <cellStyle name="Note 7 2 3 3" xfId="22408" xr:uid="{00000000-0005-0000-0000-000082A00000}"/>
    <cellStyle name="Note 7 2 4" xfId="11490" xr:uid="{00000000-0005-0000-0000-000083A00000}"/>
    <cellStyle name="Note 7 2 4 2" xfId="16778" xr:uid="{00000000-0005-0000-0000-000084A00000}"/>
    <cellStyle name="Note 7 2 4 2 2" xfId="29313" xr:uid="{00000000-0005-0000-0000-000085A00000}"/>
    <cellStyle name="Note 7 2 4 3" xfId="24245" xr:uid="{00000000-0005-0000-0000-000086A00000}"/>
    <cellStyle name="Note 7 2 5" xfId="7327" xr:uid="{00000000-0005-0000-0000-000087A00000}"/>
    <cellStyle name="Note 7 2 5 2" xfId="13850" xr:uid="{00000000-0005-0000-0000-000088A00000}"/>
    <cellStyle name="Note 7 2 5 2 2" xfId="26581" xr:uid="{00000000-0005-0000-0000-000089A00000}"/>
    <cellStyle name="Note 7 2 5 3" xfId="22055" xr:uid="{00000000-0005-0000-0000-00008AA00000}"/>
    <cellStyle name="Note 7 2 6" xfId="11491" xr:uid="{00000000-0005-0000-0000-00008BA00000}"/>
    <cellStyle name="Note 7 2 6 2" xfId="24246" xr:uid="{00000000-0005-0000-0000-00008CA00000}"/>
    <cellStyle name="Note 7 2 7" xfId="18855" xr:uid="{00000000-0005-0000-0000-00008DA00000}"/>
    <cellStyle name="Note 7 2 7 2" xfId="30113" xr:uid="{00000000-0005-0000-0000-00008EA00000}"/>
    <cellStyle name="Note 7 2 8" xfId="20618" xr:uid="{00000000-0005-0000-0000-00008FA00000}"/>
    <cellStyle name="Note 7 2 8 2" xfId="30296" xr:uid="{00000000-0005-0000-0000-000090A00000}"/>
    <cellStyle name="Note 7 2 9" xfId="21101" xr:uid="{00000000-0005-0000-0000-000091A00000}"/>
    <cellStyle name="Note 7 3" xfId="8696" xr:uid="{00000000-0005-0000-0000-000092A00000}"/>
    <cellStyle name="Note 7 3 10" xfId="46031" xr:uid="{00000000-0005-0000-0000-000093A00000}"/>
    <cellStyle name="Note 7 3 2" xfId="11610" xr:uid="{00000000-0005-0000-0000-000094A00000}"/>
    <cellStyle name="Note 7 3 2 2" xfId="16869" xr:uid="{00000000-0005-0000-0000-000095A00000}"/>
    <cellStyle name="Note 7 3 2 2 2" xfId="29403" xr:uid="{00000000-0005-0000-0000-000096A00000}"/>
    <cellStyle name="Note 7 3 2 3" xfId="24362" xr:uid="{00000000-0005-0000-0000-000097A00000}"/>
    <cellStyle name="Note 7 3 3" xfId="11897" xr:uid="{00000000-0005-0000-0000-000098A00000}"/>
    <cellStyle name="Note 7 3 3 2" xfId="17080" xr:uid="{00000000-0005-0000-0000-000099A00000}"/>
    <cellStyle name="Note 7 3 3 2 2" xfId="29611" xr:uid="{00000000-0005-0000-0000-00009AA00000}"/>
    <cellStyle name="Note 7 3 3 3" xfId="24646" xr:uid="{00000000-0005-0000-0000-00009BA00000}"/>
    <cellStyle name="Note 7 3 4" xfId="6444" xr:uid="{00000000-0005-0000-0000-00009CA00000}"/>
    <cellStyle name="Note 7 3 4 2" xfId="21192" xr:uid="{00000000-0005-0000-0000-00009DA00000}"/>
    <cellStyle name="Note 7 3 5" xfId="20862" xr:uid="{00000000-0005-0000-0000-00009EA00000}"/>
    <cellStyle name="Note 7 3 5 2" xfId="30540" xr:uid="{00000000-0005-0000-0000-00009FA00000}"/>
    <cellStyle name="Note 7 3 6" xfId="22753" xr:uid="{00000000-0005-0000-0000-0000A0A00000}"/>
    <cellStyle name="Note 7 3 7" xfId="33187" xr:uid="{00000000-0005-0000-0000-0000A1A00000}"/>
    <cellStyle name="Note 7 3 8" xfId="34185" xr:uid="{00000000-0005-0000-0000-0000A2A00000}"/>
    <cellStyle name="Note 7 3 9" xfId="30676" xr:uid="{00000000-0005-0000-0000-0000A3A00000}"/>
    <cellStyle name="Note 7 4" xfId="6547" xr:uid="{00000000-0005-0000-0000-0000A4A00000}"/>
    <cellStyle name="Note 7 4 2" xfId="13137" xr:uid="{00000000-0005-0000-0000-0000A5A00000}"/>
    <cellStyle name="Note 7 4 2 2" xfId="25882" xr:uid="{00000000-0005-0000-0000-0000A6A00000}"/>
    <cellStyle name="Note 7 4 3" xfId="21290" xr:uid="{00000000-0005-0000-0000-0000A7A00000}"/>
    <cellStyle name="Note 7 5" xfId="7673" xr:uid="{00000000-0005-0000-0000-0000A8A00000}"/>
    <cellStyle name="Note 7 5 2" xfId="14172" xr:uid="{00000000-0005-0000-0000-0000A9A00000}"/>
    <cellStyle name="Note 7 5 2 2" xfId="26899" xr:uid="{00000000-0005-0000-0000-0000AAA00000}"/>
    <cellStyle name="Note 7 5 3" xfId="22394" xr:uid="{00000000-0005-0000-0000-0000ABA00000}"/>
    <cellStyle name="Note 7 6" xfId="11390" xr:uid="{00000000-0005-0000-0000-0000ACA00000}"/>
    <cellStyle name="Note 7 6 2" xfId="16693" xr:uid="{00000000-0005-0000-0000-0000ADA00000}"/>
    <cellStyle name="Note 7 6 2 2" xfId="29228" xr:uid="{00000000-0005-0000-0000-0000AEA00000}"/>
    <cellStyle name="Note 7 6 3" xfId="24145" xr:uid="{00000000-0005-0000-0000-0000AFA00000}"/>
    <cellStyle name="Note 7 7" xfId="11945" xr:uid="{00000000-0005-0000-0000-0000B0A00000}"/>
    <cellStyle name="Note 7 7 2" xfId="24694" xr:uid="{00000000-0005-0000-0000-0000B1A00000}"/>
    <cellStyle name="Note 7 8" xfId="17481" xr:uid="{00000000-0005-0000-0000-0000B2A00000}"/>
    <cellStyle name="Note 7 8 2" xfId="29980" xr:uid="{00000000-0005-0000-0000-0000B3A00000}"/>
    <cellStyle name="Note 7 9" xfId="20954" xr:uid="{00000000-0005-0000-0000-0000B4A00000}"/>
    <cellStyle name="Note 8" xfId="3052" xr:uid="{00000000-0005-0000-0000-0000B5A00000}"/>
    <cellStyle name="Note 8 10" xfId="30700" xr:uid="{00000000-0005-0000-0000-0000B6A00000}"/>
    <cellStyle name="Note 8 11" xfId="30739" xr:uid="{00000000-0005-0000-0000-0000B7A00000}"/>
    <cellStyle name="Note 8 12" xfId="37202" xr:uid="{00000000-0005-0000-0000-0000B8A00000}"/>
    <cellStyle name="Note 8 13" xfId="46032" xr:uid="{00000000-0005-0000-0000-0000B9A00000}"/>
    <cellStyle name="Note 8 2" xfId="8697" xr:uid="{00000000-0005-0000-0000-0000BAA00000}"/>
    <cellStyle name="Note 8 2 10" xfId="46033" xr:uid="{00000000-0005-0000-0000-0000BBA00000}"/>
    <cellStyle name="Note 8 2 2" xfId="11611" xr:uid="{00000000-0005-0000-0000-0000BCA00000}"/>
    <cellStyle name="Note 8 2 2 2" xfId="16870" xr:uid="{00000000-0005-0000-0000-0000BDA00000}"/>
    <cellStyle name="Note 8 2 2 2 2" xfId="29404" xr:uid="{00000000-0005-0000-0000-0000BEA00000}"/>
    <cellStyle name="Note 8 2 2 3" xfId="20770" xr:uid="{00000000-0005-0000-0000-0000BFA00000}"/>
    <cellStyle name="Note 8 2 2 3 2" xfId="30448" xr:uid="{00000000-0005-0000-0000-0000C0A00000}"/>
    <cellStyle name="Note 8 2 2 4" xfId="24363" xr:uid="{00000000-0005-0000-0000-0000C1A00000}"/>
    <cellStyle name="Note 8 2 2 5" xfId="33048" xr:uid="{00000000-0005-0000-0000-0000C2A00000}"/>
    <cellStyle name="Note 8 2 2 6" xfId="34091" xr:uid="{00000000-0005-0000-0000-0000C3A00000}"/>
    <cellStyle name="Note 8 2 2 7" xfId="31550" xr:uid="{00000000-0005-0000-0000-0000C4A00000}"/>
    <cellStyle name="Note 8 2 3" xfId="11483" xr:uid="{00000000-0005-0000-0000-0000C5A00000}"/>
    <cellStyle name="Note 8 2 3 2" xfId="16773" xr:uid="{00000000-0005-0000-0000-0000C6A00000}"/>
    <cellStyle name="Note 8 2 3 2 2" xfId="29308" xr:uid="{00000000-0005-0000-0000-0000C7A00000}"/>
    <cellStyle name="Note 8 2 3 3" xfId="24238" xr:uid="{00000000-0005-0000-0000-0000C8A00000}"/>
    <cellStyle name="Note 8 2 4" xfId="6443" xr:uid="{00000000-0005-0000-0000-0000C9A00000}"/>
    <cellStyle name="Note 8 2 4 2" xfId="21191" xr:uid="{00000000-0005-0000-0000-0000CAA00000}"/>
    <cellStyle name="Note 8 2 5" xfId="20619" xr:uid="{00000000-0005-0000-0000-0000CBA00000}"/>
    <cellStyle name="Note 8 2 5 2" xfId="30297" xr:uid="{00000000-0005-0000-0000-0000CCA00000}"/>
    <cellStyle name="Note 8 2 6" xfId="22754" xr:uid="{00000000-0005-0000-0000-0000CDA00000}"/>
    <cellStyle name="Note 8 2 7" xfId="32068" xr:uid="{00000000-0005-0000-0000-0000CEA00000}"/>
    <cellStyle name="Note 8 2 8" xfId="33908" xr:uid="{00000000-0005-0000-0000-0000CFA00000}"/>
    <cellStyle name="Note 8 2 9" xfId="30609" xr:uid="{00000000-0005-0000-0000-0000D0A00000}"/>
    <cellStyle name="Note 8 3" xfId="6548" xr:uid="{00000000-0005-0000-0000-0000D1A00000}"/>
    <cellStyle name="Note 8 3 2" xfId="13138" xr:uid="{00000000-0005-0000-0000-0000D2A00000}"/>
    <cellStyle name="Note 8 3 2 2" xfId="25883" xr:uid="{00000000-0005-0000-0000-0000D3A00000}"/>
    <cellStyle name="Note 8 3 3" xfId="20863" xr:uid="{00000000-0005-0000-0000-0000D4A00000}"/>
    <cellStyle name="Note 8 3 3 2" xfId="30541" xr:uid="{00000000-0005-0000-0000-0000D5A00000}"/>
    <cellStyle name="Note 8 3 4" xfId="21291" xr:uid="{00000000-0005-0000-0000-0000D6A00000}"/>
    <cellStyle name="Note 8 3 5" xfId="33188" xr:uid="{00000000-0005-0000-0000-0000D7A00000}"/>
    <cellStyle name="Note 8 3 6" xfId="34186" xr:uid="{00000000-0005-0000-0000-0000D8A00000}"/>
    <cellStyle name="Note 8 3 7" xfId="31972" xr:uid="{00000000-0005-0000-0000-0000D9A00000}"/>
    <cellStyle name="Note 8 3 8" xfId="46034" xr:uid="{00000000-0005-0000-0000-0000DAA00000}"/>
    <cellStyle name="Note 8 4" xfId="7195" xr:uid="{00000000-0005-0000-0000-0000DBA00000}"/>
    <cellStyle name="Note 8 4 2" xfId="13728" xr:uid="{00000000-0005-0000-0000-0000DCA00000}"/>
    <cellStyle name="Note 8 4 2 2" xfId="26459" xr:uid="{00000000-0005-0000-0000-0000DDA00000}"/>
    <cellStyle name="Note 8 4 3" xfId="21923" xr:uid="{00000000-0005-0000-0000-0000DEA00000}"/>
    <cellStyle name="Note 8 5" xfId="11824" xr:uid="{00000000-0005-0000-0000-0000DFA00000}"/>
    <cellStyle name="Note 8 5 2" xfId="17037" xr:uid="{00000000-0005-0000-0000-0000E0A00000}"/>
    <cellStyle name="Note 8 5 2 2" xfId="29568" xr:uid="{00000000-0005-0000-0000-0000E1A00000}"/>
    <cellStyle name="Note 8 5 3" xfId="24573" xr:uid="{00000000-0005-0000-0000-0000E2A00000}"/>
    <cellStyle name="Note 8 6" xfId="6821" xr:uid="{00000000-0005-0000-0000-0000E3A00000}"/>
    <cellStyle name="Note 8 6 2" xfId="21552" xr:uid="{00000000-0005-0000-0000-0000E4A00000}"/>
    <cellStyle name="Note 8 7" xfId="17436" xr:uid="{00000000-0005-0000-0000-0000E5A00000}"/>
    <cellStyle name="Note 8 7 2" xfId="29953" xr:uid="{00000000-0005-0000-0000-0000E6A00000}"/>
    <cellStyle name="Note 8 8" xfId="20955" xr:uid="{00000000-0005-0000-0000-0000E7A00000}"/>
    <cellStyle name="Note 8 9" xfId="30894" xr:uid="{00000000-0005-0000-0000-0000E8A00000}"/>
    <cellStyle name="Note 9" xfId="3053" xr:uid="{00000000-0005-0000-0000-0000E9A00000}"/>
    <cellStyle name="Note 9 10" xfId="30668" xr:uid="{00000000-0005-0000-0000-0000EAA00000}"/>
    <cellStyle name="Note 9 11" xfId="31956" xr:uid="{00000000-0005-0000-0000-0000EBA00000}"/>
    <cellStyle name="Note 9 12" xfId="37203" xr:uid="{00000000-0005-0000-0000-0000ECA00000}"/>
    <cellStyle name="Note 9 13" xfId="46035" xr:uid="{00000000-0005-0000-0000-0000EDA00000}"/>
    <cellStyle name="Note 9 2" xfId="8698" xr:uid="{00000000-0005-0000-0000-0000EEA00000}"/>
    <cellStyle name="Note 9 2 2" xfId="11612" xr:uid="{00000000-0005-0000-0000-0000EFA00000}"/>
    <cellStyle name="Note 9 2 2 2" xfId="16871" xr:uid="{00000000-0005-0000-0000-0000F0A00000}"/>
    <cellStyle name="Note 9 2 2 2 2" xfId="29405" xr:uid="{00000000-0005-0000-0000-0000F1A00000}"/>
    <cellStyle name="Note 9 2 2 3" xfId="20771" xr:uid="{00000000-0005-0000-0000-0000F2A00000}"/>
    <cellStyle name="Note 9 2 2 3 2" xfId="30449" xr:uid="{00000000-0005-0000-0000-0000F3A00000}"/>
    <cellStyle name="Note 9 2 2 4" xfId="24364" xr:uid="{00000000-0005-0000-0000-0000F4A00000}"/>
    <cellStyle name="Note 9 2 2 5" xfId="33049" xr:uid="{00000000-0005-0000-0000-0000F5A00000}"/>
    <cellStyle name="Note 9 2 2 6" xfId="34092" xr:uid="{00000000-0005-0000-0000-0000F6A00000}"/>
    <cellStyle name="Note 9 2 2 7" xfId="31953" xr:uid="{00000000-0005-0000-0000-0000F7A00000}"/>
    <cellStyle name="Note 9 2 3" xfId="7708" xr:uid="{00000000-0005-0000-0000-0000F8A00000}"/>
    <cellStyle name="Note 9 2 3 2" xfId="14205" xr:uid="{00000000-0005-0000-0000-0000F9A00000}"/>
    <cellStyle name="Note 9 2 3 2 2" xfId="26931" xr:uid="{00000000-0005-0000-0000-0000FAA00000}"/>
    <cellStyle name="Note 9 2 3 3" xfId="22428" xr:uid="{00000000-0005-0000-0000-0000FBA00000}"/>
    <cellStyle name="Note 9 2 4" xfId="6442" xr:uid="{00000000-0005-0000-0000-0000FCA00000}"/>
    <cellStyle name="Note 9 2 4 2" xfId="21190" xr:uid="{00000000-0005-0000-0000-0000FDA00000}"/>
    <cellStyle name="Note 9 2 5" xfId="20620" xr:uid="{00000000-0005-0000-0000-0000FEA00000}"/>
    <cellStyle name="Note 9 2 5 2" xfId="30298" xr:uid="{00000000-0005-0000-0000-0000FFA00000}"/>
    <cellStyle name="Note 9 2 6" xfId="22755" xr:uid="{00000000-0005-0000-0000-000000A10000}"/>
    <cellStyle name="Note 9 2 7" xfId="32069" xr:uid="{00000000-0005-0000-0000-000001A10000}"/>
    <cellStyle name="Note 9 2 8" xfId="33909" xr:uid="{00000000-0005-0000-0000-000002A10000}"/>
    <cellStyle name="Note 9 2 9" xfId="30610" xr:uid="{00000000-0005-0000-0000-000003A10000}"/>
    <cellStyle name="Note 9 3" xfId="6549" xr:uid="{00000000-0005-0000-0000-000004A10000}"/>
    <cellStyle name="Note 9 3 2" xfId="13139" xr:uid="{00000000-0005-0000-0000-000005A10000}"/>
    <cellStyle name="Note 9 3 2 2" xfId="25884" xr:uid="{00000000-0005-0000-0000-000006A10000}"/>
    <cellStyle name="Note 9 3 3" xfId="20864" xr:uid="{00000000-0005-0000-0000-000007A10000}"/>
    <cellStyle name="Note 9 3 3 2" xfId="30542" xr:uid="{00000000-0005-0000-0000-000008A10000}"/>
    <cellStyle name="Note 9 3 4" xfId="21292" xr:uid="{00000000-0005-0000-0000-000009A10000}"/>
    <cellStyle name="Note 9 3 5" xfId="33189" xr:uid="{00000000-0005-0000-0000-00000AA10000}"/>
    <cellStyle name="Note 9 3 6" xfId="34187" xr:uid="{00000000-0005-0000-0000-00000BA10000}"/>
    <cellStyle name="Note 9 3 7" xfId="30677" xr:uid="{00000000-0005-0000-0000-00000CA10000}"/>
    <cellStyle name="Note 9 4" xfId="7206" xr:uid="{00000000-0005-0000-0000-00000DA10000}"/>
    <cellStyle name="Note 9 4 2" xfId="13739" xr:uid="{00000000-0005-0000-0000-00000EA10000}"/>
    <cellStyle name="Note 9 4 2 2" xfId="26470" xr:uid="{00000000-0005-0000-0000-00000FA10000}"/>
    <cellStyle name="Note 9 4 3" xfId="21934" xr:uid="{00000000-0005-0000-0000-000010A10000}"/>
    <cellStyle name="Note 9 5" xfId="11697" xr:uid="{00000000-0005-0000-0000-000011A10000}"/>
    <cellStyle name="Note 9 5 2" xfId="16936" xr:uid="{00000000-0005-0000-0000-000012A10000}"/>
    <cellStyle name="Note 9 5 2 2" xfId="29469" xr:uid="{00000000-0005-0000-0000-000013A10000}"/>
    <cellStyle name="Note 9 5 3" xfId="24447" xr:uid="{00000000-0005-0000-0000-000014A10000}"/>
    <cellStyle name="Note 9 6" xfId="6738" xr:uid="{00000000-0005-0000-0000-000015A10000}"/>
    <cellStyle name="Note 9 6 2" xfId="21471" xr:uid="{00000000-0005-0000-0000-000016A10000}"/>
    <cellStyle name="Note 9 7" xfId="17479" xr:uid="{00000000-0005-0000-0000-000017A10000}"/>
    <cellStyle name="Note 9 7 2" xfId="29978" xr:uid="{00000000-0005-0000-0000-000018A10000}"/>
    <cellStyle name="Note 9 8" xfId="20956" xr:uid="{00000000-0005-0000-0000-000019A10000}"/>
    <cellStyle name="Note 9 9" xfId="30895" xr:uid="{00000000-0005-0000-0000-00001AA10000}"/>
    <cellStyle name="NUMBER_CALCULATED" xfId="6145" xr:uid="{00000000-0005-0000-0000-00001BA10000}"/>
    <cellStyle name="OBI_ColHeader" xfId="46036" xr:uid="{00000000-0005-0000-0000-00001CA10000}"/>
    <cellStyle name="Œ…‹æØ‚è [0.00]_laroux" xfId="5851" xr:uid="{00000000-0005-0000-0000-00001DA10000}"/>
    <cellStyle name="Œ…‹æØ‚è_laroux" xfId="5852" xr:uid="{00000000-0005-0000-0000-00001EA10000}"/>
    <cellStyle name="oft Excel]_x000d__x000a_Options5=1411_x000d__x000a_CBTLOCATION=C:\EXCEL\EXCELCBT_x000d__x000a_StickyPtX=607_x000d__x000a_StickyPtY=422_x000d__x000a_Default Chart=_x000d__x000a_Options3=0_x000d_" xfId="46037" xr:uid="{00000000-0005-0000-0000-00001FA10000}"/>
    <cellStyle name="Option" xfId="46038" xr:uid="{00000000-0005-0000-0000-000020A10000}"/>
    <cellStyle name="OptionHeading" xfId="46039" xr:uid="{00000000-0005-0000-0000-000021A10000}"/>
    <cellStyle name="Other" xfId="6205" xr:uid="{00000000-0005-0000-0000-000022A10000}"/>
    <cellStyle name="Other 2" xfId="8557" xr:uid="{00000000-0005-0000-0000-000023A10000}"/>
    <cellStyle name="Other 2 2" xfId="11652" xr:uid="{00000000-0005-0000-0000-000024A10000}"/>
    <cellStyle name="Other 2 2 2" xfId="16910" xr:uid="{00000000-0005-0000-0000-000025A10000}"/>
    <cellStyle name="Other 2 3" xfId="11538" xr:uid="{00000000-0005-0000-0000-000026A10000}"/>
    <cellStyle name="Other 3" xfId="7678" xr:uid="{00000000-0005-0000-0000-000027A10000}"/>
    <cellStyle name="Other 3 2" xfId="14177" xr:uid="{00000000-0005-0000-0000-000028A10000}"/>
    <cellStyle name="Other 4" xfId="11791" xr:uid="{00000000-0005-0000-0000-000029A10000}"/>
    <cellStyle name="Other 4 2" xfId="17018" xr:uid="{00000000-0005-0000-0000-00002AA10000}"/>
    <cellStyle name="Output" xfId="660" builtinId="21" customBuiltin="1"/>
    <cellStyle name="Output 10" xfId="3054" xr:uid="{00000000-0005-0000-0000-00002CA10000}"/>
    <cellStyle name="Output 10 10" xfId="31160" xr:uid="{00000000-0005-0000-0000-00002DA10000}"/>
    <cellStyle name="Output 10 11" xfId="33893" xr:uid="{00000000-0005-0000-0000-00002EA10000}"/>
    <cellStyle name="Output 10 12" xfId="37204" xr:uid="{00000000-0005-0000-0000-00002FA10000}"/>
    <cellStyle name="Output 10 2" xfId="8699" xr:uid="{00000000-0005-0000-0000-000030A10000}"/>
    <cellStyle name="Output 10 2 2" xfId="11613" xr:uid="{00000000-0005-0000-0000-000031A10000}"/>
    <cellStyle name="Output 10 2 2 2" xfId="16872" xr:uid="{00000000-0005-0000-0000-000032A10000}"/>
    <cellStyle name="Output 10 2 2 2 2" xfId="29406" xr:uid="{00000000-0005-0000-0000-000033A10000}"/>
    <cellStyle name="Output 10 2 2 3" xfId="20772" xr:uid="{00000000-0005-0000-0000-000034A10000}"/>
    <cellStyle name="Output 10 2 2 3 2" xfId="30450" xr:uid="{00000000-0005-0000-0000-000035A10000}"/>
    <cellStyle name="Output 10 2 2 4" xfId="24365" xr:uid="{00000000-0005-0000-0000-000036A10000}"/>
    <cellStyle name="Output 10 2 2 5" xfId="33050" xr:uid="{00000000-0005-0000-0000-000037A10000}"/>
    <cellStyle name="Output 10 2 2 6" xfId="34093" xr:uid="{00000000-0005-0000-0000-000038A10000}"/>
    <cellStyle name="Output 10 2 2 7" xfId="31552" xr:uid="{00000000-0005-0000-0000-000039A10000}"/>
    <cellStyle name="Output 10 2 3" xfId="11840" xr:uid="{00000000-0005-0000-0000-00003AA10000}"/>
    <cellStyle name="Output 10 2 3 2" xfId="17051" xr:uid="{00000000-0005-0000-0000-00003BA10000}"/>
    <cellStyle name="Output 10 2 3 2 2" xfId="29582" xr:uid="{00000000-0005-0000-0000-00003CA10000}"/>
    <cellStyle name="Output 10 2 3 3" xfId="24589" xr:uid="{00000000-0005-0000-0000-00003DA10000}"/>
    <cellStyle name="Output 10 2 4" xfId="7324" xr:uid="{00000000-0005-0000-0000-00003EA10000}"/>
    <cellStyle name="Output 10 2 4 2" xfId="22052" xr:uid="{00000000-0005-0000-0000-00003FA10000}"/>
    <cellStyle name="Output 10 2 5" xfId="20621" xr:uid="{00000000-0005-0000-0000-000040A10000}"/>
    <cellStyle name="Output 10 2 5 2" xfId="30299" xr:uid="{00000000-0005-0000-0000-000041A10000}"/>
    <cellStyle name="Output 10 2 6" xfId="22756" xr:uid="{00000000-0005-0000-0000-000042A10000}"/>
    <cellStyle name="Output 10 2 7" xfId="32070" xr:uid="{00000000-0005-0000-0000-000043A10000}"/>
    <cellStyle name="Output 10 2 8" xfId="33910" xr:uid="{00000000-0005-0000-0000-000044A10000}"/>
    <cellStyle name="Output 10 2 9" xfId="30611" xr:uid="{00000000-0005-0000-0000-000045A10000}"/>
    <cellStyle name="Output 10 3" xfId="6550" xr:uid="{00000000-0005-0000-0000-000046A10000}"/>
    <cellStyle name="Output 10 3 2" xfId="13140" xr:uid="{00000000-0005-0000-0000-000047A10000}"/>
    <cellStyle name="Output 10 3 2 2" xfId="25885" xr:uid="{00000000-0005-0000-0000-000048A10000}"/>
    <cellStyle name="Output 10 3 3" xfId="20865" xr:uid="{00000000-0005-0000-0000-000049A10000}"/>
    <cellStyle name="Output 10 3 3 2" xfId="30543" xr:uid="{00000000-0005-0000-0000-00004AA10000}"/>
    <cellStyle name="Output 10 3 4" xfId="21293" xr:uid="{00000000-0005-0000-0000-00004BA10000}"/>
    <cellStyle name="Output 10 3 5" xfId="33190" xr:uid="{00000000-0005-0000-0000-00004CA10000}"/>
    <cellStyle name="Output 10 3 6" xfId="34188" xr:uid="{00000000-0005-0000-0000-00004DA10000}"/>
    <cellStyle name="Output 10 3 7" xfId="31973" xr:uid="{00000000-0005-0000-0000-00004EA10000}"/>
    <cellStyle name="Output 10 4" xfId="6517" xr:uid="{00000000-0005-0000-0000-00004FA10000}"/>
    <cellStyle name="Output 10 4 2" xfId="13110" xr:uid="{00000000-0005-0000-0000-000050A10000}"/>
    <cellStyle name="Output 10 4 2 2" xfId="25855" xr:uid="{00000000-0005-0000-0000-000051A10000}"/>
    <cellStyle name="Output 10 4 3" xfId="21261" xr:uid="{00000000-0005-0000-0000-000052A10000}"/>
    <cellStyle name="Output 10 5" xfId="11545" xr:uid="{00000000-0005-0000-0000-000053A10000}"/>
    <cellStyle name="Output 10 5 2" xfId="16810" xr:uid="{00000000-0005-0000-0000-000054A10000}"/>
    <cellStyle name="Output 10 5 2 2" xfId="29344" xr:uid="{00000000-0005-0000-0000-000055A10000}"/>
    <cellStyle name="Output 10 5 3" xfId="24297" xr:uid="{00000000-0005-0000-0000-000056A10000}"/>
    <cellStyle name="Output 10 6" xfId="11950" xr:uid="{00000000-0005-0000-0000-000057A10000}"/>
    <cellStyle name="Output 10 6 2" xfId="24699" xr:uid="{00000000-0005-0000-0000-000058A10000}"/>
    <cellStyle name="Output 10 7" xfId="17480" xr:uid="{00000000-0005-0000-0000-000059A10000}"/>
    <cellStyle name="Output 10 7 2" xfId="29979" xr:uid="{00000000-0005-0000-0000-00005AA10000}"/>
    <cellStyle name="Output 10 8" xfId="20957" xr:uid="{00000000-0005-0000-0000-00005BA10000}"/>
    <cellStyle name="Output 10 9" xfId="30896" xr:uid="{00000000-0005-0000-0000-00005CA10000}"/>
    <cellStyle name="Output 11" xfId="3055" xr:uid="{00000000-0005-0000-0000-00005DA10000}"/>
    <cellStyle name="Output 11 10" xfId="31159" xr:uid="{00000000-0005-0000-0000-00005EA10000}"/>
    <cellStyle name="Output 11 11" xfId="30737" xr:uid="{00000000-0005-0000-0000-00005FA10000}"/>
    <cellStyle name="Output 11 12" xfId="37205" xr:uid="{00000000-0005-0000-0000-000060A10000}"/>
    <cellStyle name="Output 11 2" xfId="8700" xr:uid="{00000000-0005-0000-0000-000061A10000}"/>
    <cellStyle name="Output 11 2 2" xfId="11614" xr:uid="{00000000-0005-0000-0000-000062A10000}"/>
    <cellStyle name="Output 11 2 2 2" xfId="16873" xr:uid="{00000000-0005-0000-0000-000063A10000}"/>
    <cellStyle name="Output 11 2 2 2 2" xfId="29407" xr:uid="{00000000-0005-0000-0000-000064A10000}"/>
    <cellStyle name="Output 11 2 2 3" xfId="20773" xr:uid="{00000000-0005-0000-0000-000065A10000}"/>
    <cellStyle name="Output 11 2 2 3 2" xfId="30451" xr:uid="{00000000-0005-0000-0000-000066A10000}"/>
    <cellStyle name="Output 11 2 2 4" xfId="24366" xr:uid="{00000000-0005-0000-0000-000067A10000}"/>
    <cellStyle name="Output 11 2 2 5" xfId="33051" xr:uid="{00000000-0005-0000-0000-000068A10000}"/>
    <cellStyle name="Output 11 2 2 6" xfId="34094" xr:uid="{00000000-0005-0000-0000-000069A10000}"/>
    <cellStyle name="Output 11 2 2 7" xfId="31553" xr:uid="{00000000-0005-0000-0000-00006AA10000}"/>
    <cellStyle name="Output 11 2 3" xfId="11891" xr:uid="{00000000-0005-0000-0000-00006BA10000}"/>
    <cellStyle name="Output 11 2 3 2" xfId="17077" xr:uid="{00000000-0005-0000-0000-00006CA10000}"/>
    <cellStyle name="Output 11 2 3 2 2" xfId="29608" xr:uid="{00000000-0005-0000-0000-00006DA10000}"/>
    <cellStyle name="Output 11 2 3 3" xfId="24640" xr:uid="{00000000-0005-0000-0000-00006EA10000}"/>
    <cellStyle name="Output 11 2 4" xfId="6441" xr:uid="{00000000-0005-0000-0000-00006FA10000}"/>
    <cellStyle name="Output 11 2 4 2" xfId="21189" xr:uid="{00000000-0005-0000-0000-000070A10000}"/>
    <cellStyle name="Output 11 2 5" xfId="20622" xr:uid="{00000000-0005-0000-0000-000071A10000}"/>
    <cellStyle name="Output 11 2 5 2" xfId="30300" xr:uid="{00000000-0005-0000-0000-000072A10000}"/>
    <cellStyle name="Output 11 2 6" xfId="22757" xr:uid="{00000000-0005-0000-0000-000073A10000}"/>
    <cellStyle name="Output 11 2 7" xfId="32071" xr:uid="{00000000-0005-0000-0000-000074A10000}"/>
    <cellStyle name="Output 11 2 8" xfId="33911" xr:uid="{00000000-0005-0000-0000-000075A10000}"/>
    <cellStyle name="Output 11 2 9" xfId="30612" xr:uid="{00000000-0005-0000-0000-000076A10000}"/>
    <cellStyle name="Output 11 3" xfId="6551" xr:uid="{00000000-0005-0000-0000-000077A10000}"/>
    <cellStyle name="Output 11 3 2" xfId="13141" xr:uid="{00000000-0005-0000-0000-000078A10000}"/>
    <cellStyle name="Output 11 3 2 2" xfId="25886" xr:uid="{00000000-0005-0000-0000-000079A10000}"/>
    <cellStyle name="Output 11 3 3" xfId="20866" xr:uid="{00000000-0005-0000-0000-00007AA10000}"/>
    <cellStyle name="Output 11 3 3 2" xfId="30544" xr:uid="{00000000-0005-0000-0000-00007BA10000}"/>
    <cellStyle name="Output 11 3 4" xfId="21294" xr:uid="{00000000-0005-0000-0000-00007CA10000}"/>
    <cellStyle name="Output 11 3 5" xfId="33191" xr:uid="{00000000-0005-0000-0000-00007DA10000}"/>
    <cellStyle name="Output 11 3 6" xfId="34189" xr:uid="{00000000-0005-0000-0000-00007EA10000}"/>
    <cellStyle name="Output 11 3 7" xfId="30933" xr:uid="{00000000-0005-0000-0000-00007FA10000}"/>
    <cellStyle name="Output 11 4" xfId="7205" xr:uid="{00000000-0005-0000-0000-000080A10000}"/>
    <cellStyle name="Output 11 4 2" xfId="13738" xr:uid="{00000000-0005-0000-0000-000081A10000}"/>
    <cellStyle name="Output 11 4 2 2" xfId="26469" xr:uid="{00000000-0005-0000-0000-000082A10000}"/>
    <cellStyle name="Output 11 4 3" xfId="21933" xr:uid="{00000000-0005-0000-0000-000083A10000}"/>
    <cellStyle name="Output 11 5" xfId="11489" xr:uid="{00000000-0005-0000-0000-000084A10000}"/>
    <cellStyle name="Output 11 5 2" xfId="16777" xr:uid="{00000000-0005-0000-0000-000085A10000}"/>
    <cellStyle name="Output 11 5 2 2" xfId="29312" xr:uid="{00000000-0005-0000-0000-000086A10000}"/>
    <cellStyle name="Output 11 5 3" xfId="24244" xr:uid="{00000000-0005-0000-0000-000087A10000}"/>
    <cellStyle name="Output 11 6" xfId="7632" xr:uid="{00000000-0005-0000-0000-000088A10000}"/>
    <cellStyle name="Output 11 6 2" xfId="22356" xr:uid="{00000000-0005-0000-0000-000089A10000}"/>
    <cellStyle name="Output 11 7" xfId="17435" xr:uid="{00000000-0005-0000-0000-00008AA10000}"/>
    <cellStyle name="Output 11 7 2" xfId="29952" xr:uid="{00000000-0005-0000-0000-00008BA10000}"/>
    <cellStyle name="Output 11 8" xfId="20958" xr:uid="{00000000-0005-0000-0000-00008CA10000}"/>
    <cellStyle name="Output 11 9" xfId="30897" xr:uid="{00000000-0005-0000-0000-00008DA10000}"/>
    <cellStyle name="Output 12" xfId="3056" xr:uid="{00000000-0005-0000-0000-00008EA10000}"/>
    <cellStyle name="Output 12 10" xfId="31158" xr:uid="{00000000-0005-0000-0000-00008FA10000}"/>
    <cellStyle name="Output 12 11" xfId="31226" xr:uid="{00000000-0005-0000-0000-000090A10000}"/>
    <cellStyle name="Output 12 12" xfId="37206" xr:uid="{00000000-0005-0000-0000-000091A10000}"/>
    <cellStyle name="Output 12 2" xfId="8701" xr:uid="{00000000-0005-0000-0000-000092A10000}"/>
    <cellStyle name="Output 12 2 2" xfId="11615" xr:uid="{00000000-0005-0000-0000-000093A10000}"/>
    <cellStyle name="Output 12 2 2 2" xfId="16874" xr:uid="{00000000-0005-0000-0000-000094A10000}"/>
    <cellStyle name="Output 12 2 2 2 2" xfId="29408" xr:uid="{00000000-0005-0000-0000-000095A10000}"/>
    <cellStyle name="Output 12 2 2 3" xfId="20774" xr:uid="{00000000-0005-0000-0000-000096A10000}"/>
    <cellStyle name="Output 12 2 2 3 2" xfId="30452" xr:uid="{00000000-0005-0000-0000-000097A10000}"/>
    <cellStyle name="Output 12 2 2 4" xfId="24367" xr:uid="{00000000-0005-0000-0000-000098A10000}"/>
    <cellStyle name="Output 12 2 2 5" xfId="33052" xr:uid="{00000000-0005-0000-0000-000099A10000}"/>
    <cellStyle name="Output 12 2 2 6" xfId="34095" xr:uid="{00000000-0005-0000-0000-00009AA10000}"/>
    <cellStyle name="Output 12 2 2 7" xfId="30852" xr:uid="{00000000-0005-0000-0000-00009BA10000}"/>
    <cellStyle name="Output 12 2 3" xfId="11643" xr:uid="{00000000-0005-0000-0000-00009CA10000}"/>
    <cellStyle name="Output 12 2 3 2" xfId="16902" xr:uid="{00000000-0005-0000-0000-00009DA10000}"/>
    <cellStyle name="Output 12 2 3 2 2" xfId="29436" xr:uid="{00000000-0005-0000-0000-00009EA10000}"/>
    <cellStyle name="Output 12 2 3 3" xfId="24395" xr:uid="{00000000-0005-0000-0000-00009FA10000}"/>
    <cellStyle name="Output 12 2 4" xfId="11807" xr:uid="{00000000-0005-0000-0000-0000A0A10000}"/>
    <cellStyle name="Output 12 2 4 2" xfId="24556" xr:uid="{00000000-0005-0000-0000-0000A1A10000}"/>
    <cellStyle name="Output 12 2 5" xfId="20623" xr:uid="{00000000-0005-0000-0000-0000A2A10000}"/>
    <cellStyle name="Output 12 2 5 2" xfId="30301" xr:uid="{00000000-0005-0000-0000-0000A3A10000}"/>
    <cellStyle name="Output 12 2 6" xfId="22758" xr:uid="{00000000-0005-0000-0000-0000A4A10000}"/>
    <cellStyle name="Output 12 2 7" xfId="32072" xr:uid="{00000000-0005-0000-0000-0000A5A10000}"/>
    <cellStyle name="Output 12 2 8" xfId="33912" xr:uid="{00000000-0005-0000-0000-0000A6A10000}"/>
    <cellStyle name="Output 12 2 9" xfId="30613" xr:uid="{00000000-0005-0000-0000-0000A7A10000}"/>
    <cellStyle name="Output 12 3" xfId="6552" xr:uid="{00000000-0005-0000-0000-0000A8A10000}"/>
    <cellStyle name="Output 12 3 2" xfId="13142" xr:uid="{00000000-0005-0000-0000-0000A9A10000}"/>
    <cellStyle name="Output 12 3 2 2" xfId="25887" xr:uid="{00000000-0005-0000-0000-0000AAA10000}"/>
    <cellStyle name="Output 12 3 3" xfId="20867" xr:uid="{00000000-0005-0000-0000-0000ABA10000}"/>
    <cellStyle name="Output 12 3 3 2" xfId="30545" xr:uid="{00000000-0005-0000-0000-0000ACA10000}"/>
    <cellStyle name="Output 12 3 4" xfId="21295" xr:uid="{00000000-0005-0000-0000-0000ADA10000}"/>
    <cellStyle name="Output 12 3 5" xfId="33192" xr:uid="{00000000-0005-0000-0000-0000AEA10000}"/>
    <cellStyle name="Output 12 3 6" xfId="34190" xr:uid="{00000000-0005-0000-0000-0000AFA10000}"/>
    <cellStyle name="Output 12 3 7" xfId="30874" xr:uid="{00000000-0005-0000-0000-0000B0A10000}"/>
    <cellStyle name="Output 12 4" xfId="7204" xr:uid="{00000000-0005-0000-0000-0000B1A10000}"/>
    <cellStyle name="Output 12 4 2" xfId="13737" xr:uid="{00000000-0005-0000-0000-0000B2A10000}"/>
    <cellStyle name="Output 12 4 2 2" xfId="26468" xr:uid="{00000000-0005-0000-0000-0000B3A10000}"/>
    <cellStyle name="Output 12 4 3" xfId="21932" xr:uid="{00000000-0005-0000-0000-0000B4A10000}"/>
    <cellStyle name="Output 12 5" xfId="11384" xr:uid="{00000000-0005-0000-0000-0000B5A10000}"/>
    <cellStyle name="Output 12 5 2" xfId="16687" xr:uid="{00000000-0005-0000-0000-0000B6A10000}"/>
    <cellStyle name="Output 12 5 2 2" xfId="29222" xr:uid="{00000000-0005-0000-0000-0000B7A10000}"/>
    <cellStyle name="Output 12 5 3" xfId="24139" xr:uid="{00000000-0005-0000-0000-0000B8A10000}"/>
    <cellStyle name="Output 12 6" xfId="11516" xr:uid="{00000000-0005-0000-0000-0000B9A10000}"/>
    <cellStyle name="Output 12 6 2" xfId="24271" xr:uid="{00000000-0005-0000-0000-0000BAA10000}"/>
    <cellStyle name="Output 12 7" xfId="17477" xr:uid="{00000000-0005-0000-0000-0000BBA10000}"/>
    <cellStyle name="Output 12 7 2" xfId="29976" xr:uid="{00000000-0005-0000-0000-0000BCA10000}"/>
    <cellStyle name="Output 12 8" xfId="20959" xr:uid="{00000000-0005-0000-0000-0000BDA10000}"/>
    <cellStyle name="Output 12 9" xfId="30898" xr:uid="{00000000-0005-0000-0000-0000BEA10000}"/>
    <cellStyle name="Output 13" xfId="37207" xr:uid="{00000000-0005-0000-0000-0000BFA10000}"/>
    <cellStyle name="Output 14" xfId="37208" xr:uid="{00000000-0005-0000-0000-0000C0A10000}"/>
    <cellStyle name="Output 15" xfId="37209" xr:uid="{00000000-0005-0000-0000-0000C1A10000}"/>
    <cellStyle name="Output 16" xfId="37210" xr:uid="{00000000-0005-0000-0000-0000C2A10000}"/>
    <cellStyle name="Output 17" xfId="37211" xr:uid="{00000000-0005-0000-0000-0000C3A10000}"/>
    <cellStyle name="Output 2" xfId="1059" xr:uid="{00000000-0005-0000-0000-0000C4A10000}"/>
    <cellStyle name="Output 2 10" xfId="11924" xr:uid="{00000000-0005-0000-0000-0000C5A10000}"/>
    <cellStyle name="Output 2 10 2" xfId="24673" xr:uid="{00000000-0005-0000-0000-0000C6A10000}"/>
    <cellStyle name="Output 2 11" xfId="18294" xr:uid="{00000000-0005-0000-0000-0000C7A10000}"/>
    <cellStyle name="Output 2 11 2" xfId="30049" xr:uid="{00000000-0005-0000-0000-0000C8A10000}"/>
    <cellStyle name="Output 2 12" xfId="20960" xr:uid="{00000000-0005-0000-0000-0000C9A10000}"/>
    <cellStyle name="Output 2 13" xfId="30684" xr:uid="{00000000-0005-0000-0000-0000CAA10000}"/>
    <cellStyle name="Output 2 14" xfId="30858" xr:uid="{00000000-0005-0000-0000-0000CBA10000}"/>
    <cellStyle name="Output 2 15" xfId="30946" xr:uid="{00000000-0005-0000-0000-0000CCA10000}"/>
    <cellStyle name="Output 2 16" xfId="37212" xr:uid="{00000000-0005-0000-0000-0000CDA10000}"/>
    <cellStyle name="Output 2 17" xfId="3057" xr:uid="{00000000-0005-0000-0000-0000CEA10000}"/>
    <cellStyle name="Output 2 2" xfId="3058" xr:uid="{00000000-0005-0000-0000-0000CFA10000}"/>
    <cellStyle name="Output 2 2 10" xfId="31156" xr:uid="{00000000-0005-0000-0000-0000D0A10000}"/>
    <cellStyle name="Output 2 2 11" xfId="30741" xr:uid="{00000000-0005-0000-0000-0000D1A10000}"/>
    <cellStyle name="Output 2 2 12" xfId="46040" xr:uid="{00000000-0005-0000-0000-0000D2A10000}"/>
    <cellStyle name="Output 2 2 2" xfId="8703" xr:uid="{00000000-0005-0000-0000-0000D3A10000}"/>
    <cellStyle name="Output 2 2 2 10" xfId="46041" xr:uid="{00000000-0005-0000-0000-0000D4A10000}"/>
    <cellStyle name="Output 2 2 2 2" xfId="11617" xr:uid="{00000000-0005-0000-0000-0000D5A10000}"/>
    <cellStyle name="Output 2 2 2 2 2" xfId="16876" xr:uid="{00000000-0005-0000-0000-0000D6A10000}"/>
    <cellStyle name="Output 2 2 2 2 2 2" xfId="29410" xr:uid="{00000000-0005-0000-0000-0000D7A10000}"/>
    <cellStyle name="Output 2 2 2 2 3" xfId="20776" xr:uid="{00000000-0005-0000-0000-0000D8A10000}"/>
    <cellStyle name="Output 2 2 2 2 3 2" xfId="30454" xr:uid="{00000000-0005-0000-0000-0000D9A10000}"/>
    <cellStyle name="Output 2 2 2 2 4" xfId="24369" xr:uid="{00000000-0005-0000-0000-0000DAA10000}"/>
    <cellStyle name="Output 2 2 2 2 5" xfId="33054" xr:uid="{00000000-0005-0000-0000-0000DBA10000}"/>
    <cellStyle name="Output 2 2 2 2 6" xfId="34097" xr:uid="{00000000-0005-0000-0000-0000DCA10000}"/>
    <cellStyle name="Output 2 2 2 2 7" xfId="31969" xr:uid="{00000000-0005-0000-0000-0000DDA10000}"/>
    <cellStyle name="Output 2 2 2 2 8" xfId="46042" xr:uid="{00000000-0005-0000-0000-0000DEA10000}"/>
    <cellStyle name="Output 2 2 2 3" xfId="11473" xr:uid="{00000000-0005-0000-0000-0000DFA10000}"/>
    <cellStyle name="Output 2 2 2 3 2" xfId="16763" xr:uid="{00000000-0005-0000-0000-0000E0A10000}"/>
    <cellStyle name="Output 2 2 2 3 2 2" xfId="29298" xr:uid="{00000000-0005-0000-0000-0000E1A10000}"/>
    <cellStyle name="Output 2 2 2 3 3" xfId="24228" xr:uid="{00000000-0005-0000-0000-0000E2A10000}"/>
    <cellStyle name="Output 2 2 2 4" xfId="11519" xr:uid="{00000000-0005-0000-0000-0000E3A10000}"/>
    <cellStyle name="Output 2 2 2 4 2" xfId="24274" xr:uid="{00000000-0005-0000-0000-0000E4A10000}"/>
    <cellStyle name="Output 2 2 2 5" xfId="20625" xr:uid="{00000000-0005-0000-0000-0000E5A10000}"/>
    <cellStyle name="Output 2 2 2 5 2" xfId="30303" xr:uid="{00000000-0005-0000-0000-0000E6A10000}"/>
    <cellStyle name="Output 2 2 2 6" xfId="22760" xr:uid="{00000000-0005-0000-0000-0000E7A10000}"/>
    <cellStyle name="Output 2 2 2 7" xfId="32074" xr:uid="{00000000-0005-0000-0000-0000E8A10000}"/>
    <cellStyle name="Output 2 2 2 8" xfId="33914" xr:uid="{00000000-0005-0000-0000-0000E9A10000}"/>
    <cellStyle name="Output 2 2 2 9" xfId="30615" xr:uid="{00000000-0005-0000-0000-0000EAA10000}"/>
    <cellStyle name="Output 2 2 3" xfId="6554" xr:uid="{00000000-0005-0000-0000-0000EBA10000}"/>
    <cellStyle name="Output 2 2 3 2" xfId="13144" xr:uid="{00000000-0005-0000-0000-0000ECA10000}"/>
    <cellStyle name="Output 2 2 3 2 2" xfId="25889" xr:uid="{00000000-0005-0000-0000-0000EDA10000}"/>
    <cellStyle name="Output 2 2 3 3" xfId="20869" xr:uid="{00000000-0005-0000-0000-0000EEA10000}"/>
    <cellStyle name="Output 2 2 3 3 2" xfId="30547" xr:uid="{00000000-0005-0000-0000-0000EFA10000}"/>
    <cellStyle name="Output 2 2 3 4" xfId="21297" xr:uid="{00000000-0005-0000-0000-0000F0A10000}"/>
    <cellStyle name="Output 2 2 3 5" xfId="33194" xr:uid="{00000000-0005-0000-0000-0000F1A10000}"/>
    <cellStyle name="Output 2 2 3 6" xfId="34192" xr:uid="{00000000-0005-0000-0000-0000F2A10000}"/>
    <cellStyle name="Output 2 2 3 7" xfId="30628" xr:uid="{00000000-0005-0000-0000-0000F3A10000}"/>
    <cellStyle name="Output 2 2 3 8" xfId="46043" xr:uid="{00000000-0005-0000-0000-0000F4A10000}"/>
    <cellStyle name="Output 2 2 4" xfId="7202" xr:uid="{00000000-0005-0000-0000-0000F5A10000}"/>
    <cellStyle name="Output 2 2 4 2" xfId="13735" xr:uid="{00000000-0005-0000-0000-0000F6A10000}"/>
    <cellStyle name="Output 2 2 4 2 2" xfId="26466" xr:uid="{00000000-0005-0000-0000-0000F7A10000}"/>
    <cellStyle name="Output 2 2 4 3" xfId="21930" xr:uid="{00000000-0005-0000-0000-0000F8A10000}"/>
    <cellStyle name="Output 2 2 5" xfId="11702" xr:uid="{00000000-0005-0000-0000-0000F9A10000}"/>
    <cellStyle name="Output 2 2 5 2" xfId="16941" xr:uid="{00000000-0005-0000-0000-0000FAA10000}"/>
    <cellStyle name="Output 2 2 5 2 2" xfId="29474" xr:uid="{00000000-0005-0000-0000-0000FBA10000}"/>
    <cellStyle name="Output 2 2 5 3" xfId="24452" xr:uid="{00000000-0005-0000-0000-0000FCA10000}"/>
    <cellStyle name="Output 2 2 6" xfId="11783" xr:uid="{00000000-0005-0000-0000-0000FDA10000}"/>
    <cellStyle name="Output 2 2 6 2" xfId="24534" xr:uid="{00000000-0005-0000-0000-0000FEA10000}"/>
    <cellStyle name="Output 2 2 7" xfId="17434" xr:uid="{00000000-0005-0000-0000-0000FFA10000}"/>
    <cellStyle name="Output 2 2 7 2" xfId="29951" xr:uid="{00000000-0005-0000-0000-000000A20000}"/>
    <cellStyle name="Output 2 2 8" xfId="20961" xr:uid="{00000000-0005-0000-0000-000001A20000}"/>
    <cellStyle name="Output 2 2 9" xfId="30900" xr:uid="{00000000-0005-0000-0000-000002A20000}"/>
    <cellStyle name="Output 2 3" xfId="3059" xr:uid="{00000000-0005-0000-0000-000003A20000}"/>
    <cellStyle name="Output 2 3 10" xfId="31155" xr:uid="{00000000-0005-0000-0000-000004A20000}"/>
    <cellStyle name="Output 2 3 11" xfId="30740" xr:uid="{00000000-0005-0000-0000-000005A20000}"/>
    <cellStyle name="Output 2 3 12" xfId="46044" xr:uid="{00000000-0005-0000-0000-000006A20000}"/>
    <cellStyle name="Output 2 3 2" xfId="8704" xr:uid="{00000000-0005-0000-0000-000007A20000}"/>
    <cellStyle name="Output 2 3 2 10" xfId="46045" xr:uid="{00000000-0005-0000-0000-000008A20000}"/>
    <cellStyle name="Output 2 3 2 2" xfId="11618" xr:uid="{00000000-0005-0000-0000-000009A20000}"/>
    <cellStyle name="Output 2 3 2 2 2" xfId="16877" xr:uid="{00000000-0005-0000-0000-00000AA20000}"/>
    <cellStyle name="Output 2 3 2 2 2 2" xfId="29411" xr:uid="{00000000-0005-0000-0000-00000BA20000}"/>
    <cellStyle name="Output 2 3 2 2 3" xfId="20777" xr:uid="{00000000-0005-0000-0000-00000CA20000}"/>
    <cellStyle name="Output 2 3 2 2 3 2" xfId="30455" xr:uid="{00000000-0005-0000-0000-00000DA20000}"/>
    <cellStyle name="Output 2 3 2 2 4" xfId="24370" xr:uid="{00000000-0005-0000-0000-00000EA20000}"/>
    <cellStyle name="Output 2 3 2 2 5" xfId="33055" xr:uid="{00000000-0005-0000-0000-00000FA20000}"/>
    <cellStyle name="Output 2 3 2 2 6" xfId="34098" xr:uid="{00000000-0005-0000-0000-000010A20000}"/>
    <cellStyle name="Output 2 3 2 2 7" xfId="31544" xr:uid="{00000000-0005-0000-0000-000011A20000}"/>
    <cellStyle name="Output 2 3 2 3" xfId="6760" xr:uid="{00000000-0005-0000-0000-000012A20000}"/>
    <cellStyle name="Output 2 3 2 3 2" xfId="13324" xr:uid="{00000000-0005-0000-0000-000013A20000}"/>
    <cellStyle name="Output 2 3 2 3 2 2" xfId="26059" xr:uid="{00000000-0005-0000-0000-000014A20000}"/>
    <cellStyle name="Output 2 3 2 3 3" xfId="21491" xr:uid="{00000000-0005-0000-0000-000015A20000}"/>
    <cellStyle name="Output 2 3 2 4" xfId="11461" xr:uid="{00000000-0005-0000-0000-000016A20000}"/>
    <cellStyle name="Output 2 3 2 4 2" xfId="24216" xr:uid="{00000000-0005-0000-0000-000017A20000}"/>
    <cellStyle name="Output 2 3 2 5" xfId="20626" xr:uid="{00000000-0005-0000-0000-000018A20000}"/>
    <cellStyle name="Output 2 3 2 5 2" xfId="30304" xr:uid="{00000000-0005-0000-0000-000019A20000}"/>
    <cellStyle name="Output 2 3 2 6" xfId="22761" xr:uid="{00000000-0005-0000-0000-00001AA20000}"/>
    <cellStyle name="Output 2 3 2 7" xfId="32075" xr:uid="{00000000-0005-0000-0000-00001BA20000}"/>
    <cellStyle name="Output 2 3 2 8" xfId="33915" xr:uid="{00000000-0005-0000-0000-00001CA20000}"/>
    <cellStyle name="Output 2 3 2 9" xfId="30616" xr:uid="{00000000-0005-0000-0000-00001DA20000}"/>
    <cellStyle name="Output 2 3 3" xfId="6555" xr:uid="{00000000-0005-0000-0000-00001EA20000}"/>
    <cellStyle name="Output 2 3 3 2" xfId="13145" xr:uid="{00000000-0005-0000-0000-00001FA20000}"/>
    <cellStyle name="Output 2 3 3 2 2" xfId="25890" xr:uid="{00000000-0005-0000-0000-000020A20000}"/>
    <cellStyle name="Output 2 3 3 3" xfId="20870" xr:uid="{00000000-0005-0000-0000-000021A20000}"/>
    <cellStyle name="Output 2 3 3 3 2" xfId="30548" xr:uid="{00000000-0005-0000-0000-000022A20000}"/>
    <cellStyle name="Output 2 3 3 4" xfId="21298" xr:uid="{00000000-0005-0000-0000-000023A20000}"/>
    <cellStyle name="Output 2 3 3 5" xfId="33195" xr:uid="{00000000-0005-0000-0000-000024A20000}"/>
    <cellStyle name="Output 2 3 3 6" xfId="34193" xr:uid="{00000000-0005-0000-0000-000025A20000}"/>
    <cellStyle name="Output 2 3 3 7" xfId="30875" xr:uid="{00000000-0005-0000-0000-000026A20000}"/>
    <cellStyle name="Output 2 3 4" xfId="7201" xr:uid="{00000000-0005-0000-0000-000027A20000}"/>
    <cellStyle name="Output 2 3 4 2" xfId="13734" xr:uid="{00000000-0005-0000-0000-000028A20000}"/>
    <cellStyle name="Output 2 3 4 2 2" xfId="26465" xr:uid="{00000000-0005-0000-0000-000029A20000}"/>
    <cellStyle name="Output 2 3 4 3" xfId="21929" xr:uid="{00000000-0005-0000-0000-00002AA20000}"/>
    <cellStyle name="Output 2 3 5" xfId="11550" xr:uid="{00000000-0005-0000-0000-00002BA20000}"/>
    <cellStyle name="Output 2 3 5 2" xfId="16815" xr:uid="{00000000-0005-0000-0000-00002CA20000}"/>
    <cellStyle name="Output 2 3 5 2 2" xfId="29349" xr:uid="{00000000-0005-0000-0000-00002DA20000}"/>
    <cellStyle name="Output 2 3 5 3" xfId="24302" xr:uid="{00000000-0005-0000-0000-00002EA20000}"/>
    <cellStyle name="Output 2 3 6" xfId="6485" xr:uid="{00000000-0005-0000-0000-00002FA20000}"/>
    <cellStyle name="Output 2 3 6 2" xfId="21229" xr:uid="{00000000-0005-0000-0000-000030A20000}"/>
    <cellStyle name="Output 2 3 7" xfId="18696" xr:uid="{00000000-0005-0000-0000-000031A20000}"/>
    <cellStyle name="Output 2 3 7 2" xfId="30098" xr:uid="{00000000-0005-0000-0000-000032A20000}"/>
    <cellStyle name="Output 2 3 8" xfId="20962" xr:uid="{00000000-0005-0000-0000-000033A20000}"/>
    <cellStyle name="Output 2 3 9" xfId="30901" xr:uid="{00000000-0005-0000-0000-000034A20000}"/>
    <cellStyle name="Output 2 4" xfId="8702" xr:uid="{00000000-0005-0000-0000-000035A20000}"/>
    <cellStyle name="Output 2 4 10" xfId="46046" xr:uid="{00000000-0005-0000-0000-000036A20000}"/>
    <cellStyle name="Output 2 4 2" xfId="11616" xr:uid="{00000000-0005-0000-0000-000037A20000}"/>
    <cellStyle name="Output 2 4 2 2" xfId="16875" xr:uid="{00000000-0005-0000-0000-000038A20000}"/>
    <cellStyle name="Output 2 4 2 2 2" xfId="20775" xr:uid="{00000000-0005-0000-0000-000039A20000}"/>
    <cellStyle name="Output 2 4 2 2 2 2" xfId="30453" xr:uid="{00000000-0005-0000-0000-00003AA20000}"/>
    <cellStyle name="Output 2 4 2 2 3" xfId="29409" xr:uid="{00000000-0005-0000-0000-00003BA20000}"/>
    <cellStyle name="Output 2 4 2 2 4" xfId="33053" xr:uid="{00000000-0005-0000-0000-00003CA20000}"/>
    <cellStyle name="Output 2 4 2 2 5" xfId="34096" xr:uid="{00000000-0005-0000-0000-00003DA20000}"/>
    <cellStyle name="Output 2 4 2 2 6" xfId="31554" xr:uid="{00000000-0005-0000-0000-00003EA20000}"/>
    <cellStyle name="Output 2 4 2 3" xfId="20624" xr:uid="{00000000-0005-0000-0000-00003FA20000}"/>
    <cellStyle name="Output 2 4 2 3 2" xfId="30302" xr:uid="{00000000-0005-0000-0000-000040A20000}"/>
    <cellStyle name="Output 2 4 2 4" xfId="24368" xr:uid="{00000000-0005-0000-0000-000041A20000}"/>
    <cellStyle name="Output 2 4 2 5" xfId="32073" xr:uid="{00000000-0005-0000-0000-000042A20000}"/>
    <cellStyle name="Output 2 4 2 6" xfId="33913" xr:uid="{00000000-0005-0000-0000-000043A20000}"/>
    <cellStyle name="Output 2 4 2 7" xfId="30614" xr:uid="{00000000-0005-0000-0000-000044A20000}"/>
    <cellStyle name="Output 2 4 2 8" xfId="46047" xr:uid="{00000000-0005-0000-0000-000045A20000}"/>
    <cellStyle name="Output 2 4 3" xfId="11508" xr:uid="{00000000-0005-0000-0000-000046A20000}"/>
    <cellStyle name="Output 2 4 3 2" xfId="16790" xr:uid="{00000000-0005-0000-0000-000047A20000}"/>
    <cellStyle name="Output 2 4 3 2 2" xfId="29325" xr:uid="{00000000-0005-0000-0000-000048A20000}"/>
    <cellStyle name="Output 2 4 3 3" xfId="20868" xr:uid="{00000000-0005-0000-0000-000049A20000}"/>
    <cellStyle name="Output 2 4 3 3 2" xfId="30546" xr:uid="{00000000-0005-0000-0000-00004AA20000}"/>
    <cellStyle name="Output 2 4 3 4" xfId="24263" xr:uid="{00000000-0005-0000-0000-00004BA20000}"/>
    <cellStyle name="Output 2 4 3 5" xfId="33193" xr:uid="{00000000-0005-0000-0000-00004CA20000}"/>
    <cellStyle name="Output 2 4 3 6" xfId="34191" xr:uid="{00000000-0005-0000-0000-00004DA20000}"/>
    <cellStyle name="Output 2 4 3 7" xfId="30853" xr:uid="{00000000-0005-0000-0000-00004EA20000}"/>
    <cellStyle name="Output 2 4 4" xfId="7579" xr:uid="{00000000-0005-0000-0000-00004FA20000}"/>
    <cellStyle name="Output 2 4 4 2" xfId="22306" xr:uid="{00000000-0005-0000-0000-000050A20000}"/>
    <cellStyle name="Output 2 4 5" xfId="17478" xr:uid="{00000000-0005-0000-0000-000051A20000}"/>
    <cellStyle name="Output 2 4 5 2" xfId="29977" xr:uid="{00000000-0005-0000-0000-000052A20000}"/>
    <cellStyle name="Output 2 4 6" xfId="22759" xr:uid="{00000000-0005-0000-0000-000053A20000}"/>
    <cellStyle name="Output 2 4 7" xfId="30899" xr:uid="{00000000-0005-0000-0000-000054A20000}"/>
    <cellStyle name="Output 2 4 8" xfId="31157" xr:uid="{00000000-0005-0000-0000-000055A20000}"/>
    <cellStyle name="Output 2 4 9" xfId="30645" xr:uid="{00000000-0005-0000-0000-000056A20000}"/>
    <cellStyle name="Output 2 5" xfId="9993" xr:uid="{00000000-0005-0000-0000-000057A20000}"/>
    <cellStyle name="Output 2 5 10" xfId="46048" xr:uid="{00000000-0005-0000-0000-000058A20000}"/>
    <cellStyle name="Output 2 5 2" xfId="11829" xr:uid="{00000000-0005-0000-0000-000059A20000}"/>
    <cellStyle name="Output 2 5 2 2" xfId="17042" xr:uid="{00000000-0005-0000-0000-00005AA20000}"/>
    <cellStyle name="Output 2 5 2 2 2" xfId="29573" xr:uid="{00000000-0005-0000-0000-00005BA20000}"/>
    <cellStyle name="Output 2 5 2 3" xfId="20720" xr:uid="{00000000-0005-0000-0000-00005CA20000}"/>
    <cellStyle name="Output 2 5 2 3 2" xfId="30398" xr:uid="{00000000-0005-0000-0000-00005DA20000}"/>
    <cellStyle name="Output 2 5 2 4" xfId="24578" xr:uid="{00000000-0005-0000-0000-00005EA20000}"/>
    <cellStyle name="Output 2 5 2 5" xfId="32974" xr:uid="{00000000-0005-0000-0000-00005FA20000}"/>
    <cellStyle name="Output 2 5 2 6" xfId="34041" xr:uid="{00000000-0005-0000-0000-000060A20000}"/>
    <cellStyle name="Output 2 5 2 7" xfId="31943" xr:uid="{00000000-0005-0000-0000-000061A20000}"/>
    <cellStyle name="Output 2 5 2 8" xfId="46049" xr:uid="{00000000-0005-0000-0000-000062A20000}"/>
    <cellStyle name="Output 2 5 3" xfId="6909" xr:uid="{00000000-0005-0000-0000-000063A20000}"/>
    <cellStyle name="Output 2 5 3 2" xfId="13448" xr:uid="{00000000-0005-0000-0000-000064A20000}"/>
    <cellStyle name="Output 2 5 3 2 2" xfId="26180" xr:uid="{00000000-0005-0000-0000-000065A20000}"/>
    <cellStyle name="Output 2 5 3 3" xfId="21637" xr:uid="{00000000-0005-0000-0000-000066A20000}"/>
    <cellStyle name="Output 2 5 4" xfId="7366" xr:uid="{00000000-0005-0000-0000-000067A20000}"/>
    <cellStyle name="Output 2 5 4 2" xfId="22093" xr:uid="{00000000-0005-0000-0000-000068A20000}"/>
    <cellStyle name="Output 2 5 5" xfId="20570" xr:uid="{00000000-0005-0000-0000-000069A20000}"/>
    <cellStyle name="Output 2 5 5 2" xfId="30248" xr:uid="{00000000-0005-0000-0000-00006AA20000}"/>
    <cellStyle name="Output 2 5 6" xfId="23574" xr:uid="{00000000-0005-0000-0000-00006BA20000}"/>
    <cellStyle name="Output 2 5 7" xfId="31979" xr:uid="{00000000-0005-0000-0000-00006CA20000}"/>
    <cellStyle name="Output 2 5 8" xfId="33853" xr:uid="{00000000-0005-0000-0000-00006DA20000}"/>
    <cellStyle name="Output 2 5 9" xfId="30655" xr:uid="{00000000-0005-0000-0000-00006EA20000}"/>
    <cellStyle name="Output 2 6" xfId="11198" xr:uid="{00000000-0005-0000-0000-00006FA20000}"/>
    <cellStyle name="Output 2 6 10" xfId="34239" xr:uid="{00000000-0005-0000-0000-000070A20000}"/>
    <cellStyle name="Output 2 6 2" xfId="11942" xr:uid="{00000000-0005-0000-0000-000071A20000}"/>
    <cellStyle name="Output 2 6 2 2" xfId="17106" xr:uid="{00000000-0005-0000-0000-000072A20000}"/>
    <cellStyle name="Output 2 6 2 2 2" xfId="29637" xr:uid="{00000000-0005-0000-0000-000073A20000}"/>
    <cellStyle name="Output 2 6 2 3" xfId="19798" xr:uid="{00000000-0005-0000-0000-000074A20000}"/>
    <cellStyle name="Output 2 6 2 3 2" xfId="30131" xr:uid="{00000000-0005-0000-0000-000075A20000}"/>
    <cellStyle name="Output 2 6 2 4" xfId="20669" xr:uid="{00000000-0005-0000-0000-000076A20000}"/>
    <cellStyle name="Output 2 6 2 4 2" xfId="30347" xr:uid="{00000000-0005-0000-0000-000077A20000}"/>
    <cellStyle name="Output 2 6 2 5" xfId="24691" xr:uid="{00000000-0005-0000-0000-000078A20000}"/>
    <cellStyle name="Output 2 6 2 6" xfId="32912" xr:uid="{00000000-0005-0000-0000-000079A20000}"/>
    <cellStyle name="Output 2 6 2 7" xfId="33990" xr:uid="{00000000-0005-0000-0000-00007AA20000}"/>
    <cellStyle name="Output 2 6 2 8" xfId="30634" xr:uid="{00000000-0005-0000-0000-00007BA20000}"/>
    <cellStyle name="Output 2 6 3" xfId="11966" xr:uid="{00000000-0005-0000-0000-00007CA20000}"/>
    <cellStyle name="Output 2 6 3 2" xfId="17118" xr:uid="{00000000-0005-0000-0000-00007DA20000}"/>
    <cellStyle name="Output 2 6 3 2 2" xfId="29649" xr:uid="{00000000-0005-0000-0000-00007EA20000}"/>
    <cellStyle name="Output 2 6 3 3" xfId="24715" xr:uid="{00000000-0005-0000-0000-00007FA20000}"/>
    <cellStyle name="Output 2 6 4" xfId="11986" xr:uid="{00000000-0005-0000-0000-000080A20000}"/>
    <cellStyle name="Output 2 6 4 2" xfId="24734" xr:uid="{00000000-0005-0000-0000-000081A20000}"/>
    <cellStyle name="Output 2 6 5" xfId="18504" xr:uid="{00000000-0005-0000-0000-000082A20000}"/>
    <cellStyle name="Output 2 6 5 2" xfId="30057" xr:uid="{00000000-0005-0000-0000-000083A20000}"/>
    <cellStyle name="Output 2 6 6" xfId="20518" xr:uid="{00000000-0005-0000-0000-000084A20000}"/>
    <cellStyle name="Output 2 6 6 2" xfId="30198" xr:uid="{00000000-0005-0000-0000-000085A20000}"/>
    <cellStyle name="Output 2 6 7" xfId="24016" xr:uid="{00000000-0005-0000-0000-000086A20000}"/>
    <cellStyle name="Output 2 6 8" xfId="31864" xr:uid="{00000000-0005-0000-0000-000087A20000}"/>
    <cellStyle name="Output 2 6 9" xfId="33772" xr:uid="{00000000-0005-0000-0000-000088A20000}"/>
    <cellStyle name="Output 2 7" xfId="6553" xr:uid="{00000000-0005-0000-0000-000089A20000}"/>
    <cellStyle name="Output 2 7 2" xfId="13143" xr:uid="{00000000-0005-0000-0000-00008AA20000}"/>
    <cellStyle name="Output 2 7 2 2" xfId="25888" xr:uid="{00000000-0005-0000-0000-00008BA20000}"/>
    <cellStyle name="Output 2 7 2 3" xfId="46051" xr:uid="{00000000-0005-0000-0000-00008CA20000}"/>
    <cellStyle name="Output 2 7 3" xfId="19920" xr:uid="{00000000-0005-0000-0000-00008DA20000}"/>
    <cellStyle name="Output 2 7 3 2" xfId="30189" xr:uid="{00000000-0005-0000-0000-00008EA20000}"/>
    <cellStyle name="Output 2 7 4" xfId="20814" xr:uid="{00000000-0005-0000-0000-00008FA20000}"/>
    <cellStyle name="Output 2 7 4 2" xfId="30492" xr:uid="{00000000-0005-0000-0000-000090A20000}"/>
    <cellStyle name="Output 2 7 5" xfId="21296" xr:uid="{00000000-0005-0000-0000-000091A20000}"/>
    <cellStyle name="Output 2 7 6" xfId="33111" xr:uid="{00000000-0005-0000-0000-000092A20000}"/>
    <cellStyle name="Output 2 7 7" xfId="34136" xr:uid="{00000000-0005-0000-0000-000093A20000}"/>
    <cellStyle name="Output 2 7 8" xfId="31602" xr:uid="{00000000-0005-0000-0000-000094A20000}"/>
    <cellStyle name="Output 2 7 9" xfId="46050" xr:uid="{00000000-0005-0000-0000-000095A20000}"/>
    <cellStyle name="Output 2 8" xfId="7203" xr:uid="{00000000-0005-0000-0000-000096A20000}"/>
    <cellStyle name="Output 2 8 2" xfId="13736" xr:uid="{00000000-0005-0000-0000-000097A20000}"/>
    <cellStyle name="Output 2 8 2 2" xfId="26467" xr:uid="{00000000-0005-0000-0000-000098A20000}"/>
    <cellStyle name="Output 2 8 2 3" xfId="46053" xr:uid="{00000000-0005-0000-0000-000099A20000}"/>
    <cellStyle name="Output 2 8 3" xfId="21931" xr:uid="{00000000-0005-0000-0000-00009AA20000}"/>
    <cellStyle name="Output 2 8 4" xfId="46052" xr:uid="{00000000-0005-0000-0000-00009BA20000}"/>
    <cellStyle name="Output 2 9" xfId="11880" xr:uid="{00000000-0005-0000-0000-00009CA20000}"/>
    <cellStyle name="Output 2 9 2" xfId="17070" xr:uid="{00000000-0005-0000-0000-00009DA20000}"/>
    <cellStyle name="Output 2 9 2 2" xfId="29601" xr:uid="{00000000-0005-0000-0000-00009EA20000}"/>
    <cellStyle name="Output 2 9 3" xfId="24629" xr:uid="{00000000-0005-0000-0000-00009FA20000}"/>
    <cellStyle name="Output 3" xfId="1060" xr:uid="{00000000-0005-0000-0000-0000A0A20000}"/>
    <cellStyle name="Output 3 10" xfId="18293" xr:uid="{00000000-0005-0000-0000-0000A1A20000}"/>
    <cellStyle name="Output 3 10 2" xfId="30048" xr:uid="{00000000-0005-0000-0000-0000A2A20000}"/>
    <cellStyle name="Output 3 11" xfId="20963" xr:uid="{00000000-0005-0000-0000-0000A3A20000}"/>
    <cellStyle name="Output 3 12" xfId="30685" xr:uid="{00000000-0005-0000-0000-0000A4A20000}"/>
    <cellStyle name="Output 3 13" xfId="32045" xr:uid="{00000000-0005-0000-0000-0000A5A20000}"/>
    <cellStyle name="Output 3 14" xfId="33984" xr:uid="{00000000-0005-0000-0000-0000A6A20000}"/>
    <cellStyle name="Output 3 15" xfId="37213" xr:uid="{00000000-0005-0000-0000-0000A7A20000}"/>
    <cellStyle name="Output 3 16" xfId="3060" xr:uid="{00000000-0005-0000-0000-0000A8A20000}"/>
    <cellStyle name="Output 3 2" xfId="3061" xr:uid="{00000000-0005-0000-0000-0000A9A20000}"/>
    <cellStyle name="Output 3 2 10" xfId="30813" xr:uid="{00000000-0005-0000-0000-0000AAA20000}"/>
    <cellStyle name="Output 3 2 11" xfId="30743" xr:uid="{00000000-0005-0000-0000-0000ABA20000}"/>
    <cellStyle name="Output 3 2 12" xfId="46054" xr:uid="{00000000-0005-0000-0000-0000ACA20000}"/>
    <cellStyle name="Output 3 2 2" xfId="8706" xr:uid="{00000000-0005-0000-0000-0000ADA20000}"/>
    <cellStyle name="Output 3 2 2 10" xfId="46055" xr:uid="{00000000-0005-0000-0000-0000AEA20000}"/>
    <cellStyle name="Output 3 2 2 2" xfId="11620" xr:uid="{00000000-0005-0000-0000-0000AFA20000}"/>
    <cellStyle name="Output 3 2 2 2 2" xfId="16879" xr:uid="{00000000-0005-0000-0000-0000B0A20000}"/>
    <cellStyle name="Output 3 2 2 2 2 2" xfId="29413" xr:uid="{00000000-0005-0000-0000-0000B1A20000}"/>
    <cellStyle name="Output 3 2 2 2 3" xfId="20779" xr:uid="{00000000-0005-0000-0000-0000B2A20000}"/>
    <cellStyle name="Output 3 2 2 2 3 2" xfId="30457" xr:uid="{00000000-0005-0000-0000-0000B3A20000}"/>
    <cellStyle name="Output 3 2 2 2 4" xfId="24372" xr:uid="{00000000-0005-0000-0000-0000B4A20000}"/>
    <cellStyle name="Output 3 2 2 2 5" xfId="33057" xr:uid="{00000000-0005-0000-0000-0000B5A20000}"/>
    <cellStyle name="Output 3 2 2 2 6" xfId="34100" xr:uid="{00000000-0005-0000-0000-0000B6A20000}"/>
    <cellStyle name="Output 3 2 2 2 7" xfId="31556" xr:uid="{00000000-0005-0000-0000-0000B7A20000}"/>
    <cellStyle name="Output 3 2 2 2 8" xfId="46056" xr:uid="{00000000-0005-0000-0000-0000B8A20000}"/>
    <cellStyle name="Output 3 2 2 3" xfId="11775" xr:uid="{00000000-0005-0000-0000-0000B9A20000}"/>
    <cellStyle name="Output 3 2 2 3 2" xfId="17007" xr:uid="{00000000-0005-0000-0000-0000BAA20000}"/>
    <cellStyle name="Output 3 2 2 3 2 2" xfId="29540" xr:uid="{00000000-0005-0000-0000-0000BBA20000}"/>
    <cellStyle name="Output 3 2 2 3 3" xfId="24526" xr:uid="{00000000-0005-0000-0000-0000BCA20000}"/>
    <cellStyle name="Output 3 2 2 4" xfId="7068" xr:uid="{00000000-0005-0000-0000-0000BDA20000}"/>
    <cellStyle name="Output 3 2 2 4 2" xfId="21795" xr:uid="{00000000-0005-0000-0000-0000BEA20000}"/>
    <cellStyle name="Output 3 2 2 5" xfId="20628" xr:uid="{00000000-0005-0000-0000-0000BFA20000}"/>
    <cellStyle name="Output 3 2 2 5 2" xfId="30306" xr:uid="{00000000-0005-0000-0000-0000C0A20000}"/>
    <cellStyle name="Output 3 2 2 6" xfId="22763" xr:uid="{00000000-0005-0000-0000-0000C1A20000}"/>
    <cellStyle name="Output 3 2 2 7" xfId="32077" xr:uid="{00000000-0005-0000-0000-0000C2A20000}"/>
    <cellStyle name="Output 3 2 2 8" xfId="33917" xr:uid="{00000000-0005-0000-0000-0000C3A20000}"/>
    <cellStyle name="Output 3 2 2 9" xfId="31094" xr:uid="{00000000-0005-0000-0000-0000C4A20000}"/>
    <cellStyle name="Output 3 2 3" xfId="6557" xr:uid="{00000000-0005-0000-0000-0000C5A20000}"/>
    <cellStyle name="Output 3 2 3 2" xfId="13147" xr:uid="{00000000-0005-0000-0000-0000C6A20000}"/>
    <cellStyle name="Output 3 2 3 2 2" xfId="25892" xr:uid="{00000000-0005-0000-0000-0000C7A20000}"/>
    <cellStyle name="Output 3 2 3 3" xfId="20872" xr:uid="{00000000-0005-0000-0000-0000C8A20000}"/>
    <cellStyle name="Output 3 2 3 3 2" xfId="30550" xr:uid="{00000000-0005-0000-0000-0000C9A20000}"/>
    <cellStyle name="Output 3 2 3 4" xfId="21300" xr:uid="{00000000-0005-0000-0000-0000CAA20000}"/>
    <cellStyle name="Output 3 2 3 5" xfId="33197" xr:uid="{00000000-0005-0000-0000-0000CBA20000}"/>
    <cellStyle name="Output 3 2 3 6" xfId="34195" xr:uid="{00000000-0005-0000-0000-0000CCA20000}"/>
    <cellStyle name="Output 3 2 3 7" xfId="30656" xr:uid="{00000000-0005-0000-0000-0000CDA20000}"/>
    <cellStyle name="Output 3 2 3 8" xfId="46057" xr:uid="{00000000-0005-0000-0000-0000CEA20000}"/>
    <cellStyle name="Output 3 2 4" xfId="7199" xr:uid="{00000000-0005-0000-0000-0000CFA20000}"/>
    <cellStyle name="Output 3 2 4 2" xfId="13732" xr:uid="{00000000-0005-0000-0000-0000D0A20000}"/>
    <cellStyle name="Output 3 2 4 2 2" xfId="26463" xr:uid="{00000000-0005-0000-0000-0000D1A20000}"/>
    <cellStyle name="Output 3 2 4 3" xfId="21927" xr:uid="{00000000-0005-0000-0000-0000D2A20000}"/>
    <cellStyle name="Output 3 2 5" xfId="11701" xr:uid="{00000000-0005-0000-0000-0000D3A20000}"/>
    <cellStyle name="Output 3 2 5 2" xfId="16940" xr:uid="{00000000-0005-0000-0000-0000D4A20000}"/>
    <cellStyle name="Output 3 2 5 2 2" xfId="29473" xr:uid="{00000000-0005-0000-0000-0000D5A20000}"/>
    <cellStyle name="Output 3 2 5 3" xfId="24451" xr:uid="{00000000-0005-0000-0000-0000D6A20000}"/>
    <cellStyle name="Output 3 2 6" xfId="7326" xr:uid="{00000000-0005-0000-0000-0000D7A20000}"/>
    <cellStyle name="Output 3 2 6 2" xfId="22054" xr:uid="{00000000-0005-0000-0000-0000D8A20000}"/>
    <cellStyle name="Output 3 2 7" xfId="17476" xr:uid="{00000000-0005-0000-0000-0000D9A20000}"/>
    <cellStyle name="Output 3 2 7 2" xfId="29975" xr:uid="{00000000-0005-0000-0000-0000DAA20000}"/>
    <cellStyle name="Output 3 2 8" xfId="20964" xr:uid="{00000000-0005-0000-0000-0000DBA20000}"/>
    <cellStyle name="Output 3 2 9" xfId="30903" xr:uid="{00000000-0005-0000-0000-0000DCA20000}"/>
    <cellStyle name="Output 3 3" xfId="8705" xr:uid="{00000000-0005-0000-0000-0000DDA20000}"/>
    <cellStyle name="Output 3 3 10" xfId="46058" xr:uid="{00000000-0005-0000-0000-0000DEA20000}"/>
    <cellStyle name="Output 3 3 2" xfId="11619" xr:uid="{00000000-0005-0000-0000-0000DFA20000}"/>
    <cellStyle name="Output 3 3 2 2" xfId="16878" xr:uid="{00000000-0005-0000-0000-0000E0A20000}"/>
    <cellStyle name="Output 3 3 2 2 2" xfId="20778" xr:uid="{00000000-0005-0000-0000-0000E1A20000}"/>
    <cellStyle name="Output 3 3 2 2 2 2" xfId="30456" xr:uid="{00000000-0005-0000-0000-0000E2A20000}"/>
    <cellStyle name="Output 3 3 2 2 3" xfId="29412" xr:uid="{00000000-0005-0000-0000-0000E3A20000}"/>
    <cellStyle name="Output 3 3 2 2 4" xfId="33056" xr:uid="{00000000-0005-0000-0000-0000E4A20000}"/>
    <cellStyle name="Output 3 3 2 2 5" xfId="34099" xr:uid="{00000000-0005-0000-0000-0000E5A20000}"/>
    <cellStyle name="Output 3 3 2 2 6" xfId="31555" xr:uid="{00000000-0005-0000-0000-0000E6A20000}"/>
    <cellStyle name="Output 3 3 2 3" xfId="20627" xr:uid="{00000000-0005-0000-0000-0000E7A20000}"/>
    <cellStyle name="Output 3 3 2 3 2" xfId="30305" xr:uid="{00000000-0005-0000-0000-0000E8A20000}"/>
    <cellStyle name="Output 3 3 2 4" xfId="24371" xr:uid="{00000000-0005-0000-0000-0000E9A20000}"/>
    <cellStyle name="Output 3 3 2 5" xfId="32076" xr:uid="{00000000-0005-0000-0000-0000EAA20000}"/>
    <cellStyle name="Output 3 3 2 6" xfId="33916" xr:uid="{00000000-0005-0000-0000-0000EBA20000}"/>
    <cellStyle name="Output 3 3 2 7" xfId="31093" xr:uid="{00000000-0005-0000-0000-0000ECA20000}"/>
    <cellStyle name="Output 3 3 2 8" xfId="46059" xr:uid="{00000000-0005-0000-0000-0000EDA20000}"/>
    <cellStyle name="Output 3 3 3" xfId="6585" xr:uid="{00000000-0005-0000-0000-0000EEA20000}"/>
    <cellStyle name="Output 3 3 3 2" xfId="13174" xr:uid="{00000000-0005-0000-0000-0000EFA20000}"/>
    <cellStyle name="Output 3 3 3 2 2" xfId="25919" xr:uid="{00000000-0005-0000-0000-0000F0A20000}"/>
    <cellStyle name="Output 3 3 3 3" xfId="20871" xr:uid="{00000000-0005-0000-0000-0000F1A20000}"/>
    <cellStyle name="Output 3 3 3 3 2" xfId="30549" xr:uid="{00000000-0005-0000-0000-0000F2A20000}"/>
    <cellStyle name="Output 3 3 3 4" xfId="21328" xr:uid="{00000000-0005-0000-0000-0000F3A20000}"/>
    <cellStyle name="Output 3 3 3 5" xfId="33196" xr:uid="{00000000-0005-0000-0000-0000F4A20000}"/>
    <cellStyle name="Output 3 3 3 6" xfId="34194" xr:uid="{00000000-0005-0000-0000-0000F5A20000}"/>
    <cellStyle name="Output 3 3 3 7" xfId="33949" xr:uid="{00000000-0005-0000-0000-0000F6A20000}"/>
    <cellStyle name="Output 3 3 4" xfId="11778" xr:uid="{00000000-0005-0000-0000-0000F7A20000}"/>
    <cellStyle name="Output 3 3 4 2" xfId="24529" xr:uid="{00000000-0005-0000-0000-0000F8A20000}"/>
    <cellStyle name="Output 3 3 5" xfId="17474" xr:uid="{00000000-0005-0000-0000-0000F9A20000}"/>
    <cellStyle name="Output 3 3 5 2" xfId="29973" xr:uid="{00000000-0005-0000-0000-0000FAA20000}"/>
    <cellStyle name="Output 3 3 6" xfId="22762" xr:uid="{00000000-0005-0000-0000-0000FBA20000}"/>
    <cellStyle name="Output 3 3 7" xfId="30902" xr:uid="{00000000-0005-0000-0000-0000FCA20000}"/>
    <cellStyle name="Output 3 3 8" xfId="31154" xr:uid="{00000000-0005-0000-0000-0000FDA20000}"/>
    <cellStyle name="Output 3 3 9" xfId="30646" xr:uid="{00000000-0005-0000-0000-0000FEA20000}"/>
    <cellStyle name="Output 3 4" xfId="9994" xr:uid="{00000000-0005-0000-0000-0000FFA20000}"/>
    <cellStyle name="Output 3 4 2" xfId="11830" xr:uid="{00000000-0005-0000-0000-000000A30000}"/>
    <cellStyle name="Output 3 4 2 2" xfId="17043" xr:uid="{00000000-0005-0000-0000-000001A30000}"/>
    <cellStyle name="Output 3 4 2 2 2" xfId="29574" xr:uid="{00000000-0005-0000-0000-000002A30000}"/>
    <cellStyle name="Output 3 4 2 3" xfId="20721" xr:uid="{00000000-0005-0000-0000-000003A30000}"/>
    <cellStyle name="Output 3 4 2 3 2" xfId="30399" xr:uid="{00000000-0005-0000-0000-000004A30000}"/>
    <cellStyle name="Output 3 4 2 4" xfId="24579" xr:uid="{00000000-0005-0000-0000-000005A30000}"/>
    <cellStyle name="Output 3 4 2 5" xfId="32975" xr:uid="{00000000-0005-0000-0000-000006A30000}"/>
    <cellStyle name="Output 3 4 2 6" xfId="34042" xr:uid="{00000000-0005-0000-0000-000007A30000}"/>
    <cellStyle name="Output 3 4 2 7" xfId="31659" xr:uid="{00000000-0005-0000-0000-000008A30000}"/>
    <cellStyle name="Output 3 4 3" xfId="6910" xr:uid="{00000000-0005-0000-0000-000009A30000}"/>
    <cellStyle name="Output 3 4 3 2" xfId="13449" xr:uid="{00000000-0005-0000-0000-00000AA30000}"/>
    <cellStyle name="Output 3 4 3 2 2" xfId="26181" xr:uid="{00000000-0005-0000-0000-00000BA30000}"/>
    <cellStyle name="Output 3 4 3 3" xfId="21638" xr:uid="{00000000-0005-0000-0000-00000CA30000}"/>
    <cellStyle name="Output 3 4 4" xfId="6886" xr:uid="{00000000-0005-0000-0000-00000DA30000}"/>
    <cellStyle name="Output 3 4 4 2" xfId="21617" xr:uid="{00000000-0005-0000-0000-00000EA30000}"/>
    <cellStyle name="Output 3 4 5" xfId="20571" xr:uid="{00000000-0005-0000-0000-00000FA30000}"/>
    <cellStyle name="Output 3 4 5 2" xfId="30249" xr:uid="{00000000-0005-0000-0000-000010A30000}"/>
    <cellStyle name="Output 3 4 6" xfId="23575" xr:uid="{00000000-0005-0000-0000-000011A30000}"/>
    <cellStyle name="Output 3 4 7" xfId="31980" xr:uid="{00000000-0005-0000-0000-000012A30000}"/>
    <cellStyle name="Output 3 4 8" xfId="33854" xr:uid="{00000000-0005-0000-0000-000013A30000}"/>
    <cellStyle name="Output 3 4 9" xfId="34230" xr:uid="{00000000-0005-0000-0000-000014A30000}"/>
    <cellStyle name="Output 3 5" xfId="10929" xr:uid="{00000000-0005-0000-0000-000015A30000}"/>
    <cellStyle name="Output 3 5 2" xfId="11913" xr:uid="{00000000-0005-0000-0000-000016A30000}"/>
    <cellStyle name="Output 3 5 2 2" xfId="17089" xr:uid="{00000000-0005-0000-0000-000017A30000}"/>
    <cellStyle name="Output 3 5 2 2 2" xfId="29620" xr:uid="{00000000-0005-0000-0000-000018A30000}"/>
    <cellStyle name="Output 3 5 2 3" xfId="24662" xr:uid="{00000000-0005-0000-0000-000019A30000}"/>
    <cellStyle name="Output 3 5 3" xfId="7586" xr:uid="{00000000-0005-0000-0000-00001AA30000}"/>
    <cellStyle name="Output 3 5 3 2" xfId="14094" xr:uid="{00000000-0005-0000-0000-00001BA30000}"/>
    <cellStyle name="Output 3 5 3 2 2" xfId="26824" xr:uid="{00000000-0005-0000-0000-00001CA30000}"/>
    <cellStyle name="Output 3 5 3 3" xfId="22313" xr:uid="{00000000-0005-0000-0000-00001DA30000}"/>
    <cellStyle name="Output 3 5 4" xfId="11834" xr:uid="{00000000-0005-0000-0000-00001EA30000}"/>
    <cellStyle name="Output 3 5 4 2" xfId="24583" xr:uid="{00000000-0005-0000-0000-00001FA30000}"/>
    <cellStyle name="Output 3 5 5" xfId="20815" xr:uid="{00000000-0005-0000-0000-000020A30000}"/>
    <cellStyle name="Output 3 5 5 2" xfId="30493" xr:uid="{00000000-0005-0000-0000-000021A30000}"/>
    <cellStyle name="Output 3 5 6" xfId="23857" xr:uid="{00000000-0005-0000-0000-000022A30000}"/>
    <cellStyle name="Output 3 5 7" xfId="33112" xr:uid="{00000000-0005-0000-0000-000023A30000}"/>
    <cellStyle name="Output 3 5 8" xfId="34137" xr:uid="{00000000-0005-0000-0000-000024A30000}"/>
    <cellStyle name="Output 3 5 9" xfId="31600" xr:uid="{00000000-0005-0000-0000-000025A30000}"/>
    <cellStyle name="Output 3 6" xfId="6556" xr:uid="{00000000-0005-0000-0000-000026A30000}"/>
    <cellStyle name="Output 3 6 2" xfId="13146" xr:uid="{00000000-0005-0000-0000-000027A30000}"/>
    <cellStyle name="Output 3 6 2 2" xfId="25891" xr:uid="{00000000-0005-0000-0000-000028A30000}"/>
    <cellStyle name="Output 3 6 2 3" xfId="46061" xr:uid="{00000000-0005-0000-0000-000029A30000}"/>
    <cellStyle name="Output 3 6 3" xfId="21299" xr:uid="{00000000-0005-0000-0000-00002AA30000}"/>
    <cellStyle name="Output 3 6 4" xfId="46060" xr:uid="{00000000-0005-0000-0000-00002BA30000}"/>
    <cellStyle name="Output 3 7" xfId="7200" xr:uid="{00000000-0005-0000-0000-00002CA30000}"/>
    <cellStyle name="Output 3 7 2" xfId="13733" xr:uid="{00000000-0005-0000-0000-00002DA30000}"/>
    <cellStyle name="Output 3 7 2 2" xfId="26464" xr:uid="{00000000-0005-0000-0000-00002EA30000}"/>
    <cellStyle name="Output 3 7 2 3" xfId="46063" xr:uid="{00000000-0005-0000-0000-00002FA30000}"/>
    <cellStyle name="Output 3 7 3" xfId="21928" xr:uid="{00000000-0005-0000-0000-000030A30000}"/>
    <cellStyle name="Output 3 7 4" xfId="46062" xr:uid="{00000000-0005-0000-0000-000031A30000}"/>
    <cellStyle name="Output 3 8" xfId="11389" xr:uid="{00000000-0005-0000-0000-000032A30000}"/>
    <cellStyle name="Output 3 8 2" xfId="16692" xr:uid="{00000000-0005-0000-0000-000033A30000}"/>
    <cellStyle name="Output 3 8 2 2" xfId="29227" xr:uid="{00000000-0005-0000-0000-000034A30000}"/>
    <cellStyle name="Output 3 8 3" xfId="24144" xr:uid="{00000000-0005-0000-0000-000035A30000}"/>
    <cellStyle name="Output 3 9" xfId="6734" xr:uid="{00000000-0005-0000-0000-000036A30000}"/>
    <cellStyle name="Output 3 9 2" xfId="21467" xr:uid="{00000000-0005-0000-0000-000037A30000}"/>
    <cellStyle name="Output 4" xfId="1061" xr:uid="{00000000-0005-0000-0000-000038A30000}"/>
    <cellStyle name="Output 4 10" xfId="18292" xr:uid="{00000000-0005-0000-0000-000039A30000}"/>
    <cellStyle name="Output 4 10 2" xfId="30047" xr:uid="{00000000-0005-0000-0000-00003AA30000}"/>
    <cellStyle name="Output 4 11" xfId="20965" xr:uid="{00000000-0005-0000-0000-00003BA30000}"/>
    <cellStyle name="Output 4 12" xfId="30686" xr:uid="{00000000-0005-0000-0000-00003CA30000}"/>
    <cellStyle name="Output 4 13" xfId="30857" xr:uid="{00000000-0005-0000-0000-00003DA30000}"/>
    <cellStyle name="Output 4 14" xfId="30947" xr:uid="{00000000-0005-0000-0000-00003EA30000}"/>
    <cellStyle name="Output 4 15" xfId="37214" xr:uid="{00000000-0005-0000-0000-00003FA30000}"/>
    <cellStyle name="Output 4 16" xfId="3062" xr:uid="{00000000-0005-0000-0000-000040A30000}"/>
    <cellStyle name="Output 4 2" xfId="3063" xr:uid="{00000000-0005-0000-0000-000041A30000}"/>
    <cellStyle name="Output 4 2 10" xfId="30811" xr:uid="{00000000-0005-0000-0000-000042A30000}"/>
    <cellStyle name="Output 4 2 11" xfId="30647" xr:uid="{00000000-0005-0000-0000-000043A30000}"/>
    <cellStyle name="Output 4 2 12" xfId="46064" xr:uid="{00000000-0005-0000-0000-000044A30000}"/>
    <cellStyle name="Output 4 2 2" xfId="8708" xr:uid="{00000000-0005-0000-0000-000045A30000}"/>
    <cellStyle name="Output 4 2 2 10" xfId="46065" xr:uid="{00000000-0005-0000-0000-000046A30000}"/>
    <cellStyle name="Output 4 2 2 2" xfId="11622" xr:uid="{00000000-0005-0000-0000-000047A30000}"/>
    <cellStyle name="Output 4 2 2 2 2" xfId="16881" xr:uid="{00000000-0005-0000-0000-000048A30000}"/>
    <cellStyle name="Output 4 2 2 2 2 2" xfId="29415" xr:uid="{00000000-0005-0000-0000-000049A30000}"/>
    <cellStyle name="Output 4 2 2 2 3" xfId="20781" xr:uid="{00000000-0005-0000-0000-00004AA30000}"/>
    <cellStyle name="Output 4 2 2 2 3 2" xfId="30459" xr:uid="{00000000-0005-0000-0000-00004BA30000}"/>
    <cellStyle name="Output 4 2 2 2 4" xfId="24374" xr:uid="{00000000-0005-0000-0000-00004CA30000}"/>
    <cellStyle name="Output 4 2 2 2 5" xfId="33059" xr:uid="{00000000-0005-0000-0000-00004DA30000}"/>
    <cellStyle name="Output 4 2 2 2 6" xfId="34102" xr:uid="{00000000-0005-0000-0000-00004EA30000}"/>
    <cellStyle name="Output 4 2 2 2 7" xfId="31558" xr:uid="{00000000-0005-0000-0000-00004FA30000}"/>
    <cellStyle name="Output 4 2 2 3" xfId="11893" xr:uid="{00000000-0005-0000-0000-000050A30000}"/>
    <cellStyle name="Output 4 2 2 3 2" xfId="17078" xr:uid="{00000000-0005-0000-0000-000051A30000}"/>
    <cellStyle name="Output 4 2 2 3 2 2" xfId="29609" xr:uid="{00000000-0005-0000-0000-000052A30000}"/>
    <cellStyle name="Output 4 2 2 3 3" xfId="24642" xr:uid="{00000000-0005-0000-0000-000053A30000}"/>
    <cellStyle name="Output 4 2 2 4" xfId="6432" xr:uid="{00000000-0005-0000-0000-000054A30000}"/>
    <cellStyle name="Output 4 2 2 4 2" xfId="21181" xr:uid="{00000000-0005-0000-0000-000055A30000}"/>
    <cellStyle name="Output 4 2 2 5" xfId="20630" xr:uid="{00000000-0005-0000-0000-000056A30000}"/>
    <cellStyle name="Output 4 2 2 5 2" xfId="30308" xr:uid="{00000000-0005-0000-0000-000057A30000}"/>
    <cellStyle name="Output 4 2 2 6" xfId="22765" xr:uid="{00000000-0005-0000-0000-000058A30000}"/>
    <cellStyle name="Output 4 2 2 7" xfId="32079" xr:uid="{00000000-0005-0000-0000-000059A30000}"/>
    <cellStyle name="Output 4 2 2 8" xfId="33919" xr:uid="{00000000-0005-0000-0000-00005AA30000}"/>
    <cellStyle name="Output 4 2 2 9" xfId="31096" xr:uid="{00000000-0005-0000-0000-00005BA30000}"/>
    <cellStyle name="Output 4 2 3" xfId="6559" xr:uid="{00000000-0005-0000-0000-00005CA30000}"/>
    <cellStyle name="Output 4 2 3 2" xfId="13149" xr:uid="{00000000-0005-0000-0000-00005DA30000}"/>
    <cellStyle name="Output 4 2 3 2 2" xfId="25894" xr:uid="{00000000-0005-0000-0000-00005EA30000}"/>
    <cellStyle name="Output 4 2 3 3" xfId="20874" xr:uid="{00000000-0005-0000-0000-00005FA30000}"/>
    <cellStyle name="Output 4 2 3 3 2" xfId="30552" xr:uid="{00000000-0005-0000-0000-000060A30000}"/>
    <cellStyle name="Output 4 2 3 4" xfId="21302" xr:uid="{00000000-0005-0000-0000-000061A30000}"/>
    <cellStyle name="Output 4 2 3 5" xfId="33199" xr:uid="{00000000-0005-0000-0000-000062A30000}"/>
    <cellStyle name="Output 4 2 3 6" xfId="34197" xr:uid="{00000000-0005-0000-0000-000063A30000}"/>
    <cellStyle name="Output 4 2 3 7" xfId="31635" xr:uid="{00000000-0005-0000-0000-000064A30000}"/>
    <cellStyle name="Output 4 2 4" xfId="7197" xr:uid="{00000000-0005-0000-0000-000065A30000}"/>
    <cellStyle name="Output 4 2 4 2" xfId="13730" xr:uid="{00000000-0005-0000-0000-000066A30000}"/>
    <cellStyle name="Output 4 2 4 2 2" xfId="26461" xr:uid="{00000000-0005-0000-0000-000067A30000}"/>
    <cellStyle name="Output 4 2 4 3" xfId="21925" xr:uid="{00000000-0005-0000-0000-000068A30000}"/>
    <cellStyle name="Output 4 2 5" xfId="11388" xr:uid="{00000000-0005-0000-0000-000069A30000}"/>
    <cellStyle name="Output 4 2 5 2" xfId="16691" xr:uid="{00000000-0005-0000-0000-00006AA30000}"/>
    <cellStyle name="Output 4 2 5 2 2" xfId="29226" xr:uid="{00000000-0005-0000-0000-00006BA30000}"/>
    <cellStyle name="Output 4 2 5 3" xfId="24143" xr:uid="{00000000-0005-0000-0000-00006CA30000}"/>
    <cellStyle name="Output 4 2 6" xfId="7535" xr:uid="{00000000-0005-0000-0000-00006DA30000}"/>
    <cellStyle name="Output 4 2 6 2" xfId="22262" xr:uid="{00000000-0005-0000-0000-00006EA30000}"/>
    <cellStyle name="Output 4 2 7" xfId="17433" xr:uid="{00000000-0005-0000-0000-00006FA30000}"/>
    <cellStyle name="Output 4 2 7 2" xfId="29950" xr:uid="{00000000-0005-0000-0000-000070A30000}"/>
    <cellStyle name="Output 4 2 8" xfId="20966" xr:uid="{00000000-0005-0000-0000-000071A30000}"/>
    <cellStyle name="Output 4 2 9" xfId="30905" xr:uid="{00000000-0005-0000-0000-000072A30000}"/>
    <cellStyle name="Output 4 3" xfId="8707" xr:uid="{00000000-0005-0000-0000-000073A30000}"/>
    <cellStyle name="Output 4 3 10" xfId="46066" xr:uid="{00000000-0005-0000-0000-000074A30000}"/>
    <cellStyle name="Output 4 3 2" xfId="11621" xr:uid="{00000000-0005-0000-0000-000075A30000}"/>
    <cellStyle name="Output 4 3 2 2" xfId="16880" xr:uid="{00000000-0005-0000-0000-000076A30000}"/>
    <cellStyle name="Output 4 3 2 2 2" xfId="20780" xr:uid="{00000000-0005-0000-0000-000077A30000}"/>
    <cellStyle name="Output 4 3 2 2 2 2" xfId="30458" xr:uid="{00000000-0005-0000-0000-000078A30000}"/>
    <cellStyle name="Output 4 3 2 2 3" xfId="29414" xr:uid="{00000000-0005-0000-0000-000079A30000}"/>
    <cellStyle name="Output 4 3 2 2 4" xfId="33058" xr:uid="{00000000-0005-0000-0000-00007AA30000}"/>
    <cellStyle name="Output 4 3 2 2 5" xfId="34101" xr:uid="{00000000-0005-0000-0000-00007BA30000}"/>
    <cellStyle name="Output 4 3 2 2 6" xfId="31685" xr:uid="{00000000-0005-0000-0000-00007CA30000}"/>
    <cellStyle name="Output 4 3 2 3" xfId="20629" xr:uid="{00000000-0005-0000-0000-00007DA30000}"/>
    <cellStyle name="Output 4 3 2 3 2" xfId="30307" xr:uid="{00000000-0005-0000-0000-00007EA30000}"/>
    <cellStyle name="Output 4 3 2 4" xfId="24373" xr:uid="{00000000-0005-0000-0000-00007FA30000}"/>
    <cellStyle name="Output 4 3 2 5" xfId="32078" xr:uid="{00000000-0005-0000-0000-000080A30000}"/>
    <cellStyle name="Output 4 3 2 6" xfId="33918" xr:uid="{00000000-0005-0000-0000-000081A30000}"/>
    <cellStyle name="Output 4 3 2 7" xfId="31095" xr:uid="{00000000-0005-0000-0000-000082A30000}"/>
    <cellStyle name="Output 4 3 2 8" xfId="46067" xr:uid="{00000000-0005-0000-0000-000083A30000}"/>
    <cellStyle name="Output 4 3 3" xfId="11859" xr:uid="{00000000-0005-0000-0000-000084A30000}"/>
    <cellStyle name="Output 4 3 3 2" xfId="17060" xr:uid="{00000000-0005-0000-0000-000085A30000}"/>
    <cellStyle name="Output 4 3 3 2 2" xfId="29591" xr:uid="{00000000-0005-0000-0000-000086A30000}"/>
    <cellStyle name="Output 4 3 3 3" xfId="20873" xr:uid="{00000000-0005-0000-0000-000087A30000}"/>
    <cellStyle name="Output 4 3 3 3 2" xfId="30551" xr:uid="{00000000-0005-0000-0000-000088A30000}"/>
    <cellStyle name="Output 4 3 3 4" xfId="24608" xr:uid="{00000000-0005-0000-0000-000089A30000}"/>
    <cellStyle name="Output 4 3 3 5" xfId="33198" xr:uid="{00000000-0005-0000-0000-00008AA30000}"/>
    <cellStyle name="Output 4 3 3 6" xfId="34196" xr:uid="{00000000-0005-0000-0000-00008BA30000}"/>
    <cellStyle name="Output 4 3 3 7" xfId="33815" xr:uid="{00000000-0005-0000-0000-00008CA30000}"/>
    <cellStyle name="Output 4 3 4" xfId="11457" xr:uid="{00000000-0005-0000-0000-00008DA30000}"/>
    <cellStyle name="Output 4 3 4 2" xfId="24212" xr:uid="{00000000-0005-0000-0000-00008EA30000}"/>
    <cellStyle name="Output 4 3 5" xfId="17475" xr:uid="{00000000-0005-0000-0000-00008FA30000}"/>
    <cellStyle name="Output 4 3 5 2" xfId="29974" xr:uid="{00000000-0005-0000-0000-000090A30000}"/>
    <cellStyle name="Output 4 3 6" xfId="22764" xr:uid="{00000000-0005-0000-0000-000091A30000}"/>
    <cellStyle name="Output 4 3 7" xfId="30904" xr:uid="{00000000-0005-0000-0000-000092A30000}"/>
    <cellStyle name="Output 4 3 8" xfId="30812" xr:uid="{00000000-0005-0000-0000-000093A30000}"/>
    <cellStyle name="Output 4 3 9" xfId="30742" xr:uid="{00000000-0005-0000-0000-000094A30000}"/>
    <cellStyle name="Output 4 4" xfId="9995" xr:uid="{00000000-0005-0000-0000-000095A30000}"/>
    <cellStyle name="Output 4 4 2" xfId="11831" xr:uid="{00000000-0005-0000-0000-000096A30000}"/>
    <cellStyle name="Output 4 4 2 2" xfId="17044" xr:uid="{00000000-0005-0000-0000-000097A30000}"/>
    <cellStyle name="Output 4 4 2 2 2" xfId="29575" xr:uid="{00000000-0005-0000-0000-000098A30000}"/>
    <cellStyle name="Output 4 4 2 3" xfId="20722" xr:uid="{00000000-0005-0000-0000-000099A30000}"/>
    <cellStyle name="Output 4 4 2 3 2" xfId="30400" xr:uid="{00000000-0005-0000-0000-00009AA30000}"/>
    <cellStyle name="Output 4 4 2 4" xfId="24580" xr:uid="{00000000-0005-0000-0000-00009BA30000}"/>
    <cellStyle name="Output 4 4 2 5" xfId="32976" xr:uid="{00000000-0005-0000-0000-00009CA30000}"/>
    <cellStyle name="Output 4 4 2 6" xfId="34043" xr:uid="{00000000-0005-0000-0000-00009DA30000}"/>
    <cellStyle name="Output 4 4 2 7" xfId="33832" xr:uid="{00000000-0005-0000-0000-00009EA30000}"/>
    <cellStyle name="Output 4 4 3" xfId="6406" xr:uid="{00000000-0005-0000-0000-00009FA30000}"/>
    <cellStyle name="Output 4 4 3 2" xfId="13029" xr:uid="{00000000-0005-0000-0000-0000A0A30000}"/>
    <cellStyle name="Output 4 4 3 2 2" xfId="25775" xr:uid="{00000000-0005-0000-0000-0000A1A30000}"/>
    <cellStyle name="Output 4 4 3 3" xfId="21155" xr:uid="{00000000-0005-0000-0000-0000A2A30000}"/>
    <cellStyle name="Output 4 4 4" xfId="7365" xr:uid="{00000000-0005-0000-0000-0000A3A30000}"/>
    <cellStyle name="Output 4 4 4 2" xfId="22092" xr:uid="{00000000-0005-0000-0000-0000A4A30000}"/>
    <cellStyle name="Output 4 4 5" xfId="20572" xr:uid="{00000000-0005-0000-0000-0000A5A30000}"/>
    <cellStyle name="Output 4 4 5 2" xfId="30250" xr:uid="{00000000-0005-0000-0000-0000A6A30000}"/>
    <cellStyle name="Output 4 4 6" xfId="23576" xr:uid="{00000000-0005-0000-0000-0000A7A30000}"/>
    <cellStyle name="Output 4 4 7" xfId="31981" xr:uid="{00000000-0005-0000-0000-0000A8A30000}"/>
    <cellStyle name="Output 4 4 8" xfId="33855" xr:uid="{00000000-0005-0000-0000-0000A9A30000}"/>
    <cellStyle name="Output 4 4 9" xfId="31961" xr:uid="{00000000-0005-0000-0000-0000AAA30000}"/>
    <cellStyle name="Output 4 5" xfId="11199" xr:uid="{00000000-0005-0000-0000-0000ABA30000}"/>
    <cellStyle name="Output 4 5 2" xfId="11943" xr:uid="{00000000-0005-0000-0000-0000ACA30000}"/>
    <cellStyle name="Output 4 5 2 2" xfId="17107" xr:uid="{00000000-0005-0000-0000-0000ADA30000}"/>
    <cellStyle name="Output 4 5 2 2 2" xfId="29638" xr:uid="{00000000-0005-0000-0000-0000AEA30000}"/>
    <cellStyle name="Output 4 5 2 3" xfId="24692" xr:uid="{00000000-0005-0000-0000-0000AFA30000}"/>
    <cellStyle name="Output 4 5 3" xfId="11967" xr:uid="{00000000-0005-0000-0000-0000B0A30000}"/>
    <cellStyle name="Output 4 5 3 2" xfId="17119" xr:uid="{00000000-0005-0000-0000-0000B1A30000}"/>
    <cellStyle name="Output 4 5 3 2 2" xfId="29650" xr:uid="{00000000-0005-0000-0000-0000B2A30000}"/>
    <cellStyle name="Output 4 5 3 3" xfId="24716" xr:uid="{00000000-0005-0000-0000-0000B3A30000}"/>
    <cellStyle name="Output 4 5 4" xfId="11987" xr:uid="{00000000-0005-0000-0000-0000B4A30000}"/>
    <cellStyle name="Output 4 5 4 2" xfId="24735" xr:uid="{00000000-0005-0000-0000-0000B5A30000}"/>
    <cellStyle name="Output 4 5 5" xfId="20816" xr:uid="{00000000-0005-0000-0000-0000B6A30000}"/>
    <cellStyle name="Output 4 5 5 2" xfId="30494" xr:uid="{00000000-0005-0000-0000-0000B7A30000}"/>
    <cellStyle name="Output 4 5 6" xfId="24017" xr:uid="{00000000-0005-0000-0000-0000B8A30000}"/>
    <cellStyle name="Output 4 5 7" xfId="33113" xr:uid="{00000000-0005-0000-0000-0000B9A30000}"/>
    <cellStyle name="Output 4 5 8" xfId="34138" xr:uid="{00000000-0005-0000-0000-0000BAA30000}"/>
    <cellStyle name="Output 4 5 9" xfId="31601" xr:uid="{00000000-0005-0000-0000-0000BBA30000}"/>
    <cellStyle name="Output 4 6" xfId="6558" xr:uid="{00000000-0005-0000-0000-0000BCA30000}"/>
    <cellStyle name="Output 4 6 2" xfId="13148" xr:uid="{00000000-0005-0000-0000-0000BDA30000}"/>
    <cellStyle name="Output 4 6 2 2" xfId="25893" xr:uid="{00000000-0005-0000-0000-0000BEA30000}"/>
    <cellStyle name="Output 4 6 2 3" xfId="46069" xr:uid="{00000000-0005-0000-0000-0000BFA30000}"/>
    <cellStyle name="Output 4 6 3" xfId="21301" xr:uid="{00000000-0005-0000-0000-0000C0A30000}"/>
    <cellStyle name="Output 4 6 4" xfId="46068" xr:uid="{00000000-0005-0000-0000-0000C1A30000}"/>
    <cellStyle name="Output 4 7" xfId="7198" xr:uid="{00000000-0005-0000-0000-0000C2A30000}"/>
    <cellStyle name="Output 4 7 2" xfId="13731" xr:uid="{00000000-0005-0000-0000-0000C3A30000}"/>
    <cellStyle name="Output 4 7 2 2" xfId="26462" xr:uid="{00000000-0005-0000-0000-0000C4A30000}"/>
    <cellStyle name="Output 4 7 2 3" xfId="46071" xr:uid="{00000000-0005-0000-0000-0000C5A30000}"/>
    <cellStyle name="Output 4 7 3" xfId="21926" xr:uid="{00000000-0005-0000-0000-0000C6A30000}"/>
    <cellStyle name="Output 4 7 4" xfId="46070" xr:uid="{00000000-0005-0000-0000-0000C7A30000}"/>
    <cellStyle name="Output 4 8" xfId="11549" xr:uid="{00000000-0005-0000-0000-0000C8A30000}"/>
    <cellStyle name="Output 4 8 2" xfId="16814" xr:uid="{00000000-0005-0000-0000-0000C9A30000}"/>
    <cellStyle name="Output 4 8 2 2" xfId="29348" xr:uid="{00000000-0005-0000-0000-0000CAA30000}"/>
    <cellStyle name="Output 4 8 3" xfId="24301" xr:uid="{00000000-0005-0000-0000-0000CBA30000}"/>
    <cellStyle name="Output 4 9" xfId="6672" xr:uid="{00000000-0005-0000-0000-0000CCA30000}"/>
    <cellStyle name="Output 4 9 2" xfId="21410" xr:uid="{00000000-0005-0000-0000-0000CDA30000}"/>
    <cellStyle name="Output 5" xfId="1062" xr:uid="{00000000-0005-0000-0000-0000CEA30000}"/>
    <cellStyle name="Output 5 10" xfId="20967" xr:uid="{00000000-0005-0000-0000-0000CFA30000}"/>
    <cellStyle name="Output 5 11" xfId="30687" xr:uid="{00000000-0005-0000-0000-0000D0A30000}"/>
    <cellStyle name="Output 5 12" xfId="31647" xr:uid="{00000000-0005-0000-0000-0000D1A30000}"/>
    <cellStyle name="Output 5 13" xfId="33983" xr:uid="{00000000-0005-0000-0000-0000D2A30000}"/>
    <cellStyle name="Output 5 14" xfId="37215" xr:uid="{00000000-0005-0000-0000-0000D3A30000}"/>
    <cellStyle name="Output 5 15" xfId="3064" xr:uid="{00000000-0005-0000-0000-0000D4A30000}"/>
    <cellStyle name="Output 5 2" xfId="8709" xr:uid="{00000000-0005-0000-0000-0000D5A30000}"/>
    <cellStyle name="Output 5 2 10" xfId="46072" xr:uid="{00000000-0005-0000-0000-0000D6A30000}"/>
    <cellStyle name="Output 5 2 2" xfId="11623" xr:uid="{00000000-0005-0000-0000-0000D7A30000}"/>
    <cellStyle name="Output 5 2 2 2" xfId="16882" xr:uid="{00000000-0005-0000-0000-0000D8A30000}"/>
    <cellStyle name="Output 5 2 2 2 2" xfId="20782" xr:uid="{00000000-0005-0000-0000-0000D9A30000}"/>
    <cellStyle name="Output 5 2 2 2 2 2" xfId="30460" xr:uid="{00000000-0005-0000-0000-0000DAA30000}"/>
    <cellStyle name="Output 5 2 2 2 3" xfId="29416" xr:uid="{00000000-0005-0000-0000-0000DBA30000}"/>
    <cellStyle name="Output 5 2 2 2 4" xfId="33060" xr:uid="{00000000-0005-0000-0000-0000DCA30000}"/>
    <cellStyle name="Output 5 2 2 2 5" xfId="34103" xr:uid="{00000000-0005-0000-0000-0000DDA30000}"/>
    <cellStyle name="Output 5 2 2 2 6" xfId="31557" xr:uid="{00000000-0005-0000-0000-0000DEA30000}"/>
    <cellStyle name="Output 5 2 2 3" xfId="20631" xr:uid="{00000000-0005-0000-0000-0000DFA30000}"/>
    <cellStyle name="Output 5 2 2 3 2" xfId="30309" xr:uid="{00000000-0005-0000-0000-0000E0A30000}"/>
    <cellStyle name="Output 5 2 2 4" xfId="24375" xr:uid="{00000000-0005-0000-0000-0000E1A30000}"/>
    <cellStyle name="Output 5 2 2 5" xfId="32080" xr:uid="{00000000-0005-0000-0000-0000E2A30000}"/>
    <cellStyle name="Output 5 2 2 6" xfId="33920" xr:uid="{00000000-0005-0000-0000-0000E3A30000}"/>
    <cellStyle name="Output 5 2 2 7" xfId="31097" xr:uid="{00000000-0005-0000-0000-0000E4A30000}"/>
    <cellStyle name="Output 5 2 2 8" xfId="46073" xr:uid="{00000000-0005-0000-0000-0000E5A30000}"/>
    <cellStyle name="Output 5 2 3" xfId="11458" xr:uid="{00000000-0005-0000-0000-0000E6A30000}"/>
    <cellStyle name="Output 5 2 3 2" xfId="16752" xr:uid="{00000000-0005-0000-0000-0000E7A30000}"/>
    <cellStyle name="Output 5 2 3 2 2" xfId="29287" xr:uid="{00000000-0005-0000-0000-0000E8A30000}"/>
    <cellStyle name="Output 5 2 3 3" xfId="20875" xr:uid="{00000000-0005-0000-0000-0000E9A30000}"/>
    <cellStyle name="Output 5 2 3 3 2" xfId="30553" xr:uid="{00000000-0005-0000-0000-0000EAA30000}"/>
    <cellStyle name="Output 5 2 3 4" xfId="24213" xr:uid="{00000000-0005-0000-0000-0000EBA30000}"/>
    <cellStyle name="Output 5 2 3 5" xfId="33200" xr:uid="{00000000-0005-0000-0000-0000ECA30000}"/>
    <cellStyle name="Output 5 2 3 6" xfId="34198" xr:uid="{00000000-0005-0000-0000-0000EDA30000}"/>
    <cellStyle name="Output 5 2 3 7" xfId="31947" xr:uid="{00000000-0005-0000-0000-0000EEA30000}"/>
    <cellStyle name="Output 5 2 4" xfId="11663" xr:uid="{00000000-0005-0000-0000-0000EFA30000}"/>
    <cellStyle name="Output 5 2 4 2" xfId="24414" xr:uid="{00000000-0005-0000-0000-0000F0A30000}"/>
    <cellStyle name="Output 5 2 5" xfId="17473" xr:uid="{00000000-0005-0000-0000-0000F1A30000}"/>
    <cellStyle name="Output 5 2 5 2" xfId="29972" xr:uid="{00000000-0005-0000-0000-0000F2A30000}"/>
    <cellStyle name="Output 5 2 6" xfId="22766" xr:uid="{00000000-0005-0000-0000-0000F3A30000}"/>
    <cellStyle name="Output 5 2 7" xfId="30906" xr:uid="{00000000-0005-0000-0000-0000F4A30000}"/>
    <cellStyle name="Output 5 2 8" xfId="30810" xr:uid="{00000000-0005-0000-0000-0000F5A30000}"/>
    <cellStyle name="Output 5 2 9" xfId="30744" xr:uid="{00000000-0005-0000-0000-0000F6A30000}"/>
    <cellStyle name="Output 5 3" xfId="9996" xr:uid="{00000000-0005-0000-0000-0000F7A30000}"/>
    <cellStyle name="Output 5 3 2" xfId="11832" xr:uid="{00000000-0005-0000-0000-0000F8A30000}"/>
    <cellStyle name="Output 5 3 2 2" xfId="17045" xr:uid="{00000000-0005-0000-0000-0000F9A30000}"/>
    <cellStyle name="Output 5 3 2 2 2" xfId="29576" xr:uid="{00000000-0005-0000-0000-0000FAA30000}"/>
    <cellStyle name="Output 5 3 2 3" xfId="20723" xr:uid="{00000000-0005-0000-0000-0000FBA30000}"/>
    <cellStyle name="Output 5 3 2 3 2" xfId="30401" xr:uid="{00000000-0005-0000-0000-0000FCA30000}"/>
    <cellStyle name="Output 5 3 2 4" xfId="24581" xr:uid="{00000000-0005-0000-0000-0000FDA30000}"/>
    <cellStyle name="Output 5 3 2 5" xfId="32977" xr:uid="{00000000-0005-0000-0000-0000FEA30000}"/>
    <cellStyle name="Output 5 3 2 6" xfId="34044" xr:uid="{00000000-0005-0000-0000-0000FFA30000}"/>
    <cellStyle name="Output 5 3 2 7" xfId="31523" xr:uid="{00000000-0005-0000-0000-000000A40000}"/>
    <cellStyle name="Output 5 3 3" xfId="6506" xr:uid="{00000000-0005-0000-0000-000001A40000}"/>
    <cellStyle name="Output 5 3 3 2" xfId="13101" xr:uid="{00000000-0005-0000-0000-000002A40000}"/>
    <cellStyle name="Output 5 3 3 2 2" xfId="25846" xr:uid="{00000000-0005-0000-0000-000003A40000}"/>
    <cellStyle name="Output 5 3 3 3" xfId="21250" xr:uid="{00000000-0005-0000-0000-000004A40000}"/>
    <cellStyle name="Output 5 3 4" xfId="6885" xr:uid="{00000000-0005-0000-0000-000005A40000}"/>
    <cellStyle name="Output 5 3 4 2" xfId="21616" xr:uid="{00000000-0005-0000-0000-000006A40000}"/>
    <cellStyle name="Output 5 3 5" xfId="20573" xr:uid="{00000000-0005-0000-0000-000007A40000}"/>
    <cellStyle name="Output 5 3 5 2" xfId="30251" xr:uid="{00000000-0005-0000-0000-000008A40000}"/>
    <cellStyle name="Output 5 3 6" xfId="23577" xr:uid="{00000000-0005-0000-0000-000009A40000}"/>
    <cellStyle name="Output 5 3 7" xfId="31982" xr:uid="{00000000-0005-0000-0000-00000AA40000}"/>
    <cellStyle name="Output 5 3 8" xfId="33856" xr:uid="{00000000-0005-0000-0000-00000BA40000}"/>
    <cellStyle name="Output 5 3 9" xfId="34222" xr:uid="{00000000-0005-0000-0000-00000CA40000}"/>
    <cellStyle name="Output 5 4" xfId="11151" xr:uid="{00000000-0005-0000-0000-00000DA40000}"/>
    <cellStyle name="Output 5 4 2" xfId="11939" xr:uid="{00000000-0005-0000-0000-00000EA40000}"/>
    <cellStyle name="Output 5 4 2 2" xfId="17105" xr:uid="{00000000-0005-0000-0000-00000FA40000}"/>
    <cellStyle name="Output 5 4 2 2 2" xfId="29636" xr:uid="{00000000-0005-0000-0000-000010A40000}"/>
    <cellStyle name="Output 5 4 2 3" xfId="24688" xr:uid="{00000000-0005-0000-0000-000011A40000}"/>
    <cellStyle name="Output 5 4 3" xfId="11964" xr:uid="{00000000-0005-0000-0000-000012A40000}"/>
    <cellStyle name="Output 5 4 3 2" xfId="17117" xr:uid="{00000000-0005-0000-0000-000013A40000}"/>
    <cellStyle name="Output 5 4 3 2 2" xfId="29648" xr:uid="{00000000-0005-0000-0000-000014A40000}"/>
    <cellStyle name="Output 5 4 3 3" xfId="24713" xr:uid="{00000000-0005-0000-0000-000015A40000}"/>
    <cellStyle name="Output 5 4 4" xfId="11985" xr:uid="{00000000-0005-0000-0000-000016A40000}"/>
    <cellStyle name="Output 5 4 4 2" xfId="24733" xr:uid="{00000000-0005-0000-0000-000017A40000}"/>
    <cellStyle name="Output 5 4 5" xfId="20817" xr:uid="{00000000-0005-0000-0000-000018A40000}"/>
    <cellStyle name="Output 5 4 5 2" xfId="30495" xr:uid="{00000000-0005-0000-0000-000019A40000}"/>
    <cellStyle name="Output 5 4 6" xfId="23992" xr:uid="{00000000-0005-0000-0000-00001AA40000}"/>
    <cellStyle name="Output 5 4 7" xfId="33114" xr:uid="{00000000-0005-0000-0000-00001BA40000}"/>
    <cellStyle name="Output 5 4 8" xfId="34139" xr:uid="{00000000-0005-0000-0000-00001CA40000}"/>
    <cellStyle name="Output 5 4 9" xfId="30871" xr:uid="{00000000-0005-0000-0000-00001DA40000}"/>
    <cellStyle name="Output 5 5" xfId="6560" xr:uid="{00000000-0005-0000-0000-00001EA40000}"/>
    <cellStyle name="Output 5 5 2" xfId="13150" xr:uid="{00000000-0005-0000-0000-00001FA40000}"/>
    <cellStyle name="Output 5 5 2 2" xfId="25895" xr:uid="{00000000-0005-0000-0000-000020A40000}"/>
    <cellStyle name="Output 5 5 2 3" xfId="46075" xr:uid="{00000000-0005-0000-0000-000021A40000}"/>
    <cellStyle name="Output 5 5 3" xfId="21303" xr:uid="{00000000-0005-0000-0000-000022A40000}"/>
    <cellStyle name="Output 5 5 4" xfId="46074" xr:uid="{00000000-0005-0000-0000-000023A40000}"/>
    <cellStyle name="Output 5 6" xfId="7196" xr:uid="{00000000-0005-0000-0000-000024A40000}"/>
    <cellStyle name="Output 5 6 2" xfId="13729" xr:uid="{00000000-0005-0000-0000-000025A40000}"/>
    <cellStyle name="Output 5 6 2 2" xfId="26460" xr:uid="{00000000-0005-0000-0000-000026A40000}"/>
    <cellStyle name="Output 5 6 2 3" xfId="46077" xr:uid="{00000000-0005-0000-0000-000027A40000}"/>
    <cellStyle name="Output 5 6 3" xfId="21924" xr:uid="{00000000-0005-0000-0000-000028A40000}"/>
    <cellStyle name="Output 5 6 4" xfId="46076" xr:uid="{00000000-0005-0000-0000-000029A40000}"/>
    <cellStyle name="Output 5 7" xfId="11700" xr:uid="{00000000-0005-0000-0000-00002AA40000}"/>
    <cellStyle name="Output 5 7 2" xfId="16939" xr:uid="{00000000-0005-0000-0000-00002BA40000}"/>
    <cellStyle name="Output 5 7 2 2" xfId="29472" xr:uid="{00000000-0005-0000-0000-00002CA40000}"/>
    <cellStyle name="Output 5 7 2 3" xfId="46079" xr:uid="{00000000-0005-0000-0000-00002DA40000}"/>
    <cellStyle name="Output 5 7 3" xfId="24450" xr:uid="{00000000-0005-0000-0000-00002EA40000}"/>
    <cellStyle name="Output 5 7 4" xfId="46078" xr:uid="{00000000-0005-0000-0000-00002FA40000}"/>
    <cellStyle name="Output 5 8" xfId="11503" xr:uid="{00000000-0005-0000-0000-000030A40000}"/>
    <cellStyle name="Output 5 8 2" xfId="24258" xr:uid="{00000000-0005-0000-0000-000031A40000}"/>
    <cellStyle name="Output 5 9" xfId="18291" xr:uid="{00000000-0005-0000-0000-000032A40000}"/>
    <cellStyle name="Output 5 9 2" xfId="30046" xr:uid="{00000000-0005-0000-0000-000033A40000}"/>
    <cellStyle name="Output 6" xfId="3065" xr:uid="{00000000-0005-0000-0000-000034A40000}"/>
    <cellStyle name="Output 6 10" xfId="30809" xr:uid="{00000000-0005-0000-0000-000035A40000}"/>
    <cellStyle name="Output 6 11" xfId="30745" xr:uid="{00000000-0005-0000-0000-000036A40000}"/>
    <cellStyle name="Output 6 12" xfId="37216" xr:uid="{00000000-0005-0000-0000-000037A40000}"/>
    <cellStyle name="Output 6 13" xfId="46080" xr:uid="{00000000-0005-0000-0000-000038A40000}"/>
    <cellStyle name="Output 6 2" xfId="8710" xr:uid="{00000000-0005-0000-0000-000039A40000}"/>
    <cellStyle name="Output 6 2 10" xfId="46081" xr:uid="{00000000-0005-0000-0000-00003AA40000}"/>
    <cellStyle name="Output 6 2 2" xfId="11624" xr:uid="{00000000-0005-0000-0000-00003BA40000}"/>
    <cellStyle name="Output 6 2 2 2" xfId="16883" xr:uid="{00000000-0005-0000-0000-00003CA40000}"/>
    <cellStyle name="Output 6 2 2 2 2" xfId="29417" xr:uid="{00000000-0005-0000-0000-00003DA40000}"/>
    <cellStyle name="Output 6 2 2 3" xfId="20783" xr:uid="{00000000-0005-0000-0000-00003EA40000}"/>
    <cellStyle name="Output 6 2 2 3 2" xfId="30461" xr:uid="{00000000-0005-0000-0000-00003FA40000}"/>
    <cellStyle name="Output 6 2 2 4" xfId="24376" xr:uid="{00000000-0005-0000-0000-000040A40000}"/>
    <cellStyle name="Output 6 2 2 5" xfId="33061" xr:uid="{00000000-0005-0000-0000-000041A40000}"/>
    <cellStyle name="Output 6 2 2 6" xfId="34104" xr:uid="{00000000-0005-0000-0000-000042A40000}"/>
    <cellStyle name="Output 6 2 2 7" xfId="31686" xr:uid="{00000000-0005-0000-0000-000043A40000}"/>
    <cellStyle name="Output 6 2 2 8" xfId="46082" xr:uid="{00000000-0005-0000-0000-000044A40000}"/>
    <cellStyle name="Output 6 2 3" xfId="6761" xr:uid="{00000000-0005-0000-0000-000045A40000}"/>
    <cellStyle name="Output 6 2 3 2" xfId="13325" xr:uid="{00000000-0005-0000-0000-000046A40000}"/>
    <cellStyle name="Output 6 2 3 2 2" xfId="26060" xr:uid="{00000000-0005-0000-0000-000047A40000}"/>
    <cellStyle name="Output 6 2 3 3" xfId="21492" xr:uid="{00000000-0005-0000-0000-000048A40000}"/>
    <cellStyle name="Output 6 2 4" xfId="11559" xr:uid="{00000000-0005-0000-0000-000049A40000}"/>
    <cellStyle name="Output 6 2 4 2" xfId="24311" xr:uid="{00000000-0005-0000-0000-00004AA40000}"/>
    <cellStyle name="Output 6 2 5" xfId="20632" xr:uid="{00000000-0005-0000-0000-00004BA40000}"/>
    <cellStyle name="Output 6 2 5 2" xfId="30310" xr:uid="{00000000-0005-0000-0000-00004CA40000}"/>
    <cellStyle name="Output 6 2 6" xfId="22767" xr:uid="{00000000-0005-0000-0000-00004DA40000}"/>
    <cellStyle name="Output 6 2 7" xfId="32081" xr:uid="{00000000-0005-0000-0000-00004EA40000}"/>
    <cellStyle name="Output 6 2 8" xfId="33921" xr:uid="{00000000-0005-0000-0000-00004FA40000}"/>
    <cellStyle name="Output 6 2 9" xfId="31098" xr:uid="{00000000-0005-0000-0000-000050A40000}"/>
    <cellStyle name="Output 6 3" xfId="6561" xr:uid="{00000000-0005-0000-0000-000051A40000}"/>
    <cellStyle name="Output 6 3 2" xfId="13151" xr:uid="{00000000-0005-0000-0000-000052A40000}"/>
    <cellStyle name="Output 6 3 2 2" xfId="25896" xr:uid="{00000000-0005-0000-0000-000053A40000}"/>
    <cellStyle name="Output 6 3 3" xfId="20876" xr:uid="{00000000-0005-0000-0000-000054A40000}"/>
    <cellStyle name="Output 6 3 3 2" xfId="30554" xr:uid="{00000000-0005-0000-0000-000055A40000}"/>
    <cellStyle name="Output 6 3 4" xfId="21304" xr:uid="{00000000-0005-0000-0000-000056A40000}"/>
    <cellStyle name="Output 6 3 5" xfId="33201" xr:uid="{00000000-0005-0000-0000-000057A40000}"/>
    <cellStyle name="Output 6 3 6" xfId="34199" xr:uid="{00000000-0005-0000-0000-000058A40000}"/>
    <cellStyle name="Output 6 3 7" xfId="30876" xr:uid="{00000000-0005-0000-0000-000059A40000}"/>
    <cellStyle name="Output 6 4" xfId="7194" xr:uid="{00000000-0005-0000-0000-00005AA40000}"/>
    <cellStyle name="Output 6 4 2" xfId="13727" xr:uid="{00000000-0005-0000-0000-00005BA40000}"/>
    <cellStyle name="Output 6 4 2 2" xfId="26458" xr:uid="{00000000-0005-0000-0000-00005CA40000}"/>
    <cellStyle name="Output 6 4 3" xfId="21922" xr:uid="{00000000-0005-0000-0000-00005DA40000}"/>
    <cellStyle name="Output 6 5" xfId="11548" xr:uid="{00000000-0005-0000-0000-00005EA40000}"/>
    <cellStyle name="Output 6 5 2" xfId="16813" xr:uid="{00000000-0005-0000-0000-00005FA40000}"/>
    <cellStyle name="Output 6 5 2 2" xfId="29347" xr:uid="{00000000-0005-0000-0000-000060A40000}"/>
    <cellStyle name="Output 6 5 3" xfId="24300" xr:uid="{00000000-0005-0000-0000-000061A40000}"/>
    <cellStyle name="Output 6 6" xfId="11654" xr:uid="{00000000-0005-0000-0000-000062A40000}"/>
    <cellStyle name="Output 6 6 2" xfId="24405" xr:uid="{00000000-0005-0000-0000-000063A40000}"/>
    <cellStyle name="Output 6 7" xfId="17472" xr:uid="{00000000-0005-0000-0000-000064A40000}"/>
    <cellStyle name="Output 6 7 2" xfId="29971" xr:uid="{00000000-0005-0000-0000-000065A40000}"/>
    <cellStyle name="Output 6 8" xfId="20968" xr:uid="{00000000-0005-0000-0000-000066A40000}"/>
    <cellStyle name="Output 6 9" xfId="30907" xr:uid="{00000000-0005-0000-0000-000067A40000}"/>
    <cellStyle name="Output 7" xfId="3066" xr:uid="{00000000-0005-0000-0000-000068A40000}"/>
    <cellStyle name="Output 7 10" xfId="30667" xr:uid="{00000000-0005-0000-0000-000069A40000}"/>
    <cellStyle name="Output 7 11" xfId="30648" xr:uid="{00000000-0005-0000-0000-00006AA40000}"/>
    <cellStyle name="Output 7 12" xfId="37217" xr:uid="{00000000-0005-0000-0000-00006BA40000}"/>
    <cellStyle name="Output 7 13" xfId="46083" xr:uid="{00000000-0005-0000-0000-00006CA40000}"/>
    <cellStyle name="Output 7 2" xfId="8711" xr:uid="{00000000-0005-0000-0000-00006DA40000}"/>
    <cellStyle name="Output 7 2 10" xfId="46084" xr:uid="{00000000-0005-0000-0000-00006EA40000}"/>
    <cellStyle name="Output 7 2 2" xfId="11625" xr:uid="{00000000-0005-0000-0000-00006FA40000}"/>
    <cellStyle name="Output 7 2 2 2" xfId="16884" xr:uid="{00000000-0005-0000-0000-000070A40000}"/>
    <cellStyle name="Output 7 2 2 2 2" xfId="29418" xr:uid="{00000000-0005-0000-0000-000071A40000}"/>
    <cellStyle name="Output 7 2 2 3" xfId="20784" xr:uid="{00000000-0005-0000-0000-000072A40000}"/>
    <cellStyle name="Output 7 2 2 3 2" xfId="30462" xr:uid="{00000000-0005-0000-0000-000073A40000}"/>
    <cellStyle name="Output 7 2 2 4" xfId="24377" xr:uid="{00000000-0005-0000-0000-000074A40000}"/>
    <cellStyle name="Output 7 2 2 5" xfId="33062" xr:uid="{00000000-0005-0000-0000-000075A40000}"/>
    <cellStyle name="Output 7 2 2 6" xfId="34105" xr:uid="{00000000-0005-0000-0000-000076A40000}"/>
    <cellStyle name="Output 7 2 2 7" xfId="33953" xr:uid="{00000000-0005-0000-0000-000077A40000}"/>
    <cellStyle name="Output 7 2 3" xfId="6619" xr:uid="{00000000-0005-0000-0000-000078A40000}"/>
    <cellStyle name="Output 7 2 3 2" xfId="13206" xr:uid="{00000000-0005-0000-0000-000079A40000}"/>
    <cellStyle name="Output 7 2 3 2 2" xfId="25950" xr:uid="{00000000-0005-0000-0000-00007AA40000}"/>
    <cellStyle name="Output 7 2 3 3" xfId="21358" xr:uid="{00000000-0005-0000-0000-00007BA40000}"/>
    <cellStyle name="Output 7 2 4" xfId="11694" xr:uid="{00000000-0005-0000-0000-00007CA40000}"/>
    <cellStyle name="Output 7 2 4 2" xfId="24444" xr:uid="{00000000-0005-0000-0000-00007DA40000}"/>
    <cellStyle name="Output 7 2 5" xfId="20633" xr:uid="{00000000-0005-0000-0000-00007EA40000}"/>
    <cellStyle name="Output 7 2 5 2" xfId="30311" xr:uid="{00000000-0005-0000-0000-00007FA40000}"/>
    <cellStyle name="Output 7 2 6" xfId="22768" xr:uid="{00000000-0005-0000-0000-000080A40000}"/>
    <cellStyle name="Output 7 2 7" xfId="32082" xr:uid="{00000000-0005-0000-0000-000081A40000}"/>
    <cellStyle name="Output 7 2 8" xfId="33922" xr:uid="{00000000-0005-0000-0000-000082A40000}"/>
    <cellStyle name="Output 7 2 9" xfId="31099" xr:uid="{00000000-0005-0000-0000-000083A40000}"/>
    <cellStyle name="Output 7 3" xfId="6562" xr:uid="{00000000-0005-0000-0000-000084A40000}"/>
    <cellStyle name="Output 7 3 2" xfId="13152" xr:uid="{00000000-0005-0000-0000-000085A40000}"/>
    <cellStyle name="Output 7 3 2 2" xfId="25897" xr:uid="{00000000-0005-0000-0000-000086A40000}"/>
    <cellStyle name="Output 7 3 3" xfId="20877" xr:uid="{00000000-0005-0000-0000-000087A40000}"/>
    <cellStyle name="Output 7 3 3 2" xfId="30555" xr:uid="{00000000-0005-0000-0000-000088A40000}"/>
    <cellStyle name="Output 7 3 4" xfId="21305" xr:uid="{00000000-0005-0000-0000-000089A40000}"/>
    <cellStyle name="Output 7 3 5" xfId="33202" xr:uid="{00000000-0005-0000-0000-00008AA40000}"/>
    <cellStyle name="Output 7 3 6" xfId="34200" xr:uid="{00000000-0005-0000-0000-00008BA40000}"/>
    <cellStyle name="Output 7 3 7" xfId="33814" xr:uid="{00000000-0005-0000-0000-00008CA40000}"/>
    <cellStyle name="Output 7 4" xfId="7193" xr:uid="{00000000-0005-0000-0000-00008DA40000}"/>
    <cellStyle name="Output 7 4 2" xfId="13726" xr:uid="{00000000-0005-0000-0000-00008EA40000}"/>
    <cellStyle name="Output 7 4 2 2" xfId="26457" xr:uid="{00000000-0005-0000-0000-00008FA40000}"/>
    <cellStyle name="Output 7 4 3" xfId="21921" xr:uid="{00000000-0005-0000-0000-000090A40000}"/>
    <cellStyle name="Output 7 5" xfId="11387" xr:uid="{00000000-0005-0000-0000-000091A40000}"/>
    <cellStyle name="Output 7 5 2" xfId="16690" xr:uid="{00000000-0005-0000-0000-000092A40000}"/>
    <cellStyle name="Output 7 5 2 2" xfId="29225" xr:uid="{00000000-0005-0000-0000-000093A40000}"/>
    <cellStyle name="Output 7 5 3" xfId="24142" xr:uid="{00000000-0005-0000-0000-000094A40000}"/>
    <cellStyle name="Output 7 6" xfId="6520" xr:uid="{00000000-0005-0000-0000-000095A40000}"/>
    <cellStyle name="Output 7 6 2" xfId="21264" xr:uid="{00000000-0005-0000-0000-000096A40000}"/>
    <cellStyle name="Output 7 7" xfId="17471" xr:uid="{00000000-0005-0000-0000-000097A40000}"/>
    <cellStyle name="Output 7 7 2" xfId="29970" xr:uid="{00000000-0005-0000-0000-000098A40000}"/>
    <cellStyle name="Output 7 8" xfId="20969" xr:uid="{00000000-0005-0000-0000-000099A40000}"/>
    <cellStyle name="Output 7 9" xfId="30908" xr:uid="{00000000-0005-0000-0000-00009AA40000}"/>
    <cellStyle name="Output 8" xfId="3067" xr:uid="{00000000-0005-0000-0000-00009BA40000}"/>
    <cellStyle name="Output 8 10" xfId="30807" xr:uid="{00000000-0005-0000-0000-00009CA40000}"/>
    <cellStyle name="Output 8 11" xfId="33848" xr:uid="{00000000-0005-0000-0000-00009DA40000}"/>
    <cellStyle name="Output 8 12" xfId="37218" xr:uid="{00000000-0005-0000-0000-00009EA40000}"/>
    <cellStyle name="Output 8 13" xfId="46085" xr:uid="{00000000-0005-0000-0000-00009FA40000}"/>
    <cellStyle name="Output 8 2" xfId="8712" xr:uid="{00000000-0005-0000-0000-0000A0A40000}"/>
    <cellStyle name="Output 8 2 10" xfId="46086" xr:uid="{00000000-0005-0000-0000-0000A1A40000}"/>
    <cellStyle name="Output 8 2 2" xfId="11626" xr:uid="{00000000-0005-0000-0000-0000A2A40000}"/>
    <cellStyle name="Output 8 2 2 2" xfId="16885" xr:uid="{00000000-0005-0000-0000-0000A3A40000}"/>
    <cellStyle name="Output 8 2 2 2 2" xfId="29419" xr:uid="{00000000-0005-0000-0000-0000A4A40000}"/>
    <cellStyle name="Output 8 2 2 3" xfId="20785" xr:uid="{00000000-0005-0000-0000-0000A5A40000}"/>
    <cellStyle name="Output 8 2 2 3 2" xfId="30463" xr:uid="{00000000-0005-0000-0000-0000A6A40000}"/>
    <cellStyle name="Output 8 2 2 4" xfId="24378" xr:uid="{00000000-0005-0000-0000-0000A7A40000}"/>
    <cellStyle name="Output 8 2 2 5" xfId="33063" xr:uid="{00000000-0005-0000-0000-0000A8A40000}"/>
    <cellStyle name="Output 8 2 2 6" xfId="34106" xr:uid="{00000000-0005-0000-0000-0000A9A40000}"/>
    <cellStyle name="Output 8 2 2 7" xfId="31147" xr:uid="{00000000-0005-0000-0000-0000AAA40000}"/>
    <cellStyle name="Output 8 2 3" xfId="11581" xr:uid="{00000000-0005-0000-0000-0000ABA40000}"/>
    <cellStyle name="Output 8 2 3 2" xfId="16840" xr:uid="{00000000-0005-0000-0000-0000ACA40000}"/>
    <cellStyle name="Output 8 2 3 2 2" xfId="29374" xr:uid="{00000000-0005-0000-0000-0000ADA40000}"/>
    <cellStyle name="Output 8 2 3 3" xfId="24333" xr:uid="{00000000-0005-0000-0000-0000AEA40000}"/>
    <cellStyle name="Output 8 2 4" xfId="6884" xr:uid="{00000000-0005-0000-0000-0000AFA40000}"/>
    <cellStyle name="Output 8 2 4 2" xfId="21615" xr:uid="{00000000-0005-0000-0000-0000B0A40000}"/>
    <cellStyle name="Output 8 2 5" xfId="20634" xr:uid="{00000000-0005-0000-0000-0000B1A40000}"/>
    <cellStyle name="Output 8 2 5 2" xfId="30312" xr:uid="{00000000-0005-0000-0000-0000B2A40000}"/>
    <cellStyle name="Output 8 2 6" xfId="22769" xr:uid="{00000000-0005-0000-0000-0000B3A40000}"/>
    <cellStyle name="Output 8 2 7" xfId="32083" xr:uid="{00000000-0005-0000-0000-0000B4A40000}"/>
    <cellStyle name="Output 8 2 8" xfId="33923" xr:uid="{00000000-0005-0000-0000-0000B5A40000}"/>
    <cellStyle name="Output 8 2 9" xfId="31100" xr:uid="{00000000-0005-0000-0000-0000B6A40000}"/>
    <cellStyle name="Output 8 3" xfId="6563" xr:uid="{00000000-0005-0000-0000-0000B7A40000}"/>
    <cellStyle name="Output 8 3 2" xfId="13153" xr:uid="{00000000-0005-0000-0000-0000B8A40000}"/>
    <cellStyle name="Output 8 3 2 2" xfId="25898" xr:uid="{00000000-0005-0000-0000-0000B9A40000}"/>
    <cellStyle name="Output 8 3 3" xfId="20878" xr:uid="{00000000-0005-0000-0000-0000BAA40000}"/>
    <cellStyle name="Output 8 3 3 2" xfId="30556" xr:uid="{00000000-0005-0000-0000-0000BBA40000}"/>
    <cellStyle name="Output 8 3 4" xfId="21306" xr:uid="{00000000-0005-0000-0000-0000BCA40000}"/>
    <cellStyle name="Output 8 3 5" xfId="33203" xr:uid="{00000000-0005-0000-0000-0000BDA40000}"/>
    <cellStyle name="Output 8 3 6" xfId="34201" xr:uid="{00000000-0005-0000-0000-0000BEA40000}"/>
    <cellStyle name="Output 8 3 7" xfId="31948" xr:uid="{00000000-0005-0000-0000-0000BFA40000}"/>
    <cellStyle name="Output 8 4" xfId="7192" xr:uid="{00000000-0005-0000-0000-0000C0A40000}"/>
    <cellStyle name="Output 8 4 2" xfId="13725" xr:uid="{00000000-0005-0000-0000-0000C1A40000}"/>
    <cellStyle name="Output 8 4 2 2" xfId="26456" xr:uid="{00000000-0005-0000-0000-0000C2A40000}"/>
    <cellStyle name="Output 8 4 3" xfId="21920" xr:uid="{00000000-0005-0000-0000-0000C3A40000}"/>
    <cellStyle name="Output 8 5" xfId="11699" xr:uid="{00000000-0005-0000-0000-0000C4A40000}"/>
    <cellStyle name="Output 8 5 2" xfId="16938" xr:uid="{00000000-0005-0000-0000-0000C5A40000}"/>
    <cellStyle name="Output 8 5 2 2" xfId="29471" xr:uid="{00000000-0005-0000-0000-0000C6A40000}"/>
    <cellStyle name="Output 8 5 3" xfId="24449" xr:uid="{00000000-0005-0000-0000-0000C7A40000}"/>
    <cellStyle name="Output 8 6" xfId="11564" xr:uid="{00000000-0005-0000-0000-0000C8A40000}"/>
    <cellStyle name="Output 8 6 2" xfId="24316" xr:uid="{00000000-0005-0000-0000-0000C9A40000}"/>
    <cellStyle name="Output 8 7" xfId="17470" xr:uid="{00000000-0005-0000-0000-0000CAA40000}"/>
    <cellStyle name="Output 8 7 2" xfId="29969" xr:uid="{00000000-0005-0000-0000-0000CBA40000}"/>
    <cellStyle name="Output 8 8" xfId="20970" xr:uid="{00000000-0005-0000-0000-0000CCA40000}"/>
    <cellStyle name="Output 8 9" xfId="30909" xr:uid="{00000000-0005-0000-0000-0000CDA40000}"/>
    <cellStyle name="Output 9" xfId="3068" xr:uid="{00000000-0005-0000-0000-0000CEA40000}"/>
    <cellStyle name="Output 9 10" xfId="30808" xr:uid="{00000000-0005-0000-0000-0000CFA40000}"/>
    <cellStyle name="Output 9 11" xfId="30746" xr:uid="{00000000-0005-0000-0000-0000D0A40000}"/>
    <cellStyle name="Output 9 12" xfId="37219" xr:uid="{00000000-0005-0000-0000-0000D1A40000}"/>
    <cellStyle name="Output 9 2" xfId="8713" xr:uid="{00000000-0005-0000-0000-0000D2A40000}"/>
    <cellStyle name="Output 9 2 2" xfId="11627" xr:uid="{00000000-0005-0000-0000-0000D3A40000}"/>
    <cellStyle name="Output 9 2 2 2" xfId="16886" xr:uid="{00000000-0005-0000-0000-0000D4A40000}"/>
    <cellStyle name="Output 9 2 2 2 2" xfId="29420" xr:uid="{00000000-0005-0000-0000-0000D5A40000}"/>
    <cellStyle name="Output 9 2 2 3" xfId="20786" xr:uid="{00000000-0005-0000-0000-0000D6A40000}"/>
    <cellStyle name="Output 9 2 2 3 2" xfId="30464" xr:uid="{00000000-0005-0000-0000-0000D7A40000}"/>
    <cellStyle name="Output 9 2 2 4" xfId="24379" xr:uid="{00000000-0005-0000-0000-0000D8A40000}"/>
    <cellStyle name="Output 9 2 2 5" xfId="33064" xr:uid="{00000000-0005-0000-0000-0000D9A40000}"/>
    <cellStyle name="Output 9 2 2 6" xfId="34107" xr:uid="{00000000-0005-0000-0000-0000DAA40000}"/>
    <cellStyle name="Output 9 2 2 7" xfId="33825" xr:uid="{00000000-0005-0000-0000-0000DBA40000}"/>
    <cellStyle name="Output 9 2 3" xfId="11506" xr:uid="{00000000-0005-0000-0000-0000DCA40000}"/>
    <cellStyle name="Output 9 2 3 2" xfId="16789" xr:uid="{00000000-0005-0000-0000-0000DDA40000}"/>
    <cellStyle name="Output 9 2 3 2 2" xfId="29324" xr:uid="{00000000-0005-0000-0000-0000DEA40000}"/>
    <cellStyle name="Output 9 2 3 3" xfId="24261" xr:uid="{00000000-0005-0000-0000-0000DFA40000}"/>
    <cellStyle name="Output 9 2 4" xfId="7381" xr:uid="{00000000-0005-0000-0000-0000E0A40000}"/>
    <cellStyle name="Output 9 2 4 2" xfId="22108" xr:uid="{00000000-0005-0000-0000-0000E1A40000}"/>
    <cellStyle name="Output 9 2 5" xfId="20635" xr:uid="{00000000-0005-0000-0000-0000E2A40000}"/>
    <cellStyle name="Output 9 2 5 2" xfId="30313" xr:uid="{00000000-0005-0000-0000-0000E3A40000}"/>
    <cellStyle name="Output 9 2 6" xfId="22770" xr:uid="{00000000-0005-0000-0000-0000E4A40000}"/>
    <cellStyle name="Output 9 2 7" xfId="32084" xr:uid="{00000000-0005-0000-0000-0000E5A40000}"/>
    <cellStyle name="Output 9 2 8" xfId="33924" xr:uid="{00000000-0005-0000-0000-0000E6A40000}"/>
    <cellStyle name="Output 9 2 9" xfId="31432" xr:uid="{00000000-0005-0000-0000-0000E7A40000}"/>
    <cellStyle name="Output 9 3" xfId="6564" xr:uid="{00000000-0005-0000-0000-0000E8A40000}"/>
    <cellStyle name="Output 9 3 2" xfId="13154" xr:uid="{00000000-0005-0000-0000-0000E9A40000}"/>
    <cellStyle name="Output 9 3 2 2" xfId="25899" xr:uid="{00000000-0005-0000-0000-0000EAA40000}"/>
    <cellStyle name="Output 9 3 3" xfId="20879" xr:uid="{00000000-0005-0000-0000-0000EBA40000}"/>
    <cellStyle name="Output 9 3 3 2" xfId="30557" xr:uid="{00000000-0005-0000-0000-0000ECA40000}"/>
    <cellStyle name="Output 9 3 4" xfId="21307" xr:uid="{00000000-0005-0000-0000-0000EDA40000}"/>
    <cellStyle name="Output 9 3 5" xfId="33204" xr:uid="{00000000-0005-0000-0000-0000EEA40000}"/>
    <cellStyle name="Output 9 3 6" xfId="34202" xr:uid="{00000000-0005-0000-0000-0000EFA40000}"/>
    <cellStyle name="Output 9 3 7" xfId="30629" xr:uid="{00000000-0005-0000-0000-0000F0A40000}"/>
    <cellStyle name="Output 9 4" xfId="7191" xr:uid="{00000000-0005-0000-0000-0000F1A40000}"/>
    <cellStyle name="Output 9 4 2" xfId="13724" xr:uid="{00000000-0005-0000-0000-0000F2A40000}"/>
    <cellStyle name="Output 9 4 2 2" xfId="26455" xr:uid="{00000000-0005-0000-0000-0000F3A40000}"/>
    <cellStyle name="Output 9 4 3" xfId="21919" xr:uid="{00000000-0005-0000-0000-0000F4A40000}"/>
    <cellStyle name="Output 9 5" xfId="11547" xr:uid="{00000000-0005-0000-0000-0000F5A40000}"/>
    <cellStyle name="Output 9 5 2" xfId="16812" xr:uid="{00000000-0005-0000-0000-0000F6A40000}"/>
    <cellStyle name="Output 9 5 2 2" xfId="29346" xr:uid="{00000000-0005-0000-0000-0000F7A40000}"/>
    <cellStyle name="Output 9 5 3" xfId="24299" xr:uid="{00000000-0005-0000-0000-0000F8A40000}"/>
    <cellStyle name="Output 9 6" xfId="6423" xr:uid="{00000000-0005-0000-0000-0000F9A40000}"/>
    <cellStyle name="Output 9 6 2" xfId="21172" xr:uid="{00000000-0005-0000-0000-0000FAA40000}"/>
    <cellStyle name="Output 9 7" xfId="17469" xr:uid="{00000000-0005-0000-0000-0000FBA40000}"/>
    <cellStyle name="Output 9 7 2" xfId="29968" xr:uid="{00000000-0005-0000-0000-0000FCA40000}"/>
    <cellStyle name="Output 9 8" xfId="20971" xr:uid="{00000000-0005-0000-0000-0000FDA40000}"/>
    <cellStyle name="Output 9 9" xfId="30910" xr:uid="{00000000-0005-0000-0000-0000FEA40000}"/>
    <cellStyle name="Output Amounts" xfId="46087" xr:uid="{00000000-0005-0000-0000-0000FFA40000}"/>
    <cellStyle name="Output Amounts 2" xfId="46088" xr:uid="{00000000-0005-0000-0000-000000A50000}"/>
    <cellStyle name="Output Column Headings" xfId="46089" xr:uid="{00000000-0005-0000-0000-000001A50000}"/>
    <cellStyle name="Output Line Items" xfId="46090" xr:uid="{00000000-0005-0000-0000-000002A50000}"/>
    <cellStyle name="Output Report Heading" xfId="46091" xr:uid="{00000000-0005-0000-0000-000003A50000}"/>
    <cellStyle name="Output Report Title" xfId="46092" xr:uid="{00000000-0005-0000-0000-000004A50000}"/>
    <cellStyle name="Override" xfId="6206" xr:uid="{00000000-0005-0000-0000-000005A50000}"/>
    <cellStyle name="Page Header" xfId="6207" xr:uid="{00000000-0005-0000-0000-000006A50000}"/>
    <cellStyle name="paint" xfId="5853" xr:uid="{00000000-0005-0000-0000-000007A50000}"/>
    <cellStyle name="per.style" xfId="5854" xr:uid="{00000000-0005-0000-0000-000008A50000}"/>
    <cellStyle name="Percent" xfId="2" builtinId="5"/>
    <cellStyle name="Percent %" xfId="46093" xr:uid="{00000000-0005-0000-0000-00000AA50000}"/>
    <cellStyle name="Percent % Long Underline" xfId="46094" xr:uid="{00000000-0005-0000-0000-00000BA50000}"/>
    <cellStyle name="Percent (0)" xfId="46095" xr:uid="{00000000-0005-0000-0000-00000CA50000}"/>
    <cellStyle name="Percent [0]" xfId="5855" xr:uid="{00000000-0005-0000-0000-00000DA50000}"/>
    <cellStyle name="Percent [0] 2" xfId="46096" xr:uid="{00000000-0005-0000-0000-00000EA50000}"/>
    <cellStyle name="Percent [00]" xfId="5856" xr:uid="{00000000-0005-0000-0000-00000FA50000}"/>
    <cellStyle name="Percent [00] 2" xfId="5857" xr:uid="{00000000-0005-0000-0000-000010A50000}"/>
    <cellStyle name="Percent [00] 3" xfId="46097" xr:uid="{00000000-0005-0000-0000-000011A50000}"/>
    <cellStyle name="Percent [00]_burmah castrol data v2" xfId="6146" xr:uid="{00000000-0005-0000-0000-000012A50000}"/>
    <cellStyle name="Percent [2]" xfId="5858" xr:uid="{00000000-0005-0000-0000-000013A50000}"/>
    <cellStyle name="Percent [2] 2" xfId="5859" xr:uid="{00000000-0005-0000-0000-000014A50000}"/>
    <cellStyle name="Percent 0.0%" xfId="46098" xr:uid="{00000000-0005-0000-0000-000015A50000}"/>
    <cellStyle name="Percent 0.0% Long Underline" xfId="46099" xr:uid="{00000000-0005-0000-0000-000016A50000}"/>
    <cellStyle name="Percent 0.00%" xfId="46100" xr:uid="{00000000-0005-0000-0000-000017A50000}"/>
    <cellStyle name="Percent 0.00% Long Underline" xfId="46101" xr:uid="{00000000-0005-0000-0000-000018A50000}"/>
    <cellStyle name="Percent 0.000%" xfId="46102" xr:uid="{00000000-0005-0000-0000-000019A50000}"/>
    <cellStyle name="Percent 0.000% Long Underline" xfId="46103" xr:uid="{00000000-0005-0000-0000-00001AA50000}"/>
    <cellStyle name="Percent 0.0000%" xfId="46104" xr:uid="{00000000-0005-0000-0000-00001BA50000}"/>
    <cellStyle name="Percent 0.0000% Long Underline" xfId="46105" xr:uid="{00000000-0005-0000-0000-00001CA50000}"/>
    <cellStyle name="Percent 10" xfId="352" xr:uid="{00000000-0005-0000-0000-00001DA50000}"/>
    <cellStyle name="Percent 10 2" xfId="581" xr:uid="{00000000-0005-0000-0000-00001EA50000}"/>
    <cellStyle name="Percent 10 2 2" xfId="10295" xr:uid="{00000000-0005-0000-0000-00001FA50000}"/>
    <cellStyle name="Percent 10 2 2 2" xfId="16076" xr:uid="{00000000-0005-0000-0000-000020A50000}"/>
    <cellStyle name="Percent 10 2 2 2 2" xfId="28703" xr:uid="{00000000-0005-0000-0000-000021A50000}"/>
    <cellStyle name="Percent 10 2 2 3" xfId="23665" xr:uid="{00000000-0005-0000-0000-000022A50000}"/>
    <cellStyle name="Percent 10 2 3" xfId="10853" xr:uid="{00000000-0005-0000-0000-000023A50000}"/>
    <cellStyle name="Percent 10 2 3 2" xfId="16351" xr:uid="{00000000-0005-0000-0000-000024A50000}"/>
    <cellStyle name="Percent 10 2 3 2 2" xfId="28893" xr:uid="{00000000-0005-0000-0000-000025A50000}"/>
    <cellStyle name="Percent 10 2 3 3" xfId="23809" xr:uid="{00000000-0005-0000-0000-000026A50000}"/>
    <cellStyle name="Percent 10 2 4" xfId="6282" xr:uid="{00000000-0005-0000-0000-000027A50000}"/>
    <cellStyle name="Percent 10 2 5" xfId="37659" xr:uid="{00000000-0005-0000-0000-000028A50000}"/>
    <cellStyle name="Percent 10 2 6" xfId="37952" xr:uid="{00000000-0005-0000-0000-000029A50000}"/>
    <cellStyle name="Percent 10 2 7" xfId="46107" xr:uid="{00000000-0005-0000-0000-00002AA50000}"/>
    <cellStyle name="Percent 10 3" xfId="832" xr:uid="{00000000-0005-0000-0000-00002BA50000}"/>
    <cellStyle name="Percent 10 3 10" xfId="46837" xr:uid="{BB6EB680-DD06-479F-8AA0-7244291C7F74}"/>
    <cellStyle name="Percent 10 3 2" xfId="16568" xr:uid="{00000000-0005-0000-0000-00002CA50000}"/>
    <cellStyle name="Percent 10 3 2 2" xfId="29107" xr:uid="{00000000-0005-0000-0000-00002DA50000}"/>
    <cellStyle name="Percent 10 3 3" xfId="24013" xr:uid="{00000000-0005-0000-0000-00002EA50000}"/>
    <cellStyle name="Percent 10 3 4" xfId="11191" xr:uid="{00000000-0005-0000-0000-00002FA50000}"/>
    <cellStyle name="Percent 10 3 5" xfId="37775" xr:uid="{00000000-0005-0000-0000-000030A50000}"/>
    <cellStyle name="Percent 10 3 6" xfId="38053" xr:uid="{00000000-0005-0000-0000-000031A50000}"/>
    <cellStyle name="Percent 10 3 7" xfId="46108" xr:uid="{00000000-0005-0000-0000-000032A50000}"/>
    <cellStyle name="Percent 10 3 8" xfId="46817" xr:uid="{693C6466-8C63-45FF-B9D9-650910F25812}"/>
    <cellStyle name="Percent 10 3 9" xfId="46826" xr:uid="{6699CB6A-5DC5-4B04-B068-FF915B9FE4E9}"/>
    <cellStyle name="Percent 10 4" xfId="11306" xr:uid="{00000000-0005-0000-0000-000033A50000}"/>
    <cellStyle name="Percent 10 4 2" xfId="16634" xr:uid="{00000000-0005-0000-0000-000034A50000}"/>
    <cellStyle name="Percent 10 4 2 2" xfId="29169" xr:uid="{00000000-0005-0000-0000-000035A50000}"/>
    <cellStyle name="Percent 10 4 3" xfId="24076" xr:uid="{00000000-0005-0000-0000-000036A50000}"/>
    <cellStyle name="Percent 10 4 4" xfId="46109" xr:uid="{00000000-0005-0000-0000-000037A50000}"/>
    <cellStyle name="Percent 10 5" xfId="5860" xr:uid="{00000000-0005-0000-0000-000038A50000}"/>
    <cellStyle name="Percent 10 5 2" xfId="46110" xr:uid="{00000000-0005-0000-0000-000039A50000}"/>
    <cellStyle name="Percent 10 6" xfId="37610" xr:uid="{00000000-0005-0000-0000-00003AA50000}"/>
    <cellStyle name="Percent 10 6 2" xfId="46111" xr:uid="{00000000-0005-0000-0000-00003BA50000}"/>
    <cellStyle name="Percent 10 7" xfId="37906" xr:uid="{00000000-0005-0000-0000-00003CA50000}"/>
    <cellStyle name="Percent 10 7 2" xfId="46112" xr:uid="{00000000-0005-0000-0000-00003DA50000}"/>
    <cellStyle name="Percent 10 8" xfId="46106" xr:uid="{00000000-0005-0000-0000-00003EA50000}"/>
    <cellStyle name="Percent 100" xfId="46689" xr:uid="{00000000-0005-0000-0000-00003FA50000}"/>
    <cellStyle name="Percent 101" xfId="46697" xr:uid="{00000000-0005-0000-0000-000040A50000}"/>
    <cellStyle name="Percent 102" xfId="46704" xr:uid="{00000000-0005-0000-0000-000041A50000}"/>
    <cellStyle name="Percent 103" xfId="46709" xr:uid="{00000000-0005-0000-0000-000042A50000}"/>
    <cellStyle name="Percent 104" xfId="46714" xr:uid="{00000000-0005-0000-0000-000043A50000}"/>
    <cellStyle name="Percent 105" xfId="46729" xr:uid="{00000000-0005-0000-0000-000044A50000}"/>
    <cellStyle name="Percent 106" xfId="46740" xr:uid="{00000000-0005-0000-0000-000045A50000}"/>
    <cellStyle name="Percent 107" xfId="46751" xr:uid="{00000000-0005-0000-0000-000046A50000}"/>
    <cellStyle name="Percent 108" xfId="46741" xr:uid="{00000000-0005-0000-0000-000047A50000}"/>
    <cellStyle name="Percent 11" xfId="385" xr:uid="{00000000-0005-0000-0000-000048A50000}"/>
    <cellStyle name="Percent 11 10" xfId="35072" xr:uid="{00000000-0005-0000-0000-000049A50000}"/>
    <cellStyle name="Percent 11 11" xfId="5861" xr:uid="{00000000-0005-0000-0000-00004AA50000}"/>
    <cellStyle name="Percent 11 12" xfId="37636" xr:uid="{00000000-0005-0000-0000-00004BA50000}"/>
    <cellStyle name="Percent 11 13" xfId="37930" xr:uid="{00000000-0005-0000-0000-00004CA50000}"/>
    <cellStyle name="Percent 11 14" xfId="46113" xr:uid="{00000000-0005-0000-0000-00004DA50000}"/>
    <cellStyle name="Percent 11 2" xfId="647" xr:uid="{00000000-0005-0000-0000-00004EA50000}"/>
    <cellStyle name="Percent 11 2 2" xfId="19799" xr:uid="{00000000-0005-0000-0000-00004FA50000}"/>
    <cellStyle name="Percent 11 2 3" xfId="32913" xr:uid="{00000000-0005-0000-0000-000050A50000}"/>
    <cellStyle name="Percent 11 2 4" xfId="35923" xr:uid="{00000000-0005-0000-0000-000051A50000}"/>
    <cellStyle name="Percent 11 2 5" xfId="6283" xr:uid="{00000000-0005-0000-0000-000052A50000}"/>
    <cellStyle name="Percent 11 2 6" xfId="37720" xr:uid="{00000000-0005-0000-0000-000053A50000}"/>
    <cellStyle name="Percent 11 2 7" xfId="37999" xr:uid="{00000000-0005-0000-0000-000054A50000}"/>
    <cellStyle name="Percent 11 2 8" xfId="46114" xr:uid="{00000000-0005-0000-0000-000055A50000}"/>
    <cellStyle name="Percent 11 3" xfId="8528" xr:uid="{00000000-0005-0000-0000-000056A50000}"/>
    <cellStyle name="Percent 11 3 2" xfId="15017" xr:uid="{00000000-0005-0000-0000-000057A50000}"/>
    <cellStyle name="Percent 11 3 2 2" xfId="27689" xr:uid="{00000000-0005-0000-0000-000058A50000}"/>
    <cellStyle name="Percent 11 3 3" xfId="22607" xr:uid="{00000000-0005-0000-0000-000059A50000}"/>
    <cellStyle name="Percent 11 3 4" xfId="46115" xr:uid="{00000000-0005-0000-0000-00005AA50000}"/>
    <cellStyle name="Percent 11 4" xfId="9453" xr:uid="{00000000-0005-0000-0000-00005BA50000}"/>
    <cellStyle name="Percent 11 4 2" xfId="15859" xr:uid="{00000000-0005-0000-0000-00005CA50000}"/>
    <cellStyle name="Percent 11 4 2 2" xfId="28500" xr:uid="{00000000-0005-0000-0000-00005DA50000}"/>
    <cellStyle name="Percent 11 4 3" xfId="23444" xr:uid="{00000000-0005-0000-0000-00005EA50000}"/>
    <cellStyle name="Percent 11 4 4" xfId="46116" xr:uid="{00000000-0005-0000-0000-00005FA50000}"/>
    <cellStyle name="Percent 11 5" xfId="10917" xr:uid="{00000000-0005-0000-0000-000060A50000}"/>
    <cellStyle name="Percent 11 5 2" xfId="46117" xr:uid="{00000000-0005-0000-0000-000061A50000}"/>
    <cellStyle name="Percent 11 6" xfId="7577" xr:uid="{00000000-0005-0000-0000-000062A50000}"/>
    <cellStyle name="Percent 11 6 2" xfId="14089" xr:uid="{00000000-0005-0000-0000-000063A50000}"/>
    <cellStyle name="Percent 11 6 2 2" xfId="26819" xr:uid="{00000000-0005-0000-0000-000064A50000}"/>
    <cellStyle name="Percent 11 6 3" xfId="22304" xr:uid="{00000000-0005-0000-0000-000065A50000}"/>
    <cellStyle name="Percent 11 6 4" xfId="46118" xr:uid="{00000000-0005-0000-0000-000066A50000}"/>
    <cellStyle name="Percent 11 7" xfId="12927" xr:uid="{00000000-0005-0000-0000-000067A50000}"/>
    <cellStyle name="Percent 11 7 2" xfId="25673" xr:uid="{00000000-0005-0000-0000-000068A50000}"/>
    <cellStyle name="Percent 11 7 3" xfId="46119" xr:uid="{00000000-0005-0000-0000-000069A50000}"/>
    <cellStyle name="Percent 11 8" xfId="18505" xr:uid="{00000000-0005-0000-0000-00006AA50000}"/>
    <cellStyle name="Percent 11 9" xfId="31865" xr:uid="{00000000-0005-0000-0000-00006BA50000}"/>
    <cellStyle name="Percent 12" xfId="633" xr:uid="{00000000-0005-0000-0000-00006CA50000}"/>
    <cellStyle name="Percent 12 2" xfId="6284" xr:uid="{00000000-0005-0000-0000-00006DA50000}"/>
    <cellStyle name="Percent 12 2 2" xfId="8560" xr:uid="{00000000-0005-0000-0000-00006EA50000}"/>
    <cellStyle name="Percent 12 2 2 2" xfId="15045" xr:uid="{00000000-0005-0000-0000-00006FA50000}"/>
    <cellStyle name="Percent 12 2 2 2 2" xfId="27716" xr:uid="{00000000-0005-0000-0000-000070A50000}"/>
    <cellStyle name="Percent 12 2 2 3" xfId="22633" xr:uid="{00000000-0005-0000-0000-000071A50000}"/>
    <cellStyle name="Percent 12 2 3" xfId="9526" xr:uid="{00000000-0005-0000-0000-000072A50000}"/>
    <cellStyle name="Percent 12 2 3 2" xfId="15886" xr:uid="{00000000-0005-0000-0000-000073A50000}"/>
    <cellStyle name="Percent 12 2 3 2 2" xfId="28527" xr:uid="{00000000-0005-0000-0000-000074A50000}"/>
    <cellStyle name="Percent 12 2 3 3" xfId="23510" xr:uid="{00000000-0005-0000-0000-000075A50000}"/>
    <cellStyle name="Percent 12 2 4" xfId="7685" xr:uid="{00000000-0005-0000-0000-000076A50000}"/>
    <cellStyle name="Percent 12 2 4 2" xfId="14184" xr:uid="{00000000-0005-0000-0000-000077A50000}"/>
    <cellStyle name="Percent 12 2 4 2 2" xfId="26910" xr:uid="{00000000-0005-0000-0000-000078A50000}"/>
    <cellStyle name="Percent 12 2 4 3" xfId="22405" xr:uid="{00000000-0005-0000-0000-000079A50000}"/>
    <cellStyle name="Percent 12 2 5" xfId="12974" xr:uid="{00000000-0005-0000-0000-00007AA50000}"/>
    <cellStyle name="Percent 12 2 5 2" xfId="25720" xr:uid="{00000000-0005-0000-0000-00007BA50000}"/>
    <cellStyle name="Percent 12 2 6" xfId="21100" xr:uid="{00000000-0005-0000-0000-00007CA50000}"/>
    <cellStyle name="Percent 12 2 7" xfId="46121" xr:uid="{00000000-0005-0000-0000-00007DA50000}"/>
    <cellStyle name="Percent 12 3" xfId="10192" xr:uid="{00000000-0005-0000-0000-00007EA50000}"/>
    <cellStyle name="Percent 12 3 2" xfId="46122" xr:uid="{00000000-0005-0000-0000-00007FA50000}"/>
    <cellStyle name="Percent 12 4" xfId="5862" xr:uid="{00000000-0005-0000-0000-000080A50000}"/>
    <cellStyle name="Percent 12 4 2" xfId="46123" xr:uid="{00000000-0005-0000-0000-000081A50000}"/>
    <cellStyle name="Percent 12 5" xfId="37283" xr:uid="{00000000-0005-0000-0000-000082A50000}"/>
    <cellStyle name="Percent 12 5 2" xfId="46124" xr:uid="{00000000-0005-0000-0000-000083A50000}"/>
    <cellStyle name="Percent 12 6" xfId="37708" xr:uid="{00000000-0005-0000-0000-000084A50000}"/>
    <cellStyle name="Percent 12 6 2" xfId="46125" xr:uid="{00000000-0005-0000-0000-000085A50000}"/>
    <cellStyle name="Percent 12 7" xfId="37988" xr:uid="{00000000-0005-0000-0000-000086A50000}"/>
    <cellStyle name="Percent 12 7 2" xfId="46126" xr:uid="{00000000-0005-0000-0000-000087A50000}"/>
    <cellStyle name="Percent 12 8" xfId="46120" xr:uid="{00000000-0005-0000-0000-000088A50000}"/>
    <cellStyle name="Percent 12 9" xfId="46750" xr:uid="{00000000-0005-0000-0000-000089A50000}"/>
    <cellStyle name="Percent 13" xfId="815" xr:uid="{00000000-0005-0000-0000-00008AA50000}"/>
    <cellStyle name="Percent 13 2" xfId="6281" xr:uid="{00000000-0005-0000-0000-00008BA50000}"/>
    <cellStyle name="Percent 13 2 2" xfId="46128" xr:uid="{00000000-0005-0000-0000-00008CA50000}"/>
    <cellStyle name="Percent 13 3" xfId="5863" xr:uid="{00000000-0005-0000-0000-00008DA50000}"/>
    <cellStyle name="Percent 13 4" xfId="37767" xr:uid="{00000000-0005-0000-0000-00008EA50000}"/>
    <cellStyle name="Percent 13 5" xfId="38045" xr:uid="{00000000-0005-0000-0000-00008FA50000}"/>
    <cellStyle name="Percent 13 6" xfId="46127" xr:uid="{00000000-0005-0000-0000-000090A50000}"/>
    <cellStyle name="Percent 14" xfId="817" xr:uid="{00000000-0005-0000-0000-000091A50000}"/>
    <cellStyle name="Percent 14 2" xfId="5864" xr:uid="{00000000-0005-0000-0000-000092A50000}"/>
    <cellStyle name="Percent 14 2 2" xfId="46130" xr:uid="{00000000-0005-0000-0000-000093A50000}"/>
    <cellStyle name="Percent 14 3" xfId="37769" xr:uid="{00000000-0005-0000-0000-000094A50000}"/>
    <cellStyle name="Percent 14 3 2" xfId="46131" xr:uid="{00000000-0005-0000-0000-000095A50000}"/>
    <cellStyle name="Percent 14 4" xfId="38047" xr:uid="{00000000-0005-0000-0000-000096A50000}"/>
    <cellStyle name="Percent 14 5" xfId="46129" xr:uid="{00000000-0005-0000-0000-000097A50000}"/>
    <cellStyle name="Percent 15" xfId="1229" xr:uid="{00000000-0005-0000-0000-000098A50000}"/>
    <cellStyle name="Percent 15 10" xfId="37787" xr:uid="{00000000-0005-0000-0000-000099A50000}"/>
    <cellStyle name="Percent 15 11" xfId="38059" xr:uid="{00000000-0005-0000-0000-00009AA50000}"/>
    <cellStyle name="Percent 15 12" xfId="46132" xr:uid="{00000000-0005-0000-0000-00009BA50000}"/>
    <cellStyle name="Percent 15 2" xfId="8529" xr:uid="{00000000-0005-0000-0000-00009CA50000}"/>
    <cellStyle name="Percent 15 2 2" xfId="15018" xr:uid="{00000000-0005-0000-0000-00009DA50000}"/>
    <cellStyle name="Percent 15 2 2 2" xfId="27690" xr:uid="{00000000-0005-0000-0000-00009EA50000}"/>
    <cellStyle name="Percent 15 2 3" xfId="19800" xr:uid="{00000000-0005-0000-0000-00009FA50000}"/>
    <cellStyle name="Percent 15 2 4" xfId="32914" xr:uid="{00000000-0005-0000-0000-0000A0A50000}"/>
    <cellStyle name="Percent 15 2 5" xfId="35924" xr:uid="{00000000-0005-0000-0000-0000A1A50000}"/>
    <cellStyle name="Percent 15 2 6" xfId="46133" xr:uid="{00000000-0005-0000-0000-0000A2A50000}"/>
    <cellStyle name="Percent 15 3" xfId="9454" xr:uid="{00000000-0005-0000-0000-0000A3A50000}"/>
    <cellStyle name="Percent 15 3 2" xfId="15860" xr:uid="{00000000-0005-0000-0000-0000A4A50000}"/>
    <cellStyle name="Percent 15 3 2 2" xfId="28501" xr:uid="{00000000-0005-0000-0000-0000A5A50000}"/>
    <cellStyle name="Percent 15 3 3" xfId="23445" xr:uid="{00000000-0005-0000-0000-0000A6A50000}"/>
    <cellStyle name="Percent 15 4" xfId="7578" xr:uid="{00000000-0005-0000-0000-0000A7A50000}"/>
    <cellStyle name="Percent 15 4 2" xfId="14090" xr:uid="{00000000-0005-0000-0000-0000A8A50000}"/>
    <cellStyle name="Percent 15 4 2 2" xfId="26820" xr:uid="{00000000-0005-0000-0000-0000A9A50000}"/>
    <cellStyle name="Percent 15 4 3" xfId="22305" xr:uid="{00000000-0005-0000-0000-0000AAA50000}"/>
    <cellStyle name="Percent 15 5" xfId="12928" xr:uid="{00000000-0005-0000-0000-0000ABA50000}"/>
    <cellStyle name="Percent 15 5 2" xfId="25674" xr:uid="{00000000-0005-0000-0000-0000ACA50000}"/>
    <cellStyle name="Percent 15 6" xfId="18506" xr:uid="{00000000-0005-0000-0000-0000ADA50000}"/>
    <cellStyle name="Percent 15 7" xfId="31866" xr:uid="{00000000-0005-0000-0000-0000AEA50000}"/>
    <cellStyle name="Percent 15 8" xfId="35073" xr:uid="{00000000-0005-0000-0000-0000AFA50000}"/>
    <cellStyle name="Percent 15 9" xfId="5865" xr:uid="{00000000-0005-0000-0000-0000B0A50000}"/>
    <cellStyle name="Percent 16" xfId="6035" xr:uid="{00000000-0005-0000-0000-0000B1A50000}"/>
    <cellStyle name="Percent 16 2" xfId="46134" xr:uid="{00000000-0005-0000-0000-0000B2A50000}"/>
    <cellStyle name="Percent 17" xfId="6038" xr:uid="{00000000-0005-0000-0000-0000B3A50000}"/>
    <cellStyle name="Percent 17 2" xfId="46135" xr:uid="{00000000-0005-0000-0000-0000B4A50000}"/>
    <cellStyle name="Percent 18" xfId="6041" xr:uid="{00000000-0005-0000-0000-0000B5A50000}"/>
    <cellStyle name="Percent 18 2" xfId="46136" xr:uid="{00000000-0005-0000-0000-0000B6A50000}"/>
    <cellStyle name="Percent 19" xfId="6044" xr:uid="{00000000-0005-0000-0000-0000B7A50000}"/>
    <cellStyle name="Percent 19 2" xfId="46137" xr:uid="{00000000-0005-0000-0000-0000B8A50000}"/>
    <cellStyle name="Percent 2" xfId="4" xr:uid="{00000000-0005-0000-0000-0000B9A50000}"/>
    <cellStyle name="Percent 2 10" xfId="5867" xr:uid="{00000000-0005-0000-0000-0000BAA50000}"/>
    <cellStyle name="Percent 2 10 2" xfId="37391" xr:uid="{00000000-0005-0000-0000-0000BBA50000}"/>
    <cellStyle name="Percent 2 10 3" xfId="37875" xr:uid="{00000000-0005-0000-0000-0000BCA50000}"/>
    <cellStyle name="Percent 2 11" xfId="5868" xr:uid="{00000000-0005-0000-0000-0000BDA50000}"/>
    <cellStyle name="Percent 2 11 2" xfId="38084" xr:uid="{00000000-0005-0000-0000-0000BEA50000}"/>
    <cellStyle name="Percent 2 12" xfId="5869" xr:uid="{00000000-0005-0000-0000-0000BFA50000}"/>
    <cellStyle name="Percent 2 13" xfId="5870" xr:uid="{00000000-0005-0000-0000-0000C0A50000}"/>
    <cellStyle name="Percent 2 14" xfId="5871" xr:uid="{00000000-0005-0000-0000-0000C1A50000}"/>
    <cellStyle name="Percent 2 15" xfId="5872" xr:uid="{00000000-0005-0000-0000-0000C2A50000}"/>
    <cellStyle name="Percent 2 16" xfId="5873" xr:uid="{00000000-0005-0000-0000-0000C3A50000}"/>
    <cellStyle name="Percent 2 17" xfId="5874" xr:uid="{00000000-0005-0000-0000-0000C4A50000}"/>
    <cellStyle name="Percent 2 18" xfId="5875" xr:uid="{00000000-0005-0000-0000-0000C5A50000}"/>
    <cellStyle name="Percent 2 19" xfId="5876" xr:uid="{00000000-0005-0000-0000-0000C6A50000}"/>
    <cellStyle name="Percent 2 2" xfId="13" xr:uid="{00000000-0005-0000-0000-0000C7A50000}"/>
    <cellStyle name="Percent 2 2 10" xfId="12020" xr:uid="{00000000-0005-0000-0000-0000C8A50000}"/>
    <cellStyle name="Percent 2 2 10 2" xfId="24765" xr:uid="{00000000-0005-0000-0000-0000C9A50000}"/>
    <cellStyle name="Percent 2 2 11" xfId="20896" xr:uid="{00000000-0005-0000-0000-0000CAA50000}"/>
    <cellStyle name="Percent 2 2 12" xfId="2183" xr:uid="{00000000-0005-0000-0000-0000CBA50000}"/>
    <cellStyle name="Percent 2 2 13" xfId="37320" xr:uid="{00000000-0005-0000-0000-0000CCA50000}"/>
    <cellStyle name="Percent 2 2 2" xfId="804" xr:uid="{00000000-0005-0000-0000-0000CDA50000}"/>
    <cellStyle name="Percent 2 2 2 2" xfId="5877" xr:uid="{00000000-0005-0000-0000-0000CEA50000}"/>
    <cellStyle name="Percent 2 2 2 2 2" xfId="6147" xr:uid="{00000000-0005-0000-0000-0000CFA50000}"/>
    <cellStyle name="Percent 2 2 2 2 3" xfId="18724" xr:uid="{00000000-0005-0000-0000-0000D0A50000}"/>
    <cellStyle name="Percent 2 2 2 2 3 2" xfId="46139" xr:uid="{00000000-0005-0000-0000-0000D1A50000}"/>
    <cellStyle name="Percent 2 2 2 2 4" xfId="46140" xr:uid="{00000000-0005-0000-0000-0000D2A50000}"/>
    <cellStyle name="Percent 2 2 2 2 5" xfId="46141" xr:uid="{00000000-0005-0000-0000-0000D3A50000}"/>
    <cellStyle name="Percent 2 2 2 2 6" xfId="46142" xr:uid="{00000000-0005-0000-0000-0000D4A50000}"/>
    <cellStyle name="Percent 2 2 2 2 7" xfId="46143" xr:uid="{00000000-0005-0000-0000-0000D5A50000}"/>
    <cellStyle name="Percent 2 2 2 2 8" xfId="46144" xr:uid="{00000000-0005-0000-0000-0000D6A50000}"/>
    <cellStyle name="Percent 2 2 2 2 9" xfId="46138" xr:uid="{00000000-0005-0000-0000-0000D7A50000}"/>
    <cellStyle name="Percent 2 2 2 3" xfId="9998" xr:uid="{00000000-0005-0000-0000-0000D8A50000}"/>
    <cellStyle name="Percent 2 2 2 3 2" xfId="18507" xr:uid="{00000000-0005-0000-0000-0000D9A50000}"/>
    <cellStyle name="Percent 2 2 2 3 2 2" xfId="46146" xr:uid="{00000000-0005-0000-0000-0000DAA50000}"/>
    <cellStyle name="Percent 2 2 2 3 3" xfId="46145" xr:uid="{00000000-0005-0000-0000-0000DBA50000}"/>
    <cellStyle name="Percent 2 2 2 4" xfId="3126" xr:uid="{00000000-0005-0000-0000-0000DCA50000}"/>
    <cellStyle name="Percent 2 2 2 4 2" xfId="46147" xr:uid="{00000000-0005-0000-0000-0000DDA50000}"/>
    <cellStyle name="Percent 2 2 2 5" xfId="46148" xr:uid="{00000000-0005-0000-0000-0000DEA50000}"/>
    <cellStyle name="Percent 2 2 2 6" xfId="46149" xr:uid="{00000000-0005-0000-0000-0000DFA50000}"/>
    <cellStyle name="Percent 2 2 2 7" xfId="46150" xr:uid="{00000000-0005-0000-0000-0000E0A50000}"/>
    <cellStyle name="Percent 2 2 2 8" xfId="46151" xr:uid="{00000000-0005-0000-0000-0000E1A50000}"/>
    <cellStyle name="Percent 2 2 2 9" xfId="46152" xr:uid="{00000000-0005-0000-0000-0000E2A50000}"/>
    <cellStyle name="Percent 2 2 3" xfId="1279" xr:uid="{00000000-0005-0000-0000-0000E3A50000}"/>
    <cellStyle name="Percent 2 2 3 2" xfId="5878" xr:uid="{00000000-0005-0000-0000-0000E4A50000}"/>
    <cellStyle name="Percent 2 2 3 2 2" xfId="46154" xr:uid="{00000000-0005-0000-0000-0000E5A50000}"/>
    <cellStyle name="Percent 2 2 3 3" xfId="3157" xr:uid="{00000000-0005-0000-0000-0000E6A50000}"/>
    <cellStyle name="Percent 2 2 3 3 2" xfId="46155" xr:uid="{00000000-0005-0000-0000-0000E7A50000}"/>
    <cellStyle name="Percent 2 2 3 4" xfId="37808" xr:uid="{00000000-0005-0000-0000-0000E8A50000}"/>
    <cellStyle name="Percent 2 2 3 5" xfId="38078" xr:uid="{00000000-0005-0000-0000-0000E9A50000}"/>
    <cellStyle name="Percent 2 2 3 6" xfId="46153" xr:uid="{00000000-0005-0000-0000-0000EAA50000}"/>
    <cellStyle name="Percent 2 2 4" xfId="5879" xr:uid="{00000000-0005-0000-0000-0000EBA50000}"/>
    <cellStyle name="Percent 2 2 4 2" xfId="10611" xr:uid="{00000000-0005-0000-0000-0000ECA50000}"/>
    <cellStyle name="Percent 2 2 4 2 2" xfId="46156" xr:uid="{00000000-0005-0000-0000-0000EDA50000}"/>
    <cellStyle name="Percent 2 2 4 3" xfId="18508" xr:uid="{00000000-0005-0000-0000-0000EEA50000}"/>
    <cellStyle name="Percent 2 2 5" xfId="3070" xr:uid="{00000000-0005-0000-0000-0000EFA50000}"/>
    <cellStyle name="Percent 2 2 5 2" xfId="18678" xr:uid="{00000000-0005-0000-0000-0000F0A50000}"/>
    <cellStyle name="Percent 2 2 5 3" xfId="46157" xr:uid="{00000000-0005-0000-0000-0000F1A50000}"/>
    <cellStyle name="Percent 2 2 6" xfId="7757" xr:uid="{00000000-0005-0000-0000-0000F2A50000}"/>
    <cellStyle name="Percent 2 2 6 2" xfId="14252" xr:uid="{00000000-0005-0000-0000-0000F3A50000}"/>
    <cellStyle name="Percent 2 2 6 2 2" xfId="26966" xr:uid="{00000000-0005-0000-0000-0000F4A50000}"/>
    <cellStyle name="Percent 2 2 6 3" xfId="22459" xr:uid="{00000000-0005-0000-0000-0000F5A50000}"/>
    <cellStyle name="Percent 2 2 6 4" xfId="46158" xr:uid="{00000000-0005-0000-0000-0000F6A50000}"/>
    <cellStyle name="Percent 2 2 7" xfId="8604" xr:uid="{00000000-0005-0000-0000-0000F7A50000}"/>
    <cellStyle name="Percent 2 2 7 2" xfId="15089" xr:uid="{00000000-0005-0000-0000-0000F8A50000}"/>
    <cellStyle name="Percent 2 2 7 2 2" xfId="27759" xr:uid="{00000000-0005-0000-0000-0000F9A50000}"/>
    <cellStyle name="Percent 2 2 7 3" xfId="22673" xr:uid="{00000000-0005-0000-0000-0000FAA50000}"/>
    <cellStyle name="Percent 2 2 7 4" xfId="46159" xr:uid="{00000000-0005-0000-0000-0000FBA50000}"/>
    <cellStyle name="Percent 2 2 8" xfId="9785" xr:uid="{00000000-0005-0000-0000-0000FCA50000}"/>
    <cellStyle name="Percent 2 2 8 2" xfId="46160" xr:uid="{00000000-0005-0000-0000-0000FDA50000}"/>
    <cellStyle name="Percent 2 2 9" xfId="6395" xr:uid="{00000000-0005-0000-0000-0000FEA50000}"/>
    <cellStyle name="Percent 2 2 9 2" xfId="13018" xr:uid="{00000000-0005-0000-0000-0000FFA50000}"/>
    <cellStyle name="Percent 2 2 9 2 2" xfId="25764" xr:uid="{00000000-0005-0000-0000-000000A60000}"/>
    <cellStyle name="Percent 2 2 9 3" xfId="21144" xr:uid="{00000000-0005-0000-0000-000001A60000}"/>
    <cellStyle name="Percent 2 2 9 4" xfId="46161" xr:uid="{00000000-0005-0000-0000-000002A60000}"/>
    <cellStyle name="Percent 2 20" xfId="5880" xr:uid="{00000000-0005-0000-0000-000003A60000}"/>
    <cellStyle name="Percent 2 21" xfId="5881" xr:uid="{00000000-0005-0000-0000-000004A60000}"/>
    <cellStyle name="Percent 2 22" xfId="5882" xr:uid="{00000000-0005-0000-0000-000005A60000}"/>
    <cellStyle name="Percent 2 23" xfId="5883" xr:uid="{00000000-0005-0000-0000-000006A60000}"/>
    <cellStyle name="Percent 2 24" xfId="5884" xr:uid="{00000000-0005-0000-0000-000007A60000}"/>
    <cellStyle name="Percent 2 25" xfId="5885" xr:uid="{00000000-0005-0000-0000-000008A60000}"/>
    <cellStyle name="Percent 2 26" xfId="5886" xr:uid="{00000000-0005-0000-0000-000009A60000}"/>
    <cellStyle name="Percent 2 27" xfId="5887" xr:uid="{00000000-0005-0000-0000-00000AA60000}"/>
    <cellStyle name="Percent 2 28" xfId="5888" xr:uid="{00000000-0005-0000-0000-00000BA60000}"/>
    <cellStyle name="Percent 2 29" xfId="5889" xr:uid="{00000000-0005-0000-0000-00000CA60000}"/>
    <cellStyle name="Percent 2 3" xfId="31" xr:uid="{00000000-0005-0000-0000-00000DA60000}"/>
    <cellStyle name="Percent 2 3 2" xfId="808" xr:uid="{00000000-0005-0000-0000-00000EA60000}"/>
    <cellStyle name="Percent 2 3 2 2" xfId="10612" xr:uid="{00000000-0005-0000-0000-00000FA60000}"/>
    <cellStyle name="Percent 2 3 2 2 2" xfId="46163" xr:uid="{00000000-0005-0000-0000-000010A60000}"/>
    <cellStyle name="Percent 2 3 2 3" xfId="3132" xr:uid="{00000000-0005-0000-0000-000011A60000}"/>
    <cellStyle name="Percent 2 3 2 4" xfId="37760" xr:uid="{00000000-0005-0000-0000-000012A60000}"/>
    <cellStyle name="Percent 2 3 2 5" xfId="38038" xr:uid="{00000000-0005-0000-0000-000013A60000}"/>
    <cellStyle name="Percent 2 3 2 6" xfId="46162" xr:uid="{00000000-0005-0000-0000-000014A60000}"/>
    <cellStyle name="Percent 2 3 2 7" xfId="46816" xr:uid="{F4D9DCE3-E074-4A7C-9C64-F39AC714D172}"/>
    <cellStyle name="Percent 2 3 2 8" xfId="46827" xr:uid="{03A8035E-6AAD-4EE9-A729-0875B9C6361E}"/>
    <cellStyle name="Percent 2 3 2 9" xfId="46836" xr:uid="{50583836-743B-4001-AAA7-39C43D3A8527}"/>
    <cellStyle name="Percent 2 3 3" xfId="1064" xr:uid="{00000000-0005-0000-0000-000015A60000}"/>
    <cellStyle name="Percent 2 3 3 2" xfId="46165" xr:uid="{00000000-0005-0000-0000-000016A60000}"/>
    <cellStyle name="Percent 2 3 3 3" xfId="46164" xr:uid="{00000000-0005-0000-0000-000017A60000}"/>
    <cellStyle name="Percent 2 3 4" xfId="1315" xr:uid="{00000000-0005-0000-0000-000018A60000}"/>
    <cellStyle name="Percent 2 3 5" xfId="3071" xr:uid="{00000000-0005-0000-0000-000019A60000}"/>
    <cellStyle name="Percent 2 3 5 2" xfId="37412" xr:uid="{00000000-0005-0000-0000-00001AA60000}"/>
    <cellStyle name="Percent 2 3 5 3" xfId="37884" xr:uid="{00000000-0005-0000-0000-00001BA60000}"/>
    <cellStyle name="Percent 2 3 6" xfId="37366" xr:uid="{00000000-0005-0000-0000-00001CA60000}"/>
    <cellStyle name="Percent 2 3 7" xfId="37850" xr:uid="{00000000-0005-0000-0000-00001DA60000}"/>
    <cellStyle name="Percent 2 30" xfId="5890" xr:uid="{00000000-0005-0000-0000-00001EA60000}"/>
    <cellStyle name="Percent 2 31" xfId="5891" xr:uid="{00000000-0005-0000-0000-00001FA60000}"/>
    <cellStyle name="Percent 2 32" xfId="5892" xr:uid="{00000000-0005-0000-0000-000020A60000}"/>
    <cellStyle name="Percent 2 33" xfId="5893" xr:uid="{00000000-0005-0000-0000-000021A60000}"/>
    <cellStyle name="Percent 2 34" xfId="5894" xr:uid="{00000000-0005-0000-0000-000022A60000}"/>
    <cellStyle name="Percent 2 35" xfId="5895" xr:uid="{00000000-0005-0000-0000-000023A60000}"/>
    <cellStyle name="Percent 2 36" xfId="5896" xr:uid="{00000000-0005-0000-0000-000024A60000}"/>
    <cellStyle name="Percent 2 37" xfId="5897" xr:uid="{00000000-0005-0000-0000-000025A60000}"/>
    <cellStyle name="Percent 2 38" xfId="5898" xr:uid="{00000000-0005-0000-0000-000026A60000}"/>
    <cellStyle name="Percent 2 39" xfId="5899" xr:uid="{00000000-0005-0000-0000-000027A60000}"/>
    <cellStyle name="Percent 2 4" xfId="635" xr:uid="{00000000-0005-0000-0000-000028A60000}"/>
    <cellStyle name="Percent 2 4 2" xfId="803" xr:uid="{00000000-0005-0000-0000-000029A60000}"/>
    <cellStyle name="Percent 2 4 2 2" xfId="10610" xr:uid="{00000000-0005-0000-0000-00002AA60000}"/>
    <cellStyle name="Percent 2 4 2 3" xfId="46166" xr:uid="{00000000-0005-0000-0000-00002BA60000}"/>
    <cellStyle name="Percent 2 4 3" xfId="37709" xr:uid="{00000000-0005-0000-0000-00002CA60000}"/>
    <cellStyle name="Percent 2 40" xfId="5900" xr:uid="{00000000-0005-0000-0000-00002DA60000}"/>
    <cellStyle name="Percent 2 41" xfId="5901" xr:uid="{00000000-0005-0000-0000-00002EA60000}"/>
    <cellStyle name="Percent 2 42" xfId="5902" xr:uid="{00000000-0005-0000-0000-00002FA60000}"/>
    <cellStyle name="Percent 2 43" xfId="5903" xr:uid="{00000000-0005-0000-0000-000030A60000}"/>
    <cellStyle name="Percent 2 44" xfId="5904" xr:uid="{00000000-0005-0000-0000-000031A60000}"/>
    <cellStyle name="Percent 2 45" xfId="5905" xr:uid="{00000000-0005-0000-0000-000032A60000}"/>
    <cellStyle name="Percent 2 46" xfId="5906" xr:uid="{00000000-0005-0000-0000-000033A60000}"/>
    <cellStyle name="Percent 2 47" xfId="5907" xr:uid="{00000000-0005-0000-0000-000034A60000}"/>
    <cellStyle name="Percent 2 48" xfId="5866" xr:uid="{00000000-0005-0000-0000-000035A60000}"/>
    <cellStyle name="Percent 2 49" xfId="3069" xr:uid="{00000000-0005-0000-0000-000036A60000}"/>
    <cellStyle name="Percent 2 5" xfId="644" xr:uid="{00000000-0005-0000-0000-000037A60000}"/>
    <cellStyle name="Percent 2 5 2" xfId="1065" xr:uid="{00000000-0005-0000-0000-000038A60000}"/>
    <cellStyle name="Percent 2 5 2 2" xfId="46167" xr:uid="{00000000-0005-0000-0000-000039A60000}"/>
    <cellStyle name="Percent 2 5 3" xfId="3176" xr:uid="{00000000-0005-0000-0000-00003AA60000}"/>
    <cellStyle name="Percent 2 5 3 2" xfId="46168" xr:uid="{00000000-0005-0000-0000-00003BA60000}"/>
    <cellStyle name="Percent 2 5 4" xfId="37717" xr:uid="{00000000-0005-0000-0000-00003CA60000}"/>
    <cellStyle name="Percent 2 5 5" xfId="37816" xr:uid="{00000000-0005-0000-0000-00003DA60000}"/>
    <cellStyle name="Percent 2 5 6" xfId="37996" xr:uid="{00000000-0005-0000-0000-00003EA60000}"/>
    <cellStyle name="Percent 2 50" xfId="7753" xr:uid="{00000000-0005-0000-0000-00003FA60000}"/>
    <cellStyle name="Percent 2 50 2" xfId="14248" xr:uid="{00000000-0005-0000-0000-000040A60000}"/>
    <cellStyle name="Percent 2 50 2 2" xfId="26962" xr:uid="{00000000-0005-0000-0000-000041A60000}"/>
    <cellStyle name="Percent 2 50 3" xfId="22457" xr:uid="{00000000-0005-0000-0000-000042A60000}"/>
    <cellStyle name="Percent 2 51" xfId="8600" xr:uid="{00000000-0005-0000-0000-000043A60000}"/>
    <cellStyle name="Percent 2 51 2" xfId="15085" xr:uid="{00000000-0005-0000-0000-000044A60000}"/>
    <cellStyle name="Percent 2 51 2 2" xfId="27755" xr:uid="{00000000-0005-0000-0000-000045A60000}"/>
    <cellStyle name="Percent 2 51 3" xfId="22671" xr:uid="{00000000-0005-0000-0000-000046A60000}"/>
    <cellStyle name="Percent 2 52" xfId="6390" xr:uid="{00000000-0005-0000-0000-000047A60000}"/>
    <cellStyle name="Percent 2 52 2" xfId="13013" xr:uid="{00000000-0005-0000-0000-000048A60000}"/>
    <cellStyle name="Percent 2 52 2 2" xfId="25759" xr:uid="{00000000-0005-0000-0000-000049A60000}"/>
    <cellStyle name="Percent 2 52 3" xfId="21139" xr:uid="{00000000-0005-0000-0000-00004AA60000}"/>
    <cellStyle name="Percent 2 53" xfId="12016" xr:uid="{00000000-0005-0000-0000-00004BA60000}"/>
    <cellStyle name="Percent 2 53 2" xfId="24761" xr:uid="{00000000-0005-0000-0000-00004CA60000}"/>
    <cellStyle name="Percent 2 54" xfId="20895" xr:uid="{00000000-0005-0000-0000-00004DA60000}"/>
    <cellStyle name="Percent 2 55" xfId="30583" xr:uid="{00000000-0005-0000-0000-00004EA60000}"/>
    <cellStyle name="Percent 2 56" xfId="34251" xr:uid="{00000000-0005-0000-0000-00004FA60000}"/>
    <cellStyle name="Percent 2 57" xfId="37220" xr:uid="{00000000-0005-0000-0000-000050A60000}"/>
    <cellStyle name="Percent 2 58" xfId="2179" xr:uid="{00000000-0005-0000-0000-000051A60000}"/>
    <cellStyle name="Percent 2 59" xfId="37281" xr:uid="{00000000-0005-0000-0000-000052A60000}"/>
    <cellStyle name="Percent 2 6" xfId="693" xr:uid="{00000000-0005-0000-0000-000053A60000}"/>
    <cellStyle name="Percent 2 6 2" xfId="1066" xr:uid="{00000000-0005-0000-0000-000054A60000}"/>
    <cellStyle name="Percent 2 6 2 2" xfId="46170" xr:uid="{00000000-0005-0000-0000-000055A60000}"/>
    <cellStyle name="Percent 2 6 2 3" xfId="46169" xr:uid="{00000000-0005-0000-0000-000056A60000}"/>
    <cellStyle name="Percent 2 6 3" xfId="18509" xr:uid="{00000000-0005-0000-0000-000057A60000}"/>
    <cellStyle name="Percent 2 6 4" xfId="5908" xr:uid="{00000000-0005-0000-0000-000058A60000}"/>
    <cellStyle name="Percent 2 6 5" xfId="37742" xr:uid="{00000000-0005-0000-0000-000059A60000}"/>
    <cellStyle name="Percent 2 6 6" xfId="38020" xr:uid="{00000000-0005-0000-0000-00005AA60000}"/>
    <cellStyle name="Percent 2 60" xfId="37348" xr:uid="{00000000-0005-0000-0000-00005BA60000}"/>
    <cellStyle name="Percent 2 61" xfId="37832" xr:uid="{00000000-0005-0000-0000-00005CA60000}"/>
    <cellStyle name="Percent 2 62" xfId="38103" xr:uid="{00000000-0005-0000-0000-00005DA60000}"/>
    <cellStyle name="Percent 2 63" xfId="46765" xr:uid="{76F6877C-E36E-4AA9-A882-55AF93EBB761}"/>
    <cellStyle name="Percent 2 64" xfId="46779" xr:uid="{47E7D5D7-6891-4D3D-B705-D283C11CA639}"/>
    <cellStyle name="Percent 2 65" xfId="46789" xr:uid="{1E9CE145-4CA1-4903-B6DE-1FDB1DDFDD8A}"/>
    <cellStyle name="Percent 2 66" xfId="46803" xr:uid="{027A015B-C2B9-4A68-8049-995815646E8F}"/>
    <cellStyle name="Percent 2 67" xfId="46815" xr:uid="{542F9177-3901-4A11-9DD6-EDAFB7DC80E6}"/>
    <cellStyle name="Percent 2 68" xfId="46828" xr:uid="{C6629983-F9AC-4239-8372-E008D18AC982}"/>
    <cellStyle name="Percent 2 69" xfId="46835" xr:uid="{9C77FAE5-D738-4990-B86C-6C6ECF571FFB}"/>
    <cellStyle name="Percent 2 7" xfId="1063" xr:uid="{00000000-0005-0000-0000-00005EA60000}"/>
    <cellStyle name="Percent 2 7 2" xfId="10045" xr:uid="{00000000-0005-0000-0000-00005FA60000}"/>
    <cellStyle name="Percent 2 7 2 2" xfId="46171" xr:uid="{00000000-0005-0000-0000-000060A60000}"/>
    <cellStyle name="Percent 2 7 3" xfId="18510" xr:uid="{00000000-0005-0000-0000-000061A60000}"/>
    <cellStyle name="Percent 2 7 3 2" xfId="46172" xr:uid="{00000000-0005-0000-0000-000062A60000}"/>
    <cellStyle name="Percent 2 7 4" xfId="46173" xr:uid="{00000000-0005-0000-0000-000063A60000}"/>
    <cellStyle name="Percent 2 8" xfId="822" xr:uid="{00000000-0005-0000-0000-000064A60000}"/>
    <cellStyle name="Percent 2 8 2" xfId="10652" xr:uid="{00000000-0005-0000-0000-000065A60000}"/>
    <cellStyle name="Percent 2 8 2 2" xfId="10251" xr:uid="{00000000-0005-0000-0000-000066A60000}"/>
    <cellStyle name="Percent 2 8 2 2 2" xfId="16065" xr:uid="{00000000-0005-0000-0000-000067A60000}"/>
    <cellStyle name="Percent 2 8 2 2 2 2" xfId="28692" xr:uid="{00000000-0005-0000-0000-000068A60000}"/>
    <cellStyle name="Percent 2 8 2 2 3" xfId="23656" xr:uid="{00000000-0005-0000-0000-000069A60000}"/>
    <cellStyle name="Percent 2 8 2 3" xfId="18511" xr:uid="{00000000-0005-0000-0000-00006AA60000}"/>
    <cellStyle name="Percent 2 8 2 4" xfId="46175" xr:uid="{00000000-0005-0000-0000-00006BA60000}"/>
    <cellStyle name="Percent 2 8 3" xfId="11033" xr:uid="{00000000-0005-0000-0000-00006CA60000}"/>
    <cellStyle name="Percent 2 8 3 2" xfId="16470" xr:uid="{00000000-0005-0000-0000-00006DA60000}"/>
    <cellStyle name="Percent 2 8 3 2 2" xfId="29010" xr:uid="{00000000-0005-0000-0000-00006EA60000}"/>
    <cellStyle name="Percent 2 8 3 3" xfId="23919" xr:uid="{00000000-0005-0000-0000-00006FA60000}"/>
    <cellStyle name="Percent 2 8 4" xfId="5909" xr:uid="{00000000-0005-0000-0000-000070A60000}"/>
    <cellStyle name="Percent 2 8 5" xfId="37772" xr:uid="{00000000-0005-0000-0000-000071A60000}"/>
    <cellStyle name="Percent 2 8 6" xfId="38050" xr:uid="{00000000-0005-0000-0000-000072A60000}"/>
    <cellStyle name="Percent 2 8 7" xfId="46174" xr:uid="{00000000-0005-0000-0000-000073A60000}"/>
    <cellStyle name="Percent 2 9" xfId="1220" xr:uid="{00000000-0005-0000-0000-000074A60000}"/>
    <cellStyle name="Percent 2 9 2" xfId="5910" xr:uid="{00000000-0005-0000-0000-000075A60000}"/>
    <cellStyle name="Percent 2 9 3" xfId="46176" xr:uid="{00000000-0005-0000-0000-000076A60000}"/>
    <cellStyle name="Percent 20" xfId="6047" xr:uid="{00000000-0005-0000-0000-000077A60000}"/>
    <cellStyle name="Percent 20 2" xfId="18565" xr:uid="{00000000-0005-0000-0000-000078A60000}"/>
    <cellStyle name="Percent 20 3" xfId="46177" xr:uid="{00000000-0005-0000-0000-000079A60000}"/>
    <cellStyle name="Percent 21" xfId="6064" xr:uid="{00000000-0005-0000-0000-00007AA60000}"/>
    <cellStyle name="Percent 21 2" xfId="46178" xr:uid="{00000000-0005-0000-0000-00007BA60000}"/>
    <cellStyle name="Percent 22" xfId="6330" xr:uid="{00000000-0005-0000-0000-00007CA60000}"/>
    <cellStyle name="Percent 22 2" xfId="46179" xr:uid="{00000000-0005-0000-0000-00007DA60000}"/>
    <cellStyle name="Percent 23" xfId="6333" xr:uid="{00000000-0005-0000-0000-00007EA60000}"/>
    <cellStyle name="Percent 23 2" xfId="46180" xr:uid="{00000000-0005-0000-0000-00007FA60000}"/>
    <cellStyle name="Percent 24" xfId="6349" xr:uid="{00000000-0005-0000-0000-000080A60000}"/>
    <cellStyle name="Percent 24 2" xfId="46181" xr:uid="{00000000-0005-0000-0000-000081A60000}"/>
    <cellStyle name="Percent 25" xfId="3190" xr:uid="{00000000-0005-0000-0000-000082A60000}"/>
    <cellStyle name="Percent 25 2" xfId="6353" xr:uid="{00000000-0005-0000-0000-000083A60000}"/>
    <cellStyle name="Percent 25 3" xfId="46182" xr:uid="{00000000-0005-0000-0000-000084A60000}"/>
    <cellStyle name="Percent 26" xfId="6355" xr:uid="{00000000-0005-0000-0000-000085A60000}"/>
    <cellStyle name="Percent 26 2" xfId="46183" xr:uid="{00000000-0005-0000-0000-000086A60000}"/>
    <cellStyle name="Percent 27" xfId="6357" xr:uid="{00000000-0005-0000-0000-000087A60000}"/>
    <cellStyle name="Percent 27 2" xfId="46184" xr:uid="{00000000-0005-0000-0000-000088A60000}"/>
    <cellStyle name="Percent 28" xfId="6052" xr:uid="{00000000-0005-0000-0000-000089A60000}"/>
    <cellStyle name="Percent 28 2" xfId="18896" xr:uid="{00000000-0005-0000-0000-00008AA60000}"/>
    <cellStyle name="Percent 28 3" xfId="46185" xr:uid="{00000000-0005-0000-0000-00008BA60000}"/>
    <cellStyle name="Percent 29" xfId="6360" xr:uid="{00000000-0005-0000-0000-00008CA60000}"/>
    <cellStyle name="Percent 29 2" xfId="46186" xr:uid="{00000000-0005-0000-0000-00008DA60000}"/>
    <cellStyle name="Percent 3" xfId="7" xr:uid="{00000000-0005-0000-0000-00008EA60000}"/>
    <cellStyle name="Percent 3 10" xfId="9590" xr:uid="{00000000-0005-0000-0000-00008FA60000}"/>
    <cellStyle name="Percent 3 10 2" xfId="37394" xr:uid="{00000000-0005-0000-0000-000090A60000}"/>
    <cellStyle name="Percent 3 11" xfId="6402" xr:uid="{00000000-0005-0000-0000-000091A60000}"/>
    <cellStyle name="Percent 3 11 2" xfId="13025" xr:uid="{00000000-0005-0000-0000-000092A60000}"/>
    <cellStyle name="Percent 3 11 2 2" xfId="25771" xr:uid="{00000000-0005-0000-0000-000093A60000}"/>
    <cellStyle name="Percent 3 11 3" xfId="21151" xr:uid="{00000000-0005-0000-0000-000094A60000}"/>
    <cellStyle name="Percent 3 12" xfId="12027" xr:uid="{00000000-0005-0000-0000-000095A60000}"/>
    <cellStyle name="Percent 3 12 2" xfId="24772" xr:uid="{00000000-0005-0000-0000-000096A60000}"/>
    <cellStyle name="Percent 3 13" xfId="37221" xr:uid="{00000000-0005-0000-0000-000097A60000}"/>
    <cellStyle name="Percent 3 14" xfId="2190" xr:uid="{00000000-0005-0000-0000-000098A60000}"/>
    <cellStyle name="Percent 3 15" xfId="37351" xr:uid="{00000000-0005-0000-0000-000099A60000}"/>
    <cellStyle name="Percent 3 16" xfId="37835" xr:uid="{00000000-0005-0000-0000-00009AA60000}"/>
    <cellStyle name="Percent 3 2" xfId="354" xr:uid="{00000000-0005-0000-0000-00009BA60000}"/>
    <cellStyle name="Percent 3 2 2" xfId="583" xr:uid="{00000000-0005-0000-0000-00009CA60000}"/>
    <cellStyle name="Percent 3 2 2 2" xfId="10614" xr:uid="{00000000-0005-0000-0000-00009DA60000}"/>
    <cellStyle name="Percent 3 2 2 2 2" xfId="46188" xr:uid="{00000000-0005-0000-0000-00009EA60000}"/>
    <cellStyle name="Percent 3 2 2 3" xfId="6148" xr:uid="{00000000-0005-0000-0000-00009FA60000}"/>
    <cellStyle name="Percent 3 2 2 4" xfId="37661" xr:uid="{00000000-0005-0000-0000-0000A0A60000}"/>
    <cellStyle name="Percent 3 2 2 5" xfId="37954" xr:uid="{00000000-0005-0000-0000-0000A1A60000}"/>
    <cellStyle name="Percent 3 2 2 6" xfId="46187" xr:uid="{00000000-0005-0000-0000-0000A2A60000}"/>
    <cellStyle name="Percent 3 2 3" xfId="811" xr:uid="{00000000-0005-0000-0000-0000A3A60000}"/>
    <cellStyle name="Percent 3 2 3 2" xfId="10001" xr:uid="{00000000-0005-0000-0000-0000A4A60000}"/>
    <cellStyle name="Percent 3 2 3 3" xfId="37763" xr:uid="{00000000-0005-0000-0000-0000A5A60000}"/>
    <cellStyle name="Percent 3 2 3 4" xfId="38041" xr:uid="{00000000-0005-0000-0000-0000A6A60000}"/>
    <cellStyle name="Percent 3 2 3 5" xfId="46189" xr:uid="{00000000-0005-0000-0000-0000A7A60000}"/>
    <cellStyle name="Percent 3 2 4" xfId="1068" xr:uid="{00000000-0005-0000-0000-0000A8A60000}"/>
    <cellStyle name="Percent 3 2 4 2" xfId="46190" xr:uid="{00000000-0005-0000-0000-0000A9A60000}"/>
    <cellStyle name="Percent 3 2 5" xfId="1291" xr:uid="{00000000-0005-0000-0000-0000AAA60000}"/>
    <cellStyle name="Percent 3 2 6" xfId="3073" xr:uid="{00000000-0005-0000-0000-0000ABA60000}"/>
    <cellStyle name="Percent 3 2 6 2" xfId="37612" xr:uid="{00000000-0005-0000-0000-0000ACA60000}"/>
    <cellStyle name="Percent 3 2 6 3" xfId="37908" xr:uid="{00000000-0005-0000-0000-0000ADA60000}"/>
    <cellStyle name="Percent 3 2 7" xfId="37369" xr:uid="{00000000-0005-0000-0000-0000AEA60000}"/>
    <cellStyle name="Percent 3 2 8" xfId="37853" xr:uid="{00000000-0005-0000-0000-0000AFA60000}"/>
    <cellStyle name="Percent 3 3" xfId="353" xr:uid="{00000000-0005-0000-0000-0000B0A60000}"/>
    <cellStyle name="Percent 3 3 2" xfId="805" xr:uid="{00000000-0005-0000-0000-0000B1A60000}"/>
    <cellStyle name="Percent 3 3 2 2" xfId="2065" xr:uid="{00000000-0005-0000-0000-0000B2A60000}"/>
    <cellStyle name="Percent 3 3 2 2 2" xfId="2066" xr:uid="{00000000-0005-0000-0000-0000B3A60000}"/>
    <cellStyle name="Percent 3 3 2 2 2 2" xfId="16054" xr:uid="{00000000-0005-0000-0000-0000B4A60000}"/>
    <cellStyle name="Percent 3 3 2 2 2 2 2" xfId="28681" xr:uid="{00000000-0005-0000-0000-0000B5A60000}"/>
    <cellStyle name="Percent 3 3 2 2 2 2 3" xfId="46194" xr:uid="{00000000-0005-0000-0000-0000B6A60000}"/>
    <cellStyle name="Percent 3 3 2 2 2 3" xfId="23646" xr:uid="{00000000-0005-0000-0000-0000B7A60000}"/>
    <cellStyle name="Percent 3 3 2 2 2 3 2" xfId="46195" xr:uid="{00000000-0005-0000-0000-0000B8A60000}"/>
    <cellStyle name="Percent 3 3 2 2 2 4" xfId="10217" xr:uid="{00000000-0005-0000-0000-0000B9A60000}"/>
    <cellStyle name="Percent 3 3 2 2 2 4 2" xfId="46196" xr:uid="{00000000-0005-0000-0000-0000BAA60000}"/>
    <cellStyle name="Percent 3 3 2 2 2 5" xfId="46193" xr:uid="{00000000-0005-0000-0000-0000BBA60000}"/>
    <cellStyle name="Percent 3 3 2 2 2 6" xfId="47326" xr:uid="{80B0DDCA-CC5B-4D81-B234-7C14B0D32E67}"/>
    <cellStyle name="Percent 3 3 2 2 3" xfId="9574" xr:uid="{00000000-0005-0000-0000-0000BCA60000}"/>
    <cellStyle name="Percent 3 3 2 2 3 2" xfId="15924" xr:uid="{00000000-0005-0000-0000-0000BDA60000}"/>
    <cellStyle name="Percent 3 3 2 2 3 2 2" xfId="28564" xr:uid="{00000000-0005-0000-0000-0000BEA60000}"/>
    <cellStyle name="Percent 3 3 2 2 3 3" xfId="23553" xr:uid="{00000000-0005-0000-0000-0000BFA60000}"/>
    <cellStyle name="Percent 3 3 2 2 3 4" xfId="46197" xr:uid="{00000000-0005-0000-0000-0000C0A60000}"/>
    <cellStyle name="Percent 3 3 2 2 4" xfId="10613" xr:uid="{00000000-0005-0000-0000-0000C1A60000}"/>
    <cellStyle name="Percent 3 3 2 2 4 2" xfId="46198" xr:uid="{00000000-0005-0000-0000-0000C2A60000}"/>
    <cellStyle name="Percent 3 3 2 2 5" xfId="46199" xr:uid="{00000000-0005-0000-0000-0000C3A60000}"/>
    <cellStyle name="Percent 3 3 2 2 6" xfId="46192" xr:uid="{00000000-0005-0000-0000-0000C4A60000}"/>
    <cellStyle name="Percent 3 3 2 2 7" xfId="47325" xr:uid="{7CF0E9E8-E4C1-4A89-AE04-8435A1A68040}"/>
    <cellStyle name="Percent 3 3 2 3" xfId="2067" xr:uid="{00000000-0005-0000-0000-0000C5A60000}"/>
    <cellStyle name="Percent 3 3 2 3 2" xfId="16159" xr:uid="{00000000-0005-0000-0000-0000C6A60000}"/>
    <cellStyle name="Percent 3 3 2 3 2 2" xfId="28781" xr:uid="{00000000-0005-0000-0000-0000C7A60000}"/>
    <cellStyle name="Percent 3 3 2 3 2 3" xfId="46201" xr:uid="{00000000-0005-0000-0000-0000C8A60000}"/>
    <cellStyle name="Percent 3 3 2 3 3" xfId="23732" xr:uid="{00000000-0005-0000-0000-0000C9A60000}"/>
    <cellStyle name="Percent 3 3 2 3 3 2" xfId="46202" xr:uid="{00000000-0005-0000-0000-0000CAA60000}"/>
    <cellStyle name="Percent 3 3 2 3 4" xfId="10519" xr:uid="{00000000-0005-0000-0000-0000CBA60000}"/>
    <cellStyle name="Percent 3 3 2 3 4 2" xfId="46203" xr:uid="{00000000-0005-0000-0000-0000CCA60000}"/>
    <cellStyle name="Percent 3 3 2 3 5" xfId="46200" xr:uid="{00000000-0005-0000-0000-0000CDA60000}"/>
    <cellStyle name="Percent 3 3 2 3 6" xfId="47327" xr:uid="{2F59607C-A74B-45DF-A490-4686428AE820}"/>
    <cellStyle name="Percent 3 3 2 4" xfId="2064" xr:uid="{00000000-0005-0000-0000-0000CEA60000}"/>
    <cellStyle name="Percent 3 3 2 4 2" xfId="16175" xr:uid="{00000000-0005-0000-0000-0000CFA60000}"/>
    <cellStyle name="Percent 3 3 2 4 2 2" xfId="28797" xr:uid="{00000000-0005-0000-0000-0000D0A60000}"/>
    <cellStyle name="Percent 3 3 2 4 3" xfId="23742" xr:uid="{00000000-0005-0000-0000-0000D1A60000}"/>
    <cellStyle name="Percent 3 3 2 4 4" xfId="10577" xr:uid="{00000000-0005-0000-0000-0000D2A60000}"/>
    <cellStyle name="Percent 3 3 2 4 5" xfId="46204" xr:uid="{00000000-0005-0000-0000-0000D3A60000}"/>
    <cellStyle name="Percent 3 3 2 5" xfId="6209" xr:uid="{00000000-0005-0000-0000-0000D4A60000}"/>
    <cellStyle name="Percent 3 3 2 5 2" xfId="46205" xr:uid="{00000000-0005-0000-0000-0000D5A60000}"/>
    <cellStyle name="Percent 3 3 2 6" xfId="46206" xr:uid="{00000000-0005-0000-0000-0000D6A60000}"/>
    <cellStyle name="Percent 3 3 2 7" xfId="46207" xr:uid="{00000000-0005-0000-0000-0000D7A60000}"/>
    <cellStyle name="Percent 3 3 2 8" xfId="46191" xr:uid="{00000000-0005-0000-0000-0000D8A60000}"/>
    <cellStyle name="Percent 3 3 2 9" xfId="47324" xr:uid="{A9C92EDE-9A20-432A-9CC8-826C0A015409}"/>
    <cellStyle name="Percent 3 3 3" xfId="1069" xr:uid="{00000000-0005-0000-0000-0000D9A60000}"/>
    <cellStyle name="Percent 3 3 3 2" xfId="2069" xr:uid="{00000000-0005-0000-0000-0000DAA60000}"/>
    <cellStyle name="Percent 3 3 3 2 2" xfId="16425" xr:uid="{00000000-0005-0000-0000-0000DBA60000}"/>
    <cellStyle name="Percent 3 3 3 2 2 2" xfId="28966" xr:uid="{00000000-0005-0000-0000-0000DCA60000}"/>
    <cellStyle name="Percent 3 3 3 2 2 3" xfId="46210" xr:uid="{00000000-0005-0000-0000-0000DDA60000}"/>
    <cellStyle name="Percent 3 3 3 2 3" xfId="23876" xr:uid="{00000000-0005-0000-0000-0000DEA60000}"/>
    <cellStyle name="Percent 3 3 3 2 3 2" xfId="46211" xr:uid="{00000000-0005-0000-0000-0000DFA60000}"/>
    <cellStyle name="Percent 3 3 3 2 4" xfId="10969" xr:uid="{00000000-0005-0000-0000-0000E0A60000}"/>
    <cellStyle name="Percent 3 3 3 2 4 2" xfId="46212" xr:uid="{00000000-0005-0000-0000-0000E1A60000}"/>
    <cellStyle name="Percent 3 3 3 2 5" xfId="46209" xr:uid="{00000000-0005-0000-0000-0000E2A60000}"/>
    <cellStyle name="Percent 3 3 3 2 6" xfId="47329" xr:uid="{94522D7A-F2A8-4D73-A631-0FFD45E7E946}"/>
    <cellStyle name="Percent 3 3 3 3" xfId="2068" xr:uid="{00000000-0005-0000-0000-0000E3A60000}"/>
    <cellStyle name="Percent 3 3 3 3 2" xfId="16109" xr:uid="{00000000-0005-0000-0000-0000E4A60000}"/>
    <cellStyle name="Percent 3 3 3 3 2 2" xfId="28731" xr:uid="{00000000-0005-0000-0000-0000E5A60000}"/>
    <cellStyle name="Percent 3 3 3 3 3" xfId="23689" xr:uid="{00000000-0005-0000-0000-0000E6A60000}"/>
    <cellStyle name="Percent 3 3 3 3 4" xfId="10407" xr:uid="{00000000-0005-0000-0000-0000E7A60000}"/>
    <cellStyle name="Percent 3 3 3 3 5" xfId="46213" xr:uid="{00000000-0005-0000-0000-0000E8A60000}"/>
    <cellStyle name="Percent 3 3 3 4" xfId="14307" xr:uid="{00000000-0005-0000-0000-0000E9A60000}"/>
    <cellStyle name="Percent 3 3 3 4 2" xfId="27008" xr:uid="{00000000-0005-0000-0000-0000EAA60000}"/>
    <cellStyle name="Percent 3 3 3 4 3" xfId="46214" xr:uid="{00000000-0005-0000-0000-0000EBA60000}"/>
    <cellStyle name="Percent 3 3 3 5" xfId="22500" xr:uid="{00000000-0005-0000-0000-0000ECA60000}"/>
    <cellStyle name="Percent 3 3 3 5 2" xfId="46215" xr:uid="{00000000-0005-0000-0000-0000EDA60000}"/>
    <cellStyle name="Percent 3 3 3 6" xfId="7812" xr:uid="{00000000-0005-0000-0000-0000EEA60000}"/>
    <cellStyle name="Percent 3 3 3 7" xfId="46208" xr:uid="{00000000-0005-0000-0000-0000EFA60000}"/>
    <cellStyle name="Percent 3 3 3 8" xfId="47328" xr:uid="{03A43555-F5E7-4E6A-806C-272BC9DC2363}"/>
    <cellStyle name="Percent 3 3 4" xfId="2070" xr:uid="{00000000-0005-0000-0000-0000F0A60000}"/>
    <cellStyle name="Percent 3 3 4 2" xfId="11307" xr:uid="{00000000-0005-0000-0000-0000F1A60000}"/>
    <cellStyle name="Percent 3 3 4 2 2" xfId="16635" xr:uid="{00000000-0005-0000-0000-0000F2A60000}"/>
    <cellStyle name="Percent 3 3 4 2 2 2" xfId="29170" xr:uid="{00000000-0005-0000-0000-0000F3A60000}"/>
    <cellStyle name="Percent 3 3 4 2 3" xfId="24077" xr:uid="{00000000-0005-0000-0000-0000F4A60000}"/>
    <cellStyle name="Percent 3 3 4 2 4" xfId="46217" xr:uid="{00000000-0005-0000-0000-0000F5A60000}"/>
    <cellStyle name="Percent 3 3 4 3" xfId="15149" xr:uid="{00000000-0005-0000-0000-0000F6A60000}"/>
    <cellStyle name="Percent 3 3 4 3 2" xfId="27812" xr:uid="{00000000-0005-0000-0000-0000F7A60000}"/>
    <cellStyle name="Percent 3 3 4 3 3" xfId="46218" xr:uid="{00000000-0005-0000-0000-0000F8A60000}"/>
    <cellStyle name="Percent 3 3 4 4" xfId="22789" xr:uid="{00000000-0005-0000-0000-0000F9A60000}"/>
    <cellStyle name="Percent 3 3 4 4 2" xfId="46219" xr:uid="{00000000-0005-0000-0000-0000FAA60000}"/>
    <cellStyle name="Percent 3 3 4 5" xfId="8734" xr:uid="{00000000-0005-0000-0000-0000FBA60000}"/>
    <cellStyle name="Percent 3 3 4 6" xfId="37611" xr:uid="{00000000-0005-0000-0000-0000FCA60000}"/>
    <cellStyle name="Percent 3 3 4 7" xfId="37907" xr:uid="{00000000-0005-0000-0000-0000FDA60000}"/>
    <cellStyle name="Percent 3 3 4 8" xfId="46216" xr:uid="{00000000-0005-0000-0000-0000FEA60000}"/>
    <cellStyle name="Percent 3 3 4 9" xfId="47330" xr:uid="{FCB6156F-146A-4329-8F4D-A808A8BF1E7A}"/>
    <cellStyle name="Percent 3 3 5" xfId="10002" xr:uid="{00000000-0005-0000-0000-0000FFA60000}"/>
    <cellStyle name="Percent 3 3 6" xfId="6591" xr:uid="{00000000-0005-0000-0000-000000A70000}"/>
    <cellStyle name="Percent 3 3 6 2" xfId="13179" xr:uid="{00000000-0005-0000-0000-000001A70000}"/>
    <cellStyle name="Percent 3 3 6 2 2" xfId="25923" xr:uid="{00000000-0005-0000-0000-000002A70000}"/>
    <cellStyle name="Percent 3 3 6 3" xfId="21333" xr:uid="{00000000-0005-0000-0000-000003A70000}"/>
    <cellStyle name="Percent 3 3 7" xfId="12111" xr:uid="{00000000-0005-0000-0000-000004A70000}"/>
    <cellStyle name="Percent 3 3 7 2" xfId="24856" xr:uid="{00000000-0005-0000-0000-000005A70000}"/>
    <cellStyle name="Percent 3 3 8" xfId="20989" xr:uid="{00000000-0005-0000-0000-000006A70000}"/>
    <cellStyle name="Percent 3 3 9" xfId="3135" xr:uid="{00000000-0005-0000-0000-000007A70000}"/>
    <cellStyle name="Percent 3 4" xfId="582" xr:uid="{00000000-0005-0000-0000-000008A70000}"/>
    <cellStyle name="Percent 3 4 10" xfId="37660" xr:uid="{00000000-0005-0000-0000-000009A70000}"/>
    <cellStyle name="Percent 3 4 11" xfId="37953" xr:uid="{00000000-0005-0000-0000-00000AA70000}"/>
    <cellStyle name="Percent 3 4 2" xfId="1070" xr:uid="{00000000-0005-0000-0000-00000BA70000}"/>
    <cellStyle name="Percent 3 4 2 2" xfId="2072" xr:uid="{00000000-0005-0000-0000-00000CA70000}"/>
    <cellStyle name="Percent 3 4 2 2 2" xfId="16625" xr:uid="{00000000-0005-0000-0000-00000DA70000}"/>
    <cellStyle name="Percent 3 4 2 2 2 2" xfId="29160" xr:uid="{00000000-0005-0000-0000-00000EA70000}"/>
    <cellStyle name="Percent 3 4 2 2 2 3" xfId="46222" xr:uid="{00000000-0005-0000-0000-00000FA70000}"/>
    <cellStyle name="Percent 3 4 2 2 3" xfId="24066" xr:uid="{00000000-0005-0000-0000-000010A70000}"/>
    <cellStyle name="Percent 3 4 2 2 3 2" xfId="46223" xr:uid="{00000000-0005-0000-0000-000011A70000}"/>
    <cellStyle name="Percent 3 4 2 2 4" xfId="11292" xr:uid="{00000000-0005-0000-0000-000012A70000}"/>
    <cellStyle name="Percent 3 4 2 2 4 2" xfId="46224" xr:uid="{00000000-0005-0000-0000-000013A70000}"/>
    <cellStyle name="Percent 3 4 2 2 5" xfId="46221" xr:uid="{00000000-0005-0000-0000-000014A70000}"/>
    <cellStyle name="Percent 3 4 2 2 6" xfId="47332" xr:uid="{8298D59B-4313-49A8-B1A8-0F7D65B52D44}"/>
    <cellStyle name="Percent 3 4 2 3" xfId="2071" xr:uid="{00000000-0005-0000-0000-000015A70000}"/>
    <cellStyle name="Percent 3 4 2 3 2" xfId="16583" xr:uid="{00000000-0005-0000-0000-000016A70000}"/>
    <cellStyle name="Percent 3 4 2 3 2 2" xfId="29122" xr:uid="{00000000-0005-0000-0000-000017A70000}"/>
    <cellStyle name="Percent 3 4 2 3 3" xfId="24030" xr:uid="{00000000-0005-0000-0000-000018A70000}"/>
    <cellStyle name="Percent 3 4 2 3 4" xfId="11224" xr:uid="{00000000-0005-0000-0000-000019A70000}"/>
    <cellStyle name="Percent 3 4 2 3 5" xfId="46225" xr:uid="{00000000-0005-0000-0000-00001AA70000}"/>
    <cellStyle name="Percent 3 4 2 4" xfId="6208" xr:uid="{00000000-0005-0000-0000-00001BA70000}"/>
    <cellStyle name="Percent 3 4 2 4 2" xfId="46226" xr:uid="{00000000-0005-0000-0000-00001CA70000}"/>
    <cellStyle name="Percent 3 4 2 5" xfId="46227" xr:uid="{00000000-0005-0000-0000-00001DA70000}"/>
    <cellStyle name="Percent 3 4 2 6" xfId="46228" xr:uid="{00000000-0005-0000-0000-00001EA70000}"/>
    <cellStyle name="Percent 3 4 2 7" xfId="46220" xr:uid="{00000000-0005-0000-0000-00001FA70000}"/>
    <cellStyle name="Percent 3 4 2 8" xfId="47331" xr:uid="{677CF6B8-5E58-453F-AF7A-43334DF244B7}"/>
    <cellStyle name="Percent 3 4 3" xfId="2073" xr:uid="{00000000-0005-0000-0000-000020A70000}"/>
    <cellStyle name="Percent 3 4 3 2" xfId="11222" xr:uid="{00000000-0005-0000-0000-000021A70000}"/>
    <cellStyle name="Percent 3 4 3 2 2" xfId="16581" xr:uid="{00000000-0005-0000-0000-000022A70000}"/>
    <cellStyle name="Percent 3 4 3 2 2 2" xfId="29120" xr:uid="{00000000-0005-0000-0000-000023A70000}"/>
    <cellStyle name="Percent 3 4 3 2 3" xfId="24028" xr:uid="{00000000-0005-0000-0000-000024A70000}"/>
    <cellStyle name="Percent 3 4 3 2 4" xfId="46230" xr:uid="{00000000-0005-0000-0000-000025A70000}"/>
    <cellStyle name="Percent 3 4 3 3" xfId="15019" xr:uid="{00000000-0005-0000-0000-000026A70000}"/>
    <cellStyle name="Percent 3 4 3 3 2" xfId="27691" xr:uid="{00000000-0005-0000-0000-000027A70000}"/>
    <cellStyle name="Percent 3 4 3 3 3" xfId="46231" xr:uid="{00000000-0005-0000-0000-000028A70000}"/>
    <cellStyle name="Percent 3 4 3 4" xfId="22608" xr:uid="{00000000-0005-0000-0000-000029A70000}"/>
    <cellStyle name="Percent 3 4 3 4 2" xfId="46232" xr:uid="{00000000-0005-0000-0000-00002AA70000}"/>
    <cellStyle name="Percent 3 4 3 5" xfId="8530" xr:uid="{00000000-0005-0000-0000-00002BA70000}"/>
    <cellStyle name="Percent 3 4 3 6" xfId="46229" xr:uid="{00000000-0005-0000-0000-00002CA70000}"/>
    <cellStyle name="Percent 3 4 3 7" xfId="47333" xr:uid="{B84AC1ED-8314-4C45-8129-548513A089D5}"/>
    <cellStyle name="Percent 3 4 4" xfId="9455" xr:uid="{00000000-0005-0000-0000-00002DA70000}"/>
    <cellStyle name="Percent 3 4 4 2" xfId="15861" xr:uid="{00000000-0005-0000-0000-00002EA70000}"/>
    <cellStyle name="Percent 3 4 4 2 2" xfId="28502" xr:uid="{00000000-0005-0000-0000-00002FA70000}"/>
    <cellStyle name="Percent 3 4 4 3" xfId="23446" xr:uid="{00000000-0005-0000-0000-000030A70000}"/>
    <cellStyle name="Percent 3 4 5" xfId="10003" xr:uid="{00000000-0005-0000-0000-000031A70000}"/>
    <cellStyle name="Percent 3 4 6" xfId="7583" xr:uid="{00000000-0005-0000-0000-000032A70000}"/>
    <cellStyle name="Percent 3 4 6 2" xfId="14091" xr:uid="{00000000-0005-0000-0000-000033A70000}"/>
    <cellStyle name="Percent 3 4 6 2 2" xfId="26821" xr:uid="{00000000-0005-0000-0000-000034A70000}"/>
    <cellStyle name="Percent 3 4 6 3" xfId="22310" xr:uid="{00000000-0005-0000-0000-000035A70000}"/>
    <cellStyle name="Percent 3 4 7" xfId="12930" xr:uid="{00000000-0005-0000-0000-000036A70000}"/>
    <cellStyle name="Percent 3 4 7 2" xfId="25676" xr:uid="{00000000-0005-0000-0000-000037A70000}"/>
    <cellStyle name="Percent 3 4 8" xfId="21069" xr:uid="{00000000-0005-0000-0000-000038A70000}"/>
    <cellStyle name="Percent 3 4 9" xfId="5911" xr:uid="{00000000-0005-0000-0000-000039A70000}"/>
    <cellStyle name="Percent 3 5" xfId="697" xr:uid="{00000000-0005-0000-0000-00003AA70000}"/>
    <cellStyle name="Percent 3 5 2" xfId="1071" xr:uid="{00000000-0005-0000-0000-00003BA70000}"/>
    <cellStyle name="Percent 3 5 2 2" xfId="2074" xr:uid="{00000000-0005-0000-0000-00003CA70000}"/>
    <cellStyle name="Percent 3 5 2 2 2" xfId="16522" xr:uid="{00000000-0005-0000-0000-00003DA70000}"/>
    <cellStyle name="Percent 3 5 2 2 2 2" xfId="29061" xr:uid="{00000000-0005-0000-0000-00003EA70000}"/>
    <cellStyle name="Percent 3 5 2 2 3" xfId="23969" xr:uid="{00000000-0005-0000-0000-00003FA70000}"/>
    <cellStyle name="Percent 3 5 2 2 4" xfId="11119" xr:uid="{00000000-0005-0000-0000-000040A70000}"/>
    <cellStyle name="Percent 3 5 2 2 5" xfId="46234" xr:uid="{00000000-0005-0000-0000-000041A70000}"/>
    <cellStyle name="Percent 3 5 2 3" xfId="46235" xr:uid="{00000000-0005-0000-0000-000042A70000}"/>
    <cellStyle name="Percent 3 5 2 4" xfId="46236" xr:uid="{00000000-0005-0000-0000-000043A70000}"/>
    <cellStyle name="Percent 3 5 2 5" xfId="46237" xr:uid="{00000000-0005-0000-0000-000044A70000}"/>
    <cellStyle name="Percent 3 5 2 6" xfId="46233" xr:uid="{00000000-0005-0000-0000-000045A70000}"/>
    <cellStyle name="Percent 3 5 2 7" xfId="47334" xr:uid="{6C5E77C4-25EF-4DD4-A539-58F233478B9F}"/>
    <cellStyle name="Percent 3 5 3" xfId="6313" xr:uid="{00000000-0005-0000-0000-000046A70000}"/>
    <cellStyle name="Percent 3 5 4" xfId="37745" xr:uid="{00000000-0005-0000-0000-000047A70000}"/>
    <cellStyle name="Percent 3 5 5" xfId="38023" xr:uid="{00000000-0005-0000-0000-000048A70000}"/>
    <cellStyle name="Percent 3 6" xfId="1072" xr:uid="{00000000-0005-0000-0000-000049A70000}"/>
    <cellStyle name="Percent 3 6 2" xfId="46238" xr:uid="{00000000-0005-0000-0000-00004AA70000}"/>
    <cellStyle name="Percent 3 7" xfId="1067" xr:uid="{00000000-0005-0000-0000-00004BA70000}"/>
    <cellStyle name="Percent 3 7 2" xfId="2075" xr:uid="{00000000-0005-0000-0000-00004CA70000}"/>
    <cellStyle name="Percent 3 7 2 2" xfId="10534" xr:uid="{00000000-0005-0000-0000-00004DA70000}"/>
    <cellStyle name="Percent 3 7 2 3" xfId="10000" xr:uid="{00000000-0005-0000-0000-00004EA70000}"/>
    <cellStyle name="Percent 3 7 2 4" xfId="46239" xr:uid="{00000000-0005-0000-0000-00004FA70000}"/>
    <cellStyle name="Percent 3 7 3" xfId="10989" xr:uid="{00000000-0005-0000-0000-000050A70000}"/>
    <cellStyle name="Percent 3 7 4" xfId="3072" xr:uid="{00000000-0005-0000-0000-000051A70000}"/>
    <cellStyle name="Percent 3 8" xfId="825" xr:uid="{00000000-0005-0000-0000-000052A70000}"/>
    <cellStyle name="Percent 3 8 2" xfId="14259" xr:uid="{00000000-0005-0000-0000-000053A70000}"/>
    <cellStyle name="Percent 3 8 2 2" xfId="26973" xr:uid="{00000000-0005-0000-0000-000054A70000}"/>
    <cellStyle name="Percent 3 8 2 3" xfId="46241" xr:uid="{00000000-0005-0000-0000-000055A70000}"/>
    <cellStyle name="Percent 3 8 3" xfId="18570" xr:uid="{00000000-0005-0000-0000-000056A70000}"/>
    <cellStyle name="Percent 3 8 3 2" xfId="46242" xr:uid="{00000000-0005-0000-0000-000057A70000}"/>
    <cellStyle name="Percent 3 8 4" xfId="22466" xr:uid="{00000000-0005-0000-0000-000058A70000}"/>
    <cellStyle name="Percent 3 8 5" xfId="7764" xr:uid="{00000000-0005-0000-0000-000059A70000}"/>
    <cellStyle name="Percent 3 8 6" xfId="46240" xr:uid="{00000000-0005-0000-0000-00005AA70000}"/>
    <cellStyle name="Percent 3 9" xfId="1280" xr:uid="{00000000-0005-0000-0000-00005BA70000}"/>
    <cellStyle name="Percent 3 9 2" xfId="15096" xr:uid="{00000000-0005-0000-0000-00005CA70000}"/>
    <cellStyle name="Percent 3 9 2 2" xfId="19801" xr:uid="{00000000-0005-0000-0000-00005DA70000}"/>
    <cellStyle name="Percent 3 9 2 3" xfId="32915" xr:uid="{00000000-0005-0000-0000-00005EA70000}"/>
    <cellStyle name="Percent 3 9 2 4" xfId="35925" xr:uid="{00000000-0005-0000-0000-00005FA70000}"/>
    <cellStyle name="Percent 3 9 3" xfId="18512" xr:uid="{00000000-0005-0000-0000-000060A70000}"/>
    <cellStyle name="Percent 3 9 4" xfId="31883" xr:uid="{00000000-0005-0000-0000-000061A70000}"/>
    <cellStyle name="Percent 3 9 5" xfId="35074" xr:uid="{00000000-0005-0000-0000-000062A70000}"/>
    <cellStyle name="Percent 3 9 6" xfId="8611" xr:uid="{00000000-0005-0000-0000-000063A70000}"/>
    <cellStyle name="Percent 3 9 7" xfId="46243" xr:uid="{00000000-0005-0000-0000-000064A70000}"/>
    <cellStyle name="Percent 30" xfId="6379" xr:uid="{00000000-0005-0000-0000-000065A70000}"/>
    <cellStyle name="Percent 30 2" xfId="6384" xr:uid="{00000000-0005-0000-0000-000066A70000}"/>
    <cellStyle name="Percent 30 3" xfId="8588" xr:uid="{00000000-0005-0000-0000-000067A70000}"/>
    <cellStyle name="Percent 30 3 2" xfId="15073" xr:uid="{00000000-0005-0000-0000-000068A70000}"/>
    <cellStyle name="Percent 30 3 2 2" xfId="27743" xr:uid="{00000000-0005-0000-0000-000069A70000}"/>
    <cellStyle name="Percent 30 3 3" xfId="22660" xr:uid="{00000000-0005-0000-0000-00006AA70000}"/>
    <cellStyle name="Percent 30 4" xfId="9562" xr:uid="{00000000-0005-0000-0000-00006BA70000}"/>
    <cellStyle name="Percent 30 4 2" xfId="15914" xr:uid="{00000000-0005-0000-0000-00006CA70000}"/>
    <cellStyle name="Percent 30 4 2 2" xfId="28554" xr:uid="{00000000-0005-0000-0000-00006DA70000}"/>
    <cellStyle name="Percent 30 4 3" xfId="23543" xr:uid="{00000000-0005-0000-0000-00006EA70000}"/>
    <cellStyle name="Percent 30 5" xfId="7727" xr:uid="{00000000-0005-0000-0000-00006FA70000}"/>
    <cellStyle name="Percent 30 5 2" xfId="14224" xr:uid="{00000000-0005-0000-0000-000070A70000}"/>
    <cellStyle name="Percent 30 5 2 2" xfId="26950" xr:uid="{00000000-0005-0000-0000-000071A70000}"/>
    <cellStyle name="Percent 30 5 3" xfId="22445" xr:uid="{00000000-0005-0000-0000-000072A70000}"/>
    <cellStyle name="Percent 30 6" xfId="13005" xr:uid="{00000000-0005-0000-0000-000073A70000}"/>
    <cellStyle name="Percent 30 6 2" xfId="25751" xr:uid="{00000000-0005-0000-0000-000074A70000}"/>
    <cellStyle name="Percent 30 7" xfId="18920" xr:uid="{00000000-0005-0000-0000-000075A70000}"/>
    <cellStyle name="Percent 30 8" xfId="21132" xr:uid="{00000000-0005-0000-0000-000076A70000}"/>
    <cellStyle name="Percent 30 9" xfId="46244" xr:uid="{00000000-0005-0000-0000-000077A70000}"/>
    <cellStyle name="Percent 31" xfId="6381" xr:uid="{00000000-0005-0000-0000-000078A70000}"/>
    <cellStyle name="Percent 31 2" xfId="8590" xr:uid="{00000000-0005-0000-0000-000079A70000}"/>
    <cellStyle name="Percent 31 2 2" xfId="15075" xr:uid="{00000000-0005-0000-0000-00007AA70000}"/>
    <cellStyle name="Percent 31 2 2 2" xfId="27745" xr:uid="{00000000-0005-0000-0000-00007BA70000}"/>
    <cellStyle name="Percent 31 2 3" xfId="22662" xr:uid="{00000000-0005-0000-0000-00007CA70000}"/>
    <cellStyle name="Percent 31 3" xfId="9564" xr:uid="{00000000-0005-0000-0000-00007DA70000}"/>
    <cellStyle name="Percent 31 3 2" xfId="15916" xr:uid="{00000000-0005-0000-0000-00007EA70000}"/>
    <cellStyle name="Percent 31 3 2 2" xfId="28556" xr:uid="{00000000-0005-0000-0000-00007FA70000}"/>
    <cellStyle name="Percent 31 3 3" xfId="23545" xr:uid="{00000000-0005-0000-0000-000080A70000}"/>
    <cellStyle name="Percent 31 4" xfId="7729" xr:uid="{00000000-0005-0000-0000-000081A70000}"/>
    <cellStyle name="Percent 31 4 2" xfId="14226" xr:uid="{00000000-0005-0000-0000-000082A70000}"/>
    <cellStyle name="Percent 31 4 2 2" xfId="26952" xr:uid="{00000000-0005-0000-0000-000083A70000}"/>
    <cellStyle name="Percent 31 4 3" xfId="22447" xr:uid="{00000000-0005-0000-0000-000084A70000}"/>
    <cellStyle name="Percent 31 5" xfId="13007" xr:uid="{00000000-0005-0000-0000-000085A70000}"/>
    <cellStyle name="Percent 31 5 2" xfId="25753" xr:uid="{00000000-0005-0000-0000-000086A70000}"/>
    <cellStyle name="Percent 31 6" xfId="18921" xr:uid="{00000000-0005-0000-0000-000087A70000}"/>
    <cellStyle name="Percent 31 7" xfId="21134" xr:uid="{00000000-0005-0000-0000-000088A70000}"/>
    <cellStyle name="Percent 31 8" xfId="46245" xr:uid="{00000000-0005-0000-0000-000089A70000}"/>
    <cellStyle name="Percent 32" xfId="6386" xr:uid="{00000000-0005-0000-0000-00008AA70000}"/>
    <cellStyle name="Percent 32 2" xfId="8593" xr:uid="{00000000-0005-0000-0000-00008BA70000}"/>
    <cellStyle name="Percent 32 2 2" xfId="15078" xr:uid="{00000000-0005-0000-0000-00008CA70000}"/>
    <cellStyle name="Percent 32 2 2 2" xfId="27748" xr:uid="{00000000-0005-0000-0000-00008DA70000}"/>
    <cellStyle name="Percent 32 2 3" xfId="19096" xr:uid="{00000000-0005-0000-0000-00008EA70000}"/>
    <cellStyle name="Percent 32 2 4" xfId="32218" xr:uid="{00000000-0005-0000-0000-00008FA70000}"/>
    <cellStyle name="Percent 32 2 5" xfId="35237" xr:uid="{00000000-0005-0000-0000-000090A70000}"/>
    <cellStyle name="Percent 32 3" xfId="9567" xr:uid="{00000000-0005-0000-0000-000091A70000}"/>
    <cellStyle name="Percent 32 3 2" xfId="15919" xr:uid="{00000000-0005-0000-0000-000092A70000}"/>
    <cellStyle name="Percent 32 3 2 2" xfId="28559" xr:uid="{00000000-0005-0000-0000-000093A70000}"/>
    <cellStyle name="Percent 32 3 3" xfId="23548" xr:uid="{00000000-0005-0000-0000-000094A70000}"/>
    <cellStyle name="Percent 32 4" xfId="7732" xr:uid="{00000000-0005-0000-0000-000095A70000}"/>
    <cellStyle name="Percent 32 4 2" xfId="14229" xr:uid="{00000000-0005-0000-0000-000096A70000}"/>
    <cellStyle name="Percent 32 4 2 2" xfId="26955" xr:uid="{00000000-0005-0000-0000-000097A70000}"/>
    <cellStyle name="Percent 32 4 3" xfId="22450" xr:uid="{00000000-0005-0000-0000-000098A70000}"/>
    <cellStyle name="Percent 32 5" xfId="13010" xr:uid="{00000000-0005-0000-0000-000099A70000}"/>
    <cellStyle name="Percent 32 5 2" xfId="25756" xr:uid="{00000000-0005-0000-0000-00009AA70000}"/>
    <cellStyle name="Percent 32 6" xfId="17514" xr:uid="{00000000-0005-0000-0000-00009BA70000}"/>
    <cellStyle name="Percent 32 7" xfId="30939" xr:uid="{00000000-0005-0000-0000-00009CA70000}"/>
    <cellStyle name="Percent 32 8" xfId="34359" xr:uid="{00000000-0005-0000-0000-00009DA70000}"/>
    <cellStyle name="Percent 32 9" xfId="46246" xr:uid="{00000000-0005-0000-0000-00009EA70000}"/>
    <cellStyle name="Percent 33" xfId="1285" xr:uid="{00000000-0005-0000-0000-00009FA70000}"/>
    <cellStyle name="Percent 33 2" xfId="14235" xr:uid="{00000000-0005-0000-0000-0000A0A70000}"/>
    <cellStyle name="Percent 33 3" xfId="19902" xr:uid="{00000000-0005-0000-0000-0000A1A70000}"/>
    <cellStyle name="Percent 33 4" xfId="33084" xr:uid="{00000000-0005-0000-0000-0000A2A70000}"/>
    <cellStyle name="Percent 33 5" xfId="35969" xr:uid="{00000000-0005-0000-0000-0000A3A70000}"/>
    <cellStyle name="Percent 33 6" xfId="7740" xr:uid="{00000000-0005-0000-0000-0000A4A70000}"/>
    <cellStyle name="Percent 33 7" xfId="46247" xr:uid="{00000000-0005-0000-0000-0000A5A70000}"/>
    <cellStyle name="Percent 34" xfId="7744" xr:uid="{00000000-0005-0000-0000-0000A6A70000}"/>
    <cellStyle name="Percent 34 2" xfId="14239" xr:uid="{00000000-0005-0000-0000-0000A7A70000}"/>
    <cellStyle name="Percent 34 3" xfId="19906" xr:uid="{00000000-0005-0000-0000-0000A8A70000}"/>
    <cellStyle name="Percent 34 4" xfId="46248" xr:uid="{00000000-0005-0000-0000-0000A9A70000}"/>
    <cellStyle name="Percent 35" xfId="7746" xr:uid="{00000000-0005-0000-0000-0000AAA70000}"/>
    <cellStyle name="Percent 35 2" xfId="14241" xr:uid="{00000000-0005-0000-0000-0000ABA70000}"/>
    <cellStyle name="Percent 35 3" xfId="17410" xr:uid="{00000000-0005-0000-0000-0000ACA70000}"/>
    <cellStyle name="Percent 35 4" xfId="46249" xr:uid="{00000000-0005-0000-0000-0000ADA70000}"/>
    <cellStyle name="Percent 36" xfId="7747" xr:uid="{00000000-0005-0000-0000-0000AEA70000}"/>
    <cellStyle name="Percent 36 2" xfId="14242" xr:uid="{00000000-0005-0000-0000-0000AFA70000}"/>
    <cellStyle name="Percent 36 3" xfId="46250" xr:uid="{00000000-0005-0000-0000-0000B0A70000}"/>
    <cellStyle name="Percent 37" xfId="7748" xr:uid="{00000000-0005-0000-0000-0000B1A70000}"/>
    <cellStyle name="Percent 37 2" xfId="14243" xr:uid="{00000000-0005-0000-0000-0000B2A70000}"/>
    <cellStyle name="Percent 37 3" xfId="46251" xr:uid="{00000000-0005-0000-0000-0000B3A70000}"/>
    <cellStyle name="Percent 38" xfId="7749" xr:uid="{00000000-0005-0000-0000-0000B4A70000}"/>
    <cellStyle name="Percent 38 2" xfId="14244" xr:uid="{00000000-0005-0000-0000-0000B5A70000}"/>
    <cellStyle name="Percent 38 3" xfId="46252" xr:uid="{00000000-0005-0000-0000-0000B6A70000}"/>
    <cellStyle name="Percent 39" xfId="7737" xr:uid="{00000000-0005-0000-0000-0000B7A70000}"/>
    <cellStyle name="Percent 39 2" xfId="14234" xr:uid="{00000000-0005-0000-0000-0000B8A70000}"/>
    <cellStyle name="Percent 39 2 2" xfId="26957" xr:uid="{00000000-0005-0000-0000-0000B9A70000}"/>
    <cellStyle name="Percent 39 3" xfId="22452" xr:uid="{00000000-0005-0000-0000-0000BAA70000}"/>
    <cellStyle name="Percent 39 4" xfId="46253" xr:uid="{00000000-0005-0000-0000-0000BBA70000}"/>
    <cellStyle name="Percent 4" xfId="355" xr:uid="{00000000-0005-0000-0000-0000BCA70000}"/>
    <cellStyle name="Percent 4 10" xfId="37222" xr:uid="{00000000-0005-0000-0000-0000BDA70000}"/>
    <cellStyle name="Percent 4 10 2" xfId="46254" xr:uid="{00000000-0005-0000-0000-0000BEA70000}"/>
    <cellStyle name="Percent 4 11" xfId="2193" xr:uid="{00000000-0005-0000-0000-0000BFA70000}"/>
    <cellStyle name="Percent 4 11 2" xfId="46255" xr:uid="{00000000-0005-0000-0000-0000C0A70000}"/>
    <cellStyle name="Percent 4 12" xfId="37316" xr:uid="{00000000-0005-0000-0000-0000C1A70000}"/>
    <cellStyle name="Percent 4 12 2" xfId="46256" xr:uid="{00000000-0005-0000-0000-0000C2A70000}"/>
    <cellStyle name="Percent 4 2" xfId="584" xr:uid="{00000000-0005-0000-0000-0000C3A70000}"/>
    <cellStyle name="Percent 4 2 2" xfId="1073" xr:uid="{00000000-0005-0000-0000-0000C4A70000}"/>
    <cellStyle name="Percent 4 2 2 2" xfId="11152" xr:uid="{00000000-0005-0000-0000-0000C5A70000}"/>
    <cellStyle name="Percent 4 2 2 2 2" xfId="46259" xr:uid="{00000000-0005-0000-0000-0000C6A70000}"/>
    <cellStyle name="Percent 4 2 2 2 2 2" xfId="46260" xr:uid="{00000000-0005-0000-0000-0000C7A70000}"/>
    <cellStyle name="Percent 4 2 2 2 3" xfId="46261" xr:uid="{00000000-0005-0000-0000-0000C8A70000}"/>
    <cellStyle name="Percent 4 2 2 2 4" xfId="46258" xr:uid="{00000000-0005-0000-0000-0000C9A70000}"/>
    <cellStyle name="Percent 4 2 2 3" xfId="6150" xr:uid="{00000000-0005-0000-0000-0000CAA70000}"/>
    <cellStyle name="Percent 4 2 2 3 2" xfId="46263" xr:uid="{00000000-0005-0000-0000-0000CBA70000}"/>
    <cellStyle name="Percent 4 2 2 3 3" xfId="46262" xr:uid="{00000000-0005-0000-0000-0000CCA70000}"/>
    <cellStyle name="Percent 4 2 2 4" xfId="46264" xr:uid="{00000000-0005-0000-0000-0000CDA70000}"/>
    <cellStyle name="Percent 4 2 2 5" xfId="46257" xr:uid="{00000000-0005-0000-0000-0000CEA70000}"/>
    <cellStyle name="Percent 4 2 3" xfId="1284" xr:uid="{00000000-0005-0000-0000-0000CFA70000}"/>
    <cellStyle name="Percent 4 2 3 2" xfId="10892" xr:uid="{00000000-0005-0000-0000-0000D0A70000}"/>
    <cellStyle name="Percent 4 2 3 2 2" xfId="46267" xr:uid="{00000000-0005-0000-0000-0000D1A70000}"/>
    <cellStyle name="Percent 4 2 3 2 3" xfId="46266" xr:uid="{00000000-0005-0000-0000-0000D2A70000}"/>
    <cellStyle name="Percent 4 2 3 3" xfId="37809" xr:uid="{00000000-0005-0000-0000-0000D3A70000}"/>
    <cellStyle name="Percent 4 2 3 3 2" xfId="46268" xr:uid="{00000000-0005-0000-0000-0000D4A70000}"/>
    <cellStyle name="Percent 4 2 3 4" xfId="38079" xr:uid="{00000000-0005-0000-0000-0000D5A70000}"/>
    <cellStyle name="Percent 4 2 3 5" xfId="46265" xr:uid="{00000000-0005-0000-0000-0000D6A70000}"/>
    <cellStyle name="Percent 4 2 4" xfId="2076" xr:uid="{00000000-0005-0000-0000-0000D7A70000}"/>
    <cellStyle name="Percent 4 2 4 2" xfId="46270" xr:uid="{00000000-0005-0000-0000-0000D8A70000}"/>
    <cellStyle name="Percent 4 2 4 3" xfId="46269" xr:uid="{00000000-0005-0000-0000-0000D9A70000}"/>
    <cellStyle name="Percent 4 2 5" xfId="5912" xr:uid="{00000000-0005-0000-0000-0000DAA70000}"/>
    <cellStyle name="Percent 4 2 5 2" xfId="46271" xr:uid="{00000000-0005-0000-0000-0000DBA70000}"/>
    <cellStyle name="Percent 4 2 6" xfId="37321" xr:uid="{00000000-0005-0000-0000-0000DCA70000}"/>
    <cellStyle name="Percent 4 2 6 2" xfId="46272" xr:uid="{00000000-0005-0000-0000-0000DDA70000}"/>
    <cellStyle name="Percent 4 2 7" xfId="37662" xr:uid="{00000000-0005-0000-0000-0000DEA70000}"/>
    <cellStyle name="Percent 4 2 7 2" xfId="46273" xr:uid="{00000000-0005-0000-0000-0000DFA70000}"/>
    <cellStyle name="Percent 4 2 8" xfId="37955" xr:uid="{00000000-0005-0000-0000-0000E0A70000}"/>
    <cellStyle name="Percent 4 3" xfId="807" xr:uid="{00000000-0005-0000-0000-0000E1A70000}"/>
    <cellStyle name="Percent 4 3 2" xfId="1282" xr:uid="{00000000-0005-0000-0000-0000E2A70000}"/>
    <cellStyle name="Percent 4 3 2 2" xfId="19897" xr:uid="{00000000-0005-0000-0000-0000E3A70000}"/>
    <cellStyle name="Percent 4 3 2 2 2" xfId="46276" xr:uid="{00000000-0005-0000-0000-0000E4A70000}"/>
    <cellStyle name="Percent 4 3 2 2 3" xfId="46275" xr:uid="{00000000-0005-0000-0000-0000E5A70000}"/>
    <cellStyle name="Percent 4 3 2 3" xfId="33081" xr:uid="{00000000-0005-0000-0000-0000E6A70000}"/>
    <cellStyle name="Percent 4 3 2 3 2" xfId="46277" xr:uid="{00000000-0005-0000-0000-0000E7A70000}"/>
    <cellStyle name="Percent 4 3 2 4" xfId="35966" xr:uid="{00000000-0005-0000-0000-0000E8A70000}"/>
    <cellStyle name="Percent 4 3 2 5" xfId="10603" xr:uid="{00000000-0005-0000-0000-0000E9A70000}"/>
    <cellStyle name="Percent 4 3 2 6" xfId="46274" xr:uid="{00000000-0005-0000-0000-0000EAA70000}"/>
    <cellStyle name="Percent 4 3 3" xfId="2077" xr:uid="{00000000-0005-0000-0000-0000EBA70000}"/>
    <cellStyle name="Percent 4 3 3 2" xfId="18889" xr:uid="{00000000-0005-0000-0000-0000ECA70000}"/>
    <cellStyle name="Percent 4 3 3 2 2" xfId="46279" xr:uid="{00000000-0005-0000-0000-0000EDA70000}"/>
    <cellStyle name="Percent 4 3 3 3" xfId="46278" xr:uid="{00000000-0005-0000-0000-0000EEA70000}"/>
    <cellStyle name="Percent 4 3 4" xfId="32102" xr:uid="{00000000-0005-0000-0000-0000EFA70000}"/>
    <cellStyle name="Percent 4 3 4 2" xfId="46280" xr:uid="{00000000-0005-0000-0000-0000F0A70000}"/>
    <cellStyle name="Percent 4 3 5" xfId="35121" xr:uid="{00000000-0005-0000-0000-0000F1A70000}"/>
    <cellStyle name="Percent 4 3 5 2" xfId="46281" xr:uid="{00000000-0005-0000-0000-0000F2A70000}"/>
    <cellStyle name="Percent 4 3 6" xfId="6285" xr:uid="{00000000-0005-0000-0000-0000F3A70000}"/>
    <cellStyle name="Percent 4 4" xfId="1254" xr:uid="{00000000-0005-0000-0000-0000F4A70000}"/>
    <cellStyle name="Percent 4 4 2" xfId="18513" xr:uid="{00000000-0005-0000-0000-0000F5A70000}"/>
    <cellStyle name="Percent 4 4 2 2" xfId="46284" xr:uid="{00000000-0005-0000-0000-0000F6A70000}"/>
    <cellStyle name="Percent 4 4 2 3" xfId="46283" xr:uid="{00000000-0005-0000-0000-0000F7A70000}"/>
    <cellStyle name="Percent 4 4 3" xfId="6149" xr:uid="{00000000-0005-0000-0000-0000F8A70000}"/>
    <cellStyle name="Percent 4 4 3 2" xfId="46285" xr:uid="{00000000-0005-0000-0000-0000F9A70000}"/>
    <cellStyle name="Percent 4 4 4" xfId="37802" xr:uid="{00000000-0005-0000-0000-0000FAA70000}"/>
    <cellStyle name="Percent 4 4 5" xfId="38074" xr:uid="{00000000-0005-0000-0000-0000FBA70000}"/>
    <cellStyle name="Percent 4 4 6" xfId="46282" xr:uid="{00000000-0005-0000-0000-0000FCA70000}"/>
    <cellStyle name="Percent 4 5" xfId="3114" xr:uid="{00000000-0005-0000-0000-0000FDA70000}"/>
    <cellStyle name="Percent 4 5 2" xfId="7808" xr:uid="{00000000-0005-0000-0000-0000FEA70000}"/>
    <cellStyle name="Percent 4 5 2 2" xfId="14303" xr:uid="{00000000-0005-0000-0000-0000FFA70000}"/>
    <cellStyle name="Percent 4 5 2 2 2" xfId="27006" xr:uid="{00000000-0005-0000-0000-000000A80000}"/>
    <cellStyle name="Percent 4 5 2 3" xfId="22498" xr:uid="{00000000-0005-0000-0000-000001A80000}"/>
    <cellStyle name="Percent 4 5 2 4" xfId="46287" xr:uid="{00000000-0005-0000-0000-000002A80000}"/>
    <cellStyle name="Percent 4 5 3" xfId="8730" xr:uid="{00000000-0005-0000-0000-000003A80000}"/>
    <cellStyle name="Percent 4 5 3 2" xfId="15145" xr:uid="{00000000-0005-0000-0000-000004A80000}"/>
    <cellStyle name="Percent 4 5 3 2 2" xfId="27809" xr:uid="{00000000-0005-0000-0000-000005A80000}"/>
    <cellStyle name="Percent 4 5 3 3" xfId="22786" xr:uid="{00000000-0005-0000-0000-000006A80000}"/>
    <cellStyle name="Percent 4 5 4" xfId="6583" xr:uid="{00000000-0005-0000-0000-000007A80000}"/>
    <cellStyle name="Percent 4 5 4 2" xfId="13172" xr:uid="{00000000-0005-0000-0000-000008A80000}"/>
    <cellStyle name="Percent 4 5 4 2 2" xfId="25917" xr:uid="{00000000-0005-0000-0000-000009A80000}"/>
    <cellStyle name="Percent 4 5 4 3" xfId="21326" xr:uid="{00000000-0005-0000-0000-00000AA80000}"/>
    <cellStyle name="Percent 4 5 5" xfId="12105" xr:uid="{00000000-0005-0000-0000-00000BA80000}"/>
    <cellStyle name="Percent 4 5 5 2" xfId="24850" xr:uid="{00000000-0005-0000-0000-00000CA80000}"/>
    <cellStyle name="Percent 4 5 6" xfId="20987" xr:uid="{00000000-0005-0000-0000-00000DA80000}"/>
    <cellStyle name="Percent 4 5 7" xfId="37613" xr:uid="{00000000-0005-0000-0000-00000EA80000}"/>
    <cellStyle name="Percent 4 5 8" xfId="37909" xr:uid="{00000000-0005-0000-0000-00000FA80000}"/>
    <cellStyle name="Percent 4 5 9" xfId="46286" xr:uid="{00000000-0005-0000-0000-000010A80000}"/>
    <cellStyle name="Percent 4 6" xfId="7767" xr:uid="{00000000-0005-0000-0000-000011A80000}"/>
    <cellStyle name="Percent 4 6 2" xfId="14262" xr:uid="{00000000-0005-0000-0000-000012A80000}"/>
    <cellStyle name="Percent 4 6 2 2" xfId="26976" xr:uid="{00000000-0005-0000-0000-000013A80000}"/>
    <cellStyle name="Percent 4 6 2 3" xfId="46289" xr:uid="{00000000-0005-0000-0000-000014A80000}"/>
    <cellStyle name="Percent 4 6 3" xfId="22469" xr:uid="{00000000-0005-0000-0000-000015A80000}"/>
    <cellStyle name="Percent 4 6 4" xfId="46288" xr:uid="{00000000-0005-0000-0000-000016A80000}"/>
    <cellStyle name="Percent 4 7" xfId="8614" xr:uid="{00000000-0005-0000-0000-000017A80000}"/>
    <cellStyle name="Percent 4 7 2" xfId="15099" xr:uid="{00000000-0005-0000-0000-000018A80000}"/>
    <cellStyle name="Percent 4 7 2 2" xfId="27768" xr:uid="{00000000-0005-0000-0000-000019A80000}"/>
    <cellStyle name="Percent 4 7 3" xfId="22682" xr:uid="{00000000-0005-0000-0000-00001AA80000}"/>
    <cellStyle name="Percent 4 7 4" xfId="46290" xr:uid="{00000000-0005-0000-0000-00001BA80000}"/>
    <cellStyle name="Percent 4 8" xfId="6405" xr:uid="{00000000-0005-0000-0000-00001CA80000}"/>
    <cellStyle name="Percent 4 8 2" xfId="13028" xr:uid="{00000000-0005-0000-0000-00001DA80000}"/>
    <cellStyle name="Percent 4 8 2 2" xfId="25774" xr:uid="{00000000-0005-0000-0000-00001EA80000}"/>
    <cellStyle name="Percent 4 8 3" xfId="21154" xr:uid="{00000000-0005-0000-0000-00001FA80000}"/>
    <cellStyle name="Percent 4 8 4" xfId="46291" xr:uid="{00000000-0005-0000-0000-000020A80000}"/>
    <cellStyle name="Percent 4 9" xfId="12030" xr:uid="{00000000-0005-0000-0000-000021A80000}"/>
    <cellStyle name="Percent 4 9 2" xfId="24775" xr:uid="{00000000-0005-0000-0000-000022A80000}"/>
    <cellStyle name="Percent 4 9 3" xfId="46292" xr:uid="{00000000-0005-0000-0000-000023A80000}"/>
    <cellStyle name="Percent 40" xfId="7751" xr:uid="{00000000-0005-0000-0000-000024A80000}"/>
    <cellStyle name="Percent 40 2" xfId="14246" xr:uid="{00000000-0005-0000-0000-000025A80000}"/>
    <cellStyle name="Percent 40 2 2" xfId="26960" xr:uid="{00000000-0005-0000-0000-000026A80000}"/>
    <cellStyle name="Percent 40 3" xfId="22455" xr:uid="{00000000-0005-0000-0000-000027A80000}"/>
    <cellStyle name="Percent 40 4" xfId="46293" xr:uid="{00000000-0005-0000-0000-000028A80000}"/>
    <cellStyle name="Percent 41" xfId="8536" xr:uid="{00000000-0005-0000-0000-000029A80000}"/>
    <cellStyle name="Percent 41 2" xfId="15022" xr:uid="{00000000-0005-0000-0000-00002AA80000}"/>
    <cellStyle name="Percent 41 2 2" xfId="27693" xr:uid="{00000000-0005-0000-0000-00002BA80000}"/>
    <cellStyle name="Percent 41 3" xfId="22610" xr:uid="{00000000-0005-0000-0000-00002CA80000}"/>
    <cellStyle name="Percent 41 4" xfId="46294" xr:uid="{00000000-0005-0000-0000-00002DA80000}"/>
    <cellStyle name="Percent 42" xfId="8555" xr:uid="{00000000-0005-0000-0000-00002EA80000}"/>
    <cellStyle name="Percent 42 2" xfId="15041" xr:uid="{00000000-0005-0000-0000-00002FA80000}"/>
    <cellStyle name="Percent 42 2 2" xfId="27712" xr:uid="{00000000-0005-0000-0000-000030A80000}"/>
    <cellStyle name="Percent 42 3" xfId="22629" xr:uid="{00000000-0005-0000-0000-000031A80000}"/>
    <cellStyle name="Percent 42 4" xfId="46295" xr:uid="{00000000-0005-0000-0000-000032A80000}"/>
    <cellStyle name="Percent 43" xfId="8596" xr:uid="{00000000-0005-0000-0000-000033A80000}"/>
    <cellStyle name="Percent 43 2" xfId="15081" xr:uid="{00000000-0005-0000-0000-000034A80000}"/>
    <cellStyle name="Percent 43 2 2" xfId="27751" xr:uid="{00000000-0005-0000-0000-000035A80000}"/>
    <cellStyle name="Percent 43 3" xfId="22667" xr:uid="{00000000-0005-0000-0000-000036A80000}"/>
    <cellStyle name="Percent 43 4" xfId="46296" xr:uid="{00000000-0005-0000-0000-000037A80000}"/>
    <cellStyle name="Percent 44" xfId="8598" xr:uid="{00000000-0005-0000-0000-000038A80000}"/>
    <cellStyle name="Percent 44 2" xfId="15083" xr:uid="{00000000-0005-0000-0000-000039A80000}"/>
    <cellStyle name="Percent 44 2 2" xfId="27753" xr:uid="{00000000-0005-0000-0000-00003AA80000}"/>
    <cellStyle name="Percent 44 3" xfId="22669" xr:uid="{00000000-0005-0000-0000-00003BA80000}"/>
    <cellStyle name="Percent 44 4" xfId="46297" xr:uid="{00000000-0005-0000-0000-00003CA80000}"/>
    <cellStyle name="Percent 45" xfId="9581" xr:uid="{00000000-0005-0000-0000-00003DA80000}"/>
    <cellStyle name="Percent 45 2" xfId="46298" xr:uid="{00000000-0005-0000-0000-00003EA80000}"/>
    <cellStyle name="Percent 46" xfId="10627" xr:uid="{00000000-0005-0000-0000-00003FA80000}"/>
    <cellStyle name="Percent 46 2" xfId="46299" xr:uid="{00000000-0005-0000-0000-000040A80000}"/>
    <cellStyle name="Percent 47" xfId="11259" xr:uid="{00000000-0005-0000-0000-000041A80000}"/>
    <cellStyle name="Percent 47 2" xfId="46300" xr:uid="{00000000-0005-0000-0000-000042A80000}"/>
    <cellStyle name="Percent 48" xfId="10854" xr:uid="{00000000-0005-0000-0000-000043A80000}"/>
    <cellStyle name="Percent 48 2" xfId="46301" xr:uid="{00000000-0005-0000-0000-000044A80000}"/>
    <cellStyle name="Percent 49" xfId="10415" xr:uid="{00000000-0005-0000-0000-000045A80000}"/>
    <cellStyle name="Percent 49 2" xfId="46302" xr:uid="{00000000-0005-0000-0000-000046A80000}"/>
    <cellStyle name="Percent 5" xfId="356" xr:uid="{00000000-0005-0000-0000-000047A80000}"/>
    <cellStyle name="Percent 5 2" xfId="833" xr:uid="{00000000-0005-0000-0000-000048A80000}"/>
    <cellStyle name="Percent 5 2 2" xfId="46303" xr:uid="{00000000-0005-0000-0000-000049A80000}"/>
    <cellStyle name="Percent 5 2 3" xfId="46304" xr:uid="{00000000-0005-0000-0000-00004AA80000}"/>
    <cellStyle name="Percent 5 2 3 2" xfId="46305" xr:uid="{00000000-0005-0000-0000-00004BA80000}"/>
    <cellStyle name="Percent 5 2 3 2 2" xfId="46306" xr:uid="{00000000-0005-0000-0000-00004CA80000}"/>
    <cellStyle name="Percent 5 2 3 2 2 2" xfId="46307" xr:uid="{00000000-0005-0000-0000-00004DA80000}"/>
    <cellStyle name="Percent 5 2 3 2 2 2 2" xfId="46308" xr:uid="{00000000-0005-0000-0000-00004EA80000}"/>
    <cellStyle name="Percent 5 2 3 2 2 2 2 2" xfId="46309" xr:uid="{00000000-0005-0000-0000-00004FA80000}"/>
    <cellStyle name="Percent 5 2 3 2 2 2 2 2 2" xfId="46310" xr:uid="{00000000-0005-0000-0000-000050A80000}"/>
    <cellStyle name="Percent 5 2 3 2 2 2 2 2 2 2" xfId="46311" xr:uid="{00000000-0005-0000-0000-000051A80000}"/>
    <cellStyle name="Percent 5 2 3 2 2 2 2 2 2 2 2" xfId="46312" xr:uid="{00000000-0005-0000-0000-000052A80000}"/>
    <cellStyle name="Percent 5 2 3 2 2 2 2 2 2 2 2 2" xfId="46313" xr:uid="{00000000-0005-0000-0000-000053A80000}"/>
    <cellStyle name="Percent 5 2 3 2 2 2 2 2 2 2 2 2 2" xfId="46314" xr:uid="{00000000-0005-0000-0000-000054A80000}"/>
    <cellStyle name="Percent 5 2 3 2 2 2 2 2 2 2 2 2 2 2" xfId="46315" xr:uid="{00000000-0005-0000-0000-000055A80000}"/>
    <cellStyle name="Percent 5 2 4" xfId="46316" xr:uid="{00000000-0005-0000-0000-000056A80000}"/>
    <cellStyle name="Percent 5 3" xfId="1288" xr:uid="{00000000-0005-0000-0000-000057A80000}"/>
    <cellStyle name="Percent 5 3 2" xfId="14333" xr:uid="{00000000-0005-0000-0000-000058A80000}"/>
    <cellStyle name="Percent 5 3 2 2" xfId="27022" xr:uid="{00000000-0005-0000-0000-000059A80000}"/>
    <cellStyle name="Percent 5 3 3" xfId="22511" xr:uid="{00000000-0005-0000-0000-00005AA80000}"/>
    <cellStyle name="Percent 5 3 4" xfId="7838" xr:uid="{00000000-0005-0000-0000-00005BA80000}"/>
    <cellStyle name="Percent 5 3 5" xfId="46317" xr:uid="{00000000-0005-0000-0000-00005CA80000}"/>
    <cellStyle name="Percent 5 4" xfId="8760" xr:uid="{00000000-0005-0000-0000-00005DA80000}"/>
    <cellStyle name="Percent 5 4 2" xfId="15175" xr:uid="{00000000-0005-0000-0000-00005EA80000}"/>
    <cellStyle name="Percent 5 4 2 2" xfId="27833" xr:uid="{00000000-0005-0000-0000-00005FA80000}"/>
    <cellStyle name="Percent 5 4 3" xfId="22801" xr:uid="{00000000-0005-0000-0000-000060A80000}"/>
    <cellStyle name="Percent 5 4 4" xfId="46318" xr:uid="{00000000-0005-0000-0000-000061A80000}"/>
    <cellStyle name="Percent 5 5" xfId="6620" xr:uid="{00000000-0005-0000-0000-000062A80000}"/>
    <cellStyle name="Percent 5 5 2" xfId="13207" xr:uid="{00000000-0005-0000-0000-000063A80000}"/>
    <cellStyle name="Percent 5 5 2 2" xfId="25951" xr:uid="{00000000-0005-0000-0000-000064A80000}"/>
    <cellStyle name="Percent 5 5 3" xfId="21359" xr:uid="{00000000-0005-0000-0000-000065A80000}"/>
    <cellStyle name="Percent 5 6" xfId="12138" xr:uid="{00000000-0005-0000-0000-000066A80000}"/>
    <cellStyle name="Percent 5 6 2" xfId="24883" xr:uid="{00000000-0005-0000-0000-000067A80000}"/>
    <cellStyle name="Percent 5 7" xfId="21000" xr:uid="{00000000-0005-0000-0000-000068A80000}"/>
    <cellStyle name="Percent 5 8" xfId="3184" xr:uid="{00000000-0005-0000-0000-000069A80000}"/>
    <cellStyle name="Percent 50" xfId="11183" xr:uid="{00000000-0005-0000-0000-00006AA80000}"/>
    <cellStyle name="Percent 50 2" xfId="46319" xr:uid="{00000000-0005-0000-0000-00006BA80000}"/>
    <cellStyle name="Percent 51" xfId="10907" xr:uid="{00000000-0005-0000-0000-00006CA80000}"/>
    <cellStyle name="Percent 51 2" xfId="46320" xr:uid="{00000000-0005-0000-0000-00006DA80000}"/>
    <cellStyle name="Percent 52" xfId="10488" xr:uid="{00000000-0005-0000-0000-00006EA80000}"/>
    <cellStyle name="Percent 52 2" xfId="46321" xr:uid="{00000000-0005-0000-0000-00006FA80000}"/>
    <cellStyle name="Percent 53" xfId="11237" xr:uid="{00000000-0005-0000-0000-000070A80000}"/>
    <cellStyle name="Percent 53 2" xfId="46322" xr:uid="{00000000-0005-0000-0000-000071A80000}"/>
    <cellStyle name="Percent 54" xfId="11368" xr:uid="{00000000-0005-0000-0000-000072A80000}"/>
    <cellStyle name="Percent 54 2" xfId="46323" xr:uid="{00000000-0005-0000-0000-000073A80000}"/>
    <cellStyle name="Percent 55" xfId="11369" xr:uid="{00000000-0005-0000-0000-000074A80000}"/>
    <cellStyle name="Percent 55 2" xfId="46324" xr:uid="{00000000-0005-0000-0000-000075A80000}"/>
    <cellStyle name="Percent 56" xfId="11084" xr:uid="{00000000-0005-0000-0000-000076A80000}"/>
    <cellStyle name="Percent 56 2" xfId="16498" xr:uid="{00000000-0005-0000-0000-000077A80000}"/>
    <cellStyle name="Percent 56 2 2" xfId="29038" xr:uid="{00000000-0005-0000-0000-000078A80000}"/>
    <cellStyle name="Percent 56 3" xfId="23948" xr:uid="{00000000-0005-0000-0000-000079A80000}"/>
    <cellStyle name="Percent 56 4" xfId="46325" xr:uid="{00000000-0005-0000-0000-00007AA80000}"/>
    <cellStyle name="Percent 57" xfId="11356" xr:uid="{00000000-0005-0000-0000-00007BA80000}"/>
    <cellStyle name="Percent 57 2" xfId="16671" xr:uid="{00000000-0005-0000-0000-00007CA80000}"/>
    <cellStyle name="Percent 57 2 2" xfId="29206" xr:uid="{00000000-0005-0000-0000-00007DA80000}"/>
    <cellStyle name="Percent 57 3" xfId="24115" xr:uid="{00000000-0005-0000-0000-00007EA80000}"/>
    <cellStyle name="Percent 57 4" xfId="46326" xr:uid="{00000000-0005-0000-0000-00007FA80000}"/>
    <cellStyle name="Percent 58" xfId="11363" xr:uid="{00000000-0005-0000-0000-000080A80000}"/>
    <cellStyle name="Percent 58 2" xfId="16678" xr:uid="{00000000-0005-0000-0000-000081A80000}"/>
    <cellStyle name="Percent 58 2 2" xfId="29213" xr:uid="{00000000-0005-0000-0000-000082A80000}"/>
    <cellStyle name="Percent 58 3" xfId="24122" xr:uid="{00000000-0005-0000-0000-000083A80000}"/>
    <cellStyle name="Percent 58 4" xfId="46327" xr:uid="{00000000-0005-0000-0000-000084A80000}"/>
    <cellStyle name="Percent 59" xfId="11358" xr:uid="{00000000-0005-0000-0000-000085A80000}"/>
    <cellStyle name="Percent 59 2" xfId="16673" xr:uid="{00000000-0005-0000-0000-000086A80000}"/>
    <cellStyle name="Percent 59 2 2" xfId="29208" xr:uid="{00000000-0005-0000-0000-000087A80000}"/>
    <cellStyle name="Percent 59 3" xfId="24117" xr:uid="{00000000-0005-0000-0000-000088A80000}"/>
    <cellStyle name="Percent 59 4" xfId="46328" xr:uid="{00000000-0005-0000-0000-000089A80000}"/>
    <cellStyle name="Percent 6" xfId="357" xr:uid="{00000000-0005-0000-0000-00008AA80000}"/>
    <cellStyle name="Percent 6 2" xfId="585" xr:uid="{00000000-0005-0000-0000-00008BA80000}"/>
    <cellStyle name="Percent 6 2 10" xfId="30584" xr:uid="{00000000-0005-0000-0000-00008CA80000}"/>
    <cellStyle name="Percent 6 2 11" xfId="30912" xr:uid="{00000000-0005-0000-0000-00008DA80000}"/>
    <cellStyle name="Percent 6 2 12" xfId="34348" xr:uid="{00000000-0005-0000-0000-00008EA80000}"/>
    <cellStyle name="Percent 6 2 13" xfId="37277" xr:uid="{00000000-0005-0000-0000-00008FA80000}"/>
    <cellStyle name="Percent 6 2 14" xfId="3074" xr:uid="{00000000-0005-0000-0000-000090A80000}"/>
    <cellStyle name="Percent 6 2 15" xfId="37325" xr:uid="{00000000-0005-0000-0000-000091A80000}"/>
    <cellStyle name="Percent 6 2 16" xfId="37663" xr:uid="{00000000-0005-0000-0000-000092A80000}"/>
    <cellStyle name="Percent 6 2 17" xfId="37956" xr:uid="{00000000-0005-0000-0000-000093A80000}"/>
    <cellStyle name="Percent 6 2 18" xfId="46329" xr:uid="{00000000-0005-0000-0000-000094A80000}"/>
    <cellStyle name="Percent 6 2 2" xfId="1308" xr:uid="{00000000-0005-0000-0000-000095A80000}"/>
    <cellStyle name="Percent 6 2 2 10" xfId="35119" xr:uid="{00000000-0005-0000-0000-000096A80000}"/>
    <cellStyle name="Percent 6 2 2 11" xfId="3153" xr:uid="{00000000-0005-0000-0000-000097A80000}"/>
    <cellStyle name="Percent 6 2 2 12" xfId="37814" xr:uid="{00000000-0005-0000-0000-000098A80000}"/>
    <cellStyle name="Percent 6 2 2 13" xfId="38083" xr:uid="{00000000-0005-0000-0000-000099A80000}"/>
    <cellStyle name="Percent 6 2 2 14" xfId="46330" xr:uid="{00000000-0005-0000-0000-00009AA80000}"/>
    <cellStyle name="Percent 6 2 2 2" xfId="6286" xr:uid="{00000000-0005-0000-0000-00009BA80000}"/>
    <cellStyle name="Percent 6 2 2 2 2" xfId="20466" xr:uid="{00000000-0005-0000-0000-00009CA80000}"/>
    <cellStyle name="Percent 6 2 2 2 2 2" xfId="33719" xr:uid="{00000000-0005-0000-0000-00009DA80000}"/>
    <cellStyle name="Percent 6 2 2 2 2 3" xfId="36506" xr:uid="{00000000-0005-0000-0000-00009EA80000}"/>
    <cellStyle name="Percent 6 2 2 2 3" xfId="20167" xr:uid="{00000000-0005-0000-0000-00009FA80000}"/>
    <cellStyle name="Percent 6 2 2 2 3 2" xfId="33424" xr:uid="{00000000-0005-0000-0000-0000A0A80000}"/>
    <cellStyle name="Percent 6 2 2 2 3 3" xfId="36212" xr:uid="{00000000-0005-0000-0000-0000A1A80000}"/>
    <cellStyle name="Percent 6 2 2 2 4" xfId="19890" xr:uid="{00000000-0005-0000-0000-0000A2A80000}"/>
    <cellStyle name="Percent 6 2 2 2 5" xfId="33065" xr:uid="{00000000-0005-0000-0000-0000A3A80000}"/>
    <cellStyle name="Percent 6 2 2 2 6" xfId="35964" xr:uid="{00000000-0005-0000-0000-0000A4A80000}"/>
    <cellStyle name="Percent 6 2 2 3" xfId="7829" xr:uid="{00000000-0005-0000-0000-0000A5A80000}"/>
    <cellStyle name="Percent 6 2 2 3 2" xfId="14324" xr:uid="{00000000-0005-0000-0000-0000A6A80000}"/>
    <cellStyle name="Percent 6 2 2 3 2 2" xfId="27017" xr:uid="{00000000-0005-0000-0000-0000A7A80000}"/>
    <cellStyle name="Percent 6 2 2 3 3" xfId="20319" xr:uid="{00000000-0005-0000-0000-0000A8A80000}"/>
    <cellStyle name="Percent 6 2 2 3 4" xfId="33573" xr:uid="{00000000-0005-0000-0000-0000A9A80000}"/>
    <cellStyle name="Percent 6 2 2 3 5" xfId="36360" xr:uid="{00000000-0005-0000-0000-0000AAA80000}"/>
    <cellStyle name="Percent 6 2 2 4" xfId="8751" xr:uid="{00000000-0005-0000-0000-0000ABA80000}"/>
    <cellStyle name="Percent 6 2 2 4 2" xfId="15166" xr:uid="{00000000-0005-0000-0000-0000ACA80000}"/>
    <cellStyle name="Percent 6 2 2 4 2 2" xfId="27827" xr:uid="{00000000-0005-0000-0000-0000ADA80000}"/>
    <cellStyle name="Percent 6 2 2 4 3" xfId="20011" xr:uid="{00000000-0005-0000-0000-0000AEA80000}"/>
    <cellStyle name="Percent 6 2 2 4 4" xfId="33275" xr:uid="{00000000-0005-0000-0000-0000AFA80000}"/>
    <cellStyle name="Percent 6 2 2 4 5" xfId="36067" xr:uid="{00000000-0005-0000-0000-0000B0A80000}"/>
    <cellStyle name="Percent 6 2 2 5" xfId="10710" xr:uid="{00000000-0005-0000-0000-0000B1A80000}"/>
    <cellStyle name="Percent 6 2 2 5 2" xfId="16255" xr:uid="{00000000-0005-0000-0000-0000B2A80000}"/>
    <cellStyle name="Percent 6 2 2 5 2 2" xfId="28842" xr:uid="{00000000-0005-0000-0000-0000B3A80000}"/>
    <cellStyle name="Percent 6 2 2 5 3" xfId="23769" xr:uid="{00000000-0005-0000-0000-0000B4A80000}"/>
    <cellStyle name="Percent 6 2 2 6" xfId="6608" xr:uid="{00000000-0005-0000-0000-0000B5A80000}"/>
    <cellStyle name="Percent 6 2 2 6 2" xfId="13196" xr:uid="{00000000-0005-0000-0000-0000B6A80000}"/>
    <cellStyle name="Percent 6 2 2 6 2 2" xfId="25940" xr:uid="{00000000-0005-0000-0000-0000B7A80000}"/>
    <cellStyle name="Percent 6 2 2 6 3" xfId="21348" xr:uid="{00000000-0005-0000-0000-0000B8A80000}"/>
    <cellStyle name="Percent 6 2 2 7" xfId="12128" xr:uid="{00000000-0005-0000-0000-0000B9A80000}"/>
    <cellStyle name="Percent 6 2 2 7 2" xfId="24873" xr:uid="{00000000-0005-0000-0000-0000BAA80000}"/>
    <cellStyle name="Percent 6 2 2 8" xfId="18856" xr:uid="{00000000-0005-0000-0000-0000BBA80000}"/>
    <cellStyle name="Percent 6 2 2 9" xfId="32085" xr:uid="{00000000-0005-0000-0000-0000BCA80000}"/>
    <cellStyle name="Percent 6 2 3" xfId="6152" xr:uid="{00000000-0005-0000-0000-0000BDA80000}"/>
    <cellStyle name="Percent 6 2 3 2" xfId="20412" xr:uid="{00000000-0005-0000-0000-0000BEA80000}"/>
    <cellStyle name="Percent 6 2 3 2 2" xfId="33665" xr:uid="{00000000-0005-0000-0000-0000BFA80000}"/>
    <cellStyle name="Percent 6 2 3 2 3" xfId="36452" xr:uid="{00000000-0005-0000-0000-0000C0A80000}"/>
    <cellStyle name="Percent 6 2 3 3" xfId="20113" xr:uid="{00000000-0005-0000-0000-0000C1A80000}"/>
    <cellStyle name="Percent 6 2 3 3 2" xfId="33370" xr:uid="{00000000-0005-0000-0000-0000C2A80000}"/>
    <cellStyle name="Percent 6 2 3 3 3" xfId="36158" xr:uid="{00000000-0005-0000-0000-0000C3A80000}"/>
    <cellStyle name="Percent 6 2 3 4" xfId="19085" xr:uid="{00000000-0005-0000-0000-0000C4A80000}"/>
    <cellStyle name="Percent 6 2 3 5" xfId="32207" xr:uid="{00000000-0005-0000-0000-0000C5A80000}"/>
    <cellStyle name="Percent 6 2 3 6" xfId="35226" xr:uid="{00000000-0005-0000-0000-0000C6A80000}"/>
    <cellStyle name="Percent 6 2 4" xfId="7807" xr:uid="{00000000-0005-0000-0000-0000C7A80000}"/>
    <cellStyle name="Percent 6 2 4 2" xfId="14302" xr:uid="{00000000-0005-0000-0000-0000C8A80000}"/>
    <cellStyle name="Percent 6 2 4 2 2" xfId="20265" xr:uid="{00000000-0005-0000-0000-0000C9A80000}"/>
    <cellStyle name="Percent 6 2 4 2 3" xfId="33519" xr:uid="{00000000-0005-0000-0000-0000CAA80000}"/>
    <cellStyle name="Percent 6 2 4 2 4" xfId="36306" xr:uid="{00000000-0005-0000-0000-0000CBA80000}"/>
    <cellStyle name="Percent 6 2 4 3" xfId="18967" xr:uid="{00000000-0005-0000-0000-0000CCA80000}"/>
    <cellStyle name="Percent 6 2 4 4" xfId="32147" xr:uid="{00000000-0005-0000-0000-0000CDA80000}"/>
    <cellStyle name="Percent 6 2 4 5" xfId="35167" xr:uid="{00000000-0005-0000-0000-0000CEA80000}"/>
    <cellStyle name="Percent 6 2 5" xfId="8714" xr:uid="{00000000-0005-0000-0000-0000CFA80000}"/>
    <cellStyle name="Percent 6 2 5 2" xfId="15143" xr:uid="{00000000-0005-0000-0000-0000D0A80000}"/>
    <cellStyle name="Percent 6 2 5 2 2" xfId="27807" xr:uid="{00000000-0005-0000-0000-0000D1A80000}"/>
    <cellStyle name="Percent 6 2 5 3" xfId="19954" xr:uid="{00000000-0005-0000-0000-0000D2A80000}"/>
    <cellStyle name="Percent 6 2 5 4" xfId="33205" xr:uid="{00000000-0005-0000-0000-0000D3A80000}"/>
    <cellStyle name="Percent 6 2 5 5" xfId="36012" xr:uid="{00000000-0005-0000-0000-0000D4A80000}"/>
    <cellStyle name="Percent 6 2 6" xfId="10615" xr:uid="{00000000-0005-0000-0000-0000D5A80000}"/>
    <cellStyle name="Percent 6 2 6 2" xfId="16192" xr:uid="{00000000-0005-0000-0000-0000D6A80000}"/>
    <cellStyle name="Percent 6 2 6 2 2" xfId="28813" xr:uid="{00000000-0005-0000-0000-0000D7A80000}"/>
    <cellStyle name="Percent 6 2 6 3" xfId="23759" xr:uid="{00000000-0005-0000-0000-0000D8A80000}"/>
    <cellStyle name="Percent 6 2 7" xfId="6565" xr:uid="{00000000-0005-0000-0000-0000D9A80000}"/>
    <cellStyle name="Percent 6 2 7 2" xfId="13155" xr:uid="{00000000-0005-0000-0000-0000DAA80000}"/>
    <cellStyle name="Percent 6 2 7 2 2" xfId="25900" xr:uid="{00000000-0005-0000-0000-0000DBA80000}"/>
    <cellStyle name="Percent 6 2 7 3" xfId="21308" xr:uid="{00000000-0005-0000-0000-0000DCA80000}"/>
    <cellStyle name="Percent 6 2 8" xfId="12100" xr:uid="{00000000-0005-0000-0000-0000DDA80000}"/>
    <cellStyle name="Percent 6 2 8 2" xfId="24845" xr:uid="{00000000-0005-0000-0000-0000DEA80000}"/>
    <cellStyle name="Percent 6 2 9" xfId="17503" xr:uid="{00000000-0005-0000-0000-0000DFA80000}"/>
    <cellStyle name="Percent 6 3" xfId="820" xr:uid="{00000000-0005-0000-0000-0000E0A80000}"/>
    <cellStyle name="Percent 6 3 2" xfId="11034" xr:uid="{00000000-0005-0000-0000-0000E1A80000}"/>
    <cellStyle name="Percent 6 3 2 2" xfId="16471" xr:uid="{00000000-0005-0000-0000-0000E2A80000}"/>
    <cellStyle name="Percent 6 3 2 2 2" xfId="29011" xr:uid="{00000000-0005-0000-0000-0000E3A80000}"/>
    <cellStyle name="Percent 6 3 2 3" xfId="23920" xr:uid="{00000000-0005-0000-0000-0000E4A80000}"/>
    <cellStyle name="Percent 6 3 3" xfId="18723" xr:uid="{00000000-0005-0000-0000-0000E5A80000}"/>
    <cellStyle name="Percent 6 3 4" xfId="6151" xr:uid="{00000000-0005-0000-0000-0000E6A80000}"/>
    <cellStyle name="Percent 6 3 5" xfId="46331" xr:uid="{00000000-0005-0000-0000-0000E7A80000}"/>
    <cellStyle name="Percent 6 4" xfId="1343" xr:uid="{00000000-0005-0000-0000-0000E8A80000}"/>
    <cellStyle name="Percent 6 4 2" xfId="10481" xr:uid="{00000000-0005-0000-0000-0000E9A80000}"/>
    <cellStyle name="Percent 6 4 2 2" xfId="16145" xr:uid="{00000000-0005-0000-0000-0000EAA80000}"/>
    <cellStyle name="Percent 6 4 2 2 2" xfId="28767" xr:uid="{00000000-0005-0000-0000-0000EBA80000}"/>
    <cellStyle name="Percent 6 4 2 3" xfId="23720" xr:uid="{00000000-0005-0000-0000-0000ECA80000}"/>
    <cellStyle name="Percent 6 4 3" xfId="18514" xr:uid="{00000000-0005-0000-0000-0000EDA80000}"/>
    <cellStyle name="Percent 6 5" xfId="37614" xr:uid="{00000000-0005-0000-0000-0000EEA80000}"/>
    <cellStyle name="Percent 6 5 2" xfId="46332" xr:uid="{00000000-0005-0000-0000-0000EFA80000}"/>
    <cellStyle name="Percent 6 6" xfId="37910" xr:uid="{00000000-0005-0000-0000-0000F0A80000}"/>
    <cellStyle name="Percent 6 6 2" xfId="46333" xr:uid="{00000000-0005-0000-0000-0000F1A80000}"/>
    <cellStyle name="Percent 60" xfId="11146" xr:uid="{00000000-0005-0000-0000-0000F2A80000}"/>
    <cellStyle name="Percent 60 2" xfId="16542" xr:uid="{00000000-0005-0000-0000-0000F3A80000}"/>
    <cellStyle name="Percent 60 2 2" xfId="29081" xr:uid="{00000000-0005-0000-0000-0000F4A80000}"/>
    <cellStyle name="Percent 60 3" xfId="23988" xr:uid="{00000000-0005-0000-0000-0000F5A80000}"/>
    <cellStyle name="Percent 60 4" xfId="46334" xr:uid="{00000000-0005-0000-0000-0000F6A80000}"/>
    <cellStyle name="Percent 61" xfId="11361" xr:uid="{00000000-0005-0000-0000-0000F7A80000}"/>
    <cellStyle name="Percent 61 2" xfId="16676" xr:uid="{00000000-0005-0000-0000-0000F8A80000}"/>
    <cellStyle name="Percent 61 2 2" xfId="29211" xr:uid="{00000000-0005-0000-0000-0000F9A80000}"/>
    <cellStyle name="Percent 61 3" xfId="24120" xr:uid="{00000000-0005-0000-0000-0000FAA80000}"/>
    <cellStyle name="Percent 61 4" xfId="46335" xr:uid="{00000000-0005-0000-0000-0000FBA80000}"/>
    <cellStyle name="Percent 62" xfId="11367" xr:uid="{00000000-0005-0000-0000-0000FCA80000}"/>
    <cellStyle name="Percent 62 2" xfId="16680" xr:uid="{00000000-0005-0000-0000-0000FDA80000}"/>
    <cellStyle name="Percent 62 2 2" xfId="29215" xr:uid="{00000000-0005-0000-0000-0000FEA80000}"/>
    <cellStyle name="Percent 62 3" xfId="24124" xr:uid="{00000000-0005-0000-0000-0000FFA80000}"/>
    <cellStyle name="Percent 62 4" xfId="46336" xr:uid="{00000000-0005-0000-0000-000000A90000}"/>
    <cellStyle name="Percent 63" xfId="11044" xr:uid="{00000000-0005-0000-0000-000001A90000}"/>
    <cellStyle name="Percent 63 2" xfId="16478" xr:uid="{00000000-0005-0000-0000-000002A90000}"/>
    <cellStyle name="Percent 63 2 2" xfId="29018" xr:uid="{00000000-0005-0000-0000-000003A90000}"/>
    <cellStyle name="Percent 63 3" xfId="23928" xr:uid="{00000000-0005-0000-0000-000004A90000}"/>
    <cellStyle name="Percent 63 4" xfId="46337" xr:uid="{00000000-0005-0000-0000-000005A90000}"/>
    <cellStyle name="Percent 64" xfId="10875" xr:uid="{00000000-0005-0000-0000-000006A90000}"/>
    <cellStyle name="Percent 64 2" xfId="16367" xr:uid="{00000000-0005-0000-0000-000007A90000}"/>
    <cellStyle name="Percent 64 2 2" xfId="28909" xr:uid="{00000000-0005-0000-0000-000008A90000}"/>
    <cellStyle name="Percent 64 3" xfId="23823" xr:uid="{00000000-0005-0000-0000-000009A90000}"/>
    <cellStyle name="Percent 64 4" xfId="46338" xr:uid="{00000000-0005-0000-0000-00000AA90000}"/>
    <cellStyle name="Percent 65" xfId="12014" xr:uid="{00000000-0005-0000-0000-00000BA90000}"/>
    <cellStyle name="Percent 65 2" xfId="46339" xr:uid="{00000000-0005-0000-0000-00000CA90000}"/>
    <cellStyle name="Percent 66" xfId="30576" xr:uid="{00000000-0005-0000-0000-00000DA90000}"/>
    <cellStyle name="Percent 67" xfId="34243" xr:uid="{00000000-0005-0000-0000-00000EA90000}"/>
    <cellStyle name="Percent 68" xfId="34250" xr:uid="{00000000-0005-0000-0000-00000FA90000}"/>
    <cellStyle name="Percent 69" xfId="34262" xr:uid="{00000000-0005-0000-0000-000010A90000}"/>
    <cellStyle name="Percent 7" xfId="372" xr:uid="{00000000-0005-0000-0000-000011A90000}"/>
    <cellStyle name="Percent 7 2" xfId="1152" xr:uid="{00000000-0005-0000-0000-000012A90000}"/>
    <cellStyle name="Percent 7 2 10" xfId="35075" xr:uid="{00000000-0005-0000-0000-000013A90000}"/>
    <cellStyle name="Percent 7 2 11" xfId="5913" xr:uid="{00000000-0005-0000-0000-000014A90000}"/>
    <cellStyle name="Percent 7 2 12" xfId="46341" xr:uid="{00000000-0005-0000-0000-000015A90000}"/>
    <cellStyle name="Percent 7 2 2" xfId="6287" xr:uid="{00000000-0005-0000-0000-000016A90000}"/>
    <cellStyle name="Percent 7 2 2 2" xfId="19802" xr:uid="{00000000-0005-0000-0000-000017A90000}"/>
    <cellStyle name="Percent 7 2 2 3" xfId="32916" xr:uid="{00000000-0005-0000-0000-000018A90000}"/>
    <cellStyle name="Percent 7 2 2 4" xfId="35926" xr:uid="{00000000-0005-0000-0000-000019A90000}"/>
    <cellStyle name="Percent 7 2 2 5" xfId="46342" xr:uid="{00000000-0005-0000-0000-00001AA90000}"/>
    <cellStyle name="Percent 7 2 3" xfId="8531" xr:uid="{00000000-0005-0000-0000-00001BA90000}"/>
    <cellStyle name="Percent 7 2 3 2" xfId="15020" xr:uid="{00000000-0005-0000-0000-00001CA90000}"/>
    <cellStyle name="Percent 7 2 3 2 2" xfId="27692" xr:uid="{00000000-0005-0000-0000-00001DA90000}"/>
    <cellStyle name="Percent 7 2 3 3" xfId="22609" xr:uid="{00000000-0005-0000-0000-00001EA90000}"/>
    <cellStyle name="Percent 7 2 4" xfId="9456" xr:uid="{00000000-0005-0000-0000-00001FA90000}"/>
    <cellStyle name="Percent 7 2 4 2" xfId="15862" xr:uid="{00000000-0005-0000-0000-000020A90000}"/>
    <cellStyle name="Percent 7 2 4 2 2" xfId="28503" xr:uid="{00000000-0005-0000-0000-000021A90000}"/>
    <cellStyle name="Percent 7 2 4 3" xfId="23447" xr:uid="{00000000-0005-0000-0000-000022A90000}"/>
    <cellStyle name="Percent 7 2 5" xfId="10497" xr:uid="{00000000-0005-0000-0000-000023A90000}"/>
    <cellStyle name="Percent 7 2 5 2" xfId="16155" xr:uid="{00000000-0005-0000-0000-000024A90000}"/>
    <cellStyle name="Percent 7 2 5 2 2" xfId="28777" xr:uid="{00000000-0005-0000-0000-000025A90000}"/>
    <cellStyle name="Percent 7 2 5 3" xfId="23728" xr:uid="{00000000-0005-0000-0000-000026A90000}"/>
    <cellStyle name="Percent 7 2 6" xfId="7585" xr:uid="{00000000-0005-0000-0000-000027A90000}"/>
    <cellStyle name="Percent 7 2 6 2" xfId="14093" xr:uid="{00000000-0005-0000-0000-000028A90000}"/>
    <cellStyle name="Percent 7 2 6 2 2" xfId="26823" xr:uid="{00000000-0005-0000-0000-000029A90000}"/>
    <cellStyle name="Percent 7 2 6 3" xfId="22312" xr:uid="{00000000-0005-0000-0000-00002AA90000}"/>
    <cellStyle name="Percent 7 2 7" xfId="12931" xr:uid="{00000000-0005-0000-0000-00002BA90000}"/>
    <cellStyle name="Percent 7 2 7 2" xfId="25677" xr:uid="{00000000-0005-0000-0000-00002CA90000}"/>
    <cellStyle name="Percent 7 2 8" xfId="18516" xr:uid="{00000000-0005-0000-0000-00002DA90000}"/>
    <cellStyle name="Percent 7 2 9" xfId="31884" xr:uid="{00000000-0005-0000-0000-00002EA90000}"/>
    <cellStyle name="Percent 7 3" xfId="1299" xr:uid="{00000000-0005-0000-0000-00002FA90000}"/>
    <cellStyle name="Percent 7 3 2" xfId="10046" xr:uid="{00000000-0005-0000-0000-000030A90000}"/>
    <cellStyle name="Percent 7 3 3" xfId="46343" xr:uid="{00000000-0005-0000-0000-000031A90000}"/>
    <cellStyle name="Percent 7 4" xfId="11094" xr:uid="{00000000-0005-0000-0000-000032A90000}"/>
    <cellStyle name="Percent 7 4 2" xfId="16504" xr:uid="{00000000-0005-0000-0000-000033A90000}"/>
    <cellStyle name="Percent 7 4 2 2" xfId="29044" xr:uid="{00000000-0005-0000-0000-000034A90000}"/>
    <cellStyle name="Percent 7 4 3" xfId="18515" xr:uid="{00000000-0005-0000-0000-000035A90000}"/>
    <cellStyle name="Percent 7 4 4" xfId="23954" xr:uid="{00000000-0005-0000-0000-000036A90000}"/>
    <cellStyle name="Percent 7 4 5" xfId="46344" xr:uid="{00000000-0005-0000-0000-000037A90000}"/>
    <cellStyle name="Percent 7 5" xfId="46340" xr:uid="{00000000-0005-0000-0000-000038A90000}"/>
    <cellStyle name="Percent 7 6" xfId="47397" xr:uid="{BACA6C0A-0F78-4C37-8364-2BA83F2279F4}"/>
    <cellStyle name="Percent 70" xfId="34265" xr:uid="{00000000-0005-0000-0000-000039A90000}"/>
    <cellStyle name="Percent 71" xfId="34268" xr:uid="{00000000-0005-0000-0000-00003AA90000}"/>
    <cellStyle name="Percent 72" xfId="34271" xr:uid="{00000000-0005-0000-0000-00003BA90000}"/>
    <cellStyle name="Percent 73" xfId="34273" xr:uid="{00000000-0005-0000-0000-00003CA90000}"/>
    <cellStyle name="Percent 74" xfId="34274" xr:uid="{00000000-0005-0000-0000-00003DA90000}"/>
    <cellStyle name="Percent 75" xfId="34275" xr:uid="{00000000-0005-0000-0000-00003EA90000}"/>
    <cellStyle name="Percent 76" xfId="34279" xr:uid="{00000000-0005-0000-0000-00003FA90000}"/>
    <cellStyle name="Percent 77" xfId="34282" xr:uid="{00000000-0005-0000-0000-000040A90000}"/>
    <cellStyle name="Percent 78" xfId="36597" xr:uid="{00000000-0005-0000-0000-000041A90000}"/>
    <cellStyle name="Percent 78 2" xfId="46345" xr:uid="{00000000-0005-0000-0000-000042A90000}"/>
    <cellStyle name="Percent 79" xfId="37273" xr:uid="{00000000-0005-0000-0000-000043A90000}"/>
    <cellStyle name="Percent 79 2" xfId="46346" xr:uid="{00000000-0005-0000-0000-000044A90000}"/>
    <cellStyle name="Percent 8" xfId="358" xr:uid="{00000000-0005-0000-0000-000045A90000}"/>
    <cellStyle name="Percent 8 2" xfId="359" xr:uid="{00000000-0005-0000-0000-000046A90000}"/>
    <cellStyle name="Percent 8 2 10" xfId="37615" xr:uid="{00000000-0005-0000-0000-000047A90000}"/>
    <cellStyle name="Percent 8 2 11" xfId="37911" xr:uid="{00000000-0005-0000-0000-000048A90000}"/>
    <cellStyle name="Percent 8 2 12" xfId="46348" xr:uid="{00000000-0005-0000-0000-000049A90000}"/>
    <cellStyle name="Percent 8 2 2" xfId="586" xr:uid="{00000000-0005-0000-0000-00004AA90000}"/>
    <cellStyle name="Percent 8 2 2 2" xfId="15021" xr:uid="{00000000-0005-0000-0000-00004BA90000}"/>
    <cellStyle name="Percent 8 2 2 2 2" xfId="20483" xr:uid="{00000000-0005-0000-0000-00004CA90000}"/>
    <cellStyle name="Percent 8 2 2 2 3" xfId="33736" xr:uid="{00000000-0005-0000-0000-00004DA90000}"/>
    <cellStyle name="Percent 8 2 2 2 4" xfId="36523" xr:uid="{00000000-0005-0000-0000-00004EA90000}"/>
    <cellStyle name="Percent 8 2 2 3" xfId="19803" xr:uid="{00000000-0005-0000-0000-00004FA90000}"/>
    <cellStyle name="Percent 8 2 2 4" xfId="32917" xr:uid="{00000000-0005-0000-0000-000050A90000}"/>
    <cellStyle name="Percent 8 2 2 5" xfId="35927" xr:uid="{00000000-0005-0000-0000-000051A90000}"/>
    <cellStyle name="Percent 8 2 2 6" xfId="8532" xr:uid="{00000000-0005-0000-0000-000052A90000}"/>
    <cellStyle name="Percent 8 2 2 7" xfId="37664" xr:uid="{00000000-0005-0000-0000-000053A90000}"/>
    <cellStyle name="Percent 8 2 2 8" xfId="37957" xr:uid="{00000000-0005-0000-0000-000054A90000}"/>
    <cellStyle name="Percent 8 2 3" xfId="9457" xr:uid="{00000000-0005-0000-0000-000055A90000}"/>
    <cellStyle name="Percent 8 2 3 2" xfId="15863" xr:uid="{00000000-0005-0000-0000-000056A90000}"/>
    <cellStyle name="Percent 8 2 3 2 2" xfId="28504" xr:uid="{00000000-0005-0000-0000-000057A90000}"/>
    <cellStyle name="Percent 8 2 3 3" xfId="20184" xr:uid="{00000000-0005-0000-0000-000058A90000}"/>
    <cellStyle name="Percent 8 2 3 4" xfId="33441" xr:uid="{00000000-0005-0000-0000-000059A90000}"/>
    <cellStyle name="Percent 8 2 3 5" xfId="36229" xr:uid="{00000000-0005-0000-0000-00005AA90000}"/>
    <cellStyle name="Percent 8 2 4" xfId="7587" xr:uid="{00000000-0005-0000-0000-00005BA90000}"/>
    <cellStyle name="Percent 8 2 4 2" xfId="14095" xr:uid="{00000000-0005-0000-0000-00005CA90000}"/>
    <cellStyle name="Percent 8 2 4 2 2" xfId="26825" xr:uid="{00000000-0005-0000-0000-00005DA90000}"/>
    <cellStyle name="Percent 8 2 4 3" xfId="22314" xr:uid="{00000000-0005-0000-0000-00005EA90000}"/>
    <cellStyle name="Percent 8 2 5" xfId="12932" xr:uid="{00000000-0005-0000-0000-00005FA90000}"/>
    <cellStyle name="Percent 8 2 5 2" xfId="25678" xr:uid="{00000000-0005-0000-0000-000060A90000}"/>
    <cellStyle name="Percent 8 2 6" xfId="18517" xr:uid="{00000000-0005-0000-0000-000061A90000}"/>
    <cellStyle name="Percent 8 2 7" xfId="31885" xr:uid="{00000000-0005-0000-0000-000062A90000}"/>
    <cellStyle name="Percent 8 2 8" xfId="35076" xr:uid="{00000000-0005-0000-0000-000063A90000}"/>
    <cellStyle name="Percent 8 2 9" xfId="5915" xr:uid="{00000000-0005-0000-0000-000064A90000}"/>
    <cellStyle name="Percent 8 3" xfId="373" xr:uid="{00000000-0005-0000-0000-000065A90000}"/>
    <cellStyle name="Percent 8 3 2" xfId="598" xr:uid="{00000000-0005-0000-0000-000066A90000}"/>
    <cellStyle name="Percent 8 3 2 2" xfId="20336" xr:uid="{00000000-0005-0000-0000-000067A90000}"/>
    <cellStyle name="Percent 8 3 2 3" xfId="37674" xr:uid="{00000000-0005-0000-0000-000068A90000}"/>
    <cellStyle name="Percent 8 3 2 4" xfId="37967" xr:uid="{00000000-0005-0000-0000-000069A90000}"/>
    <cellStyle name="Percent 8 3 3" xfId="33590" xr:uid="{00000000-0005-0000-0000-00006AA90000}"/>
    <cellStyle name="Percent 8 3 4" xfId="36377" xr:uid="{00000000-0005-0000-0000-00006BA90000}"/>
    <cellStyle name="Percent 8 3 5" xfId="6288" xr:uid="{00000000-0005-0000-0000-00006CA90000}"/>
    <cellStyle name="Percent 8 3 6" xfId="37626" xr:uid="{00000000-0005-0000-0000-00006DA90000}"/>
    <cellStyle name="Percent 8 3 7" xfId="37921" xr:uid="{00000000-0005-0000-0000-00006EA90000}"/>
    <cellStyle name="Percent 8 4" xfId="10727" xr:uid="{00000000-0005-0000-0000-00006FA90000}"/>
    <cellStyle name="Percent 8 4 2" xfId="16272" xr:uid="{00000000-0005-0000-0000-000070A90000}"/>
    <cellStyle name="Percent 8 4 2 2" xfId="28845" xr:uid="{00000000-0005-0000-0000-000071A90000}"/>
    <cellStyle name="Percent 8 4 3" xfId="20028" xr:uid="{00000000-0005-0000-0000-000072A90000}"/>
    <cellStyle name="Percent 8 4 4" xfId="33292" xr:uid="{00000000-0005-0000-0000-000073A90000}"/>
    <cellStyle name="Percent 8 4 5" xfId="36084" xr:uid="{00000000-0005-0000-0000-000074A90000}"/>
    <cellStyle name="Percent 8 5" xfId="10813" xr:uid="{00000000-0005-0000-0000-000075A90000}"/>
    <cellStyle name="Percent 8 6" xfId="5914" xr:uid="{00000000-0005-0000-0000-000076A90000}"/>
    <cellStyle name="Percent 8 7" xfId="46347" xr:uid="{00000000-0005-0000-0000-000077A90000}"/>
    <cellStyle name="Percent 80" xfId="37276" xr:uid="{00000000-0005-0000-0000-000078A90000}"/>
    <cellStyle name="Percent 81" xfId="37279" xr:uid="{00000000-0005-0000-0000-000079A90000}"/>
    <cellStyle name="Percent 81 2" xfId="46349" xr:uid="{00000000-0005-0000-0000-00007AA90000}"/>
    <cellStyle name="Percent 82" xfId="37293" xr:uid="{00000000-0005-0000-0000-00007BA90000}"/>
    <cellStyle name="Percent 82 2" xfId="46350" xr:uid="{00000000-0005-0000-0000-00007CA90000}"/>
    <cellStyle name="Percent 83" xfId="37297" xr:uid="{00000000-0005-0000-0000-00007DA90000}"/>
    <cellStyle name="Percent 83 2" xfId="46667" xr:uid="{00000000-0005-0000-0000-00007EA90000}"/>
    <cellStyle name="Percent 84" xfId="37301" xr:uid="{00000000-0005-0000-0000-00007FA90000}"/>
    <cellStyle name="Percent 84 2" xfId="46668" xr:uid="{00000000-0005-0000-0000-000080A90000}"/>
    <cellStyle name="Percent 85" xfId="37337" xr:uid="{00000000-0005-0000-0000-000081A90000}"/>
    <cellStyle name="Percent 86" xfId="37339" xr:uid="{00000000-0005-0000-0000-000082A90000}"/>
    <cellStyle name="Percent 87" xfId="37341" xr:uid="{00000000-0005-0000-0000-000083A90000}"/>
    <cellStyle name="Percent 88" xfId="37343" xr:uid="{00000000-0005-0000-0000-000084A90000}"/>
    <cellStyle name="Percent 89" xfId="37345" xr:uid="{00000000-0005-0000-0000-000085A90000}"/>
    <cellStyle name="Percent 9" xfId="374" xr:uid="{00000000-0005-0000-0000-000086A90000}"/>
    <cellStyle name="Percent 9 2" xfId="599" xr:uid="{00000000-0005-0000-0000-000087A90000}"/>
    <cellStyle name="Percent 9 2 2" xfId="10348" xr:uid="{00000000-0005-0000-0000-000088A90000}"/>
    <cellStyle name="Percent 9 2 2 2" xfId="16089" xr:uid="{00000000-0005-0000-0000-000089A90000}"/>
    <cellStyle name="Percent 9 2 2 2 2" xfId="28715" xr:uid="{00000000-0005-0000-0000-00008AA90000}"/>
    <cellStyle name="Percent 9 2 2 3" xfId="23676" xr:uid="{00000000-0005-0000-0000-00008BA90000}"/>
    <cellStyle name="Percent 9 2 3" xfId="20226" xr:uid="{00000000-0005-0000-0000-00008CA90000}"/>
    <cellStyle name="Percent 9 2 4" xfId="6289" xr:uid="{00000000-0005-0000-0000-00008DA90000}"/>
    <cellStyle name="Percent 9 2 5" xfId="37675" xr:uid="{00000000-0005-0000-0000-00008EA90000}"/>
    <cellStyle name="Percent 9 2 6" xfId="37968" xr:uid="{00000000-0005-0000-0000-00008FA90000}"/>
    <cellStyle name="Percent 9 2 7" xfId="46352" xr:uid="{00000000-0005-0000-0000-000090A90000}"/>
    <cellStyle name="Percent 9 3" xfId="11042" xr:uid="{00000000-0005-0000-0000-000091A90000}"/>
    <cellStyle name="Percent 9 3 2" xfId="16476" xr:uid="{00000000-0005-0000-0000-000092A90000}"/>
    <cellStyle name="Percent 9 3 2 2" xfId="29016" xr:uid="{00000000-0005-0000-0000-000093A90000}"/>
    <cellStyle name="Percent 9 3 3" xfId="23926" xr:uid="{00000000-0005-0000-0000-000094A90000}"/>
    <cellStyle name="Percent 9 3 4" xfId="46353" xr:uid="{00000000-0005-0000-0000-000095A90000}"/>
    <cellStyle name="Percent 9 4" xfId="5916" xr:uid="{00000000-0005-0000-0000-000096A90000}"/>
    <cellStyle name="Percent 9 4 2" xfId="46354" xr:uid="{00000000-0005-0000-0000-000097A90000}"/>
    <cellStyle name="Percent 9 5" xfId="37627" xr:uid="{00000000-0005-0000-0000-000098A90000}"/>
    <cellStyle name="Percent 9 5 2" xfId="46355" xr:uid="{00000000-0005-0000-0000-000099A90000}"/>
    <cellStyle name="Percent 9 6" xfId="37922" xr:uid="{00000000-0005-0000-0000-00009AA90000}"/>
    <cellStyle name="Percent 9 6 2" xfId="46356" xr:uid="{00000000-0005-0000-0000-00009BA90000}"/>
    <cellStyle name="Percent 9 7" xfId="46357" xr:uid="{00000000-0005-0000-0000-00009CA90000}"/>
    <cellStyle name="Percent 9 8" xfId="46358" xr:uid="{00000000-0005-0000-0000-00009DA90000}"/>
    <cellStyle name="Percent 9 9" xfId="46351" xr:uid="{00000000-0005-0000-0000-00009EA90000}"/>
    <cellStyle name="Percent 90" xfId="37819" xr:uid="{00000000-0005-0000-0000-00009FA90000}"/>
    <cellStyle name="Percent 91" xfId="37821" xr:uid="{00000000-0005-0000-0000-0000A0A90000}"/>
    <cellStyle name="Percent 92" xfId="37823" xr:uid="{00000000-0005-0000-0000-0000A1A90000}"/>
    <cellStyle name="Percent 93" xfId="38114" xr:uid="{00000000-0005-0000-0000-0000A2A90000}"/>
    <cellStyle name="Percent 94" xfId="38117" xr:uid="{00000000-0005-0000-0000-0000A3A90000}"/>
    <cellStyle name="Percent 95" xfId="46530" xr:uid="{00000000-0005-0000-0000-0000A4A90000}"/>
    <cellStyle name="Percent 96" xfId="46698" xr:uid="{00000000-0005-0000-0000-0000A5A90000}"/>
    <cellStyle name="Percent 97" xfId="46487" xr:uid="{00000000-0005-0000-0000-0000A6A90000}"/>
    <cellStyle name="Percent 98" xfId="46694" xr:uid="{00000000-0005-0000-0000-0000A7A90000}"/>
    <cellStyle name="Percent 99" xfId="46464" xr:uid="{00000000-0005-0000-0000-0000A8A90000}"/>
    <cellStyle name="Percent*" xfId="6153" xr:uid="{00000000-0005-0000-0000-0000A9A90000}"/>
    <cellStyle name="Percent1" xfId="5917" xr:uid="{00000000-0005-0000-0000-0000AAA90000}"/>
    <cellStyle name="Pourcentage_pldt" xfId="46359" xr:uid="{00000000-0005-0000-0000-0000ABA90000}"/>
    <cellStyle name="PrePop Currency (0)" xfId="5918" xr:uid="{00000000-0005-0000-0000-0000ACA90000}"/>
    <cellStyle name="PrePop Currency (0) 2" xfId="5919" xr:uid="{00000000-0005-0000-0000-0000ADA90000}"/>
    <cellStyle name="PrePop Currency (0) 3" xfId="46360" xr:uid="{00000000-0005-0000-0000-0000AEA90000}"/>
    <cellStyle name="PrePop Currency (0)_13A.Recv-08" xfId="5920" xr:uid="{00000000-0005-0000-0000-0000AFA90000}"/>
    <cellStyle name="PrePop Currency (2)" xfId="5921" xr:uid="{00000000-0005-0000-0000-0000B0A90000}"/>
    <cellStyle name="PrePop Currency (2) 2" xfId="46361" xr:uid="{00000000-0005-0000-0000-0000B1A90000}"/>
    <cellStyle name="PrePop Units (0)" xfId="5922" xr:uid="{00000000-0005-0000-0000-0000B2A90000}"/>
    <cellStyle name="PrePop Units (0) 2" xfId="5923" xr:uid="{00000000-0005-0000-0000-0000B3A90000}"/>
    <cellStyle name="PrePop Units (0) 3" xfId="46362" xr:uid="{00000000-0005-0000-0000-0000B4A90000}"/>
    <cellStyle name="PrePop Units (0)_13A.Recv-08" xfId="5924" xr:uid="{00000000-0005-0000-0000-0000B5A90000}"/>
    <cellStyle name="PrePop Units (1)" xfId="5925" xr:uid="{00000000-0005-0000-0000-0000B6A90000}"/>
    <cellStyle name="PrePop Units (1) 2" xfId="5926" xr:uid="{00000000-0005-0000-0000-0000B7A90000}"/>
    <cellStyle name="PrePop Units (1) 3" xfId="46363" xr:uid="{00000000-0005-0000-0000-0000B8A90000}"/>
    <cellStyle name="PrePop Units (1)_13A.Recv-08" xfId="5927" xr:uid="{00000000-0005-0000-0000-0000B9A90000}"/>
    <cellStyle name="PrePop Units (2)" xfId="5928" xr:uid="{00000000-0005-0000-0000-0000BAA90000}"/>
    <cellStyle name="PrePop Units (2) 2" xfId="46364" xr:uid="{00000000-0005-0000-0000-0000BBA90000}"/>
    <cellStyle name="pricing" xfId="5929" xr:uid="{00000000-0005-0000-0000-0000BCA90000}"/>
    <cellStyle name="PSChar" xfId="5930" xr:uid="{00000000-0005-0000-0000-0000BDA90000}"/>
    <cellStyle name="PSChar 2" xfId="46365" xr:uid="{00000000-0005-0000-0000-0000BEA90000}"/>
    <cellStyle name="PSDate" xfId="5931" xr:uid="{00000000-0005-0000-0000-0000BFA90000}"/>
    <cellStyle name="PSDate 2" xfId="46366" xr:uid="{00000000-0005-0000-0000-0000C0A90000}"/>
    <cellStyle name="PSDec" xfId="5932" xr:uid="{00000000-0005-0000-0000-0000C1A90000}"/>
    <cellStyle name="PSHeading" xfId="5933" xr:uid="{00000000-0005-0000-0000-0000C2A90000}"/>
    <cellStyle name="PSHeading 2" xfId="8533" xr:uid="{00000000-0005-0000-0000-0000C3A90000}"/>
    <cellStyle name="PSHeading 2 2" xfId="46368" xr:uid="{00000000-0005-0000-0000-0000C4A90000}"/>
    <cellStyle name="PSHeading 3" xfId="7588" xr:uid="{00000000-0005-0000-0000-0000C5A90000}"/>
    <cellStyle name="PSHeading 3 2" xfId="46369" xr:uid="{00000000-0005-0000-0000-0000C6A90000}"/>
    <cellStyle name="PSHeading 4" xfId="33773" xr:uid="{00000000-0005-0000-0000-0000C7A90000}"/>
    <cellStyle name="PSHeading 4 2" xfId="46370" xr:uid="{00000000-0005-0000-0000-0000C8A90000}"/>
    <cellStyle name="PSHeading 5" xfId="35077" xr:uid="{00000000-0005-0000-0000-0000C9A90000}"/>
    <cellStyle name="PSHeading 5 2" xfId="46371" xr:uid="{00000000-0005-0000-0000-0000CAA90000}"/>
    <cellStyle name="PSHeading 6" xfId="46372" xr:uid="{00000000-0005-0000-0000-0000CBA90000}"/>
    <cellStyle name="PSHeading 7" xfId="46373" xr:uid="{00000000-0005-0000-0000-0000CCA90000}"/>
    <cellStyle name="PSHeading 8" xfId="46374" xr:uid="{00000000-0005-0000-0000-0000CDA90000}"/>
    <cellStyle name="PSHeading 9" xfId="46367" xr:uid="{00000000-0005-0000-0000-0000CEA90000}"/>
    <cellStyle name="PSInt" xfId="46375" xr:uid="{00000000-0005-0000-0000-0000CFA90000}"/>
    <cellStyle name="PSSpacer" xfId="46376" xr:uid="{00000000-0005-0000-0000-0000D0A90000}"/>
    <cellStyle name="PullDownList" xfId="6210" xr:uid="{00000000-0005-0000-0000-0000D1A90000}"/>
    <cellStyle name="R?" xfId="46377" xr:uid="{00000000-0005-0000-0000-0000D2A90000}"/>
    <cellStyle name="REFERN" xfId="6154" xr:uid="{00000000-0005-0000-0000-0000D3A90000}"/>
    <cellStyle name="Reset  - Style4" xfId="5934" xr:uid="{00000000-0005-0000-0000-0000D4A90000}"/>
    <cellStyle name="Reset  - Style7" xfId="5935" xr:uid="{00000000-0005-0000-0000-0000D5A90000}"/>
    <cellStyle name="Reset range style to defaults" xfId="5936" xr:uid="{00000000-0005-0000-0000-0000D6A90000}"/>
    <cellStyle name="RevList" xfId="5937" xr:uid="{00000000-0005-0000-0000-0000D7A90000}"/>
    <cellStyle name="RevList 2" xfId="46379" xr:uid="{00000000-0005-0000-0000-0000D8A90000}"/>
    <cellStyle name="RevList 3" xfId="46378" xr:uid="{00000000-0005-0000-0000-0000D9A90000}"/>
    <cellStyle name="rrency [0]_laroux_MATERAL2" xfId="46380" xr:uid="{00000000-0005-0000-0000-0000DAA90000}"/>
    <cellStyle name="s44" xfId="1269" xr:uid="{00000000-0005-0000-0000-0000DBA90000}"/>
    <cellStyle name="s8" xfId="6155" xr:uid="{00000000-0005-0000-0000-0000DCA90000}"/>
    <cellStyle name="SAPBEXaggData" xfId="5938" xr:uid="{00000000-0005-0000-0000-0000DDA90000}"/>
    <cellStyle name="SAPBEXaggData 10" xfId="33774" xr:uid="{00000000-0005-0000-0000-0000DEA90000}"/>
    <cellStyle name="SAPBEXaggData 11" xfId="31867" xr:uid="{00000000-0005-0000-0000-0000DFA90000}"/>
    <cellStyle name="SAPBEXaggData 2" xfId="9458" xr:uid="{00000000-0005-0000-0000-0000E0A90000}"/>
    <cellStyle name="SAPBEXaggData 2 10" xfId="30635" xr:uid="{00000000-0005-0000-0000-0000E1A90000}"/>
    <cellStyle name="SAPBEXaggData 2 2" xfId="11711" xr:uid="{00000000-0005-0000-0000-0000E2A90000}"/>
    <cellStyle name="SAPBEXaggData 2 2 2" xfId="16949" xr:uid="{00000000-0005-0000-0000-0000E3A90000}"/>
    <cellStyle name="SAPBEXaggData 2 2 2 2" xfId="29482" xr:uid="{00000000-0005-0000-0000-0000E4A90000}"/>
    <cellStyle name="SAPBEXaggData 2 2 3" xfId="24461" xr:uid="{00000000-0005-0000-0000-0000E5A90000}"/>
    <cellStyle name="SAPBEXaggData 2 3" xfId="6844" xr:uid="{00000000-0005-0000-0000-0000E6A90000}"/>
    <cellStyle name="SAPBEXaggData 2 3 2" xfId="13396" xr:uid="{00000000-0005-0000-0000-0000E7A90000}"/>
    <cellStyle name="SAPBEXaggData 2 3 2 2" xfId="26131" xr:uid="{00000000-0005-0000-0000-0000E8A90000}"/>
    <cellStyle name="SAPBEXaggData 2 3 3" xfId="21575" xr:uid="{00000000-0005-0000-0000-0000E9A90000}"/>
    <cellStyle name="SAPBEXaggData 2 4" xfId="11689" xr:uid="{00000000-0005-0000-0000-0000EAA90000}"/>
    <cellStyle name="SAPBEXaggData 2 4 2" xfId="24438" xr:uid="{00000000-0005-0000-0000-0000EBA90000}"/>
    <cellStyle name="SAPBEXaggData 2 5" xfId="19804" xr:uid="{00000000-0005-0000-0000-0000ECA90000}"/>
    <cellStyle name="SAPBEXaggData 2 5 2" xfId="30132" xr:uid="{00000000-0005-0000-0000-0000EDA90000}"/>
    <cellStyle name="SAPBEXaggData 2 6" xfId="20670" xr:uid="{00000000-0005-0000-0000-0000EEA90000}"/>
    <cellStyle name="SAPBEXaggData 2 6 2" xfId="30348" xr:uid="{00000000-0005-0000-0000-0000EFA90000}"/>
    <cellStyle name="SAPBEXaggData 2 7" xfId="23448" xr:uid="{00000000-0005-0000-0000-0000F0A90000}"/>
    <cellStyle name="SAPBEXaggData 2 8" xfId="32918" xr:uid="{00000000-0005-0000-0000-0000F1A90000}"/>
    <cellStyle name="SAPBEXaggData 2 9" xfId="33991" xr:uid="{00000000-0005-0000-0000-0000F2A90000}"/>
    <cellStyle name="SAPBEXaggData 3" xfId="7590" xr:uid="{00000000-0005-0000-0000-0000F3A90000}"/>
    <cellStyle name="SAPBEXaggData 3 2" xfId="14096" xr:uid="{00000000-0005-0000-0000-0000F4A90000}"/>
    <cellStyle name="SAPBEXaggData 3 2 2" xfId="26826" xr:uid="{00000000-0005-0000-0000-0000F5A90000}"/>
    <cellStyle name="SAPBEXaggData 3 3" xfId="22316" xr:uid="{00000000-0005-0000-0000-0000F6A90000}"/>
    <cellStyle name="SAPBEXaggData 4" xfId="11412" xr:uid="{00000000-0005-0000-0000-0000F7A90000}"/>
    <cellStyle name="SAPBEXaggData 4 2" xfId="16713" xr:uid="{00000000-0005-0000-0000-0000F8A90000}"/>
    <cellStyle name="SAPBEXaggData 4 2 2" xfId="29248" xr:uid="{00000000-0005-0000-0000-0000F9A90000}"/>
    <cellStyle name="SAPBEXaggData 4 3" xfId="24167" xr:uid="{00000000-0005-0000-0000-0000FAA90000}"/>
    <cellStyle name="SAPBEXaggData 5" xfId="6675" xr:uid="{00000000-0005-0000-0000-0000FBA90000}"/>
    <cellStyle name="SAPBEXaggData 5 2" xfId="13259" xr:uid="{00000000-0005-0000-0000-0000FCA90000}"/>
    <cellStyle name="SAPBEXaggData 5 2 2" xfId="26001" xr:uid="{00000000-0005-0000-0000-0000FDA90000}"/>
    <cellStyle name="SAPBEXaggData 5 3" xfId="21413" xr:uid="{00000000-0005-0000-0000-0000FEA90000}"/>
    <cellStyle name="SAPBEXaggData 6" xfId="6460" xr:uid="{00000000-0005-0000-0000-0000FFA90000}"/>
    <cellStyle name="SAPBEXaggData 6 2" xfId="21204" xr:uid="{00000000-0005-0000-0000-000000AA0000}"/>
    <cellStyle name="SAPBEXaggData 7" xfId="18518" xr:uid="{00000000-0005-0000-0000-000001AA0000}"/>
    <cellStyle name="SAPBEXaggData 7 2" xfId="30058" xr:uid="{00000000-0005-0000-0000-000002AA0000}"/>
    <cellStyle name="SAPBEXaggData 8" xfId="20519" xr:uid="{00000000-0005-0000-0000-000003AA0000}"/>
    <cellStyle name="SAPBEXaggData 8 2" xfId="30199" xr:uid="{00000000-0005-0000-0000-000004AA0000}"/>
    <cellStyle name="SAPBEXaggData 9" xfId="31886" xr:uid="{00000000-0005-0000-0000-000005AA0000}"/>
    <cellStyle name="SAPBEXaggDataEmph" xfId="5939" xr:uid="{00000000-0005-0000-0000-000006AA0000}"/>
    <cellStyle name="SAPBEXaggDataEmph 10" xfId="33775" xr:uid="{00000000-0005-0000-0000-000007AA0000}"/>
    <cellStyle name="SAPBEXaggDataEmph 11" xfId="31868" xr:uid="{00000000-0005-0000-0000-000008AA0000}"/>
    <cellStyle name="SAPBEXaggDataEmph 2" xfId="9459" xr:uid="{00000000-0005-0000-0000-000009AA0000}"/>
    <cellStyle name="SAPBEXaggDataEmph 2 10" xfId="33834" xr:uid="{00000000-0005-0000-0000-00000AAA0000}"/>
    <cellStyle name="SAPBEXaggDataEmph 2 2" xfId="11712" xr:uid="{00000000-0005-0000-0000-00000BAA0000}"/>
    <cellStyle name="SAPBEXaggDataEmph 2 2 2" xfId="16950" xr:uid="{00000000-0005-0000-0000-00000CAA0000}"/>
    <cellStyle name="SAPBEXaggDataEmph 2 2 2 2" xfId="29483" xr:uid="{00000000-0005-0000-0000-00000DAA0000}"/>
    <cellStyle name="SAPBEXaggDataEmph 2 2 3" xfId="24462" xr:uid="{00000000-0005-0000-0000-00000EAA0000}"/>
    <cellStyle name="SAPBEXaggDataEmph 2 3" xfId="11869" xr:uid="{00000000-0005-0000-0000-00000FAA0000}"/>
    <cellStyle name="SAPBEXaggDataEmph 2 3 2" xfId="17067" xr:uid="{00000000-0005-0000-0000-000010AA0000}"/>
    <cellStyle name="SAPBEXaggDataEmph 2 3 2 2" xfId="29598" xr:uid="{00000000-0005-0000-0000-000011AA0000}"/>
    <cellStyle name="SAPBEXaggDataEmph 2 3 3" xfId="24618" xr:uid="{00000000-0005-0000-0000-000012AA0000}"/>
    <cellStyle name="SAPBEXaggDataEmph 2 4" xfId="11777" xr:uid="{00000000-0005-0000-0000-000013AA0000}"/>
    <cellStyle name="SAPBEXaggDataEmph 2 4 2" xfId="24528" xr:uid="{00000000-0005-0000-0000-000014AA0000}"/>
    <cellStyle name="SAPBEXaggDataEmph 2 5" xfId="19805" xr:uid="{00000000-0005-0000-0000-000015AA0000}"/>
    <cellStyle name="SAPBEXaggDataEmph 2 5 2" xfId="30133" xr:uid="{00000000-0005-0000-0000-000016AA0000}"/>
    <cellStyle name="SAPBEXaggDataEmph 2 6" xfId="20671" xr:uid="{00000000-0005-0000-0000-000017AA0000}"/>
    <cellStyle name="SAPBEXaggDataEmph 2 6 2" xfId="30349" xr:uid="{00000000-0005-0000-0000-000018AA0000}"/>
    <cellStyle name="SAPBEXaggDataEmph 2 7" xfId="23449" xr:uid="{00000000-0005-0000-0000-000019AA0000}"/>
    <cellStyle name="SAPBEXaggDataEmph 2 8" xfId="32919" xr:uid="{00000000-0005-0000-0000-00001AAA0000}"/>
    <cellStyle name="SAPBEXaggDataEmph 2 9" xfId="33992" xr:uid="{00000000-0005-0000-0000-00001BAA0000}"/>
    <cellStyle name="SAPBEXaggDataEmph 3" xfId="7591" xr:uid="{00000000-0005-0000-0000-00001CAA0000}"/>
    <cellStyle name="SAPBEXaggDataEmph 3 2" xfId="14097" xr:uid="{00000000-0005-0000-0000-00001DAA0000}"/>
    <cellStyle name="SAPBEXaggDataEmph 3 2 2" xfId="26827" xr:uid="{00000000-0005-0000-0000-00001EAA0000}"/>
    <cellStyle name="SAPBEXaggDataEmph 3 3" xfId="22317" xr:uid="{00000000-0005-0000-0000-00001FAA0000}"/>
    <cellStyle name="SAPBEXaggDataEmph 4" xfId="11413" xr:uid="{00000000-0005-0000-0000-000020AA0000}"/>
    <cellStyle name="SAPBEXaggDataEmph 4 2" xfId="16714" xr:uid="{00000000-0005-0000-0000-000021AA0000}"/>
    <cellStyle name="SAPBEXaggDataEmph 4 2 2" xfId="29249" xr:uid="{00000000-0005-0000-0000-000022AA0000}"/>
    <cellStyle name="SAPBEXaggDataEmph 4 3" xfId="24168" xr:uid="{00000000-0005-0000-0000-000023AA0000}"/>
    <cellStyle name="SAPBEXaggDataEmph 5" xfId="11673" xr:uid="{00000000-0005-0000-0000-000024AA0000}"/>
    <cellStyle name="SAPBEXaggDataEmph 5 2" xfId="16927" xr:uid="{00000000-0005-0000-0000-000025AA0000}"/>
    <cellStyle name="SAPBEXaggDataEmph 5 2 2" xfId="29460" xr:uid="{00000000-0005-0000-0000-000026AA0000}"/>
    <cellStyle name="SAPBEXaggDataEmph 5 3" xfId="24424" xr:uid="{00000000-0005-0000-0000-000027AA0000}"/>
    <cellStyle name="SAPBEXaggDataEmph 6" xfId="11750" xr:uid="{00000000-0005-0000-0000-000028AA0000}"/>
    <cellStyle name="SAPBEXaggDataEmph 6 2" xfId="24500" xr:uid="{00000000-0005-0000-0000-000029AA0000}"/>
    <cellStyle name="SAPBEXaggDataEmph 7" xfId="18519" xr:uid="{00000000-0005-0000-0000-00002AAA0000}"/>
    <cellStyle name="SAPBEXaggDataEmph 7 2" xfId="30059" xr:uid="{00000000-0005-0000-0000-00002BAA0000}"/>
    <cellStyle name="SAPBEXaggDataEmph 8" xfId="20520" xr:uid="{00000000-0005-0000-0000-00002CAA0000}"/>
    <cellStyle name="SAPBEXaggDataEmph 8 2" xfId="30200" xr:uid="{00000000-0005-0000-0000-00002DAA0000}"/>
    <cellStyle name="SAPBEXaggDataEmph 9" xfId="31887" xr:uid="{00000000-0005-0000-0000-00002EAA0000}"/>
    <cellStyle name="SAPBEXaggItem" xfId="5940" xr:uid="{00000000-0005-0000-0000-00002FAA0000}"/>
    <cellStyle name="SAPBEXaggItem 10" xfId="33776" xr:uid="{00000000-0005-0000-0000-000030AA0000}"/>
    <cellStyle name="SAPBEXaggItem 11" xfId="31869" xr:uid="{00000000-0005-0000-0000-000031AA0000}"/>
    <cellStyle name="SAPBEXaggItem 2" xfId="9460" xr:uid="{00000000-0005-0000-0000-000032AA0000}"/>
    <cellStyle name="SAPBEXaggItem 2 10" xfId="32040" xr:uid="{00000000-0005-0000-0000-000033AA0000}"/>
    <cellStyle name="SAPBEXaggItem 2 2" xfId="11713" xr:uid="{00000000-0005-0000-0000-000034AA0000}"/>
    <cellStyle name="SAPBEXaggItem 2 2 2" xfId="16951" xr:uid="{00000000-0005-0000-0000-000035AA0000}"/>
    <cellStyle name="SAPBEXaggItem 2 2 2 2" xfId="29484" xr:uid="{00000000-0005-0000-0000-000036AA0000}"/>
    <cellStyle name="SAPBEXaggItem 2 2 3" xfId="24463" xr:uid="{00000000-0005-0000-0000-000037AA0000}"/>
    <cellStyle name="SAPBEXaggItem 2 3" xfId="6845" xr:uid="{00000000-0005-0000-0000-000038AA0000}"/>
    <cellStyle name="SAPBEXaggItem 2 3 2" xfId="13397" xr:uid="{00000000-0005-0000-0000-000039AA0000}"/>
    <cellStyle name="SAPBEXaggItem 2 3 2 2" xfId="26132" xr:uid="{00000000-0005-0000-0000-00003AAA0000}"/>
    <cellStyle name="SAPBEXaggItem 2 3 3" xfId="21576" xr:uid="{00000000-0005-0000-0000-00003BAA0000}"/>
    <cellStyle name="SAPBEXaggItem 2 4" xfId="11875" xr:uid="{00000000-0005-0000-0000-00003CAA0000}"/>
    <cellStyle name="SAPBEXaggItem 2 4 2" xfId="24624" xr:uid="{00000000-0005-0000-0000-00003DAA0000}"/>
    <cellStyle name="SAPBEXaggItem 2 5" xfId="19806" xr:uid="{00000000-0005-0000-0000-00003EAA0000}"/>
    <cellStyle name="SAPBEXaggItem 2 5 2" xfId="30134" xr:uid="{00000000-0005-0000-0000-00003FAA0000}"/>
    <cellStyle name="SAPBEXaggItem 2 6" xfId="20672" xr:uid="{00000000-0005-0000-0000-000040AA0000}"/>
    <cellStyle name="SAPBEXaggItem 2 6 2" xfId="30350" xr:uid="{00000000-0005-0000-0000-000041AA0000}"/>
    <cellStyle name="SAPBEXaggItem 2 7" xfId="23450" xr:uid="{00000000-0005-0000-0000-000042AA0000}"/>
    <cellStyle name="SAPBEXaggItem 2 8" xfId="32920" xr:uid="{00000000-0005-0000-0000-000043AA0000}"/>
    <cellStyle name="SAPBEXaggItem 2 9" xfId="33993" xr:uid="{00000000-0005-0000-0000-000044AA0000}"/>
    <cellStyle name="SAPBEXaggItem 3" xfId="7592" xr:uid="{00000000-0005-0000-0000-000045AA0000}"/>
    <cellStyle name="SAPBEXaggItem 3 2" xfId="14098" xr:uid="{00000000-0005-0000-0000-000046AA0000}"/>
    <cellStyle name="SAPBEXaggItem 3 2 2" xfId="26828" xr:uid="{00000000-0005-0000-0000-000047AA0000}"/>
    <cellStyle name="SAPBEXaggItem 3 3" xfId="22318" xr:uid="{00000000-0005-0000-0000-000048AA0000}"/>
    <cellStyle name="SAPBEXaggItem 4" xfId="11414" xr:uid="{00000000-0005-0000-0000-000049AA0000}"/>
    <cellStyle name="SAPBEXaggItem 4 2" xfId="16715" xr:uid="{00000000-0005-0000-0000-00004AAA0000}"/>
    <cellStyle name="SAPBEXaggItem 4 2 2" xfId="29250" xr:uid="{00000000-0005-0000-0000-00004BAA0000}"/>
    <cellStyle name="SAPBEXaggItem 4 3" xfId="24169" xr:uid="{00000000-0005-0000-0000-00004CAA0000}"/>
    <cellStyle name="SAPBEXaggItem 5" xfId="11530" xr:uid="{00000000-0005-0000-0000-00004DAA0000}"/>
    <cellStyle name="SAPBEXaggItem 5 2" xfId="16805" xr:uid="{00000000-0005-0000-0000-00004EAA0000}"/>
    <cellStyle name="SAPBEXaggItem 5 2 2" xfId="29340" xr:uid="{00000000-0005-0000-0000-00004FAA0000}"/>
    <cellStyle name="SAPBEXaggItem 5 3" xfId="24285" xr:uid="{00000000-0005-0000-0000-000050AA0000}"/>
    <cellStyle name="SAPBEXaggItem 6" xfId="6732" xr:uid="{00000000-0005-0000-0000-000051AA0000}"/>
    <cellStyle name="SAPBEXaggItem 6 2" xfId="21466" xr:uid="{00000000-0005-0000-0000-000052AA0000}"/>
    <cellStyle name="SAPBEXaggItem 7" xfId="18520" xr:uid="{00000000-0005-0000-0000-000053AA0000}"/>
    <cellStyle name="SAPBEXaggItem 7 2" xfId="30060" xr:uid="{00000000-0005-0000-0000-000054AA0000}"/>
    <cellStyle name="SAPBEXaggItem 8" xfId="20521" xr:uid="{00000000-0005-0000-0000-000055AA0000}"/>
    <cellStyle name="SAPBEXaggItem 8 2" xfId="30201" xr:uid="{00000000-0005-0000-0000-000056AA0000}"/>
    <cellStyle name="SAPBEXaggItem 9" xfId="31888" xr:uid="{00000000-0005-0000-0000-000057AA0000}"/>
    <cellStyle name="SAPBEXaggItemX" xfId="5941" xr:uid="{00000000-0005-0000-0000-000058AA0000}"/>
    <cellStyle name="SAPBEXaggItemX 10" xfId="33777" xr:uid="{00000000-0005-0000-0000-000059AA0000}"/>
    <cellStyle name="SAPBEXaggItemX 11" xfId="31870" xr:uid="{00000000-0005-0000-0000-00005AAA0000}"/>
    <cellStyle name="SAPBEXaggItemX 2" xfId="9461" xr:uid="{00000000-0005-0000-0000-00005BAA0000}"/>
    <cellStyle name="SAPBEXaggItemX 2 10" xfId="30620" xr:uid="{00000000-0005-0000-0000-00005CAA0000}"/>
    <cellStyle name="SAPBEXaggItemX 2 2" xfId="11714" xr:uid="{00000000-0005-0000-0000-00005DAA0000}"/>
    <cellStyle name="SAPBEXaggItemX 2 2 2" xfId="16952" xr:uid="{00000000-0005-0000-0000-00005EAA0000}"/>
    <cellStyle name="SAPBEXaggItemX 2 2 2 2" xfId="29485" xr:uid="{00000000-0005-0000-0000-00005FAA0000}"/>
    <cellStyle name="SAPBEXaggItemX 2 2 3" xfId="24464" xr:uid="{00000000-0005-0000-0000-000060AA0000}"/>
    <cellStyle name="SAPBEXaggItemX 2 3" xfId="11900" xr:uid="{00000000-0005-0000-0000-000061AA0000}"/>
    <cellStyle name="SAPBEXaggItemX 2 3 2" xfId="17082" xr:uid="{00000000-0005-0000-0000-000062AA0000}"/>
    <cellStyle name="SAPBEXaggItemX 2 3 2 2" xfId="29613" xr:uid="{00000000-0005-0000-0000-000063AA0000}"/>
    <cellStyle name="SAPBEXaggItemX 2 3 3" xfId="24649" xr:uid="{00000000-0005-0000-0000-000064AA0000}"/>
    <cellStyle name="SAPBEXaggItemX 2 4" xfId="11980" xr:uid="{00000000-0005-0000-0000-000065AA0000}"/>
    <cellStyle name="SAPBEXaggItemX 2 4 2" xfId="24728" xr:uid="{00000000-0005-0000-0000-000066AA0000}"/>
    <cellStyle name="SAPBEXaggItemX 2 5" xfId="19807" xr:uid="{00000000-0005-0000-0000-000067AA0000}"/>
    <cellStyle name="SAPBEXaggItemX 2 5 2" xfId="30135" xr:uid="{00000000-0005-0000-0000-000068AA0000}"/>
    <cellStyle name="SAPBEXaggItemX 2 6" xfId="20673" xr:uid="{00000000-0005-0000-0000-000069AA0000}"/>
    <cellStyle name="SAPBEXaggItemX 2 6 2" xfId="30351" xr:uid="{00000000-0005-0000-0000-00006AAA0000}"/>
    <cellStyle name="SAPBEXaggItemX 2 7" xfId="23451" xr:uid="{00000000-0005-0000-0000-00006BAA0000}"/>
    <cellStyle name="SAPBEXaggItemX 2 8" xfId="32921" xr:uid="{00000000-0005-0000-0000-00006CAA0000}"/>
    <cellStyle name="SAPBEXaggItemX 2 9" xfId="33994" xr:uid="{00000000-0005-0000-0000-00006DAA0000}"/>
    <cellStyle name="SAPBEXaggItemX 3" xfId="7593" xr:uid="{00000000-0005-0000-0000-00006EAA0000}"/>
    <cellStyle name="SAPBEXaggItemX 3 2" xfId="14099" xr:uid="{00000000-0005-0000-0000-00006FAA0000}"/>
    <cellStyle name="SAPBEXaggItemX 3 2 2" xfId="26829" xr:uid="{00000000-0005-0000-0000-000070AA0000}"/>
    <cellStyle name="SAPBEXaggItemX 3 3" xfId="22319" xr:uid="{00000000-0005-0000-0000-000071AA0000}"/>
    <cellStyle name="SAPBEXaggItemX 4" xfId="11415" xr:uid="{00000000-0005-0000-0000-000072AA0000}"/>
    <cellStyle name="SAPBEXaggItemX 4 2" xfId="16716" xr:uid="{00000000-0005-0000-0000-000073AA0000}"/>
    <cellStyle name="SAPBEXaggItemX 4 2 2" xfId="29251" xr:uid="{00000000-0005-0000-0000-000074AA0000}"/>
    <cellStyle name="SAPBEXaggItemX 4 3" xfId="24170" xr:uid="{00000000-0005-0000-0000-000075AA0000}"/>
    <cellStyle name="SAPBEXaggItemX 5" xfId="6676" xr:uid="{00000000-0005-0000-0000-000076AA0000}"/>
    <cellStyle name="SAPBEXaggItemX 5 2" xfId="13260" xr:uid="{00000000-0005-0000-0000-000077AA0000}"/>
    <cellStyle name="SAPBEXaggItemX 5 2 2" xfId="26002" xr:uid="{00000000-0005-0000-0000-000078AA0000}"/>
    <cellStyle name="SAPBEXaggItemX 5 3" xfId="21414" xr:uid="{00000000-0005-0000-0000-000079AA0000}"/>
    <cellStyle name="SAPBEXaggItemX 6" xfId="6459" xr:uid="{00000000-0005-0000-0000-00007AAA0000}"/>
    <cellStyle name="SAPBEXaggItemX 6 2" xfId="21203" xr:uid="{00000000-0005-0000-0000-00007BAA0000}"/>
    <cellStyle name="SAPBEXaggItemX 7" xfId="18521" xr:uid="{00000000-0005-0000-0000-00007CAA0000}"/>
    <cellStyle name="SAPBEXaggItemX 7 2" xfId="30061" xr:uid="{00000000-0005-0000-0000-00007DAA0000}"/>
    <cellStyle name="SAPBEXaggItemX 8" xfId="20522" xr:uid="{00000000-0005-0000-0000-00007EAA0000}"/>
    <cellStyle name="SAPBEXaggItemX 8 2" xfId="30202" xr:uid="{00000000-0005-0000-0000-00007FAA0000}"/>
    <cellStyle name="SAPBEXaggItemX 9" xfId="31889" xr:uid="{00000000-0005-0000-0000-000080AA0000}"/>
    <cellStyle name="SAPBEXchaText" xfId="5942" xr:uid="{00000000-0005-0000-0000-000081AA0000}"/>
    <cellStyle name="SAPBEXexcBad7" xfId="5943" xr:uid="{00000000-0005-0000-0000-000082AA0000}"/>
    <cellStyle name="SAPBEXexcBad7 10" xfId="33778" xr:uid="{00000000-0005-0000-0000-000083AA0000}"/>
    <cellStyle name="SAPBEXexcBad7 11" xfId="30911" xr:uid="{00000000-0005-0000-0000-000084AA0000}"/>
    <cellStyle name="SAPBEXexcBad7 2" xfId="9462" xr:uid="{00000000-0005-0000-0000-000085AA0000}"/>
    <cellStyle name="SAPBEXexcBad7 2 10" xfId="30843" xr:uid="{00000000-0005-0000-0000-000086AA0000}"/>
    <cellStyle name="SAPBEXexcBad7 2 2" xfId="11715" xr:uid="{00000000-0005-0000-0000-000087AA0000}"/>
    <cellStyle name="SAPBEXexcBad7 2 2 2" xfId="16953" xr:uid="{00000000-0005-0000-0000-000088AA0000}"/>
    <cellStyle name="SAPBEXexcBad7 2 2 2 2" xfId="29486" xr:uid="{00000000-0005-0000-0000-000089AA0000}"/>
    <cellStyle name="SAPBEXexcBad7 2 2 3" xfId="24465" xr:uid="{00000000-0005-0000-0000-00008AAA0000}"/>
    <cellStyle name="SAPBEXexcBad7 2 3" xfId="6846" xr:uid="{00000000-0005-0000-0000-00008BAA0000}"/>
    <cellStyle name="SAPBEXexcBad7 2 3 2" xfId="13398" xr:uid="{00000000-0005-0000-0000-00008CAA0000}"/>
    <cellStyle name="SAPBEXexcBad7 2 3 2 2" xfId="26133" xr:uid="{00000000-0005-0000-0000-00008DAA0000}"/>
    <cellStyle name="SAPBEXexcBad7 2 3 3" xfId="21577" xr:uid="{00000000-0005-0000-0000-00008EAA0000}"/>
    <cellStyle name="SAPBEXexcBad7 2 4" xfId="11870" xr:uid="{00000000-0005-0000-0000-00008FAA0000}"/>
    <cellStyle name="SAPBEXexcBad7 2 4 2" xfId="24619" xr:uid="{00000000-0005-0000-0000-000090AA0000}"/>
    <cellStyle name="SAPBEXexcBad7 2 5" xfId="19808" xr:uid="{00000000-0005-0000-0000-000091AA0000}"/>
    <cellStyle name="SAPBEXexcBad7 2 5 2" xfId="30136" xr:uid="{00000000-0005-0000-0000-000092AA0000}"/>
    <cellStyle name="SAPBEXexcBad7 2 6" xfId="20674" xr:uid="{00000000-0005-0000-0000-000093AA0000}"/>
    <cellStyle name="SAPBEXexcBad7 2 6 2" xfId="30352" xr:uid="{00000000-0005-0000-0000-000094AA0000}"/>
    <cellStyle name="SAPBEXexcBad7 2 7" xfId="23452" xr:uid="{00000000-0005-0000-0000-000095AA0000}"/>
    <cellStyle name="SAPBEXexcBad7 2 8" xfId="32922" xr:uid="{00000000-0005-0000-0000-000096AA0000}"/>
    <cellStyle name="SAPBEXexcBad7 2 9" xfId="33995" xr:uid="{00000000-0005-0000-0000-000097AA0000}"/>
    <cellStyle name="SAPBEXexcBad7 3" xfId="7594" xr:uid="{00000000-0005-0000-0000-000098AA0000}"/>
    <cellStyle name="SAPBEXexcBad7 3 2" xfId="14100" xr:uid="{00000000-0005-0000-0000-000099AA0000}"/>
    <cellStyle name="SAPBEXexcBad7 3 2 2" xfId="26830" xr:uid="{00000000-0005-0000-0000-00009AAA0000}"/>
    <cellStyle name="SAPBEXexcBad7 3 3" xfId="22320" xr:uid="{00000000-0005-0000-0000-00009BAA0000}"/>
    <cellStyle name="SAPBEXexcBad7 4" xfId="11416" xr:uid="{00000000-0005-0000-0000-00009CAA0000}"/>
    <cellStyle name="SAPBEXexcBad7 4 2" xfId="16717" xr:uid="{00000000-0005-0000-0000-00009DAA0000}"/>
    <cellStyle name="SAPBEXexcBad7 4 2 2" xfId="29252" xr:uid="{00000000-0005-0000-0000-00009EAA0000}"/>
    <cellStyle name="SAPBEXexcBad7 4 3" xfId="24171" xr:uid="{00000000-0005-0000-0000-00009FAA0000}"/>
    <cellStyle name="SAPBEXexcBad7 5" xfId="11529" xr:uid="{00000000-0005-0000-0000-0000A0AA0000}"/>
    <cellStyle name="SAPBEXexcBad7 5 2" xfId="16804" xr:uid="{00000000-0005-0000-0000-0000A1AA0000}"/>
    <cellStyle name="SAPBEXexcBad7 5 2 2" xfId="29339" xr:uid="{00000000-0005-0000-0000-0000A2AA0000}"/>
    <cellStyle name="SAPBEXexcBad7 5 3" xfId="24284" xr:uid="{00000000-0005-0000-0000-0000A3AA0000}"/>
    <cellStyle name="SAPBEXexcBad7 6" xfId="6731" xr:uid="{00000000-0005-0000-0000-0000A4AA0000}"/>
    <cellStyle name="SAPBEXexcBad7 6 2" xfId="21465" xr:uid="{00000000-0005-0000-0000-0000A5AA0000}"/>
    <cellStyle name="SAPBEXexcBad7 7" xfId="18522" xr:uid="{00000000-0005-0000-0000-0000A6AA0000}"/>
    <cellStyle name="SAPBEXexcBad7 7 2" xfId="30062" xr:uid="{00000000-0005-0000-0000-0000A7AA0000}"/>
    <cellStyle name="SAPBEXexcBad7 8" xfId="20523" xr:uid="{00000000-0005-0000-0000-0000A8AA0000}"/>
    <cellStyle name="SAPBEXexcBad7 8 2" xfId="30203" xr:uid="{00000000-0005-0000-0000-0000A9AA0000}"/>
    <cellStyle name="SAPBEXexcBad7 9" xfId="31890" xr:uid="{00000000-0005-0000-0000-0000AAAA0000}"/>
    <cellStyle name="SAPBEXexcBad8" xfId="5944" xr:uid="{00000000-0005-0000-0000-0000ABAA0000}"/>
    <cellStyle name="SAPBEXexcBad8 10" xfId="33779" xr:uid="{00000000-0005-0000-0000-0000ACAA0000}"/>
    <cellStyle name="SAPBEXexcBad8 11" xfId="30598" xr:uid="{00000000-0005-0000-0000-0000ADAA0000}"/>
    <cellStyle name="SAPBEXexcBad8 2" xfId="9463" xr:uid="{00000000-0005-0000-0000-0000AEAA0000}"/>
    <cellStyle name="SAPBEXexcBad8 2 10" xfId="30864" xr:uid="{00000000-0005-0000-0000-0000AFAA0000}"/>
    <cellStyle name="SAPBEXexcBad8 2 2" xfId="11716" xr:uid="{00000000-0005-0000-0000-0000B0AA0000}"/>
    <cellStyle name="SAPBEXexcBad8 2 2 2" xfId="16954" xr:uid="{00000000-0005-0000-0000-0000B1AA0000}"/>
    <cellStyle name="SAPBEXexcBad8 2 2 2 2" xfId="29487" xr:uid="{00000000-0005-0000-0000-0000B2AA0000}"/>
    <cellStyle name="SAPBEXexcBad8 2 2 3" xfId="24466" xr:uid="{00000000-0005-0000-0000-0000B3AA0000}"/>
    <cellStyle name="SAPBEXexcBad8 2 3" xfId="6847" xr:uid="{00000000-0005-0000-0000-0000B4AA0000}"/>
    <cellStyle name="SAPBEXexcBad8 2 3 2" xfId="13399" xr:uid="{00000000-0005-0000-0000-0000B5AA0000}"/>
    <cellStyle name="SAPBEXexcBad8 2 3 2 2" xfId="26134" xr:uid="{00000000-0005-0000-0000-0000B6AA0000}"/>
    <cellStyle name="SAPBEXexcBad8 2 3 3" xfId="21578" xr:uid="{00000000-0005-0000-0000-0000B7AA0000}"/>
    <cellStyle name="SAPBEXexcBad8 2 4" xfId="11815" xr:uid="{00000000-0005-0000-0000-0000B8AA0000}"/>
    <cellStyle name="SAPBEXexcBad8 2 4 2" xfId="24564" xr:uid="{00000000-0005-0000-0000-0000B9AA0000}"/>
    <cellStyle name="SAPBEXexcBad8 2 5" xfId="19809" xr:uid="{00000000-0005-0000-0000-0000BAAA0000}"/>
    <cellStyle name="SAPBEXexcBad8 2 5 2" xfId="30137" xr:uid="{00000000-0005-0000-0000-0000BBAA0000}"/>
    <cellStyle name="SAPBEXexcBad8 2 6" xfId="20675" xr:uid="{00000000-0005-0000-0000-0000BCAA0000}"/>
    <cellStyle name="SAPBEXexcBad8 2 6 2" xfId="30353" xr:uid="{00000000-0005-0000-0000-0000BDAA0000}"/>
    <cellStyle name="SAPBEXexcBad8 2 7" xfId="23453" xr:uid="{00000000-0005-0000-0000-0000BEAA0000}"/>
    <cellStyle name="SAPBEXexcBad8 2 8" xfId="32923" xr:uid="{00000000-0005-0000-0000-0000BFAA0000}"/>
    <cellStyle name="SAPBEXexcBad8 2 9" xfId="33996" xr:uid="{00000000-0005-0000-0000-0000C0AA0000}"/>
    <cellStyle name="SAPBEXexcBad8 3" xfId="7595" xr:uid="{00000000-0005-0000-0000-0000C1AA0000}"/>
    <cellStyle name="SAPBEXexcBad8 3 2" xfId="14101" xr:uid="{00000000-0005-0000-0000-0000C2AA0000}"/>
    <cellStyle name="SAPBEXexcBad8 3 2 2" xfId="26831" xr:uid="{00000000-0005-0000-0000-0000C3AA0000}"/>
    <cellStyle name="SAPBEXexcBad8 3 3" xfId="22321" xr:uid="{00000000-0005-0000-0000-0000C4AA0000}"/>
    <cellStyle name="SAPBEXexcBad8 4" xfId="11417" xr:uid="{00000000-0005-0000-0000-0000C5AA0000}"/>
    <cellStyle name="SAPBEXexcBad8 4 2" xfId="16718" xr:uid="{00000000-0005-0000-0000-0000C6AA0000}"/>
    <cellStyle name="SAPBEXexcBad8 4 2 2" xfId="29253" xr:uid="{00000000-0005-0000-0000-0000C7AA0000}"/>
    <cellStyle name="SAPBEXexcBad8 4 3" xfId="24172" xr:uid="{00000000-0005-0000-0000-0000C8AA0000}"/>
    <cellStyle name="SAPBEXexcBad8 5" xfId="6677" xr:uid="{00000000-0005-0000-0000-0000C9AA0000}"/>
    <cellStyle name="SAPBEXexcBad8 5 2" xfId="13261" xr:uid="{00000000-0005-0000-0000-0000CAAA0000}"/>
    <cellStyle name="SAPBEXexcBad8 5 2 2" xfId="26003" xr:uid="{00000000-0005-0000-0000-0000CBAA0000}"/>
    <cellStyle name="SAPBEXexcBad8 5 3" xfId="21415" xr:uid="{00000000-0005-0000-0000-0000CCAA0000}"/>
    <cellStyle name="SAPBEXexcBad8 6" xfId="6458" xr:uid="{00000000-0005-0000-0000-0000CDAA0000}"/>
    <cellStyle name="SAPBEXexcBad8 6 2" xfId="21202" xr:uid="{00000000-0005-0000-0000-0000CEAA0000}"/>
    <cellStyle name="SAPBEXexcBad8 7" xfId="18523" xr:uid="{00000000-0005-0000-0000-0000CFAA0000}"/>
    <cellStyle name="SAPBEXexcBad8 7 2" xfId="30063" xr:uid="{00000000-0005-0000-0000-0000D0AA0000}"/>
    <cellStyle name="SAPBEXexcBad8 8" xfId="20524" xr:uid="{00000000-0005-0000-0000-0000D1AA0000}"/>
    <cellStyle name="SAPBEXexcBad8 8 2" xfId="30204" xr:uid="{00000000-0005-0000-0000-0000D2AA0000}"/>
    <cellStyle name="SAPBEXexcBad8 9" xfId="31891" xr:uid="{00000000-0005-0000-0000-0000D3AA0000}"/>
    <cellStyle name="SAPBEXexcBad9" xfId="5945" xr:uid="{00000000-0005-0000-0000-0000D4AA0000}"/>
    <cellStyle name="SAPBEXexcBad9 10" xfId="33780" xr:uid="{00000000-0005-0000-0000-0000D5AA0000}"/>
    <cellStyle name="SAPBEXexcBad9 11" xfId="30599" xr:uid="{00000000-0005-0000-0000-0000D6AA0000}"/>
    <cellStyle name="SAPBEXexcBad9 2" xfId="9464" xr:uid="{00000000-0005-0000-0000-0000D7AA0000}"/>
    <cellStyle name="SAPBEXexcBad9 2 10" xfId="31939" xr:uid="{00000000-0005-0000-0000-0000D8AA0000}"/>
    <cellStyle name="SAPBEXexcBad9 2 2" xfId="11717" xr:uid="{00000000-0005-0000-0000-0000D9AA0000}"/>
    <cellStyle name="SAPBEXexcBad9 2 2 2" xfId="16955" xr:uid="{00000000-0005-0000-0000-0000DAAA0000}"/>
    <cellStyle name="SAPBEXexcBad9 2 2 2 2" xfId="29488" xr:uid="{00000000-0005-0000-0000-0000DBAA0000}"/>
    <cellStyle name="SAPBEXexcBad9 2 2 3" xfId="24467" xr:uid="{00000000-0005-0000-0000-0000DCAA0000}"/>
    <cellStyle name="SAPBEXexcBad9 2 3" xfId="6848" xr:uid="{00000000-0005-0000-0000-0000DDAA0000}"/>
    <cellStyle name="SAPBEXexcBad9 2 3 2" xfId="13400" xr:uid="{00000000-0005-0000-0000-0000DEAA0000}"/>
    <cellStyle name="SAPBEXexcBad9 2 3 2 2" xfId="26135" xr:uid="{00000000-0005-0000-0000-0000DFAA0000}"/>
    <cellStyle name="SAPBEXexcBad9 2 3 3" xfId="21579" xr:uid="{00000000-0005-0000-0000-0000E0AA0000}"/>
    <cellStyle name="SAPBEXexcBad9 2 4" xfId="11801" xr:uid="{00000000-0005-0000-0000-0000E1AA0000}"/>
    <cellStyle name="SAPBEXexcBad9 2 4 2" xfId="24550" xr:uid="{00000000-0005-0000-0000-0000E2AA0000}"/>
    <cellStyle name="SAPBEXexcBad9 2 5" xfId="19810" xr:uid="{00000000-0005-0000-0000-0000E3AA0000}"/>
    <cellStyle name="SAPBEXexcBad9 2 5 2" xfId="30138" xr:uid="{00000000-0005-0000-0000-0000E4AA0000}"/>
    <cellStyle name="SAPBEXexcBad9 2 6" xfId="20676" xr:uid="{00000000-0005-0000-0000-0000E5AA0000}"/>
    <cellStyle name="SAPBEXexcBad9 2 6 2" xfId="30354" xr:uid="{00000000-0005-0000-0000-0000E6AA0000}"/>
    <cellStyle name="SAPBEXexcBad9 2 7" xfId="23454" xr:uid="{00000000-0005-0000-0000-0000E7AA0000}"/>
    <cellStyle name="SAPBEXexcBad9 2 8" xfId="32924" xr:uid="{00000000-0005-0000-0000-0000E8AA0000}"/>
    <cellStyle name="SAPBEXexcBad9 2 9" xfId="33997" xr:uid="{00000000-0005-0000-0000-0000E9AA0000}"/>
    <cellStyle name="SAPBEXexcBad9 3" xfId="7596" xr:uid="{00000000-0005-0000-0000-0000EAAA0000}"/>
    <cellStyle name="SAPBEXexcBad9 3 2" xfId="14102" xr:uid="{00000000-0005-0000-0000-0000EBAA0000}"/>
    <cellStyle name="SAPBEXexcBad9 3 2 2" xfId="26832" xr:uid="{00000000-0005-0000-0000-0000ECAA0000}"/>
    <cellStyle name="SAPBEXexcBad9 3 3" xfId="22322" xr:uid="{00000000-0005-0000-0000-0000EDAA0000}"/>
    <cellStyle name="SAPBEXexcBad9 4" xfId="11418" xr:uid="{00000000-0005-0000-0000-0000EEAA0000}"/>
    <cellStyle name="SAPBEXexcBad9 4 2" xfId="16719" xr:uid="{00000000-0005-0000-0000-0000EFAA0000}"/>
    <cellStyle name="SAPBEXexcBad9 4 2 2" xfId="29254" xr:uid="{00000000-0005-0000-0000-0000F0AA0000}"/>
    <cellStyle name="SAPBEXexcBad9 4 3" xfId="24173" xr:uid="{00000000-0005-0000-0000-0000F1AA0000}"/>
    <cellStyle name="SAPBEXexcBad9 5" xfId="11947" xr:uid="{00000000-0005-0000-0000-0000F2AA0000}"/>
    <cellStyle name="SAPBEXexcBad9 5 2" xfId="17109" xr:uid="{00000000-0005-0000-0000-0000F3AA0000}"/>
    <cellStyle name="SAPBEXexcBad9 5 2 2" xfId="29640" xr:uid="{00000000-0005-0000-0000-0000F4AA0000}"/>
    <cellStyle name="SAPBEXexcBad9 5 3" xfId="24696" xr:uid="{00000000-0005-0000-0000-0000F5AA0000}"/>
    <cellStyle name="SAPBEXexcBad9 6" xfId="11855" xr:uid="{00000000-0005-0000-0000-0000F6AA0000}"/>
    <cellStyle name="SAPBEXexcBad9 6 2" xfId="24604" xr:uid="{00000000-0005-0000-0000-0000F7AA0000}"/>
    <cellStyle name="SAPBEXexcBad9 7" xfId="18524" xr:uid="{00000000-0005-0000-0000-0000F8AA0000}"/>
    <cellStyle name="SAPBEXexcBad9 7 2" xfId="30064" xr:uid="{00000000-0005-0000-0000-0000F9AA0000}"/>
    <cellStyle name="SAPBEXexcBad9 8" xfId="20525" xr:uid="{00000000-0005-0000-0000-0000FAAA0000}"/>
    <cellStyle name="SAPBEXexcBad9 8 2" xfId="30205" xr:uid="{00000000-0005-0000-0000-0000FBAA0000}"/>
    <cellStyle name="SAPBEXexcBad9 9" xfId="31892" xr:uid="{00000000-0005-0000-0000-0000FCAA0000}"/>
    <cellStyle name="SAPBEXexcCritical4" xfId="5946" xr:uid="{00000000-0005-0000-0000-0000FDAA0000}"/>
    <cellStyle name="SAPBEXexcCritical4 10" xfId="33781" xr:uid="{00000000-0005-0000-0000-0000FEAA0000}"/>
    <cellStyle name="SAPBEXexcCritical4 11" xfId="30600" xr:uid="{00000000-0005-0000-0000-0000FFAA0000}"/>
    <cellStyle name="SAPBEXexcCritical4 2" xfId="9465" xr:uid="{00000000-0005-0000-0000-000000AB0000}"/>
    <cellStyle name="SAPBEXexcCritical4 2 10" xfId="30621" xr:uid="{00000000-0005-0000-0000-000001AB0000}"/>
    <cellStyle name="SAPBEXexcCritical4 2 2" xfId="11718" xr:uid="{00000000-0005-0000-0000-000002AB0000}"/>
    <cellStyle name="SAPBEXexcCritical4 2 2 2" xfId="16956" xr:uid="{00000000-0005-0000-0000-000003AB0000}"/>
    <cellStyle name="SAPBEXexcCritical4 2 2 2 2" xfId="29489" xr:uid="{00000000-0005-0000-0000-000004AB0000}"/>
    <cellStyle name="SAPBEXexcCritical4 2 2 3" xfId="24468" xr:uid="{00000000-0005-0000-0000-000005AB0000}"/>
    <cellStyle name="SAPBEXexcCritical4 2 3" xfId="7654" xr:uid="{00000000-0005-0000-0000-000006AB0000}"/>
    <cellStyle name="SAPBEXexcCritical4 2 3 2" xfId="14156" xr:uid="{00000000-0005-0000-0000-000007AB0000}"/>
    <cellStyle name="SAPBEXexcCritical4 2 3 2 2" xfId="26884" xr:uid="{00000000-0005-0000-0000-000008AB0000}"/>
    <cellStyle name="SAPBEXexcCritical4 2 3 3" xfId="22378" xr:uid="{00000000-0005-0000-0000-000009AB0000}"/>
    <cellStyle name="SAPBEXexcCritical4 2 4" xfId="7663" xr:uid="{00000000-0005-0000-0000-00000AAB0000}"/>
    <cellStyle name="SAPBEXexcCritical4 2 4 2" xfId="22386" xr:uid="{00000000-0005-0000-0000-00000BAB0000}"/>
    <cellStyle name="SAPBEXexcCritical4 2 5" xfId="19811" xr:uid="{00000000-0005-0000-0000-00000CAB0000}"/>
    <cellStyle name="SAPBEXexcCritical4 2 5 2" xfId="30139" xr:uid="{00000000-0005-0000-0000-00000DAB0000}"/>
    <cellStyle name="SAPBEXexcCritical4 2 6" xfId="20677" xr:uid="{00000000-0005-0000-0000-00000EAB0000}"/>
    <cellStyle name="SAPBEXexcCritical4 2 6 2" xfId="30355" xr:uid="{00000000-0005-0000-0000-00000FAB0000}"/>
    <cellStyle name="SAPBEXexcCritical4 2 7" xfId="23455" xr:uid="{00000000-0005-0000-0000-000010AB0000}"/>
    <cellStyle name="SAPBEXexcCritical4 2 8" xfId="32925" xr:uid="{00000000-0005-0000-0000-000011AB0000}"/>
    <cellStyle name="SAPBEXexcCritical4 2 9" xfId="33998" xr:uid="{00000000-0005-0000-0000-000012AB0000}"/>
    <cellStyle name="SAPBEXexcCritical4 3" xfId="7597" xr:uid="{00000000-0005-0000-0000-000013AB0000}"/>
    <cellStyle name="SAPBEXexcCritical4 3 2" xfId="14103" xr:uid="{00000000-0005-0000-0000-000014AB0000}"/>
    <cellStyle name="SAPBEXexcCritical4 3 2 2" xfId="26833" xr:uid="{00000000-0005-0000-0000-000015AB0000}"/>
    <cellStyle name="SAPBEXexcCritical4 3 3" xfId="22323" xr:uid="{00000000-0005-0000-0000-000016AB0000}"/>
    <cellStyle name="SAPBEXexcCritical4 4" xfId="11419" xr:uid="{00000000-0005-0000-0000-000017AB0000}"/>
    <cellStyle name="SAPBEXexcCritical4 4 2" xfId="16720" xr:uid="{00000000-0005-0000-0000-000018AB0000}"/>
    <cellStyle name="SAPBEXexcCritical4 4 2 2" xfId="29255" xr:uid="{00000000-0005-0000-0000-000019AB0000}"/>
    <cellStyle name="SAPBEXexcCritical4 4 3" xfId="24174" xr:uid="{00000000-0005-0000-0000-00001AAB0000}"/>
    <cellStyle name="SAPBEXexcCritical4 5" xfId="11672" xr:uid="{00000000-0005-0000-0000-00001BAB0000}"/>
    <cellStyle name="SAPBEXexcCritical4 5 2" xfId="16926" xr:uid="{00000000-0005-0000-0000-00001CAB0000}"/>
    <cellStyle name="SAPBEXexcCritical4 5 2 2" xfId="29459" xr:uid="{00000000-0005-0000-0000-00001DAB0000}"/>
    <cellStyle name="SAPBEXexcCritical4 5 3" xfId="24423" xr:uid="{00000000-0005-0000-0000-00001EAB0000}"/>
    <cellStyle name="SAPBEXexcCritical4 6" xfId="6730" xr:uid="{00000000-0005-0000-0000-00001FAB0000}"/>
    <cellStyle name="SAPBEXexcCritical4 6 2" xfId="21464" xr:uid="{00000000-0005-0000-0000-000020AB0000}"/>
    <cellStyle name="SAPBEXexcCritical4 7" xfId="18525" xr:uid="{00000000-0005-0000-0000-000021AB0000}"/>
    <cellStyle name="SAPBEXexcCritical4 7 2" xfId="30065" xr:uid="{00000000-0005-0000-0000-000022AB0000}"/>
    <cellStyle name="SAPBEXexcCritical4 8" xfId="20526" xr:uid="{00000000-0005-0000-0000-000023AB0000}"/>
    <cellStyle name="SAPBEXexcCritical4 8 2" xfId="30206" xr:uid="{00000000-0005-0000-0000-000024AB0000}"/>
    <cellStyle name="SAPBEXexcCritical4 9" xfId="31893" xr:uid="{00000000-0005-0000-0000-000025AB0000}"/>
    <cellStyle name="SAPBEXexcCritical5" xfId="5947" xr:uid="{00000000-0005-0000-0000-000026AB0000}"/>
    <cellStyle name="SAPBEXexcCritical5 10" xfId="33782" xr:uid="{00000000-0005-0000-0000-000027AB0000}"/>
    <cellStyle name="SAPBEXexcCritical5 11" xfId="30601" xr:uid="{00000000-0005-0000-0000-000028AB0000}"/>
    <cellStyle name="SAPBEXexcCritical5 2" xfId="9466" xr:uid="{00000000-0005-0000-0000-000029AB0000}"/>
    <cellStyle name="SAPBEXexcCritical5 2 10" xfId="30844" xr:uid="{00000000-0005-0000-0000-00002AAB0000}"/>
    <cellStyle name="SAPBEXexcCritical5 2 2" xfId="11719" xr:uid="{00000000-0005-0000-0000-00002BAB0000}"/>
    <cellStyle name="SAPBEXexcCritical5 2 2 2" xfId="16957" xr:uid="{00000000-0005-0000-0000-00002CAB0000}"/>
    <cellStyle name="SAPBEXexcCritical5 2 2 2 2" xfId="29490" xr:uid="{00000000-0005-0000-0000-00002DAB0000}"/>
    <cellStyle name="SAPBEXexcCritical5 2 2 3" xfId="24469" xr:uid="{00000000-0005-0000-0000-00002EAB0000}"/>
    <cellStyle name="SAPBEXexcCritical5 2 3" xfId="6849" xr:uid="{00000000-0005-0000-0000-00002FAB0000}"/>
    <cellStyle name="SAPBEXexcCritical5 2 3 2" xfId="13401" xr:uid="{00000000-0005-0000-0000-000030AB0000}"/>
    <cellStyle name="SAPBEXexcCritical5 2 3 2 2" xfId="26136" xr:uid="{00000000-0005-0000-0000-000031AB0000}"/>
    <cellStyle name="SAPBEXexcCritical5 2 3 3" xfId="21580" xr:uid="{00000000-0005-0000-0000-000032AB0000}"/>
    <cellStyle name="SAPBEXexcCritical5 2 4" xfId="11957" xr:uid="{00000000-0005-0000-0000-000033AB0000}"/>
    <cellStyle name="SAPBEXexcCritical5 2 4 2" xfId="24706" xr:uid="{00000000-0005-0000-0000-000034AB0000}"/>
    <cellStyle name="SAPBEXexcCritical5 2 5" xfId="19812" xr:uid="{00000000-0005-0000-0000-000035AB0000}"/>
    <cellStyle name="SAPBEXexcCritical5 2 5 2" xfId="30140" xr:uid="{00000000-0005-0000-0000-000036AB0000}"/>
    <cellStyle name="SAPBEXexcCritical5 2 6" xfId="20678" xr:uid="{00000000-0005-0000-0000-000037AB0000}"/>
    <cellStyle name="SAPBEXexcCritical5 2 6 2" xfId="30356" xr:uid="{00000000-0005-0000-0000-000038AB0000}"/>
    <cellStyle name="SAPBEXexcCritical5 2 7" xfId="23456" xr:uid="{00000000-0005-0000-0000-000039AB0000}"/>
    <cellStyle name="SAPBEXexcCritical5 2 8" xfId="32926" xr:uid="{00000000-0005-0000-0000-00003AAB0000}"/>
    <cellStyle name="SAPBEXexcCritical5 2 9" xfId="33999" xr:uid="{00000000-0005-0000-0000-00003BAB0000}"/>
    <cellStyle name="SAPBEXexcCritical5 3" xfId="7598" xr:uid="{00000000-0005-0000-0000-00003CAB0000}"/>
    <cellStyle name="SAPBEXexcCritical5 3 2" xfId="14104" xr:uid="{00000000-0005-0000-0000-00003DAB0000}"/>
    <cellStyle name="SAPBEXexcCritical5 3 2 2" xfId="26834" xr:uid="{00000000-0005-0000-0000-00003EAB0000}"/>
    <cellStyle name="SAPBEXexcCritical5 3 3" xfId="22324" xr:uid="{00000000-0005-0000-0000-00003FAB0000}"/>
    <cellStyle name="SAPBEXexcCritical5 4" xfId="11420" xr:uid="{00000000-0005-0000-0000-000040AB0000}"/>
    <cellStyle name="SAPBEXexcCritical5 4 2" xfId="16721" xr:uid="{00000000-0005-0000-0000-000041AB0000}"/>
    <cellStyle name="SAPBEXexcCritical5 4 2 2" xfId="29256" xr:uid="{00000000-0005-0000-0000-000042AB0000}"/>
    <cellStyle name="SAPBEXexcCritical5 4 3" xfId="24175" xr:uid="{00000000-0005-0000-0000-000043AB0000}"/>
    <cellStyle name="SAPBEXexcCritical5 5" xfId="11528" xr:uid="{00000000-0005-0000-0000-000044AB0000}"/>
    <cellStyle name="SAPBEXexcCritical5 5 2" xfId="16803" xr:uid="{00000000-0005-0000-0000-000045AB0000}"/>
    <cellStyle name="SAPBEXexcCritical5 5 2 2" xfId="29338" xr:uid="{00000000-0005-0000-0000-000046AB0000}"/>
    <cellStyle name="SAPBEXexcCritical5 5 3" xfId="24283" xr:uid="{00000000-0005-0000-0000-000047AB0000}"/>
    <cellStyle name="SAPBEXexcCritical5 6" xfId="6457" xr:uid="{00000000-0005-0000-0000-000048AB0000}"/>
    <cellStyle name="SAPBEXexcCritical5 6 2" xfId="21201" xr:uid="{00000000-0005-0000-0000-000049AB0000}"/>
    <cellStyle name="SAPBEXexcCritical5 7" xfId="18526" xr:uid="{00000000-0005-0000-0000-00004AAB0000}"/>
    <cellStyle name="SAPBEXexcCritical5 7 2" xfId="30066" xr:uid="{00000000-0005-0000-0000-00004BAB0000}"/>
    <cellStyle name="SAPBEXexcCritical5 8" xfId="20527" xr:uid="{00000000-0005-0000-0000-00004CAB0000}"/>
    <cellStyle name="SAPBEXexcCritical5 8 2" xfId="30207" xr:uid="{00000000-0005-0000-0000-00004DAB0000}"/>
    <cellStyle name="SAPBEXexcCritical5 9" xfId="31894" xr:uid="{00000000-0005-0000-0000-00004EAB0000}"/>
    <cellStyle name="SAPBEXexcCritical6" xfId="5948" xr:uid="{00000000-0005-0000-0000-00004FAB0000}"/>
    <cellStyle name="SAPBEXexcCritical6 10" xfId="33783" xr:uid="{00000000-0005-0000-0000-000050AB0000}"/>
    <cellStyle name="SAPBEXexcCritical6 11" xfId="30596" xr:uid="{00000000-0005-0000-0000-000051AB0000}"/>
    <cellStyle name="SAPBEXexcCritical6 2" xfId="9467" xr:uid="{00000000-0005-0000-0000-000052AB0000}"/>
    <cellStyle name="SAPBEXexcCritical6 2 10" xfId="32041" xr:uid="{00000000-0005-0000-0000-000053AB0000}"/>
    <cellStyle name="SAPBEXexcCritical6 2 2" xfId="11720" xr:uid="{00000000-0005-0000-0000-000054AB0000}"/>
    <cellStyle name="SAPBEXexcCritical6 2 2 2" xfId="16958" xr:uid="{00000000-0005-0000-0000-000055AB0000}"/>
    <cellStyle name="SAPBEXexcCritical6 2 2 2 2" xfId="29491" xr:uid="{00000000-0005-0000-0000-000056AB0000}"/>
    <cellStyle name="SAPBEXexcCritical6 2 2 3" xfId="24470" xr:uid="{00000000-0005-0000-0000-000057AB0000}"/>
    <cellStyle name="SAPBEXexcCritical6 2 3" xfId="7709" xr:uid="{00000000-0005-0000-0000-000058AB0000}"/>
    <cellStyle name="SAPBEXexcCritical6 2 3 2" xfId="14206" xr:uid="{00000000-0005-0000-0000-000059AB0000}"/>
    <cellStyle name="SAPBEXexcCritical6 2 3 2 2" xfId="26932" xr:uid="{00000000-0005-0000-0000-00005AAB0000}"/>
    <cellStyle name="SAPBEXexcCritical6 2 3 3" xfId="22429" xr:uid="{00000000-0005-0000-0000-00005BAB0000}"/>
    <cellStyle name="SAPBEXexcCritical6 2 4" xfId="7580" xr:uid="{00000000-0005-0000-0000-00005CAB0000}"/>
    <cellStyle name="SAPBEXexcCritical6 2 4 2" xfId="22307" xr:uid="{00000000-0005-0000-0000-00005DAB0000}"/>
    <cellStyle name="SAPBEXexcCritical6 2 5" xfId="19813" xr:uid="{00000000-0005-0000-0000-00005EAB0000}"/>
    <cellStyle name="SAPBEXexcCritical6 2 5 2" xfId="30141" xr:uid="{00000000-0005-0000-0000-00005FAB0000}"/>
    <cellStyle name="SAPBEXexcCritical6 2 6" xfId="20679" xr:uid="{00000000-0005-0000-0000-000060AB0000}"/>
    <cellStyle name="SAPBEXexcCritical6 2 6 2" xfId="30357" xr:uid="{00000000-0005-0000-0000-000061AB0000}"/>
    <cellStyle name="SAPBEXexcCritical6 2 7" xfId="23457" xr:uid="{00000000-0005-0000-0000-000062AB0000}"/>
    <cellStyle name="SAPBEXexcCritical6 2 8" xfId="32927" xr:uid="{00000000-0005-0000-0000-000063AB0000}"/>
    <cellStyle name="SAPBEXexcCritical6 2 9" xfId="34000" xr:uid="{00000000-0005-0000-0000-000064AB0000}"/>
    <cellStyle name="SAPBEXexcCritical6 3" xfId="7599" xr:uid="{00000000-0005-0000-0000-000065AB0000}"/>
    <cellStyle name="SAPBEXexcCritical6 3 2" xfId="14105" xr:uid="{00000000-0005-0000-0000-000066AB0000}"/>
    <cellStyle name="SAPBEXexcCritical6 3 2 2" xfId="26835" xr:uid="{00000000-0005-0000-0000-000067AB0000}"/>
    <cellStyle name="SAPBEXexcCritical6 3 3" xfId="22325" xr:uid="{00000000-0005-0000-0000-000068AB0000}"/>
    <cellStyle name="SAPBEXexcCritical6 4" xfId="11421" xr:uid="{00000000-0005-0000-0000-000069AB0000}"/>
    <cellStyle name="SAPBEXexcCritical6 4 2" xfId="16722" xr:uid="{00000000-0005-0000-0000-00006AAB0000}"/>
    <cellStyle name="SAPBEXexcCritical6 4 2 2" xfId="29257" xr:uid="{00000000-0005-0000-0000-00006BAB0000}"/>
    <cellStyle name="SAPBEXexcCritical6 4 3" xfId="24176" xr:uid="{00000000-0005-0000-0000-00006CAB0000}"/>
    <cellStyle name="SAPBEXexcCritical6 5" xfId="6678" xr:uid="{00000000-0005-0000-0000-00006DAB0000}"/>
    <cellStyle name="SAPBEXexcCritical6 5 2" xfId="13262" xr:uid="{00000000-0005-0000-0000-00006EAB0000}"/>
    <cellStyle name="SAPBEXexcCritical6 5 2 2" xfId="26004" xr:uid="{00000000-0005-0000-0000-00006FAB0000}"/>
    <cellStyle name="SAPBEXexcCritical6 5 3" xfId="21416" xr:uid="{00000000-0005-0000-0000-000070AB0000}"/>
    <cellStyle name="SAPBEXexcCritical6 6" xfId="11453" xr:uid="{00000000-0005-0000-0000-000071AB0000}"/>
    <cellStyle name="SAPBEXexcCritical6 6 2" xfId="24208" xr:uid="{00000000-0005-0000-0000-000072AB0000}"/>
    <cellStyle name="SAPBEXexcCritical6 7" xfId="18527" xr:uid="{00000000-0005-0000-0000-000073AB0000}"/>
    <cellStyle name="SAPBEXexcCritical6 7 2" xfId="30067" xr:uid="{00000000-0005-0000-0000-000074AB0000}"/>
    <cellStyle name="SAPBEXexcCritical6 8" xfId="20528" xr:uid="{00000000-0005-0000-0000-000075AB0000}"/>
    <cellStyle name="SAPBEXexcCritical6 8 2" xfId="30208" xr:uid="{00000000-0005-0000-0000-000076AB0000}"/>
    <cellStyle name="SAPBEXexcCritical6 9" xfId="31895" xr:uid="{00000000-0005-0000-0000-000077AB0000}"/>
    <cellStyle name="SAPBEXexcGood1" xfId="5949" xr:uid="{00000000-0005-0000-0000-000078AB0000}"/>
    <cellStyle name="SAPBEXexcGood1 10" xfId="33784" xr:uid="{00000000-0005-0000-0000-000079AB0000}"/>
    <cellStyle name="SAPBEXexcGood1 11" xfId="30602" xr:uid="{00000000-0005-0000-0000-00007AAB0000}"/>
    <cellStyle name="SAPBEXexcGood1 2" xfId="9468" xr:uid="{00000000-0005-0000-0000-00007BAB0000}"/>
    <cellStyle name="SAPBEXexcGood1 2 10" xfId="31940" xr:uid="{00000000-0005-0000-0000-00007CAB0000}"/>
    <cellStyle name="SAPBEXexcGood1 2 2" xfId="11721" xr:uid="{00000000-0005-0000-0000-00007DAB0000}"/>
    <cellStyle name="SAPBEXexcGood1 2 2 2" xfId="16959" xr:uid="{00000000-0005-0000-0000-00007EAB0000}"/>
    <cellStyle name="SAPBEXexcGood1 2 2 2 2" xfId="29492" xr:uid="{00000000-0005-0000-0000-00007FAB0000}"/>
    <cellStyle name="SAPBEXexcGood1 2 2 3" xfId="24471" xr:uid="{00000000-0005-0000-0000-000080AB0000}"/>
    <cellStyle name="SAPBEXexcGood1 2 3" xfId="11857" xr:uid="{00000000-0005-0000-0000-000081AB0000}"/>
    <cellStyle name="SAPBEXexcGood1 2 3 2" xfId="17058" xr:uid="{00000000-0005-0000-0000-000082AB0000}"/>
    <cellStyle name="SAPBEXexcGood1 2 3 2 2" xfId="29589" xr:uid="{00000000-0005-0000-0000-000083AB0000}"/>
    <cellStyle name="SAPBEXexcGood1 2 3 3" xfId="24606" xr:uid="{00000000-0005-0000-0000-000084AB0000}"/>
    <cellStyle name="SAPBEXexcGood1 2 4" xfId="6518" xr:uid="{00000000-0005-0000-0000-000085AB0000}"/>
    <cellStyle name="SAPBEXexcGood1 2 4 2" xfId="21262" xr:uid="{00000000-0005-0000-0000-000086AB0000}"/>
    <cellStyle name="SAPBEXexcGood1 2 5" xfId="19814" xr:uid="{00000000-0005-0000-0000-000087AB0000}"/>
    <cellStyle name="SAPBEXexcGood1 2 5 2" xfId="30142" xr:uid="{00000000-0005-0000-0000-000088AB0000}"/>
    <cellStyle name="SAPBEXexcGood1 2 6" xfId="20680" xr:uid="{00000000-0005-0000-0000-000089AB0000}"/>
    <cellStyle name="SAPBEXexcGood1 2 6 2" xfId="30358" xr:uid="{00000000-0005-0000-0000-00008AAB0000}"/>
    <cellStyle name="SAPBEXexcGood1 2 7" xfId="23458" xr:uid="{00000000-0005-0000-0000-00008BAB0000}"/>
    <cellStyle name="SAPBEXexcGood1 2 8" xfId="32928" xr:uid="{00000000-0005-0000-0000-00008CAB0000}"/>
    <cellStyle name="SAPBEXexcGood1 2 9" xfId="34001" xr:uid="{00000000-0005-0000-0000-00008DAB0000}"/>
    <cellStyle name="SAPBEXexcGood1 3" xfId="7600" xr:uid="{00000000-0005-0000-0000-00008EAB0000}"/>
    <cellStyle name="SAPBEXexcGood1 3 2" xfId="14106" xr:uid="{00000000-0005-0000-0000-00008FAB0000}"/>
    <cellStyle name="SAPBEXexcGood1 3 2 2" xfId="26836" xr:uid="{00000000-0005-0000-0000-000090AB0000}"/>
    <cellStyle name="SAPBEXexcGood1 3 3" xfId="22326" xr:uid="{00000000-0005-0000-0000-000091AB0000}"/>
    <cellStyle name="SAPBEXexcGood1 4" xfId="11422" xr:uid="{00000000-0005-0000-0000-000092AB0000}"/>
    <cellStyle name="SAPBEXexcGood1 4 2" xfId="16723" xr:uid="{00000000-0005-0000-0000-000093AB0000}"/>
    <cellStyle name="SAPBEXexcGood1 4 2 2" xfId="29258" xr:uid="{00000000-0005-0000-0000-000094AB0000}"/>
    <cellStyle name="SAPBEXexcGood1 4 3" xfId="24177" xr:uid="{00000000-0005-0000-0000-000095AB0000}"/>
    <cellStyle name="SAPBEXexcGood1 5" xfId="11901" xr:uid="{00000000-0005-0000-0000-000096AB0000}"/>
    <cellStyle name="SAPBEXexcGood1 5 2" xfId="17083" xr:uid="{00000000-0005-0000-0000-000097AB0000}"/>
    <cellStyle name="SAPBEXexcGood1 5 2 2" xfId="29614" xr:uid="{00000000-0005-0000-0000-000098AB0000}"/>
    <cellStyle name="SAPBEXexcGood1 5 3" xfId="24650" xr:uid="{00000000-0005-0000-0000-000099AB0000}"/>
    <cellStyle name="SAPBEXexcGood1 6" xfId="6729" xr:uid="{00000000-0005-0000-0000-00009AAB0000}"/>
    <cellStyle name="SAPBEXexcGood1 6 2" xfId="21463" xr:uid="{00000000-0005-0000-0000-00009BAB0000}"/>
    <cellStyle name="SAPBEXexcGood1 7" xfId="18528" xr:uid="{00000000-0005-0000-0000-00009CAB0000}"/>
    <cellStyle name="SAPBEXexcGood1 7 2" xfId="30068" xr:uid="{00000000-0005-0000-0000-00009DAB0000}"/>
    <cellStyle name="SAPBEXexcGood1 8" xfId="20529" xr:uid="{00000000-0005-0000-0000-00009EAB0000}"/>
    <cellStyle name="SAPBEXexcGood1 8 2" xfId="30209" xr:uid="{00000000-0005-0000-0000-00009FAB0000}"/>
    <cellStyle name="SAPBEXexcGood1 9" xfId="31896" xr:uid="{00000000-0005-0000-0000-0000A0AB0000}"/>
    <cellStyle name="SAPBEXexcGood2" xfId="5950" xr:uid="{00000000-0005-0000-0000-0000A1AB0000}"/>
    <cellStyle name="SAPBEXexcGood2 10" xfId="33785" xr:uid="{00000000-0005-0000-0000-0000A2AB0000}"/>
    <cellStyle name="SAPBEXexcGood2 11" xfId="31930" xr:uid="{00000000-0005-0000-0000-0000A3AB0000}"/>
    <cellStyle name="SAPBEXexcGood2 2" xfId="9469" xr:uid="{00000000-0005-0000-0000-0000A4AB0000}"/>
    <cellStyle name="SAPBEXexcGood2 2 10" xfId="30622" xr:uid="{00000000-0005-0000-0000-0000A5AB0000}"/>
    <cellStyle name="SAPBEXexcGood2 2 2" xfId="11722" xr:uid="{00000000-0005-0000-0000-0000A6AB0000}"/>
    <cellStyle name="SAPBEXexcGood2 2 2 2" xfId="16960" xr:uid="{00000000-0005-0000-0000-0000A7AB0000}"/>
    <cellStyle name="SAPBEXexcGood2 2 2 2 2" xfId="29493" xr:uid="{00000000-0005-0000-0000-0000A8AB0000}"/>
    <cellStyle name="SAPBEXexcGood2 2 2 3" xfId="24472" xr:uid="{00000000-0005-0000-0000-0000A9AB0000}"/>
    <cellStyle name="SAPBEXexcGood2 2 3" xfId="6850" xr:uid="{00000000-0005-0000-0000-0000AAAB0000}"/>
    <cellStyle name="SAPBEXexcGood2 2 3 2" xfId="13402" xr:uid="{00000000-0005-0000-0000-0000ABAB0000}"/>
    <cellStyle name="SAPBEXexcGood2 2 3 2 2" xfId="26137" xr:uid="{00000000-0005-0000-0000-0000ACAB0000}"/>
    <cellStyle name="SAPBEXexcGood2 2 3 3" xfId="21581" xr:uid="{00000000-0005-0000-0000-0000ADAB0000}"/>
    <cellStyle name="SAPBEXexcGood2 2 4" xfId="11370" xr:uid="{00000000-0005-0000-0000-0000AEAB0000}"/>
    <cellStyle name="SAPBEXexcGood2 2 4 2" xfId="24125" xr:uid="{00000000-0005-0000-0000-0000AFAB0000}"/>
    <cellStyle name="SAPBEXexcGood2 2 5" xfId="19815" xr:uid="{00000000-0005-0000-0000-0000B0AB0000}"/>
    <cellStyle name="SAPBEXexcGood2 2 5 2" xfId="30143" xr:uid="{00000000-0005-0000-0000-0000B1AB0000}"/>
    <cellStyle name="SAPBEXexcGood2 2 6" xfId="20681" xr:uid="{00000000-0005-0000-0000-0000B2AB0000}"/>
    <cellStyle name="SAPBEXexcGood2 2 6 2" xfId="30359" xr:uid="{00000000-0005-0000-0000-0000B3AB0000}"/>
    <cellStyle name="SAPBEXexcGood2 2 7" xfId="23459" xr:uid="{00000000-0005-0000-0000-0000B4AB0000}"/>
    <cellStyle name="SAPBEXexcGood2 2 8" xfId="32929" xr:uid="{00000000-0005-0000-0000-0000B5AB0000}"/>
    <cellStyle name="SAPBEXexcGood2 2 9" xfId="34002" xr:uid="{00000000-0005-0000-0000-0000B6AB0000}"/>
    <cellStyle name="SAPBEXexcGood2 3" xfId="7601" xr:uid="{00000000-0005-0000-0000-0000B7AB0000}"/>
    <cellStyle name="SAPBEXexcGood2 3 2" xfId="14107" xr:uid="{00000000-0005-0000-0000-0000B8AB0000}"/>
    <cellStyle name="SAPBEXexcGood2 3 2 2" xfId="26837" xr:uid="{00000000-0005-0000-0000-0000B9AB0000}"/>
    <cellStyle name="SAPBEXexcGood2 3 3" xfId="22327" xr:uid="{00000000-0005-0000-0000-0000BAAB0000}"/>
    <cellStyle name="SAPBEXexcGood2 4" xfId="11423" xr:uid="{00000000-0005-0000-0000-0000BBAB0000}"/>
    <cellStyle name="SAPBEXexcGood2 4 2" xfId="16724" xr:uid="{00000000-0005-0000-0000-0000BCAB0000}"/>
    <cellStyle name="SAPBEXexcGood2 4 2 2" xfId="29259" xr:uid="{00000000-0005-0000-0000-0000BDAB0000}"/>
    <cellStyle name="SAPBEXexcGood2 4 3" xfId="24178" xr:uid="{00000000-0005-0000-0000-0000BEAB0000}"/>
    <cellStyle name="SAPBEXexcGood2 5" xfId="11671" xr:uid="{00000000-0005-0000-0000-0000BFAB0000}"/>
    <cellStyle name="SAPBEXexcGood2 5 2" xfId="16925" xr:uid="{00000000-0005-0000-0000-0000C0AB0000}"/>
    <cellStyle name="SAPBEXexcGood2 5 2 2" xfId="29458" xr:uid="{00000000-0005-0000-0000-0000C1AB0000}"/>
    <cellStyle name="SAPBEXexcGood2 5 3" xfId="24422" xr:uid="{00000000-0005-0000-0000-0000C2AB0000}"/>
    <cellStyle name="SAPBEXexcGood2 6" xfId="6456" xr:uid="{00000000-0005-0000-0000-0000C3AB0000}"/>
    <cellStyle name="SAPBEXexcGood2 6 2" xfId="21200" xr:uid="{00000000-0005-0000-0000-0000C4AB0000}"/>
    <cellStyle name="SAPBEXexcGood2 7" xfId="18529" xr:uid="{00000000-0005-0000-0000-0000C5AB0000}"/>
    <cellStyle name="SAPBEXexcGood2 7 2" xfId="30069" xr:uid="{00000000-0005-0000-0000-0000C6AB0000}"/>
    <cellStyle name="SAPBEXexcGood2 8" xfId="20530" xr:uid="{00000000-0005-0000-0000-0000C7AB0000}"/>
    <cellStyle name="SAPBEXexcGood2 8 2" xfId="30210" xr:uid="{00000000-0005-0000-0000-0000C8AB0000}"/>
    <cellStyle name="SAPBEXexcGood2 9" xfId="31897" xr:uid="{00000000-0005-0000-0000-0000C9AB0000}"/>
    <cellStyle name="SAPBEXexcGood3" xfId="5951" xr:uid="{00000000-0005-0000-0000-0000CAAB0000}"/>
    <cellStyle name="SAPBEXexcGood3 10" xfId="33786" xr:uid="{00000000-0005-0000-0000-0000CBAB0000}"/>
    <cellStyle name="SAPBEXexcGood3 11" xfId="31028" xr:uid="{00000000-0005-0000-0000-0000CCAB0000}"/>
    <cellStyle name="SAPBEXexcGood3 2" xfId="9470" xr:uid="{00000000-0005-0000-0000-0000CDAB0000}"/>
    <cellStyle name="SAPBEXexcGood3 2 10" xfId="30845" xr:uid="{00000000-0005-0000-0000-0000CEAB0000}"/>
    <cellStyle name="SAPBEXexcGood3 2 2" xfId="11723" xr:uid="{00000000-0005-0000-0000-0000CFAB0000}"/>
    <cellStyle name="SAPBEXexcGood3 2 2 2" xfId="16961" xr:uid="{00000000-0005-0000-0000-0000D0AB0000}"/>
    <cellStyle name="SAPBEXexcGood3 2 2 2 2" xfId="29494" xr:uid="{00000000-0005-0000-0000-0000D1AB0000}"/>
    <cellStyle name="SAPBEXexcGood3 2 2 3" xfId="24473" xr:uid="{00000000-0005-0000-0000-0000D2AB0000}"/>
    <cellStyle name="SAPBEXexcGood3 2 3" xfId="6522" xr:uid="{00000000-0005-0000-0000-0000D3AB0000}"/>
    <cellStyle name="SAPBEXexcGood3 2 3 2" xfId="13113" xr:uid="{00000000-0005-0000-0000-0000D4AB0000}"/>
    <cellStyle name="SAPBEXexcGood3 2 3 2 2" xfId="25858" xr:uid="{00000000-0005-0000-0000-0000D5AB0000}"/>
    <cellStyle name="SAPBEXexcGood3 2 3 3" xfId="21266" xr:uid="{00000000-0005-0000-0000-0000D6AB0000}"/>
    <cellStyle name="SAPBEXexcGood3 2 4" xfId="11540" xr:uid="{00000000-0005-0000-0000-0000D7AB0000}"/>
    <cellStyle name="SAPBEXexcGood3 2 4 2" xfId="24292" xr:uid="{00000000-0005-0000-0000-0000D8AB0000}"/>
    <cellStyle name="SAPBEXexcGood3 2 5" xfId="19816" xr:uid="{00000000-0005-0000-0000-0000D9AB0000}"/>
    <cellStyle name="SAPBEXexcGood3 2 5 2" xfId="30144" xr:uid="{00000000-0005-0000-0000-0000DAAB0000}"/>
    <cellStyle name="SAPBEXexcGood3 2 6" xfId="20682" xr:uid="{00000000-0005-0000-0000-0000DBAB0000}"/>
    <cellStyle name="SAPBEXexcGood3 2 6 2" xfId="30360" xr:uid="{00000000-0005-0000-0000-0000DCAB0000}"/>
    <cellStyle name="SAPBEXexcGood3 2 7" xfId="23460" xr:uid="{00000000-0005-0000-0000-0000DDAB0000}"/>
    <cellStyle name="SAPBEXexcGood3 2 8" xfId="32930" xr:uid="{00000000-0005-0000-0000-0000DEAB0000}"/>
    <cellStyle name="SAPBEXexcGood3 2 9" xfId="34003" xr:uid="{00000000-0005-0000-0000-0000DFAB0000}"/>
    <cellStyle name="SAPBEXexcGood3 3" xfId="7602" xr:uid="{00000000-0005-0000-0000-0000E0AB0000}"/>
    <cellStyle name="SAPBEXexcGood3 3 2" xfId="14108" xr:uid="{00000000-0005-0000-0000-0000E1AB0000}"/>
    <cellStyle name="SAPBEXexcGood3 3 2 2" xfId="26838" xr:uid="{00000000-0005-0000-0000-0000E2AB0000}"/>
    <cellStyle name="SAPBEXexcGood3 3 3" xfId="22328" xr:uid="{00000000-0005-0000-0000-0000E3AB0000}"/>
    <cellStyle name="SAPBEXexcGood3 4" xfId="11424" xr:uid="{00000000-0005-0000-0000-0000E4AB0000}"/>
    <cellStyle name="SAPBEXexcGood3 4 2" xfId="16725" xr:uid="{00000000-0005-0000-0000-0000E5AB0000}"/>
    <cellStyle name="SAPBEXexcGood3 4 2 2" xfId="29260" xr:uid="{00000000-0005-0000-0000-0000E6AB0000}"/>
    <cellStyle name="SAPBEXexcGood3 4 3" xfId="24179" xr:uid="{00000000-0005-0000-0000-0000E7AB0000}"/>
    <cellStyle name="SAPBEXexcGood3 5" xfId="11928" xr:uid="{00000000-0005-0000-0000-0000E8AB0000}"/>
    <cellStyle name="SAPBEXexcGood3 5 2" xfId="17096" xr:uid="{00000000-0005-0000-0000-0000E9AB0000}"/>
    <cellStyle name="SAPBEXexcGood3 5 2 2" xfId="29627" xr:uid="{00000000-0005-0000-0000-0000EAAB0000}"/>
    <cellStyle name="SAPBEXexcGood3 5 3" xfId="24677" xr:uid="{00000000-0005-0000-0000-0000EBAB0000}"/>
    <cellStyle name="SAPBEXexcGood3 6" xfId="11972" xr:uid="{00000000-0005-0000-0000-0000ECAB0000}"/>
    <cellStyle name="SAPBEXexcGood3 6 2" xfId="24720" xr:uid="{00000000-0005-0000-0000-0000EDAB0000}"/>
    <cellStyle name="SAPBEXexcGood3 7" xfId="18530" xr:uid="{00000000-0005-0000-0000-0000EEAB0000}"/>
    <cellStyle name="SAPBEXexcGood3 7 2" xfId="30070" xr:uid="{00000000-0005-0000-0000-0000EFAB0000}"/>
    <cellStyle name="SAPBEXexcGood3 8" xfId="20531" xr:uid="{00000000-0005-0000-0000-0000F0AB0000}"/>
    <cellStyle name="SAPBEXexcGood3 8 2" xfId="30211" xr:uid="{00000000-0005-0000-0000-0000F1AB0000}"/>
    <cellStyle name="SAPBEXexcGood3 9" xfId="31898" xr:uid="{00000000-0005-0000-0000-0000F2AB0000}"/>
    <cellStyle name="SAPBEXfilterDrill" xfId="5952" xr:uid="{00000000-0005-0000-0000-0000F3AB0000}"/>
    <cellStyle name="SAPBEXfilterDrill 10" xfId="17367" xr:uid="{00000000-0005-0000-0000-0000F4AB0000}"/>
    <cellStyle name="SAPBEXfilterDrill 10 2" xfId="29898" xr:uid="{00000000-0005-0000-0000-0000F5AB0000}"/>
    <cellStyle name="SAPBEXfilterDrill 11" xfId="16010" xr:uid="{00000000-0005-0000-0000-0000F6AB0000}"/>
    <cellStyle name="SAPBEXfilterDrill 11 2" xfId="28638" xr:uid="{00000000-0005-0000-0000-0000F7AB0000}"/>
    <cellStyle name="SAPBEXfilterDrill 12" xfId="15968" xr:uid="{00000000-0005-0000-0000-0000F8AB0000}"/>
    <cellStyle name="SAPBEXfilterDrill 12 2" xfId="28604" xr:uid="{00000000-0005-0000-0000-0000F9AB0000}"/>
    <cellStyle name="SAPBEXfilterDrill 13" xfId="12333" xr:uid="{00000000-0005-0000-0000-0000FAAB0000}"/>
    <cellStyle name="SAPBEXfilterDrill 13 2" xfId="25079" xr:uid="{00000000-0005-0000-0000-0000FBAB0000}"/>
    <cellStyle name="SAPBEXfilterDrill 14" xfId="16206" xr:uid="{00000000-0005-0000-0000-0000FCAB0000}"/>
    <cellStyle name="SAPBEXfilterDrill 14 2" xfId="28823" xr:uid="{00000000-0005-0000-0000-0000FDAB0000}"/>
    <cellStyle name="SAPBEXfilterDrill 15" xfId="17277" xr:uid="{00000000-0005-0000-0000-0000FEAB0000}"/>
    <cellStyle name="SAPBEXfilterDrill 15 2" xfId="29808" xr:uid="{00000000-0005-0000-0000-0000FFAB0000}"/>
    <cellStyle name="SAPBEXfilterDrill 16" xfId="18531" xr:uid="{00000000-0005-0000-0000-000000AC0000}"/>
    <cellStyle name="SAPBEXfilterDrill 16 2" xfId="30071" xr:uid="{00000000-0005-0000-0000-000001AC0000}"/>
    <cellStyle name="SAPBEXfilterDrill 17" xfId="31899" xr:uid="{00000000-0005-0000-0000-000002AC0000}"/>
    <cellStyle name="SAPBEXfilterDrill 18" xfId="35100" xr:uid="{00000000-0005-0000-0000-000003AC0000}"/>
    <cellStyle name="SAPBEXfilterDrill 19" xfId="34326" xr:uid="{00000000-0005-0000-0000-000004AC0000}"/>
    <cellStyle name="SAPBEXfilterDrill 2" xfId="6375" xr:uid="{00000000-0005-0000-0000-000005AC0000}"/>
    <cellStyle name="SAPBEXfilterDrill 2 10" xfId="17142" xr:uid="{00000000-0005-0000-0000-000006AC0000}"/>
    <cellStyle name="SAPBEXfilterDrill 2 10 2" xfId="29673" xr:uid="{00000000-0005-0000-0000-000007AC0000}"/>
    <cellStyle name="SAPBEXfilterDrill 2 11" xfId="15864" xr:uid="{00000000-0005-0000-0000-000008AC0000}"/>
    <cellStyle name="SAPBEXfilterDrill 2 11 2" xfId="28505" xr:uid="{00000000-0005-0000-0000-000009AC0000}"/>
    <cellStyle name="SAPBEXfilterDrill 2 12" xfId="17184" xr:uid="{00000000-0005-0000-0000-00000AAC0000}"/>
    <cellStyle name="SAPBEXfilterDrill 2 12 2" xfId="29715" xr:uid="{00000000-0005-0000-0000-00000BAC0000}"/>
    <cellStyle name="SAPBEXfilterDrill 2 13" xfId="15963" xr:uid="{00000000-0005-0000-0000-00000CAC0000}"/>
    <cellStyle name="SAPBEXfilterDrill 2 13 2" xfId="28599" xr:uid="{00000000-0005-0000-0000-00000DAC0000}"/>
    <cellStyle name="SAPBEXfilterDrill 2 14" xfId="17320" xr:uid="{00000000-0005-0000-0000-00000EAC0000}"/>
    <cellStyle name="SAPBEXfilterDrill 2 14 2" xfId="29851" xr:uid="{00000000-0005-0000-0000-00000FAC0000}"/>
    <cellStyle name="SAPBEXfilterDrill 2 15" xfId="19234" xr:uid="{00000000-0005-0000-0000-000010AC0000}"/>
    <cellStyle name="SAPBEXfilterDrill 2 15 2" xfId="30120" xr:uid="{00000000-0005-0000-0000-000011AC0000}"/>
    <cellStyle name="SAPBEXfilterDrill 2 16" xfId="32351" xr:uid="{00000000-0005-0000-0000-000012AC0000}"/>
    <cellStyle name="SAPBEXfilterDrill 2 17" xfId="36592" xr:uid="{00000000-0005-0000-0000-000013AC0000}"/>
    <cellStyle name="SAPBEXfilterDrill 2 18" xfId="34342" xr:uid="{00000000-0005-0000-0000-000014AC0000}"/>
    <cellStyle name="SAPBEXfilterDrill 2 19" xfId="35109" xr:uid="{00000000-0005-0000-0000-000015AC0000}"/>
    <cellStyle name="SAPBEXfilterDrill 2 2" xfId="9560" xr:uid="{00000000-0005-0000-0000-000016AC0000}"/>
    <cellStyle name="SAPBEXfilterDrill 2 2 2" xfId="11773" xr:uid="{00000000-0005-0000-0000-000017AC0000}"/>
    <cellStyle name="SAPBEXfilterDrill 2 2 2 10" xfId="12666" xr:uid="{00000000-0005-0000-0000-000018AC0000}"/>
    <cellStyle name="SAPBEXfilterDrill 2 2 2 10 2" xfId="25412" xr:uid="{00000000-0005-0000-0000-000019AC0000}"/>
    <cellStyle name="SAPBEXfilterDrill 2 2 2 11" xfId="17135" xr:uid="{00000000-0005-0000-0000-00001AAC0000}"/>
    <cellStyle name="SAPBEXfilterDrill 2 2 2 11 2" xfId="29666" xr:uid="{00000000-0005-0000-0000-00001BAC0000}"/>
    <cellStyle name="SAPBEXfilterDrill 2 2 2 12" xfId="12338" xr:uid="{00000000-0005-0000-0000-00001CAC0000}"/>
    <cellStyle name="SAPBEXfilterDrill 2 2 2 12 2" xfId="25084" xr:uid="{00000000-0005-0000-0000-00001DAC0000}"/>
    <cellStyle name="SAPBEXfilterDrill 2 2 2 13" xfId="24523" xr:uid="{00000000-0005-0000-0000-00001EAC0000}"/>
    <cellStyle name="SAPBEXfilterDrill 2 2 2 2" xfId="17005" xr:uid="{00000000-0005-0000-0000-00001FAC0000}"/>
    <cellStyle name="SAPBEXfilterDrill 2 2 2 2 2" xfId="29538" xr:uid="{00000000-0005-0000-0000-000020AC0000}"/>
    <cellStyle name="SAPBEXfilterDrill 2 2 2 3" xfId="17366" xr:uid="{00000000-0005-0000-0000-000021AC0000}"/>
    <cellStyle name="SAPBEXfilterDrill 2 2 2 3 2" xfId="29897" xr:uid="{00000000-0005-0000-0000-000022AC0000}"/>
    <cellStyle name="SAPBEXfilterDrill 2 2 2 4" xfId="17204" xr:uid="{00000000-0005-0000-0000-000023AC0000}"/>
    <cellStyle name="SAPBEXfilterDrill 2 2 2 4 2" xfId="29735" xr:uid="{00000000-0005-0000-0000-000024AC0000}"/>
    <cellStyle name="SAPBEXfilterDrill 2 2 2 5" xfId="17163" xr:uid="{00000000-0005-0000-0000-000025AC0000}"/>
    <cellStyle name="SAPBEXfilterDrill 2 2 2 5 2" xfId="29694" xr:uid="{00000000-0005-0000-0000-000026AC0000}"/>
    <cellStyle name="SAPBEXfilterDrill 2 2 2 6" xfId="17209" xr:uid="{00000000-0005-0000-0000-000027AC0000}"/>
    <cellStyle name="SAPBEXfilterDrill 2 2 2 6 2" xfId="29740" xr:uid="{00000000-0005-0000-0000-000028AC0000}"/>
    <cellStyle name="SAPBEXfilterDrill 2 2 2 7" xfId="12340" xr:uid="{00000000-0005-0000-0000-000029AC0000}"/>
    <cellStyle name="SAPBEXfilterDrill 2 2 2 7 2" xfId="25086" xr:uid="{00000000-0005-0000-0000-00002AAC0000}"/>
    <cellStyle name="SAPBEXfilterDrill 2 2 2 8" xfId="12204" xr:uid="{00000000-0005-0000-0000-00002BAC0000}"/>
    <cellStyle name="SAPBEXfilterDrill 2 2 2 8 2" xfId="24950" xr:uid="{00000000-0005-0000-0000-00002CAC0000}"/>
    <cellStyle name="SAPBEXfilterDrill 2 2 2 9" xfId="15962" xr:uid="{00000000-0005-0000-0000-00002DAC0000}"/>
    <cellStyle name="SAPBEXfilterDrill 2 2 2 9 2" xfId="28598" xr:uid="{00000000-0005-0000-0000-00002EAC0000}"/>
    <cellStyle name="SAPBEXfilterDrill 2 2 3" xfId="11501" xr:uid="{00000000-0005-0000-0000-00002FAC0000}"/>
    <cellStyle name="SAPBEXfilterDrill 2 2 3 10" xfId="17161" xr:uid="{00000000-0005-0000-0000-000030AC0000}"/>
    <cellStyle name="SAPBEXfilterDrill 2 2 3 10 2" xfId="29692" xr:uid="{00000000-0005-0000-0000-000031AC0000}"/>
    <cellStyle name="SAPBEXfilterDrill 2 2 3 11" xfId="17196" xr:uid="{00000000-0005-0000-0000-000032AC0000}"/>
    <cellStyle name="SAPBEXfilterDrill 2 2 3 11 2" xfId="29727" xr:uid="{00000000-0005-0000-0000-000033AC0000}"/>
    <cellStyle name="SAPBEXfilterDrill 2 2 3 12" xfId="17136" xr:uid="{00000000-0005-0000-0000-000034AC0000}"/>
    <cellStyle name="SAPBEXfilterDrill 2 2 3 12 2" xfId="29667" xr:uid="{00000000-0005-0000-0000-000035AC0000}"/>
    <cellStyle name="SAPBEXfilterDrill 2 2 3 13" xfId="24256" xr:uid="{00000000-0005-0000-0000-000036AC0000}"/>
    <cellStyle name="SAPBEXfilterDrill 2 2 3 2" xfId="16787" xr:uid="{00000000-0005-0000-0000-000037AC0000}"/>
    <cellStyle name="SAPBEXfilterDrill 2 2 3 2 2" xfId="29322" xr:uid="{00000000-0005-0000-0000-000038AC0000}"/>
    <cellStyle name="SAPBEXfilterDrill 2 2 3 3" xfId="17347" xr:uid="{00000000-0005-0000-0000-000039AC0000}"/>
    <cellStyle name="SAPBEXfilterDrill 2 2 3 3 2" xfId="29878" xr:uid="{00000000-0005-0000-0000-00003AAC0000}"/>
    <cellStyle name="SAPBEXfilterDrill 2 2 3 4" xfId="12103" xr:uid="{00000000-0005-0000-0000-00003BAC0000}"/>
    <cellStyle name="SAPBEXfilterDrill 2 2 3 4 2" xfId="24848" xr:uid="{00000000-0005-0000-0000-00003CAC0000}"/>
    <cellStyle name="SAPBEXfilterDrill 2 2 3 5" xfId="12975" xr:uid="{00000000-0005-0000-0000-00003DAC0000}"/>
    <cellStyle name="SAPBEXfilterDrill 2 2 3 5 2" xfId="25721" xr:uid="{00000000-0005-0000-0000-00003EAC0000}"/>
    <cellStyle name="SAPBEXfilterDrill 2 2 3 6" xfId="16132" xr:uid="{00000000-0005-0000-0000-00003FAC0000}"/>
    <cellStyle name="SAPBEXfilterDrill 2 2 3 6 2" xfId="28754" xr:uid="{00000000-0005-0000-0000-000040AC0000}"/>
    <cellStyle name="SAPBEXfilterDrill 2 2 3 7" xfId="17299" xr:uid="{00000000-0005-0000-0000-000041AC0000}"/>
    <cellStyle name="SAPBEXfilterDrill 2 2 3 7 2" xfId="29830" xr:uid="{00000000-0005-0000-0000-000042AC0000}"/>
    <cellStyle name="SAPBEXfilterDrill 2 2 3 8" xfId="11999" xr:uid="{00000000-0005-0000-0000-000043AC0000}"/>
    <cellStyle name="SAPBEXfilterDrill 2 2 3 8 2" xfId="24747" xr:uid="{00000000-0005-0000-0000-000044AC0000}"/>
    <cellStyle name="SAPBEXfilterDrill 2 2 3 9" xfId="12244" xr:uid="{00000000-0005-0000-0000-000045AC0000}"/>
    <cellStyle name="SAPBEXfilterDrill 2 2 3 9 2" xfId="24990" xr:uid="{00000000-0005-0000-0000-000046AC0000}"/>
    <cellStyle name="SAPBEXfilterDrill 2 2 4" xfId="17242" xr:uid="{00000000-0005-0000-0000-000047AC0000}"/>
    <cellStyle name="SAPBEXfilterDrill 2 2 4 2" xfId="29773" xr:uid="{00000000-0005-0000-0000-000048AC0000}"/>
    <cellStyle name="SAPBEXfilterDrill 2 2 5" xfId="12233" xr:uid="{00000000-0005-0000-0000-000049AC0000}"/>
    <cellStyle name="SAPBEXfilterDrill 2 2 5 2" xfId="24979" xr:uid="{00000000-0005-0000-0000-00004AAC0000}"/>
    <cellStyle name="SAPBEXfilterDrill 2 2 6" xfId="12273" xr:uid="{00000000-0005-0000-0000-00004BAC0000}"/>
    <cellStyle name="SAPBEXfilterDrill 2 2 6 2" xfId="25019" xr:uid="{00000000-0005-0000-0000-00004CAC0000}"/>
    <cellStyle name="SAPBEXfilterDrill 2 2 7" xfId="12937" xr:uid="{00000000-0005-0000-0000-00004DAC0000}"/>
    <cellStyle name="SAPBEXfilterDrill 2 2 7 2" xfId="25683" xr:uid="{00000000-0005-0000-0000-00004EAC0000}"/>
    <cellStyle name="SAPBEXfilterDrill 2 2 8" xfId="15939" xr:uid="{00000000-0005-0000-0000-00004FAC0000}"/>
    <cellStyle name="SAPBEXfilterDrill 2 2 8 2" xfId="28579" xr:uid="{00000000-0005-0000-0000-000050AC0000}"/>
    <cellStyle name="SAPBEXfilterDrill 2 2 9" xfId="23541" xr:uid="{00000000-0005-0000-0000-000051AC0000}"/>
    <cellStyle name="SAPBEXfilterDrill 2 20" xfId="36589" xr:uid="{00000000-0005-0000-0000-000052AC0000}"/>
    <cellStyle name="SAPBEXfilterDrill 2 3" xfId="7725" xr:uid="{00000000-0005-0000-0000-000053AC0000}"/>
    <cellStyle name="SAPBEXfilterDrill 2 3 10" xfId="17401" xr:uid="{00000000-0005-0000-0000-000054AC0000}"/>
    <cellStyle name="SAPBEXfilterDrill 2 3 10 2" xfId="29932" xr:uid="{00000000-0005-0000-0000-000055AC0000}"/>
    <cellStyle name="SAPBEXfilterDrill 2 3 11" xfId="22443" xr:uid="{00000000-0005-0000-0000-000056AC0000}"/>
    <cellStyle name="SAPBEXfilterDrill 2 3 2" xfId="14222" xr:uid="{00000000-0005-0000-0000-000057AC0000}"/>
    <cellStyle name="SAPBEXfilterDrill 2 3 2 2" xfId="26948" xr:uid="{00000000-0005-0000-0000-000058AC0000}"/>
    <cellStyle name="SAPBEXfilterDrill 2 3 3" xfId="17152" xr:uid="{00000000-0005-0000-0000-000059AC0000}"/>
    <cellStyle name="SAPBEXfilterDrill 2 3 3 2" xfId="29683" xr:uid="{00000000-0005-0000-0000-00005AAC0000}"/>
    <cellStyle name="SAPBEXfilterDrill 2 3 4" xfId="17168" xr:uid="{00000000-0005-0000-0000-00005BAC0000}"/>
    <cellStyle name="SAPBEXfilterDrill 2 3 4 2" xfId="29699" xr:uid="{00000000-0005-0000-0000-00005CAC0000}"/>
    <cellStyle name="SAPBEXfilterDrill 2 3 5" xfId="17376" xr:uid="{00000000-0005-0000-0000-00005DAC0000}"/>
    <cellStyle name="SAPBEXfilterDrill 2 3 5 2" xfId="29907" xr:uid="{00000000-0005-0000-0000-00005EAC0000}"/>
    <cellStyle name="SAPBEXfilterDrill 2 3 6" xfId="17381" xr:uid="{00000000-0005-0000-0000-00005FAC0000}"/>
    <cellStyle name="SAPBEXfilterDrill 2 3 6 2" xfId="29912" xr:uid="{00000000-0005-0000-0000-000060AC0000}"/>
    <cellStyle name="SAPBEXfilterDrill 2 3 7" xfId="17271" xr:uid="{00000000-0005-0000-0000-000061AC0000}"/>
    <cellStyle name="SAPBEXfilterDrill 2 3 7 2" xfId="29802" xr:uid="{00000000-0005-0000-0000-000062AC0000}"/>
    <cellStyle name="SAPBEXfilterDrill 2 3 8" xfId="12524" xr:uid="{00000000-0005-0000-0000-000063AC0000}"/>
    <cellStyle name="SAPBEXfilterDrill 2 3 8 2" xfId="25270" xr:uid="{00000000-0005-0000-0000-000064AC0000}"/>
    <cellStyle name="SAPBEXfilterDrill 2 3 9" xfId="17395" xr:uid="{00000000-0005-0000-0000-000065AC0000}"/>
    <cellStyle name="SAPBEXfilterDrill 2 3 9 2" xfId="29926" xr:uid="{00000000-0005-0000-0000-000066AC0000}"/>
    <cellStyle name="SAPBEXfilterDrill 2 4" xfId="11499" xr:uid="{00000000-0005-0000-0000-000067AC0000}"/>
    <cellStyle name="SAPBEXfilterDrill 2 4 10" xfId="16618" xr:uid="{00000000-0005-0000-0000-000068AC0000}"/>
    <cellStyle name="SAPBEXfilterDrill 2 4 10 2" xfId="29153" xr:uid="{00000000-0005-0000-0000-000069AC0000}"/>
    <cellStyle name="SAPBEXfilterDrill 2 4 11" xfId="12068" xr:uid="{00000000-0005-0000-0000-00006AAC0000}"/>
    <cellStyle name="SAPBEXfilterDrill 2 4 11 2" xfId="24813" xr:uid="{00000000-0005-0000-0000-00006BAC0000}"/>
    <cellStyle name="SAPBEXfilterDrill 2 4 12" xfId="17335" xr:uid="{00000000-0005-0000-0000-00006CAC0000}"/>
    <cellStyle name="SAPBEXfilterDrill 2 4 12 2" xfId="29866" xr:uid="{00000000-0005-0000-0000-00006DAC0000}"/>
    <cellStyle name="SAPBEXfilterDrill 2 4 13" xfId="24254" xr:uid="{00000000-0005-0000-0000-00006EAC0000}"/>
    <cellStyle name="SAPBEXfilterDrill 2 4 2" xfId="16785" xr:uid="{00000000-0005-0000-0000-00006FAC0000}"/>
    <cellStyle name="SAPBEXfilterDrill 2 4 2 2" xfId="29320" xr:uid="{00000000-0005-0000-0000-000070AC0000}"/>
    <cellStyle name="SAPBEXfilterDrill 2 4 3" xfId="17346" xr:uid="{00000000-0005-0000-0000-000071AC0000}"/>
    <cellStyle name="SAPBEXfilterDrill 2 4 3 2" xfId="29877" xr:uid="{00000000-0005-0000-0000-000072AC0000}"/>
    <cellStyle name="SAPBEXfilterDrill 2 4 4" xfId="12967" xr:uid="{00000000-0005-0000-0000-000073AC0000}"/>
    <cellStyle name="SAPBEXfilterDrill 2 4 4 2" xfId="25713" xr:uid="{00000000-0005-0000-0000-000074AC0000}"/>
    <cellStyle name="SAPBEXfilterDrill 2 4 5" xfId="15956" xr:uid="{00000000-0005-0000-0000-000075AC0000}"/>
    <cellStyle name="SAPBEXfilterDrill 2 4 5 2" xfId="28592" xr:uid="{00000000-0005-0000-0000-000076AC0000}"/>
    <cellStyle name="SAPBEXfilterDrill 2 4 6" xfId="12053" xr:uid="{00000000-0005-0000-0000-000077AC0000}"/>
    <cellStyle name="SAPBEXfilterDrill 2 4 6 2" xfId="24798" xr:uid="{00000000-0005-0000-0000-000078AC0000}"/>
    <cellStyle name="SAPBEXfilterDrill 2 4 7" xfId="15942" xr:uid="{00000000-0005-0000-0000-000079AC0000}"/>
    <cellStyle name="SAPBEXfilterDrill 2 4 7 2" xfId="28582" xr:uid="{00000000-0005-0000-0000-00007AAC0000}"/>
    <cellStyle name="SAPBEXfilterDrill 2 4 8" xfId="16055" xr:uid="{00000000-0005-0000-0000-00007BAC0000}"/>
    <cellStyle name="SAPBEXfilterDrill 2 4 8 2" xfId="28682" xr:uid="{00000000-0005-0000-0000-00007CAC0000}"/>
    <cellStyle name="SAPBEXfilterDrill 2 4 9" xfId="17294" xr:uid="{00000000-0005-0000-0000-00007DAC0000}"/>
    <cellStyle name="SAPBEXfilterDrill 2 4 9 2" xfId="29825" xr:uid="{00000000-0005-0000-0000-00007EAC0000}"/>
    <cellStyle name="SAPBEXfilterDrill 2 5" xfId="13003" xr:uid="{00000000-0005-0000-0000-00007FAC0000}"/>
    <cellStyle name="SAPBEXfilterDrill 2 5 2" xfId="25749" xr:uid="{00000000-0005-0000-0000-000080AC0000}"/>
    <cellStyle name="SAPBEXfilterDrill 2 6" xfId="12195" xr:uid="{00000000-0005-0000-0000-000081AC0000}"/>
    <cellStyle name="SAPBEXfilterDrill 2 6 2" xfId="24941" xr:uid="{00000000-0005-0000-0000-000082AC0000}"/>
    <cellStyle name="SAPBEXfilterDrill 2 7" xfId="12312" xr:uid="{00000000-0005-0000-0000-000083AC0000}"/>
    <cellStyle name="SAPBEXfilterDrill 2 7 2" xfId="25058" xr:uid="{00000000-0005-0000-0000-000084AC0000}"/>
    <cellStyle name="SAPBEXfilterDrill 2 8" xfId="16143" xr:uid="{00000000-0005-0000-0000-000085AC0000}"/>
    <cellStyle name="SAPBEXfilterDrill 2 8 2" xfId="28765" xr:uid="{00000000-0005-0000-0000-000086AC0000}"/>
    <cellStyle name="SAPBEXfilterDrill 2 9" xfId="12066" xr:uid="{00000000-0005-0000-0000-000087AC0000}"/>
    <cellStyle name="SAPBEXfilterDrill 2 9 2" xfId="24811" xr:uid="{00000000-0005-0000-0000-000088AC0000}"/>
    <cellStyle name="SAPBEXfilterDrill 20" xfId="36561" xr:uid="{00000000-0005-0000-0000-000089AC0000}"/>
    <cellStyle name="SAPBEXfilterDrill 21" xfId="34431" xr:uid="{00000000-0005-0000-0000-00008AAC0000}"/>
    <cellStyle name="SAPBEXfilterDrill 3" xfId="9471" xr:uid="{00000000-0005-0000-0000-00008BAC0000}"/>
    <cellStyle name="SAPBEXfilterDrill 3 2" xfId="11724" xr:uid="{00000000-0005-0000-0000-00008CAC0000}"/>
    <cellStyle name="SAPBEXfilterDrill 3 2 10" xfId="17261" xr:uid="{00000000-0005-0000-0000-00008DAC0000}"/>
    <cellStyle name="SAPBEXfilterDrill 3 2 10 2" xfId="29792" xr:uid="{00000000-0005-0000-0000-00008EAC0000}"/>
    <cellStyle name="SAPBEXfilterDrill 3 2 11" xfId="16624" xr:uid="{00000000-0005-0000-0000-00008FAC0000}"/>
    <cellStyle name="SAPBEXfilterDrill 3 2 11 2" xfId="29159" xr:uid="{00000000-0005-0000-0000-000090AC0000}"/>
    <cellStyle name="SAPBEXfilterDrill 3 2 12" xfId="17309" xr:uid="{00000000-0005-0000-0000-000091AC0000}"/>
    <cellStyle name="SAPBEXfilterDrill 3 2 12 2" xfId="29840" xr:uid="{00000000-0005-0000-0000-000092AC0000}"/>
    <cellStyle name="SAPBEXfilterDrill 3 2 13" xfId="24474" xr:uid="{00000000-0005-0000-0000-000093AC0000}"/>
    <cellStyle name="SAPBEXfilterDrill 3 2 2" xfId="16962" xr:uid="{00000000-0005-0000-0000-000094AC0000}"/>
    <cellStyle name="SAPBEXfilterDrill 3 2 2 2" xfId="29495" xr:uid="{00000000-0005-0000-0000-000095AC0000}"/>
    <cellStyle name="SAPBEXfilterDrill 3 2 3" xfId="17356" xr:uid="{00000000-0005-0000-0000-000096AC0000}"/>
    <cellStyle name="SAPBEXfilterDrill 3 2 3 2" xfId="29887" xr:uid="{00000000-0005-0000-0000-000097AC0000}"/>
    <cellStyle name="SAPBEXfilterDrill 3 2 4" xfId="12969" xr:uid="{00000000-0005-0000-0000-000098AC0000}"/>
    <cellStyle name="SAPBEXfilterDrill 3 2 4 2" xfId="25715" xr:uid="{00000000-0005-0000-0000-000099AC0000}"/>
    <cellStyle name="SAPBEXfilterDrill 3 2 5" xfId="17323" xr:uid="{00000000-0005-0000-0000-00009AAC0000}"/>
    <cellStyle name="SAPBEXfilterDrill 3 2 5 2" xfId="29854" xr:uid="{00000000-0005-0000-0000-00009BAC0000}"/>
    <cellStyle name="SAPBEXfilterDrill 3 2 6" xfId="16681" xr:uid="{00000000-0005-0000-0000-00009CAC0000}"/>
    <cellStyle name="SAPBEXfilterDrill 3 2 6 2" xfId="29216" xr:uid="{00000000-0005-0000-0000-00009DAC0000}"/>
    <cellStyle name="SAPBEXfilterDrill 3 2 7" xfId="16081" xr:uid="{00000000-0005-0000-0000-00009EAC0000}"/>
    <cellStyle name="SAPBEXfilterDrill 3 2 7 2" xfId="28708" xr:uid="{00000000-0005-0000-0000-00009FAC0000}"/>
    <cellStyle name="SAPBEXfilterDrill 3 2 8" xfId="17156" xr:uid="{00000000-0005-0000-0000-0000A0AC0000}"/>
    <cellStyle name="SAPBEXfilterDrill 3 2 8 2" xfId="29687" xr:uid="{00000000-0005-0000-0000-0000A1AC0000}"/>
    <cellStyle name="SAPBEXfilterDrill 3 2 9" xfId="17388" xr:uid="{00000000-0005-0000-0000-0000A2AC0000}"/>
    <cellStyle name="SAPBEXfilterDrill 3 2 9 2" xfId="29919" xr:uid="{00000000-0005-0000-0000-0000A3AC0000}"/>
    <cellStyle name="SAPBEXfilterDrill 3 3" xfId="11817" xr:uid="{00000000-0005-0000-0000-0000A4AC0000}"/>
    <cellStyle name="SAPBEXfilterDrill 3 3 10" xfId="17218" xr:uid="{00000000-0005-0000-0000-0000A5AC0000}"/>
    <cellStyle name="SAPBEXfilterDrill 3 3 10 2" xfId="29749" xr:uid="{00000000-0005-0000-0000-0000A6AC0000}"/>
    <cellStyle name="SAPBEXfilterDrill 3 3 11" xfId="16101" xr:uid="{00000000-0005-0000-0000-0000A7AC0000}"/>
    <cellStyle name="SAPBEXfilterDrill 3 3 11 2" xfId="28724" xr:uid="{00000000-0005-0000-0000-0000A8AC0000}"/>
    <cellStyle name="SAPBEXfilterDrill 3 3 12" xfId="12247" xr:uid="{00000000-0005-0000-0000-0000A9AC0000}"/>
    <cellStyle name="SAPBEXfilterDrill 3 3 12 2" xfId="24993" xr:uid="{00000000-0005-0000-0000-0000AAAC0000}"/>
    <cellStyle name="SAPBEXfilterDrill 3 3 13" xfId="24566" xr:uid="{00000000-0005-0000-0000-0000ABAC0000}"/>
    <cellStyle name="SAPBEXfilterDrill 3 3 2" xfId="17031" xr:uid="{00000000-0005-0000-0000-0000ACAC0000}"/>
    <cellStyle name="SAPBEXfilterDrill 3 3 2 2" xfId="29562" xr:uid="{00000000-0005-0000-0000-0000ADAC0000}"/>
    <cellStyle name="SAPBEXfilterDrill 3 3 3" xfId="17370" xr:uid="{00000000-0005-0000-0000-0000AEAC0000}"/>
    <cellStyle name="SAPBEXfilterDrill 3 3 3 2" xfId="29901" xr:uid="{00000000-0005-0000-0000-0000AFAC0000}"/>
    <cellStyle name="SAPBEXfilterDrill 3 3 4" xfId="17189" xr:uid="{00000000-0005-0000-0000-0000B0AC0000}"/>
    <cellStyle name="SAPBEXfilterDrill 3 3 4 2" xfId="29720" xr:uid="{00000000-0005-0000-0000-0000B1AC0000}"/>
    <cellStyle name="SAPBEXfilterDrill 3 3 5" xfId="15964" xr:uid="{00000000-0005-0000-0000-0000B2AC0000}"/>
    <cellStyle name="SAPBEXfilterDrill 3 3 5 2" xfId="28600" xr:uid="{00000000-0005-0000-0000-0000B3AC0000}"/>
    <cellStyle name="SAPBEXfilterDrill 3 3 6" xfId="12253" xr:uid="{00000000-0005-0000-0000-0000B4AC0000}"/>
    <cellStyle name="SAPBEXfilterDrill 3 3 6 2" xfId="24999" xr:uid="{00000000-0005-0000-0000-0000B5AC0000}"/>
    <cellStyle name="SAPBEXfilterDrill 3 3 7" xfId="12064" xr:uid="{00000000-0005-0000-0000-0000B6AC0000}"/>
    <cellStyle name="SAPBEXfilterDrill 3 3 7 2" xfId="24809" xr:uid="{00000000-0005-0000-0000-0000B7AC0000}"/>
    <cellStyle name="SAPBEXfilterDrill 3 3 8" xfId="17213" xr:uid="{00000000-0005-0000-0000-0000B8AC0000}"/>
    <cellStyle name="SAPBEXfilterDrill 3 3 8 2" xfId="29744" xr:uid="{00000000-0005-0000-0000-0000B9AC0000}"/>
    <cellStyle name="SAPBEXfilterDrill 3 3 9" xfId="12714" xr:uid="{00000000-0005-0000-0000-0000BAAC0000}"/>
    <cellStyle name="SAPBEXfilterDrill 3 3 9 2" xfId="25460" xr:uid="{00000000-0005-0000-0000-0000BBAC0000}"/>
    <cellStyle name="SAPBEXfilterDrill 3 4" xfId="17229" xr:uid="{00000000-0005-0000-0000-0000BCAC0000}"/>
    <cellStyle name="SAPBEXfilterDrill 3 4 2" xfId="29760" xr:uid="{00000000-0005-0000-0000-0000BDAC0000}"/>
    <cellStyle name="SAPBEXfilterDrill 3 5" xfId="16323" xr:uid="{00000000-0005-0000-0000-0000BEAC0000}"/>
    <cellStyle name="SAPBEXfilterDrill 3 5 2" xfId="28865" xr:uid="{00000000-0005-0000-0000-0000BFAC0000}"/>
    <cellStyle name="SAPBEXfilterDrill 3 6" xfId="12250" xr:uid="{00000000-0005-0000-0000-0000C0AC0000}"/>
    <cellStyle name="SAPBEXfilterDrill 3 6 2" xfId="24996" xr:uid="{00000000-0005-0000-0000-0000C1AC0000}"/>
    <cellStyle name="SAPBEXfilterDrill 3 7" xfId="12052" xr:uid="{00000000-0005-0000-0000-0000C2AC0000}"/>
    <cellStyle name="SAPBEXfilterDrill 3 7 2" xfId="24797" xr:uid="{00000000-0005-0000-0000-0000C3AC0000}"/>
    <cellStyle name="SAPBEXfilterDrill 3 8" xfId="12238" xr:uid="{00000000-0005-0000-0000-0000C4AC0000}"/>
    <cellStyle name="SAPBEXfilterDrill 3 8 2" xfId="24984" xr:uid="{00000000-0005-0000-0000-0000C5AC0000}"/>
    <cellStyle name="SAPBEXfilterDrill 3 9" xfId="23461" xr:uid="{00000000-0005-0000-0000-0000C6AC0000}"/>
    <cellStyle name="SAPBEXfilterDrill 4" xfId="7603" xr:uid="{00000000-0005-0000-0000-0000C7AC0000}"/>
    <cellStyle name="SAPBEXfilterDrill 4 10" xfId="17167" xr:uid="{00000000-0005-0000-0000-0000C8AC0000}"/>
    <cellStyle name="SAPBEXfilterDrill 4 10 2" xfId="29698" xr:uid="{00000000-0005-0000-0000-0000C9AC0000}"/>
    <cellStyle name="SAPBEXfilterDrill 4 11" xfId="22329" xr:uid="{00000000-0005-0000-0000-0000CAAC0000}"/>
    <cellStyle name="SAPBEXfilterDrill 4 2" xfId="14109" xr:uid="{00000000-0005-0000-0000-0000CBAC0000}"/>
    <cellStyle name="SAPBEXfilterDrill 4 2 2" xfId="26839" xr:uid="{00000000-0005-0000-0000-0000CCAC0000}"/>
    <cellStyle name="SAPBEXfilterDrill 4 3" xfId="17138" xr:uid="{00000000-0005-0000-0000-0000CDAC0000}"/>
    <cellStyle name="SAPBEXfilterDrill 4 3 2" xfId="29669" xr:uid="{00000000-0005-0000-0000-0000CEAC0000}"/>
    <cellStyle name="SAPBEXfilterDrill 4 4" xfId="12344" xr:uid="{00000000-0005-0000-0000-0000CFAC0000}"/>
    <cellStyle name="SAPBEXfilterDrill 4 4 2" xfId="25090" xr:uid="{00000000-0005-0000-0000-0000D0AC0000}"/>
    <cellStyle name="SAPBEXfilterDrill 4 5" xfId="17188" xr:uid="{00000000-0005-0000-0000-0000D1AC0000}"/>
    <cellStyle name="SAPBEXfilterDrill 4 5 2" xfId="29719" xr:uid="{00000000-0005-0000-0000-0000D2AC0000}"/>
    <cellStyle name="SAPBEXfilterDrill 4 6" xfId="12078" xr:uid="{00000000-0005-0000-0000-0000D3AC0000}"/>
    <cellStyle name="SAPBEXfilterDrill 4 6 2" xfId="24823" xr:uid="{00000000-0005-0000-0000-0000D4AC0000}"/>
    <cellStyle name="SAPBEXfilterDrill 4 7" xfId="17371" xr:uid="{00000000-0005-0000-0000-0000D5AC0000}"/>
    <cellStyle name="SAPBEXfilterDrill 4 7 2" xfId="29902" xr:uid="{00000000-0005-0000-0000-0000D6AC0000}"/>
    <cellStyle name="SAPBEXfilterDrill 4 8" xfId="17225" xr:uid="{00000000-0005-0000-0000-0000D7AC0000}"/>
    <cellStyle name="SAPBEXfilterDrill 4 8 2" xfId="29756" xr:uid="{00000000-0005-0000-0000-0000D8AC0000}"/>
    <cellStyle name="SAPBEXfilterDrill 4 9" xfId="12236" xr:uid="{00000000-0005-0000-0000-0000D9AC0000}"/>
    <cellStyle name="SAPBEXfilterDrill 4 9 2" xfId="24982" xr:uid="{00000000-0005-0000-0000-0000DAAC0000}"/>
    <cellStyle name="SAPBEXfilterDrill 5" xfId="11425" xr:uid="{00000000-0005-0000-0000-0000DBAC0000}"/>
    <cellStyle name="SAPBEXfilterDrill 5 10" xfId="12944" xr:uid="{00000000-0005-0000-0000-0000DCAC0000}"/>
    <cellStyle name="SAPBEXfilterDrill 5 10 2" xfId="25690" xr:uid="{00000000-0005-0000-0000-0000DDAC0000}"/>
    <cellStyle name="SAPBEXfilterDrill 5 11" xfId="17191" xr:uid="{00000000-0005-0000-0000-0000DEAC0000}"/>
    <cellStyle name="SAPBEXfilterDrill 5 11 2" xfId="29722" xr:uid="{00000000-0005-0000-0000-0000DFAC0000}"/>
    <cellStyle name="SAPBEXfilterDrill 5 12" xfId="17295" xr:uid="{00000000-0005-0000-0000-0000E0AC0000}"/>
    <cellStyle name="SAPBEXfilterDrill 5 12 2" xfId="29826" xr:uid="{00000000-0005-0000-0000-0000E1AC0000}"/>
    <cellStyle name="SAPBEXfilterDrill 5 13" xfId="24180" xr:uid="{00000000-0005-0000-0000-0000E2AC0000}"/>
    <cellStyle name="SAPBEXfilterDrill 5 2" xfId="16726" xr:uid="{00000000-0005-0000-0000-0000E3AC0000}"/>
    <cellStyle name="SAPBEXfilterDrill 5 2 2" xfId="29261" xr:uid="{00000000-0005-0000-0000-0000E4AC0000}"/>
    <cellStyle name="SAPBEXfilterDrill 5 3" xfId="17334" xr:uid="{00000000-0005-0000-0000-0000E5AC0000}"/>
    <cellStyle name="SAPBEXfilterDrill 5 3 2" xfId="29865" xr:uid="{00000000-0005-0000-0000-0000E6AC0000}"/>
    <cellStyle name="SAPBEXfilterDrill 5 4" xfId="12232" xr:uid="{00000000-0005-0000-0000-0000E7AC0000}"/>
    <cellStyle name="SAPBEXfilterDrill 5 4 2" xfId="24978" xr:uid="{00000000-0005-0000-0000-0000E8AC0000}"/>
    <cellStyle name="SAPBEXfilterDrill 5 5" xfId="12959" xr:uid="{00000000-0005-0000-0000-0000E9AC0000}"/>
    <cellStyle name="SAPBEXfilterDrill 5 5 2" xfId="25705" xr:uid="{00000000-0005-0000-0000-0000EAAC0000}"/>
    <cellStyle name="SAPBEXfilterDrill 5 6" xfId="15940" xr:uid="{00000000-0005-0000-0000-0000EBAC0000}"/>
    <cellStyle name="SAPBEXfilterDrill 5 6 2" xfId="28580" xr:uid="{00000000-0005-0000-0000-0000ECAC0000}"/>
    <cellStyle name="SAPBEXfilterDrill 5 7" xfId="17291" xr:uid="{00000000-0005-0000-0000-0000EDAC0000}"/>
    <cellStyle name="SAPBEXfilterDrill 5 7 2" xfId="29822" xr:uid="{00000000-0005-0000-0000-0000EEAC0000}"/>
    <cellStyle name="SAPBEXfilterDrill 5 8" xfId="16161" xr:uid="{00000000-0005-0000-0000-0000EFAC0000}"/>
    <cellStyle name="SAPBEXfilterDrill 5 8 2" xfId="28783" xr:uid="{00000000-0005-0000-0000-0000F0AC0000}"/>
    <cellStyle name="SAPBEXfilterDrill 5 9" xfId="17324" xr:uid="{00000000-0005-0000-0000-0000F1AC0000}"/>
    <cellStyle name="SAPBEXfilterDrill 5 9 2" xfId="29855" xr:uid="{00000000-0005-0000-0000-0000F2AC0000}"/>
    <cellStyle name="SAPBEXfilterDrill 6" xfId="12936" xr:uid="{00000000-0005-0000-0000-0000F3AC0000}"/>
    <cellStyle name="SAPBEXfilterDrill 6 2" xfId="25682" xr:uid="{00000000-0005-0000-0000-0000F4AC0000}"/>
    <cellStyle name="SAPBEXfilterDrill 7" xfId="16285" xr:uid="{00000000-0005-0000-0000-0000F5AC0000}"/>
    <cellStyle name="SAPBEXfilterDrill 7 2" xfId="28847" xr:uid="{00000000-0005-0000-0000-0000F6AC0000}"/>
    <cellStyle name="SAPBEXfilterDrill 8" xfId="17220" xr:uid="{00000000-0005-0000-0000-0000F7AC0000}"/>
    <cellStyle name="SAPBEXfilterDrill 8 2" xfId="29751" xr:uid="{00000000-0005-0000-0000-0000F8AC0000}"/>
    <cellStyle name="SAPBEXfilterDrill 9" xfId="16070" xr:uid="{00000000-0005-0000-0000-0000F9AC0000}"/>
    <cellStyle name="SAPBEXfilterDrill 9 2" xfId="28697" xr:uid="{00000000-0005-0000-0000-0000FAAC0000}"/>
    <cellStyle name="SAPBEXfilterItem" xfId="5953" xr:uid="{00000000-0005-0000-0000-0000FBAC0000}"/>
    <cellStyle name="SAPBEXfilterText" xfId="5954" xr:uid="{00000000-0005-0000-0000-0000FCAC0000}"/>
    <cellStyle name="SAPBEXformats" xfId="5955" xr:uid="{00000000-0005-0000-0000-0000FDAC0000}"/>
    <cellStyle name="SAPBEXformats 10" xfId="33787" xr:uid="{00000000-0005-0000-0000-0000FEAC0000}"/>
    <cellStyle name="SAPBEXformats 11" xfId="31931" xr:uid="{00000000-0005-0000-0000-0000FFAC0000}"/>
    <cellStyle name="SAPBEXformats 2" xfId="9472" xr:uid="{00000000-0005-0000-0000-000000AD0000}"/>
    <cellStyle name="SAPBEXformats 2 10" xfId="31941" xr:uid="{00000000-0005-0000-0000-000001AD0000}"/>
    <cellStyle name="SAPBEXformats 2 2" xfId="11725" xr:uid="{00000000-0005-0000-0000-000002AD0000}"/>
    <cellStyle name="SAPBEXformats 2 2 2" xfId="16963" xr:uid="{00000000-0005-0000-0000-000003AD0000}"/>
    <cellStyle name="SAPBEXformats 2 2 2 2" xfId="29496" xr:uid="{00000000-0005-0000-0000-000004AD0000}"/>
    <cellStyle name="SAPBEXformats 2 2 3" xfId="24475" xr:uid="{00000000-0005-0000-0000-000005AD0000}"/>
    <cellStyle name="SAPBEXformats 2 3" xfId="11482" xr:uid="{00000000-0005-0000-0000-000006AD0000}"/>
    <cellStyle name="SAPBEXformats 2 3 2" xfId="16772" xr:uid="{00000000-0005-0000-0000-000007AD0000}"/>
    <cellStyle name="SAPBEXformats 2 3 2 2" xfId="29307" xr:uid="{00000000-0005-0000-0000-000008AD0000}"/>
    <cellStyle name="SAPBEXformats 2 3 3" xfId="24237" xr:uid="{00000000-0005-0000-0000-000009AD0000}"/>
    <cellStyle name="SAPBEXformats 2 4" xfId="11876" xr:uid="{00000000-0005-0000-0000-00000AAD0000}"/>
    <cellStyle name="SAPBEXformats 2 4 2" xfId="24625" xr:uid="{00000000-0005-0000-0000-00000BAD0000}"/>
    <cellStyle name="SAPBEXformats 2 5" xfId="19817" xr:uid="{00000000-0005-0000-0000-00000CAD0000}"/>
    <cellStyle name="SAPBEXformats 2 5 2" xfId="30145" xr:uid="{00000000-0005-0000-0000-00000DAD0000}"/>
    <cellStyle name="SAPBEXformats 2 6" xfId="20683" xr:uid="{00000000-0005-0000-0000-00000EAD0000}"/>
    <cellStyle name="SAPBEXformats 2 6 2" xfId="30361" xr:uid="{00000000-0005-0000-0000-00000FAD0000}"/>
    <cellStyle name="SAPBEXformats 2 7" xfId="23462" xr:uid="{00000000-0005-0000-0000-000010AD0000}"/>
    <cellStyle name="SAPBEXformats 2 8" xfId="32931" xr:uid="{00000000-0005-0000-0000-000011AD0000}"/>
    <cellStyle name="SAPBEXformats 2 9" xfId="34004" xr:uid="{00000000-0005-0000-0000-000012AD0000}"/>
    <cellStyle name="SAPBEXformats 3" xfId="7604" xr:uid="{00000000-0005-0000-0000-000013AD0000}"/>
    <cellStyle name="SAPBEXformats 3 2" xfId="14110" xr:uid="{00000000-0005-0000-0000-000014AD0000}"/>
    <cellStyle name="SAPBEXformats 3 2 2" xfId="26840" xr:uid="{00000000-0005-0000-0000-000015AD0000}"/>
    <cellStyle name="SAPBEXformats 3 3" xfId="22330" xr:uid="{00000000-0005-0000-0000-000016AD0000}"/>
    <cellStyle name="SAPBEXformats 4" xfId="11426" xr:uid="{00000000-0005-0000-0000-000017AD0000}"/>
    <cellStyle name="SAPBEXformats 4 2" xfId="16727" xr:uid="{00000000-0005-0000-0000-000018AD0000}"/>
    <cellStyle name="SAPBEXformats 4 2 2" xfId="29262" xr:uid="{00000000-0005-0000-0000-000019AD0000}"/>
    <cellStyle name="SAPBEXformats 4 3" xfId="24181" xr:uid="{00000000-0005-0000-0000-00001AAD0000}"/>
    <cellStyle name="SAPBEXformats 5" xfId="11597" xr:uid="{00000000-0005-0000-0000-00001BAD0000}"/>
    <cellStyle name="SAPBEXformats 5 2" xfId="16856" xr:uid="{00000000-0005-0000-0000-00001CAD0000}"/>
    <cellStyle name="SAPBEXformats 5 2 2" xfId="29390" xr:uid="{00000000-0005-0000-0000-00001DAD0000}"/>
    <cellStyle name="SAPBEXformats 5 3" xfId="24349" xr:uid="{00000000-0005-0000-0000-00001EAD0000}"/>
    <cellStyle name="SAPBEXformats 6" xfId="11843" xr:uid="{00000000-0005-0000-0000-00001FAD0000}"/>
    <cellStyle name="SAPBEXformats 6 2" xfId="24592" xr:uid="{00000000-0005-0000-0000-000020AD0000}"/>
    <cellStyle name="SAPBEXformats 7" xfId="18532" xr:uid="{00000000-0005-0000-0000-000021AD0000}"/>
    <cellStyle name="SAPBEXformats 7 2" xfId="30072" xr:uid="{00000000-0005-0000-0000-000022AD0000}"/>
    <cellStyle name="SAPBEXformats 8" xfId="20532" xr:uid="{00000000-0005-0000-0000-000023AD0000}"/>
    <cellStyle name="SAPBEXformats 8 2" xfId="30212" xr:uid="{00000000-0005-0000-0000-000024AD0000}"/>
    <cellStyle name="SAPBEXformats 9" xfId="31900" xr:uid="{00000000-0005-0000-0000-000025AD0000}"/>
    <cellStyle name="SAPBEXheaderItem" xfId="5956" xr:uid="{00000000-0005-0000-0000-000026AD0000}"/>
    <cellStyle name="SAPBEXheaderText" xfId="5957" xr:uid="{00000000-0005-0000-0000-000027AD0000}"/>
    <cellStyle name="SAPBEXHLevel0" xfId="5958" xr:uid="{00000000-0005-0000-0000-000028AD0000}"/>
    <cellStyle name="SAPBEXHLevel0 10" xfId="33788" xr:uid="{00000000-0005-0000-0000-000029AD0000}"/>
    <cellStyle name="SAPBEXHLevel0 11" xfId="31932" xr:uid="{00000000-0005-0000-0000-00002AAD0000}"/>
    <cellStyle name="SAPBEXHLevel0 2" xfId="9473" xr:uid="{00000000-0005-0000-0000-00002BAD0000}"/>
    <cellStyle name="SAPBEXHLevel0 2 10" xfId="30636" xr:uid="{00000000-0005-0000-0000-00002CAD0000}"/>
    <cellStyle name="SAPBEXHLevel0 2 2" xfId="11726" xr:uid="{00000000-0005-0000-0000-00002DAD0000}"/>
    <cellStyle name="SAPBEXHLevel0 2 2 2" xfId="16964" xr:uid="{00000000-0005-0000-0000-00002EAD0000}"/>
    <cellStyle name="SAPBEXHLevel0 2 2 2 2" xfId="29497" xr:uid="{00000000-0005-0000-0000-00002FAD0000}"/>
    <cellStyle name="SAPBEXHLevel0 2 2 3" xfId="24476" xr:uid="{00000000-0005-0000-0000-000030AD0000}"/>
    <cellStyle name="SAPBEXHLevel0 2 3" xfId="6881" xr:uid="{00000000-0005-0000-0000-000031AD0000}"/>
    <cellStyle name="SAPBEXHLevel0 2 3 2" xfId="13433" xr:uid="{00000000-0005-0000-0000-000032AD0000}"/>
    <cellStyle name="SAPBEXHLevel0 2 3 2 2" xfId="26168" xr:uid="{00000000-0005-0000-0000-000033AD0000}"/>
    <cellStyle name="SAPBEXHLevel0 2 3 3" xfId="21612" xr:uid="{00000000-0005-0000-0000-000034AD0000}"/>
    <cellStyle name="SAPBEXHLevel0 2 4" xfId="11871" xr:uid="{00000000-0005-0000-0000-000035AD0000}"/>
    <cellStyle name="SAPBEXHLevel0 2 4 2" xfId="24620" xr:uid="{00000000-0005-0000-0000-000036AD0000}"/>
    <cellStyle name="SAPBEXHLevel0 2 5" xfId="19818" xr:uid="{00000000-0005-0000-0000-000037AD0000}"/>
    <cellStyle name="SAPBEXHLevel0 2 5 2" xfId="30146" xr:uid="{00000000-0005-0000-0000-000038AD0000}"/>
    <cellStyle name="SAPBEXHLevel0 2 6" xfId="20684" xr:uid="{00000000-0005-0000-0000-000039AD0000}"/>
    <cellStyle name="SAPBEXHLevel0 2 6 2" xfId="30362" xr:uid="{00000000-0005-0000-0000-00003AAD0000}"/>
    <cellStyle name="SAPBEXHLevel0 2 7" xfId="23463" xr:uid="{00000000-0005-0000-0000-00003BAD0000}"/>
    <cellStyle name="SAPBEXHLevel0 2 8" xfId="32932" xr:uid="{00000000-0005-0000-0000-00003CAD0000}"/>
    <cellStyle name="SAPBEXHLevel0 2 9" xfId="34005" xr:uid="{00000000-0005-0000-0000-00003DAD0000}"/>
    <cellStyle name="SAPBEXHLevel0 3" xfId="7606" xr:uid="{00000000-0005-0000-0000-00003EAD0000}"/>
    <cellStyle name="SAPBEXHLevel0 3 2" xfId="14111" xr:uid="{00000000-0005-0000-0000-00003FAD0000}"/>
    <cellStyle name="SAPBEXHLevel0 3 2 2" xfId="26841" xr:uid="{00000000-0005-0000-0000-000040AD0000}"/>
    <cellStyle name="SAPBEXHLevel0 3 3" xfId="22332" xr:uid="{00000000-0005-0000-0000-000041AD0000}"/>
    <cellStyle name="SAPBEXHLevel0 4" xfId="11427" xr:uid="{00000000-0005-0000-0000-000042AD0000}"/>
    <cellStyle name="SAPBEXHLevel0 4 2" xfId="16728" xr:uid="{00000000-0005-0000-0000-000043AD0000}"/>
    <cellStyle name="SAPBEXHLevel0 4 2 2" xfId="29263" xr:uid="{00000000-0005-0000-0000-000044AD0000}"/>
    <cellStyle name="SAPBEXHLevel0 4 3" xfId="24182" xr:uid="{00000000-0005-0000-0000-000045AD0000}"/>
    <cellStyle name="SAPBEXHLevel0 5" xfId="11523" xr:uid="{00000000-0005-0000-0000-000046AD0000}"/>
    <cellStyle name="SAPBEXHLevel0 5 2" xfId="16798" xr:uid="{00000000-0005-0000-0000-000047AD0000}"/>
    <cellStyle name="SAPBEXHLevel0 5 2 2" xfId="29333" xr:uid="{00000000-0005-0000-0000-000048AD0000}"/>
    <cellStyle name="SAPBEXHLevel0 5 3" xfId="24278" xr:uid="{00000000-0005-0000-0000-000049AD0000}"/>
    <cellStyle name="SAPBEXHLevel0 6" xfId="6479" xr:uid="{00000000-0005-0000-0000-00004AAD0000}"/>
    <cellStyle name="SAPBEXHLevel0 6 2" xfId="21223" xr:uid="{00000000-0005-0000-0000-00004BAD0000}"/>
    <cellStyle name="SAPBEXHLevel0 7" xfId="18533" xr:uid="{00000000-0005-0000-0000-00004CAD0000}"/>
    <cellStyle name="SAPBEXHLevel0 7 2" xfId="30073" xr:uid="{00000000-0005-0000-0000-00004DAD0000}"/>
    <cellStyle name="SAPBEXHLevel0 8" xfId="20533" xr:uid="{00000000-0005-0000-0000-00004EAD0000}"/>
    <cellStyle name="SAPBEXHLevel0 8 2" xfId="30213" xr:uid="{00000000-0005-0000-0000-00004FAD0000}"/>
    <cellStyle name="SAPBEXHLevel0 9" xfId="31901" xr:uid="{00000000-0005-0000-0000-000050AD0000}"/>
    <cellStyle name="SAPBEXHLevel0X" xfId="5959" xr:uid="{00000000-0005-0000-0000-000051AD0000}"/>
    <cellStyle name="SAPBEXHLevel0X 10" xfId="33789" xr:uid="{00000000-0005-0000-0000-000052AD0000}"/>
    <cellStyle name="SAPBEXHLevel0X 11" xfId="31026" xr:uid="{00000000-0005-0000-0000-000053AD0000}"/>
    <cellStyle name="SAPBEXHLevel0X 2" xfId="9474" xr:uid="{00000000-0005-0000-0000-000054AD0000}"/>
    <cellStyle name="SAPBEXHLevel0X 2 10" xfId="30623" xr:uid="{00000000-0005-0000-0000-000055AD0000}"/>
    <cellStyle name="SAPBEXHLevel0X 2 2" xfId="11727" xr:uid="{00000000-0005-0000-0000-000056AD0000}"/>
    <cellStyle name="SAPBEXHLevel0X 2 2 2" xfId="16965" xr:uid="{00000000-0005-0000-0000-000057AD0000}"/>
    <cellStyle name="SAPBEXHLevel0X 2 2 2 2" xfId="29498" xr:uid="{00000000-0005-0000-0000-000058AD0000}"/>
    <cellStyle name="SAPBEXHLevel0X 2 2 3" xfId="24477" xr:uid="{00000000-0005-0000-0000-000059AD0000}"/>
    <cellStyle name="SAPBEXHLevel0X 2 3" xfId="6851" xr:uid="{00000000-0005-0000-0000-00005AAD0000}"/>
    <cellStyle name="SAPBEXHLevel0X 2 3 2" xfId="13403" xr:uid="{00000000-0005-0000-0000-00005BAD0000}"/>
    <cellStyle name="SAPBEXHLevel0X 2 3 2 2" xfId="26138" xr:uid="{00000000-0005-0000-0000-00005CAD0000}"/>
    <cellStyle name="SAPBEXHLevel0X 2 3 3" xfId="21582" xr:uid="{00000000-0005-0000-0000-00005DAD0000}"/>
    <cellStyle name="SAPBEXHLevel0X 2 4" xfId="7066" xr:uid="{00000000-0005-0000-0000-00005EAD0000}"/>
    <cellStyle name="SAPBEXHLevel0X 2 4 2" xfId="21793" xr:uid="{00000000-0005-0000-0000-00005FAD0000}"/>
    <cellStyle name="SAPBEXHLevel0X 2 5" xfId="19819" xr:uid="{00000000-0005-0000-0000-000060AD0000}"/>
    <cellStyle name="SAPBEXHLevel0X 2 5 2" xfId="30147" xr:uid="{00000000-0005-0000-0000-000061AD0000}"/>
    <cellStyle name="SAPBEXHLevel0X 2 6" xfId="20685" xr:uid="{00000000-0005-0000-0000-000062AD0000}"/>
    <cellStyle name="SAPBEXHLevel0X 2 6 2" xfId="30363" xr:uid="{00000000-0005-0000-0000-000063AD0000}"/>
    <cellStyle name="SAPBEXHLevel0X 2 7" xfId="23464" xr:uid="{00000000-0005-0000-0000-000064AD0000}"/>
    <cellStyle name="SAPBEXHLevel0X 2 8" xfId="32933" xr:uid="{00000000-0005-0000-0000-000065AD0000}"/>
    <cellStyle name="SAPBEXHLevel0X 2 9" xfId="34006" xr:uid="{00000000-0005-0000-0000-000066AD0000}"/>
    <cellStyle name="SAPBEXHLevel0X 3" xfId="7607" xr:uid="{00000000-0005-0000-0000-000067AD0000}"/>
    <cellStyle name="SAPBEXHLevel0X 3 2" xfId="14112" xr:uid="{00000000-0005-0000-0000-000068AD0000}"/>
    <cellStyle name="SAPBEXHLevel0X 3 2 2" xfId="26842" xr:uid="{00000000-0005-0000-0000-000069AD0000}"/>
    <cellStyle name="SAPBEXHLevel0X 3 3" xfId="22333" xr:uid="{00000000-0005-0000-0000-00006AAD0000}"/>
    <cellStyle name="SAPBEXHLevel0X 4" xfId="11428" xr:uid="{00000000-0005-0000-0000-00006BAD0000}"/>
    <cellStyle name="SAPBEXHLevel0X 4 2" xfId="16729" xr:uid="{00000000-0005-0000-0000-00006CAD0000}"/>
    <cellStyle name="SAPBEXHLevel0X 4 2 2" xfId="29264" xr:uid="{00000000-0005-0000-0000-00006DAD0000}"/>
    <cellStyle name="SAPBEXHLevel0X 4 3" xfId="24183" xr:uid="{00000000-0005-0000-0000-00006EAD0000}"/>
    <cellStyle name="SAPBEXHLevel0X 5" xfId="11486" xr:uid="{00000000-0005-0000-0000-00006FAD0000}"/>
    <cellStyle name="SAPBEXHLevel0X 5 2" xfId="16775" xr:uid="{00000000-0005-0000-0000-000070AD0000}"/>
    <cellStyle name="SAPBEXHLevel0X 5 2 2" xfId="29310" xr:uid="{00000000-0005-0000-0000-000071AD0000}"/>
    <cellStyle name="SAPBEXHLevel0X 5 3" xfId="24241" xr:uid="{00000000-0005-0000-0000-000072AD0000}"/>
    <cellStyle name="SAPBEXHLevel0X 6" xfId="6455" xr:uid="{00000000-0005-0000-0000-000073AD0000}"/>
    <cellStyle name="SAPBEXHLevel0X 6 2" xfId="21199" xr:uid="{00000000-0005-0000-0000-000074AD0000}"/>
    <cellStyle name="SAPBEXHLevel0X 7" xfId="18534" xr:uid="{00000000-0005-0000-0000-000075AD0000}"/>
    <cellStyle name="SAPBEXHLevel0X 7 2" xfId="30074" xr:uid="{00000000-0005-0000-0000-000076AD0000}"/>
    <cellStyle name="SAPBEXHLevel0X 8" xfId="20534" xr:uid="{00000000-0005-0000-0000-000077AD0000}"/>
    <cellStyle name="SAPBEXHLevel0X 8 2" xfId="30214" xr:uid="{00000000-0005-0000-0000-000078AD0000}"/>
    <cellStyle name="SAPBEXHLevel0X 9" xfId="31902" xr:uid="{00000000-0005-0000-0000-000079AD0000}"/>
    <cellStyle name="SAPBEXHLevel1" xfId="5960" xr:uid="{00000000-0005-0000-0000-00007AAD0000}"/>
    <cellStyle name="SAPBEXHLevel1 10" xfId="33790" xr:uid="{00000000-0005-0000-0000-00007BAD0000}"/>
    <cellStyle name="SAPBEXHLevel1 11" xfId="31027" xr:uid="{00000000-0005-0000-0000-00007CAD0000}"/>
    <cellStyle name="SAPBEXHLevel1 2" xfId="9475" xr:uid="{00000000-0005-0000-0000-00007DAD0000}"/>
    <cellStyle name="SAPBEXHLevel1 2 10" xfId="31502" xr:uid="{00000000-0005-0000-0000-00007EAD0000}"/>
    <cellStyle name="SAPBEXHLevel1 2 2" xfId="11728" xr:uid="{00000000-0005-0000-0000-00007FAD0000}"/>
    <cellStyle name="SAPBEXHLevel1 2 2 2" xfId="16966" xr:uid="{00000000-0005-0000-0000-000080AD0000}"/>
    <cellStyle name="SAPBEXHLevel1 2 2 2 2" xfId="29499" xr:uid="{00000000-0005-0000-0000-000081AD0000}"/>
    <cellStyle name="SAPBEXHLevel1 2 2 3" xfId="24478" xr:uid="{00000000-0005-0000-0000-000082AD0000}"/>
    <cellStyle name="SAPBEXHLevel1 2 3" xfId="6852" xr:uid="{00000000-0005-0000-0000-000083AD0000}"/>
    <cellStyle name="SAPBEXHLevel1 2 3 2" xfId="13404" xr:uid="{00000000-0005-0000-0000-000084AD0000}"/>
    <cellStyle name="SAPBEXHLevel1 2 3 2 2" xfId="26139" xr:uid="{00000000-0005-0000-0000-000085AD0000}"/>
    <cellStyle name="SAPBEXHLevel1 2 3 3" xfId="21583" xr:uid="{00000000-0005-0000-0000-000086AD0000}"/>
    <cellStyle name="SAPBEXHLevel1 2 4" xfId="11802" xr:uid="{00000000-0005-0000-0000-000087AD0000}"/>
    <cellStyle name="SAPBEXHLevel1 2 4 2" xfId="24551" xr:uid="{00000000-0005-0000-0000-000088AD0000}"/>
    <cellStyle name="SAPBEXHLevel1 2 5" xfId="19820" xr:uid="{00000000-0005-0000-0000-000089AD0000}"/>
    <cellStyle name="SAPBEXHLevel1 2 5 2" xfId="30148" xr:uid="{00000000-0005-0000-0000-00008AAD0000}"/>
    <cellStyle name="SAPBEXHLevel1 2 6" xfId="20686" xr:uid="{00000000-0005-0000-0000-00008BAD0000}"/>
    <cellStyle name="SAPBEXHLevel1 2 6 2" xfId="30364" xr:uid="{00000000-0005-0000-0000-00008CAD0000}"/>
    <cellStyle name="SAPBEXHLevel1 2 7" xfId="23465" xr:uid="{00000000-0005-0000-0000-00008DAD0000}"/>
    <cellStyle name="SAPBEXHLevel1 2 8" xfId="32934" xr:uid="{00000000-0005-0000-0000-00008EAD0000}"/>
    <cellStyle name="SAPBEXHLevel1 2 9" xfId="34007" xr:uid="{00000000-0005-0000-0000-00008FAD0000}"/>
    <cellStyle name="SAPBEXHLevel1 3" xfId="7608" xr:uid="{00000000-0005-0000-0000-000090AD0000}"/>
    <cellStyle name="SAPBEXHLevel1 3 2" xfId="14113" xr:uid="{00000000-0005-0000-0000-000091AD0000}"/>
    <cellStyle name="SAPBEXHLevel1 3 2 2" xfId="26843" xr:uid="{00000000-0005-0000-0000-000092AD0000}"/>
    <cellStyle name="SAPBEXHLevel1 3 3" xfId="22334" xr:uid="{00000000-0005-0000-0000-000093AD0000}"/>
    <cellStyle name="SAPBEXHLevel1 4" xfId="11429" xr:uid="{00000000-0005-0000-0000-000094AD0000}"/>
    <cellStyle name="SAPBEXHLevel1 4 2" xfId="16730" xr:uid="{00000000-0005-0000-0000-000095AD0000}"/>
    <cellStyle name="SAPBEXHLevel1 4 2 2" xfId="29265" xr:uid="{00000000-0005-0000-0000-000096AD0000}"/>
    <cellStyle name="SAPBEXHLevel1 4 3" xfId="24184" xr:uid="{00000000-0005-0000-0000-000097AD0000}"/>
    <cellStyle name="SAPBEXHLevel1 5" xfId="6681" xr:uid="{00000000-0005-0000-0000-000098AD0000}"/>
    <cellStyle name="SAPBEXHLevel1 5 2" xfId="13265" xr:uid="{00000000-0005-0000-0000-000099AD0000}"/>
    <cellStyle name="SAPBEXHLevel1 5 2 2" xfId="26007" xr:uid="{00000000-0005-0000-0000-00009AAD0000}"/>
    <cellStyle name="SAPBEXHLevel1 5 3" xfId="21419" xr:uid="{00000000-0005-0000-0000-00009BAD0000}"/>
    <cellStyle name="SAPBEXHLevel1 6" xfId="6907" xr:uid="{00000000-0005-0000-0000-00009CAD0000}"/>
    <cellStyle name="SAPBEXHLevel1 6 2" xfId="21635" xr:uid="{00000000-0005-0000-0000-00009DAD0000}"/>
    <cellStyle name="SAPBEXHLevel1 7" xfId="18535" xr:uid="{00000000-0005-0000-0000-00009EAD0000}"/>
    <cellStyle name="SAPBEXHLevel1 7 2" xfId="30075" xr:uid="{00000000-0005-0000-0000-00009FAD0000}"/>
    <cellStyle name="SAPBEXHLevel1 8" xfId="20535" xr:uid="{00000000-0005-0000-0000-0000A0AD0000}"/>
    <cellStyle name="SAPBEXHLevel1 8 2" xfId="30215" xr:uid="{00000000-0005-0000-0000-0000A1AD0000}"/>
    <cellStyle name="SAPBEXHLevel1 9" xfId="31903" xr:uid="{00000000-0005-0000-0000-0000A2AD0000}"/>
    <cellStyle name="SAPBEXHLevel1X" xfId="5961" xr:uid="{00000000-0005-0000-0000-0000A3AD0000}"/>
    <cellStyle name="SAPBEXHLevel1X 10" xfId="33791" xr:uid="{00000000-0005-0000-0000-0000A4AD0000}"/>
    <cellStyle name="SAPBEXHLevel1X 11" xfId="33296" xr:uid="{00000000-0005-0000-0000-0000A5AD0000}"/>
    <cellStyle name="SAPBEXHLevel1X 2" xfId="9476" xr:uid="{00000000-0005-0000-0000-0000A6AD0000}"/>
    <cellStyle name="SAPBEXHLevel1X 2 10" xfId="30865" xr:uid="{00000000-0005-0000-0000-0000A7AD0000}"/>
    <cellStyle name="SAPBEXHLevel1X 2 2" xfId="11729" xr:uid="{00000000-0005-0000-0000-0000A8AD0000}"/>
    <cellStyle name="SAPBEXHLevel1X 2 2 2" xfId="16967" xr:uid="{00000000-0005-0000-0000-0000A9AD0000}"/>
    <cellStyle name="SAPBEXHLevel1X 2 2 2 2" xfId="29500" xr:uid="{00000000-0005-0000-0000-0000AAAD0000}"/>
    <cellStyle name="SAPBEXHLevel1X 2 2 3" xfId="24479" xr:uid="{00000000-0005-0000-0000-0000ABAD0000}"/>
    <cellStyle name="SAPBEXHLevel1X 2 3" xfId="6853" xr:uid="{00000000-0005-0000-0000-0000ACAD0000}"/>
    <cellStyle name="SAPBEXHLevel1X 2 3 2" xfId="13405" xr:uid="{00000000-0005-0000-0000-0000ADAD0000}"/>
    <cellStyle name="SAPBEXHLevel1X 2 3 2 2" xfId="26140" xr:uid="{00000000-0005-0000-0000-0000AEAD0000}"/>
    <cellStyle name="SAPBEXHLevel1X 2 3 3" xfId="21584" xr:uid="{00000000-0005-0000-0000-0000AFAD0000}"/>
    <cellStyle name="SAPBEXHLevel1X 2 4" xfId="11709" xr:uid="{00000000-0005-0000-0000-0000B0AD0000}"/>
    <cellStyle name="SAPBEXHLevel1X 2 4 2" xfId="24459" xr:uid="{00000000-0005-0000-0000-0000B1AD0000}"/>
    <cellStyle name="SAPBEXHLevel1X 2 5" xfId="19821" xr:uid="{00000000-0005-0000-0000-0000B2AD0000}"/>
    <cellStyle name="SAPBEXHLevel1X 2 5 2" xfId="30149" xr:uid="{00000000-0005-0000-0000-0000B3AD0000}"/>
    <cellStyle name="SAPBEXHLevel1X 2 6" xfId="20687" xr:uid="{00000000-0005-0000-0000-0000B4AD0000}"/>
    <cellStyle name="SAPBEXHLevel1X 2 6 2" xfId="30365" xr:uid="{00000000-0005-0000-0000-0000B5AD0000}"/>
    <cellStyle name="SAPBEXHLevel1X 2 7" xfId="23466" xr:uid="{00000000-0005-0000-0000-0000B6AD0000}"/>
    <cellStyle name="SAPBEXHLevel1X 2 8" xfId="32935" xr:uid="{00000000-0005-0000-0000-0000B7AD0000}"/>
    <cellStyle name="SAPBEXHLevel1X 2 9" xfId="34008" xr:uid="{00000000-0005-0000-0000-0000B8AD0000}"/>
    <cellStyle name="SAPBEXHLevel1X 3" xfId="7609" xr:uid="{00000000-0005-0000-0000-0000B9AD0000}"/>
    <cellStyle name="SAPBEXHLevel1X 3 2" xfId="14114" xr:uid="{00000000-0005-0000-0000-0000BAAD0000}"/>
    <cellStyle name="SAPBEXHLevel1X 3 2 2" xfId="26844" xr:uid="{00000000-0005-0000-0000-0000BBAD0000}"/>
    <cellStyle name="SAPBEXHLevel1X 3 3" xfId="22335" xr:uid="{00000000-0005-0000-0000-0000BCAD0000}"/>
    <cellStyle name="SAPBEXHLevel1X 4" xfId="11430" xr:uid="{00000000-0005-0000-0000-0000BDAD0000}"/>
    <cellStyle name="SAPBEXHLevel1X 4 2" xfId="16731" xr:uid="{00000000-0005-0000-0000-0000BEAD0000}"/>
    <cellStyle name="SAPBEXHLevel1X 4 2 2" xfId="29266" xr:uid="{00000000-0005-0000-0000-0000BFAD0000}"/>
    <cellStyle name="SAPBEXHLevel1X 4 3" xfId="24185" xr:uid="{00000000-0005-0000-0000-0000C0AD0000}"/>
    <cellStyle name="SAPBEXHLevel1X 5" xfId="11867" xr:uid="{00000000-0005-0000-0000-0000C1AD0000}"/>
    <cellStyle name="SAPBEXHLevel1X 5 2" xfId="17065" xr:uid="{00000000-0005-0000-0000-0000C2AD0000}"/>
    <cellStyle name="SAPBEXHLevel1X 5 2 2" xfId="29596" xr:uid="{00000000-0005-0000-0000-0000C3AD0000}"/>
    <cellStyle name="SAPBEXHLevel1X 5 3" xfId="24616" xr:uid="{00000000-0005-0000-0000-0000C4AD0000}"/>
    <cellStyle name="SAPBEXHLevel1X 6" xfId="11795" xr:uid="{00000000-0005-0000-0000-0000C5AD0000}"/>
    <cellStyle name="SAPBEXHLevel1X 6 2" xfId="24544" xr:uid="{00000000-0005-0000-0000-0000C6AD0000}"/>
    <cellStyle name="SAPBEXHLevel1X 7" xfId="18536" xr:uid="{00000000-0005-0000-0000-0000C7AD0000}"/>
    <cellStyle name="SAPBEXHLevel1X 7 2" xfId="30076" xr:uid="{00000000-0005-0000-0000-0000C8AD0000}"/>
    <cellStyle name="SAPBEXHLevel1X 8" xfId="20536" xr:uid="{00000000-0005-0000-0000-0000C9AD0000}"/>
    <cellStyle name="SAPBEXHLevel1X 8 2" xfId="30216" xr:uid="{00000000-0005-0000-0000-0000CAAD0000}"/>
    <cellStyle name="SAPBEXHLevel1X 9" xfId="31904" xr:uid="{00000000-0005-0000-0000-0000CBAD0000}"/>
    <cellStyle name="SAPBEXHLevel2" xfId="5962" xr:uid="{00000000-0005-0000-0000-0000CCAD0000}"/>
    <cellStyle name="SAPBEXHLevel2 10" xfId="33792" xr:uid="{00000000-0005-0000-0000-0000CDAD0000}"/>
    <cellStyle name="SAPBEXHLevel2 11" xfId="30603" xr:uid="{00000000-0005-0000-0000-0000CEAD0000}"/>
    <cellStyle name="SAPBEXHLevel2 2" xfId="9477" xr:uid="{00000000-0005-0000-0000-0000CFAD0000}"/>
    <cellStyle name="SAPBEXHLevel2 2 10" xfId="31942" xr:uid="{00000000-0005-0000-0000-0000D0AD0000}"/>
    <cellStyle name="SAPBEXHLevel2 2 2" xfId="11730" xr:uid="{00000000-0005-0000-0000-0000D1AD0000}"/>
    <cellStyle name="SAPBEXHLevel2 2 2 2" xfId="16968" xr:uid="{00000000-0005-0000-0000-0000D2AD0000}"/>
    <cellStyle name="SAPBEXHLevel2 2 2 2 2" xfId="29501" xr:uid="{00000000-0005-0000-0000-0000D3AD0000}"/>
    <cellStyle name="SAPBEXHLevel2 2 2 3" xfId="24480" xr:uid="{00000000-0005-0000-0000-0000D4AD0000}"/>
    <cellStyle name="SAPBEXHLevel2 2 3" xfId="6854" xr:uid="{00000000-0005-0000-0000-0000D5AD0000}"/>
    <cellStyle name="SAPBEXHLevel2 2 3 2" xfId="13406" xr:uid="{00000000-0005-0000-0000-0000D6AD0000}"/>
    <cellStyle name="SAPBEXHLevel2 2 3 2 2" xfId="26141" xr:uid="{00000000-0005-0000-0000-0000D7AD0000}"/>
    <cellStyle name="SAPBEXHLevel2 2 3 3" xfId="21585" xr:uid="{00000000-0005-0000-0000-0000D8AD0000}"/>
    <cellStyle name="SAPBEXHLevel2 2 4" xfId="6906" xr:uid="{00000000-0005-0000-0000-0000D9AD0000}"/>
    <cellStyle name="SAPBEXHLevel2 2 4 2" xfId="21634" xr:uid="{00000000-0005-0000-0000-0000DAAD0000}"/>
    <cellStyle name="SAPBEXHLevel2 2 5" xfId="19822" xr:uid="{00000000-0005-0000-0000-0000DBAD0000}"/>
    <cellStyle name="SAPBEXHLevel2 2 5 2" xfId="30150" xr:uid="{00000000-0005-0000-0000-0000DCAD0000}"/>
    <cellStyle name="SAPBEXHLevel2 2 6" xfId="20688" xr:uid="{00000000-0005-0000-0000-0000DDAD0000}"/>
    <cellStyle name="SAPBEXHLevel2 2 6 2" xfId="30366" xr:uid="{00000000-0005-0000-0000-0000DEAD0000}"/>
    <cellStyle name="SAPBEXHLevel2 2 7" xfId="23467" xr:uid="{00000000-0005-0000-0000-0000DFAD0000}"/>
    <cellStyle name="SAPBEXHLevel2 2 8" xfId="32936" xr:uid="{00000000-0005-0000-0000-0000E0AD0000}"/>
    <cellStyle name="SAPBEXHLevel2 2 9" xfId="34009" xr:uid="{00000000-0005-0000-0000-0000E1AD0000}"/>
    <cellStyle name="SAPBEXHLevel2 3" xfId="7610" xr:uid="{00000000-0005-0000-0000-0000E2AD0000}"/>
    <cellStyle name="SAPBEXHLevel2 3 2" xfId="14115" xr:uid="{00000000-0005-0000-0000-0000E3AD0000}"/>
    <cellStyle name="SAPBEXHLevel2 3 2 2" xfId="26845" xr:uid="{00000000-0005-0000-0000-0000E4AD0000}"/>
    <cellStyle name="SAPBEXHLevel2 3 3" xfId="22336" xr:uid="{00000000-0005-0000-0000-0000E5AD0000}"/>
    <cellStyle name="SAPBEXHLevel2 4" xfId="11431" xr:uid="{00000000-0005-0000-0000-0000E6AD0000}"/>
    <cellStyle name="SAPBEXHLevel2 4 2" xfId="16732" xr:uid="{00000000-0005-0000-0000-0000E7AD0000}"/>
    <cellStyle name="SAPBEXHLevel2 4 2 2" xfId="29267" xr:uid="{00000000-0005-0000-0000-0000E8AD0000}"/>
    <cellStyle name="SAPBEXHLevel2 4 3" xfId="24186" xr:uid="{00000000-0005-0000-0000-0000E9AD0000}"/>
    <cellStyle name="SAPBEXHLevel2 5" xfId="11644" xr:uid="{00000000-0005-0000-0000-0000EAAD0000}"/>
    <cellStyle name="SAPBEXHLevel2 5 2" xfId="16903" xr:uid="{00000000-0005-0000-0000-0000EBAD0000}"/>
    <cellStyle name="SAPBEXHLevel2 5 2 2" xfId="29437" xr:uid="{00000000-0005-0000-0000-0000ECAD0000}"/>
    <cellStyle name="SAPBEXHLevel2 5 3" xfId="24396" xr:uid="{00000000-0005-0000-0000-0000EDAD0000}"/>
    <cellStyle name="SAPBEXHLevel2 6" xfId="7352" xr:uid="{00000000-0005-0000-0000-0000EEAD0000}"/>
    <cellStyle name="SAPBEXHLevel2 6 2" xfId="22080" xr:uid="{00000000-0005-0000-0000-0000EFAD0000}"/>
    <cellStyle name="SAPBEXHLevel2 7" xfId="18537" xr:uid="{00000000-0005-0000-0000-0000F0AD0000}"/>
    <cellStyle name="SAPBEXHLevel2 7 2" xfId="30077" xr:uid="{00000000-0005-0000-0000-0000F1AD0000}"/>
    <cellStyle name="SAPBEXHLevel2 8" xfId="20537" xr:uid="{00000000-0005-0000-0000-0000F2AD0000}"/>
    <cellStyle name="SAPBEXHLevel2 8 2" xfId="30217" xr:uid="{00000000-0005-0000-0000-0000F3AD0000}"/>
    <cellStyle name="SAPBEXHLevel2 9" xfId="31905" xr:uid="{00000000-0005-0000-0000-0000F4AD0000}"/>
    <cellStyle name="SAPBEXHLevel2X" xfId="5963" xr:uid="{00000000-0005-0000-0000-0000F5AD0000}"/>
    <cellStyle name="SAPBEXHLevel2X 10" xfId="33793" xr:uid="{00000000-0005-0000-0000-0000F6AD0000}"/>
    <cellStyle name="SAPBEXHLevel2X 11" xfId="31933" xr:uid="{00000000-0005-0000-0000-0000F7AD0000}"/>
    <cellStyle name="SAPBEXHLevel2X 2" xfId="9478" xr:uid="{00000000-0005-0000-0000-0000F8AD0000}"/>
    <cellStyle name="SAPBEXHLevel2X 2 10" xfId="30846" xr:uid="{00000000-0005-0000-0000-0000F9AD0000}"/>
    <cellStyle name="SAPBEXHLevel2X 2 2" xfId="11731" xr:uid="{00000000-0005-0000-0000-0000FAAD0000}"/>
    <cellStyle name="SAPBEXHLevel2X 2 2 2" xfId="16969" xr:uid="{00000000-0005-0000-0000-0000FBAD0000}"/>
    <cellStyle name="SAPBEXHLevel2X 2 2 2 2" xfId="29502" xr:uid="{00000000-0005-0000-0000-0000FCAD0000}"/>
    <cellStyle name="SAPBEXHLevel2X 2 2 3" xfId="24481" xr:uid="{00000000-0005-0000-0000-0000FDAD0000}"/>
    <cellStyle name="SAPBEXHLevel2X 2 3" xfId="6855" xr:uid="{00000000-0005-0000-0000-0000FEAD0000}"/>
    <cellStyle name="SAPBEXHLevel2X 2 3 2" xfId="13407" xr:uid="{00000000-0005-0000-0000-0000FFAD0000}"/>
    <cellStyle name="SAPBEXHLevel2X 2 3 2 2" xfId="26142" xr:uid="{00000000-0005-0000-0000-000000AE0000}"/>
    <cellStyle name="SAPBEXHLevel2X 2 3 3" xfId="21586" xr:uid="{00000000-0005-0000-0000-000001AE0000}"/>
    <cellStyle name="SAPBEXHLevel2X 2 4" xfId="6688" xr:uid="{00000000-0005-0000-0000-000002AE0000}"/>
    <cellStyle name="SAPBEXHLevel2X 2 4 2" xfId="21426" xr:uid="{00000000-0005-0000-0000-000003AE0000}"/>
    <cellStyle name="SAPBEXHLevel2X 2 5" xfId="19823" xr:uid="{00000000-0005-0000-0000-000004AE0000}"/>
    <cellStyle name="SAPBEXHLevel2X 2 5 2" xfId="30151" xr:uid="{00000000-0005-0000-0000-000005AE0000}"/>
    <cellStyle name="SAPBEXHLevel2X 2 6" xfId="20689" xr:uid="{00000000-0005-0000-0000-000006AE0000}"/>
    <cellStyle name="SAPBEXHLevel2X 2 6 2" xfId="30367" xr:uid="{00000000-0005-0000-0000-000007AE0000}"/>
    <cellStyle name="SAPBEXHLevel2X 2 7" xfId="23468" xr:uid="{00000000-0005-0000-0000-000008AE0000}"/>
    <cellStyle name="SAPBEXHLevel2X 2 8" xfId="32937" xr:uid="{00000000-0005-0000-0000-000009AE0000}"/>
    <cellStyle name="SAPBEXHLevel2X 2 9" xfId="34010" xr:uid="{00000000-0005-0000-0000-00000AAE0000}"/>
    <cellStyle name="SAPBEXHLevel2X 3" xfId="7611" xr:uid="{00000000-0005-0000-0000-00000BAE0000}"/>
    <cellStyle name="SAPBEXHLevel2X 3 2" xfId="14116" xr:uid="{00000000-0005-0000-0000-00000CAE0000}"/>
    <cellStyle name="SAPBEXHLevel2X 3 2 2" xfId="26846" xr:uid="{00000000-0005-0000-0000-00000DAE0000}"/>
    <cellStyle name="SAPBEXHLevel2X 3 3" xfId="22337" xr:uid="{00000000-0005-0000-0000-00000EAE0000}"/>
    <cellStyle name="SAPBEXHLevel2X 4" xfId="11432" xr:uid="{00000000-0005-0000-0000-00000FAE0000}"/>
    <cellStyle name="SAPBEXHLevel2X 4 2" xfId="16733" xr:uid="{00000000-0005-0000-0000-000010AE0000}"/>
    <cellStyle name="SAPBEXHLevel2X 4 2 2" xfId="29268" xr:uid="{00000000-0005-0000-0000-000011AE0000}"/>
    <cellStyle name="SAPBEXHLevel2X 4 3" xfId="24187" xr:uid="{00000000-0005-0000-0000-000012AE0000}"/>
    <cellStyle name="SAPBEXHLevel2X 5" xfId="11949" xr:uid="{00000000-0005-0000-0000-000013AE0000}"/>
    <cellStyle name="SAPBEXHLevel2X 5 2" xfId="17110" xr:uid="{00000000-0005-0000-0000-000014AE0000}"/>
    <cellStyle name="SAPBEXHLevel2X 5 2 2" xfId="29641" xr:uid="{00000000-0005-0000-0000-000015AE0000}"/>
    <cellStyle name="SAPBEXHLevel2X 5 3" xfId="24698" xr:uid="{00000000-0005-0000-0000-000016AE0000}"/>
    <cellStyle name="SAPBEXHLevel2X 6" xfId="6778" xr:uid="{00000000-0005-0000-0000-000017AE0000}"/>
    <cellStyle name="SAPBEXHLevel2X 6 2" xfId="21509" xr:uid="{00000000-0005-0000-0000-000018AE0000}"/>
    <cellStyle name="SAPBEXHLevel2X 7" xfId="18538" xr:uid="{00000000-0005-0000-0000-000019AE0000}"/>
    <cellStyle name="SAPBEXHLevel2X 7 2" xfId="30078" xr:uid="{00000000-0005-0000-0000-00001AAE0000}"/>
    <cellStyle name="SAPBEXHLevel2X 8" xfId="20538" xr:uid="{00000000-0005-0000-0000-00001BAE0000}"/>
    <cellStyle name="SAPBEXHLevel2X 8 2" xfId="30218" xr:uid="{00000000-0005-0000-0000-00001CAE0000}"/>
    <cellStyle name="SAPBEXHLevel2X 9" xfId="31906" xr:uid="{00000000-0005-0000-0000-00001DAE0000}"/>
    <cellStyle name="SAPBEXHLevel3" xfId="5964" xr:uid="{00000000-0005-0000-0000-00001EAE0000}"/>
    <cellStyle name="SAPBEXHLevel3 10" xfId="33794" xr:uid="{00000000-0005-0000-0000-00001FAE0000}"/>
    <cellStyle name="SAPBEXHLevel3 11" xfId="31871" xr:uid="{00000000-0005-0000-0000-000020AE0000}"/>
    <cellStyle name="SAPBEXHLevel3 2" xfId="9479" xr:uid="{00000000-0005-0000-0000-000021AE0000}"/>
    <cellStyle name="SAPBEXHLevel3 2 10" xfId="30637" xr:uid="{00000000-0005-0000-0000-000022AE0000}"/>
    <cellStyle name="SAPBEXHLevel3 2 2" xfId="11732" xr:uid="{00000000-0005-0000-0000-000023AE0000}"/>
    <cellStyle name="SAPBEXHLevel3 2 2 2" xfId="16970" xr:uid="{00000000-0005-0000-0000-000024AE0000}"/>
    <cellStyle name="SAPBEXHLevel3 2 2 2 2" xfId="29503" xr:uid="{00000000-0005-0000-0000-000025AE0000}"/>
    <cellStyle name="SAPBEXHLevel3 2 2 3" xfId="24482" xr:uid="{00000000-0005-0000-0000-000026AE0000}"/>
    <cellStyle name="SAPBEXHLevel3 2 3" xfId="6856" xr:uid="{00000000-0005-0000-0000-000027AE0000}"/>
    <cellStyle name="SAPBEXHLevel3 2 3 2" xfId="13408" xr:uid="{00000000-0005-0000-0000-000028AE0000}"/>
    <cellStyle name="SAPBEXHLevel3 2 3 2 2" xfId="26143" xr:uid="{00000000-0005-0000-0000-000029AE0000}"/>
    <cellStyle name="SAPBEXHLevel3 2 3 3" xfId="21587" xr:uid="{00000000-0005-0000-0000-00002AAE0000}"/>
    <cellStyle name="SAPBEXHLevel3 2 4" xfId="11805" xr:uid="{00000000-0005-0000-0000-00002BAE0000}"/>
    <cellStyle name="SAPBEXHLevel3 2 4 2" xfId="24554" xr:uid="{00000000-0005-0000-0000-00002CAE0000}"/>
    <cellStyle name="SAPBEXHLevel3 2 5" xfId="19824" xr:uid="{00000000-0005-0000-0000-00002DAE0000}"/>
    <cellStyle name="SAPBEXHLevel3 2 5 2" xfId="30152" xr:uid="{00000000-0005-0000-0000-00002EAE0000}"/>
    <cellStyle name="SAPBEXHLevel3 2 6" xfId="20690" xr:uid="{00000000-0005-0000-0000-00002FAE0000}"/>
    <cellStyle name="SAPBEXHLevel3 2 6 2" xfId="30368" xr:uid="{00000000-0005-0000-0000-000030AE0000}"/>
    <cellStyle name="SAPBEXHLevel3 2 7" xfId="23469" xr:uid="{00000000-0005-0000-0000-000031AE0000}"/>
    <cellStyle name="SAPBEXHLevel3 2 8" xfId="32938" xr:uid="{00000000-0005-0000-0000-000032AE0000}"/>
    <cellStyle name="SAPBEXHLevel3 2 9" xfId="34011" xr:uid="{00000000-0005-0000-0000-000033AE0000}"/>
    <cellStyle name="SAPBEXHLevel3 3" xfId="7612" xr:uid="{00000000-0005-0000-0000-000034AE0000}"/>
    <cellStyle name="SAPBEXHLevel3 3 2" xfId="14117" xr:uid="{00000000-0005-0000-0000-000035AE0000}"/>
    <cellStyle name="SAPBEXHLevel3 3 2 2" xfId="26847" xr:uid="{00000000-0005-0000-0000-000036AE0000}"/>
    <cellStyle name="SAPBEXHLevel3 3 3" xfId="22338" xr:uid="{00000000-0005-0000-0000-000037AE0000}"/>
    <cellStyle name="SAPBEXHLevel3 4" xfId="11433" xr:uid="{00000000-0005-0000-0000-000038AE0000}"/>
    <cellStyle name="SAPBEXHLevel3 4 2" xfId="16734" xr:uid="{00000000-0005-0000-0000-000039AE0000}"/>
    <cellStyle name="SAPBEXHLevel3 4 2 2" xfId="29269" xr:uid="{00000000-0005-0000-0000-00003AAE0000}"/>
    <cellStyle name="SAPBEXHLevel3 4 3" xfId="24188" xr:uid="{00000000-0005-0000-0000-00003BAE0000}"/>
    <cellStyle name="SAPBEXHLevel3 5" xfId="11509" xr:uid="{00000000-0005-0000-0000-00003CAE0000}"/>
    <cellStyle name="SAPBEXHLevel3 5 2" xfId="16791" xr:uid="{00000000-0005-0000-0000-00003DAE0000}"/>
    <cellStyle name="SAPBEXHLevel3 5 2 2" xfId="29326" xr:uid="{00000000-0005-0000-0000-00003EAE0000}"/>
    <cellStyle name="SAPBEXHLevel3 5 3" xfId="24264" xr:uid="{00000000-0005-0000-0000-00003FAE0000}"/>
    <cellStyle name="SAPBEXHLevel3 6" xfId="6726" xr:uid="{00000000-0005-0000-0000-000040AE0000}"/>
    <cellStyle name="SAPBEXHLevel3 6 2" xfId="21461" xr:uid="{00000000-0005-0000-0000-000041AE0000}"/>
    <cellStyle name="SAPBEXHLevel3 7" xfId="18539" xr:uid="{00000000-0005-0000-0000-000042AE0000}"/>
    <cellStyle name="SAPBEXHLevel3 7 2" xfId="30079" xr:uid="{00000000-0005-0000-0000-000043AE0000}"/>
    <cellStyle name="SAPBEXHLevel3 8" xfId="20539" xr:uid="{00000000-0005-0000-0000-000044AE0000}"/>
    <cellStyle name="SAPBEXHLevel3 8 2" xfId="30219" xr:uid="{00000000-0005-0000-0000-000045AE0000}"/>
    <cellStyle name="SAPBEXHLevel3 9" xfId="31907" xr:uid="{00000000-0005-0000-0000-000046AE0000}"/>
    <cellStyle name="SAPBEXHLevel3X" xfId="5965" xr:uid="{00000000-0005-0000-0000-000047AE0000}"/>
    <cellStyle name="SAPBEXHLevel3X 10" xfId="33795" xr:uid="{00000000-0005-0000-0000-000048AE0000}"/>
    <cellStyle name="SAPBEXHLevel3X 11" xfId="31872" xr:uid="{00000000-0005-0000-0000-000049AE0000}"/>
    <cellStyle name="SAPBEXHLevel3X 2" xfId="9480" xr:uid="{00000000-0005-0000-0000-00004AAE0000}"/>
    <cellStyle name="SAPBEXHLevel3X 2 10" xfId="33833" xr:uid="{00000000-0005-0000-0000-00004BAE0000}"/>
    <cellStyle name="SAPBEXHLevel3X 2 2" xfId="11733" xr:uid="{00000000-0005-0000-0000-00004CAE0000}"/>
    <cellStyle name="SAPBEXHLevel3X 2 2 2" xfId="16971" xr:uid="{00000000-0005-0000-0000-00004DAE0000}"/>
    <cellStyle name="SAPBEXHLevel3X 2 2 2 2" xfId="29504" xr:uid="{00000000-0005-0000-0000-00004EAE0000}"/>
    <cellStyle name="SAPBEXHLevel3X 2 2 3" xfId="24483" xr:uid="{00000000-0005-0000-0000-00004FAE0000}"/>
    <cellStyle name="SAPBEXHLevel3X 2 3" xfId="6857" xr:uid="{00000000-0005-0000-0000-000050AE0000}"/>
    <cellStyle name="SAPBEXHLevel3X 2 3 2" xfId="13409" xr:uid="{00000000-0005-0000-0000-000051AE0000}"/>
    <cellStyle name="SAPBEXHLevel3X 2 3 2 2" xfId="26144" xr:uid="{00000000-0005-0000-0000-000052AE0000}"/>
    <cellStyle name="SAPBEXHLevel3X 2 3 3" xfId="21588" xr:uid="{00000000-0005-0000-0000-000053AE0000}"/>
    <cellStyle name="SAPBEXHLevel3X 2 4" xfId="11865" xr:uid="{00000000-0005-0000-0000-000054AE0000}"/>
    <cellStyle name="SAPBEXHLevel3X 2 4 2" xfId="24614" xr:uid="{00000000-0005-0000-0000-000055AE0000}"/>
    <cellStyle name="SAPBEXHLevel3X 2 5" xfId="19825" xr:uid="{00000000-0005-0000-0000-000056AE0000}"/>
    <cellStyle name="SAPBEXHLevel3X 2 5 2" xfId="30153" xr:uid="{00000000-0005-0000-0000-000057AE0000}"/>
    <cellStyle name="SAPBEXHLevel3X 2 6" xfId="20691" xr:uid="{00000000-0005-0000-0000-000058AE0000}"/>
    <cellStyle name="SAPBEXHLevel3X 2 6 2" xfId="30369" xr:uid="{00000000-0005-0000-0000-000059AE0000}"/>
    <cellStyle name="SAPBEXHLevel3X 2 7" xfId="23470" xr:uid="{00000000-0005-0000-0000-00005AAE0000}"/>
    <cellStyle name="SAPBEXHLevel3X 2 8" xfId="32939" xr:uid="{00000000-0005-0000-0000-00005BAE0000}"/>
    <cellStyle name="SAPBEXHLevel3X 2 9" xfId="34012" xr:uid="{00000000-0005-0000-0000-00005CAE0000}"/>
    <cellStyle name="SAPBEXHLevel3X 3" xfId="7613" xr:uid="{00000000-0005-0000-0000-00005DAE0000}"/>
    <cellStyle name="SAPBEXHLevel3X 3 2" xfId="14118" xr:uid="{00000000-0005-0000-0000-00005EAE0000}"/>
    <cellStyle name="SAPBEXHLevel3X 3 2 2" xfId="26848" xr:uid="{00000000-0005-0000-0000-00005FAE0000}"/>
    <cellStyle name="SAPBEXHLevel3X 3 3" xfId="22339" xr:uid="{00000000-0005-0000-0000-000060AE0000}"/>
    <cellStyle name="SAPBEXHLevel3X 4" xfId="11434" xr:uid="{00000000-0005-0000-0000-000061AE0000}"/>
    <cellStyle name="SAPBEXHLevel3X 4 2" xfId="16735" xr:uid="{00000000-0005-0000-0000-000062AE0000}"/>
    <cellStyle name="SAPBEXHLevel3X 4 2 2" xfId="29270" xr:uid="{00000000-0005-0000-0000-000063AE0000}"/>
    <cellStyle name="SAPBEXHLevel3X 4 3" xfId="24189" xr:uid="{00000000-0005-0000-0000-000064AE0000}"/>
    <cellStyle name="SAPBEXHLevel3X 5" xfId="11894" xr:uid="{00000000-0005-0000-0000-000065AE0000}"/>
    <cellStyle name="SAPBEXHLevel3X 5 2" xfId="17079" xr:uid="{00000000-0005-0000-0000-000066AE0000}"/>
    <cellStyle name="SAPBEXHLevel3X 5 2 2" xfId="29610" xr:uid="{00000000-0005-0000-0000-000067AE0000}"/>
    <cellStyle name="SAPBEXHLevel3X 5 3" xfId="24643" xr:uid="{00000000-0005-0000-0000-000068AE0000}"/>
    <cellStyle name="SAPBEXHLevel3X 6" xfId="6690" xr:uid="{00000000-0005-0000-0000-000069AE0000}"/>
    <cellStyle name="SAPBEXHLevel3X 6 2" xfId="21428" xr:uid="{00000000-0005-0000-0000-00006AAE0000}"/>
    <cellStyle name="SAPBEXHLevel3X 7" xfId="18540" xr:uid="{00000000-0005-0000-0000-00006BAE0000}"/>
    <cellStyle name="SAPBEXHLevel3X 7 2" xfId="30080" xr:uid="{00000000-0005-0000-0000-00006CAE0000}"/>
    <cellStyle name="SAPBEXHLevel3X 8" xfId="20540" xr:uid="{00000000-0005-0000-0000-00006DAE0000}"/>
    <cellStyle name="SAPBEXHLevel3X 8 2" xfId="30220" xr:uid="{00000000-0005-0000-0000-00006EAE0000}"/>
    <cellStyle name="SAPBEXHLevel3X 9" xfId="31908" xr:uid="{00000000-0005-0000-0000-00006FAE0000}"/>
    <cellStyle name="SAPBEXresData" xfId="5966" xr:uid="{00000000-0005-0000-0000-000070AE0000}"/>
    <cellStyle name="SAPBEXresData 10" xfId="33796" xr:uid="{00000000-0005-0000-0000-000071AE0000}"/>
    <cellStyle name="SAPBEXresData 11" xfId="31873" xr:uid="{00000000-0005-0000-0000-000072AE0000}"/>
    <cellStyle name="SAPBEXresData 2" xfId="9481" xr:uid="{00000000-0005-0000-0000-000073AE0000}"/>
    <cellStyle name="SAPBEXresData 2 10" xfId="31504" xr:uid="{00000000-0005-0000-0000-000074AE0000}"/>
    <cellStyle name="SAPBEXresData 2 2" xfId="11734" xr:uid="{00000000-0005-0000-0000-000075AE0000}"/>
    <cellStyle name="SAPBEXresData 2 2 2" xfId="16972" xr:uid="{00000000-0005-0000-0000-000076AE0000}"/>
    <cellStyle name="SAPBEXresData 2 2 2 2" xfId="29505" xr:uid="{00000000-0005-0000-0000-000077AE0000}"/>
    <cellStyle name="SAPBEXresData 2 2 3" xfId="24484" xr:uid="{00000000-0005-0000-0000-000078AE0000}"/>
    <cellStyle name="SAPBEXresData 2 3" xfId="6858" xr:uid="{00000000-0005-0000-0000-000079AE0000}"/>
    <cellStyle name="SAPBEXresData 2 3 2" xfId="13410" xr:uid="{00000000-0005-0000-0000-00007AAE0000}"/>
    <cellStyle name="SAPBEXresData 2 3 2 2" xfId="26145" xr:uid="{00000000-0005-0000-0000-00007BAE0000}"/>
    <cellStyle name="SAPBEXresData 2 3 3" xfId="21589" xr:uid="{00000000-0005-0000-0000-00007CAE0000}"/>
    <cellStyle name="SAPBEXresData 2 4" xfId="7687" xr:uid="{00000000-0005-0000-0000-00007DAE0000}"/>
    <cellStyle name="SAPBEXresData 2 4 2" xfId="22407" xr:uid="{00000000-0005-0000-0000-00007EAE0000}"/>
    <cellStyle name="SAPBEXresData 2 5" xfId="19826" xr:uid="{00000000-0005-0000-0000-00007FAE0000}"/>
    <cellStyle name="SAPBEXresData 2 5 2" xfId="30154" xr:uid="{00000000-0005-0000-0000-000080AE0000}"/>
    <cellStyle name="SAPBEXresData 2 6" xfId="20692" xr:uid="{00000000-0005-0000-0000-000081AE0000}"/>
    <cellStyle name="SAPBEXresData 2 6 2" xfId="30370" xr:uid="{00000000-0005-0000-0000-000082AE0000}"/>
    <cellStyle name="SAPBEXresData 2 7" xfId="23471" xr:uid="{00000000-0005-0000-0000-000083AE0000}"/>
    <cellStyle name="SAPBEXresData 2 8" xfId="32940" xr:uid="{00000000-0005-0000-0000-000084AE0000}"/>
    <cellStyle name="SAPBEXresData 2 9" xfId="34013" xr:uid="{00000000-0005-0000-0000-000085AE0000}"/>
    <cellStyle name="SAPBEXresData 3" xfId="7614" xr:uid="{00000000-0005-0000-0000-000086AE0000}"/>
    <cellStyle name="SAPBEXresData 3 2" xfId="14119" xr:uid="{00000000-0005-0000-0000-000087AE0000}"/>
    <cellStyle name="SAPBEXresData 3 2 2" xfId="26849" xr:uid="{00000000-0005-0000-0000-000088AE0000}"/>
    <cellStyle name="SAPBEXresData 3 3" xfId="22340" xr:uid="{00000000-0005-0000-0000-000089AE0000}"/>
    <cellStyle name="SAPBEXresData 4" xfId="11435" xr:uid="{00000000-0005-0000-0000-00008AAE0000}"/>
    <cellStyle name="SAPBEXresData 4 2" xfId="16736" xr:uid="{00000000-0005-0000-0000-00008BAE0000}"/>
    <cellStyle name="SAPBEXresData 4 2 2" xfId="29271" xr:uid="{00000000-0005-0000-0000-00008CAE0000}"/>
    <cellStyle name="SAPBEXresData 4 3" xfId="24190" xr:uid="{00000000-0005-0000-0000-00008DAE0000}"/>
    <cellStyle name="SAPBEXresData 5" xfId="11670" xr:uid="{00000000-0005-0000-0000-00008EAE0000}"/>
    <cellStyle name="SAPBEXresData 5 2" xfId="16924" xr:uid="{00000000-0005-0000-0000-00008FAE0000}"/>
    <cellStyle name="SAPBEXresData 5 2 2" xfId="29457" xr:uid="{00000000-0005-0000-0000-000090AE0000}"/>
    <cellStyle name="SAPBEXresData 5 3" xfId="24421" xr:uid="{00000000-0005-0000-0000-000091AE0000}"/>
    <cellStyle name="SAPBEXresData 6" xfId="6453" xr:uid="{00000000-0005-0000-0000-000092AE0000}"/>
    <cellStyle name="SAPBEXresData 6 2" xfId="21198" xr:uid="{00000000-0005-0000-0000-000093AE0000}"/>
    <cellStyle name="SAPBEXresData 7" xfId="18541" xr:uid="{00000000-0005-0000-0000-000094AE0000}"/>
    <cellStyle name="SAPBEXresData 7 2" xfId="30081" xr:uid="{00000000-0005-0000-0000-000095AE0000}"/>
    <cellStyle name="SAPBEXresData 8" xfId="20541" xr:uid="{00000000-0005-0000-0000-000096AE0000}"/>
    <cellStyle name="SAPBEXresData 8 2" xfId="30221" xr:uid="{00000000-0005-0000-0000-000097AE0000}"/>
    <cellStyle name="SAPBEXresData 9" xfId="31909" xr:uid="{00000000-0005-0000-0000-000098AE0000}"/>
    <cellStyle name="SAPBEXresDataEmph" xfId="5967" xr:uid="{00000000-0005-0000-0000-000099AE0000}"/>
    <cellStyle name="SAPBEXresDataEmph 10" xfId="33797" xr:uid="{00000000-0005-0000-0000-00009AAE0000}"/>
    <cellStyle name="SAPBEXresDataEmph 11" xfId="31874" xr:uid="{00000000-0005-0000-0000-00009BAE0000}"/>
    <cellStyle name="SAPBEXresDataEmph 2" xfId="9482" xr:uid="{00000000-0005-0000-0000-00009CAE0000}"/>
    <cellStyle name="SAPBEXresDataEmph 2 10" xfId="31503" xr:uid="{00000000-0005-0000-0000-00009DAE0000}"/>
    <cellStyle name="SAPBEXresDataEmph 2 2" xfId="11735" xr:uid="{00000000-0005-0000-0000-00009EAE0000}"/>
    <cellStyle name="SAPBEXresDataEmph 2 2 2" xfId="16973" xr:uid="{00000000-0005-0000-0000-00009FAE0000}"/>
    <cellStyle name="SAPBEXresDataEmph 2 2 2 2" xfId="29506" xr:uid="{00000000-0005-0000-0000-0000A0AE0000}"/>
    <cellStyle name="SAPBEXresDataEmph 2 2 3" xfId="24485" xr:uid="{00000000-0005-0000-0000-0000A1AE0000}"/>
    <cellStyle name="SAPBEXresDataEmph 2 3" xfId="6859" xr:uid="{00000000-0005-0000-0000-0000A2AE0000}"/>
    <cellStyle name="SAPBEXresDataEmph 2 3 2" xfId="13411" xr:uid="{00000000-0005-0000-0000-0000A3AE0000}"/>
    <cellStyle name="SAPBEXresDataEmph 2 3 2 2" xfId="26146" xr:uid="{00000000-0005-0000-0000-0000A4AE0000}"/>
    <cellStyle name="SAPBEXresDataEmph 2 3 3" xfId="21590" xr:uid="{00000000-0005-0000-0000-0000A5AE0000}"/>
    <cellStyle name="SAPBEXresDataEmph 2 4" xfId="11371" xr:uid="{00000000-0005-0000-0000-0000A6AE0000}"/>
    <cellStyle name="SAPBEXresDataEmph 2 4 2" xfId="24126" xr:uid="{00000000-0005-0000-0000-0000A7AE0000}"/>
    <cellStyle name="SAPBEXresDataEmph 2 5" xfId="19827" xr:uid="{00000000-0005-0000-0000-0000A8AE0000}"/>
    <cellStyle name="SAPBEXresDataEmph 2 5 2" xfId="30155" xr:uid="{00000000-0005-0000-0000-0000A9AE0000}"/>
    <cellStyle name="SAPBEXresDataEmph 2 6" xfId="20693" xr:uid="{00000000-0005-0000-0000-0000AAAE0000}"/>
    <cellStyle name="SAPBEXresDataEmph 2 6 2" xfId="30371" xr:uid="{00000000-0005-0000-0000-0000ABAE0000}"/>
    <cellStyle name="SAPBEXresDataEmph 2 7" xfId="23472" xr:uid="{00000000-0005-0000-0000-0000ACAE0000}"/>
    <cellStyle name="SAPBEXresDataEmph 2 8" xfId="32941" xr:uid="{00000000-0005-0000-0000-0000ADAE0000}"/>
    <cellStyle name="SAPBEXresDataEmph 2 9" xfId="34014" xr:uid="{00000000-0005-0000-0000-0000AEAE0000}"/>
    <cellStyle name="SAPBEXresDataEmph 3" xfId="7615" xr:uid="{00000000-0005-0000-0000-0000AFAE0000}"/>
    <cellStyle name="SAPBEXresDataEmph 3 2" xfId="14120" xr:uid="{00000000-0005-0000-0000-0000B0AE0000}"/>
    <cellStyle name="SAPBEXresDataEmph 3 2 2" xfId="26850" xr:uid="{00000000-0005-0000-0000-0000B1AE0000}"/>
    <cellStyle name="SAPBEXresDataEmph 3 3" xfId="22341" xr:uid="{00000000-0005-0000-0000-0000B2AE0000}"/>
    <cellStyle name="SAPBEXresDataEmph 4" xfId="11436" xr:uid="{00000000-0005-0000-0000-0000B3AE0000}"/>
    <cellStyle name="SAPBEXresDataEmph 4 2" xfId="16737" xr:uid="{00000000-0005-0000-0000-0000B4AE0000}"/>
    <cellStyle name="SAPBEXresDataEmph 4 2 2" xfId="29272" xr:uid="{00000000-0005-0000-0000-0000B5AE0000}"/>
    <cellStyle name="SAPBEXresDataEmph 4 3" xfId="24191" xr:uid="{00000000-0005-0000-0000-0000B6AE0000}"/>
    <cellStyle name="SAPBEXresDataEmph 5" xfId="11930" xr:uid="{00000000-0005-0000-0000-0000B7AE0000}"/>
    <cellStyle name="SAPBEXresDataEmph 5 2" xfId="17098" xr:uid="{00000000-0005-0000-0000-0000B8AE0000}"/>
    <cellStyle name="SAPBEXresDataEmph 5 2 2" xfId="29629" xr:uid="{00000000-0005-0000-0000-0000B9AE0000}"/>
    <cellStyle name="SAPBEXresDataEmph 5 3" xfId="24679" xr:uid="{00000000-0005-0000-0000-0000BAAE0000}"/>
    <cellStyle name="SAPBEXresDataEmph 6" xfId="7458" xr:uid="{00000000-0005-0000-0000-0000BBAE0000}"/>
    <cellStyle name="SAPBEXresDataEmph 6 2" xfId="22185" xr:uid="{00000000-0005-0000-0000-0000BCAE0000}"/>
    <cellStyle name="SAPBEXresDataEmph 7" xfId="18542" xr:uid="{00000000-0005-0000-0000-0000BDAE0000}"/>
    <cellStyle name="SAPBEXresDataEmph 7 2" xfId="30082" xr:uid="{00000000-0005-0000-0000-0000BEAE0000}"/>
    <cellStyle name="SAPBEXresDataEmph 8" xfId="20542" xr:uid="{00000000-0005-0000-0000-0000BFAE0000}"/>
    <cellStyle name="SAPBEXresDataEmph 8 2" xfId="30222" xr:uid="{00000000-0005-0000-0000-0000C0AE0000}"/>
    <cellStyle name="SAPBEXresDataEmph 9" xfId="31910" xr:uid="{00000000-0005-0000-0000-0000C1AE0000}"/>
    <cellStyle name="SAPBEXresItem" xfId="5968" xr:uid="{00000000-0005-0000-0000-0000C2AE0000}"/>
    <cellStyle name="SAPBEXresItem 10" xfId="33798" xr:uid="{00000000-0005-0000-0000-0000C3AE0000}"/>
    <cellStyle name="SAPBEXresItem 11" xfId="31875" xr:uid="{00000000-0005-0000-0000-0000C4AE0000}"/>
    <cellStyle name="SAPBEXresItem 2" xfId="9483" xr:uid="{00000000-0005-0000-0000-0000C5AE0000}"/>
    <cellStyle name="SAPBEXresItem 2 10" xfId="30624" xr:uid="{00000000-0005-0000-0000-0000C6AE0000}"/>
    <cellStyle name="SAPBEXresItem 2 2" xfId="11736" xr:uid="{00000000-0005-0000-0000-0000C7AE0000}"/>
    <cellStyle name="SAPBEXresItem 2 2 2" xfId="16974" xr:uid="{00000000-0005-0000-0000-0000C8AE0000}"/>
    <cellStyle name="SAPBEXresItem 2 2 2 2" xfId="29507" xr:uid="{00000000-0005-0000-0000-0000C9AE0000}"/>
    <cellStyle name="SAPBEXresItem 2 2 3" xfId="24486" xr:uid="{00000000-0005-0000-0000-0000CAAE0000}"/>
    <cellStyle name="SAPBEXresItem 2 3" xfId="11954" xr:uid="{00000000-0005-0000-0000-0000CBAE0000}"/>
    <cellStyle name="SAPBEXresItem 2 3 2" xfId="17113" xr:uid="{00000000-0005-0000-0000-0000CCAE0000}"/>
    <cellStyle name="SAPBEXresItem 2 3 2 2" xfId="29644" xr:uid="{00000000-0005-0000-0000-0000CDAE0000}"/>
    <cellStyle name="SAPBEXresItem 2 3 3" xfId="24703" xr:uid="{00000000-0005-0000-0000-0000CEAE0000}"/>
    <cellStyle name="SAPBEXresItem 2 4" xfId="11541" xr:uid="{00000000-0005-0000-0000-0000CFAE0000}"/>
    <cellStyle name="SAPBEXresItem 2 4 2" xfId="24293" xr:uid="{00000000-0005-0000-0000-0000D0AE0000}"/>
    <cellStyle name="SAPBEXresItem 2 5" xfId="19828" xr:uid="{00000000-0005-0000-0000-0000D1AE0000}"/>
    <cellStyle name="SAPBEXresItem 2 5 2" xfId="30156" xr:uid="{00000000-0005-0000-0000-0000D2AE0000}"/>
    <cellStyle name="SAPBEXresItem 2 6" xfId="20694" xr:uid="{00000000-0005-0000-0000-0000D3AE0000}"/>
    <cellStyle name="SAPBEXresItem 2 6 2" xfId="30372" xr:uid="{00000000-0005-0000-0000-0000D4AE0000}"/>
    <cellStyle name="SAPBEXresItem 2 7" xfId="23473" xr:uid="{00000000-0005-0000-0000-0000D5AE0000}"/>
    <cellStyle name="SAPBEXresItem 2 8" xfId="32942" xr:uid="{00000000-0005-0000-0000-0000D6AE0000}"/>
    <cellStyle name="SAPBEXresItem 2 9" xfId="34015" xr:uid="{00000000-0005-0000-0000-0000D7AE0000}"/>
    <cellStyle name="SAPBEXresItem 3" xfId="7616" xr:uid="{00000000-0005-0000-0000-0000D8AE0000}"/>
    <cellStyle name="SAPBEXresItem 3 2" xfId="14121" xr:uid="{00000000-0005-0000-0000-0000D9AE0000}"/>
    <cellStyle name="SAPBEXresItem 3 2 2" xfId="26851" xr:uid="{00000000-0005-0000-0000-0000DAAE0000}"/>
    <cellStyle name="SAPBEXresItem 3 3" xfId="22342" xr:uid="{00000000-0005-0000-0000-0000DBAE0000}"/>
    <cellStyle name="SAPBEXresItem 4" xfId="11437" xr:uid="{00000000-0005-0000-0000-0000DCAE0000}"/>
    <cellStyle name="SAPBEXresItem 4 2" xfId="16738" xr:uid="{00000000-0005-0000-0000-0000DDAE0000}"/>
    <cellStyle name="SAPBEXresItem 4 2 2" xfId="29273" xr:uid="{00000000-0005-0000-0000-0000DEAE0000}"/>
    <cellStyle name="SAPBEXresItem 4 3" xfId="24192" xr:uid="{00000000-0005-0000-0000-0000DFAE0000}"/>
    <cellStyle name="SAPBEXresItem 5" xfId="11527" xr:uid="{00000000-0005-0000-0000-0000E0AE0000}"/>
    <cellStyle name="SAPBEXresItem 5 2" xfId="16802" xr:uid="{00000000-0005-0000-0000-0000E1AE0000}"/>
    <cellStyle name="SAPBEXresItem 5 2 2" xfId="29337" xr:uid="{00000000-0005-0000-0000-0000E2AE0000}"/>
    <cellStyle name="SAPBEXresItem 5 3" xfId="24282" xr:uid="{00000000-0005-0000-0000-0000E3AE0000}"/>
    <cellStyle name="SAPBEXresItem 6" xfId="11850" xr:uid="{00000000-0005-0000-0000-0000E4AE0000}"/>
    <cellStyle name="SAPBEXresItem 6 2" xfId="24599" xr:uid="{00000000-0005-0000-0000-0000E5AE0000}"/>
    <cellStyle name="SAPBEXresItem 7" xfId="18543" xr:uid="{00000000-0005-0000-0000-0000E6AE0000}"/>
    <cellStyle name="SAPBEXresItem 7 2" xfId="30083" xr:uid="{00000000-0005-0000-0000-0000E7AE0000}"/>
    <cellStyle name="SAPBEXresItem 8" xfId="20543" xr:uid="{00000000-0005-0000-0000-0000E8AE0000}"/>
    <cellStyle name="SAPBEXresItem 8 2" xfId="30223" xr:uid="{00000000-0005-0000-0000-0000E9AE0000}"/>
    <cellStyle name="SAPBEXresItem 9" xfId="31911" xr:uid="{00000000-0005-0000-0000-0000EAAE0000}"/>
    <cellStyle name="SAPBEXresItemX" xfId="5969" xr:uid="{00000000-0005-0000-0000-0000EBAE0000}"/>
    <cellStyle name="SAPBEXresItemX 10" xfId="33799" xr:uid="{00000000-0005-0000-0000-0000ECAE0000}"/>
    <cellStyle name="SAPBEXresItemX 11" xfId="31876" xr:uid="{00000000-0005-0000-0000-0000EDAE0000}"/>
    <cellStyle name="SAPBEXresItemX 2" xfId="9484" xr:uid="{00000000-0005-0000-0000-0000EEAE0000}"/>
    <cellStyle name="SAPBEXresItemX 2 10" xfId="30866" xr:uid="{00000000-0005-0000-0000-0000EFAE0000}"/>
    <cellStyle name="SAPBEXresItemX 2 2" xfId="11737" xr:uid="{00000000-0005-0000-0000-0000F0AE0000}"/>
    <cellStyle name="SAPBEXresItemX 2 2 2" xfId="16975" xr:uid="{00000000-0005-0000-0000-0000F1AE0000}"/>
    <cellStyle name="SAPBEXresItemX 2 2 2 2" xfId="29508" xr:uid="{00000000-0005-0000-0000-0000F2AE0000}"/>
    <cellStyle name="SAPBEXresItemX 2 2 3" xfId="24487" xr:uid="{00000000-0005-0000-0000-0000F3AE0000}"/>
    <cellStyle name="SAPBEXresItemX 2 3" xfId="6873" xr:uid="{00000000-0005-0000-0000-0000F4AE0000}"/>
    <cellStyle name="SAPBEXresItemX 2 3 2" xfId="13425" xr:uid="{00000000-0005-0000-0000-0000F5AE0000}"/>
    <cellStyle name="SAPBEXresItemX 2 3 2 2" xfId="26160" xr:uid="{00000000-0005-0000-0000-0000F6AE0000}"/>
    <cellStyle name="SAPBEXresItemX 2 3 3" xfId="21604" xr:uid="{00000000-0005-0000-0000-0000F7AE0000}"/>
    <cellStyle name="SAPBEXresItemX 2 4" xfId="11925" xr:uid="{00000000-0005-0000-0000-0000F8AE0000}"/>
    <cellStyle name="SAPBEXresItemX 2 4 2" xfId="24674" xr:uid="{00000000-0005-0000-0000-0000F9AE0000}"/>
    <cellStyle name="SAPBEXresItemX 2 5" xfId="19829" xr:uid="{00000000-0005-0000-0000-0000FAAE0000}"/>
    <cellStyle name="SAPBEXresItemX 2 5 2" xfId="30157" xr:uid="{00000000-0005-0000-0000-0000FBAE0000}"/>
    <cellStyle name="SAPBEXresItemX 2 6" xfId="20695" xr:uid="{00000000-0005-0000-0000-0000FCAE0000}"/>
    <cellStyle name="SAPBEXresItemX 2 6 2" xfId="30373" xr:uid="{00000000-0005-0000-0000-0000FDAE0000}"/>
    <cellStyle name="SAPBEXresItemX 2 7" xfId="23474" xr:uid="{00000000-0005-0000-0000-0000FEAE0000}"/>
    <cellStyle name="SAPBEXresItemX 2 8" xfId="32943" xr:uid="{00000000-0005-0000-0000-0000FFAE0000}"/>
    <cellStyle name="SAPBEXresItemX 2 9" xfId="34016" xr:uid="{00000000-0005-0000-0000-000000AF0000}"/>
    <cellStyle name="SAPBEXresItemX 3" xfId="7617" xr:uid="{00000000-0005-0000-0000-000001AF0000}"/>
    <cellStyle name="SAPBEXresItemX 3 2" xfId="14122" xr:uid="{00000000-0005-0000-0000-000002AF0000}"/>
    <cellStyle name="SAPBEXresItemX 3 2 2" xfId="26852" xr:uid="{00000000-0005-0000-0000-000003AF0000}"/>
    <cellStyle name="SAPBEXresItemX 3 3" xfId="22343" xr:uid="{00000000-0005-0000-0000-000004AF0000}"/>
    <cellStyle name="SAPBEXresItemX 4" xfId="11438" xr:uid="{00000000-0005-0000-0000-000005AF0000}"/>
    <cellStyle name="SAPBEXresItemX 4 2" xfId="16739" xr:uid="{00000000-0005-0000-0000-000006AF0000}"/>
    <cellStyle name="SAPBEXresItemX 4 2 2" xfId="29274" xr:uid="{00000000-0005-0000-0000-000007AF0000}"/>
    <cellStyle name="SAPBEXresItemX 4 3" xfId="24193" xr:uid="{00000000-0005-0000-0000-000008AF0000}"/>
    <cellStyle name="SAPBEXresItemX 5" xfId="6679" xr:uid="{00000000-0005-0000-0000-000009AF0000}"/>
    <cellStyle name="SAPBEXresItemX 5 2" xfId="13263" xr:uid="{00000000-0005-0000-0000-00000AAF0000}"/>
    <cellStyle name="SAPBEXresItemX 5 2 2" xfId="26005" xr:uid="{00000000-0005-0000-0000-00000BAF0000}"/>
    <cellStyle name="SAPBEXresItemX 5 3" xfId="21417" xr:uid="{00000000-0005-0000-0000-00000CAF0000}"/>
    <cellStyle name="SAPBEXresItemX 6" xfId="11973" xr:uid="{00000000-0005-0000-0000-00000DAF0000}"/>
    <cellStyle name="SAPBEXresItemX 6 2" xfId="24721" xr:uid="{00000000-0005-0000-0000-00000EAF0000}"/>
    <cellStyle name="SAPBEXresItemX 7" xfId="18544" xr:uid="{00000000-0005-0000-0000-00000FAF0000}"/>
    <cellStyle name="SAPBEXresItemX 7 2" xfId="30084" xr:uid="{00000000-0005-0000-0000-000010AF0000}"/>
    <cellStyle name="SAPBEXresItemX 8" xfId="20544" xr:uid="{00000000-0005-0000-0000-000011AF0000}"/>
    <cellStyle name="SAPBEXresItemX 8 2" xfId="30224" xr:uid="{00000000-0005-0000-0000-000012AF0000}"/>
    <cellStyle name="SAPBEXresItemX 9" xfId="31912" xr:uid="{00000000-0005-0000-0000-000013AF0000}"/>
    <cellStyle name="SAPBEXstdData" xfId="5970" xr:uid="{00000000-0005-0000-0000-000014AF0000}"/>
    <cellStyle name="SAPBEXstdData 10" xfId="33800" xr:uid="{00000000-0005-0000-0000-000015AF0000}"/>
    <cellStyle name="SAPBEXstdData 11" xfId="31877" xr:uid="{00000000-0005-0000-0000-000016AF0000}"/>
    <cellStyle name="SAPBEXstdData 2" xfId="9485" xr:uid="{00000000-0005-0000-0000-000017AF0000}"/>
    <cellStyle name="SAPBEXstdData 2 10" xfId="31505" xr:uid="{00000000-0005-0000-0000-000018AF0000}"/>
    <cellStyle name="SAPBEXstdData 2 2" xfId="11738" xr:uid="{00000000-0005-0000-0000-000019AF0000}"/>
    <cellStyle name="SAPBEXstdData 2 2 2" xfId="16976" xr:uid="{00000000-0005-0000-0000-00001AAF0000}"/>
    <cellStyle name="SAPBEXstdData 2 2 2 2" xfId="29509" xr:uid="{00000000-0005-0000-0000-00001BAF0000}"/>
    <cellStyle name="SAPBEXstdData 2 2 3" xfId="24488" xr:uid="{00000000-0005-0000-0000-00001CAF0000}"/>
    <cellStyle name="SAPBEXstdData 2 3" xfId="6860" xr:uid="{00000000-0005-0000-0000-00001DAF0000}"/>
    <cellStyle name="SAPBEXstdData 2 3 2" xfId="13412" xr:uid="{00000000-0005-0000-0000-00001EAF0000}"/>
    <cellStyle name="SAPBEXstdData 2 3 2 2" xfId="26147" xr:uid="{00000000-0005-0000-0000-00001FAF0000}"/>
    <cellStyle name="SAPBEXstdData 2 3 3" xfId="21591" xr:uid="{00000000-0005-0000-0000-000020AF0000}"/>
    <cellStyle name="SAPBEXstdData 2 4" xfId="11847" xr:uid="{00000000-0005-0000-0000-000021AF0000}"/>
    <cellStyle name="SAPBEXstdData 2 4 2" xfId="24596" xr:uid="{00000000-0005-0000-0000-000022AF0000}"/>
    <cellStyle name="SAPBEXstdData 2 5" xfId="19830" xr:uid="{00000000-0005-0000-0000-000023AF0000}"/>
    <cellStyle name="SAPBEXstdData 2 5 2" xfId="30158" xr:uid="{00000000-0005-0000-0000-000024AF0000}"/>
    <cellStyle name="SAPBEXstdData 2 6" xfId="20696" xr:uid="{00000000-0005-0000-0000-000025AF0000}"/>
    <cellStyle name="SAPBEXstdData 2 6 2" xfId="30374" xr:uid="{00000000-0005-0000-0000-000026AF0000}"/>
    <cellStyle name="SAPBEXstdData 2 7" xfId="23475" xr:uid="{00000000-0005-0000-0000-000027AF0000}"/>
    <cellStyle name="SAPBEXstdData 2 8" xfId="32944" xr:uid="{00000000-0005-0000-0000-000028AF0000}"/>
    <cellStyle name="SAPBEXstdData 2 9" xfId="34017" xr:uid="{00000000-0005-0000-0000-000029AF0000}"/>
    <cellStyle name="SAPBEXstdData 3" xfId="7618" xr:uid="{00000000-0005-0000-0000-00002AAF0000}"/>
    <cellStyle name="SAPBEXstdData 3 2" xfId="14123" xr:uid="{00000000-0005-0000-0000-00002BAF0000}"/>
    <cellStyle name="SAPBEXstdData 3 2 2" xfId="26853" xr:uid="{00000000-0005-0000-0000-00002CAF0000}"/>
    <cellStyle name="SAPBEXstdData 3 3" xfId="22344" xr:uid="{00000000-0005-0000-0000-00002DAF0000}"/>
    <cellStyle name="SAPBEXstdData 4" xfId="11439" xr:uid="{00000000-0005-0000-0000-00002EAF0000}"/>
    <cellStyle name="SAPBEXstdData 4 2" xfId="16740" xr:uid="{00000000-0005-0000-0000-00002FAF0000}"/>
    <cellStyle name="SAPBEXstdData 4 2 2" xfId="29275" xr:uid="{00000000-0005-0000-0000-000030AF0000}"/>
    <cellStyle name="SAPBEXstdData 4 3" xfId="24194" xr:uid="{00000000-0005-0000-0000-000031AF0000}"/>
    <cellStyle name="SAPBEXstdData 5" xfId="7131" xr:uid="{00000000-0005-0000-0000-000032AF0000}"/>
    <cellStyle name="SAPBEXstdData 5 2" xfId="13666" xr:uid="{00000000-0005-0000-0000-000033AF0000}"/>
    <cellStyle name="SAPBEXstdData 5 2 2" xfId="26397" xr:uid="{00000000-0005-0000-0000-000034AF0000}"/>
    <cellStyle name="SAPBEXstdData 5 3" xfId="21859" xr:uid="{00000000-0005-0000-0000-000035AF0000}"/>
    <cellStyle name="SAPBEXstdData 6" xfId="7669" xr:uid="{00000000-0005-0000-0000-000036AF0000}"/>
    <cellStyle name="SAPBEXstdData 6 2" xfId="22392" xr:uid="{00000000-0005-0000-0000-000037AF0000}"/>
    <cellStyle name="SAPBEXstdData 7" xfId="18545" xr:uid="{00000000-0005-0000-0000-000038AF0000}"/>
    <cellStyle name="SAPBEXstdData 7 2" xfId="30085" xr:uid="{00000000-0005-0000-0000-000039AF0000}"/>
    <cellStyle name="SAPBEXstdData 8" xfId="20545" xr:uid="{00000000-0005-0000-0000-00003AAF0000}"/>
    <cellStyle name="SAPBEXstdData 8 2" xfId="30225" xr:uid="{00000000-0005-0000-0000-00003BAF0000}"/>
    <cellStyle name="SAPBEXstdData 9" xfId="31913" xr:uid="{00000000-0005-0000-0000-00003CAF0000}"/>
    <cellStyle name="SAPBEXstdDataEmph" xfId="5971" xr:uid="{00000000-0005-0000-0000-00003DAF0000}"/>
    <cellStyle name="SAPBEXstdDataEmph 10" xfId="33801" xr:uid="{00000000-0005-0000-0000-00003EAF0000}"/>
    <cellStyle name="SAPBEXstdDataEmph 11" xfId="31878" xr:uid="{00000000-0005-0000-0000-00003FAF0000}"/>
    <cellStyle name="SAPBEXstdDataEmph 2" xfId="9486" xr:uid="{00000000-0005-0000-0000-000040AF0000}"/>
    <cellStyle name="SAPBEXstdDataEmph 2 10" xfId="31506" xr:uid="{00000000-0005-0000-0000-000041AF0000}"/>
    <cellStyle name="SAPBEXstdDataEmph 2 2" xfId="11739" xr:uid="{00000000-0005-0000-0000-000042AF0000}"/>
    <cellStyle name="SAPBEXstdDataEmph 2 2 2" xfId="16977" xr:uid="{00000000-0005-0000-0000-000043AF0000}"/>
    <cellStyle name="SAPBEXstdDataEmph 2 2 2 2" xfId="29510" xr:uid="{00000000-0005-0000-0000-000044AF0000}"/>
    <cellStyle name="SAPBEXstdDataEmph 2 2 3" xfId="24489" xr:uid="{00000000-0005-0000-0000-000045AF0000}"/>
    <cellStyle name="SAPBEXstdDataEmph 2 3" xfId="6861" xr:uid="{00000000-0005-0000-0000-000046AF0000}"/>
    <cellStyle name="SAPBEXstdDataEmph 2 3 2" xfId="13413" xr:uid="{00000000-0005-0000-0000-000047AF0000}"/>
    <cellStyle name="SAPBEXstdDataEmph 2 3 2 2" xfId="26148" xr:uid="{00000000-0005-0000-0000-000048AF0000}"/>
    <cellStyle name="SAPBEXstdDataEmph 2 3 3" xfId="21592" xr:uid="{00000000-0005-0000-0000-000049AF0000}"/>
    <cellStyle name="SAPBEXstdDataEmph 2 4" xfId="11690" xr:uid="{00000000-0005-0000-0000-00004AAF0000}"/>
    <cellStyle name="SAPBEXstdDataEmph 2 4 2" xfId="24439" xr:uid="{00000000-0005-0000-0000-00004BAF0000}"/>
    <cellStyle name="SAPBEXstdDataEmph 2 5" xfId="19831" xr:uid="{00000000-0005-0000-0000-00004CAF0000}"/>
    <cellStyle name="SAPBEXstdDataEmph 2 5 2" xfId="30159" xr:uid="{00000000-0005-0000-0000-00004DAF0000}"/>
    <cellStyle name="SAPBEXstdDataEmph 2 6" xfId="20697" xr:uid="{00000000-0005-0000-0000-00004EAF0000}"/>
    <cellStyle name="SAPBEXstdDataEmph 2 6 2" xfId="30375" xr:uid="{00000000-0005-0000-0000-00004FAF0000}"/>
    <cellStyle name="SAPBEXstdDataEmph 2 7" xfId="23476" xr:uid="{00000000-0005-0000-0000-000050AF0000}"/>
    <cellStyle name="SAPBEXstdDataEmph 2 8" xfId="32945" xr:uid="{00000000-0005-0000-0000-000051AF0000}"/>
    <cellStyle name="SAPBEXstdDataEmph 2 9" xfId="34018" xr:uid="{00000000-0005-0000-0000-000052AF0000}"/>
    <cellStyle name="SAPBEXstdDataEmph 3" xfId="7619" xr:uid="{00000000-0005-0000-0000-000053AF0000}"/>
    <cellStyle name="SAPBEXstdDataEmph 3 2" xfId="14124" xr:uid="{00000000-0005-0000-0000-000054AF0000}"/>
    <cellStyle name="SAPBEXstdDataEmph 3 2 2" xfId="26854" xr:uid="{00000000-0005-0000-0000-000055AF0000}"/>
    <cellStyle name="SAPBEXstdDataEmph 3 3" xfId="22345" xr:uid="{00000000-0005-0000-0000-000056AF0000}"/>
    <cellStyle name="SAPBEXstdDataEmph 4" xfId="11440" xr:uid="{00000000-0005-0000-0000-000057AF0000}"/>
    <cellStyle name="SAPBEXstdDataEmph 4 2" xfId="16741" xr:uid="{00000000-0005-0000-0000-000058AF0000}"/>
    <cellStyle name="SAPBEXstdDataEmph 4 2 2" xfId="29276" xr:uid="{00000000-0005-0000-0000-000059AF0000}"/>
    <cellStyle name="SAPBEXstdDataEmph 4 3" xfId="24195" xr:uid="{00000000-0005-0000-0000-00005AAF0000}"/>
    <cellStyle name="SAPBEXstdDataEmph 5" xfId="11669" xr:uid="{00000000-0005-0000-0000-00005BAF0000}"/>
    <cellStyle name="SAPBEXstdDataEmph 5 2" xfId="16923" xr:uid="{00000000-0005-0000-0000-00005CAF0000}"/>
    <cellStyle name="SAPBEXstdDataEmph 5 2 2" xfId="29456" xr:uid="{00000000-0005-0000-0000-00005DAF0000}"/>
    <cellStyle name="SAPBEXstdDataEmph 5 3" xfId="24420" xr:uid="{00000000-0005-0000-0000-00005EAF0000}"/>
    <cellStyle name="SAPBEXstdDataEmph 6" xfId="11766" xr:uid="{00000000-0005-0000-0000-00005FAF0000}"/>
    <cellStyle name="SAPBEXstdDataEmph 6 2" xfId="24516" xr:uid="{00000000-0005-0000-0000-000060AF0000}"/>
    <cellStyle name="SAPBEXstdDataEmph 7" xfId="18546" xr:uid="{00000000-0005-0000-0000-000061AF0000}"/>
    <cellStyle name="SAPBEXstdDataEmph 7 2" xfId="30086" xr:uid="{00000000-0005-0000-0000-000062AF0000}"/>
    <cellStyle name="SAPBEXstdDataEmph 8" xfId="20546" xr:uid="{00000000-0005-0000-0000-000063AF0000}"/>
    <cellStyle name="SAPBEXstdDataEmph 8 2" xfId="30226" xr:uid="{00000000-0005-0000-0000-000064AF0000}"/>
    <cellStyle name="SAPBEXstdDataEmph 9" xfId="31914" xr:uid="{00000000-0005-0000-0000-000065AF0000}"/>
    <cellStyle name="SAPBEXstdItem" xfId="5972" xr:uid="{00000000-0005-0000-0000-000066AF0000}"/>
    <cellStyle name="SAPBEXstdItem 10" xfId="33802" xr:uid="{00000000-0005-0000-0000-000067AF0000}"/>
    <cellStyle name="SAPBEXstdItem 11" xfId="31879" xr:uid="{00000000-0005-0000-0000-000068AF0000}"/>
    <cellStyle name="SAPBEXstdItem 2" xfId="9487" xr:uid="{00000000-0005-0000-0000-000069AF0000}"/>
    <cellStyle name="SAPBEXstdItem 2 10" xfId="31507" xr:uid="{00000000-0005-0000-0000-00006AAF0000}"/>
    <cellStyle name="SAPBEXstdItem 2 2" xfId="11740" xr:uid="{00000000-0005-0000-0000-00006BAF0000}"/>
    <cellStyle name="SAPBEXstdItem 2 2 2" xfId="16978" xr:uid="{00000000-0005-0000-0000-00006CAF0000}"/>
    <cellStyle name="SAPBEXstdItem 2 2 2 2" xfId="29511" xr:uid="{00000000-0005-0000-0000-00006DAF0000}"/>
    <cellStyle name="SAPBEXstdItem 2 2 3" xfId="24490" xr:uid="{00000000-0005-0000-0000-00006EAF0000}"/>
    <cellStyle name="SAPBEXstdItem 2 3" xfId="6862" xr:uid="{00000000-0005-0000-0000-00006FAF0000}"/>
    <cellStyle name="SAPBEXstdItem 2 3 2" xfId="13414" xr:uid="{00000000-0005-0000-0000-000070AF0000}"/>
    <cellStyle name="SAPBEXstdItem 2 3 2 2" xfId="26149" xr:uid="{00000000-0005-0000-0000-000071AF0000}"/>
    <cellStyle name="SAPBEXstdItem 2 3 3" xfId="21593" xr:uid="{00000000-0005-0000-0000-000072AF0000}"/>
    <cellStyle name="SAPBEXstdItem 2 4" xfId="11921" xr:uid="{00000000-0005-0000-0000-000073AF0000}"/>
    <cellStyle name="SAPBEXstdItem 2 4 2" xfId="24670" xr:uid="{00000000-0005-0000-0000-000074AF0000}"/>
    <cellStyle name="SAPBEXstdItem 2 5" xfId="19832" xr:uid="{00000000-0005-0000-0000-000075AF0000}"/>
    <cellStyle name="SAPBEXstdItem 2 5 2" xfId="30160" xr:uid="{00000000-0005-0000-0000-000076AF0000}"/>
    <cellStyle name="SAPBEXstdItem 2 6" xfId="20698" xr:uid="{00000000-0005-0000-0000-000077AF0000}"/>
    <cellStyle name="SAPBEXstdItem 2 6 2" xfId="30376" xr:uid="{00000000-0005-0000-0000-000078AF0000}"/>
    <cellStyle name="SAPBEXstdItem 2 7" xfId="23477" xr:uid="{00000000-0005-0000-0000-000079AF0000}"/>
    <cellStyle name="SAPBEXstdItem 2 8" xfId="32946" xr:uid="{00000000-0005-0000-0000-00007AAF0000}"/>
    <cellStyle name="SAPBEXstdItem 2 9" xfId="34019" xr:uid="{00000000-0005-0000-0000-00007BAF0000}"/>
    <cellStyle name="SAPBEXstdItem 3" xfId="7620" xr:uid="{00000000-0005-0000-0000-00007CAF0000}"/>
    <cellStyle name="SAPBEXstdItem 3 2" xfId="14125" xr:uid="{00000000-0005-0000-0000-00007DAF0000}"/>
    <cellStyle name="SAPBEXstdItem 3 2 2" xfId="26855" xr:uid="{00000000-0005-0000-0000-00007EAF0000}"/>
    <cellStyle name="SAPBEXstdItem 3 3" xfId="22346" xr:uid="{00000000-0005-0000-0000-00007FAF0000}"/>
    <cellStyle name="SAPBEXstdItem 4" xfId="11441" xr:uid="{00000000-0005-0000-0000-000080AF0000}"/>
    <cellStyle name="SAPBEXstdItem 4 2" xfId="16742" xr:uid="{00000000-0005-0000-0000-000081AF0000}"/>
    <cellStyle name="SAPBEXstdItem 4 2 2" xfId="29277" xr:uid="{00000000-0005-0000-0000-000082AF0000}"/>
    <cellStyle name="SAPBEXstdItem 4 3" xfId="24196" xr:uid="{00000000-0005-0000-0000-000083AF0000}"/>
    <cellStyle name="SAPBEXstdItem 5" xfId="11526" xr:uid="{00000000-0005-0000-0000-000084AF0000}"/>
    <cellStyle name="SAPBEXstdItem 5 2" xfId="16801" xr:uid="{00000000-0005-0000-0000-000085AF0000}"/>
    <cellStyle name="SAPBEXstdItem 5 2 2" xfId="29336" xr:uid="{00000000-0005-0000-0000-000086AF0000}"/>
    <cellStyle name="SAPBEXstdItem 5 3" xfId="24281" xr:uid="{00000000-0005-0000-0000-000087AF0000}"/>
    <cellStyle name="SAPBEXstdItem 6" xfId="11790" xr:uid="{00000000-0005-0000-0000-000088AF0000}"/>
    <cellStyle name="SAPBEXstdItem 6 2" xfId="24540" xr:uid="{00000000-0005-0000-0000-000089AF0000}"/>
    <cellStyle name="SAPBEXstdItem 7" xfId="18547" xr:uid="{00000000-0005-0000-0000-00008AAF0000}"/>
    <cellStyle name="SAPBEXstdItem 7 2" xfId="30087" xr:uid="{00000000-0005-0000-0000-00008BAF0000}"/>
    <cellStyle name="SAPBEXstdItem 8" xfId="20547" xr:uid="{00000000-0005-0000-0000-00008CAF0000}"/>
    <cellStyle name="SAPBEXstdItem 8 2" xfId="30227" xr:uid="{00000000-0005-0000-0000-00008DAF0000}"/>
    <cellStyle name="SAPBEXstdItem 9" xfId="31915" xr:uid="{00000000-0005-0000-0000-00008EAF0000}"/>
    <cellStyle name="SAPBEXstdItemX" xfId="5973" xr:uid="{00000000-0005-0000-0000-00008FAF0000}"/>
    <cellStyle name="SAPBEXstdItemX 10" xfId="33803" xr:uid="{00000000-0005-0000-0000-000090AF0000}"/>
    <cellStyle name="SAPBEXstdItemX 11" xfId="31880" xr:uid="{00000000-0005-0000-0000-000091AF0000}"/>
    <cellStyle name="SAPBEXstdItemX 2" xfId="9488" xr:uid="{00000000-0005-0000-0000-000092AF0000}"/>
    <cellStyle name="SAPBEXstdItemX 2 10" xfId="31508" xr:uid="{00000000-0005-0000-0000-000093AF0000}"/>
    <cellStyle name="SAPBEXstdItemX 2 2" xfId="11741" xr:uid="{00000000-0005-0000-0000-000094AF0000}"/>
    <cellStyle name="SAPBEXstdItemX 2 2 2" xfId="16979" xr:uid="{00000000-0005-0000-0000-000095AF0000}"/>
    <cellStyle name="SAPBEXstdItemX 2 2 2 2" xfId="29512" xr:uid="{00000000-0005-0000-0000-000096AF0000}"/>
    <cellStyle name="SAPBEXstdItemX 2 2 3" xfId="24491" xr:uid="{00000000-0005-0000-0000-000097AF0000}"/>
    <cellStyle name="SAPBEXstdItemX 2 3" xfId="6863" xr:uid="{00000000-0005-0000-0000-000098AF0000}"/>
    <cellStyle name="SAPBEXstdItemX 2 3 2" xfId="13415" xr:uid="{00000000-0005-0000-0000-000099AF0000}"/>
    <cellStyle name="SAPBEXstdItemX 2 3 2 2" xfId="26150" xr:uid="{00000000-0005-0000-0000-00009AAF0000}"/>
    <cellStyle name="SAPBEXstdItemX 2 3 3" xfId="21594" xr:uid="{00000000-0005-0000-0000-00009BAF0000}"/>
    <cellStyle name="SAPBEXstdItemX 2 4" xfId="11877" xr:uid="{00000000-0005-0000-0000-00009CAF0000}"/>
    <cellStyle name="SAPBEXstdItemX 2 4 2" xfId="24626" xr:uid="{00000000-0005-0000-0000-00009DAF0000}"/>
    <cellStyle name="SAPBEXstdItemX 2 5" xfId="19833" xr:uid="{00000000-0005-0000-0000-00009EAF0000}"/>
    <cellStyle name="SAPBEXstdItemX 2 5 2" xfId="30161" xr:uid="{00000000-0005-0000-0000-00009FAF0000}"/>
    <cellStyle name="SAPBEXstdItemX 2 6" xfId="20699" xr:uid="{00000000-0005-0000-0000-0000A0AF0000}"/>
    <cellStyle name="SAPBEXstdItemX 2 6 2" xfId="30377" xr:uid="{00000000-0005-0000-0000-0000A1AF0000}"/>
    <cellStyle name="SAPBEXstdItemX 2 7" xfId="23478" xr:uid="{00000000-0005-0000-0000-0000A2AF0000}"/>
    <cellStyle name="SAPBEXstdItemX 2 8" xfId="32947" xr:uid="{00000000-0005-0000-0000-0000A3AF0000}"/>
    <cellStyle name="SAPBEXstdItemX 2 9" xfId="34020" xr:uid="{00000000-0005-0000-0000-0000A4AF0000}"/>
    <cellStyle name="SAPBEXstdItemX 3" xfId="7621" xr:uid="{00000000-0005-0000-0000-0000A5AF0000}"/>
    <cellStyle name="SAPBEXstdItemX 3 2" xfId="14126" xr:uid="{00000000-0005-0000-0000-0000A6AF0000}"/>
    <cellStyle name="SAPBEXstdItemX 3 2 2" xfId="26856" xr:uid="{00000000-0005-0000-0000-0000A7AF0000}"/>
    <cellStyle name="SAPBEXstdItemX 3 3" xfId="22347" xr:uid="{00000000-0005-0000-0000-0000A8AF0000}"/>
    <cellStyle name="SAPBEXstdItemX 4" xfId="11442" xr:uid="{00000000-0005-0000-0000-0000A9AF0000}"/>
    <cellStyle name="SAPBEXstdItemX 4 2" xfId="16743" xr:uid="{00000000-0005-0000-0000-0000AAAF0000}"/>
    <cellStyle name="SAPBEXstdItemX 4 2 2" xfId="29278" xr:uid="{00000000-0005-0000-0000-0000ABAF0000}"/>
    <cellStyle name="SAPBEXstdItemX 4 3" xfId="24197" xr:uid="{00000000-0005-0000-0000-0000ACAF0000}"/>
    <cellStyle name="SAPBEXstdItemX 5" xfId="6680" xr:uid="{00000000-0005-0000-0000-0000ADAF0000}"/>
    <cellStyle name="SAPBEXstdItemX 5 2" xfId="13264" xr:uid="{00000000-0005-0000-0000-0000AEAF0000}"/>
    <cellStyle name="SAPBEXstdItemX 5 2 2" xfId="26006" xr:uid="{00000000-0005-0000-0000-0000AFAF0000}"/>
    <cellStyle name="SAPBEXstdItemX 5 3" xfId="21418" xr:uid="{00000000-0005-0000-0000-0000B0AF0000}"/>
    <cellStyle name="SAPBEXstdItemX 6" xfId="11960" xr:uid="{00000000-0005-0000-0000-0000B1AF0000}"/>
    <cellStyle name="SAPBEXstdItemX 6 2" xfId="24709" xr:uid="{00000000-0005-0000-0000-0000B2AF0000}"/>
    <cellStyle name="SAPBEXstdItemX 7" xfId="18548" xr:uid="{00000000-0005-0000-0000-0000B3AF0000}"/>
    <cellStyle name="SAPBEXstdItemX 7 2" xfId="30088" xr:uid="{00000000-0005-0000-0000-0000B4AF0000}"/>
    <cellStyle name="SAPBEXstdItemX 8" xfId="20548" xr:uid="{00000000-0005-0000-0000-0000B5AF0000}"/>
    <cellStyle name="SAPBEXstdItemX 8 2" xfId="30228" xr:uid="{00000000-0005-0000-0000-0000B6AF0000}"/>
    <cellStyle name="SAPBEXstdItemX 9" xfId="31916" xr:uid="{00000000-0005-0000-0000-0000B7AF0000}"/>
    <cellStyle name="SAPBEXtitle" xfId="5974" xr:uid="{00000000-0005-0000-0000-0000B8AF0000}"/>
    <cellStyle name="SAPBEXtitle 10" xfId="33804" xr:uid="{00000000-0005-0000-0000-0000B9AF0000}"/>
    <cellStyle name="SAPBEXtitle 11" xfId="30688" xr:uid="{00000000-0005-0000-0000-0000BAAF0000}"/>
    <cellStyle name="SAPBEXtitle 2" xfId="9489" xr:uid="{00000000-0005-0000-0000-0000BBAF0000}"/>
    <cellStyle name="SAPBEXtitle 2 10" xfId="31509" xr:uid="{00000000-0005-0000-0000-0000BCAF0000}"/>
    <cellStyle name="SAPBEXtitle 2 2" xfId="11742" xr:uid="{00000000-0005-0000-0000-0000BDAF0000}"/>
    <cellStyle name="SAPBEXtitle 2 2 2" xfId="16980" xr:uid="{00000000-0005-0000-0000-0000BEAF0000}"/>
    <cellStyle name="SAPBEXtitle 2 2 2 2" xfId="29513" xr:uid="{00000000-0005-0000-0000-0000BFAF0000}"/>
    <cellStyle name="SAPBEXtitle 2 2 3" xfId="24492" xr:uid="{00000000-0005-0000-0000-0000C0AF0000}"/>
    <cellStyle name="SAPBEXtitle 2 3" xfId="6864" xr:uid="{00000000-0005-0000-0000-0000C1AF0000}"/>
    <cellStyle name="SAPBEXtitle 2 3 2" xfId="13416" xr:uid="{00000000-0005-0000-0000-0000C2AF0000}"/>
    <cellStyle name="SAPBEXtitle 2 3 2 2" xfId="26151" xr:uid="{00000000-0005-0000-0000-0000C3AF0000}"/>
    <cellStyle name="SAPBEXtitle 2 3 3" xfId="21595" xr:uid="{00000000-0005-0000-0000-0000C4AF0000}"/>
    <cellStyle name="SAPBEXtitle 2 4" xfId="11978" xr:uid="{00000000-0005-0000-0000-0000C5AF0000}"/>
    <cellStyle name="SAPBEXtitle 2 4 2" xfId="24726" xr:uid="{00000000-0005-0000-0000-0000C6AF0000}"/>
    <cellStyle name="SAPBEXtitle 2 5" xfId="19834" xr:uid="{00000000-0005-0000-0000-0000C7AF0000}"/>
    <cellStyle name="SAPBEXtitle 2 5 2" xfId="30162" xr:uid="{00000000-0005-0000-0000-0000C8AF0000}"/>
    <cellStyle name="SAPBEXtitle 2 6" xfId="20700" xr:uid="{00000000-0005-0000-0000-0000C9AF0000}"/>
    <cellStyle name="SAPBEXtitle 2 6 2" xfId="30378" xr:uid="{00000000-0005-0000-0000-0000CAAF0000}"/>
    <cellStyle name="SAPBEXtitle 2 7" xfId="23479" xr:uid="{00000000-0005-0000-0000-0000CBAF0000}"/>
    <cellStyle name="SAPBEXtitle 2 8" xfId="32948" xr:uid="{00000000-0005-0000-0000-0000CCAF0000}"/>
    <cellStyle name="SAPBEXtitle 2 9" xfId="34021" xr:uid="{00000000-0005-0000-0000-0000CDAF0000}"/>
    <cellStyle name="SAPBEXtitle 3" xfId="7622" xr:uid="{00000000-0005-0000-0000-0000CEAF0000}"/>
    <cellStyle name="SAPBEXtitle 3 2" xfId="14127" xr:uid="{00000000-0005-0000-0000-0000CFAF0000}"/>
    <cellStyle name="SAPBEXtitle 3 2 2" xfId="26857" xr:uid="{00000000-0005-0000-0000-0000D0AF0000}"/>
    <cellStyle name="SAPBEXtitle 3 3" xfId="22348" xr:uid="{00000000-0005-0000-0000-0000D1AF0000}"/>
    <cellStyle name="SAPBEXtitle 4" xfId="11443" xr:uid="{00000000-0005-0000-0000-0000D2AF0000}"/>
    <cellStyle name="SAPBEXtitle 4 2" xfId="16744" xr:uid="{00000000-0005-0000-0000-0000D3AF0000}"/>
    <cellStyle name="SAPBEXtitle 4 2 2" xfId="29279" xr:uid="{00000000-0005-0000-0000-0000D4AF0000}"/>
    <cellStyle name="SAPBEXtitle 4 3" xfId="24198" xr:uid="{00000000-0005-0000-0000-0000D5AF0000}"/>
    <cellStyle name="SAPBEXtitle 5" xfId="11668" xr:uid="{00000000-0005-0000-0000-0000D6AF0000}"/>
    <cellStyle name="SAPBEXtitle 5 2" xfId="16922" xr:uid="{00000000-0005-0000-0000-0000D7AF0000}"/>
    <cellStyle name="SAPBEXtitle 5 2 2" xfId="29455" xr:uid="{00000000-0005-0000-0000-0000D8AF0000}"/>
    <cellStyle name="SAPBEXtitle 5 3" xfId="24419" xr:uid="{00000000-0005-0000-0000-0000D9AF0000}"/>
    <cellStyle name="SAPBEXtitle 6" xfId="6478" xr:uid="{00000000-0005-0000-0000-0000DAAF0000}"/>
    <cellStyle name="SAPBEXtitle 6 2" xfId="21222" xr:uid="{00000000-0005-0000-0000-0000DBAF0000}"/>
    <cellStyle name="SAPBEXtitle 7" xfId="18549" xr:uid="{00000000-0005-0000-0000-0000DCAF0000}"/>
    <cellStyle name="SAPBEXtitle 7 2" xfId="30089" xr:uid="{00000000-0005-0000-0000-0000DDAF0000}"/>
    <cellStyle name="SAPBEXtitle 8" xfId="20549" xr:uid="{00000000-0005-0000-0000-0000DEAF0000}"/>
    <cellStyle name="SAPBEXtitle 8 2" xfId="30229" xr:uid="{00000000-0005-0000-0000-0000DFAF0000}"/>
    <cellStyle name="SAPBEXtitle 9" xfId="31917" xr:uid="{00000000-0005-0000-0000-0000E0AF0000}"/>
    <cellStyle name="SAPBEXundefined" xfId="5975" xr:uid="{00000000-0005-0000-0000-0000E1AF0000}"/>
    <cellStyle name="SAPBEXundefined 10" xfId="33805" xr:uid="{00000000-0005-0000-0000-0000E2AF0000}"/>
    <cellStyle name="SAPBEXundefined 11" xfId="31934" xr:uid="{00000000-0005-0000-0000-0000E3AF0000}"/>
    <cellStyle name="SAPBEXundefined 2" xfId="9490" xr:uid="{00000000-0005-0000-0000-0000E4AF0000}"/>
    <cellStyle name="SAPBEXundefined 2 10" xfId="31510" xr:uid="{00000000-0005-0000-0000-0000E5AF0000}"/>
    <cellStyle name="SAPBEXundefined 2 2" xfId="11743" xr:uid="{00000000-0005-0000-0000-0000E6AF0000}"/>
    <cellStyle name="SAPBEXundefined 2 2 2" xfId="16981" xr:uid="{00000000-0005-0000-0000-0000E7AF0000}"/>
    <cellStyle name="SAPBEXundefined 2 2 2 2" xfId="29514" xr:uid="{00000000-0005-0000-0000-0000E8AF0000}"/>
    <cellStyle name="SAPBEXundefined 2 2 3" xfId="24493" xr:uid="{00000000-0005-0000-0000-0000E9AF0000}"/>
    <cellStyle name="SAPBEXundefined 2 3" xfId="6865" xr:uid="{00000000-0005-0000-0000-0000EAAF0000}"/>
    <cellStyle name="SAPBEXundefined 2 3 2" xfId="13417" xr:uid="{00000000-0005-0000-0000-0000EBAF0000}"/>
    <cellStyle name="SAPBEXundefined 2 3 2 2" xfId="26152" xr:uid="{00000000-0005-0000-0000-0000ECAF0000}"/>
    <cellStyle name="SAPBEXundefined 2 3 3" xfId="21596" xr:uid="{00000000-0005-0000-0000-0000EDAF0000}"/>
    <cellStyle name="SAPBEXundefined 2 4" xfId="11452" xr:uid="{00000000-0005-0000-0000-0000EEAF0000}"/>
    <cellStyle name="SAPBEXundefined 2 4 2" xfId="24207" xr:uid="{00000000-0005-0000-0000-0000EFAF0000}"/>
    <cellStyle name="SAPBEXundefined 2 5" xfId="19835" xr:uid="{00000000-0005-0000-0000-0000F0AF0000}"/>
    <cellStyle name="SAPBEXundefined 2 5 2" xfId="30163" xr:uid="{00000000-0005-0000-0000-0000F1AF0000}"/>
    <cellStyle name="SAPBEXundefined 2 6" xfId="20701" xr:uid="{00000000-0005-0000-0000-0000F2AF0000}"/>
    <cellStyle name="SAPBEXundefined 2 6 2" xfId="30379" xr:uid="{00000000-0005-0000-0000-0000F3AF0000}"/>
    <cellStyle name="SAPBEXundefined 2 7" xfId="23480" xr:uid="{00000000-0005-0000-0000-0000F4AF0000}"/>
    <cellStyle name="SAPBEXundefined 2 8" xfId="32949" xr:uid="{00000000-0005-0000-0000-0000F5AF0000}"/>
    <cellStyle name="SAPBEXundefined 2 9" xfId="34022" xr:uid="{00000000-0005-0000-0000-0000F6AF0000}"/>
    <cellStyle name="SAPBEXundefined 3" xfId="7623" xr:uid="{00000000-0005-0000-0000-0000F7AF0000}"/>
    <cellStyle name="SAPBEXundefined 3 2" xfId="14128" xr:uid="{00000000-0005-0000-0000-0000F8AF0000}"/>
    <cellStyle name="SAPBEXundefined 3 2 2" xfId="26858" xr:uid="{00000000-0005-0000-0000-0000F9AF0000}"/>
    <cellStyle name="SAPBEXundefined 3 3" xfId="22349" xr:uid="{00000000-0005-0000-0000-0000FAAF0000}"/>
    <cellStyle name="SAPBEXundefined 4" xfId="11444" xr:uid="{00000000-0005-0000-0000-0000FBAF0000}"/>
    <cellStyle name="SAPBEXundefined 4 2" xfId="16745" xr:uid="{00000000-0005-0000-0000-0000FCAF0000}"/>
    <cellStyle name="SAPBEXundefined 4 2 2" xfId="29280" xr:uid="{00000000-0005-0000-0000-0000FDAF0000}"/>
    <cellStyle name="SAPBEXundefined 4 3" xfId="24199" xr:uid="{00000000-0005-0000-0000-0000FEAF0000}"/>
    <cellStyle name="SAPBEXundefined 5" xfId="11525" xr:uid="{00000000-0005-0000-0000-0000FFAF0000}"/>
    <cellStyle name="SAPBEXundefined 5 2" xfId="16800" xr:uid="{00000000-0005-0000-0000-000000B00000}"/>
    <cellStyle name="SAPBEXundefined 5 2 2" xfId="29335" xr:uid="{00000000-0005-0000-0000-000001B00000}"/>
    <cellStyle name="SAPBEXundefined 5 3" xfId="24280" xr:uid="{00000000-0005-0000-0000-000002B00000}"/>
    <cellStyle name="SAPBEXundefined 6" xfId="7706" xr:uid="{00000000-0005-0000-0000-000003B00000}"/>
    <cellStyle name="SAPBEXundefined 6 2" xfId="22426" xr:uid="{00000000-0005-0000-0000-000004B00000}"/>
    <cellStyle name="SAPBEXundefined 7" xfId="18550" xr:uid="{00000000-0005-0000-0000-000005B00000}"/>
    <cellStyle name="SAPBEXundefined 7 2" xfId="30090" xr:uid="{00000000-0005-0000-0000-000006B00000}"/>
    <cellStyle name="SAPBEXundefined 8" xfId="20550" xr:uid="{00000000-0005-0000-0000-000007B00000}"/>
    <cellStyle name="SAPBEXundefined 8 2" xfId="30230" xr:uid="{00000000-0005-0000-0000-000008B00000}"/>
    <cellStyle name="SAPBEXundefined 9" xfId="31918" xr:uid="{00000000-0005-0000-0000-000009B00000}"/>
    <cellStyle name="sche|_x0005_" xfId="46381" xr:uid="{00000000-0005-0000-0000-00000AB00000}"/>
    <cellStyle name="Standard_1999-2003 tools set plan 01- Nov PO präsent" xfId="5976" xr:uid="{00000000-0005-0000-0000-00000BB00000}"/>
    <cellStyle name="StandardizedData" xfId="6211" xr:uid="{00000000-0005-0000-0000-00000CB00000}"/>
    <cellStyle name="StandardizedPullDown" xfId="6212" xr:uid="{00000000-0005-0000-0000-00000DB00000}"/>
    <cellStyle name="Style 1" xfId="2078" xr:uid="{00000000-0005-0000-0000-00000EB00000}"/>
    <cellStyle name="Style 1 2" xfId="2079" xr:uid="{00000000-0005-0000-0000-00000FB00000}"/>
    <cellStyle name="Style 1 2 2" xfId="6214" xr:uid="{00000000-0005-0000-0000-000010B00000}"/>
    <cellStyle name="Style 1 2 2 2" xfId="46382" xr:uid="{00000000-0005-0000-0000-000011B00000}"/>
    <cellStyle name="Style 1 2 3" xfId="10948" xr:uid="{00000000-0005-0000-0000-000012B00000}"/>
    <cellStyle name="Style 1 2 4" xfId="5977" xr:uid="{00000000-0005-0000-0000-000013B00000}"/>
    <cellStyle name="Style 1 3" xfId="2080" xr:uid="{00000000-0005-0000-0000-000014B00000}"/>
    <cellStyle name="Style 1 3 2" xfId="6216" xr:uid="{00000000-0005-0000-0000-000015B00000}"/>
    <cellStyle name="Style 1 3 2 2" xfId="46383" xr:uid="{00000000-0005-0000-0000-000016B00000}"/>
    <cellStyle name="Style 1 3 3" xfId="11077" xr:uid="{00000000-0005-0000-0000-000017B00000}"/>
    <cellStyle name="Style 1 3 4" xfId="6215" xr:uid="{00000000-0005-0000-0000-000018B00000}"/>
    <cellStyle name="Style 1 3_ACCRUAL WORKSHEET Apr 2012" xfId="6217" xr:uid="{00000000-0005-0000-0000-000019B00000}"/>
    <cellStyle name="Style 1 4" xfId="2081" xr:uid="{00000000-0005-0000-0000-00001AB00000}"/>
    <cellStyle name="Style 1 4 2" xfId="10838" xr:uid="{00000000-0005-0000-0000-00001BB00000}"/>
    <cellStyle name="Style 1 4 2 2" xfId="46384" xr:uid="{00000000-0005-0000-0000-00001CB00000}"/>
    <cellStyle name="Style 1 4 3" xfId="6218" xr:uid="{00000000-0005-0000-0000-00001DB00000}"/>
    <cellStyle name="Style 1 5" xfId="6213" xr:uid="{00000000-0005-0000-0000-00001EB00000}"/>
    <cellStyle name="Style 1 5 2" xfId="46385" xr:uid="{00000000-0005-0000-0000-00001FB00000}"/>
    <cellStyle name="Style 1 6" xfId="46386" xr:uid="{00000000-0005-0000-0000-000020B00000}"/>
    <cellStyle name="Style 2" xfId="2082" xr:uid="{00000000-0005-0000-0000-000021B00000}"/>
    <cellStyle name="Style 2 2" xfId="2083" xr:uid="{00000000-0005-0000-0000-000022B00000}"/>
    <cellStyle name="Style 2 2 2" xfId="10080" xr:uid="{00000000-0005-0000-0000-000023B00000}"/>
    <cellStyle name="Style 2 2 2 2" xfId="46387" xr:uid="{00000000-0005-0000-0000-000024B00000}"/>
    <cellStyle name="Style 2 2 3" xfId="5978" xr:uid="{00000000-0005-0000-0000-000025B00000}"/>
    <cellStyle name="Style 2 3" xfId="2084" xr:uid="{00000000-0005-0000-0000-000026B00000}"/>
    <cellStyle name="Style 2 3 2" xfId="46388" xr:uid="{00000000-0005-0000-0000-000027B00000}"/>
    <cellStyle name="Style 2 4" xfId="2085" xr:uid="{00000000-0005-0000-0000-000028B00000}"/>
    <cellStyle name="Style 2 4 2" xfId="46389" xr:uid="{00000000-0005-0000-0000-000029B00000}"/>
    <cellStyle name="Style 2 5" xfId="46390" xr:uid="{00000000-0005-0000-0000-00002AB00000}"/>
    <cellStyle name="Style 27" xfId="1074" xr:uid="{00000000-0005-0000-0000-00002BB00000}"/>
    <cellStyle name="Style 3" xfId="2086" xr:uid="{00000000-0005-0000-0000-00002CB00000}"/>
    <cellStyle name="Style 3 2" xfId="2087" xr:uid="{00000000-0005-0000-0000-00002DB00000}"/>
    <cellStyle name="Style 3 2 2" xfId="46391" xr:uid="{00000000-0005-0000-0000-00002EB00000}"/>
    <cellStyle name="Style 3 3" xfId="46392" xr:uid="{00000000-0005-0000-0000-00002FB00000}"/>
    <cellStyle name="Style 3 4" xfId="46393" xr:uid="{00000000-0005-0000-0000-000030B00000}"/>
    <cellStyle name="Style 4" xfId="2088" xr:uid="{00000000-0005-0000-0000-000031B00000}"/>
    <cellStyle name="Style 4 2" xfId="46394" xr:uid="{00000000-0005-0000-0000-000032B00000}"/>
    <cellStyle name="Style 4 3" xfId="46395" xr:uid="{00000000-0005-0000-0000-000033B00000}"/>
    <cellStyle name="Style 5" xfId="46396" xr:uid="{00000000-0005-0000-0000-000034B00000}"/>
    <cellStyle name="Style 6" xfId="46397" xr:uid="{00000000-0005-0000-0000-000035B00000}"/>
    <cellStyle name="Style 7" xfId="46398" xr:uid="{00000000-0005-0000-0000-000036B00000}"/>
    <cellStyle name="SUB_CALCULATED" xfId="6156" xr:uid="{00000000-0005-0000-0000-000037B00000}"/>
    <cellStyle name="subhead" xfId="46399" xr:uid="{00000000-0005-0000-0000-000038B00000}"/>
    <cellStyle name="Subheading" xfId="5979" xr:uid="{00000000-0005-0000-0000-000039B00000}"/>
    <cellStyle name="Subtotal" xfId="5980" xr:uid="{00000000-0005-0000-0000-00003AB00000}"/>
    <cellStyle name="Subtotal 2" xfId="46401" xr:uid="{00000000-0005-0000-0000-00003BB00000}"/>
    <cellStyle name="Subtotal 3" xfId="46400" xr:uid="{00000000-0005-0000-0000-00003CB00000}"/>
    <cellStyle name="t3" xfId="6157" xr:uid="{00000000-0005-0000-0000-00003DB00000}"/>
    <cellStyle name="Table" xfId="5981" xr:uid="{00000000-0005-0000-0000-00003EB00000}"/>
    <cellStyle name="Table  - Draw shadow and lines within range" xfId="5982" xr:uid="{00000000-0005-0000-0000-00003FB00000}"/>
    <cellStyle name="Table  - Draw shadow and lines within range 2" xfId="8534" xr:uid="{00000000-0005-0000-0000-000040B00000}"/>
    <cellStyle name="Table  - Draw shadow and lines within range 2 2" xfId="6740" xr:uid="{00000000-0005-0000-0000-000041B00000}"/>
    <cellStyle name="Table  - Draw shadow and lines within range 2 2 2" xfId="13304" xr:uid="{00000000-0005-0000-0000-000042B00000}"/>
    <cellStyle name="Table  - Draw shadow and lines within range 2 3" xfId="6449" xr:uid="{00000000-0005-0000-0000-000043B00000}"/>
    <cellStyle name="Table  - Draw shadow and lines within range 3" xfId="7625" xr:uid="{00000000-0005-0000-0000-000044B00000}"/>
    <cellStyle name="Table  - Draw shadow and lines within range 3 2" xfId="14130" xr:uid="{00000000-0005-0000-0000-000045B00000}"/>
    <cellStyle name="Table  - Draw shadow and lines within range 4" xfId="6454" xr:uid="{00000000-0005-0000-0000-000046B00000}"/>
    <cellStyle name="Table  - Draw shadow and lines within range 4 2" xfId="13060" xr:uid="{00000000-0005-0000-0000-000047B00000}"/>
    <cellStyle name="Table  - Draw shadow and lines within range 5" xfId="35080" xr:uid="{00000000-0005-0000-0000-000048B00000}"/>
    <cellStyle name="Table  - Style5" xfId="5983" xr:uid="{00000000-0005-0000-0000-000049B00000}"/>
    <cellStyle name="Table  - Style5 10" xfId="33806" xr:uid="{00000000-0005-0000-0000-00004AB00000}"/>
    <cellStyle name="Table  - Style5 11" xfId="31881" xr:uid="{00000000-0005-0000-0000-00004BB00000}"/>
    <cellStyle name="Table  - Style5 2" xfId="9491" xr:uid="{00000000-0005-0000-0000-00004CB00000}"/>
    <cellStyle name="Table  - Style5 2 2" xfId="11744" xr:uid="{00000000-0005-0000-0000-00004DB00000}"/>
    <cellStyle name="Table  - Style5 2 2 2" xfId="16982" xr:uid="{00000000-0005-0000-0000-00004EB00000}"/>
    <cellStyle name="Table  - Style5 2 2 2 2" xfId="29515" xr:uid="{00000000-0005-0000-0000-00004FB00000}"/>
    <cellStyle name="Table  - Style5 2 2 3" xfId="24494" xr:uid="{00000000-0005-0000-0000-000050B00000}"/>
    <cellStyle name="Table  - Style5 2 3" xfId="6866" xr:uid="{00000000-0005-0000-0000-000051B00000}"/>
    <cellStyle name="Table  - Style5 2 3 2" xfId="13418" xr:uid="{00000000-0005-0000-0000-000052B00000}"/>
    <cellStyle name="Table  - Style5 2 3 2 2" xfId="26153" xr:uid="{00000000-0005-0000-0000-000053B00000}"/>
    <cellStyle name="Table  - Style5 2 3 3" xfId="21597" xr:uid="{00000000-0005-0000-0000-000054B00000}"/>
    <cellStyle name="Table  - Style5 2 4" xfId="11946" xr:uid="{00000000-0005-0000-0000-000055B00000}"/>
    <cellStyle name="Table  - Style5 2 4 2" xfId="24695" xr:uid="{00000000-0005-0000-0000-000056B00000}"/>
    <cellStyle name="Table  - Style5 2 5" xfId="19836" xr:uid="{00000000-0005-0000-0000-000057B00000}"/>
    <cellStyle name="Table  - Style5 2 5 2" xfId="30164" xr:uid="{00000000-0005-0000-0000-000058B00000}"/>
    <cellStyle name="Table  - Style5 2 6" xfId="20702" xr:uid="{00000000-0005-0000-0000-000059B00000}"/>
    <cellStyle name="Table  - Style5 2 6 2" xfId="30380" xr:uid="{00000000-0005-0000-0000-00005AB00000}"/>
    <cellStyle name="Table  - Style5 2 7" xfId="32950" xr:uid="{00000000-0005-0000-0000-00005BB00000}"/>
    <cellStyle name="Table  - Style5 2 8" xfId="34023" xr:uid="{00000000-0005-0000-0000-00005CB00000}"/>
    <cellStyle name="Table  - Style5 2 9" xfId="31511" xr:uid="{00000000-0005-0000-0000-00005DB00000}"/>
    <cellStyle name="Table  - Style5 3" xfId="7626" xr:uid="{00000000-0005-0000-0000-00005EB00000}"/>
    <cellStyle name="Table  - Style5 3 2" xfId="14131" xr:uid="{00000000-0005-0000-0000-00005FB00000}"/>
    <cellStyle name="Table  - Style5 3 2 2" xfId="26860" xr:uid="{00000000-0005-0000-0000-000060B00000}"/>
    <cellStyle name="Table  - Style5 3 3" xfId="22351" xr:uid="{00000000-0005-0000-0000-000061B00000}"/>
    <cellStyle name="Table  - Style5 4" xfId="11445" xr:uid="{00000000-0005-0000-0000-000062B00000}"/>
    <cellStyle name="Table  - Style5 4 2" xfId="16746" xr:uid="{00000000-0005-0000-0000-000063B00000}"/>
    <cellStyle name="Table  - Style5 4 2 2" xfId="29281" xr:uid="{00000000-0005-0000-0000-000064B00000}"/>
    <cellStyle name="Table  - Style5 4 3" xfId="24200" xr:uid="{00000000-0005-0000-0000-000065B00000}"/>
    <cellStyle name="Table  - Style5 5" xfId="11667" xr:uid="{00000000-0005-0000-0000-000066B00000}"/>
    <cellStyle name="Table  - Style5 5 2" xfId="16921" xr:uid="{00000000-0005-0000-0000-000067B00000}"/>
    <cellStyle name="Table  - Style5 5 2 2" xfId="29454" xr:uid="{00000000-0005-0000-0000-000068B00000}"/>
    <cellStyle name="Table  - Style5 5 3" xfId="24418" xr:uid="{00000000-0005-0000-0000-000069B00000}"/>
    <cellStyle name="Table  - Style5 6" xfId="6779" xr:uid="{00000000-0005-0000-0000-00006AB00000}"/>
    <cellStyle name="Table  - Style5 6 2" xfId="21510" xr:uid="{00000000-0005-0000-0000-00006BB00000}"/>
    <cellStyle name="Table  - Style5 7" xfId="18551" xr:uid="{00000000-0005-0000-0000-00006CB00000}"/>
    <cellStyle name="Table  - Style5 7 2" xfId="30091" xr:uid="{00000000-0005-0000-0000-00006DB00000}"/>
    <cellStyle name="Table  - Style5 8" xfId="20551" xr:uid="{00000000-0005-0000-0000-00006EB00000}"/>
    <cellStyle name="Table  - Style5 8 2" xfId="30231" xr:uid="{00000000-0005-0000-0000-00006FB00000}"/>
    <cellStyle name="Table  - Style5 9" xfId="31919" xr:uid="{00000000-0005-0000-0000-000070B00000}"/>
    <cellStyle name="Table  - Style6" xfId="5984" xr:uid="{00000000-0005-0000-0000-000071B00000}"/>
    <cellStyle name="Table  - Style6 10" xfId="33807" xr:uid="{00000000-0005-0000-0000-000072B00000}"/>
    <cellStyle name="Table  - Style6 11" xfId="31882" xr:uid="{00000000-0005-0000-0000-000073B00000}"/>
    <cellStyle name="Table  - Style6 2" xfId="9492" xr:uid="{00000000-0005-0000-0000-000074B00000}"/>
    <cellStyle name="Table  - Style6 2 2" xfId="11745" xr:uid="{00000000-0005-0000-0000-000075B00000}"/>
    <cellStyle name="Table  - Style6 2 2 2" xfId="16983" xr:uid="{00000000-0005-0000-0000-000076B00000}"/>
    <cellStyle name="Table  - Style6 2 2 2 2" xfId="29516" xr:uid="{00000000-0005-0000-0000-000077B00000}"/>
    <cellStyle name="Table  - Style6 2 2 3" xfId="24495" xr:uid="{00000000-0005-0000-0000-000078B00000}"/>
    <cellStyle name="Table  - Style6 2 3" xfId="7682" xr:uid="{00000000-0005-0000-0000-000079B00000}"/>
    <cellStyle name="Table  - Style6 2 3 2" xfId="14181" xr:uid="{00000000-0005-0000-0000-00007AB00000}"/>
    <cellStyle name="Table  - Style6 2 3 2 2" xfId="26907" xr:uid="{00000000-0005-0000-0000-00007BB00000}"/>
    <cellStyle name="Table  - Style6 2 3 3" xfId="22402" xr:uid="{00000000-0005-0000-0000-00007CB00000}"/>
    <cellStyle name="Table  - Style6 2 4" xfId="11803" xr:uid="{00000000-0005-0000-0000-00007DB00000}"/>
    <cellStyle name="Table  - Style6 2 4 2" xfId="24552" xr:uid="{00000000-0005-0000-0000-00007EB00000}"/>
    <cellStyle name="Table  - Style6 2 5" xfId="19837" xr:uid="{00000000-0005-0000-0000-00007FB00000}"/>
    <cellStyle name="Table  - Style6 2 5 2" xfId="30165" xr:uid="{00000000-0005-0000-0000-000080B00000}"/>
    <cellStyle name="Table  - Style6 2 6" xfId="20703" xr:uid="{00000000-0005-0000-0000-000081B00000}"/>
    <cellStyle name="Table  - Style6 2 6 2" xfId="30381" xr:uid="{00000000-0005-0000-0000-000082B00000}"/>
    <cellStyle name="Table  - Style6 2 7" xfId="32951" xr:uid="{00000000-0005-0000-0000-000083B00000}"/>
    <cellStyle name="Table  - Style6 2 8" xfId="34024" xr:uid="{00000000-0005-0000-0000-000084B00000}"/>
    <cellStyle name="Table  - Style6 2 9" xfId="31512" xr:uid="{00000000-0005-0000-0000-000085B00000}"/>
    <cellStyle name="Table  - Style6 3" xfId="7627" xr:uid="{00000000-0005-0000-0000-000086B00000}"/>
    <cellStyle name="Table  - Style6 3 2" xfId="14132" xr:uid="{00000000-0005-0000-0000-000087B00000}"/>
    <cellStyle name="Table  - Style6 3 2 2" xfId="26861" xr:uid="{00000000-0005-0000-0000-000088B00000}"/>
    <cellStyle name="Table  - Style6 3 3" xfId="22352" xr:uid="{00000000-0005-0000-0000-000089B00000}"/>
    <cellStyle name="Table  - Style6 4" xfId="11446" xr:uid="{00000000-0005-0000-0000-00008AB00000}"/>
    <cellStyle name="Table  - Style6 4 2" xfId="16747" xr:uid="{00000000-0005-0000-0000-00008BB00000}"/>
    <cellStyle name="Table  - Style6 4 2 2" xfId="29282" xr:uid="{00000000-0005-0000-0000-00008CB00000}"/>
    <cellStyle name="Table  - Style6 4 3" xfId="24201" xr:uid="{00000000-0005-0000-0000-00008DB00000}"/>
    <cellStyle name="Table  - Style6 5" xfId="11524" xr:uid="{00000000-0005-0000-0000-00008EB00000}"/>
    <cellStyle name="Table  - Style6 5 2" xfId="16799" xr:uid="{00000000-0005-0000-0000-00008FB00000}"/>
    <cellStyle name="Table  - Style6 5 2 2" xfId="29334" xr:uid="{00000000-0005-0000-0000-000090B00000}"/>
    <cellStyle name="Table  - Style6 5 3" xfId="24279" xr:uid="{00000000-0005-0000-0000-000091B00000}"/>
    <cellStyle name="Table  - Style6 6" xfId="6728" xr:uid="{00000000-0005-0000-0000-000092B00000}"/>
    <cellStyle name="Table  - Style6 6 2" xfId="21462" xr:uid="{00000000-0005-0000-0000-000093B00000}"/>
    <cellStyle name="Table  - Style6 7" xfId="18552" xr:uid="{00000000-0005-0000-0000-000094B00000}"/>
    <cellStyle name="Table  - Style6 7 2" xfId="30092" xr:uid="{00000000-0005-0000-0000-000095B00000}"/>
    <cellStyle name="Table  - Style6 8" xfId="20552" xr:uid="{00000000-0005-0000-0000-000096B00000}"/>
    <cellStyle name="Table  - Style6 8 2" xfId="30232" xr:uid="{00000000-0005-0000-0000-000097B00000}"/>
    <cellStyle name="Table  - Style6 9" xfId="31920" xr:uid="{00000000-0005-0000-0000-000098B00000}"/>
    <cellStyle name="Text" xfId="5985" xr:uid="{00000000-0005-0000-0000-000099B00000}"/>
    <cellStyle name="Text Indent A" xfId="5986" xr:uid="{00000000-0005-0000-0000-00009AB00000}"/>
    <cellStyle name="Text Indent A 2" xfId="46402" xr:uid="{00000000-0005-0000-0000-00009BB00000}"/>
    <cellStyle name="Text Indent B" xfId="5987" xr:uid="{00000000-0005-0000-0000-00009CB00000}"/>
    <cellStyle name="Text Indent B 2" xfId="5988" xr:uid="{00000000-0005-0000-0000-00009DB00000}"/>
    <cellStyle name="Text Indent B 3" xfId="46403" xr:uid="{00000000-0005-0000-0000-00009EB00000}"/>
    <cellStyle name="Text Indent B_13A.Recv-08" xfId="5989" xr:uid="{00000000-0005-0000-0000-00009FB00000}"/>
    <cellStyle name="Text Indent C" xfId="5990" xr:uid="{00000000-0005-0000-0000-0000A0B00000}"/>
    <cellStyle name="Text Indent C 2" xfId="5991" xr:uid="{00000000-0005-0000-0000-0000A1B00000}"/>
    <cellStyle name="Text Indent C 3" xfId="46404" xr:uid="{00000000-0005-0000-0000-0000A2B00000}"/>
    <cellStyle name="Text Indent C_13A.Recv-08" xfId="5992" xr:uid="{00000000-0005-0000-0000-0000A3B00000}"/>
    <cellStyle name="þ_x001d_ð'&amp;Oy?Hy9_x0008__x000f__x0007_æ_x0007__x0007__x0001__x0001_" xfId="46405" xr:uid="{00000000-0005-0000-0000-0000A4B00000}"/>
    <cellStyle name="þ_x001d_ð'&amp;Oý&amp;Hý9_x0008_Ë_x000c_¢_x000d__x0007__x0001__x0001_" xfId="46406" xr:uid="{00000000-0005-0000-0000-0000A5B00000}"/>
    <cellStyle name="Tickmark" xfId="46407" xr:uid="{00000000-0005-0000-0000-0000A6B00000}"/>
    <cellStyle name="times" xfId="5993" xr:uid="{00000000-0005-0000-0000-0000A7B00000}"/>
    <cellStyle name="Times new roman" xfId="5994" xr:uid="{00000000-0005-0000-0000-0000A8B00000}"/>
    <cellStyle name="Title" xfId="651" builtinId="15" customBuiltin="1"/>
    <cellStyle name="Title  - Enlarge title text, yellow on blue" xfId="5995" xr:uid="{00000000-0005-0000-0000-0000AAB00000}"/>
    <cellStyle name="Title  - Style1" xfId="5996" xr:uid="{00000000-0005-0000-0000-0000ABB00000}"/>
    <cellStyle name="Title  - Style6" xfId="5997" xr:uid="{00000000-0005-0000-0000-0000ACB00000}"/>
    <cellStyle name="Title 10" xfId="3075" xr:uid="{00000000-0005-0000-0000-0000ADB00000}"/>
    <cellStyle name="Title 10 2" xfId="37223" xr:uid="{00000000-0005-0000-0000-0000AEB00000}"/>
    <cellStyle name="Title 11" xfId="3076" xr:uid="{00000000-0005-0000-0000-0000AFB00000}"/>
    <cellStyle name="Title 11 2" xfId="37224" xr:uid="{00000000-0005-0000-0000-0000B0B00000}"/>
    <cellStyle name="Title 12" xfId="3077" xr:uid="{00000000-0005-0000-0000-0000B1B00000}"/>
    <cellStyle name="Title 12 2" xfId="37225" xr:uid="{00000000-0005-0000-0000-0000B2B00000}"/>
    <cellStyle name="Title 13" xfId="37226" xr:uid="{00000000-0005-0000-0000-0000B3B00000}"/>
    <cellStyle name="Title 14" xfId="37227" xr:uid="{00000000-0005-0000-0000-0000B4B00000}"/>
    <cellStyle name="Title 15" xfId="37228" xr:uid="{00000000-0005-0000-0000-0000B5B00000}"/>
    <cellStyle name="Title 16" xfId="37229" xr:uid="{00000000-0005-0000-0000-0000B6B00000}"/>
    <cellStyle name="Title 17" xfId="37230" xr:uid="{00000000-0005-0000-0000-0000B7B00000}"/>
    <cellStyle name="Title 2" xfId="1075" xr:uid="{00000000-0005-0000-0000-0000B8B00000}"/>
    <cellStyle name="Title 2 2" xfId="1268" xr:uid="{00000000-0005-0000-0000-0000B9B00000}"/>
    <cellStyle name="Title 2 2 2" xfId="3079" xr:uid="{00000000-0005-0000-0000-0000BAB00000}"/>
    <cellStyle name="Title 2 2 3" xfId="46408" xr:uid="{00000000-0005-0000-0000-0000BBB00000}"/>
    <cellStyle name="Title 2 3" xfId="10618" xr:uid="{00000000-0005-0000-0000-0000BCB00000}"/>
    <cellStyle name="Title 2 4" xfId="37231" xr:uid="{00000000-0005-0000-0000-0000BDB00000}"/>
    <cellStyle name="Title 2 5" xfId="3078" xr:uid="{00000000-0005-0000-0000-0000BEB00000}"/>
    <cellStyle name="Title 3" xfId="1076" xr:uid="{00000000-0005-0000-0000-0000BFB00000}"/>
    <cellStyle name="Title 3 2" xfId="37232" xr:uid="{00000000-0005-0000-0000-0000C0B00000}"/>
    <cellStyle name="Title 3 2 2" xfId="46409" xr:uid="{00000000-0005-0000-0000-0000C1B00000}"/>
    <cellStyle name="Title 4" xfId="1077" xr:uid="{00000000-0005-0000-0000-0000C2B00000}"/>
    <cellStyle name="Title 4 2" xfId="37233" xr:uid="{00000000-0005-0000-0000-0000C3B00000}"/>
    <cellStyle name="Title 5" xfId="1078" xr:uid="{00000000-0005-0000-0000-0000C4B00000}"/>
    <cellStyle name="Title 5 2" xfId="37234" xr:uid="{00000000-0005-0000-0000-0000C5B00000}"/>
    <cellStyle name="Title 6" xfId="3080" xr:uid="{00000000-0005-0000-0000-0000C6B00000}"/>
    <cellStyle name="Title 6 2" xfId="37235" xr:uid="{00000000-0005-0000-0000-0000C7B00000}"/>
    <cellStyle name="Title 6 2 2" xfId="46411" xr:uid="{00000000-0005-0000-0000-0000C8B00000}"/>
    <cellStyle name="Title 6 3" xfId="46410" xr:uid="{00000000-0005-0000-0000-0000C9B00000}"/>
    <cellStyle name="Title 7" xfId="3081" xr:uid="{00000000-0005-0000-0000-0000CAB00000}"/>
    <cellStyle name="Title 7 2" xfId="37236" xr:uid="{00000000-0005-0000-0000-0000CBB00000}"/>
    <cellStyle name="Title 7 3" xfId="46412" xr:uid="{00000000-0005-0000-0000-0000CCB00000}"/>
    <cellStyle name="Title 8" xfId="3082" xr:uid="{00000000-0005-0000-0000-0000CDB00000}"/>
    <cellStyle name="Title 8 2" xfId="37237" xr:uid="{00000000-0005-0000-0000-0000CEB00000}"/>
    <cellStyle name="Title 9" xfId="3083" xr:uid="{00000000-0005-0000-0000-0000CFB00000}"/>
    <cellStyle name="Title 9 2" xfId="37238" xr:uid="{00000000-0005-0000-0000-0000D0B00000}"/>
    <cellStyle name="Total" xfId="666" builtinId="25" customBuiltin="1"/>
    <cellStyle name="Total 10" xfId="3084" xr:uid="{00000000-0005-0000-0000-0000D2B00000}"/>
    <cellStyle name="Total 10 10" xfId="30658" xr:uid="{00000000-0005-0000-0000-0000D3B00000}"/>
    <cellStyle name="Total 10 11" xfId="30747" xr:uid="{00000000-0005-0000-0000-0000D4B00000}"/>
    <cellStyle name="Total 10 12" xfId="37239" xr:uid="{00000000-0005-0000-0000-0000D5B00000}"/>
    <cellStyle name="Total 10 2" xfId="8715" xr:uid="{00000000-0005-0000-0000-0000D6B00000}"/>
    <cellStyle name="Total 10 2 2" xfId="11628" xr:uid="{00000000-0005-0000-0000-0000D7B00000}"/>
    <cellStyle name="Total 10 2 2 2" xfId="16887" xr:uid="{00000000-0005-0000-0000-0000D8B00000}"/>
    <cellStyle name="Total 10 2 2 2 2" xfId="29421" xr:uid="{00000000-0005-0000-0000-0000D9B00000}"/>
    <cellStyle name="Total 10 2 2 3" xfId="20787" xr:uid="{00000000-0005-0000-0000-0000DAB00000}"/>
    <cellStyle name="Total 10 2 2 3 2" xfId="30465" xr:uid="{00000000-0005-0000-0000-0000DBB00000}"/>
    <cellStyle name="Total 10 2 2 4" xfId="24380" xr:uid="{00000000-0005-0000-0000-0000DCB00000}"/>
    <cellStyle name="Total 10 2 2 5" xfId="33066" xr:uid="{00000000-0005-0000-0000-0000DDB00000}"/>
    <cellStyle name="Total 10 2 2 6" xfId="34108" xr:uid="{00000000-0005-0000-0000-0000DEB00000}"/>
    <cellStyle name="Total 10 2 2 7" xfId="31559" xr:uid="{00000000-0005-0000-0000-0000DFB00000}"/>
    <cellStyle name="Total 10 2 3" xfId="11511" xr:uid="{00000000-0005-0000-0000-0000E0B00000}"/>
    <cellStyle name="Total 10 2 3 2" xfId="16792" xr:uid="{00000000-0005-0000-0000-0000E1B00000}"/>
    <cellStyle name="Total 10 2 3 2 2" xfId="29327" xr:uid="{00000000-0005-0000-0000-0000E2B00000}"/>
    <cellStyle name="Total 10 2 3 3" xfId="24266" xr:uid="{00000000-0005-0000-0000-0000E3B00000}"/>
    <cellStyle name="Total 10 2 4" xfId="6682" xr:uid="{00000000-0005-0000-0000-0000E4B00000}"/>
    <cellStyle name="Total 10 2 4 2" xfId="21420" xr:uid="{00000000-0005-0000-0000-0000E5B00000}"/>
    <cellStyle name="Total 10 2 5" xfId="20636" xr:uid="{00000000-0005-0000-0000-0000E6B00000}"/>
    <cellStyle name="Total 10 2 5 2" xfId="30314" xr:uid="{00000000-0005-0000-0000-0000E7B00000}"/>
    <cellStyle name="Total 10 2 6" xfId="22771" xr:uid="{00000000-0005-0000-0000-0000E8B00000}"/>
    <cellStyle name="Total 10 2 7" xfId="32086" xr:uid="{00000000-0005-0000-0000-0000E9B00000}"/>
    <cellStyle name="Total 10 2 8" xfId="33925" xr:uid="{00000000-0005-0000-0000-0000EAB00000}"/>
    <cellStyle name="Total 10 2 9" xfId="33812" xr:uid="{00000000-0005-0000-0000-0000EBB00000}"/>
    <cellStyle name="Total 10 3" xfId="6567" xr:uid="{00000000-0005-0000-0000-0000ECB00000}"/>
    <cellStyle name="Total 10 3 2" xfId="13156" xr:uid="{00000000-0005-0000-0000-0000EDB00000}"/>
    <cellStyle name="Total 10 3 2 2" xfId="25901" xr:uid="{00000000-0005-0000-0000-0000EEB00000}"/>
    <cellStyle name="Total 10 3 3" xfId="20880" xr:uid="{00000000-0005-0000-0000-0000EFB00000}"/>
    <cellStyle name="Total 10 3 3 2" xfId="30558" xr:uid="{00000000-0005-0000-0000-0000F0B00000}"/>
    <cellStyle name="Total 10 3 4" xfId="21310" xr:uid="{00000000-0005-0000-0000-0000F1B00000}"/>
    <cellStyle name="Total 10 3 5" xfId="33206" xr:uid="{00000000-0005-0000-0000-0000F2B00000}"/>
    <cellStyle name="Total 10 3 6" xfId="34203" xr:uid="{00000000-0005-0000-0000-0000F3B00000}"/>
    <cellStyle name="Total 10 3 7" xfId="30877" xr:uid="{00000000-0005-0000-0000-0000F4B00000}"/>
    <cellStyle name="Total 10 4" xfId="7173" xr:uid="{00000000-0005-0000-0000-0000F5B00000}"/>
    <cellStyle name="Total 10 4 2" xfId="13708" xr:uid="{00000000-0005-0000-0000-0000F6B00000}"/>
    <cellStyle name="Total 10 4 2 2" xfId="26439" xr:uid="{00000000-0005-0000-0000-0000F7B00000}"/>
    <cellStyle name="Total 10 4 3" xfId="21901" xr:uid="{00000000-0005-0000-0000-0000F8B00000}"/>
    <cellStyle name="Total 10 5" xfId="11386" xr:uid="{00000000-0005-0000-0000-0000F9B00000}"/>
    <cellStyle name="Total 10 5 2" xfId="16689" xr:uid="{00000000-0005-0000-0000-0000FAB00000}"/>
    <cellStyle name="Total 10 5 2 2" xfId="29224" xr:uid="{00000000-0005-0000-0000-0000FBB00000}"/>
    <cellStyle name="Total 10 5 3" xfId="24141" xr:uid="{00000000-0005-0000-0000-0000FCB00000}"/>
    <cellStyle name="Total 10 6" xfId="11845" xr:uid="{00000000-0005-0000-0000-0000FDB00000}"/>
    <cellStyle name="Total 10 6 2" xfId="24594" xr:uid="{00000000-0005-0000-0000-0000FEB00000}"/>
    <cellStyle name="Total 10 7" xfId="17468" xr:uid="{00000000-0005-0000-0000-0000FFB00000}"/>
    <cellStyle name="Total 10 7 2" xfId="29967" xr:uid="{00000000-0005-0000-0000-000000B10000}"/>
    <cellStyle name="Total 10 8" xfId="20972" xr:uid="{00000000-0005-0000-0000-000001B10000}"/>
    <cellStyle name="Total 10 9" xfId="30913" xr:uid="{00000000-0005-0000-0000-000002B10000}"/>
    <cellStyle name="Total 11" xfId="3085" xr:uid="{00000000-0005-0000-0000-000003B10000}"/>
    <cellStyle name="Total 11 10" xfId="30791" xr:uid="{00000000-0005-0000-0000-000004B10000}"/>
    <cellStyle name="Total 11 11" xfId="30649" xr:uid="{00000000-0005-0000-0000-000005B10000}"/>
    <cellStyle name="Total 11 12" xfId="37240" xr:uid="{00000000-0005-0000-0000-000006B10000}"/>
    <cellStyle name="Total 11 2" xfId="8716" xr:uid="{00000000-0005-0000-0000-000007B10000}"/>
    <cellStyle name="Total 11 2 2" xfId="11629" xr:uid="{00000000-0005-0000-0000-000008B10000}"/>
    <cellStyle name="Total 11 2 2 2" xfId="16888" xr:uid="{00000000-0005-0000-0000-000009B10000}"/>
    <cellStyle name="Total 11 2 2 2 2" xfId="29422" xr:uid="{00000000-0005-0000-0000-00000AB10000}"/>
    <cellStyle name="Total 11 2 2 3" xfId="20788" xr:uid="{00000000-0005-0000-0000-00000BB10000}"/>
    <cellStyle name="Total 11 2 2 3 2" xfId="30466" xr:uid="{00000000-0005-0000-0000-00000CB10000}"/>
    <cellStyle name="Total 11 2 2 4" xfId="24381" xr:uid="{00000000-0005-0000-0000-00000DB10000}"/>
    <cellStyle name="Total 11 2 2 5" xfId="33067" xr:uid="{00000000-0005-0000-0000-00000EB10000}"/>
    <cellStyle name="Total 11 2 2 6" xfId="34109" xr:uid="{00000000-0005-0000-0000-00000FB10000}"/>
    <cellStyle name="Total 11 2 2 7" xfId="31687" xr:uid="{00000000-0005-0000-0000-000010B10000}"/>
    <cellStyle name="Total 11 2 3" xfId="11456" xr:uid="{00000000-0005-0000-0000-000011B10000}"/>
    <cellStyle name="Total 11 2 3 2" xfId="16751" xr:uid="{00000000-0005-0000-0000-000012B10000}"/>
    <cellStyle name="Total 11 2 3 2 2" xfId="29286" xr:uid="{00000000-0005-0000-0000-000013B10000}"/>
    <cellStyle name="Total 11 2 3 3" xfId="24211" xr:uid="{00000000-0005-0000-0000-000014B10000}"/>
    <cellStyle name="Total 11 2 4" xfId="11752" xr:uid="{00000000-0005-0000-0000-000015B10000}"/>
    <cellStyle name="Total 11 2 4 2" xfId="24502" xr:uid="{00000000-0005-0000-0000-000016B10000}"/>
    <cellStyle name="Total 11 2 5" xfId="20637" xr:uid="{00000000-0005-0000-0000-000017B10000}"/>
    <cellStyle name="Total 11 2 5 2" xfId="30315" xr:uid="{00000000-0005-0000-0000-000018B10000}"/>
    <cellStyle name="Total 11 2 6" xfId="22772" xr:uid="{00000000-0005-0000-0000-000019B10000}"/>
    <cellStyle name="Total 11 2 7" xfId="32087" xr:uid="{00000000-0005-0000-0000-00001AB10000}"/>
    <cellStyle name="Total 11 2 8" xfId="33926" xr:uid="{00000000-0005-0000-0000-00001BB10000}"/>
    <cellStyle name="Total 11 2 9" xfId="31101" xr:uid="{00000000-0005-0000-0000-00001CB10000}"/>
    <cellStyle name="Total 11 3" xfId="6568" xr:uid="{00000000-0005-0000-0000-00001DB10000}"/>
    <cellStyle name="Total 11 3 2" xfId="13157" xr:uid="{00000000-0005-0000-0000-00001EB10000}"/>
    <cellStyle name="Total 11 3 2 2" xfId="25902" xr:uid="{00000000-0005-0000-0000-00001FB10000}"/>
    <cellStyle name="Total 11 3 3" xfId="20881" xr:uid="{00000000-0005-0000-0000-000020B10000}"/>
    <cellStyle name="Total 11 3 3 2" xfId="30559" xr:uid="{00000000-0005-0000-0000-000021B10000}"/>
    <cellStyle name="Total 11 3 4" xfId="21311" xr:uid="{00000000-0005-0000-0000-000022B10000}"/>
    <cellStyle name="Total 11 3 5" xfId="33207" xr:uid="{00000000-0005-0000-0000-000023B10000}"/>
    <cellStyle name="Total 11 3 6" xfId="34204" xr:uid="{00000000-0005-0000-0000-000024B10000}"/>
    <cellStyle name="Total 11 3 7" xfId="30630" xr:uid="{00000000-0005-0000-0000-000025B10000}"/>
    <cellStyle name="Total 11 4" xfId="7189" xr:uid="{00000000-0005-0000-0000-000026B10000}"/>
    <cellStyle name="Total 11 4 2" xfId="13723" xr:uid="{00000000-0005-0000-0000-000027B10000}"/>
    <cellStyle name="Total 11 4 2 2" xfId="26454" xr:uid="{00000000-0005-0000-0000-000028B10000}"/>
    <cellStyle name="Total 11 4 3" xfId="21917" xr:uid="{00000000-0005-0000-0000-000029B10000}"/>
    <cellStyle name="Total 11 5" xfId="11698" xr:uid="{00000000-0005-0000-0000-00002AB10000}"/>
    <cellStyle name="Total 11 5 2" xfId="16937" xr:uid="{00000000-0005-0000-0000-00002BB10000}"/>
    <cellStyle name="Total 11 5 2 2" xfId="29470" xr:uid="{00000000-0005-0000-0000-00002CB10000}"/>
    <cellStyle name="Total 11 5 3" xfId="24448" xr:uid="{00000000-0005-0000-0000-00002DB10000}"/>
    <cellStyle name="Total 11 6" xfId="6820" xr:uid="{00000000-0005-0000-0000-00002EB10000}"/>
    <cellStyle name="Total 11 6 2" xfId="21551" xr:uid="{00000000-0005-0000-0000-00002FB10000}"/>
    <cellStyle name="Total 11 7" xfId="17467" xr:uid="{00000000-0005-0000-0000-000030B10000}"/>
    <cellStyle name="Total 11 7 2" xfId="29966" xr:uid="{00000000-0005-0000-0000-000031B10000}"/>
    <cellStyle name="Total 11 8" xfId="20973" xr:uid="{00000000-0005-0000-0000-000032B10000}"/>
    <cellStyle name="Total 11 9" xfId="30914" xr:uid="{00000000-0005-0000-0000-000033B10000}"/>
    <cellStyle name="Total 12" xfId="3086" xr:uid="{00000000-0005-0000-0000-000034B10000}"/>
    <cellStyle name="Total 12 10" xfId="30662" xr:uid="{00000000-0005-0000-0000-000035B10000}"/>
    <cellStyle name="Total 12 11" xfId="30748" xr:uid="{00000000-0005-0000-0000-000036B10000}"/>
    <cellStyle name="Total 12 12" xfId="37241" xr:uid="{00000000-0005-0000-0000-000037B10000}"/>
    <cellStyle name="Total 12 2" xfId="8717" xr:uid="{00000000-0005-0000-0000-000038B10000}"/>
    <cellStyle name="Total 12 2 2" xfId="11630" xr:uid="{00000000-0005-0000-0000-000039B10000}"/>
    <cellStyle name="Total 12 2 2 2" xfId="16889" xr:uid="{00000000-0005-0000-0000-00003AB10000}"/>
    <cellStyle name="Total 12 2 2 2 2" xfId="29423" xr:uid="{00000000-0005-0000-0000-00003BB10000}"/>
    <cellStyle name="Total 12 2 2 3" xfId="20789" xr:uid="{00000000-0005-0000-0000-00003CB10000}"/>
    <cellStyle name="Total 12 2 2 3 2" xfId="30467" xr:uid="{00000000-0005-0000-0000-00003DB10000}"/>
    <cellStyle name="Total 12 2 2 4" xfId="24382" xr:uid="{00000000-0005-0000-0000-00003EB10000}"/>
    <cellStyle name="Total 12 2 2 5" xfId="33068" xr:uid="{00000000-0005-0000-0000-00003FB10000}"/>
    <cellStyle name="Total 12 2 2 6" xfId="34110" xr:uid="{00000000-0005-0000-0000-000040B10000}"/>
    <cellStyle name="Total 12 2 2 7" xfId="33824" xr:uid="{00000000-0005-0000-0000-000041B10000}"/>
    <cellStyle name="Total 12 2 3" xfId="6513" xr:uid="{00000000-0005-0000-0000-000042B10000}"/>
    <cellStyle name="Total 12 2 3 2" xfId="13106" xr:uid="{00000000-0005-0000-0000-000043B10000}"/>
    <cellStyle name="Total 12 2 3 2 2" xfId="25851" xr:uid="{00000000-0005-0000-0000-000044B10000}"/>
    <cellStyle name="Total 12 2 3 3" xfId="21257" xr:uid="{00000000-0005-0000-0000-000045B10000}"/>
    <cellStyle name="Total 12 2 4" xfId="11380" xr:uid="{00000000-0005-0000-0000-000046B10000}"/>
    <cellStyle name="Total 12 2 4 2" xfId="24135" xr:uid="{00000000-0005-0000-0000-000047B10000}"/>
    <cellStyle name="Total 12 2 5" xfId="20638" xr:uid="{00000000-0005-0000-0000-000048B10000}"/>
    <cellStyle name="Total 12 2 5 2" xfId="30316" xr:uid="{00000000-0005-0000-0000-000049B10000}"/>
    <cellStyle name="Total 12 2 6" xfId="22773" xr:uid="{00000000-0005-0000-0000-00004AB10000}"/>
    <cellStyle name="Total 12 2 7" xfId="32088" xr:uid="{00000000-0005-0000-0000-00004BB10000}"/>
    <cellStyle name="Total 12 2 8" xfId="33927" xr:uid="{00000000-0005-0000-0000-00004CB10000}"/>
    <cellStyle name="Total 12 2 9" xfId="30778" xr:uid="{00000000-0005-0000-0000-00004DB10000}"/>
    <cellStyle name="Total 12 3" xfId="6569" xr:uid="{00000000-0005-0000-0000-00004EB10000}"/>
    <cellStyle name="Total 12 3 2" xfId="13158" xr:uid="{00000000-0005-0000-0000-00004FB10000}"/>
    <cellStyle name="Total 12 3 2 2" xfId="25903" xr:uid="{00000000-0005-0000-0000-000050B10000}"/>
    <cellStyle name="Total 12 3 3" xfId="20882" xr:uid="{00000000-0005-0000-0000-000051B10000}"/>
    <cellStyle name="Total 12 3 3 2" xfId="30560" xr:uid="{00000000-0005-0000-0000-000052B10000}"/>
    <cellStyle name="Total 12 3 4" xfId="21312" xr:uid="{00000000-0005-0000-0000-000053B10000}"/>
    <cellStyle name="Total 12 3 5" xfId="33208" xr:uid="{00000000-0005-0000-0000-000054B10000}"/>
    <cellStyle name="Total 12 3 6" xfId="34205" xr:uid="{00000000-0005-0000-0000-000055B10000}"/>
    <cellStyle name="Total 12 3 7" xfId="30854" xr:uid="{00000000-0005-0000-0000-000056B10000}"/>
    <cellStyle name="Total 12 4" xfId="7188" xr:uid="{00000000-0005-0000-0000-000057B10000}"/>
    <cellStyle name="Total 12 4 2" xfId="13722" xr:uid="{00000000-0005-0000-0000-000058B10000}"/>
    <cellStyle name="Total 12 4 2 2" xfId="26453" xr:uid="{00000000-0005-0000-0000-000059B10000}"/>
    <cellStyle name="Total 12 4 3" xfId="21916" xr:uid="{00000000-0005-0000-0000-00005AB10000}"/>
    <cellStyle name="Total 12 5" xfId="11546" xr:uid="{00000000-0005-0000-0000-00005BB10000}"/>
    <cellStyle name="Total 12 5 2" xfId="16811" xr:uid="{00000000-0005-0000-0000-00005CB10000}"/>
    <cellStyle name="Total 12 5 2 2" xfId="29345" xr:uid="{00000000-0005-0000-0000-00005DB10000}"/>
    <cellStyle name="Total 12 5 3" xfId="24298" xr:uid="{00000000-0005-0000-0000-00005EB10000}"/>
    <cellStyle name="Total 12 6" xfId="6737" xr:uid="{00000000-0005-0000-0000-00005FB10000}"/>
    <cellStyle name="Total 12 6 2" xfId="21470" xr:uid="{00000000-0005-0000-0000-000060B10000}"/>
    <cellStyle name="Total 12 7" xfId="17466" xr:uid="{00000000-0005-0000-0000-000061B10000}"/>
    <cellStyle name="Total 12 7 2" xfId="29965" xr:uid="{00000000-0005-0000-0000-000062B10000}"/>
    <cellStyle name="Total 12 8" xfId="20974" xr:uid="{00000000-0005-0000-0000-000063B10000}"/>
    <cellStyle name="Total 12 9" xfId="30915" xr:uid="{00000000-0005-0000-0000-000064B10000}"/>
    <cellStyle name="Total 13" xfId="37242" xr:uid="{00000000-0005-0000-0000-000065B10000}"/>
    <cellStyle name="Total 14" xfId="37243" xr:uid="{00000000-0005-0000-0000-000066B10000}"/>
    <cellStyle name="Total 15" xfId="37244" xr:uid="{00000000-0005-0000-0000-000067B10000}"/>
    <cellStyle name="Total 16" xfId="37245" xr:uid="{00000000-0005-0000-0000-000068B10000}"/>
    <cellStyle name="Total 17" xfId="37246" xr:uid="{00000000-0005-0000-0000-000069B10000}"/>
    <cellStyle name="Total 2" xfId="1079" xr:uid="{00000000-0005-0000-0000-00006AB10000}"/>
    <cellStyle name="Total 2 10" xfId="20975" xr:uid="{00000000-0005-0000-0000-00006BB10000}"/>
    <cellStyle name="Total 2 11" xfId="37247" xr:uid="{00000000-0005-0000-0000-00006CB10000}"/>
    <cellStyle name="Total 2 12" xfId="3087" xr:uid="{00000000-0005-0000-0000-00006DB10000}"/>
    <cellStyle name="Total 2 13" xfId="37780" xr:uid="{00000000-0005-0000-0000-00006EB10000}"/>
    <cellStyle name="Total 2 2" xfId="3088" xr:uid="{00000000-0005-0000-0000-00006FB10000}"/>
    <cellStyle name="Total 2 2 10" xfId="30917" xr:uid="{00000000-0005-0000-0000-000070B10000}"/>
    <cellStyle name="Total 2 2 11" xfId="30790" xr:uid="{00000000-0005-0000-0000-000071B10000}"/>
    <cellStyle name="Total 2 2 12" xfId="30750" xr:uid="{00000000-0005-0000-0000-000072B10000}"/>
    <cellStyle name="Total 2 2 13" xfId="46413" xr:uid="{00000000-0005-0000-0000-000073B10000}"/>
    <cellStyle name="Total 2 2 2" xfId="8719" xr:uid="{00000000-0005-0000-0000-000074B10000}"/>
    <cellStyle name="Total 2 2 2 10" xfId="46414" xr:uid="{00000000-0005-0000-0000-000075B10000}"/>
    <cellStyle name="Total 2 2 2 2" xfId="11632" xr:uid="{00000000-0005-0000-0000-000076B10000}"/>
    <cellStyle name="Total 2 2 2 2 2" xfId="16891" xr:uid="{00000000-0005-0000-0000-000077B10000}"/>
    <cellStyle name="Total 2 2 2 2 2 2" xfId="29425" xr:uid="{00000000-0005-0000-0000-000078B10000}"/>
    <cellStyle name="Total 2 2 2 2 3" xfId="20791" xr:uid="{00000000-0005-0000-0000-000079B10000}"/>
    <cellStyle name="Total 2 2 2 2 3 2" xfId="30469" xr:uid="{00000000-0005-0000-0000-00007AB10000}"/>
    <cellStyle name="Total 2 2 2 2 4" xfId="24384" xr:uid="{00000000-0005-0000-0000-00007BB10000}"/>
    <cellStyle name="Total 2 2 2 2 5" xfId="33070" xr:uid="{00000000-0005-0000-0000-00007CB10000}"/>
    <cellStyle name="Total 2 2 2 2 6" xfId="34112" xr:uid="{00000000-0005-0000-0000-00007DB10000}"/>
    <cellStyle name="Total 2 2 2 2 7" xfId="31560" xr:uid="{00000000-0005-0000-0000-00007EB10000}"/>
    <cellStyle name="Total 2 2 2 3" xfId="7082" xr:uid="{00000000-0005-0000-0000-00007FB10000}"/>
    <cellStyle name="Total 2 2 2 3 2" xfId="13617" xr:uid="{00000000-0005-0000-0000-000080B10000}"/>
    <cellStyle name="Total 2 2 2 3 2 2" xfId="26348" xr:uid="{00000000-0005-0000-0000-000081B10000}"/>
    <cellStyle name="Total 2 2 2 3 3" xfId="21810" xr:uid="{00000000-0005-0000-0000-000082B10000}"/>
    <cellStyle name="Total 2 2 2 4" xfId="11818" xr:uid="{00000000-0005-0000-0000-000083B10000}"/>
    <cellStyle name="Total 2 2 2 4 2" xfId="24567" xr:uid="{00000000-0005-0000-0000-000084B10000}"/>
    <cellStyle name="Total 2 2 2 5" xfId="20640" xr:uid="{00000000-0005-0000-0000-000085B10000}"/>
    <cellStyle name="Total 2 2 2 5 2" xfId="30318" xr:uid="{00000000-0005-0000-0000-000086B10000}"/>
    <cellStyle name="Total 2 2 2 6" xfId="22775" xr:uid="{00000000-0005-0000-0000-000087B10000}"/>
    <cellStyle name="Total 2 2 2 7" xfId="32090" xr:uid="{00000000-0005-0000-0000-000088B10000}"/>
    <cellStyle name="Total 2 2 2 8" xfId="33929" xr:uid="{00000000-0005-0000-0000-000089B10000}"/>
    <cellStyle name="Total 2 2 2 9" xfId="30690" xr:uid="{00000000-0005-0000-0000-00008AB10000}"/>
    <cellStyle name="Total 2 2 3" xfId="11316" xr:uid="{00000000-0005-0000-0000-00008BB10000}"/>
    <cellStyle name="Total 2 2 3 2" xfId="19955" xr:uid="{00000000-0005-0000-0000-00008CB10000}"/>
    <cellStyle name="Total 2 2 3 2 2" xfId="30195" xr:uid="{00000000-0005-0000-0000-00008DB10000}"/>
    <cellStyle name="Total 2 2 3 2 3" xfId="46416" xr:uid="{00000000-0005-0000-0000-00008EB10000}"/>
    <cellStyle name="Total 2 2 3 3" xfId="20884" xr:uid="{00000000-0005-0000-0000-00008FB10000}"/>
    <cellStyle name="Total 2 2 3 3 2" xfId="30562" xr:uid="{00000000-0005-0000-0000-000090B10000}"/>
    <cellStyle name="Total 2 2 3 4" xfId="33210" xr:uid="{00000000-0005-0000-0000-000091B10000}"/>
    <cellStyle name="Total 2 2 3 5" xfId="34207" xr:uid="{00000000-0005-0000-0000-000092B10000}"/>
    <cellStyle name="Total 2 2 3 6" xfId="31949" xr:uid="{00000000-0005-0000-0000-000093B10000}"/>
    <cellStyle name="Total 2 2 3 7" xfId="46415" xr:uid="{00000000-0005-0000-0000-000094B10000}"/>
    <cellStyle name="Total 2 2 4" xfId="6571" xr:uid="{00000000-0005-0000-0000-000095B10000}"/>
    <cellStyle name="Total 2 2 4 2" xfId="13160" xr:uid="{00000000-0005-0000-0000-000096B10000}"/>
    <cellStyle name="Total 2 2 4 2 2" xfId="25905" xr:uid="{00000000-0005-0000-0000-000097B10000}"/>
    <cellStyle name="Total 2 2 4 3" xfId="21314" xr:uid="{00000000-0005-0000-0000-000098B10000}"/>
    <cellStyle name="Total 2 2 4 4" xfId="46417" xr:uid="{00000000-0005-0000-0000-000099B10000}"/>
    <cellStyle name="Total 2 2 5" xfId="7186" xr:uid="{00000000-0005-0000-0000-00009AB10000}"/>
    <cellStyle name="Total 2 2 5 2" xfId="13720" xr:uid="{00000000-0005-0000-0000-00009BB10000}"/>
    <cellStyle name="Total 2 2 5 2 2" xfId="26451" xr:uid="{00000000-0005-0000-0000-00009CB10000}"/>
    <cellStyle name="Total 2 2 5 3" xfId="21914" xr:uid="{00000000-0005-0000-0000-00009DB10000}"/>
    <cellStyle name="Total 2 2 6" xfId="7219" xr:uid="{00000000-0005-0000-0000-00009EB10000}"/>
    <cellStyle name="Total 2 2 6 2" xfId="13751" xr:uid="{00000000-0005-0000-0000-00009FB10000}"/>
    <cellStyle name="Total 2 2 6 2 2" xfId="26482" xr:uid="{00000000-0005-0000-0000-0000A0B10000}"/>
    <cellStyle name="Total 2 2 6 3" xfId="21947" xr:uid="{00000000-0005-0000-0000-0000A1B10000}"/>
    <cellStyle name="Total 2 2 7" xfId="6819" xr:uid="{00000000-0005-0000-0000-0000A2B10000}"/>
    <cellStyle name="Total 2 2 7 2" xfId="21550" xr:uid="{00000000-0005-0000-0000-0000A3B10000}"/>
    <cellStyle name="Total 2 2 8" xfId="17464" xr:uid="{00000000-0005-0000-0000-0000A4B10000}"/>
    <cellStyle name="Total 2 2 8 2" xfId="29963" xr:uid="{00000000-0005-0000-0000-0000A5B10000}"/>
    <cellStyle name="Total 2 2 9" xfId="20976" xr:uid="{00000000-0005-0000-0000-0000A6B10000}"/>
    <cellStyle name="Total 2 3" xfId="3089" xr:uid="{00000000-0005-0000-0000-0000A7B10000}"/>
    <cellStyle name="Total 2 3 10" xfId="30918" xr:uid="{00000000-0005-0000-0000-0000A8B10000}"/>
    <cellStyle name="Total 2 3 11" xfId="30661" xr:uid="{00000000-0005-0000-0000-0000A9B10000}"/>
    <cellStyle name="Total 2 3 12" xfId="30751" xr:uid="{00000000-0005-0000-0000-0000AAB10000}"/>
    <cellStyle name="Total 2 3 13" xfId="46418" xr:uid="{00000000-0005-0000-0000-0000ABB10000}"/>
    <cellStyle name="Total 2 3 2" xfId="8720" xr:uid="{00000000-0005-0000-0000-0000ACB10000}"/>
    <cellStyle name="Total 2 3 2 10" xfId="46419" xr:uid="{00000000-0005-0000-0000-0000ADB10000}"/>
    <cellStyle name="Total 2 3 2 2" xfId="11633" xr:uid="{00000000-0005-0000-0000-0000AEB10000}"/>
    <cellStyle name="Total 2 3 2 2 2" xfId="16892" xr:uid="{00000000-0005-0000-0000-0000AFB10000}"/>
    <cellStyle name="Total 2 3 2 2 2 2" xfId="29426" xr:uid="{00000000-0005-0000-0000-0000B0B10000}"/>
    <cellStyle name="Total 2 3 2 2 3" xfId="20792" xr:uid="{00000000-0005-0000-0000-0000B1B10000}"/>
    <cellStyle name="Total 2 3 2 2 3 2" xfId="30470" xr:uid="{00000000-0005-0000-0000-0000B2B10000}"/>
    <cellStyle name="Total 2 3 2 2 4" xfId="24385" xr:uid="{00000000-0005-0000-0000-0000B3B10000}"/>
    <cellStyle name="Total 2 3 2 2 5" xfId="33071" xr:uid="{00000000-0005-0000-0000-0000B4B10000}"/>
    <cellStyle name="Total 2 3 2 2 6" xfId="34113" xr:uid="{00000000-0005-0000-0000-0000B5B10000}"/>
    <cellStyle name="Total 2 3 2 2 7" xfId="31561" xr:uid="{00000000-0005-0000-0000-0000B6B10000}"/>
    <cellStyle name="Total 2 3 2 3" xfId="6762" xr:uid="{00000000-0005-0000-0000-0000B7B10000}"/>
    <cellStyle name="Total 2 3 2 3 2" xfId="13326" xr:uid="{00000000-0005-0000-0000-0000B8B10000}"/>
    <cellStyle name="Total 2 3 2 3 2 2" xfId="26061" xr:uid="{00000000-0005-0000-0000-0000B9B10000}"/>
    <cellStyle name="Total 2 3 2 3 3" xfId="21493" xr:uid="{00000000-0005-0000-0000-0000BAB10000}"/>
    <cellStyle name="Total 2 3 2 4" xfId="6434" xr:uid="{00000000-0005-0000-0000-0000BBB10000}"/>
    <cellStyle name="Total 2 3 2 4 2" xfId="21183" xr:uid="{00000000-0005-0000-0000-0000BCB10000}"/>
    <cellStyle name="Total 2 3 2 5" xfId="20641" xr:uid="{00000000-0005-0000-0000-0000BDB10000}"/>
    <cellStyle name="Total 2 3 2 5 2" xfId="30319" xr:uid="{00000000-0005-0000-0000-0000BEB10000}"/>
    <cellStyle name="Total 2 3 2 6" xfId="22776" xr:uid="{00000000-0005-0000-0000-0000BFB10000}"/>
    <cellStyle name="Total 2 3 2 7" xfId="32091" xr:uid="{00000000-0005-0000-0000-0000C0B10000}"/>
    <cellStyle name="Total 2 3 2 8" xfId="33930" xr:uid="{00000000-0005-0000-0000-0000C1B10000}"/>
    <cellStyle name="Total 2 3 2 9" xfId="31102" xr:uid="{00000000-0005-0000-0000-0000C2B10000}"/>
    <cellStyle name="Total 2 3 3" xfId="10376" xr:uid="{00000000-0005-0000-0000-0000C3B10000}"/>
    <cellStyle name="Total 2 3 3 2" xfId="19956" xr:uid="{00000000-0005-0000-0000-0000C4B10000}"/>
    <cellStyle name="Total 2 3 3 2 2" xfId="30196" xr:uid="{00000000-0005-0000-0000-0000C5B10000}"/>
    <cellStyle name="Total 2 3 3 3" xfId="20885" xr:uid="{00000000-0005-0000-0000-0000C6B10000}"/>
    <cellStyle name="Total 2 3 3 3 2" xfId="30563" xr:uid="{00000000-0005-0000-0000-0000C7B10000}"/>
    <cellStyle name="Total 2 3 3 4" xfId="33211" xr:uid="{00000000-0005-0000-0000-0000C8B10000}"/>
    <cellStyle name="Total 2 3 3 5" xfId="34208" xr:uid="{00000000-0005-0000-0000-0000C9B10000}"/>
    <cellStyle name="Total 2 3 3 6" xfId="31637" xr:uid="{00000000-0005-0000-0000-0000CAB10000}"/>
    <cellStyle name="Total 2 3 3 7" xfId="46420" xr:uid="{00000000-0005-0000-0000-0000CBB10000}"/>
    <cellStyle name="Total 2 3 4" xfId="6572" xr:uid="{00000000-0005-0000-0000-0000CCB10000}"/>
    <cellStyle name="Total 2 3 4 2" xfId="13161" xr:uid="{00000000-0005-0000-0000-0000CDB10000}"/>
    <cellStyle name="Total 2 3 4 2 2" xfId="25906" xr:uid="{00000000-0005-0000-0000-0000CEB10000}"/>
    <cellStyle name="Total 2 3 4 3" xfId="21315" xr:uid="{00000000-0005-0000-0000-0000CFB10000}"/>
    <cellStyle name="Total 2 3 5" xfId="7185" xr:uid="{00000000-0005-0000-0000-0000D0B10000}"/>
    <cellStyle name="Total 2 3 5 2" xfId="13719" xr:uid="{00000000-0005-0000-0000-0000D1B10000}"/>
    <cellStyle name="Total 2 3 5 2 2" xfId="26450" xr:uid="{00000000-0005-0000-0000-0000D2B10000}"/>
    <cellStyle name="Total 2 3 5 3" xfId="21913" xr:uid="{00000000-0005-0000-0000-0000D3B10000}"/>
    <cellStyle name="Total 2 3 6" xfId="11774" xr:uid="{00000000-0005-0000-0000-0000D4B10000}"/>
    <cellStyle name="Total 2 3 6 2" xfId="17006" xr:uid="{00000000-0005-0000-0000-0000D5B10000}"/>
    <cellStyle name="Total 2 3 6 2 2" xfId="29539" xr:uid="{00000000-0005-0000-0000-0000D6B10000}"/>
    <cellStyle name="Total 2 3 6 3" xfId="24525" xr:uid="{00000000-0005-0000-0000-0000D7B10000}"/>
    <cellStyle name="Total 2 3 7" xfId="6736" xr:uid="{00000000-0005-0000-0000-0000D8B10000}"/>
    <cellStyle name="Total 2 3 7 2" xfId="21469" xr:uid="{00000000-0005-0000-0000-0000D9B10000}"/>
    <cellStyle name="Total 2 3 8" xfId="17463" xr:uid="{00000000-0005-0000-0000-0000DAB10000}"/>
    <cellStyle name="Total 2 3 8 2" xfId="29962" xr:uid="{00000000-0005-0000-0000-0000DBB10000}"/>
    <cellStyle name="Total 2 3 9" xfId="20977" xr:uid="{00000000-0005-0000-0000-0000DCB10000}"/>
    <cellStyle name="Total 2 4" xfId="8718" xr:uid="{00000000-0005-0000-0000-0000DDB10000}"/>
    <cellStyle name="Total 2 4 10" xfId="46421" xr:uid="{00000000-0005-0000-0000-0000DEB10000}"/>
    <cellStyle name="Total 2 4 2" xfId="11631" xr:uid="{00000000-0005-0000-0000-0000DFB10000}"/>
    <cellStyle name="Total 2 4 2 2" xfId="16890" xr:uid="{00000000-0005-0000-0000-0000E0B10000}"/>
    <cellStyle name="Total 2 4 2 2 2" xfId="20790" xr:uid="{00000000-0005-0000-0000-0000E1B10000}"/>
    <cellStyle name="Total 2 4 2 2 2 2" xfId="30468" xr:uid="{00000000-0005-0000-0000-0000E2B10000}"/>
    <cellStyle name="Total 2 4 2 2 3" xfId="29424" xr:uid="{00000000-0005-0000-0000-0000E3B10000}"/>
    <cellStyle name="Total 2 4 2 2 4" xfId="33069" xr:uid="{00000000-0005-0000-0000-0000E4B10000}"/>
    <cellStyle name="Total 2 4 2 2 5" xfId="34111" xr:uid="{00000000-0005-0000-0000-0000E5B10000}"/>
    <cellStyle name="Total 2 4 2 2 6" xfId="31562" xr:uid="{00000000-0005-0000-0000-0000E6B10000}"/>
    <cellStyle name="Total 2 4 2 3" xfId="20639" xr:uid="{00000000-0005-0000-0000-0000E7B10000}"/>
    <cellStyle name="Total 2 4 2 3 2" xfId="30317" xr:uid="{00000000-0005-0000-0000-0000E8B10000}"/>
    <cellStyle name="Total 2 4 2 4" xfId="24383" xr:uid="{00000000-0005-0000-0000-0000E9B10000}"/>
    <cellStyle name="Total 2 4 2 5" xfId="32089" xr:uid="{00000000-0005-0000-0000-0000EAB10000}"/>
    <cellStyle name="Total 2 4 2 6" xfId="33928" xr:uid="{00000000-0005-0000-0000-0000EBB10000}"/>
    <cellStyle name="Total 2 4 2 7" xfId="32016" xr:uid="{00000000-0005-0000-0000-0000ECB10000}"/>
    <cellStyle name="Total 2 4 3" xfId="11450" xr:uid="{00000000-0005-0000-0000-0000EDB10000}"/>
    <cellStyle name="Total 2 4 3 2" xfId="16750" xr:uid="{00000000-0005-0000-0000-0000EEB10000}"/>
    <cellStyle name="Total 2 4 3 2 2" xfId="29285" xr:uid="{00000000-0005-0000-0000-0000EFB10000}"/>
    <cellStyle name="Total 2 4 3 3" xfId="20883" xr:uid="{00000000-0005-0000-0000-0000F0B10000}"/>
    <cellStyle name="Total 2 4 3 3 2" xfId="30561" xr:uid="{00000000-0005-0000-0000-0000F1B10000}"/>
    <cellStyle name="Total 2 4 3 4" xfId="24205" xr:uid="{00000000-0005-0000-0000-0000F2B10000}"/>
    <cellStyle name="Total 2 4 3 5" xfId="33209" xr:uid="{00000000-0005-0000-0000-0000F3B10000}"/>
    <cellStyle name="Total 2 4 3 6" xfId="34206" xr:uid="{00000000-0005-0000-0000-0000F4B10000}"/>
    <cellStyle name="Total 2 4 3 7" xfId="32044" xr:uid="{00000000-0005-0000-0000-0000F5B10000}"/>
    <cellStyle name="Total 2 4 4" xfId="11512" xr:uid="{00000000-0005-0000-0000-0000F6B10000}"/>
    <cellStyle name="Total 2 4 4 2" xfId="24267" xr:uid="{00000000-0005-0000-0000-0000F7B10000}"/>
    <cellStyle name="Total 2 4 5" xfId="17465" xr:uid="{00000000-0005-0000-0000-0000F8B10000}"/>
    <cellStyle name="Total 2 4 5 2" xfId="29964" xr:uid="{00000000-0005-0000-0000-0000F9B10000}"/>
    <cellStyle name="Total 2 4 6" xfId="22774" xr:uid="{00000000-0005-0000-0000-0000FAB10000}"/>
    <cellStyle name="Total 2 4 7" xfId="30916" xr:uid="{00000000-0005-0000-0000-0000FBB10000}"/>
    <cellStyle name="Total 2 4 8" xfId="30789" xr:uid="{00000000-0005-0000-0000-0000FCB10000}"/>
    <cellStyle name="Total 2 4 9" xfId="30749" xr:uid="{00000000-0005-0000-0000-0000FDB10000}"/>
    <cellStyle name="Total 2 5" xfId="10011" xr:uid="{00000000-0005-0000-0000-0000FEB10000}"/>
    <cellStyle name="Total 2 5 2" xfId="46422" xr:uid="{00000000-0005-0000-0000-0000FFB10000}"/>
    <cellStyle name="Total 2 6" xfId="6570" xr:uid="{00000000-0005-0000-0000-000000B20000}"/>
    <cellStyle name="Total 2 6 2" xfId="13159" xr:uid="{00000000-0005-0000-0000-000001B20000}"/>
    <cellStyle name="Total 2 6 2 2" xfId="19838" xr:uid="{00000000-0005-0000-0000-000002B20000}"/>
    <cellStyle name="Total 2 6 2 2 2" xfId="30166" xr:uid="{00000000-0005-0000-0000-000003B20000}"/>
    <cellStyle name="Total 2 6 2 3" xfId="20704" xr:uid="{00000000-0005-0000-0000-000004B20000}"/>
    <cellStyle name="Total 2 6 2 3 2" xfId="30382" xr:uid="{00000000-0005-0000-0000-000005B20000}"/>
    <cellStyle name="Total 2 6 2 4" xfId="25904" xr:uid="{00000000-0005-0000-0000-000006B20000}"/>
    <cellStyle name="Total 2 6 2 5" xfId="32952" xr:uid="{00000000-0005-0000-0000-000007B20000}"/>
    <cellStyle name="Total 2 6 2 6" xfId="34025" xr:uid="{00000000-0005-0000-0000-000008B20000}"/>
    <cellStyle name="Total 2 6 2 7" xfId="30867" xr:uid="{00000000-0005-0000-0000-000009B20000}"/>
    <cellStyle name="Total 2 6 3" xfId="18553" xr:uid="{00000000-0005-0000-0000-00000AB20000}"/>
    <cellStyle name="Total 2 6 3 2" xfId="30093" xr:uid="{00000000-0005-0000-0000-00000BB20000}"/>
    <cellStyle name="Total 2 6 4" xfId="20553" xr:uid="{00000000-0005-0000-0000-00000CB20000}"/>
    <cellStyle name="Total 2 6 4 2" xfId="30233" xr:uid="{00000000-0005-0000-0000-00000DB20000}"/>
    <cellStyle name="Total 2 6 5" xfId="21313" xr:uid="{00000000-0005-0000-0000-00000EB20000}"/>
    <cellStyle name="Total 2 6 6" xfId="31921" xr:uid="{00000000-0005-0000-0000-00000FB20000}"/>
    <cellStyle name="Total 2 6 7" xfId="33808" xr:uid="{00000000-0005-0000-0000-000010B20000}"/>
    <cellStyle name="Total 2 6 8" xfId="30604" xr:uid="{00000000-0005-0000-0000-000011B20000}"/>
    <cellStyle name="Total 2 6 9" xfId="46423" xr:uid="{00000000-0005-0000-0000-000012B20000}"/>
    <cellStyle name="Total 2 7" xfId="7187" xr:uid="{00000000-0005-0000-0000-000013B20000}"/>
    <cellStyle name="Total 2 7 2" xfId="13721" xr:uid="{00000000-0005-0000-0000-000014B20000}"/>
    <cellStyle name="Total 2 7 2 2" xfId="26452" xr:uid="{00000000-0005-0000-0000-000015B20000}"/>
    <cellStyle name="Total 2 7 3" xfId="21915" xr:uid="{00000000-0005-0000-0000-000016B20000}"/>
    <cellStyle name="Total 2 7 4" xfId="46424" xr:uid="{00000000-0005-0000-0000-000017B20000}"/>
    <cellStyle name="Total 2 8" xfId="11385" xr:uid="{00000000-0005-0000-0000-000018B20000}"/>
    <cellStyle name="Total 2 8 2" xfId="16688" xr:uid="{00000000-0005-0000-0000-000019B20000}"/>
    <cellStyle name="Total 2 8 2 2" xfId="29223" xr:uid="{00000000-0005-0000-0000-00001AB20000}"/>
    <cellStyle name="Total 2 8 2 3" xfId="46426" xr:uid="{00000000-0005-0000-0000-00001BB20000}"/>
    <cellStyle name="Total 2 8 3" xfId="24140" xr:uid="{00000000-0005-0000-0000-00001CB20000}"/>
    <cellStyle name="Total 2 8 4" xfId="46425" xr:uid="{00000000-0005-0000-0000-00001DB20000}"/>
    <cellStyle name="Total 2 9" xfId="11842" xr:uid="{00000000-0005-0000-0000-00001EB20000}"/>
    <cellStyle name="Total 2 9 2" xfId="24591" xr:uid="{00000000-0005-0000-0000-00001FB20000}"/>
    <cellStyle name="Total 2 9 2 2" xfId="46428" xr:uid="{00000000-0005-0000-0000-000020B20000}"/>
    <cellStyle name="Total 2 9 3" xfId="46427" xr:uid="{00000000-0005-0000-0000-000021B20000}"/>
    <cellStyle name="Total 3" xfId="1080" xr:uid="{00000000-0005-0000-0000-000022B20000}"/>
    <cellStyle name="Total 3 10" xfId="37248" xr:uid="{00000000-0005-0000-0000-000023B20000}"/>
    <cellStyle name="Total 3 11" xfId="3090" xr:uid="{00000000-0005-0000-0000-000024B20000}"/>
    <cellStyle name="Total 3 12" xfId="37781" xr:uid="{00000000-0005-0000-0000-000025B20000}"/>
    <cellStyle name="Total 3 2" xfId="3091" xr:uid="{00000000-0005-0000-0000-000026B20000}"/>
    <cellStyle name="Total 3 2 10" xfId="30788" xr:uid="{00000000-0005-0000-0000-000027B20000}"/>
    <cellStyle name="Total 3 2 11" xfId="33974" xr:uid="{00000000-0005-0000-0000-000028B20000}"/>
    <cellStyle name="Total 3 2 12" xfId="46429" xr:uid="{00000000-0005-0000-0000-000029B20000}"/>
    <cellStyle name="Total 3 2 2" xfId="8722" xr:uid="{00000000-0005-0000-0000-00002AB20000}"/>
    <cellStyle name="Total 3 2 2 10" xfId="46430" xr:uid="{00000000-0005-0000-0000-00002BB20000}"/>
    <cellStyle name="Total 3 2 2 2" xfId="11635" xr:uid="{00000000-0005-0000-0000-00002CB20000}"/>
    <cellStyle name="Total 3 2 2 2 2" xfId="16894" xr:uid="{00000000-0005-0000-0000-00002DB20000}"/>
    <cellStyle name="Total 3 2 2 2 2 2" xfId="29428" xr:uid="{00000000-0005-0000-0000-00002EB20000}"/>
    <cellStyle name="Total 3 2 2 2 3" xfId="20794" xr:uid="{00000000-0005-0000-0000-00002FB20000}"/>
    <cellStyle name="Total 3 2 2 2 3 2" xfId="30472" xr:uid="{00000000-0005-0000-0000-000030B20000}"/>
    <cellStyle name="Total 3 2 2 2 4" xfId="24387" xr:uid="{00000000-0005-0000-0000-000031B20000}"/>
    <cellStyle name="Total 3 2 2 2 5" xfId="33073" xr:uid="{00000000-0005-0000-0000-000032B20000}"/>
    <cellStyle name="Total 3 2 2 2 6" xfId="34115" xr:uid="{00000000-0005-0000-0000-000033B20000}"/>
    <cellStyle name="Total 3 2 2 2 7" xfId="30851" xr:uid="{00000000-0005-0000-0000-000034B20000}"/>
    <cellStyle name="Total 3 2 2 3" xfId="6764" xr:uid="{00000000-0005-0000-0000-000035B20000}"/>
    <cellStyle name="Total 3 2 2 3 2" xfId="13328" xr:uid="{00000000-0005-0000-0000-000036B20000}"/>
    <cellStyle name="Total 3 2 2 3 2 2" xfId="26063" xr:uid="{00000000-0005-0000-0000-000037B20000}"/>
    <cellStyle name="Total 3 2 2 3 3" xfId="21495" xr:uid="{00000000-0005-0000-0000-000038B20000}"/>
    <cellStyle name="Total 3 2 2 4" xfId="11666" xr:uid="{00000000-0005-0000-0000-000039B20000}"/>
    <cellStyle name="Total 3 2 2 4 2" xfId="24417" xr:uid="{00000000-0005-0000-0000-00003AB20000}"/>
    <cellStyle name="Total 3 2 2 5" xfId="20643" xr:uid="{00000000-0005-0000-0000-00003BB20000}"/>
    <cellStyle name="Total 3 2 2 5 2" xfId="30321" xr:uid="{00000000-0005-0000-0000-00003CB20000}"/>
    <cellStyle name="Total 3 2 2 6" xfId="22778" xr:uid="{00000000-0005-0000-0000-00003DB20000}"/>
    <cellStyle name="Total 3 2 2 7" xfId="32093" xr:uid="{00000000-0005-0000-0000-00003EB20000}"/>
    <cellStyle name="Total 3 2 2 8" xfId="33932" xr:uid="{00000000-0005-0000-0000-00003FB20000}"/>
    <cellStyle name="Total 3 2 2 9" xfId="31103" xr:uid="{00000000-0005-0000-0000-000040B20000}"/>
    <cellStyle name="Total 3 2 3" xfId="6574" xr:uid="{00000000-0005-0000-0000-000041B20000}"/>
    <cellStyle name="Total 3 2 3 2" xfId="13163" xr:uid="{00000000-0005-0000-0000-000042B20000}"/>
    <cellStyle name="Total 3 2 3 2 2" xfId="25908" xr:uid="{00000000-0005-0000-0000-000043B20000}"/>
    <cellStyle name="Total 3 2 3 3" xfId="20887" xr:uid="{00000000-0005-0000-0000-000044B20000}"/>
    <cellStyle name="Total 3 2 3 3 2" xfId="30565" xr:uid="{00000000-0005-0000-0000-000045B20000}"/>
    <cellStyle name="Total 3 2 3 4" xfId="21317" xr:uid="{00000000-0005-0000-0000-000046B20000}"/>
    <cellStyle name="Total 3 2 3 5" xfId="33213" xr:uid="{00000000-0005-0000-0000-000047B20000}"/>
    <cellStyle name="Total 3 2 3 6" xfId="34210" xr:uid="{00000000-0005-0000-0000-000048B20000}"/>
    <cellStyle name="Total 3 2 3 7" xfId="30855" xr:uid="{00000000-0005-0000-0000-000049B20000}"/>
    <cellStyle name="Total 3 2 4" xfId="7183" xr:uid="{00000000-0005-0000-0000-00004AB20000}"/>
    <cellStyle name="Total 3 2 4 2" xfId="13717" xr:uid="{00000000-0005-0000-0000-00004BB20000}"/>
    <cellStyle name="Total 3 2 4 2 2" xfId="26448" xr:uid="{00000000-0005-0000-0000-00004CB20000}"/>
    <cellStyle name="Total 3 2 4 3" xfId="21911" xr:uid="{00000000-0005-0000-0000-00004DB20000}"/>
    <cellStyle name="Total 3 2 5" xfId="11505" xr:uid="{00000000-0005-0000-0000-00004EB20000}"/>
    <cellStyle name="Total 3 2 5 2" xfId="16788" xr:uid="{00000000-0005-0000-0000-00004FB20000}"/>
    <cellStyle name="Total 3 2 5 2 2" xfId="29323" xr:uid="{00000000-0005-0000-0000-000050B20000}"/>
    <cellStyle name="Total 3 2 5 3" xfId="24260" xr:uid="{00000000-0005-0000-0000-000051B20000}"/>
    <cellStyle name="Total 3 2 6" xfId="6818" xr:uid="{00000000-0005-0000-0000-000052B20000}"/>
    <cellStyle name="Total 3 2 6 2" xfId="21549" xr:uid="{00000000-0005-0000-0000-000053B20000}"/>
    <cellStyle name="Total 3 2 7" xfId="17462" xr:uid="{00000000-0005-0000-0000-000054B20000}"/>
    <cellStyle name="Total 3 2 7 2" xfId="29961" xr:uid="{00000000-0005-0000-0000-000055B20000}"/>
    <cellStyle name="Total 3 2 8" xfId="20979" xr:uid="{00000000-0005-0000-0000-000056B20000}"/>
    <cellStyle name="Total 3 2 9" xfId="30920" xr:uid="{00000000-0005-0000-0000-000057B20000}"/>
    <cellStyle name="Total 3 3" xfId="8721" xr:uid="{00000000-0005-0000-0000-000058B20000}"/>
    <cellStyle name="Total 3 3 2" xfId="11634" xr:uid="{00000000-0005-0000-0000-000059B20000}"/>
    <cellStyle name="Total 3 3 2 2" xfId="16893" xr:uid="{00000000-0005-0000-0000-00005AB20000}"/>
    <cellStyle name="Total 3 3 2 2 2" xfId="20793" xr:uid="{00000000-0005-0000-0000-00005BB20000}"/>
    <cellStyle name="Total 3 3 2 2 2 2" xfId="30471" xr:uid="{00000000-0005-0000-0000-00005CB20000}"/>
    <cellStyle name="Total 3 3 2 2 3" xfId="29427" xr:uid="{00000000-0005-0000-0000-00005DB20000}"/>
    <cellStyle name="Total 3 3 2 2 4" xfId="33072" xr:uid="{00000000-0005-0000-0000-00005EB20000}"/>
    <cellStyle name="Total 3 3 2 2 5" xfId="34114" xr:uid="{00000000-0005-0000-0000-00005FB20000}"/>
    <cellStyle name="Total 3 3 2 2 6" xfId="31688" xr:uid="{00000000-0005-0000-0000-000060B20000}"/>
    <cellStyle name="Total 3 3 2 3" xfId="20642" xr:uid="{00000000-0005-0000-0000-000061B20000}"/>
    <cellStyle name="Total 3 3 2 3 2" xfId="30320" xr:uid="{00000000-0005-0000-0000-000062B20000}"/>
    <cellStyle name="Total 3 3 2 4" xfId="24386" xr:uid="{00000000-0005-0000-0000-000063B20000}"/>
    <cellStyle name="Total 3 3 2 5" xfId="32092" xr:uid="{00000000-0005-0000-0000-000064B20000}"/>
    <cellStyle name="Total 3 3 2 6" xfId="33931" xr:uid="{00000000-0005-0000-0000-000065B20000}"/>
    <cellStyle name="Total 3 3 2 7" xfId="34231" xr:uid="{00000000-0005-0000-0000-000066B20000}"/>
    <cellStyle name="Total 3 3 3" xfId="6763" xr:uid="{00000000-0005-0000-0000-000067B20000}"/>
    <cellStyle name="Total 3 3 3 2" xfId="13327" xr:uid="{00000000-0005-0000-0000-000068B20000}"/>
    <cellStyle name="Total 3 3 3 2 2" xfId="26062" xr:uid="{00000000-0005-0000-0000-000069B20000}"/>
    <cellStyle name="Total 3 3 3 3" xfId="20886" xr:uid="{00000000-0005-0000-0000-00006AB20000}"/>
    <cellStyle name="Total 3 3 3 3 2" xfId="30564" xr:uid="{00000000-0005-0000-0000-00006BB20000}"/>
    <cellStyle name="Total 3 3 3 4" xfId="21494" xr:uid="{00000000-0005-0000-0000-00006CB20000}"/>
    <cellStyle name="Total 3 3 3 5" xfId="33212" xr:uid="{00000000-0005-0000-0000-00006DB20000}"/>
    <cellStyle name="Total 3 3 3 6" xfId="34209" xr:uid="{00000000-0005-0000-0000-00006EB20000}"/>
    <cellStyle name="Total 3 3 3 7" xfId="30631" xr:uid="{00000000-0005-0000-0000-00006FB20000}"/>
    <cellStyle name="Total 3 3 4" xfId="11863" xr:uid="{00000000-0005-0000-0000-000070B20000}"/>
    <cellStyle name="Total 3 3 4 2" xfId="24612" xr:uid="{00000000-0005-0000-0000-000071B20000}"/>
    <cellStyle name="Total 3 3 5" xfId="17429" xr:uid="{00000000-0005-0000-0000-000072B20000}"/>
    <cellStyle name="Total 3 3 5 2" xfId="29946" xr:uid="{00000000-0005-0000-0000-000073B20000}"/>
    <cellStyle name="Total 3 3 6" xfId="22777" xr:uid="{00000000-0005-0000-0000-000074B20000}"/>
    <cellStyle name="Total 3 3 7" xfId="30919" xr:uid="{00000000-0005-0000-0000-000075B20000}"/>
    <cellStyle name="Total 3 3 8" xfId="30787" xr:uid="{00000000-0005-0000-0000-000076B20000}"/>
    <cellStyle name="Total 3 3 9" xfId="31924" xr:uid="{00000000-0005-0000-0000-000077B20000}"/>
    <cellStyle name="Total 3 4" xfId="10012" xr:uid="{00000000-0005-0000-0000-000078B20000}"/>
    <cellStyle name="Total 3 5" xfId="6573" xr:uid="{00000000-0005-0000-0000-000079B20000}"/>
    <cellStyle name="Total 3 5 2" xfId="13162" xr:uid="{00000000-0005-0000-0000-00007AB20000}"/>
    <cellStyle name="Total 3 5 2 2" xfId="25907" xr:uid="{00000000-0005-0000-0000-00007BB20000}"/>
    <cellStyle name="Total 3 5 3" xfId="21316" xr:uid="{00000000-0005-0000-0000-00007CB20000}"/>
    <cellStyle name="Total 3 6" xfId="7184" xr:uid="{00000000-0005-0000-0000-00007DB20000}"/>
    <cellStyle name="Total 3 6 2" xfId="13718" xr:uid="{00000000-0005-0000-0000-00007EB20000}"/>
    <cellStyle name="Total 3 6 2 2" xfId="26449" xr:uid="{00000000-0005-0000-0000-00007FB20000}"/>
    <cellStyle name="Total 3 6 3" xfId="21912" xr:uid="{00000000-0005-0000-0000-000080B20000}"/>
    <cellStyle name="Total 3 7" xfId="11565" xr:uid="{00000000-0005-0000-0000-000081B20000}"/>
    <cellStyle name="Total 3 7 2" xfId="16824" xr:uid="{00000000-0005-0000-0000-000082B20000}"/>
    <cellStyle name="Total 3 7 2 2" xfId="29358" xr:uid="{00000000-0005-0000-0000-000083B20000}"/>
    <cellStyle name="Total 3 7 3" xfId="24317" xr:uid="{00000000-0005-0000-0000-000084B20000}"/>
    <cellStyle name="Total 3 8" xfId="7312" xr:uid="{00000000-0005-0000-0000-000085B20000}"/>
    <cellStyle name="Total 3 8 2" xfId="22040" xr:uid="{00000000-0005-0000-0000-000086B20000}"/>
    <cellStyle name="Total 3 9" xfId="20978" xr:uid="{00000000-0005-0000-0000-000087B20000}"/>
    <cellStyle name="Total 4" xfId="1081" xr:uid="{00000000-0005-0000-0000-000088B20000}"/>
    <cellStyle name="Total 4 10" xfId="18288" xr:uid="{00000000-0005-0000-0000-000089B20000}"/>
    <cellStyle name="Total 4 10 2" xfId="30045" xr:uid="{00000000-0005-0000-0000-00008AB20000}"/>
    <cellStyle name="Total 4 11" xfId="20980" xr:uid="{00000000-0005-0000-0000-00008BB20000}"/>
    <cellStyle name="Total 4 12" xfId="30691" xr:uid="{00000000-0005-0000-0000-00008CB20000}"/>
    <cellStyle name="Total 4 13" xfId="31645" xr:uid="{00000000-0005-0000-0000-00008DB20000}"/>
    <cellStyle name="Total 4 14" xfId="30711" xr:uid="{00000000-0005-0000-0000-00008EB20000}"/>
    <cellStyle name="Total 4 15" xfId="37249" xr:uid="{00000000-0005-0000-0000-00008FB20000}"/>
    <cellStyle name="Total 4 16" xfId="3092" xr:uid="{00000000-0005-0000-0000-000090B20000}"/>
    <cellStyle name="Total 4 2" xfId="3093" xr:uid="{00000000-0005-0000-0000-000091B20000}"/>
    <cellStyle name="Total 4 2 10" xfId="31962" xr:uid="{00000000-0005-0000-0000-000092B20000}"/>
    <cellStyle name="Total 4 2 11" xfId="33973" xr:uid="{00000000-0005-0000-0000-000093B20000}"/>
    <cellStyle name="Total 4 2 12" xfId="46431" xr:uid="{00000000-0005-0000-0000-000094B20000}"/>
    <cellStyle name="Total 4 2 2" xfId="8724" xr:uid="{00000000-0005-0000-0000-000095B20000}"/>
    <cellStyle name="Total 4 2 2 10" xfId="46432" xr:uid="{00000000-0005-0000-0000-000096B20000}"/>
    <cellStyle name="Total 4 2 2 2" xfId="11637" xr:uid="{00000000-0005-0000-0000-000097B20000}"/>
    <cellStyle name="Total 4 2 2 2 2" xfId="16896" xr:uid="{00000000-0005-0000-0000-000098B20000}"/>
    <cellStyle name="Total 4 2 2 2 2 2" xfId="29430" xr:uid="{00000000-0005-0000-0000-000099B20000}"/>
    <cellStyle name="Total 4 2 2 2 3" xfId="20796" xr:uid="{00000000-0005-0000-0000-00009AB20000}"/>
    <cellStyle name="Total 4 2 2 2 3 2" xfId="30474" xr:uid="{00000000-0005-0000-0000-00009BB20000}"/>
    <cellStyle name="Total 4 2 2 2 4" xfId="24389" xr:uid="{00000000-0005-0000-0000-00009CB20000}"/>
    <cellStyle name="Total 4 2 2 2 5" xfId="33075" xr:uid="{00000000-0005-0000-0000-00009DB20000}"/>
    <cellStyle name="Total 4 2 2 2 6" xfId="34117" xr:uid="{00000000-0005-0000-0000-00009EB20000}"/>
    <cellStyle name="Total 4 2 2 2 7" xfId="32043" xr:uid="{00000000-0005-0000-0000-00009FB20000}"/>
    <cellStyle name="Total 4 2 2 3" xfId="6766" xr:uid="{00000000-0005-0000-0000-0000A0B20000}"/>
    <cellStyle name="Total 4 2 2 3 2" xfId="13330" xr:uid="{00000000-0005-0000-0000-0000A1B20000}"/>
    <cellStyle name="Total 4 2 2 3 2 2" xfId="26065" xr:uid="{00000000-0005-0000-0000-0000A2B20000}"/>
    <cellStyle name="Total 4 2 2 3 3" xfId="21497" xr:uid="{00000000-0005-0000-0000-0000A3B20000}"/>
    <cellStyle name="Total 4 2 2 4" xfId="11492" xr:uid="{00000000-0005-0000-0000-0000A4B20000}"/>
    <cellStyle name="Total 4 2 2 4 2" xfId="24247" xr:uid="{00000000-0005-0000-0000-0000A5B20000}"/>
    <cellStyle name="Total 4 2 2 5" xfId="20645" xr:uid="{00000000-0005-0000-0000-0000A6B20000}"/>
    <cellStyle name="Total 4 2 2 5 2" xfId="30323" xr:uid="{00000000-0005-0000-0000-0000A7B20000}"/>
    <cellStyle name="Total 4 2 2 6" xfId="22780" xr:uid="{00000000-0005-0000-0000-0000A8B20000}"/>
    <cellStyle name="Total 4 2 2 7" xfId="32095" xr:uid="{00000000-0005-0000-0000-0000A9B20000}"/>
    <cellStyle name="Total 4 2 2 8" xfId="33934" xr:uid="{00000000-0005-0000-0000-0000AAB20000}"/>
    <cellStyle name="Total 4 2 2 9" xfId="34236" xr:uid="{00000000-0005-0000-0000-0000ABB20000}"/>
    <cellStyle name="Total 4 2 3" xfId="6576" xr:uid="{00000000-0005-0000-0000-0000ACB20000}"/>
    <cellStyle name="Total 4 2 3 2" xfId="13165" xr:uid="{00000000-0005-0000-0000-0000ADB20000}"/>
    <cellStyle name="Total 4 2 3 2 2" xfId="25910" xr:uid="{00000000-0005-0000-0000-0000AEB20000}"/>
    <cellStyle name="Total 4 2 3 3" xfId="20889" xr:uid="{00000000-0005-0000-0000-0000AFB20000}"/>
    <cellStyle name="Total 4 2 3 3 2" xfId="30567" xr:uid="{00000000-0005-0000-0000-0000B0B20000}"/>
    <cellStyle name="Total 4 2 3 4" xfId="21319" xr:uid="{00000000-0005-0000-0000-0000B1B20000}"/>
    <cellStyle name="Total 4 2 3 5" xfId="33215" xr:uid="{00000000-0005-0000-0000-0000B2B20000}"/>
    <cellStyle name="Total 4 2 3 6" xfId="34212" xr:uid="{00000000-0005-0000-0000-0000B3B20000}"/>
    <cellStyle name="Total 4 2 3 7" xfId="30706" xr:uid="{00000000-0005-0000-0000-0000B4B20000}"/>
    <cellStyle name="Total 4 2 4" xfId="7181" xr:uid="{00000000-0005-0000-0000-0000B5B20000}"/>
    <cellStyle name="Total 4 2 4 2" xfId="13715" xr:uid="{00000000-0005-0000-0000-0000B6B20000}"/>
    <cellStyle name="Total 4 2 4 2 2" xfId="26446" xr:uid="{00000000-0005-0000-0000-0000B7B20000}"/>
    <cellStyle name="Total 4 2 4 3" xfId="21909" xr:uid="{00000000-0005-0000-0000-0000B8B20000}"/>
    <cellStyle name="Total 4 2 5" xfId="11382" xr:uid="{00000000-0005-0000-0000-0000B9B20000}"/>
    <cellStyle name="Total 4 2 5 2" xfId="16685" xr:uid="{00000000-0005-0000-0000-0000BAB20000}"/>
    <cellStyle name="Total 4 2 5 2 2" xfId="29220" xr:uid="{00000000-0005-0000-0000-0000BBB20000}"/>
    <cellStyle name="Total 4 2 5 3" xfId="24137" xr:uid="{00000000-0005-0000-0000-0000BCB20000}"/>
    <cellStyle name="Total 4 2 6" xfId="11890" xr:uid="{00000000-0005-0000-0000-0000BDB20000}"/>
    <cellStyle name="Total 4 2 6 2" xfId="24639" xr:uid="{00000000-0005-0000-0000-0000BEB20000}"/>
    <cellStyle name="Total 4 2 7" xfId="17460" xr:uid="{00000000-0005-0000-0000-0000BFB20000}"/>
    <cellStyle name="Total 4 2 7 2" xfId="29959" xr:uid="{00000000-0005-0000-0000-0000C0B20000}"/>
    <cellStyle name="Total 4 2 8" xfId="20981" xr:uid="{00000000-0005-0000-0000-0000C1B20000}"/>
    <cellStyle name="Total 4 2 9" xfId="30922" xr:uid="{00000000-0005-0000-0000-0000C2B20000}"/>
    <cellStyle name="Total 4 3" xfId="8723" xr:uid="{00000000-0005-0000-0000-0000C3B20000}"/>
    <cellStyle name="Total 4 3 10" xfId="46433" xr:uid="{00000000-0005-0000-0000-0000C4B20000}"/>
    <cellStyle name="Total 4 3 2" xfId="11636" xr:uid="{00000000-0005-0000-0000-0000C5B20000}"/>
    <cellStyle name="Total 4 3 2 2" xfId="16895" xr:uid="{00000000-0005-0000-0000-0000C6B20000}"/>
    <cellStyle name="Total 4 3 2 2 2" xfId="20795" xr:uid="{00000000-0005-0000-0000-0000C7B20000}"/>
    <cellStyle name="Total 4 3 2 2 2 2" xfId="30473" xr:uid="{00000000-0005-0000-0000-0000C8B20000}"/>
    <cellStyle name="Total 4 3 2 2 3" xfId="29429" xr:uid="{00000000-0005-0000-0000-0000C9B20000}"/>
    <cellStyle name="Total 4 3 2 2 4" xfId="33074" xr:uid="{00000000-0005-0000-0000-0000CAB20000}"/>
    <cellStyle name="Total 4 3 2 2 5" xfId="34116" xr:uid="{00000000-0005-0000-0000-0000CBB20000}"/>
    <cellStyle name="Total 4 3 2 2 6" xfId="31564" xr:uid="{00000000-0005-0000-0000-0000CCB20000}"/>
    <cellStyle name="Total 4 3 2 3" xfId="20644" xr:uid="{00000000-0005-0000-0000-0000CDB20000}"/>
    <cellStyle name="Total 4 3 2 3 2" xfId="30322" xr:uid="{00000000-0005-0000-0000-0000CEB20000}"/>
    <cellStyle name="Total 4 3 2 4" xfId="24388" xr:uid="{00000000-0005-0000-0000-0000CFB20000}"/>
    <cellStyle name="Total 4 3 2 5" xfId="32094" xr:uid="{00000000-0005-0000-0000-0000D0B20000}"/>
    <cellStyle name="Total 4 3 2 6" xfId="33933" xr:uid="{00000000-0005-0000-0000-0000D1B20000}"/>
    <cellStyle name="Total 4 3 2 7" xfId="34223" xr:uid="{00000000-0005-0000-0000-0000D2B20000}"/>
    <cellStyle name="Total 4 3 2 8" xfId="46434" xr:uid="{00000000-0005-0000-0000-0000D3B20000}"/>
    <cellStyle name="Total 4 3 3" xfId="6765" xr:uid="{00000000-0005-0000-0000-0000D4B20000}"/>
    <cellStyle name="Total 4 3 3 2" xfId="13329" xr:uid="{00000000-0005-0000-0000-0000D5B20000}"/>
    <cellStyle name="Total 4 3 3 2 2" xfId="26064" xr:uid="{00000000-0005-0000-0000-0000D6B20000}"/>
    <cellStyle name="Total 4 3 3 3" xfId="20888" xr:uid="{00000000-0005-0000-0000-0000D7B20000}"/>
    <cellStyle name="Total 4 3 3 3 2" xfId="30566" xr:uid="{00000000-0005-0000-0000-0000D8B20000}"/>
    <cellStyle name="Total 4 3 3 4" xfId="21496" xr:uid="{00000000-0005-0000-0000-0000D9B20000}"/>
    <cellStyle name="Total 4 3 3 5" xfId="33214" xr:uid="{00000000-0005-0000-0000-0000DAB20000}"/>
    <cellStyle name="Total 4 3 3 6" xfId="34211" xr:uid="{00000000-0005-0000-0000-0000DBB20000}"/>
    <cellStyle name="Total 4 3 3 7" xfId="30707" xr:uid="{00000000-0005-0000-0000-0000DCB20000}"/>
    <cellStyle name="Total 4 3 4" xfId="11379" xr:uid="{00000000-0005-0000-0000-0000DDB20000}"/>
    <cellStyle name="Total 4 3 4 2" xfId="24134" xr:uid="{00000000-0005-0000-0000-0000DEB20000}"/>
    <cellStyle name="Total 4 3 5" xfId="17432" xr:uid="{00000000-0005-0000-0000-0000DFB20000}"/>
    <cellStyle name="Total 4 3 5 2" xfId="29949" xr:uid="{00000000-0005-0000-0000-0000E0B20000}"/>
    <cellStyle name="Total 4 3 6" xfId="22779" xr:uid="{00000000-0005-0000-0000-0000E1B20000}"/>
    <cellStyle name="Total 4 3 7" xfId="30921" xr:uid="{00000000-0005-0000-0000-0000E2B20000}"/>
    <cellStyle name="Total 4 3 8" xfId="30660" xr:uid="{00000000-0005-0000-0000-0000E3B20000}"/>
    <cellStyle name="Total 4 3 9" xfId="30752" xr:uid="{00000000-0005-0000-0000-0000E4B20000}"/>
    <cellStyle name="Total 4 4" xfId="10013" xr:uid="{00000000-0005-0000-0000-0000E5B20000}"/>
    <cellStyle name="Total 4 4 2" xfId="11835" xr:uid="{00000000-0005-0000-0000-0000E6B20000}"/>
    <cellStyle name="Total 4 4 2 2" xfId="17047" xr:uid="{00000000-0005-0000-0000-0000E7B20000}"/>
    <cellStyle name="Total 4 4 2 2 2" xfId="29578" xr:uid="{00000000-0005-0000-0000-0000E8B20000}"/>
    <cellStyle name="Total 4 4 2 3" xfId="20724" xr:uid="{00000000-0005-0000-0000-0000E9B20000}"/>
    <cellStyle name="Total 4 4 2 3 2" xfId="30402" xr:uid="{00000000-0005-0000-0000-0000EAB20000}"/>
    <cellStyle name="Total 4 4 2 4" xfId="24584" xr:uid="{00000000-0005-0000-0000-0000EBB20000}"/>
    <cellStyle name="Total 4 4 2 5" xfId="32978" xr:uid="{00000000-0005-0000-0000-0000ECB20000}"/>
    <cellStyle name="Total 4 4 2 6" xfId="34045" xr:uid="{00000000-0005-0000-0000-0000EDB20000}"/>
    <cellStyle name="Total 4 4 2 7" xfId="30626" xr:uid="{00000000-0005-0000-0000-0000EEB20000}"/>
    <cellStyle name="Total 4 4 3" xfId="6507" xr:uid="{00000000-0005-0000-0000-0000EFB20000}"/>
    <cellStyle name="Total 4 4 3 2" xfId="13102" xr:uid="{00000000-0005-0000-0000-0000F0B20000}"/>
    <cellStyle name="Total 4 4 3 2 2" xfId="25847" xr:uid="{00000000-0005-0000-0000-0000F1B20000}"/>
    <cellStyle name="Total 4 4 3 3" xfId="21251" xr:uid="{00000000-0005-0000-0000-0000F2B20000}"/>
    <cellStyle name="Total 4 4 4" xfId="7069" xr:uid="{00000000-0005-0000-0000-0000F3B20000}"/>
    <cellStyle name="Total 4 4 4 2" xfId="21796" xr:uid="{00000000-0005-0000-0000-0000F4B20000}"/>
    <cellStyle name="Total 4 4 5" xfId="20574" xr:uid="{00000000-0005-0000-0000-0000F5B20000}"/>
    <cellStyle name="Total 4 4 5 2" xfId="30252" xr:uid="{00000000-0005-0000-0000-0000F6B20000}"/>
    <cellStyle name="Total 4 4 6" xfId="23584" xr:uid="{00000000-0005-0000-0000-0000F7B20000}"/>
    <cellStyle name="Total 4 4 7" xfId="31983" xr:uid="{00000000-0005-0000-0000-0000F8B20000}"/>
    <cellStyle name="Total 4 4 8" xfId="33857" xr:uid="{00000000-0005-0000-0000-0000F9B20000}"/>
    <cellStyle name="Total 4 4 9" xfId="34228" xr:uid="{00000000-0005-0000-0000-0000FAB20000}"/>
    <cellStyle name="Total 4 5" xfId="10549" xr:uid="{00000000-0005-0000-0000-0000FBB20000}"/>
    <cellStyle name="Total 4 5 2" xfId="11879" xr:uid="{00000000-0005-0000-0000-0000FCB20000}"/>
    <cellStyle name="Total 4 5 2 2" xfId="17069" xr:uid="{00000000-0005-0000-0000-0000FDB20000}"/>
    <cellStyle name="Total 4 5 2 2 2" xfId="29600" xr:uid="{00000000-0005-0000-0000-0000FEB20000}"/>
    <cellStyle name="Total 4 5 2 3" xfId="24628" xr:uid="{00000000-0005-0000-0000-0000FFB20000}"/>
    <cellStyle name="Total 4 5 3" xfId="7534" xr:uid="{00000000-0005-0000-0000-000000B30000}"/>
    <cellStyle name="Total 4 5 3 2" xfId="14047" xr:uid="{00000000-0005-0000-0000-000001B30000}"/>
    <cellStyle name="Total 4 5 3 2 2" xfId="26777" xr:uid="{00000000-0005-0000-0000-000002B30000}"/>
    <cellStyle name="Total 4 5 3 3" xfId="22261" xr:uid="{00000000-0005-0000-0000-000003B30000}"/>
    <cellStyle name="Total 4 5 4" xfId="11848" xr:uid="{00000000-0005-0000-0000-000004B30000}"/>
    <cellStyle name="Total 4 5 4 2" xfId="24597" xr:uid="{00000000-0005-0000-0000-000005B30000}"/>
    <cellStyle name="Total 4 5 5" xfId="20818" xr:uid="{00000000-0005-0000-0000-000006B30000}"/>
    <cellStyle name="Total 4 5 5 2" xfId="30496" xr:uid="{00000000-0005-0000-0000-000007B30000}"/>
    <cellStyle name="Total 4 5 6" xfId="23736" xr:uid="{00000000-0005-0000-0000-000008B30000}"/>
    <cellStyle name="Total 4 5 7" xfId="33115" xr:uid="{00000000-0005-0000-0000-000009B30000}"/>
    <cellStyle name="Total 4 5 8" xfId="34140" xr:uid="{00000000-0005-0000-0000-00000AB30000}"/>
    <cellStyle name="Total 4 5 9" xfId="31603" xr:uid="{00000000-0005-0000-0000-00000BB30000}"/>
    <cellStyle name="Total 4 6" xfId="6575" xr:uid="{00000000-0005-0000-0000-00000CB30000}"/>
    <cellStyle name="Total 4 6 2" xfId="13164" xr:uid="{00000000-0005-0000-0000-00000DB30000}"/>
    <cellStyle name="Total 4 6 2 2" xfId="25909" xr:uid="{00000000-0005-0000-0000-00000EB30000}"/>
    <cellStyle name="Total 4 6 2 3" xfId="46436" xr:uid="{00000000-0005-0000-0000-00000FB30000}"/>
    <cellStyle name="Total 4 6 3" xfId="21318" xr:uid="{00000000-0005-0000-0000-000010B30000}"/>
    <cellStyle name="Total 4 6 4" xfId="46435" xr:uid="{00000000-0005-0000-0000-000011B30000}"/>
    <cellStyle name="Total 4 7" xfId="7182" xr:uid="{00000000-0005-0000-0000-000012B30000}"/>
    <cellStyle name="Total 4 7 2" xfId="13716" xr:uid="{00000000-0005-0000-0000-000013B30000}"/>
    <cellStyle name="Total 4 7 2 2" xfId="26447" xr:uid="{00000000-0005-0000-0000-000014B30000}"/>
    <cellStyle name="Total 4 7 2 3" xfId="46438" xr:uid="{00000000-0005-0000-0000-000015B30000}"/>
    <cellStyle name="Total 4 7 3" xfId="21910" xr:uid="{00000000-0005-0000-0000-000016B30000}"/>
    <cellStyle name="Total 4 7 4" xfId="46437" xr:uid="{00000000-0005-0000-0000-000017B30000}"/>
    <cellStyle name="Total 4 8" xfId="11383" xr:uid="{00000000-0005-0000-0000-000018B30000}"/>
    <cellStyle name="Total 4 8 2" xfId="16686" xr:uid="{00000000-0005-0000-0000-000019B30000}"/>
    <cellStyle name="Total 4 8 2 2" xfId="29221" xr:uid="{00000000-0005-0000-0000-00001AB30000}"/>
    <cellStyle name="Total 4 8 3" xfId="24138" xr:uid="{00000000-0005-0000-0000-00001BB30000}"/>
    <cellStyle name="Total 4 9" xfId="6735" xr:uid="{00000000-0005-0000-0000-00001CB30000}"/>
    <cellStyle name="Total 4 9 2" xfId="21468" xr:uid="{00000000-0005-0000-0000-00001DB30000}"/>
    <cellStyle name="Total 5" xfId="1082" xr:uid="{00000000-0005-0000-0000-00001EB30000}"/>
    <cellStyle name="Total 5 10" xfId="20982" xr:uid="{00000000-0005-0000-0000-00001FB30000}"/>
    <cellStyle name="Total 5 11" xfId="30692" xr:uid="{00000000-0005-0000-0000-000020B30000}"/>
    <cellStyle name="Total 5 12" xfId="31644" xr:uid="{00000000-0005-0000-0000-000021B30000}"/>
    <cellStyle name="Total 5 13" xfId="33982" xr:uid="{00000000-0005-0000-0000-000022B30000}"/>
    <cellStyle name="Total 5 14" xfId="37250" xr:uid="{00000000-0005-0000-0000-000023B30000}"/>
    <cellStyle name="Total 5 15" xfId="3094" xr:uid="{00000000-0005-0000-0000-000024B30000}"/>
    <cellStyle name="Total 5 2" xfId="8725" xr:uid="{00000000-0005-0000-0000-000025B30000}"/>
    <cellStyle name="Total 5 2 10" xfId="46439" xr:uid="{00000000-0005-0000-0000-000026B30000}"/>
    <cellStyle name="Total 5 2 2" xfId="11638" xr:uid="{00000000-0005-0000-0000-000027B30000}"/>
    <cellStyle name="Total 5 2 2 2" xfId="16897" xr:uid="{00000000-0005-0000-0000-000028B30000}"/>
    <cellStyle name="Total 5 2 2 2 2" xfId="20797" xr:uid="{00000000-0005-0000-0000-000029B30000}"/>
    <cellStyle name="Total 5 2 2 2 2 2" xfId="30475" xr:uid="{00000000-0005-0000-0000-00002AB30000}"/>
    <cellStyle name="Total 5 2 2 2 3" xfId="29431" xr:uid="{00000000-0005-0000-0000-00002BB30000}"/>
    <cellStyle name="Total 5 2 2 2 4" xfId="33076" xr:uid="{00000000-0005-0000-0000-00002CB30000}"/>
    <cellStyle name="Total 5 2 2 2 5" xfId="34118" xr:uid="{00000000-0005-0000-0000-00002DB30000}"/>
    <cellStyle name="Total 5 2 2 2 6" xfId="31563" xr:uid="{00000000-0005-0000-0000-00002EB30000}"/>
    <cellStyle name="Total 5 2 2 3" xfId="20646" xr:uid="{00000000-0005-0000-0000-00002FB30000}"/>
    <cellStyle name="Total 5 2 2 3 2" xfId="30324" xr:uid="{00000000-0005-0000-0000-000030B30000}"/>
    <cellStyle name="Total 5 2 2 4" xfId="24390" xr:uid="{00000000-0005-0000-0000-000031B30000}"/>
    <cellStyle name="Total 5 2 2 5" xfId="32096" xr:uid="{00000000-0005-0000-0000-000032B30000}"/>
    <cellStyle name="Total 5 2 2 6" xfId="33935" xr:uid="{00000000-0005-0000-0000-000033B30000}"/>
    <cellStyle name="Total 5 2 2 7" xfId="31935" xr:uid="{00000000-0005-0000-0000-000034B30000}"/>
    <cellStyle name="Total 5 2 2 8" xfId="46440" xr:uid="{00000000-0005-0000-0000-000035B30000}"/>
    <cellStyle name="Total 5 2 3" xfId="6767" xr:uid="{00000000-0005-0000-0000-000036B30000}"/>
    <cellStyle name="Total 5 2 3 2" xfId="13331" xr:uid="{00000000-0005-0000-0000-000037B30000}"/>
    <cellStyle name="Total 5 2 3 2 2" xfId="26066" xr:uid="{00000000-0005-0000-0000-000038B30000}"/>
    <cellStyle name="Total 5 2 3 3" xfId="20890" xr:uid="{00000000-0005-0000-0000-000039B30000}"/>
    <cellStyle name="Total 5 2 3 3 2" xfId="30568" xr:uid="{00000000-0005-0000-0000-00003AB30000}"/>
    <cellStyle name="Total 5 2 3 4" xfId="21498" xr:uid="{00000000-0005-0000-0000-00003BB30000}"/>
    <cellStyle name="Total 5 2 3 5" xfId="33216" xr:uid="{00000000-0005-0000-0000-00003CB30000}"/>
    <cellStyle name="Total 5 2 3 6" xfId="34213" xr:uid="{00000000-0005-0000-0000-00003DB30000}"/>
    <cellStyle name="Total 5 2 3 7" xfId="30632" xr:uid="{00000000-0005-0000-0000-00003EB30000}"/>
    <cellStyle name="Total 5 2 4" xfId="11378" xr:uid="{00000000-0005-0000-0000-00003FB30000}"/>
    <cellStyle name="Total 5 2 4 2" xfId="24133" xr:uid="{00000000-0005-0000-0000-000040B30000}"/>
    <cellStyle name="Total 5 2 5" xfId="17461" xr:uid="{00000000-0005-0000-0000-000041B30000}"/>
    <cellStyle name="Total 5 2 5 2" xfId="29960" xr:uid="{00000000-0005-0000-0000-000042B30000}"/>
    <cellStyle name="Total 5 2 6" xfId="22781" xr:uid="{00000000-0005-0000-0000-000043B30000}"/>
    <cellStyle name="Total 5 2 7" xfId="30923" xr:uid="{00000000-0005-0000-0000-000044B30000}"/>
    <cellStyle name="Total 5 2 8" xfId="30784" xr:uid="{00000000-0005-0000-0000-000045B30000}"/>
    <cellStyle name="Total 5 2 9" xfId="30753" xr:uid="{00000000-0005-0000-0000-000046B30000}"/>
    <cellStyle name="Total 5 3" xfId="10014" xr:uid="{00000000-0005-0000-0000-000047B30000}"/>
    <cellStyle name="Total 5 3 2" xfId="11836" xr:uid="{00000000-0005-0000-0000-000048B30000}"/>
    <cellStyle name="Total 5 3 2 2" xfId="17048" xr:uid="{00000000-0005-0000-0000-000049B30000}"/>
    <cellStyle name="Total 5 3 2 2 2" xfId="29579" xr:uid="{00000000-0005-0000-0000-00004AB30000}"/>
    <cellStyle name="Total 5 3 2 3" xfId="20725" xr:uid="{00000000-0005-0000-0000-00004BB30000}"/>
    <cellStyle name="Total 5 3 2 3 2" xfId="30403" xr:uid="{00000000-0005-0000-0000-00004CB30000}"/>
    <cellStyle name="Total 5 3 2 4" xfId="24585" xr:uid="{00000000-0005-0000-0000-00004DB30000}"/>
    <cellStyle name="Total 5 3 2 5" xfId="32979" xr:uid="{00000000-0005-0000-0000-00004EB30000}"/>
    <cellStyle name="Total 5 3 2 6" xfId="34046" xr:uid="{00000000-0005-0000-0000-00004FB30000}"/>
    <cellStyle name="Total 5 3 2 7" xfId="31522" xr:uid="{00000000-0005-0000-0000-000050B30000}"/>
    <cellStyle name="Total 5 3 3" xfId="6911" xr:uid="{00000000-0005-0000-0000-000051B30000}"/>
    <cellStyle name="Total 5 3 3 2" xfId="13450" xr:uid="{00000000-0005-0000-0000-000052B30000}"/>
    <cellStyle name="Total 5 3 3 2 2" xfId="26182" xr:uid="{00000000-0005-0000-0000-000053B30000}"/>
    <cellStyle name="Total 5 3 3 3" xfId="21639" xr:uid="{00000000-0005-0000-0000-000054B30000}"/>
    <cellStyle name="Total 5 3 4" xfId="11810" xr:uid="{00000000-0005-0000-0000-000055B30000}"/>
    <cellStyle name="Total 5 3 4 2" xfId="24559" xr:uid="{00000000-0005-0000-0000-000056B30000}"/>
    <cellStyle name="Total 5 3 5" xfId="20575" xr:uid="{00000000-0005-0000-0000-000057B30000}"/>
    <cellStyle name="Total 5 3 5 2" xfId="30253" xr:uid="{00000000-0005-0000-0000-000058B30000}"/>
    <cellStyle name="Total 5 3 6" xfId="23585" xr:uid="{00000000-0005-0000-0000-000059B30000}"/>
    <cellStyle name="Total 5 3 7" xfId="31984" xr:uid="{00000000-0005-0000-0000-00005AB30000}"/>
    <cellStyle name="Total 5 3 8" xfId="33858" xr:uid="{00000000-0005-0000-0000-00005BB30000}"/>
    <cellStyle name="Total 5 3 9" xfId="31061" xr:uid="{00000000-0005-0000-0000-00005CB30000}"/>
    <cellStyle name="Total 5 4" xfId="11000" xr:uid="{00000000-0005-0000-0000-00005DB30000}"/>
    <cellStyle name="Total 5 4 2" xfId="11919" xr:uid="{00000000-0005-0000-0000-00005EB30000}"/>
    <cellStyle name="Total 5 4 2 2" xfId="17092" xr:uid="{00000000-0005-0000-0000-00005FB30000}"/>
    <cellStyle name="Total 5 4 2 2 2" xfId="29623" xr:uid="{00000000-0005-0000-0000-000060B30000}"/>
    <cellStyle name="Total 5 4 2 3" xfId="24668" xr:uid="{00000000-0005-0000-0000-000061B30000}"/>
    <cellStyle name="Total 5 4 3" xfId="7624" xr:uid="{00000000-0005-0000-0000-000062B30000}"/>
    <cellStyle name="Total 5 4 3 2" xfId="14129" xr:uid="{00000000-0005-0000-0000-000063B30000}"/>
    <cellStyle name="Total 5 4 3 2 2" xfId="26859" xr:uid="{00000000-0005-0000-0000-000064B30000}"/>
    <cellStyle name="Total 5 4 3 3" xfId="22350" xr:uid="{00000000-0005-0000-0000-000065B30000}"/>
    <cellStyle name="Total 5 4 4" xfId="6486" xr:uid="{00000000-0005-0000-0000-000066B30000}"/>
    <cellStyle name="Total 5 4 4 2" xfId="21230" xr:uid="{00000000-0005-0000-0000-000067B30000}"/>
    <cellStyle name="Total 5 4 5" xfId="20819" xr:uid="{00000000-0005-0000-0000-000068B30000}"/>
    <cellStyle name="Total 5 4 5 2" xfId="30497" xr:uid="{00000000-0005-0000-0000-000069B30000}"/>
    <cellStyle name="Total 5 4 6" xfId="23895" xr:uid="{00000000-0005-0000-0000-00006AB30000}"/>
    <cellStyle name="Total 5 4 7" xfId="33116" xr:uid="{00000000-0005-0000-0000-00006BB30000}"/>
    <cellStyle name="Total 5 4 8" xfId="34141" xr:uid="{00000000-0005-0000-0000-00006CB30000}"/>
    <cellStyle name="Total 5 4 9" xfId="31604" xr:uid="{00000000-0005-0000-0000-00006DB30000}"/>
    <cellStyle name="Total 5 5" xfId="6577" xr:uid="{00000000-0005-0000-0000-00006EB30000}"/>
    <cellStyle name="Total 5 5 2" xfId="13166" xr:uid="{00000000-0005-0000-0000-00006FB30000}"/>
    <cellStyle name="Total 5 5 2 2" xfId="25911" xr:uid="{00000000-0005-0000-0000-000070B30000}"/>
    <cellStyle name="Total 5 5 2 3" xfId="46442" xr:uid="{00000000-0005-0000-0000-000071B30000}"/>
    <cellStyle name="Total 5 5 3" xfId="21320" xr:uid="{00000000-0005-0000-0000-000072B30000}"/>
    <cellStyle name="Total 5 5 4" xfId="46441" xr:uid="{00000000-0005-0000-0000-000073B30000}"/>
    <cellStyle name="Total 5 6" xfId="7180" xr:uid="{00000000-0005-0000-0000-000074B30000}"/>
    <cellStyle name="Total 5 6 2" xfId="13714" xr:uid="{00000000-0005-0000-0000-000075B30000}"/>
    <cellStyle name="Total 5 6 2 2" xfId="26445" xr:uid="{00000000-0005-0000-0000-000076B30000}"/>
    <cellStyle name="Total 5 6 2 3" xfId="46444" xr:uid="{00000000-0005-0000-0000-000077B30000}"/>
    <cellStyle name="Total 5 6 3" xfId="21908" xr:uid="{00000000-0005-0000-0000-000078B30000}"/>
    <cellStyle name="Total 5 6 4" xfId="46443" xr:uid="{00000000-0005-0000-0000-000079B30000}"/>
    <cellStyle name="Total 5 7" xfId="11696" xr:uid="{00000000-0005-0000-0000-00007AB30000}"/>
    <cellStyle name="Total 5 7 2" xfId="16935" xr:uid="{00000000-0005-0000-0000-00007BB30000}"/>
    <cellStyle name="Total 5 7 2 2" xfId="29468" xr:uid="{00000000-0005-0000-0000-00007CB30000}"/>
    <cellStyle name="Total 5 7 2 3" xfId="46446" xr:uid="{00000000-0005-0000-0000-00007DB30000}"/>
    <cellStyle name="Total 5 7 3" xfId="24446" xr:uid="{00000000-0005-0000-0000-00007EB30000}"/>
    <cellStyle name="Total 5 7 4" xfId="46445" xr:uid="{00000000-0005-0000-0000-00007FB30000}"/>
    <cellStyle name="Total 5 8" xfId="7218" xr:uid="{00000000-0005-0000-0000-000080B30000}"/>
    <cellStyle name="Total 5 8 2" xfId="21946" xr:uid="{00000000-0005-0000-0000-000081B30000}"/>
    <cellStyle name="Total 5 9" xfId="18287" xr:uid="{00000000-0005-0000-0000-000082B30000}"/>
    <cellStyle name="Total 5 9 2" xfId="30044" xr:uid="{00000000-0005-0000-0000-000083B30000}"/>
    <cellStyle name="Total 6" xfId="1344" xr:uid="{00000000-0005-0000-0000-000084B30000}"/>
    <cellStyle name="Total 6 10" xfId="3095" xr:uid="{00000000-0005-0000-0000-000085B30000}"/>
    <cellStyle name="Total 6 11" xfId="46447" xr:uid="{00000000-0005-0000-0000-000086B30000}"/>
    <cellStyle name="Total 6 2" xfId="8726" xr:uid="{00000000-0005-0000-0000-000087B30000}"/>
    <cellStyle name="Total 6 2 10" xfId="46448" xr:uid="{00000000-0005-0000-0000-000088B30000}"/>
    <cellStyle name="Total 6 2 2" xfId="11639" xr:uid="{00000000-0005-0000-0000-000089B30000}"/>
    <cellStyle name="Total 6 2 2 2" xfId="16898" xr:uid="{00000000-0005-0000-0000-00008AB30000}"/>
    <cellStyle name="Total 6 2 2 2 2" xfId="20798" xr:uid="{00000000-0005-0000-0000-00008BB30000}"/>
    <cellStyle name="Total 6 2 2 2 2 2" xfId="30476" xr:uid="{00000000-0005-0000-0000-00008CB30000}"/>
    <cellStyle name="Total 6 2 2 2 3" xfId="29432" xr:uid="{00000000-0005-0000-0000-00008DB30000}"/>
    <cellStyle name="Total 6 2 2 2 4" xfId="33077" xr:uid="{00000000-0005-0000-0000-00008EB30000}"/>
    <cellStyle name="Total 6 2 2 2 5" xfId="34119" xr:uid="{00000000-0005-0000-0000-00008FB30000}"/>
    <cellStyle name="Total 6 2 2 2 6" xfId="32156" xr:uid="{00000000-0005-0000-0000-000090B30000}"/>
    <cellStyle name="Total 6 2 2 3" xfId="20647" xr:uid="{00000000-0005-0000-0000-000091B30000}"/>
    <cellStyle name="Total 6 2 2 3 2" xfId="30325" xr:uid="{00000000-0005-0000-0000-000092B30000}"/>
    <cellStyle name="Total 6 2 2 4" xfId="24391" xr:uid="{00000000-0005-0000-0000-000093B30000}"/>
    <cellStyle name="Total 6 2 2 5" xfId="32097" xr:uid="{00000000-0005-0000-0000-000094B30000}"/>
    <cellStyle name="Total 6 2 2 6" xfId="33936" xr:uid="{00000000-0005-0000-0000-000095B30000}"/>
    <cellStyle name="Total 6 2 2 7" xfId="34221" xr:uid="{00000000-0005-0000-0000-000096B30000}"/>
    <cellStyle name="Total 6 2 2 8" xfId="46449" xr:uid="{00000000-0005-0000-0000-000097B30000}"/>
    <cellStyle name="Total 6 2 3" xfId="6768" xr:uid="{00000000-0005-0000-0000-000098B30000}"/>
    <cellStyle name="Total 6 2 3 2" xfId="13332" xr:uid="{00000000-0005-0000-0000-000099B30000}"/>
    <cellStyle name="Total 6 2 3 2 2" xfId="26067" xr:uid="{00000000-0005-0000-0000-00009AB30000}"/>
    <cellStyle name="Total 6 2 3 3" xfId="20891" xr:uid="{00000000-0005-0000-0000-00009BB30000}"/>
    <cellStyle name="Total 6 2 3 3 2" xfId="30569" xr:uid="{00000000-0005-0000-0000-00009CB30000}"/>
    <cellStyle name="Total 6 2 3 4" xfId="21499" xr:uid="{00000000-0005-0000-0000-00009DB30000}"/>
    <cellStyle name="Total 6 2 3 5" xfId="33217" xr:uid="{00000000-0005-0000-0000-00009EB30000}"/>
    <cellStyle name="Total 6 2 3 6" xfId="34214" xr:uid="{00000000-0005-0000-0000-00009FB30000}"/>
    <cellStyle name="Total 6 2 3 7" xfId="31950" xr:uid="{00000000-0005-0000-0000-0000A0B30000}"/>
    <cellStyle name="Total 6 2 4" xfId="6566" xr:uid="{00000000-0005-0000-0000-0000A1B30000}"/>
    <cellStyle name="Total 6 2 4 2" xfId="21309" xr:uid="{00000000-0005-0000-0000-0000A2B30000}"/>
    <cellStyle name="Total 6 2 5" xfId="17431" xr:uid="{00000000-0005-0000-0000-0000A3B30000}"/>
    <cellStyle name="Total 6 2 5 2" xfId="29948" xr:uid="{00000000-0005-0000-0000-0000A4B30000}"/>
    <cellStyle name="Total 6 2 6" xfId="22782" xr:uid="{00000000-0005-0000-0000-0000A5B30000}"/>
    <cellStyle name="Total 6 2 7" xfId="30924" xr:uid="{00000000-0005-0000-0000-0000A6B30000}"/>
    <cellStyle name="Total 6 2 8" xfId="30786" xr:uid="{00000000-0005-0000-0000-0000A7B30000}"/>
    <cellStyle name="Total 6 2 9" xfId="33972" xr:uid="{00000000-0005-0000-0000-0000A8B30000}"/>
    <cellStyle name="Total 6 3" xfId="10010" xr:uid="{00000000-0005-0000-0000-0000A9B30000}"/>
    <cellStyle name="Total 6 3 2" xfId="46450" xr:uid="{00000000-0005-0000-0000-0000AAB30000}"/>
    <cellStyle name="Total 6 4" xfId="6578" xr:uid="{00000000-0005-0000-0000-0000ABB30000}"/>
    <cellStyle name="Total 6 4 2" xfId="13167" xr:uid="{00000000-0005-0000-0000-0000ACB30000}"/>
    <cellStyle name="Total 6 4 2 2" xfId="25912" xr:uid="{00000000-0005-0000-0000-0000ADB30000}"/>
    <cellStyle name="Total 6 4 3" xfId="21321" xr:uid="{00000000-0005-0000-0000-0000AEB30000}"/>
    <cellStyle name="Total 6 5" xfId="7179" xr:uid="{00000000-0005-0000-0000-0000AFB30000}"/>
    <cellStyle name="Total 6 5 2" xfId="13713" xr:uid="{00000000-0005-0000-0000-0000B0B30000}"/>
    <cellStyle name="Total 6 5 2 2" xfId="26444" xr:uid="{00000000-0005-0000-0000-0000B1B30000}"/>
    <cellStyle name="Total 6 5 3" xfId="21907" xr:uid="{00000000-0005-0000-0000-0000B2B30000}"/>
    <cellStyle name="Total 6 6" xfId="11544" xr:uid="{00000000-0005-0000-0000-0000B3B30000}"/>
    <cellStyle name="Total 6 6 2" xfId="16809" xr:uid="{00000000-0005-0000-0000-0000B4B30000}"/>
    <cellStyle name="Total 6 6 2 2" xfId="29343" xr:uid="{00000000-0005-0000-0000-0000B5B30000}"/>
    <cellStyle name="Total 6 6 3" xfId="24296" xr:uid="{00000000-0005-0000-0000-0000B6B30000}"/>
    <cellStyle name="Total 6 7" xfId="6883" xr:uid="{00000000-0005-0000-0000-0000B7B30000}"/>
    <cellStyle name="Total 6 7 2" xfId="21614" xr:uid="{00000000-0005-0000-0000-0000B8B30000}"/>
    <cellStyle name="Total 6 8" xfId="20983" xr:uid="{00000000-0005-0000-0000-0000B9B30000}"/>
    <cellStyle name="Total 6 9" xfId="37251" xr:uid="{00000000-0005-0000-0000-0000BAB30000}"/>
    <cellStyle name="Total 7" xfId="3096" xr:uid="{00000000-0005-0000-0000-0000BBB30000}"/>
    <cellStyle name="Total 7 10" xfId="30785" xr:uid="{00000000-0005-0000-0000-0000BCB30000}"/>
    <cellStyle name="Total 7 11" xfId="30754" xr:uid="{00000000-0005-0000-0000-0000BDB30000}"/>
    <cellStyle name="Total 7 12" xfId="37252" xr:uid="{00000000-0005-0000-0000-0000BEB30000}"/>
    <cellStyle name="Total 7 13" xfId="46451" xr:uid="{00000000-0005-0000-0000-0000BFB30000}"/>
    <cellStyle name="Total 7 2" xfId="8727" xr:uid="{00000000-0005-0000-0000-0000C0B30000}"/>
    <cellStyle name="Total 7 2 10" xfId="46452" xr:uid="{00000000-0005-0000-0000-0000C1B30000}"/>
    <cellStyle name="Total 7 2 2" xfId="11640" xr:uid="{00000000-0005-0000-0000-0000C2B30000}"/>
    <cellStyle name="Total 7 2 2 2" xfId="16899" xr:uid="{00000000-0005-0000-0000-0000C3B30000}"/>
    <cellStyle name="Total 7 2 2 2 2" xfId="29433" xr:uid="{00000000-0005-0000-0000-0000C4B30000}"/>
    <cellStyle name="Total 7 2 2 3" xfId="20799" xr:uid="{00000000-0005-0000-0000-0000C5B30000}"/>
    <cellStyle name="Total 7 2 2 3 2" xfId="30477" xr:uid="{00000000-0005-0000-0000-0000C6B30000}"/>
    <cellStyle name="Total 7 2 2 4" xfId="24392" xr:uid="{00000000-0005-0000-0000-0000C7B30000}"/>
    <cellStyle name="Total 7 2 2 5" xfId="33078" xr:uid="{00000000-0005-0000-0000-0000C8B30000}"/>
    <cellStyle name="Total 7 2 2 6" xfId="34120" xr:uid="{00000000-0005-0000-0000-0000C9B30000}"/>
    <cellStyle name="Total 7 2 2 7" xfId="31584" xr:uid="{00000000-0005-0000-0000-0000CAB30000}"/>
    <cellStyle name="Total 7 2 3" xfId="6483" xr:uid="{00000000-0005-0000-0000-0000CBB30000}"/>
    <cellStyle name="Total 7 2 3 2" xfId="13081" xr:uid="{00000000-0005-0000-0000-0000CCB30000}"/>
    <cellStyle name="Total 7 2 3 2 2" xfId="25826" xr:uid="{00000000-0005-0000-0000-0000CDB30000}"/>
    <cellStyle name="Total 7 2 3 3" xfId="21227" xr:uid="{00000000-0005-0000-0000-0000CEB30000}"/>
    <cellStyle name="Total 7 2 4" xfId="7279" xr:uid="{00000000-0005-0000-0000-0000CFB30000}"/>
    <cellStyle name="Total 7 2 4 2" xfId="22007" xr:uid="{00000000-0005-0000-0000-0000D0B30000}"/>
    <cellStyle name="Total 7 2 5" xfId="20648" xr:uid="{00000000-0005-0000-0000-0000D1B30000}"/>
    <cellStyle name="Total 7 2 5 2" xfId="30326" xr:uid="{00000000-0005-0000-0000-0000D2B30000}"/>
    <cellStyle name="Total 7 2 6" xfId="22783" xr:uid="{00000000-0005-0000-0000-0000D3B30000}"/>
    <cellStyle name="Total 7 2 7" xfId="32098" xr:uid="{00000000-0005-0000-0000-0000D4B30000}"/>
    <cellStyle name="Total 7 2 8" xfId="33937" xr:uid="{00000000-0005-0000-0000-0000D5B30000}"/>
    <cellStyle name="Total 7 2 9" xfId="34235" xr:uid="{00000000-0005-0000-0000-0000D6B30000}"/>
    <cellStyle name="Total 7 3" xfId="6579" xr:uid="{00000000-0005-0000-0000-0000D7B30000}"/>
    <cellStyle name="Total 7 3 2" xfId="13168" xr:uid="{00000000-0005-0000-0000-0000D8B30000}"/>
    <cellStyle name="Total 7 3 2 2" xfId="25913" xr:uid="{00000000-0005-0000-0000-0000D9B30000}"/>
    <cellStyle name="Total 7 3 3" xfId="20892" xr:uid="{00000000-0005-0000-0000-0000DAB30000}"/>
    <cellStyle name="Total 7 3 3 2" xfId="30570" xr:uid="{00000000-0005-0000-0000-0000DBB30000}"/>
    <cellStyle name="Total 7 3 4" xfId="21322" xr:uid="{00000000-0005-0000-0000-0000DCB30000}"/>
    <cellStyle name="Total 7 3 5" xfId="33218" xr:uid="{00000000-0005-0000-0000-0000DDB30000}"/>
    <cellStyle name="Total 7 3 6" xfId="34215" xr:uid="{00000000-0005-0000-0000-0000DEB30000}"/>
    <cellStyle name="Total 7 3 7" xfId="30878" xr:uid="{00000000-0005-0000-0000-0000DFB30000}"/>
    <cellStyle name="Total 7 4" xfId="7178" xr:uid="{00000000-0005-0000-0000-0000E0B30000}"/>
    <cellStyle name="Total 7 4 2" xfId="13712" xr:uid="{00000000-0005-0000-0000-0000E1B30000}"/>
    <cellStyle name="Total 7 4 2 2" xfId="26443" xr:uid="{00000000-0005-0000-0000-0000E2B30000}"/>
    <cellStyle name="Total 7 4 3" xfId="21906" xr:uid="{00000000-0005-0000-0000-0000E3B30000}"/>
    <cellStyle name="Total 7 5" xfId="11381" xr:uid="{00000000-0005-0000-0000-0000E4B30000}"/>
    <cellStyle name="Total 7 5 2" xfId="16684" xr:uid="{00000000-0005-0000-0000-0000E5B30000}"/>
    <cellStyle name="Total 7 5 2 2" xfId="29219" xr:uid="{00000000-0005-0000-0000-0000E6B30000}"/>
    <cellStyle name="Total 7 5 3" xfId="24136" xr:uid="{00000000-0005-0000-0000-0000E7B30000}"/>
    <cellStyle name="Total 7 6" xfId="11936" xr:uid="{00000000-0005-0000-0000-0000E8B30000}"/>
    <cellStyle name="Total 7 6 2" xfId="24685" xr:uid="{00000000-0005-0000-0000-0000E9B30000}"/>
    <cellStyle name="Total 7 7" xfId="17458" xr:uid="{00000000-0005-0000-0000-0000EAB30000}"/>
    <cellStyle name="Total 7 7 2" xfId="29957" xr:uid="{00000000-0005-0000-0000-0000EBB30000}"/>
    <cellStyle name="Total 7 8" xfId="20984" xr:uid="{00000000-0005-0000-0000-0000ECB30000}"/>
    <cellStyle name="Total 7 9" xfId="30925" xr:uid="{00000000-0005-0000-0000-0000EDB30000}"/>
    <cellStyle name="Total 8" xfId="3097" xr:uid="{00000000-0005-0000-0000-0000EEB30000}"/>
    <cellStyle name="Total 8 10" xfId="30659" xr:uid="{00000000-0005-0000-0000-0000EFB30000}"/>
    <cellStyle name="Total 8 11" xfId="33971" xr:uid="{00000000-0005-0000-0000-0000F0B30000}"/>
    <cellStyle name="Total 8 12" xfId="37253" xr:uid="{00000000-0005-0000-0000-0000F1B30000}"/>
    <cellStyle name="Total 8 13" xfId="46453" xr:uid="{00000000-0005-0000-0000-0000F2B30000}"/>
    <cellStyle name="Total 8 2" xfId="8728" xr:uid="{00000000-0005-0000-0000-0000F3B30000}"/>
    <cellStyle name="Total 8 2 10" xfId="46454" xr:uid="{00000000-0005-0000-0000-0000F4B30000}"/>
    <cellStyle name="Total 8 2 2" xfId="11641" xr:uid="{00000000-0005-0000-0000-0000F5B30000}"/>
    <cellStyle name="Total 8 2 2 2" xfId="16900" xr:uid="{00000000-0005-0000-0000-0000F6B30000}"/>
    <cellStyle name="Total 8 2 2 2 2" xfId="29434" xr:uid="{00000000-0005-0000-0000-0000F7B30000}"/>
    <cellStyle name="Total 8 2 2 3" xfId="20800" xr:uid="{00000000-0005-0000-0000-0000F8B30000}"/>
    <cellStyle name="Total 8 2 2 3 2" xfId="30478" xr:uid="{00000000-0005-0000-0000-0000F9B30000}"/>
    <cellStyle name="Total 8 2 2 4" xfId="24393" xr:uid="{00000000-0005-0000-0000-0000FAB30000}"/>
    <cellStyle name="Total 8 2 2 5" xfId="33079" xr:uid="{00000000-0005-0000-0000-0000FBB30000}"/>
    <cellStyle name="Total 8 2 2 6" xfId="34121" xr:uid="{00000000-0005-0000-0000-0000FCB30000}"/>
    <cellStyle name="Total 8 2 2 7" xfId="31585" xr:uid="{00000000-0005-0000-0000-0000FDB30000}"/>
    <cellStyle name="Total 8 2 3" xfId="6770" xr:uid="{00000000-0005-0000-0000-0000FEB30000}"/>
    <cellStyle name="Total 8 2 3 2" xfId="13334" xr:uid="{00000000-0005-0000-0000-0000FFB30000}"/>
    <cellStyle name="Total 8 2 3 2 2" xfId="26069" xr:uid="{00000000-0005-0000-0000-000000B40000}"/>
    <cellStyle name="Total 8 2 3 3" xfId="21501" xr:uid="{00000000-0005-0000-0000-000001B40000}"/>
    <cellStyle name="Total 8 2 4" xfId="6440" xr:uid="{00000000-0005-0000-0000-000002B40000}"/>
    <cellStyle name="Total 8 2 4 2" xfId="21188" xr:uid="{00000000-0005-0000-0000-000003B40000}"/>
    <cellStyle name="Total 8 2 5" xfId="20649" xr:uid="{00000000-0005-0000-0000-000004B40000}"/>
    <cellStyle name="Total 8 2 5 2" xfId="30327" xr:uid="{00000000-0005-0000-0000-000005B40000}"/>
    <cellStyle name="Total 8 2 6" xfId="22784" xr:uid="{00000000-0005-0000-0000-000006B40000}"/>
    <cellStyle name="Total 8 2 7" xfId="32099" xr:uid="{00000000-0005-0000-0000-000007B40000}"/>
    <cellStyle name="Total 8 2 8" xfId="33938" xr:uid="{00000000-0005-0000-0000-000008B40000}"/>
    <cellStyle name="Total 8 2 9" xfId="34240" xr:uid="{00000000-0005-0000-0000-000009B40000}"/>
    <cellStyle name="Total 8 3" xfId="6580" xr:uid="{00000000-0005-0000-0000-00000AB40000}"/>
    <cellStyle name="Total 8 3 2" xfId="13169" xr:uid="{00000000-0005-0000-0000-00000BB40000}"/>
    <cellStyle name="Total 8 3 2 2" xfId="25914" xr:uid="{00000000-0005-0000-0000-00000CB40000}"/>
    <cellStyle name="Total 8 3 3" xfId="20893" xr:uid="{00000000-0005-0000-0000-00000DB40000}"/>
    <cellStyle name="Total 8 3 3 2" xfId="30571" xr:uid="{00000000-0005-0000-0000-00000EB40000}"/>
    <cellStyle name="Total 8 3 4" xfId="21323" xr:uid="{00000000-0005-0000-0000-00000FB40000}"/>
    <cellStyle name="Total 8 3 5" xfId="33219" xr:uid="{00000000-0005-0000-0000-000010B40000}"/>
    <cellStyle name="Total 8 3 6" xfId="34216" xr:uid="{00000000-0005-0000-0000-000011B40000}"/>
    <cellStyle name="Total 8 3 7" xfId="33948" xr:uid="{00000000-0005-0000-0000-000012B40000}"/>
    <cellStyle name="Total 8 4" xfId="7177" xr:uid="{00000000-0005-0000-0000-000013B40000}"/>
    <cellStyle name="Total 8 4 2" xfId="13711" xr:uid="{00000000-0005-0000-0000-000014B40000}"/>
    <cellStyle name="Total 8 4 2 2" xfId="26442" xr:uid="{00000000-0005-0000-0000-000015B40000}"/>
    <cellStyle name="Total 8 4 3" xfId="21905" xr:uid="{00000000-0005-0000-0000-000016B40000}"/>
    <cellStyle name="Total 8 5" xfId="11695" xr:uid="{00000000-0005-0000-0000-000017B40000}"/>
    <cellStyle name="Total 8 5 2" xfId="16934" xr:uid="{00000000-0005-0000-0000-000018B40000}"/>
    <cellStyle name="Total 8 5 2 2" xfId="29467" xr:uid="{00000000-0005-0000-0000-000019B40000}"/>
    <cellStyle name="Total 8 5 3" xfId="24445" xr:uid="{00000000-0005-0000-0000-00001AB40000}"/>
    <cellStyle name="Total 8 6" xfId="7351" xr:uid="{00000000-0005-0000-0000-00001BB40000}"/>
    <cellStyle name="Total 8 6 2" xfId="22079" xr:uid="{00000000-0005-0000-0000-00001CB40000}"/>
    <cellStyle name="Total 8 7" xfId="17459" xr:uid="{00000000-0005-0000-0000-00001DB40000}"/>
    <cellStyle name="Total 8 7 2" xfId="29958" xr:uid="{00000000-0005-0000-0000-00001EB40000}"/>
    <cellStyle name="Total 8 8" xfId="20985" xr:uid="{00000000-0005-0000-0000-00001FB40000}"/>
    <cellStyle name="Total 8 9" xfId="30926" xr:uid="{00000000-0005-0000-0000-000020B40000}"/>
    <cellStyle name="Total 9" xfId="3098" xr:uid="{00000000-0005-0000-0000-000021B40000}"/>
    <cellStyle name="Total 9 10" xfId="30783" xr:uid="{00000000-0005-0000-0000-000022B40000}"/>
    <cellStyle name="Total 9 11" xfId="30755" xr:uid="{00000000-0005-0000-0000-000023B40000}"/>
    <cellStyle name="Total 9 12" xfId="37254" xr:uid="{00000000-0005-0000-0000-000024B40000}"/>
    <cellStyle name="Total 9 2" xfId="8729" xr:uid="{00000000-0005-0000-0000-000025B40000}"/>
    <cellStyle name="Total 9 2 2" xfId="11642" xr:uid="{00000000-0005-0000-0000-000026B40000}"/>
    <cellStyle name="Total 9 2 2 2" xfId="16901" xr:uid="{00000000-0005-0000-0000-000027B40000}"/>
    <cellStyle name="Total 9 2 2 2 2" xfId="29435" xr:uid="{00000000-0005-0000-0000-000028B40000}"/>
    <cellStyle name="Total 9 2 2 3" xfId="20801" xr:uid="{00000000-0005-0000-0000-000029B40000}"/>
    <cellStyle name="Total 9 2 2 3 2" xfId="30479" xr:uid="{00000000-0005-0000-0000-00002AB40000}"/>
    <cellStyle name="Total 9 2 2 4" xfId="24394" xr:uid="{00000000-0005-0000-0000-00002BB40000}"/>
    <cellStyle name="Total 9 2 2 5" xfId="33080" xr:uid="{00000000-0005-0000-0000-00002CB40000}"/>
    <cellStyle name="Total 9 2 2 6" xfId="34122" xr:uid="{00000000-0005-0000-0000-00002DB40000}"/>
    <cellStyle name="Total 9 2 2 7" xfId="31586" xr:uid="{00000000-0005-0000-0000-00002EB40000}"/>
    <cellStyle name="Total 9 2 3" xfId="11934" xr:uid="{00000000-0005-0000-0000-00002FB40000}"/>
    <cellStyle name="Total 9 2 3 2" xfId="17101" xr:uid="{00000000-0005-0000-0000-000030B40000}"/>
    <cellStyle name="Total 9 2 3 2 2" xfId="29632" xr:uid="{00000000-0005-0000-0000-000031B40000}"/>
    <cellStyle name="Total 9 2 3 3" xfId="24683" xr:uid="{00000000-0005-0000-0000-000032B40000}"/>
    <cellStyle name="Total 9 2 4" xfId="6439" xr:uid="{00000000-0005-0000-0000-000033B40000}"/>
    <cellStyle name="Total 9 2 4 2" xfId="21187" xr:uid="{00000000-0005-0000-0000-000034B40000}"/>
    <cellStyle name="Total 9 2 5" xfId="20650" xr:uid="{00000000-0005-0000-0000-000035B40000}"/>
    <cellStyle name="Total 9 2 5 2" xfId="30328" xr:uid="{00000000-0005-0000-0000-000036B40000}"/>
    <cellStyle name="Total 9 2 6" xfId="22785" xr:uid="{00000000-0005-0000-0000-000037B40000}"/>
    <cellStyle name="Total 9 2 7" xfId="32100" xr:uid="{00000000-0005-0000-0000-000038B40000}"/>
    <cellStyle name="Total 9 2 8" xfId="33939" xr:uid="{00000000-0005-0000-0000-000039B40000}"/>
    <cellStyle name="Total 9 2 9" xfId="34227" xr:uid="{00000000-0005-0000-0000-00003AB40000}"/>
    <cellStyle name="Total 9 3" xfId="6581" xr:uid="{00000000-0005-0000-0000-00003BB40000}"/>
    <cellStyle name="Total 9 3 2" xfId="13170" xr:uid="{00000000-0005-0000-0000-00003CB40000}"/>
    <cellStyle name="Total 9 3 2 2" xfId="25915" xr:uid="{00000000-0005-0000-0000-00003DB40000}"/>
    <cellStyle name="Total 9 3 3" xfId="20894" xr:uid="{00000000-0005-0000-0000-00003EB40000}"/>
    <cellStyle name="Total 9 3 3 2" xfId="30572" xr:uid="{00000000-0005-0000-0000-00003FB40000}"/>
    <cellStyle name="Total 9 3 4" xfId="21324" xr:uid="{00000000-0005-0000-0000-000040B40000}"/>
    <cellStyle name="Total 9 3 5" xfId="33220" xr:uid="{00000000-0005-0000-0000-000041B40000}"/>
    <cellStyle name="Total 9 3 6" xfId="34217" xr:uid="{00000000-0005-0000-0000-000042B40000}"/>
    <cellStyle name="Total 9 3 7" xfId="30781" xr:uid="{00000000-0005-0000-0000-000043B40000}"/>
    <cellStyle name="Total 9 4" xfId="7176" xr:uid="{00000000-0005-0000-0000-000044B40000}"/>
    <cellStyle name="Total 9 4 2" xfId="13710" xr:uid="{00000000-0005-0000-0000-000045B40000}"/>
    <cellStyle name="Total 9 4 2 2" xfId="26441" xr:uid="{00000000-0005-0000-0000-000046B40000}"/>
    <cellStyle name="Total 9 4 3" xfId="21904" xr:uid="{00000000-0005-0000-0000-000047B40000}"/>
    <cellStyle name="Total 9 5" xfId="11543" xr:uid="{00000000-0005-0000-0000-000048B40000}"/>
    <cellStyle name="Total 9 5 2" xfId="16808" xr:uid="{00000000-0005-0000-0000-000049B40000}"/>
    <cellStyle name="Total 9 5 2 2" xfId="29342" xr:uid="{00000000-0005-0000-0000-00004AB40000}"/>
    <cellStyle name="Total 9 5 3" xfId="24295" xr:uid="{00000000-0005-0000-0000-00004BB40000}"/>
    <cellStyle name="Total 9 6" xfId="11534" xr:uid="{00000000-0005-0000-0000-00004CB40000}"/>
    <cellStyle name="Total 9 6 2" xfId="24289" xr:uid="{00000000-0005-0000-0000-00004DB40000}"/>
    <cellStyle name="Total 9 7" xfId="17430" xr:uid="{00000000-0005-0000-0000-00004EB40000}"/>
    <cellStyle name="Total 9 7 2" xfId="29947" xr:uid="{00000000-0005-0000-0000-00004FB40000}"/>
    <cellStyle name="Total 9 8" xfId="20986" xr:uid="{00000000-0005-0000-0000-000050B40000}"/>
    <cellStyle name="Total 9 9" xfId="30927" xr:uid="{00000000-0005-0000-0000-000051B40000}"/>
    <cellStyle name="TotCol - Format a column of totals" xfId="5999" xr:uid="{00000000-0005-0000-0000-000052B40000}"/>
    <cellStyle name="TotCol - Format a column of totals 2" xfId="35081" xr:uid="{00000000-0005-0000-0000-000053B40000}"/>
    <cellStyle name="TotCol - Style5" xfId="6000" xr:uid="{00000000-0005-0000-0000-000054B40000}"/>
    <cellStyle name="TotCol - Style7" xfId="6001" xr:uid="{00000000-0005-0000-0000-000055B40000}"/>
    <cellStyle name="TotRow - Format a row of totals" xfId="6002" xr:uid="{00000000-0005-0000-0000-000056B40000}"/>
    <cellStyle name="TotRow - Format a row of totals 2" xfId="8535" xr:uid="{00000000-0005-0000-0000-000057B40000}"/>
    <cellStyle name="TotRow - Format a row of totals 2 2" xfId="6741" xr:uid="{00000000-0005-0000-0000-000058B40000}"/>
    <cellStyle name="TotRow - Format a row of totals 2 2 2" xfId="13305" xr:uid="{00000000-0005-0000-0000-000059B40000}"/>
    <cellStyle name="TotRow - Format a row of totals 2 3" xfId="11971" xr:uid="{00000000-0005-0000-0000-00005AB40000}"/>
    <cellStyle name="TotRow - Format a row of totals 3" xfId="7629" xr:uid="{00000000-0005-0000-0000-00005BB40000}"/>
    <cellStyle name="TotRow - Format a row of totals 3 2" xfId="14134" xr:uid="{00000000-0005-0000-0000-00005CB40000}"/>
    <cellStyle name="TotRow - Format a row of totals 4" xfId="6727" xr:uid="{00000000-0005-0000-0000-00005DB40000}"/>
    <cellStyle name="TotRow - Format a row of totals 4 2" xfId="13302" xr:uid="{00000000-0005-0000-0000-00005EB40000}"/>
    <cellStyle name="TotRow - Format a row of totals 5" xfId="35082" xr:uid="{00000000-0005-0000-0000-00005FB40000}"/>
    <cellStyle name="TotRow - Style4" xfId="6003" xr:uid="{00000000-0005-0000-0000-000060B40000}"/>
    <cellStyle name="TotRow - Style4 10" xfId="33809" xr:uid="{00000000-0005-0000-0000-000061B40000}"/>
    <cellStyle name="TotRow - Style4 11" xfId="31029" xr:uid="{00000000-0005-0000-0000-000062B40000}"/>
    <cellStyle name="TotRow - Style4 2" xfId="9493" xr:uid="{00000000-0005-0000-0000-000063B40000}"/>
    <cellStyle name="TotRow - Style4 2 2" xfId="11746" xr:uid="{00000000-0005-0000-0000-000064B40000}"/>
    <cellStyle name="TotRow - Style4 2 2 2" xfId="16984" xr:uid="{00000000-0005-0000-0000-000065B40000}"/>
    <cellStyle name="TotRow - Style4 2 2 2 2" xfId="29517" xr:uid="{00000000-0005-0000-0000-000066B40000}"/>
    <cellStyle name="TotRow - Style4 2 2 3" xfId="24496" xr:uid="{00000000-0005-0000-0000-000067B40000}"/>
    <cellStyle name="TotRow - Style4 2 3" xfId="7655" xr:uid="{00000000-0005-0000-0000-000068B40000}"/>
    <cellStyle name="TotRow - Style4 2 3 2" xfId="14157" xr:uid="{00000000-0005-0000-0000-000069B40000}"/>
    <cellStyle name="TotRow - Style4 2 3 2 2" xfId="26885" xr:uid="{00000000-0005-0000-0000-00006AB40000}"/>
    <cellStyle name="TotRow - Style4 2 3 3" xfId="22379" xr:uid="{00000000-0005-0000-0000-00006BB40000}"/>
    <cellStyle name="TotRow - Style4 2 4" xfId="11948" xr:uid="{00000000-0005-0000-0000-00006CB40000}"/>
    <cellStyle name="TotRow - Style4 2 4 2" xfId="24697" xr:uid="{00000000-0005-0000-0000-00006DB40000}"/>
    <cellStyle name="TotRow - Style4 2 5" xfId="19839" xr:uid="{00000000-0005-0000-0000-00006EB40000}"/>
    <cellStyle name="TotRow - Style4 2 5 2" xfId="30167" xr:uid="{00000000-0005-0000-0000-00006FB40000}"/>
    <cellStyle name="TotRow - Style4 2 6" xfId="20705" xr:uid="{00000000-0005-0000-0000-000070B40000}"/>
    <cellStyle name="TotRow - Style4 2 6 2" xfId="30383" xr:uid="{00000000-0005-0000-0000-000071B40000}"/>
    <cellStyle name="TotRow - Style4 2 7" xfId="32953" xr:uid="{00000000-0005-0000-0000-000072B40000}"/>
    <cellStyle name="TotRow - Style4 2 8" xfId="34026" xr:uid="{00000000-0005-0000-0000-000073B40000}"/>
    <cellStyle name="TotRow - Style4 2 9" xfId="30847" xr:uid="{00000000-0005-0000-0000-000074B40000}"/>
    <cellStyle name="TotRow - Style4 3" xfId="7630" xr:uid="{00000000-0005-0000-0000-000075B40000}"/>
    <cellStyle name="TotRow - Style4 3 2" xfId="14135" xr:uid="{00000000-0005-0000-0000-000076B40000}"/>
    <cellStyle name="TotRow - Style4 3 2 2" xfId="26863" xr:uid="{00000000-0005-0000-0000-000077B40000}"/>
    <cellStyle name="TotRow - Style4 3 3" xfId="22354" xr:uid="{00000000-0005-0000-0000-000078B40000}"/>
    <cellStyle name="TotRow - Style4 4" xfId="11447" xr:uid="{00000000-0005-0000-0000-000079B40000}"/>
    <cellStyle name="TotRow - Style4 4 2" xfId="16748" xr:uid="{00000000-0005-0000-0000-00007AB40000}"/>
    <cellStyle name="TotRow - Style4 4 2 2" xfId="29283" xr:uid="{00000000-0005-0000-0000-00007BB40000}"/>
    <cellStyle name="TotRow - Style4 4 3" xfId="24202" xr:uid="{00000000-0005-0000-0000-00007CB40000}"/>
    <cellStyle name="TotRow - Style4 5" xfId="11522" xr:uid="{00000000-0005-0000-0000-00007DB40000}"/>
    <cellStyle name="TotRow - Style4 5 2" xfId="16797" xr:uid="{00000000-0005-0000-0000-00007EB40000}"/>
    <cellStyle name="TotRow - Style4 5 2 2" xfId="29332" xr:uid="{00000000-0005-0000-0000-00007FB40000}"/>
    <cellStyle name="TotRow - Style4 5 3" xfId="24277" xr:uid="{00000000-0005-0000-0000-000080B40000}"/>
    <cellStyle name="TotRow - Style4 6" xfId="7282" xr:uid="{00000000-0005-0000-0000-000081B40000}"/>
    <cellStyle name="TotRow - Style4 6 2" xfId="22010" xr:uid="{00000000-0005-0000-0000-000082B40000}"/>
    <cellStyle name="TotRow - Style4 7" xfId="18554" xr:uid="{00000000-0005-0000-0000-000083B40000}"/>
    <cellStyle name="TotRow - Style4 7 2" xfId="30094" xr:uid="{00000000-0005-0000-0000-000084B40000}"/>
    <cellStyle name="TotRow - Style4 8" xfId="20554" xr:uid="{00000000-0005-0000-0000-000085B40000}"/>
    <cellStyle name="TotRow - Style4 8 2" xfId="30234" xr:uid="{00000000-0005-0000-0000-000086B40000}"/>
    <cellStyle name="TotRow - Style4 9" xfId="31922" xr:uid="{00000000-0005-0000-0000-000087B40000}"/>
    <cellStyle name="TotRow - Style8" xfId="6004" xr:uid="{00000000-0005-0000-0000-000088B40000}"/>
    <cellStyle name="TotRow - Style8 10" xfId="33810" xr:uid="{00000000-0005-0000-0000-000089B40000}"/>
    <cellStyle name="TotRow - Style8 11" xfId="30605" xr:uid="{00000000-0005-0000-0000-00008AB40000}"/>
    <cellStyle name="TotRow - Style8 2" xfId="9494" xr:uid="{00000000-0005-0000-0000-00008BB40000}"/>
    <cellStyle name="TotRow - Style8 2 2" xfId="11747" xr:uid="{00000000-0005-0000-0000-00008CB40000}"/>
    <cellStyle name="TotRow - Style8 2 2 2" xfId="16985" xr:uid="{00000000-0005-0000-0000-00008DB40000}"/>
    <cellStyle name="TotRow - Style8 2 2 2 2" xfId="29518" xr:uid="{00000000-0005-0000-0000-00008EB40000}"/>
    <cellStyle name="TotRow - Style8 2 2 3" xfId="24497" xr:uid="{00000000-0005-0000-0000-00008FB40000}"/>
    <cellStyle name="TotRow - Style8 2 3" xfId="6868" xr:uid="{00000000-0005-0000-0000-000090B40000}"/>
    <cellStyle name="TotRow - Style8 2 3 2" xfId="13420" xr:uid="{00000000-0005-0000-0000-000091B40000}"/>
    <cellStyle name="TotRow - Style8 2 3 2 2" xfId="26155" xr:uid="{00000000-0005-0000-0000-000092B40000}"/>
    <cellStyle name="TotRow - Style8 2 3 3" xfId="21599" xr:uid="{00000000-0005-0000-0000-000093B40000}"/>
    <cellStyle name="TotRow - Style8 2 4" xfId="11912" xr:uid="{00000000-0005-0000-0000-000094B40000}"/>
    <cellStyle name="TotRow - Style8 2 4 2" xfId="24661" xr:uid="{00000000-0005-0000-0000-000095B40000}"/>
    <cellStyle name="TotRow - Style8 2 5" xfId="19840" xr:uid="{00000000-0005-0000-0000-000096B40000}"/>
    <cellStyle name="TotRow - Style8 2 5 2" xfId="30168" xr:uid="{00000000-0005-0000-0000-000097B40000}"/>
    <cellStyle name="TotRow - Style8 2 6" xfId="20706" xr:uid="{00000000-0005-0000-0000-000098B40000}"/>
    <cellStyle name="TotRow - Style8 2 6 2" xfId="30384" xr:uid="{00000000-0005-0000-0000-000099B40000}"/>
    <cellStyle name="TotRow - Style8 2 7" xfId="32954" xr:uid="{00000000-0005-0000-0000-00009AB40000}"/>
    <cellStyle name="TotRow - Style8 2 8" xfId="34027" xr:uid="{00000000-0005-0000-0000-00009BB40000}"/>
    <cellStyle name="TotRow - Style8 2 9" xfId="31513" xr:uid="{00000000-0005-0000-0000-00009CB40000}"/>
    <cellStyle name="TotRow - Style8 3" xfId="7631" xr:uid="{00000000-0005-0000-0000-00009DB40000}"/>
    <cellStyle name="TotRow - Style8 3 2" xfId="14136" xr:uid="{00000000-0005-0000-0000-00009EB40000}"/>
    <cellStyle name="TotRow - Style8 3 2 2" xfId="26864" xr:uid="{00000000-0005-0000-0000-00009FB40000}"/>
    <cellStyle name="TotRow - Style8 3 3" xfId="22355" xr:uid="{00000000-0005-0000-0000-0000A0B40000}"/>
    <cellStyle name="TotRow - Style8 4" xfId="11448" xr:uid="{00000000-0005-0000-0000-0000A1B40000}"/>
    <cellStyle name="TotRow - Style8 4 2" xfId="16749" xr:uid="{00000000-0005-0000-0000-0000A2B40000}"/>
    <cellStyle name="TotRow - Style8 4 2 2" xfId="29284" xr:uid="{00000000-0005-0000-0000-0000A3B40000}"/>
    <cellStyle name="TotRow - Style8 4 3" xfId="24203" xr:uid="{00000000-0005-0000-0000-0000A4B40000}"/>
    <cellStyle name="TotRow - Style8 5" xfId="6476" xr:uid="{00000000-0005-0000-0000-0000A5B40000}"/>
    <cellStyle name="TotRow - Style8 5 2" xfId="13077" xr:uid="{00000000-0005-0000-0000-0000A6B40000}"/>
    <cellStyle name="TotRow - Style8 5 2 2" xfId="25822" xr:uid="{00000000-0005-0000-0000-0000A7B40000}"/>
    <cellStyle name="TotRow - Style8 5 3" xfId="21220" xr:uid="{00000000-0005-0000-0000-0000A8B40000}"/>
    <cellStyle name="TotRow - Style8 6" xfId="11896" xr:uid="{00000000-0005-0000-0000-0000A9B40000}"/>
    <cellStyle name="TotRow - Style8 6 2" xfId="24645" xr:uid="{00000000-0005-0000-0000-0000AAB40000}"/>
    <cellStyle name="TotRow - Style8 7" xfId="18555" xr:uid="{00000000-0005-0000-0000-0000ABB40000}"/>
    <cellStyle name="TotRow - Style8 7 2" xfId="30095" xr:uid="{00000000-0005-0000-0000-0000ACB40000}"/>
    <cellStyle name="TotRow - Style8 8" xfId="20555" xr:uid="{00000000-0005-0000-0000-0000ADB40000}"/>
    <cellStyle name="TotRow - Style8 8 2" xfId="30235" xr:uid="{00000000-0005-0000-0000-0000AEB40000}"/>
    <cellStyle name="TotRow - Style8 9" xfId="31923" xr:uid="{00000000-0005-0000-0000-0000AFB40000}"/>
    <cellStyle name="Tusental (0)_pldt" xfId="46455" xr:uid="{00000000-0005-0000-0000-0000B0B40000}"/>
    <cellStyle name="Tusental_pldt" xfId="46456" xr:uid="{00000000-0005-0000-0000-0000B1B40000}"/>
    <cellStyle name="User Normal" xfId="6219" xr:uid="{00000000-0005-0000-0000-0000B2B40000}"/>
    <cellStyle name="User_Defined_A" xfId="6005" xr:uid="{00000000-0005-0000-0000-0000B3B40000}"/>
    <cellStyle name="UserInput" xfId="6220" xr:uid="{00000000-0005-0000-0000-0000B4B40000}"/>
    <cellStyle name="Valuta (0)_pldt" xfId="46457" xr:uid="{00000000-0005-0000-0000-0000B5B40000}"/>
    <cellStyle name="Valuta_pldt" xfId="46458" xr:uid="{00000000-0005-0000-0000-0000B6B40000}"/>
    <cellStyle name="Vertical" xfId="46459" xr:uid="{00000000-0005-0000-0000-0000B7B40000}"/>
    <cellStyle name="W?rung [0]_laroux" xfId="46460" xr:uid="{00000000-0005-0000-0000-0000B8B40000}"/>
    <cellStyle name="W?rung_laroux" xfId="46461" xr:uid="{00000000-0005-0000-0000-0000B9B40000}"/>
    <cellStyle name="Währung [0]_1999-2003 tools set plan 01- Nov PO präsent" xfId="6006" xr:uid="{00000000-0005-0000-0000-0000BAB40000}"/>
    <cellStyle name="Wahrung [0]_EjZL1p5cbwD9GdswfqamdXpJJ" xfId="2089" xr:uid="{00000000-0005-0000-0000-0000BBB40000}"/>
    <cellStyle name="Währung [0]_EjZL1p5cbwD9GdswfqamdXpJJ" xfId="2090" xr:uid="{00000000-0005-0000-0000-0000BCB40000}"/>
    <cellStyle name="Wahrung [0]_EjZL1p5cbwD9GdswfqamdXpJJ 10" xfId="2091" xr:uid="{00000000-0005-0000-0000-0000BDB40000}"/>
    <cellStyle name="Währung [0]_EjZL1p5cbwD9GdswfqamdXpJJ 10" xfId="2092" xr:uid="{00000000-0005-0000-0000-0000BEB40000}"/>
    <cellStyle name="Wahrung [0]_EjZL1p5cbwD9GdswfqamdXpJJ 10 2" xfId="46462" xr:uid="{00000000-0005-0000-0000-0000BFB40000}"/>
    <cellStyle name="Währung [0]_EjZL1p5cbwD9GdswfqamdXpJJ 10 2" xfId="46463" xr:uid="{00000000-0005-0000-0000-0000C0B40000}"/>
    <cellStyle name="Wahrung [0]_EjZL1p5cbwD9GdswfqamdXpJJ 10 3" xfId="47335" xr:uid="{5B8FCCC2-AB96-491E-AA22-9C81895A9C6D}"/>
    <cellStyle name="Währung [0]_EjZL1p5cbwD9GdswfqamdXpJJ 10 3" xfId="47336" xr:uid="{31FE37E2-F55F-4146-88BC-26EADC2F21CA}"/>
    <cellStyle name="Wahrung [0]_EjZL1p5cbwD9GdswfqamdXpJJ 10 4" xfId="47402" xr:uid="{F9987F9D-A031-4656-AB41-916BD903F609}"/>
    <cellStyle name="Währung [0]_EjZL1p5cbwD9GdswfqamdXpJJ 10 4" xfId="47403" xr:uid="{EE4453FE-7CD7-45D2-9818-2585B1E1237D}"/>
    <cellStyle name="Wahrung [0]_EjZL1p5cbwD9GdswfqamdXpJJ 11" xfId="2093" xr:uid="{00000000-0005-0000-0000-0000C1B40000}"/>
    <cellStyle name="Währung [0]_EjZL1p5cbwD9GdswfqamdXpJJ 11" xfId="2094" xr:uid="{00000000-0005-0000-0000-0000C2B40000}"/>
    <cellStyle name="Wahrung [0]_EjZL1p5cbwD9GdswfqamdXpJJ 11 2" xfId="47337" xr:uid="{1712161A-3497-4D7A-B3F2-4368D0F0790D}"/>
    <cellStyle name="Währung [0]_EjZL1p5cbwD9GdswfqamdXpJJ 11 2" xfId="47338" xr:uid="{1292C6B5-2BCD-4A05-807B-77DB9EE2E159}"/>
    <cellStyle name="Wahrung [0]_EjZL1p5cbwD9GdswfqamdXpJJ 11 3" xfId="47404" xr:uid="{5E75CD19-EAA8-4D21-8597-E76CEC1BC785}"/>
    <cellStyle name="Währung [0]_EjZL1p5cbwD9GdswfqamdXpJJ 11 3" xfId="47405" xr:uid="{02B5F134-3BA9-4C3E-9CE4-55E648D578B1}"/>
    <cellStyle name="Wahrung [0]_EjZL1p5cbwD9GdswfqamdXpJJ 12" xfId="2095" xr:uid="{00000000-0005-0000-0000-0000C3B40000}"/>
    <cellStyle name="Währung [0]_EjZL1p5cbwD9GdswfqamdXpJJ 12" xfId="2096" xr:uid="{00000000-0005-0000-0000-0000C4B40000}"/>
    <cellStyle name="Wahrung [0]_EjZL1p5cbwD9GdswfqamdXpJJ 12 2" xfId="47339" xr:uid="{AF236FFA-7CDE-4C5C-AEF5-245124F11CC0}"/>
    <cellStyle name="Währung [0]_EjZL1p5cbwD9GdswfqamdXpJJ 12 2" xfId="47340" xr:uid="{66741BE9-E093-49AF-925A-F2AA05E0BC8A}"/>
    <cellStyle name="Wahrung [0]_EjZL1p5cbwD9GdswfqamdXpJJ 12 3" xfId="47406" xr:uid="{555A7045-B417-41C6-B43A-ADDB7E5F7FD0}"/>
    <cellStyle name="Währung [0]_EjZL1p5cbwD9GdswfqamdXpJJ 12 3" xfId="47407" xr:uid="{48B1A664-B37D-4DFA-9142-E4133A678966}"/>
    <cellStyle name="Wahrung [0]_EjZL1p5cbwD9GdswfqamdXpJJ 13" xfId="2097" xr:uid="{00000000-0005-0000-0000-0000C5B40000}"/>
    <cellStyle name="Währung [0]_EjZL1p5cbwD9GdswfqamdXpJJ 13" xfId="2098" xr:uid="{00000000-0005-0000-0000-0000C6B40000}"/>
    <cellStyle name="Wahrung [0]_EjZL1p5cbwD9GdswfqamdXpJJ 13 2" xfId="47341" xr:uid="{13891B1A-98B1-47AA-9ECA-41D656EAD555}"/>
    <cellStyle name="Währung [0]_EjZL1p5cbwD9GdswfqamdXpJJ 13 2" xfId="47342" xr:uid="{2A09EBED-BACE-4BF6-8BD6-9EE2410E8AA1}"/>
    <cellStyle name="Wahrung [0]_EjZL1p5cbwD9GdswfqamdXpJJ 13 3" xfId="47408" xr:uid="{4834546D-A17A-4AEE-B3F9-20DD2F0D1A13}"/>
    <cellStyle name="Währung [0]_EjZL1p5cbwD9GdswfqamdXpJJ 13 3" xfId="47409" xr:uid="{83542AB0-62C0-4557-B641-3DA4B9980860}"/>
    <cellStyle name="Wahrung [0]_EjZL1p5cbwD9GdswfqamdXpJJ 14" xfId="2099" xr:uid="{00000000-0005-0000-0000-0000C7B40000}"/>
    <cellStyle name="Währung [0]_EjZL1p5cbwD9GdswfqamdXpJJ 14" xfId="2100" xr:uid="{00000000-0005-0000-0000-0000C8B40000}"/>
    <cellStyle name="Wahrung [0]_EjZL1p5cbwD9GdswfqamdXpJJ 14 2" xfId="47343" xr:uid="{04823769-CFFE-4991-AC5F-FEBC57733E16}"/>
    <cellStyle name="Währung [0]_EjZL1p5cbwD9GdswfqamdXpJJ 14 2" xfId="47344" xr:uid="{AF2EE66B-2C4E-4A74-B31D-79771B2073CF}"/>
    <cellStyle name="Wahrung [0]_EjZL1p5cbwD9GdswfqamdXpJJ 14 3" xfId="47410" xr:uid="{768C0434-3B12-4EB1-B927-7F839FBF4376}"/>
    <cellStyle name="Währung [0]_EjZL1p5cbwD9GdswfqamdXpJJ 14 3" xfId="47411" xr:uid="{01C4F3BC-2FAD-4DEF-B6FF-E76445E955C2}"/>
    <cellStyle name="Wahrung [0]_EjZL1p5cbwD9GdswfqamdXpJJ 15" xfId="2101" xr:uid="{00000000-0005-0000-0000-0000C9B40000}"/>
    <cellStyle name="Währung [0]_EjZL1p5cbwD9GdswfqamdXpJJ 15" xfId="2102" xr:uid="{00000000-0005-0000-0000-0000CAB40000}"/>
    <cellStyle name="Wahrung [0]_EjZL1p5cbwD9GdswfqamdXpJJ 16" xfId="2103" xr:uid="{00000000-0005-0000-0000-0000CBB40000}"/>
    <cellStyle name="Währung [0]_EjZL1p5cbwD9GdswfqamdXpJJ 16" xfId="2104" xr:uid="{00000000-0005-0000-0000-0000CCB40000}"/>
    <cellStyle name="Wahrung [0]_EjZL1p5cbwD9GdswfqamdXpJJ 16 2" xfId="47345" xr:uid="{5E6235B7-010B-41C5-8B7E-7780BDDA2937}"/>
    <cellStyle name="Währung [0]_EjZL1p5cbwD9GdswfqamdXpJJ 16 2" xfId="47346" xr:uid="{FFF11DC9-0B83-4368-AC1C-4C1804AD07E1}"/>
    <cellStyle name="Wahrung [0]_EjZL1p5cbwD9GdswfqamdXpJJ 16 3" xfId="47412" xr:uid="{D7C32CF5-ED47-4EFB-9683-D7C3B59A7755}"/>
    <cellStyle name="Währung [0]_EjZL1p5cbwD9GdswfqamdXpJJ 16 3" xfId="47413" xr:uid="{FB2A2A26-ACF4-4501-8F91-528F09F8E492}"/>
    <cellStyle name="Wahrung [0]_EjZL1p5cbwD9GdswfqamdXpJJ 17" xfId="2105" xr:uid="{00000000-0005-0000-0000-0000CDB40000}"/>
    <cellStyle name="Währung [0]_EjZL1p5cbwD9GdswfqamdXpJJ 17" xfId="2106" xr:uid="{00000000-0005-0000-0000-0000CEB40000}"/>
    <cellStyle name="Wahrung [0]_EjZL1p5cbwD9GdswfqamdXpJJ 17 2" xfId="47347" xr:uid="{34514E76-5E76-4CA4-8EB3-13D218509B93}"/>
    <cellStyle name="Währung [0]_EjZL1p5cbwD9GdswfqamdXpJJ 17 2" xfId="47348" xr:uid="{16C09CEE-942A-4AC7-B274-3D8B88C6145C}"/>
    <cellStyle name="Wahrung [0]_EjZL1p5cbwD9GdswfqamdXpJJ 17 3" xfId="47414" xr:uid="{2016581D-2DC3-4500-8F61-4CED9DC07D6F}"/>
    <cellStyle name="Währung [0]_EjZL1p5cbwD9GdswfqamdXpJJ 17 3" xfId="47415" xr:uid="{5886581A-AB01-4243-93B1-508C2D627F75}"/>
    <cellStyle name="Wahrung [0]_EjZL1p5cbwD9GdswfqamdXpJJ 18" xfId="2107" xr:uid="{00000000-0005-0000-0000-0000CFB40000}"/>
    <cellStyle name="Währung [0]_EjZL1p5cbwD9GdswfqamdXpJJ 18" xfId="2108" xr:uid="{00000000-0005-0000-0000-0000D0B40000}"/>
    <cellStyle name="Wahrung [0]_EjZL1p5cbwD9GdswfqamdXpJJ 18 2" xfId="47349" xr:uid="{AFE6AA19-F5E5-49FB-AE28-13FF86D7B79F}"/>
    <cellStyle name="Währung [0]_EjZL1p5cbwD9GdswfqamdXpJJ 18 2" xfId="47350" xr:uid="{58D2E15E-7D9C-4DC7-BAB4-2D331A282B7F}"/>
    <cellStyle name="Wahrung [0]_EjZL1p5cbwD9GdswfqamdXpJJ 18 3" xfId="47416" xr:uid="{ECC3739F-5A50-4B3D-883D-EE6843CEF905}"/>
    <cellStyle name="Währung [0]_EjZL1p5cbwD9GdswfqamdXpJJ 18 3" xfId="47417" xr:uid="{55834529-569F-4EC1-9976-975534410EFC}"/>
    <cellStyle name="Wahrung [0]_EjZL1p5cbwD9GdswfqamdXpJJ 19" xfId="20556" xr:uid="{00000000-0005-0000-0000-0000D1B40000}"/>
    <cellStyle name="Währung [0]_EjZL1p5cbwD9GdswfqamdXpJJ 19" xfId="46466" xr:uid="{00000000-0005-0000-0000-0000D2B40000}"/>
    <cellStyle name="Wahrung [0]_EjZL1p5cbwD9GdswfqamdXpJJ 2" xfId="46467" xr:uid="{00000000-0005-0000-0000-0000D3B40000}"/>
    <cellStyle name="Währung [0]_EjZL1p5cbwD9GdswfqamdXpJJ 2" xfId="2109" xr:uid="{00000000-0005-0000-0000-0000D4B40000}"/>
    <cellStyle name="Wahrung [0]_EjZL1p5cbwD9GdswfqamdXpJJ 2 2" xfId="10360" xr:uid="{00000000-0005-0000-0000-0000D5B40000}"/>
    <cellStyle name="Währung [0]_EjZL1p5cbwD9GdswfqamdXpJJ 20" xfId="46469" xr:uid="{00000000-0005-0000-0000-0000D6B40000}"/>
    <cellStyle name="Wahrung [0]_EjZL1p5cbwD9GdswfqamdXpJJ 3" xfId="46470" xr:uid="{00000000-0005-0000-0000-0000D7B40000}"/>
    <cellStyle name="Währung [0]_EjZL1p5cbwD9GdswfqamdXpJJ 3" xfId="2110" xr:uid="{00000000-0005-0000-0000-0000D8B40000}"/>
    <cellStyle name="Wahrung [0]_EjZL1p5cbwD9GdswfqamdXpJJ 3 2" xfId="46471" xr:uid="{00000000-0005-0000-0000-0000D9B40000}"/>
    <cellStyle name="Währung [0]_EjZL1p5cbwD9GdswfqamdXpJJ 3 2" xfId="46472" xr:uid="{00000000-0005-0000-0000-0000DAB40000}"/>
    <cellStyle name="Wahrung [0]_EjZL1p5cbwD9GdswfqamdXpJJ 3 3" xfId="47351" xr:uid="{D25C9836-984B-462A-94F7-6D8309EF8FC4}"/>
    <cellStyle name="Währung [0]_EjZL1p5cbwD9GdswfqamdXpJJ 3 3" xfId="47352" xr:uid="{F85CF82F-B581-4209-9A32-7B8545952E80}"/>
    <cellStyle name="Wahrung [0]_EjZL1p5cbwD9GdswfqamdXpJJ 3 4" xfId="47418" xr:uid="{0021216E-2C81-4F0B-8E87-0D6B0DEF4B29}"/>
    <cellStyle name="Währung [0]_EjZL1p5cbwD9GdswfqamdXpJJ 3 4" xfId="47419" xr:uid="{67F2FDE5-DC92-4AE5-982F-DCD9EA890ADB}"/>
    <cellStyle name="Wahrung [0]_EjZL1p5cbwD9GdswfqamdXpJJ 4" xfId="2111" xr:uid="{00000000-0005-0000-0000-0000DBB40000}"/>
    <cellStyle name="Währung [0]_EjZL1p5cbwD9GdswfqamdXpJJ 4" xfId="2112" xr:uid="{00000000-0005-0000-0000-0000DCB40000}"/>
    <cellStyle name="Wahrung [0]_EjZL1p5cbwD9GdswfqamdXpJJ 4 2" xfId="46473" xr:uid="{00000000-0005-0000-0000-0000DDB40000}"/>
    <cellStyle name="Währung [0]_EjZL1p5cbwD9GdswfqamdXpJJ 4 2" xfId="46474" xr:uid="{00000000-0005-0000-0000-0000DEB40000}"/>
    <cellStyle name="Wahrung [0]_EjZL1p5cbwD9GdswfqamdXpJJ 4 3" xfId="47353" xr:uid="{81EE0828-E374-4B05-9F2C-AE16DDF070EC}"/>
    <cellStyle name="Währung [0]_EjZL1p5cbwD9GdswfqamdXpJJ 4 3" xfId="47354" xr:uid="{1D5D9DA0-66C3-4F20-92BD-FC343B2E9FE4}"/>
    <cellStyle name="Wahrung [0]_EjZL1p5cbwD9GdswfqamdXpJJ 4 4" xfId="47420" xr:uid="{C681B42C-8F60-4216-98B3-13E7B70C8338}"/>
    <cellStyle name="Währung [0]_EjZL1p5cbwD9GdswfqamdXpJJ 4 4" xfId="47421" xr:uid="{4492B19B-7BAD-4ECF-B584-1D4A9A1F23CC}"/>
    <cellStyle name="Wahrung [0]_EjZL1p5cbwD9GdswfqamdXpJJ 5" xfId="2113" xr:uid="{00000000-0005-0000-0000-0000DFB40000}"/>
    <cellStyle name="Währung [0]_EjZL1p5cbwD9GdswfqamdXpJJ 5" xfId="2114" xr:uid="{00000000-0005-0000-0000-0000E0B40000}"/>
    <cellStyle name="Wahrung [0]_EjZL1p5cbwD9GdswfqamdXpJJ 5 2" xfId="46475" xr:uid="{00000000-0005-0000-0000-0000E1B40000}"/>
    <cellStyle name="Währung [0]_EjZL1p5cbwD9GdswfqamdXpJJ 5 2" xfId="46476" xr:uid="{00000000-0005-0000-0000-0000E2B40000}"/>
    <cellStyle name="Wahrung [0]_EjZL1p5cbwD9GdswfqamdXpJJ 5 3" xfId="47355" xr:uid="{376D05E0-B5EC-4B2B-BB33-3D1EE9EDF7F7}"/>
    <cellStyle name="Währung [0]_EjZL1p5cbwD9GdswfqamdXpJJ 5 3" xfId="47356" xr:uid="{C16E6442-1D2A-4E0F-938C-806CECF0E77B}"/>
    <cellStyle name="Wahrung [0]_EjZL1p5cbwD9GdswfqamdXpJJ 5 4" xfId="47422" xr:uid="{0F18DF96-C0A7-4207-8D61-68E0C4FBC244}"/>
    <cellStyle name="Währung [0]_EjZL1p5cbwD9GdswfqamdXpJJ 5 4" xfId="47423" xr:uid="{5E352094-99A9-4AB0-B795-7043E28FD3BC}"/>
    <cellStyle name="Wahrung [0]_EjZL1p5cbwD9GdswfqamdXpJJ 6" xfId="2115" xr:uid="{00000000-0005-0000-0000-0000E3B40000}"/>
    <cellStyle name="Währung [0]_EjZL1p5cbwD9GdswfqamdXpJJ 6" xfId="2116" xr:uid="{00000000-0005-0000-0000-0000E4B40000}"/>
    <cellStyle name="Wahrung [0]_EjZL1p5cbwD9GdswfqamdXpJJ 6 2" xfId="46477" xr:uid="{00000000-0005-0000-0000-0000E5B40000}"/>
    <cellStyle name="Währung [0]_EjZL1p5cbwD9GdswfqamdXpJJ 6 2" xfId="46478" xr:uid="{00000000-0005-0000-0000-0000E6B40000}"/>
    <cellStyle name="Wahrung [0]_EjZL1p5cbwD9GdswfqamdXpJJ 6 3" xfId="47357" xr:uid="{A49D00CA-D2EA-457F-BBC8-B0AE6BCFBA86}"/>
    <cellStyle name="Währung [0]_EjZL1p5cbwD9GdswfqamdXpJJ 6 3" xfId="47358" xr:uid="{D8500E41-C854-4F6D-BC98-01FD1B5357CD}"/>
    <cellStyle name="Wahrung [0]_EjZL1p5cbwD9GdswfqamdXpJJ 6 4" xfId="47424" xr:uid="{F8841E1B-66F6-40AB-9667-494B3E80A3B1}"/>
    <cellStyle name="Währung [0]_EjZL1p5cbwD9GdswfqamdXpJJ 6 4" xfId="47425" xr:uid="{87F1EB0F-5DB7-4758-892F-39CCB0D76C87}"/>
    <cellStyle name="Wahrung [0]_EjZL1p5cbwD9GdswfqamdXpJJ 7" xfId="2117" xr:uid="{00000000-0005-0000-0000-0000E7B40000}"/>
    <cellStyle name="Währung [0]_EjZL1p5cbwD9GdswfqamdXpJJ 7" xfId="2118" xr:uid="{00000000-0005-0000-0000-0000E8B40000}"/>
    <cellStyle name="Wahrung [0]_EjZL1p5cbwD9GdswfqamdXpJJ 7 2" xfId="46479" xr:uid="{00000000-0005-0000-0000-0000E9B40000}"/>
    <cellStyle name="Währung [0]_EjZL1p5cbwD9GdswfqamdXpJJ 7 2" xfId="46480" xr:uid="{00000000-0005-0000-0000-0000EAB40000}"/>
    <cellStyle name="Wahrung [0]_EjZL1p5cbwD9GdswfqamdXpJJ 7 3" xfId="47359" xr:uid="{0B17A9FE-5EE4-46A8-B811-DAF5DEB602C7}"/>
    <cellStyle name="Währung [0]_EjZL1p5cbwD9GdswfqamdXpJJ 7 3" xfId="47360" xr:uid="{A20735F1-DC25-42C4-9D77-9A6995855DFC}"/>
    <cellStyle name="Wahrung [0]_EjZL1p5cbwD9GdswfqamdXpJJ 7 4" xfId="47426" xr:uid="{DA2B3724-2FFC-44A9-BB2D-AFCFF8015A09}"/>
    <cellStyle name="Währung [0]_EjZL1p5cbwD9GdswfqamdXpJJ 7 4" xfId="47427" xr:uid="{E225758A-7B49-4380-BEED-B584420962B5}"/>
    <cellStyle name="Wahrung [0]_EjZL1p5cbwD9GdswfqamdXpJJ 8" xfId="2119" xr:uid="{00000000-0005-0000-0000-0000EBB40000}"/>
    <cellStyle name="Währung [0]_EjZL1p5cbwD9GdswfqamdXpJJ 8" xfId="2120" xr:uid="{00000000-0005-0000-0000-0000ECB40000}"/>
    <cellStyle name="Wahrung [0]_EjZL1p5cbwD9GdswfqamdXpJJ 8 2" xfId="46481" xr:uid="{00000000-0005-0000-0000-0000EDB40000}"/>
    <cellStyle name="Währung [0]_EjZL1p5cbwD9GdswfqamdXpJJ 8 2" xfId="46482" xr:uid="{00000000-0005-0000-0000-0000EEB40000}"/>
    <cellStyle name="Wahrung [0]_EjZL1p5cbwD9GdswfqamdXpJJ 8 3" xfId="47361" xr:uid="{7BE7645D-6210-4C22-8A63-8D3056B84220}"/>
    <cellStyle name="Währung [0]_EjZL1p5cbwD9GdswfqamdXpJJ 8 3" xfId="47362" xr:uid="{A4E17A75-C6A5-4C95-97AA-CE5938B3822D}"/>
    <cellStyle name="Wahrung [0]_EjZL1p5cbwD9GdswfqamdXpJJ 8 4" xfId="47428" xr:uid="{1B0F4743-5637-46C4-8E77-61931BA9D2C8}"/>
    <cellStyle name="Währung [0]_EjZL1p5cbwD9GdswfqamdXpJJ 8 4" xfId="47429" xr:uid="{380DA267-7E28-40D6-BAA2-9B6403351236}"/>
    <cellStyle name="Wahrung [0]_EjZL1p5cbwD9GdswfqamdXpJJ 9" xfId="2121" xr:uid="{00000000-0005-0000-0000-0000EFB40000}"/>
    <cellStyle name="Währung [0]_EjZL1p5cbwD9GdswfqamdXpJJ 9" xfId="2122" xr:uid="{00000000-0005-0000-0000-0000F0B40000}"/>
    <cellStyle name="Wahrung [0]_EjZL1p5cbwD9GdswfqamdXpJJ 9 2" xfId="46483" xr:uid="{00000000-0005-0000-0000-0000F1B40000}"/>
    <cellStyle name="Währung [0]_EjZL1p5cbwD9GdswfqamdXpJJ 9 2" xfId="46484" xr:uid="{00000000-0005-0000-0000-0000F2B40000}"/>
    <cellStyle name="Wahrung [0]_EjZL1p5cbwD9GdswfqamdXpJJ 9 3" xfId="47363" xr:uid="{9D78503E-6A3D-4A1E-9B1E-9D9319EA2E14}"/>
    <cellStyle name="Währung [0]_EjZL1p5cbwD9GdswfqamdXpJJ 9 3" xfId="47364" xr:uid="{D85A8680-DAB9-4795-AC33-3CFE29B7011B}"/>
    <cellStyle name="Wahrung [0]_EjZL1p5cbwD9GdswfqamdXpJJ 9 4" xfId="47430" xr:uid="{0A7ADBB2-8500-4F82-B01B-1DEDB15B228D}"/>
    <cellStyle name="Währung [0]_EjZL1p5cbwD9GdswfqamdXpJJ 9 4" xfId="47431" xr:uid="{80423E9E-1672-4FDE-BA35-4F6E7883439D}"/>
    <cellStyle name="Währung_1999-2003 tools set plan 01- Nov PO präsent" xfId="6007" xr:uid="{00000000-0005-0000-0000-0000F3B40000}"/>
    <cellStyle name="Wahrung_EjZL1p5cbwD9GdswfqamdXpJJ" xfId="2123" xr:uid="{00000000-0005-0000-0000-0000F4B40000}"/>
    <cellStyle name="Währung_EjZL1p5cbwD9GdswfqamdXpJJ" xfId="2124" xr:uid="{00000000-0005-0000-0000-0000F5B40000}"/>
    <cellStyle name="Wahrung_EjZL1p5cbwD9GdswfqamdXpJJ 10" xfId="2125" xr:uid="{00000000-0005-0000-0000-0000F6B40000}"/>
    <cellStyle name="Währung_EjZL1p5cbwD9GdswfqamdXpJJ 10" xfId="2126" xr:uid="{00000000-0005-0000-0000-0000F7B40000}"/>
    <cellStyle name="Wahrung_EjZL1p5cbwD9GdswfqamdXpJJ 10 2" xfId="46485" xr:uid="{00000000-0005-0000-0000-0000F8B40000}"/>
    <cellStyle name="Währung_EjZL1p5cbwD9GdswfqamdXpJJ 10 2" xfId="46486" xr:uid="{00000000-0005-0000-0000-0000F9B40000}"/>
    <cellStyle name="Wahrung_EjZL1p5cbwD9GdswfqamdXpJJ 10 3" xfId="47365" xr:uid="{0A026992-D145-4707-AB87-204EF2017385}"/>
    <cellStyle name="Währung_EjZL1p5cbwD9GdswfqamdXpJJ 10 3" xfId="47366" xr:uid="{9E8C48F6-6976-4443-8D1B-636C008CFE00}"/>
    <cellStyle name="Wahrung_EjZL1p5cbwD9GdswfqamdXpJJ 10 4" xfId="47432" xr:uid="{62F1BD85-ACB2-4D37-9864-9067BCCCA1C4}"/>
    <cellStyle name="Währung_EjZL1p5cbwD9GdswfqamdXpJJ 10 4" xfId="47433" xr:uid="{935E8303-7CAC-45BD-BB7E-E927B9C2F4AD}"/>
    <cellStyle name="Wahrung_EjZL1p5cbwD9GdswfqamdXpJJ 11" xfId="2127" xr:uid="{00000000-0005-0000-0000-0000FAB40000}"/>
    <cellStyle name="Währung_EjZL1p5cbwD9GdswfqamdXpJJ 11" xfId="2128" xr:uid="{00000000-0005-0000-0000-0000FBB40000}"/>
    <cellStyle name="Wahrung_EjZL1p5cbwD9GdswfqamdXpJJ 11 2" xfId="47367" xr:uid="{57FF29ED-CA29-4FC8-B937-3658C066C4F5}"/>
    <cellStyle name="Währung_EjZL1p5cbwD9GdswfqamdXpJJ 11 2" xfId="47368" xr:uid="{B57020B1-E88E-42BF-AA33-CAB1DB52778D}"/>
    <cellStyle name="Wahrung_EjZL1p5cbwD9GdswfqamdXpJJ 11 3" xfId="47434" xr:uid="{2AE1B93D-33A1-4A7F-B6A4-7BD18C0AF2ED}"/>
    <cellStyle name="Währung_EjZL1p5cbwD9GdswfqamdXpJJ 11 3" xfId="47435" xr:uid="{4D15BC9F-3CB0-4A43-883B-30F457918B0A}"/>
    <cellStyle name="Wahrung_EjZL1p5cbwD9GdswfqamdXpJJ 12" xfId="2129" xr:uid="{00000000-0005-0000-0000-0000FCB40000}"/>
    <cellStyle name="Währung_EjZL1p5cbwD9GdswfqamdXpJJ 12" xfId="2130" xr:uid="{00000000-0005-0000-0000-0000FDB40000}"/>
    <cellStyle name="Wahrung_EjZL1p5cbwD9GdswfqamdXpJJ 12 2" xfId="47369" xr:uid="{278767AE-6574-419D-BDDF-3E9B4842C63B}"/>
    <cellStyle name="Währung_EjZL1p5cbwD9GdswfqamdXpJJ 12 2" xfId="47370" xr:uid="{AEAA5965-1874-4D71-9EE2-0BCAF0692761}"/>
    <cellStyle name="Wahrung_EjZL1p5cbwD9GdswfqamdXpJJ 12 3" xfId="47436" xr:uid="{D922E6B3-6F2B-475A-AA12-0935F0D65834}"/>
    <cellStyle name="Währung_EjZL1p5cbwD9GdswfqamdXpJJ 12 3" xfId="47437" xr:uid="{A6A3CAEA-8466-47AA-B074-141C466B208F}"/>
    <cellStyle name="Wahrung_EjZL1p5cbwD9GdswfqamdXpJJ 13" xfId="2131" xr:uid="{00000000-0005-0000-0000-0000FEB40000}"/>
    <cellStyle name="Währung_EjZL1p5cbwD9GdswfqamdXpJJ 13" xfId="2132" xr:uid="{00000000-0005-0000-0000-0000FFB40000}"/>
    <cellStyle name="Wahrung_EjZL1p5cbwD9GdswfqamdXpJJ 13 2" xfId="47371" xr:uid="{A560080D-9188-4A66-B753-824D7FD8543D}"/>
    <cellStyle name="Währung_EjZL1p5cbwD9GdswfqamdXpJJ 13 2" xfId="47372" xr:uid="{5FD276FC-393E-4320-8EF0-6E4924C1196E}"/>
    <cellStyle name="Wahrung_EjZL1p5cbwD9GdswfqamdXpJJ 13 3" xfId="47438" xr:uid="{602E1EF6-449B-452F-8532-087BFC85FF24}"/>
    <cellStyle name="Währung_EjZL1p5cbwD9GdswfqamdXpJJ 13 3" xfId="47439" xr:uid="{21E6DE6E-09B5-4508-A7C2-91D0BB7841E0}"/>
    <cellStyle name="Wahrung_EjZL1p5cbwD9GdswfqamdXpJJ 14" xfId="2133" xr:uid="{00000000-0005-0000-0000-000000B50000}"/>
    <cellStyle name="Währung_EjZL1p5cbwD9GdswfqamdXpJJ 14" xfId="2134" xr:uid="{00000000-0005-0000-0000-000001B50000}"/>
    <cellStyle name="Wahrung_EjZL1p5cbwD9GdswfqamdXpJJ 14 2" xfId="47373" xr:uid="{4A3241DC-4581-4F0E-B8F3-DEBFE87CE47A}"/>
    <cellStyle name="Währung_EjZL1p5cbwD9GdswfqamdXpJJ 14 2" xfId="47374" xr:uid="{102E49A3-58D9-4E10-ADEE-D3184F652E51}"/>
    <cellStyle name="Wahrung_EjZL1p5cbwD9GdswfqamdXpJJ 14 3" xfId="47440" xr:uid="{510567A1-681E-4868-8FBE-E8033A6639DA}"/>
    <cellStyle name="Währung_EjZL1p5cbwD9GdswfqamdXpJJ 14 3" xfId="47441" xr:uid="{EF202F0A-19AF-441E-8EC4-54B28E4B4318}"/>
    <cellStyle name="Wahrung_EjZL1p5cbwD9GdswfqamdXpJJ 15" xfId="2135" xr:uid="{00000000-0005-0000-0000-000002B50000}"/>
    <cellStyle name="Währung_EjZL1p5cbwD9GdswfqamdXpJJ 15" xfId="2136" xr:uid="{00000000-0005-0000-0000-000003B50000}"/>
    <cellStyle name="Wahrung_EjZL1p5cbwD9GdswfqamdXpJJ 16" xfId="2137" xr:uid="{00000000-0005-0000-0000-000004B50000}"/>
    <cellStyle name="Währung_EjZL1p5cbwD9GdswfqamdXpJJ 16" xfId="2138" xr:uid="{00000000-0005-0000-0000-000005B50000}"/>
    <cellStyle name="Wahrung_EjZL1p5cbwD9GdswfqamdXpJJ 16 2" xfId="47375" xr:uid="{E00EB972-F9B9-4129-BF36-13AC2137AFB9}"/>
    <cellStyle name="Währung_EjZL1p5cbwD9GdswfqamdXpJJ 16 2" xfId="47376" xr:uid="{32A88B84-83E1-4DAB-82F6-5D3AEA004BB7}"/>
    <cellStyle name="Wahrung_EjZL1p5cbwD9GdswfqamdXpJJ 16 3" xfId="47442" xr:uid="{92057503-DA26-4C88-8C29-992E8C1FE391}"/>
    <cellStyle name="Währung_EjZL1p5cbwD9GdswfqamdXpJJ 16 3" xfId="47443" xr:uid="{F9C84210-121A-4118-9EBE-2AFD852FAC55}"/>
    <cellStyle name="Wahrung_EjZL1p5cbwD9GdswfqamdXpJJ 17" xfId="2139" xr:uid="{00000000-0005-0000-0000-000006B50000}"/>
    <cellStyle name="Währung_EjZL1p5cbwD9GdswfqamdXpJJ 17" xfId="2140" xr:uid="{00000000-0005-0000-0000-000007B50000}"/>
    <cellStyle name="Wahrung_EjZL1p5cbwD9GdswfqamdXpJJ 17 2" xfId="47377" xr:uid="{B0912C48-D565-4E26-8DF6-E0032CE8C5F2}"/>
    <cellStyle name="Währung_EjZL1p5cbwD9GdswfqamdXpJJ 17 2" xfId="47378" xr:uid="{A1FB0443-EEE0-4005-B469-EE10061368DE}"/>
    <cellStyle name="Wahrung_EjZL1p5cbwD9GdswfqamdXpJJ 17 3" xfId="47444" xr:uid="{9C18880B-8104-4F12-B633-93628995C2D3}"/>
    <cellStyle name="Währung_EjZL1p5cbwD9GdswfqamdXpJJ 17 3" xfId="47445" xr:uid="{F457C87B-D7FD-4AC6-8492-77F32C1BF6AA}"/>
    <cellStyle name="Wahrung_EjZL1p5cbwD9GdswfqamdXpJJ 18" xfId="2141" xr:uid="{00000000-0005-0000-0000-000008B50000}"/>
    <cellStyle name="Währung_EjZL1p5cbwD9GdswfqamdXpJJ 18" xfId="2142" xr:uid="{00000000-0005-0000-0000-000009B50000}"/>
    <cellStyle name="Wahrung_EjZL1p5cbwD9GdswfqamdXpJJ 18 2" xfId="47379" xr:uid="{1527EB39-7162-4B39-AC1A-FA0D41B326DD}"/>
    <cellStyle name="Währung_EjZL1p5cbwD9GdswfqamdXpJJ 18 2" xfId="47380" xr:uid="{087C6C77-5D8D-4462-A5C1-7D5DC908ECCC}"/>
    <cellStyle name="Wahrung_EjZL1p5cbwD9GdswfqamdXpJJ 18 3" xfId="47446" xr:uid="{14BA775D-00E4-493C-A980-2CEB43848889}"/>
    <cellStyle name="Währung_EjZL1p5cbwD9GdswfqamdXpJJ 18 3" xfId="47447" xr:uid="{5E6F5420-79A8-4684-A853-C704D95E916B}"/>
    <cellStyle name="Wahrung_EjZL1p5cbwD9GdswfqamdXpJJ 19" xfId="20557" xr:uid="{00000000-0005-0000-0000-00000AB50000}"/>
    <cellStyle name="Währung_EjZL1p5cbwD9GdswfqamdXpJJ 19" xfId="46490" xr:uid="{00000000-0005-0000-0000-00000BB50000}"/>
    <cellStyle name="Wahrung_EjZL1p5cbwD9GdswfqamdXpJJ 2" xfId="46491" xr:uid="{00000000-0005-0000-0000-00000CB50000}"/>
    <cellStyle name="Währung_EjZL1p5cbwD9GdswfqamdXpJJ 2" xfId="2143" xr:uid="{00000000-0005-0000-0000-00000DB50000}"/>
    <cellStyle name="Wahrung_EjZL1p5cbwD9GdswfqamdXpJJ 2 2" xfId="10472" xr:uid="{00000000-0005-0000-0000-00000EB50000}"/>
    <cellStyle name="Währung_EjZL1p5cbwD9GdswfqamdXpJJ 20" xfId="46492" xr:uid="{00000000-0005-0000-0000-00000FB50000}"/>
    <cellStyle name="Wahrung_EjZL1p5cbwD9GdswfqamdXpJJ 3" xfId="46493" xr:uid="{00000000-0005-0000-0000-000010B50000}"/>
    <cellStyle name="Währung_EjZL1p5cbwD9GdswfqamdXpJJ 3" xfId="2144" xr:uid="{00000000-0005-0000-0000-000011B50000}"/>
    <cellStyle name="Wahrung_EjZL1p5cbwD9GdswfqamdXpJJ 3 2" xfId="46494" xr:uid="{00000000-0005-0000-0000-000012B50000}"/>
    <cellStyle name="Währung_EjZL1p5cbwD9GdswfqamdXpJJ 3 2" xfId="46495" xr:uid="{00000000-0005-0000-0000-000013B50000}"/>
    <cellStyle name="Wahrung_EjZL1p5cbwD9GdswfqamdXpJJ 3 3" xfId="47381" xr:uid="{6BA87E1C-CA92-4461-BEDC-6C588DFF3A8B}"/>
    <cellStyle name="Währung_EjZL1p5cbwD9GdswfqamdXpJJ 3 3" xfId="47382" xr:uid="{D592914E-F059-4D8B-8169-9452425EA6CD}"/>
    <cellStyle name="Wahrung_EjZL1p5cbwD9GdswfqamdXpJJ 3 4" xfId="47448" xr:uid="{4AD4A4C8-F0EE-4587-8933-0E1B61060004}"/>
    <cellStyle name="Währung_EjZL1p5cbwD9GdswfqamdXpJJ 3 4" xfId="47449" xr:uid="{8B5F8F3F-905B-4852-99BA-B39B59F0F0EA}"/>
    <cellStyle name="Wahrung_EjZL1p5cbwD9GdswfqamdXpJJ 4" xfId="2145" xr:uid="{00000000-0005-0000-0000-000014B50000}"/>
    <cellStyle name="Währung_EjZL1p5cbwD9GdswfqamdXpJJ 4" xfId="2146" xr:uid="{00000000-0005-0000-0000-000015B50000}"/>
    <cellStyle name="Wahrung_EjZL1p5cbwD9GdswfqamdXpJJ 4 2" xfId="46496" xr:uid="{00000000-0005-0000-0000-000016B50000}"/>
    <cellStyle name="Währung_EjZL1p5cbwD9GdswfqamdXpJJ 4 2" xfId="46497" xr:uid="{00000000-0005-0000-0000-000017B50000}"/>
    <cellStyle name="Wahrung_EjZL1p5cbwD9GdswfqamdXpJJ 4 3" xfId="47383" xr:uid="{9A2CCDB4-F588-4D45-998A-A0C69263905D}"/>
    <cellStyle name="Währung_EjZL1p5cbwD9GdswfqamdXpJJ 4 3" xfId="47384" xr:uid="{3852AB0A-4D82-4974-AAF7-1A4357519D5A}"/>
    <cellStyle name="Wahrung_EjZL1p5cbwD9GdswfqamdXpJJ 4 4" xfId="47450" xr:uid="{B0CACD15-4FD1-4CDD-A39E-3CEBAA8C43C6}"/>
    <cellStyle name="Währung_EjZL1p5cbwD9GdswfqamdXpJJ 4 4" xfId="47451" xr:uid="{D1269D53-8F70-4777-9AD2-8225C1A649A2}"/>
    <cellStyle name="Wahrung_EjZL1p5cbwD9GdswfqamdXpJJ 5" xfId="2147" xr:uid="{00000000-0005-0000-0000-000018B50000}"/>
    <cellStyle name="Währung_EjZL1p5cbwD9GdswfqamdXpJJ 5" xfId="2148" xr:uid="{00000000-0005-0000-0000-000019B50000}"/>
    <cellStyle name="Wahrung_EjZL1p5cbwD9GdswfqamdXpJJ 5 2" xfId="46498" xr:uid="{00000000-0005-0000-0000-00001AB50000}"/>
    <cellStyle name="Währung_EjZL1p5cbwD9GdswfqamdXpJJ 5 2" xfId="46499" xr:uid="{00000000-0005-0000-0000-00001BB50000}"/>
    <cellStyle name="Wahrung_EjZL1p5cbwD9GdswfqamdXpJJ 5 3" xfId="47385" xr:uid="{3FBBB337-DD42-4A07-931D-475452E6B986}"/>
    <cellStyle name="Währung_EjZL1p5cbwD9GdswfqamdXpJJ 5 3" xfId="47386" xr:uid="{B8EE7DA6-C55E-40AE-92A3-9A10814A1A35}"/>
    <cellStyle name="Wahrung_EjZL1p5cbwD9GdswfqamdXpJJ 5 4" xfId="47452" xr:uid="{10F4F6E5-364A-411B-AECC-B738C3F89E27}"/>
    <cellStyle name="Währung_EjZL1p5cbwD9GdswfqamdXpJJ 5 4" xfId="47453" xr:uid="{ECE783B3-93F0-413D-A3B0-65F464DE0ACC}"/>
    <cellStyle name="Wahrung_EjZL1p5cbwD9GdswfqamdXpJJ 6" xfId="2149" xr:uid="{00000000-0005-0000-0000-00001CB50000}"/>
    <cellStyle name="Währung_EjZL1p5cbwD9GdswfqamdXpJJ 6" xfId="2150" xr:uid="{00000000-0005-0000-0000-00001DB50000}"/>
    <cellStyle name="Wahrung_EjZL1p5cbwD9GdswfqamdXpJJ 6 2" xfId="46500" xr:uid="{00000000-0005-0000-0000-00001EB50000}"/>
    <cellStyle name="Währung_EjZL1p5cbwD9GdswfqamdXpJJ 6 2" xfId="46501" xr:uid="{00000000-0005-0000-0000-00001FB50000}"/>
    <cellStyle name="Wahrung_EjZL1p5cbwD9GdswfqamdXpJJ 6 3" xfId="47387" xr:uid="{4BDFD9E8-3AC4-4031-941D-94150FC36A1C}"/>
    <cellStyle name="Währung_EjZL1p5cbwD9GdswfqamdXpJJ 6 3" xfId="47388" xr:uid="{24B64BF8-0D9A-458E-A1D8-53BF8EE9E8EA}"/>
    <cellStyle name="Wahrung_EjZL1p5cbwD9GdswfqamdXpJJ 6 4" xfId="47454" xr:uid="{A4067214-B371-4889-BF8F-56754964B2C5}"/>
    <cellStyle name="Währung_EjZL1p5cbwD9GdswfqamdXpJJ 6 4" xfId="47455" xr:uid="{F94DD53F-0495-4A43-B6D9-9EA9D31574A2}"/>
    <cellStyle name="Wahrung_EjZL1p5cbwD9GdswfqamdXpJJ 7" xfId="2151" xr:uid="{00000000-0005-0000-0000-000020B50000}"/>
    <cellStyle name="Währung_EjZL1p5cbwD9GdswfqamdXpJJ 7" xfId="2152" xr:uid="{00000000-0005-0000-0000-000021B50000}"/>
    <cellStyle name="Wahrung_EjZL1p5cbwD9GdswfqamdXpJJ 7 2" xfId="46502" xr:uid="{00000000-0005-0000-0000-000022B50000}"/>
    <cellStyle name="Währung_EjZL1p5cbwD9GdswfqamdXpJJ 7 2" xfId="46503" xr:uid="{00000000-0005-0000-0000-000023B50000}"/>
    <cellStyle name="Wahrung_EjZL1p5cbwD9GdswfqamdXpJJ 7 3" xfId="47389" xr:uid="{80199521-E4A9-4A04-87FB-0DCF24AEA70B}"/>
    <cellStyle name="Währung_EjZL1p5cbwD9GdswfqamdXpJJ 7 3" xfId="47390" xr:uid="{A58F2F39-52D8-4EB2-960F-4AD2D3663E41}"/>
    <cellStyle name="Wahrung_EjZL1p5cbwD9GdswfqamdXpJJ 7 4" xfId="47456" xr:uid="{C804663F-1AB6-454B-A3FB-C0F32D551F8D}"/>
    <cellStyle name="Währung_EjZL1p5cbwD9GdswfqamdXpJJ 7 4" xfId="47457" xr:uid="{A1A60E38-25F5-4F35-A3D0-79B1C0955573}"/>
    <cellStyle name="Wahrung_EjZL1p5cbwD9GdswfqamdXpJJ 8" xfId="2153" xr:uid="{00000000-0005-0000-0000-000024B50000}"/>
    <cellStyle name="Währung_EjZL1p5cbwD9GdswfqamdXpJJ 8" xfId="2154" xr:uid="{00000000-0005-0000-0000-000025B50000}"/>
    <cellStyle name="Wahrung_EjZL1p5cbwD9GdswfqamdXpJJ 8 2" xfId="46504" xr:uid="{00000000-0005-0000-0000-000026B50000}"/>
    <cellStyle name="Währung_EjZL1p5cbwD9GdswfqamdXpJJ 8 2" xfId="46505" xr:uid="{00000000-0005-0000-0000-000027B50000}"/>
    <cellStyle name="Wahrung_EjZL1p5cbwD9GdswfqamdXpJJ 8 3" xfId="47391" xr:uid="{1033BCBC-4AD8-463A-9EDA-BCF02071F750}"/>
    <cellStyle name="Währung_EjZL1p5cbwD9GdswfqamdXpJJ 8 3" xfId="47392" xr:uid="{27A70172-7004-4FF4-A6C3-CA6F40FE7B81}"/>
    <cellStyle name="Wahrung_EjZL1p5cbwD9GdswfqamdXpJJ 8 4" xfId="47458" xr:uid="{A54B41EF-E952-493A-9115-D513C073F293}"/>
    <cellStyle name="Währung_EjZL1p5cbwD9GdswfqamdXpJJ 8 4" xfId="47459" xr:uid="{14A54C81-DFE5-43FB-B532-4B4C624D44E5}"/>
    <cellStyle name="Wahrung_EjZL1p5cbwD9GdswfqamdXpJJ 9" xfId="2155" xr:uid="{00000000-0005-0000-0000-000028B50000}"/>
    <cellStyle name="Währung_EjZL1p5cbwD9GdswfqamdXpJJ 9" xfId="2156" xr:uid="{00000000-0005-0000-0000-000029B50000}"/>
    <cellStyle name="Wahrung_EjZL1p5cbwD9GdswfqamdXpJJ 9 2" xfId="46506" xr:uid="{00000000-0005-0000-0000-00002AB50000}"/>
    <cellStyle name="Währung_EjZL1p5cbwD9GdswfqamdXpJJ 9 2" xfId="46507" xr:uid="{00000000-0005-0000-0000-00002BB50000}"/>
    <cellStyle name="Wahrung_EjZL1p5cbwD9GdswfqamdXpJJ 9 3" xfId="47393" xr:uid="{5EEF0A7B-B6D4-4090-8DB2-84D3D26B96DB}"/>
    <cellStyle name="Währung_EjZL1p5cbwD9GdswfqamdXpJJ 9 3" xfId="47394" xr:uid="{4D975A85-5A33-43E2-BB59-FBB4BB74C0E0}"/>
    <cellStyle name="Wahrung_EjZL1p5cbwD9GdswfqamdXpJJ 9 4" xfId="47460" xr:uid="{4B3D25B8-A425-4959-8DD4-53198C45FACF}"/>
    <cellStyle name="Währung_EjZL1p5cbwD9GdswfqamdXpJJ 9 4" xfId="47461" xr:uid="{ADBDF847-D795-46A0-9070-48FB0DAE69FA}"/>
    <cellStyle name="Warning Text" xfId="664" builtinId="11" customBuiltin="1"/>
    <cellStyle name="Warning Text 10" xfId="3099" xr:uid="{00000000-0005-0000-0000-00002DB50000}"/>
    <cellStyle name="Warning Text 10 2" xfId="37255" xr:uid="{00000000-0005-0000-0000-00002EB50000}"/>
    <cellStyle name="Warning Text 11" xfId="3100" xr:uid="{00000000-0005-0000-0000-00002FB50000}"/>
    <cellStyle name="Warning Text 11 2" xfId="37256" xr:uid="{00000000-0005-0000-0000-000030B50000}"/>
    <cellStyle name="Warning Text 12" xfId="3101" xr:uid="{00000000-0005-0000-0000-000031B50000}"/>
    <cellStyle name="Warning Text 12 2" xfId="37257" xr:uid="{00000000-0005-0000-0000-000032B50000}"/>
    <cellStyle name="Warning Text 13" xfId="37258" xr:uid="{00000000-0005-0000-0000-000033B50000}"/>
    <cellStyle name="Warning Text 14" xfId="37259" xr:uid="{00000000-0005-0000-0000-000034B50000}"/>
    <cellStyle name="Warning Text 15" xfId="37260" xr:uid="{00000000-0005-0000-0000-000035B50000}"/>
    <cellStyle name="Warning Text 16" xfId="37261" xr:uid="{00000000-0005-0000-0000-000036B50000}"/>
    <cellStyle name="Warning Text 17" xfId="37262" xr:uid="{00000000-0005-0000-0000-000037B50000}"/>
    <cellStyle name="Warning Text 2" xfId="1083" xr:uid="{00000000-0005-0000-0000-000038B50000}"/>
    <cellStyle name="Warning Text 2 2" xfId="3103" xr:uid="{00000000-0005-0000-0000-000039B50000}"/>
    <cellStyle name="Warning Text 2 2 2" xfId="46508" xr:uid="{00000000-0005-0000-0000-00003AB50000}"/>
    <cellStyle name="Warning Text 2 3" xfId="3104" xr:uid="{00000000-0005-0000-0000-00003BB50000}"/>
    <cellStyle name="Warning Text 2 4" xfId="10633" xr:uid="{00000000-0005-0000-0000-00003CB50000}"/>
    <cellStyle name="Warning Text 2 5" xfId="10015" xr:uid="{00000000-0005-0000-0000-00003DB50000}"/>
    <cellStyle name="Warning Text 2 6" xfId="37263" xr:uid="{00000000-0005-0000-0000-00003EB50000}"/>
    <cellStyle name="Warning Text 2 7" xfId="3102" xr:uid="{00000000-0005-0000-0000-00003FB50000}"/>
    <cellStyle name="Warning Text 3" xfId="1084" xr:uid="{00000000-0005-0000-0000-000040B50000}"/>
    <cellStyle name="Warning Text 3 2" xfId="3106" xr:uid="{00000000-0005-0000-0000-000041B50000}"/>
    <cellStyle name="Warning Text 3 2 2" xfId="46509" xr:uid="{00000000-0005-0000-0000-000042B50000}"/>
    <cellStyle name="Warning Text 3 3" xfId="10635" xr:uid="{00000000-0005-0000-0000-000043B50000}"/>
    <cellStyle name="Warning Text 3 4" xfId="10016" xr:uid="{00000000-0005-0000-0000-000044B50000}"/>
    <cellStyle name="Warning Text 3 5" xfId="37264" xr:uid="{00000000-0005-0000-0000-000045B50000}"/>
    <cellStyle name="Warning Text 3 6" xfId="3105" xr:uid="{00000000-0005-0000-0000-000046B50000}"/>
    <cellStyle name="Warning Text 4" xfId="1085" xr:uid="{00000000-0005-0000-0000-000047B50000}"/>
    <cellStyle name="Warning Text 4 2" xfId="3108" xr:uid="{00000000-0005-0000-0000-000048B50000}"/>
    <cellStyle name="Warning Text 4 3" xfId="10636" xr:uid="{00000000-0005-0000-0000-000049B50000}"/>
    <cellStyle name="Warning Text 4 4" xfId="10017" xr:uid="{00000000-0005-0000-0000-00004AB50000}"/>
    <cellStyle name="Warning Text 4 5" xfId="37265" xr:uid="{00000000-0005-0000-0000-00004BB50000}"/>
    <cellStyle name="Warning Text 4 6" xfId="3107" xr:uid="{00000000-0005-0000-0000-00004CB50000}"/>
    <cellStyle name="Warning Text 5" xfId="1086" xr:uid="{00000000-0005-0000-0000-00004DB50000}"/>
    <cellStyle name="Warning Text 5 2" xfId="10637" xr:uid="{00000000-0005-0000-0000-00004EB50000}"/>
    <cellStyle name="Warning Text 5 3" xfId="10018" xr:uid="{00000000-0005-0000-0000-00004FB50000}"/>
    <cellStyle name="Warning Text 5 4" xfId="37266" xr:uid="{00000000-0005-0000-0000-000050B50000}"/>
    <cellStyle name="Warning Text 5 5" xfId="3109" xr:uid="{00000000-0005-0000-0000-000051B50000}"/>
    <cellStyle name="Warning Text 6" xfId="3110" xr:uid="{00000000-0005-0000-0000-000052B50000}"/>
    <cellStyle name="Warning Text 6 2" xfId="37267" xr:uid="{00000000-0005-0000-0000-000053B50000}"/>
    <cellStyle name="Warning Text 6 2 2" xfId="46511" xr:uid="{00000000-0005-0000-0000-000054B50000}"/>
    <cellStyle name="Warning Text 6 3" xfId="46510" xr:uid="{00000000-0005-0000-0000-000055B50000}"/>
    <cellStyle name="Warning Text 7" xfId="3111" xr:uid="{00000000-0005-0000-0000-000056B50000}"/>
    <cellStyle name="Warning Text 7 2" xfId="37268" xr:uid="{00000000-0005-0000-0000-000057B50000}"/>
    <cellStyle name="Warning Text 8" xfId="3112" xr:uid="{00000000-0005-0000-0000-000058B50000}"/>
    <cellStyle name="Warning Text 8 2" xfId="37269" xr:uid="{00000000-0005-0000-0000-000059B50000}"/>
    <cellStyle name="Warning Text 9" xfId="3113" xr:uid="{00000000-0005-0000-0000-00005AB50000}"/>
    <cellStyle name="Warning Text 9 2" xfId="37270" xr:uid="{00000000-0005-0000-0000-00005BB50000}"/>
    <cellStyle name="Wдhrung [0]_EjZL1p5cbwD9GdswfqamdXpJJ" xfId="2157" xr:uid="{00000000-0005-0000-0000-00005CB50000}"/>
    <cellStyle name="Wдhrung_EjZL1p5cbwD9GdswfqamdXpJJ" xfId="2158" xr:uid="{00000000-0005-0000-0000-00005DB50000}"/>
    <cellStyle name="XComma" xfId="46512" xr:uid="{00000000-0005-0000-0000-00005EB50000}"/>
    <cellStyle name="XComma 0.0" xfId="46513" xr:uid="{00000000-0005-0000-0000-00005FB50000}"/>
    <cellStyle name="XComma 0.00" xfId="46514" xr:uid="{00000000-0005-0000-0000-000060B50000}"/>
    <cellStyle name="XComma 0.000" xfId="46515" xr:uid="{00000000-0005-0000-0000-000061B50000}"/>
    <cellStyle name="XCurrency" xfId="46516" xr:uid="{00000000-0005-0000-0000-000062B50000}"/>
    <cellStyle name="XCurrency 0.0" xfId="46517" xr:uid="{00000000-0005-0000-0000-000063B50000}"/>
    <cellStyle name="XCurrency 0.00" xfId="46518" xr:uid="{00000000-0005-0000-0000-000064B50000}"/>
    <cellStyle name="XCurrency 0.000" xfId="46519" xr:uid="{00000000-0005-0000-0000-000065B50000}"/>
    <cellStyle name="XLS'|_x0005_t" xfId="46520" xr:uid="{00000000-0005-0000-0000-000066B50000}"/>
    <cellStyle name="Zahlen" xfId="6009" xr:uid="{00000000-0005-0000-0000-000067B50000}"/>
    <cellStyle name="Акцент1" xfId="6158" xr:uid="{00000000-0005-0000-0000-000068B50000}"/>
    <cellStyle name="Акцент2" xfId="6159" xr:uid="{00000000-0005-0000-0000-000069B50000}"/>
    <cellStyle name="Акцент3" xfId="6160" xr:uid="{00000000-0005-0000-0000-00006AB50000}"/>
    <cellStyle name="Акцент4" xfId="6161" xr:uid="{00000000-0005-0000-0000-00006BB50000}"/>
    <cellStyle name="Акцент5" xfId="6162" xr:uid="{00000000-0005-0000-0000-00006CB50000}"/>
    <cellStyle name="Акцент6" xfId="6163" xr:uid="{00000000-0005-0000-0000-00006DB50000}"/>
    <cellStyle name="Ввод " xfId="6164" xr:uid="{00000000-0005-0000-0000-00006EB50000}"/>
    <cellStyle name="Ввод  2" xfId="9513" xr:uid="{00000000-0005-0000-0000-00006FB50000}"/>
    <cellStyle name="Ввод  2 2" xfId="11754" xr:uid="{00000000-0005-0000-0000-000070B50000}"/>
    <cellStyle name="Ввод  2 2 2" xfId="16987" xr:uid="{00000000-0005-0000-0000-000071B50000}"/>
    <cellStyle name="Ввод  2 2 2 2" xfId="29520" xr:uid="{00000000-0005-0000-0000-000072B50000}"/>
    <cellStyle name="Ввод  2 2 3" xfId="24504" xr:uid="{00000000-0005-0000-0000-000073B50000}"/>
    <cellStyle name="Ввод  2 3" xfId="6870" xr:uid="{00000000-0005-0000-0000-000074B50000}"/>
    <cellStyle name="Ввод  2 3 2" xfId="13422" xr:uid="{00000000-0005-0000-0000-000075B50000}"/>
    <cellStyle name="Ввод  2 3 2 2" xfId="26157" xr:uid="{00000000-0005-0000-0000-000076B50000}"/>
    <cellStyle name="Ввод  2 3 3" xfId="21601" xr:uid="{00000000-0005-0000-0000-000077B50000}"/>
    <cellStyle name="Ввод  2 4" xfId="11557" xr:uid="{00000000-0005-0000-0000-000078B50000}"/>
    <cellStyle name="Ввод  2 4 2" xfId="24309" xr:uid="{00000000-0005-0000-0000-000079B50000}"/>
    <cellStyle name="Ввод  2 5" xfId="23498" xr:uid="{00000000-0005-0000-0000-00007AB50000}"/>
    <cellStyle name="Ввод  3" xfId="7664" xr:uid="{00000000-0005-0000-0000-00007BB50000}"/>
    <cellStyle name="Ввод  3 2" xfId="14164" xr:uid="{00000000-0005-0000-0000-00007CB50000}"/>
    <cellStyle name="Ввод  3 2 2" xfId="26892" xr:uid="{00000000-0005-0000-0000-00007DB50000}"/>
    <cellStyle name="Ввод  3 3" xfId="22387" xr:uid="{00000000-0005-0000-0000-00007EB50000}"/>
    <cellStyle name="Ввод  4" xfId="11465" xr:uid="{00000000-0005-0000-0000-00007FB50000}"/>
    <cellStyle name="Ввод  4 2" xfId="16756" xr:uid="{00000000-0005-0000-0000-000080B50000}"/>
    <cellStyle name="Ввод  4 2 2" xfId="29291" xr:uid="{00000000-0005-0000-0000-000081B50000}"/>
    <cellStyle name="Ввод  4 3" xfId="24220" xr:uid="{00000000-0005-0000-0000-000082B50000}"/>
    <cellStyle name="Ввод  5" xfId="6684" xr:uid="{00000000-0005-0000-0000-000083B50000}"/>
    <cellStyle name="Ввод  5 2" xfId="13266" xr:uid="{00000000-0005-0000-0000-000084B50000}"/>
    <cellStyle name="Ввод  5 2 2" xfId="26008" xr:uid="{00000000-0005-0000-0000-000085B50000}"/>
    <cellStyle name="Ввод  5 3" xfId="21422" xr:uid="{00000000-0005-0000-0000-000086B50000}"/>
    <cellStyle name="Ввод  6" xfId="11679" xr:uid="{00000000-0005-0000-0000-000087B50000}"/>
    <cellStyle name="Ввод  6 2" xfId="24430" xr:uid="{00000000-0005-0000-0000-000088B50000}"/>
    <cellStyle name="Ввод  7" xfId="21087" xr:uid="{00000000-0005-0000-0000-000089B50000}"/>
    <cellStyle name="Вывод" xfId="6165" xr:uid="{00000000-0005-0000-0000-00008AB50000}"/>
    <cellStyle name="Вывод 2" xfId="9514" xr:uid="{00000000-0005-0000-0000-00008BB50000}"/>
    <cellStyle name="Вывод 2 2" xfId="11755" xr:uid="{00000000-0005-0000-0000-00008CB50000}"/>
    <cellStyle name="Вывод 2 2 2" xfId="16988" xr:uid="{00000000-0005-0000-0000-00008DB50000}"/>
    <cellStyle name="Вывод 2 2 2 2" xfId="29521" xr:uid="{00000000-0005-0000-0000-00008EB50000}"/>
    <cellStyle name="Вывод 2 2 3" xfId="24505" xr:uid="{00000000-0005-0000-0000-00008FB50000}"/>
    <cellStyle name="Вывод 2 3" xfId="6871" xr:uid="{00000000-0005-0000-0000-000090B50000}"/>
    <cellStyle name="Вывод 2 3 2" xfId="13423" xr:uid="{00000000-0005-0000-0000-000091B50000}"/>
    <cellStyle name="Вывод 2 3 2 2" xfId="26158" xr:uid="{00000000-0005-0000-0000-000092B50000}"/>
    <cellStyle name="Вывод 2 3 3" xfId="21602" xr:uid="{00000000-0005-0000-0000-000093B50000}"/>
    <cellStyle name="Вывод 2 4" xfId="11940" xr:uid="{00000000-0005-0000-0000-000094B50000}"/>
    <cellStyle name="Вывод 2 4 2" xfId="24689" xr:uid="{00000000-0005-0000-0000-000095B50000}"/>
    <cellStyle name="Вывод 2 5" xfId="23499" xr:uid="{00000000-0005-0000-0000-000096B50000}"/>
    <cellStyle name="Вывод 3" xfId="7665" xr:uid="{00000000-0005-0000-0000-000097B50000}"/>
    <cellStyle name="Вывод 3 2" xfId="14165" xr:uid="{00000000-0005-0000-0000-000098B50000}"/>
    <cellStyle name="Вывод 3 2 2" xfId="26893" xr:uid="{00000000-0005-0000-0000-000099B50000}"/>
    <cellStyle name="Вывод 3 3" xfId="22388" xr:uid="{00000000-0005-0000-0000-00009AB50000}"/>
    <cellStyle name="Вывод 4" xfId="11466" xr:uid="{00000000-0005-0000-0000-00009BB50000}"/>
    <cellStyle name="Вывод 4 2" xfId="16757" xr:uid="{00000000-0005-0000-0000-00009CB50000}"/>
    <cellStyle name="Вывод 4 2 2" xfId="29292" xr:uid="{00000000-0005-0000-0000-00009DB50000}"/>
    <cellStyle name="Вывод 4 3" xfId="24221" xr:uid="{00000000-0005-0000-0000-00009EB50000}"/>
    <cellStyle name="Вывод 5" xfId="11665" xr:uid="{00000000-0005-0000-0000-00009FB50000}"/>
    <cellStyle name="Вывод 5 2" xfId="16920" xr:uid="{00000000-0005-0000-0000-0000A0B50000}"/>
    <cellStyle name="Вывод 5 2 2" xfId="29453" xr:uid="{00000000-0005-0000-0000-0000A1B50000}"/>
    <cellStyle name="Вывод 5 3" xfId="24416" xr:uid="{00000000-0005-0000-0000-0000A2B50000}"/>
    <cellStyle name="Вывод 6" xfId="6777" xr:uid="{00000000-0005-0000-0000-0000A3B50000}"/>
    <cellStyle name="Вывод 6 2" xfId="21508" xr:uid="{00000000-0005-0000-0000-0000A4B50000}"/>
    <cellStyle name="Вывод 7" xfId="21088" xr:uid="{00000000-0005-0000-0000-0000A5B50000}"/>
    <cellStyle name="Вычисление" xfId="6166" xr:uid="{00000000-0005-0000-0000-0000A6B50000}"/>
    <cellStyle name="Вычисление 2" xfId="9515" xr:uid="{00000000-0005-0000-0000-0000A7B50000}"/>
    <cellStyle name="Вычисление 2 2" xfId="11756" xr:uid="{00000000-0005-0000-0000-0000A8B50000}"/>
    <cellStyle name="Вычисление 2 2 2" xfId="16989" xr:uid="{00000000-0005-0000-0000-0000A9B50000}"/>
    <cellStyle name="Вычисление 2 2 2 2" xfId="29522" xr:uid="{00000000-0005-0000-0000-0000AAB50000}"/>
    <cellStyle name="Вычисление 2 2 3" xfId="24506" xr:uid="{00000000-0005-0000-0000-0000ABB50000}"/>
    <cellStyle name="Вычисление 2 3" xfId="6872" xr:uid="{00000000-0005-0000-0000-0000ACB50000}"/>
    <cellStyle name="Вычисление 2 3 2" xfId="13424" xr:uid="{00000000-0005-0000-0000-0000ADB50000}"/>
    <cellStyle name="Вычисление 2 3 2 2" xfId="26159" xr:uid="{00000000-0005-0000-0000-0000AEB50000}"/>
    <cellStyle name="Вычисление 2 3 3" xfId="21603" xr:uid="{00000000-0005-0000-0000-0000AFB50000}"/>
    <cellStyle name="Вычисление 2 4" xfId="11749" xr:uid="{00000000-0005-0000-0000-0000B0B50000}"/>
    <cellStyle name="Вычисление 2 4 2" xfId="24499" xr:uid="{00000000-0005-0000-0000-0000B1B50000}"/>
    <cellStyle name="Вычисление 2 5" xfId="23500" xr:uid="{00000000-0005-0000-0000-0000B2B50000}"/>
    <cellStyle name="Вычисление 3" xfId="7666" xr:uid="{00000000-0005-0000-0000-0000B3B50000}"/>
    <cellStyle name="Вычисление 3 2" xfId="14166" xr:uid="{00000000-0005-0000-0000-0000B4B50000}"/>
    <cellStyle name="Вычисление 3 2 2" xfId="26894" xr:uid="{00000000-0005-0000-0000-0000B5B50000}"/>
    <cellStyle name="Вычисление 3 3" xfId="22389" xr:uid="{00000000-0005-0000-0000-0000B6B50000}"/>
    <cellStyle name="Вычисление 4" xfId="11467" xr:uid="{00000000-0005-0000-0000-0000B7B50000}"/>
    <cellStyle name="Вычисление 4 2" xfId="16758" xr:uid="{00000000-0005-0000-0000-0000B8B50000}"/>
    <cellStyle name="Вычисление 4 2 2" xfId="29293" xr:uid="{00000000-0005-0000-0000-0000B9B50000}"/>
    <cellStyle name="Вычисление 4 3" xfId="24222" xr:uid="{00000000-0005-0000-0000-0000BAB50000}"/>
    <cellStyle name="Вычисление 5" xfId="11521" xr:uid="{00000000-0005-0000-0000-0000BBB50000}"/>
    <cellStyle name="Вычисление 5 2" xfId="16796" xr:uid="{00000000-0005-0000-0000-0000BCB50000}"/>
    <cellStyle name="Вычисление 5 2 2" xfId="29331" xr:uid="{00000000-0005-0000-0000-0000BDB50000}"/>
    <cellStyle name="Вычисление 5 3" xfId="24276" xr:uid="{00000000-0005-0000-0000-0000BEB50000}"/>
    <cellStyle name="Вычисление 6" xfId="6725" xr:uid="{00000000-0005-0000-0000-0000BFB50000}"/>
    <cellStyle name="Вычисление 6 2" xfId="21460" xr:uid="{00000000-0005-0000-0000-0000C0B50000}"/>
    <cellStyle name="Вычисление 7" xfId="21089" xr:uid="{00000000-0005-0000-0000-0000C1B50000}"/>
    <cellStyle name="Денежный [0]_1" xfId="46521" xr:uid="{00000000-0005-0000-0000-0000C2B50000}"/>
    <cellStyle name="Денежный_1" xfId="46522" xr:uid="{00000000-0005-0000-0000-0000C3B50000}"/>
    <cellStyle name="Заголовок 1" xfId="6167" xr:uid="{00000000-0005-0000-0000-0000C4B50000}"/>
    <cellStyle name="Заголовок 2" xfId="6168" xr:uid="{00000000-0005-0000-0000-0000C5B50000}"/>
    <cellStyle name="Заголовок 3" xfId="6169" xr:uid="{00000000-0005-0000-0000-0000C6B50000}"/>
    <cellStyle name="Заголовок 4" xfId="6170" xr:uid="{00000000-0005-0000-0000-0000C7B50000}"/>
    <cellStyle name="ѕ_x000c_" xfId="2159" xr:uid="{00000000-0005-0000-0000-0000C8B50000}"/>
    <cellStyle name="ѕ_x000c_ 2" xfId="2160" xr:uid="{00000000-0005-0000-0000-0000C9B50000}"/>
    <cellStyle name="ѕ_x000c_ 2 2" xfId="10898" xr:uid="{00000000-0005-0000-0000-0000CAB50000}"/>
    <cellStyle name="ѕ_x000c_ 2 2 2" xfId="46523" xr:uid="{00000000-0005-0000-0000-0000CBB50000}"/>
    <cellStyle name="ѕ_x000c_ 2 3" xfId="6010" xr:uid="{00000000-0005-0000-0000-0000CCB50000}"/>
    <cellStyle name="ѕ_x000c_ 3" xfId="2161" xr:uid="{00000000-0005-0000-0000-0000CDB50000}"/>
    <cellStyle name="ѕ_x000c_ 3 2" xfId="46524" xr:uid="{00000000-0005-0000-0000-0000CEB50000}"/>
    <cellStyle name="ѕ_x000c_ 4" xfId="2162" xr:uid="{00000000-0005-0000-0000-0000CFB50000}"/>
    <cellStyle name="ѕ_x000c_ 4 2" xfId="46525" xr:uid="{00000000-0005-0000-0000-0000D0B50000}"/>
    <cellStyle name="ѕ_x000c_ 5" xfId="46526" xr:uid="{00000000-0005-0000-0000-0000D1B50000}"/>
    <cellStyle name="Итог" xfId="6171" xr:uid="{00000000-0005-0000-0000-0000D2B50000}"/>
    <cellStyle name="Итог 2" xfId="9516" xr:uid="{00000000-0005-0000-0000-0000D3B50000}"/>
    <cellStyle name="Итог 2 2" xfId="11757" xr:uid="{00000000-0005-0000-0000-0000D4B50000}"/>
    <cellStyle name="Итог 2 2 2" xfId="16990" xr:uid="{00000000-0005-0000-0000-0000D5B50000}"/>
    <cellStyle name="Итог 2 2 2 2" xfId="29523" xr:uid="{00000000-0005-0000-0000-0000D6B50000}"/>
    <cellStyle name="Итог 2 2 3" xfId="24507" xr:uid="{00000000-0005-0000-0000-0000D7B50000}"/>
    <cellStyle name="Итог 2 3" xfId="6523" xr:uid="{00000000-0005-0000-0000-0000D8B50000}"/>
    <cellStyle name="Итог 2 3 2" xfId="13114" xr:uid="{00000000-0005-0000-0000-0000D9B50000}"/>
    <cellStyle name="Итог 2 3 2 2" xfId="25859" xr:uid="{00000000-0005-0000-0000-0000DAB50000}"/>
    <cellStyle name="Итог 2 3 3" xfId="21267" xr:uid="{00000000-0005-0000-0000-0000DBB50000}"/>
    <cellStyle name="Итог 2 4" xfId="11878" xr:uid="{00000000-0005-0000-0000-0000DCB50000}"/>
    <cellStyle name="Итог 2 4 2" xfId="24627" xr:uid="{00000000-0005-0000-0000-0000DDB50000}"/>
    <cellStyle name="Итог 2 5" xfId="23501" xr:uid="{00000000-0005-0000-0000-0000DEB50000}"/>
    <cellStyle name="Итог 3" xfId="7667" xr:uid="{00000000-0005-0000-0000-0000DFB50000}"/>
    <cellStyle name="Итог 3 2" xfId="14167" xr:uid="{00000000-0005-0000-0000-0000E0B50000}"/>
    <cellStyle name="Итог 3 2 2" xfId="26895" xr:uid="{00000000-0005-0000-0000-0000E1B50000}"/>
    <cellStyle name="Итог 3 3" xfId="22390" xr:uid="{00000000-0005-0000-0000-0000E2B50000}"/>
    <cellStyle name="Итог 4" xfId="11468" xr:uid="{00000000-0005-0000-0000-0000E3B50000}"/>
    <cellStyle name="Итог 4 2" xfId="16759" xr:uid="{00000000-0005-0000-0000-0000E4B50000}"/>
    <cellStyle name="Итог 4 2 2" xfId="29294" xr:uid="{00000000-0005-0000-0000-0000E5B50000}"/>
    <cellStyle name="Итог 4 3" xfId="24223" xr:uid="{00000000-0005-0000-0000-0000E6B50000}"/>
    <cellStyle name="Итог 5" xfId="11664" xr:uid="{00000000-0005-0000-0000-0000E7B50000}"/>
    <cellStyle name="Итог 5 2" xfId="16919" xr:uid="{00000000-0005-0000-0000-0000E8B50000}"/>
    <cellStyle name="Итог 5 2 2" xfId="29452" xr:uid="{00000000-0005-0000-0000-0000E9B50000}"/>
    <cellStyle name="Итог 5 3" xfId="24415" xr:uid="{00000000-0005-0000-0000-0000EAB50000}"/>
    <cellStyle name="Итог 6" xfId="6776" xr:uid="{00000000-0005-0000-0000-0000EBB50000}"/>
    <cellStyle name="Итог 6 2" xfId="21507" xr:uid="{00000000-0005-0000-0000-0000ECB50000}"/>
    <cellStyle name="Итог 7" xfId="21090" xr:uid="{00000000-0005-0000-0000-0000EDB50000}"/>
    <cellStyle name="Контрольная ячейка" xfId="6172" xr:uid="{00000000-0005-0000-0000-0000EEB50000}"/>
    <cellStyle name="Название" xfId="6173" xr:uid="{00000000-0005-0000-0000-0000EFB50000}"/>
    <cellStyle name="Нейтральный" xfId="6174" xr:uid="{00000000-0005-0000-0000-0000F0B50000}"/>
    <cellStyle name="Обычный_0001" xfId="46527" xr:uid="{00000000-0005-0000-0000-0000F1B50000}"/>
    <cellStyle name="Плохой" xfId="6175" xr:uid="{00000000-0005-0000-0000-0000F2B50000}"/>
    <cellStyle name="Пояснение" xfId="6176" xr:uid="{00000000-0005-0000-0000-0000F3B50000}"/>
    <cellStyle name="Примечание" xfId="6177" xr:uid="{00000000-0005-0000-0000-0000F4B50000}"/>
    <cellStyle name="Примечание 2" xfId="9517" xr:uid="{00000000-0005-0000-0000-0000F5B50000}"/>
    <cellStyle name="Примечание 2 2" xfId="11758" xr:uid="{00000000-0005-0000-0000-0000F6B50000}"/>
    <cellStyle name="Примечание 2 2 2" xfId="16991" xr:uid="{00000000-0005-0000-0000-0000F7B50000}"/>
    <cellStyle name="Примечание 2 2 2 2" xfId="29524" xr:uid="{00000000-0005-0000-0000-0000F8B50000}"/>
    <cellStyle name="Примечание 2 2 3" xfId="24508" xr:uid="{00000000-0005-0000-0000-0000F9B50000}"/>
    <cellStyle name="Примечание 2 3" xfId="6874" xr:uid="{00000000-0005-0000-0000-0000FAB50000}"/>
    <cellStyle name="Примечание 2 3 2" xfId="13426" xr:uid="{00000000-0005-0000-0000-0000FBB50000}"/>
    <cellStyle name="Примечание 2 3 2 2" xfId="26161" xr:uid="{00000000-0005-0000-0000-0000FCB50000}"/>
    <cellStyle name="Примечание 2 3 3" xfId="21605" xr:uid="{00000000-0005-0000-0000-0000FDB50000}"/>
    <cellStyle name="Примечание 2 4" xfId="11926" xr:uid="{00000000-0005-0000-0000-0000FEB50000}"/>
    <cellStyle name="Примечание 2 4 2" xfId="24675" xr:uid="{00000000-0005-0000-0000-0000FFB50000}"/>
    <cellStyle name="Примечание 2 5" xfId="23502" xr:uid="{00000000-0005-0000-0000-000000B60000}"/>
    <cellStyle name="Примечание 3" xfId="7668" xr:uid="{00000000-0005-0000-0000-000001B60000}"/>
    <cellStyle name="Примечание 3 2" xfId="14168" xr:uid="{00000000-0005-0000-0000-000002B60000}"/>
    <cellStyle name="Примечание 3 2 2" xfId="26896" xr:uid="{00000000-0005-0000-0000-000003B60000}"/>
    <cellStyle name="Примечание 3 3" xfId="22391" xr:uid="{00000000-0005-0000-0000-000004B60000}"/>
    <cellStyle name="Примечание 4" xfId="11469" xr:uid="{00000000-0005-0000-0000-000005B60000}"/>
    <cellStyle name="Примечание 4 2" xfId="16760" xr:uid="{00000000-0005-0000-0000-000006B60000}"/>
    <cellStyle name="Примечание 4 2 2" xfId="29295" xr:uid="{00000000-0005-0000-0000-000007B60000}"/>
    <cellStyle name="Примечание 4 3" xfId="24224" xr:uid="{00000000-0005-0000-0000-000008B60000}"/>
    <cellStyle name="Примечание 5" xfId="7142" xr:uid="{00000000-0005-0000-0000-000009B60000}"/>
    <cellStyle name="Примечание 5 2" xfId="13677" xr:uid="{00000000-0005-0000-0000-00000AB60000}"/>
    <cellStyle name="Примечание 5 2 2" xfId="26408" xr:uid="{00000000-0005-0000-0000-00000BB60000}"/>
    <cellStyle name="Примечание 5 3" xfId="21870" xr:uid="{00000000-0005-0000-0000-00000CB60000}"/>
    <cellStyle name="Примечание 6" xfId="6775" xr:uid="{00000000-0005-0000-0000-00000DB60000}"/>
    <cellStyle name="Примечание 6 2" xfId="21506" xr:uid="{00000000-0005-0000-0000-00000EB60000}"/>
    <cellStyle name="Примечание 7" xfId="21091" xr:uid="{00000000-0005-0000-0000-00000FB60000}"/>
    <cellStyle name="Связанная ячейка" xfId="6178" xr:uid="{00000000-0005-0000-0000-000010B60000}"/>
    <cellStyle name="Текст предупреждения" xfId="6179" xr:uid="{00000000-0005-0000-0000-000011B60000}"/>
    <cellStyle name="Финансовый [0]_1" xfId="46528" xr:uid="{00000000-0005-0000-0000-000012B60000}"/>
    <cellStyle name="Финансовый_1" xfId="46529" xr:uid="{00000000-0005-0000-0000-000013B60000}"/>
    <cellStyle name="Хороший" xfId="6180" xr:uid="{00000000-0005-0000-0000-000014B60000}"/>
    <cellStyle name="яяя" xfId="2163" xr:uid="{00000000-0005-0000-0000-000015B60000}"/>
    <cellStyle name="яяя 2" xfId="2164" xr:uid="{00000000-0005-0000-0000-000016B60000}"/>
    <cellStyle name="яяя 2 2" xfId="10883" xr:uid="{00000000-0005-0000-0000-000017B60000}"/>
    <cellStyle name="яяя 2 2 2" xfId="46531" xr:uid="{00000000-0005-0000-0000-000018B60000}"/>
    <cellStyle name="яяя 2 3" xfId="6011" xr:uid="{00000000-0005-0000-0000-000019B60000}"/>
    <cellStyle name="яяя 3" xfId="2165" xr:uid="{00000000-0005-0000-0000-00001AB60000}"/>
    <cellStyle name="яяя 3 2" xfId="46533" xr:uid="{00000000-0005-0000-0000-00001BB60000}"/>
    <cellStyle name="яяя 4" xfId="2166" xr:uid="{00000000-0005-0000-0000-00001CB60000}"/>
    <cellStyle name="яяя 4 2" xfId="46535" xr:uid="{00000000-0005-0000-0000-00001DB60000}"/>
    <cellStyle name="яяя 5" xfId="46536" xr:uid="{00000000-0005-0000-0000-00001EB60000}"/>
    <cellStyle name="ﾄﾞｸｶ [0]_1202" xfId="6012" xr:uid="{00000000-0005-0000-0000-00001FB60000}"/>
    <cellStyle name="ﾄﾞｸｶ_1202" xfId="6013" xr:uid="{00000000-0005-0000-0000-000020B60000}"/>
    <cellStyle name="ﾅ・ｭ [0]_1202" xfId="6014" xr:uid="{00000000-0005-0000-0000-000021B60000}"/>
    <cellStyle name="ﾅ・ｭ_1202" xfId="6015" xr:uid="{00000000-0005-0000-0000-000022B60000}"/>
    <cellStyle name="ﾇ･ﾁﾘ_(ﾁ､ｺｸｺﾎｹｮ)ｿｰﾀﾎｿ霾ｹ" xfId="6016" xr:uid="{00000000-0005-0000-0000-000023B60000}"/>
    <cellStyle name="강조색1" xfId="46537" xr:uid="{00000000-0005-0000-0000-000024B60000}"/>
    <cellStyle name="강조색2" xfId="46538" xr:uid="{00000000-0005-0000-0000-000025B60000}"/>
    <cellStyle name="강조색3" xfId="46539" xr:uid="{00000000-0005-0000-0000-000026B60000}"/>
    <cellStyle name="강조색4" xfId="46540" xr:uid="{00000000-0005-0000-0000-000027B60000}"/>
    <cellStyle name="강조색5" xfId="46541" xr:uid="{00000000-0005-0000-0000-000028B60000}"/>
    <cellStyle name="강조색6" xfId="46542" xr:uid="{00000000-0005-0000-0000-000029B60000}"/>
    <cellStyle name="견적" xfId="46543" xr:uid="{00000000-0005-0000-0000-00002AB60000}"/>
    <cellStyle name="견적 2" xfId="46544" xr:uid="{00000000-0005-0000-0000-00002BB60000}"/>
    <cellStyle name="경고문" xfId="46545" xr:uid="{00000000-0005-0000-0000-00002CB60000}"/>
    <cellStyle name="계산" xfId="46546" xr:uid="{00000000-0005-0000-0000-00002DB60000}"/>
    <cellStyle name="계산 2" xfId="46547" xr:uid="{00000000-0005-0000-0000-00002EB60000}"/>
    <cellStyle name="고정소숫점" xfId="46548" xr:uid="{00000000-0005-0000-0000-00002FB60000}"/>
    <cellStyle name="고정출력1" xfId="46549" xr:uid="{00000000-0005-0000-0000-000030B60000}"/>
    <cellStyle name="고정출력2" xfId="46550" xr:uid="{00000000-0005-0000-0000-000031B60000}"/>
    <cellStyle name="금액" xfId="46551" xr:uid="{00000000-0005-0000-0000-000032B60000}"/>
    <cellStyle name="기계" xfId="46552" xr:uid="{00000000-0005-0000-0000-000033B60000}"/>
    <cellStyle name="기계 2" xfId="46553" xr:uid="{00000000-0005-0000-0000-000034B60000}"/>
    <cellStyle name="나쁨" xfId="46554" xr:uid="{00000000-0005-0000-0000-000035B60000}"/>
    <cellStyle name="날짜" xfId="46555" xr:uid="{00000000-0005-0000-0000-000036B60000}"/>
    <cellStyle name="날짜형식" xfId="46556" xr:uid="{00000000-0005-0000-0000-000037B60000}"/>
    <cellStyle name="단위(원)" xfId="46557" xr:uid="{00000000-0005-0000-0000-000038B60000}"/>
    <cellStyle name="달러" xfId="46558" xr:uid="{00000000-0005-0000-0000-000039B60000}"/>
    <cellStyle name="뒤에 오는 하이퍼링크" xfId="46559" xr:uid="{00000000-0005-0000-0000-00003AB60000}"/>
    <cellStyle name="똿떓죶Ø괻 [0.00]_PRODUCT DETAIL Q1" xfId="46560" xr:uid="{00000000-0005-0000-0000-00003BB60000}"/>
    <cellStyle name="똿떓죶Ø괻_PRODUCT DETAIL Q1" xfId="46561" xr:uid="{00000000-0005-0000-0000-00003CB60000}"/>
    <cellStyle name="똿뗦먛귟 [0.00]_PRODUCT DETAIL Q1" xfId="46562" xr:uid="{00000000-0005-0000-0000-00003DB60000}"/>
    <cellStyle name="똿뗦먛귟_PRODUCT DETAIL Q1" xfId="46563" xr:uid="{00000000-0005-0000-0000-00003EB60000}"/>
    <cellStyle name="메모" xfId="46564" xr:uid="{00000000-0005-0000-0000-00003FB60000}"/>
    <cellStyle name="메모 2" xfId="46565" xr:uid="{00000000-0005-0000-0000-000040B60000}"/>
    <cellStyle name="묮뎋 [0.00]_PRODUCT DETAIL Q1" xfId="46566" xr:uid="{00000000-0005-0000-0000-000041B60000}"/>
    <cellStyle name="묮뎋_PRODUCT DETAIL Q1" xfId="46567" xr:uid="{00000000-0005-0000-0000-000042B60000}"/>
    <cellStyle name="믅됞 [0.00]_PRODUCT DETAIL Q1" xfId="46568" xr:uid="{00000000-0005-0000-0000-000043B60000}"/>
    <cellStyle name="믅됞_NT Server " xfId="46569" xr:uid="{00000000-0005-0000-0000-000044B60000}"/>
    <cellStyle name="밍? [0]_엄넷?? " xfId="46570" xr:uid="{00000000-0005-0000-0000-000045B60000}"/>
    <cellStyle name="밍?_엄넷?? " xfId="46571" xr:uid="{00000000-0005-0000-0000-000046B60000}"/>
    <cellStyle name="백분율 유형(&amp;P)" xfId="46572" xr:uid="{00000000-0005-0000-0000-000047B60000}"/>
    <cellStyle name="백분율 유형(&amp;P) 2" xfId="46573" xr:uid="{00000000-0005-0000-0000-000048B60000}"/>
    <cellStyle name="백분율유형(1)" xfId="46574" xr:uid="{00000000-0005-0000-0000-000049B60000}"/>
    <cellStyle name="보통" xfId="46575" xr:uid="{00000000-0005-0000-0000-00004AB60000}"/>
    <cellStyle name="뷭?_BOOKSHIP" xfId="46576" xr:uid="{00000000-0005-0000-0000-00004BB60000}"/>
    <cellStyle name="뷰A? [0]_엄넷?? " xfId="46577" xr:uid="{00000000-0005-0000-0000-00004CB60000}"/>
    <cellStyle name="뷰A?_엄넷?? " xfId="46578" xr:uid="{00000000-0005-0000-0000-00004DB60000}"/>
    <cellStyle name="뻇" xfId="46579" xr:uid="{00000000-0005-0000-0000-00004EB60000}"/>
    <cellStyle name="삼일-금지" xfId="46580" xr:uid="{00000000-0005-0000-0000-00004FB60000}"/>
    <cellStyle name="삼일-입력" xfId="46581" xr:uid="{00000000-0005-0000-0000-000050B60000}"/>
    <cellStyle name="새귑[0]_覩꼈1_첼鷺覩꼈瞳욋" xfId="46582" xr:uid="{00000000-0005-0000-0000-000051B60000}"/>
    <cellStyle name="새귑_롤痰삠悧 " xfId="46583" xr:uid="{00000000-0005-0000-0000-000052B60000}"/>
    <cellStyle name="선택영역의 가운데로" xfId="46584" xr:uid="{00000000-0005-0000-0000-000053B60000}"/>
    <cellStyle name="선택영역의 가운데로 2" xfId="46585" xr:uid="{00000000-0005-0000-0000-000054B60000}"/>
    <cellStyle name="선택영역의 가운데로 3" xfId="46586" xr:uid="{00000000-0005-0000-0000-000055B60000}"/>
    <cellStyle name="설계서-내용" xfId="46587" xr:uid="{00000000-0005-0000-0000-000056B60000}"/>
    <cellStyle name="설계서-내용-소수점" xfId="46588" xr:uid="{00000000-0005-0000-0000-000057B60000}"/>
    <cellStyle name="설계서-내용-우" xfId="46589" xr:uid="{00000000-0005-0000-0000-000058B60000}"/>
    <cellStyle name="설계서-내용-좌" xfId="46590" xr:uid="{00000000-0005-0000-0000-000059B60000}"/>
    <cellStyle name="설계서-소제목" xfId="46591" xr:uid="{00000000-0005-0000-0000-00005AB60000}"/>
    <cellStyle name="설계서-타이틀" xfId="46592" xr:uid="{00000000-0005-0000-0000-00005BB60000}"/>
    <cellStyle name="설계서-항목" xfId="46593" xr:uid="{00000000-0005-0000-0000-00005CB60000}"/>
    <cellStyle name="설명 텍스트" xfId="46594" xr:uid="{00000000-0005-0000-0000-00005DB60000}"/>
    <cellStyle name="셀 확인" xfId="46595" xr:uid="{00000000-0005-0000-0000-00005EB60000}"/>
    <cellStyle name="셈迷?XLS!check_filesche|_x0005_" xfId="46596" xr:uid="{00000000-0005-0000-0000-00005FB60000}"/>
    <cellStyle name="숫자(R)" xfId="46597" xr:uid="{00000000-0005-0000-0000-000060B60000}"/>
    <cellStyle name="쉼표 [0] 2" xfId="46598" xr:uid="{00000000-0005-0000-0000-000061B60000}"/>
    <cellStyle name="쉼표 [백만]" xfId="46599" xr:uid="{00000000-0005-0000-0000-000062B60000}"/>
    <cellStyle name="쉼표 [천원]" xfId="46600" xr:uid="{00000000-0005-0000-0000-000063B60000}"/>
    <cellStyle name="안건회계법인" xfId="46601" xr:uid="{00000000-0005-0000-0000-000064B60000}"/>
    <cellStyle name="연결된 셀" xfId="46602" xr:uid="{00000000-0005-0000-0000-000065B60000}"/>
    <cellStyle name="요약" xfId="46603" xr:uid="{00000000-0005-0000-0000-000066B60000}"/>
    <cellStyle name="요약 2" xfId="46604" xr:uid="{00000000-0005-0000-0000-000067B60000}"/>
    <cellStyle name="원" xfId="46605" xr:uid="{00000000-0005-0000-0000-000068B60000}"/>
    <cellStyle name="원통화" xfId="46606" xr:uid="{00000000-0005-0000-0000-000069B60000}"/>
    <cellStyle name="입력" xfId="46607" xr:uid="{00000000-0005-0000-0000-00006AB60000}"/>
    <cellStyle name="자리수" xfId="46608" xr:uid="{00000000-0005-0000-0000-00006BB60000}"/>
    <cellStyle name="자리수0" xfId="46609" xr:uid="{00000000-0005-0000-0000-00006CB60000}"/>
    <cellStyle name="제목" xfId="46610" xr:uid="{00000000-0005-0000-0000-00006DB60000}"/>
    <cellStyle name="제목 1" xfId="46611" xr:uid="{00000000-0005-0000-0000-00006EB60000}"/>
    <cellStyle name="제목 2" xfId="46612" xr:uid="{00000000-0005-0000-0000-00006FB60000}"/>
    <cellStyle name="제목 3" xfId="46613" xr:uid="{00000000-0005-0000-0000-000070B60000}"/>
    <cellStyle name="제목 3 2" xfId="46614" xr:uid="{00000000-0005-0000-0000-000071B60000}"/>
    <cellStyle name="제목 3 3" xfId="46615" xr:uid="{00000000-0005-0000-0000-000072B60000}"/>
    <cellStyle name="제목 4" xfId="46616" xr:uid="{00000000-0005-0000-0000-000073B60000}"/>
    <cellStyle name="좋음" xfId="46617" xr:uid="{00000000-0005-0000-0000-000074B60000}"/>
    <cellStyle name="지정되지 않음" xfId="46618" xr:uid="{00000000-0005-0000-0000-000075B60000}"/>
    <cellStyle name="쨊ㅐ?[0]_0f83zmlyytAvDZOSbNwjaTl2F??_x0004_Rhl" xfId="46619" xr:uid="{00000000-0005-0000-0000-000076B60000}"/>
    <cellStyle name="쨊ㅐ?_0f83zmlyytAvDZOSbNwjaTl2Fl2F??_x0004_R" xfId="46620" xr:uid="{00000000-0005-0000-0000-000077B60000}"/>
    <cellStyle name="출력" xfId="46621" xr:uid="{00000000-0005-0000-0000-000078B60000}"/>
    <cellStyle name="출력 2" xfId="46622" xr:uid="{00000000-0005-0000-0000-000079B60000}"/>
    <cellStyle name="콤냡?&lt;_x000f_$??: `1_1 " xfId="46623" xr:uid="{00000000-0005-0000-0000-00007AB60000}"/>
    <cellStyle name="콤마 [0]_  종  합  " xfId="46624" xr:uid="{00000000-0005-0000-0000-00007BB60000}"/>
    <cellStyle name="콤마,_x0005__x0014_" xfId="46625" xr:uid="{00000000-0005-0000-0000-00007CB60000}"/>
    <cellStyle name="콤마.1" xfId="46626" xr:uid="{00000000-0005-0000-0000-00007DB60000}"/>
    <cellStyle name="콤마_  종  합  " xfId="46627" xr:uid="{00000000-0005-0000-0000-00007EB60000}"/>
    <cellStyle name="쿯뱐[0]_0f83zmlyytAvDZOSbNwjaTl2FF??_x0004_Rh" xfId="46628" xr:uid="{00000000-0005-0000-0000-00007FB60000}"/>
    <cellStyle name="쿯뱐_0f83zmlyytAvDZOSbNwjaTl2Fl2FF??" xfId="46629" xr:uid="{00000000-0005-0000-0000-000080B60000}"/>
    <cellStyle name="통화 [$]" xfId="46630" xr:uid="{00000000-0005-0000-0000-000081B60000}"/>
    <cellStyle name="통화 [￥]" xfId="46631" xr:uid="{00000000-0005-0000-0000-000082B60000}"/>
    <cellStyle name="통화 [€]" xfId="46632" xr:uid="{00000000-0005-0000-0000-000083B60000}"/>
    <cellStyle name="통화 [0]_BP매입매출명세서" xfId="6017" xr:uid="{00000000-0005-0000-0000-000084B60000}"/>
    <cellStyle name="통화_BP매입매출명세서" xfId="6018" xr:uid="{00000000-0005-0000-0000-000085B60000}"/>
    <cellStyle name="퍼센트" xfId="46633" xr:uid="{00000000-0005-0000-0000-000086B60000}"/>
    <cellStyle name="표준 2" xfId="46634" xr:uid="{00000000-0005-0000-0000-000087B60000}"/>
    <cellStyle name="표준 2 2" xfId="46635" xr:uid="{00000000-0005-0000-0000-000088B60000}"/>
    <cellStyle name="표준_DEC99" xfId="6019" xr:uid="{00000000-0005-0000-0000-000089B60000}"/>
    <cellStyle name="표준△서식_NASIGN1" xfId="46636" xr:uid="{00000000-0005-0000-0000-00008AB60000}"/>
    <cellStyle name="합산" xfId="46637" xr:uid="{00000000-0005-0000-0000-00008BB60000}"/>
    <cellStyle name="화폐기호" xfId="46638" xr:uid="{00000000-0005-0000-0000-00008CB60000}"/>
    <cellStyle name="화폐기호0" xfId="46639" xr:uid="{00000000-0005-0000-0000-00008DB60000}"/>
    <cellStyle name="훐r?손익1" xfId="46640" xr:uid="{00000000-0005-0000-0000-00008EB60000}"/>
    <cellStyle name="一般_Credit Assesment Log" xfId="6020" xr:uid="{00000000-0005-0000-0000-00008FB60000}"/>
    <cellStyle name="千位分隔[0]_investee status_alibaba" xfId="46641" xr:uid="{00000000-0005-0000-0000-000090B60000}"/>
    <cellStyle name="千位分隔_AR flash with provision-OP Suzhou-R" xfId="6021" xr:uid="{00000000-0005-0000-0000-000091B60000}"/>
    <cellStyle name="咬訌裝?INCOM1" xfId="46642" xr:uid="{00000000-0005-0000-0000-000092B60000}"/>
    <cellStyle name="咬訌裝?INCOM10" xfId="46643" xr:uid="{00000000-0005-0000-0000-000093B60000}"/>
    <cellStyle name="咬訌裝?INCOM2" xfId="46644" xr:uid="{00000000-0005-0000-0000-000094B60000}"/>
    <cellStyle name="咬訌裝?INCOM3" xfId="46645" xr:uid="{00000000-0005-0000-0000-000095B60000}"/>
    <cellStyle name="咬訌裝?INCOM4" xfId="46646" xr:uid="{00000000-0005-0000-0000-000096B60000}"/>
    <cellStyle name="咬訌裝?INCOM5" xfId="46647" xr:uid="{00000000-0005-0000-0000-000097B60000}"/>
    <cellStyle name="咬訌裝?INCOM6" xfId="46648" xr:uid="{00000000-0005-0000-0000-000098B60000}"/>
    <cellStyle name="咬訌裝?INCOM7" xfId="46649" xr:uid="{00000000-0005-0000-0000-000099B60000}"/>
    <cellStyle name="咬訌裝?INCOM8" xfId="46650" xr:uid="{00000000-0005-0000-0000-00009AB60000}"/>
    <cellStyle name="咬訌裝?INCOM9" xfId="46651" xr:uid="{00000000-0005-0000-0000-00009BB60000}"/>
    <cellStyle name="咬訌裝?PRIB11" xfId="46652" xr:uid="{00000000-0005-0000-0000-00009CB60000}"/>
    <cellStyle name="常规 2 2" xfId="10666" xr:uid="{00000000-0005-0000-0000-00009DB60000}"/>
    <cellStyle name="常规 5" xfId="10664" xr:uid="{00000000-0005-0000-0000-00009EB60000}"/>
    <cellStyle name="常规_Book2-from Tuul-2005-11-14" xfId="6022" xr:uid="{00000000-0005-0000-0000-00009FB60000}"/>
    <cellStyle name="桁区切り [0.00]_#711 ﾃｸﾉﾛｼﾞｰ別TPNO" xfId="6023" xr:uid="{00000000-0005-0000-0000-0000A0B60000}"/>
    <cellStyle name="桁区切り_3VSORT_TTR_599" xfId="6024" xr:uid="{00000000-0005-0000-0000-0000A1B60000}"/>
    <cellStyle name="標準_(HKM)2002下方針_(HKM)新営 計画" xfId="6025" xr:uid="{00000000-0005-0000-0000-0000A2B60000}"/>
    <cellStyle name="通貨 [0.00]_3VSORT_TTR_599" xfId="6026" xr:uid="{00000000-0005-0000-0000-0000A3B60000}"/>
    <cellStyle name="通貨_3VSORT_TTR_599" xfId="6027" xr:uid="{00000000-0005-0000-0000-0000A4B6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mruColors>
      <color rgb="FFFFC585"/>
      <color rgb="FF286A6C"/>
      <color rgb="FFFBBF7F"/>
      <color rgb="FF7EA6A7"/>
      <color rgb="FFC57F7F"/>
      <color rgb="FFE2BFBF"/>
      <color rgb="FFA9C3C4"/>
      <color rgb="FFE8E8E8"/>
      <color rgb="FF8B0000"/>
      <color rgb="FFF77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7.xml"/><Relationship Id="rId117" Type="http://schemas.openxmlformats.org/officeDocument/2006/relationships/externalLink" Target="externalLinks/externalLink60.xml"/><Relationship Id="rId21" Type="http://schemas.openxmlformats.org/officeDocument/2006/relationships/chartsheet" Target="chartsheets/sheet13.xml"/><Relationship Id="rId42" Type="http://schemas.openxmlformats.org/officeDocument/2006/relationships/chartsheet" Target="chartsheets/sheet30.xml"/><Relationship Id="rId47" Type="http://schemas.openxmlformats.org/officeDocument/2006/relationships/worksheet" Target="worksheets/sheet13.xml"/><Relationship Id="rId63" Type="http://schemas.openxmlformats.org/officeDocument/2006/relationships/externalLink" Target="externalLinks/externalLink6.xml"/><Relationship Id="rId68" Type="http://schemas.openxmlformats.org/officeDocument/2006/relationships/externalLink" Target="externalLinks/externalLink11.xml"/><Relationship Id="rId84" Type="http://schemas.openxmlformats.org/officeDocument/2006/relationships/externalLink" Target="externalLinks/externalLink27.xml"/><Relationship Id="rId89" Type="http://schemas.openxmlformats.org/officeDocument/2006/relationships/externalLink" Target="externalLinks/externalLink32.xml"/><Relationship Id="rId112" Type="http://schemas.openxmlformats.org/officeDocument/2006/relationships/externalLink" Target="externalLinks/externalLink55.xml"/><Relationship Id="rId133" Type="http://schemas.openxmlformats.org/officeDocument/2006/relationships/externalLink" Target="externalLinks/externalLink76.xml"/><Relationship Id="rId138" Type="http://schemas.openxmlformats.org/officeDocument/2006/relationships/externalLink" Target="externalLinks/externalLink81.xml"/><Relationship Id="rId154" Type="http://schemas.openxmlformats.org/officeDocument/2006/relationships/externalLink" Target="externalLinks/externalLink97.xml"/><Relationship Id="rId159" Type="http://schemas.openxmlformats.org/officeDocument/2006/relationships/externalLink" Target="externalLinks/externalLink102.xml"/><Relationship Id="rId175" Type="http://schemas.openxmlformats.org/officeDocument/2006/relationships/externalLink" Target="externalLinks/externalLink118.xml"/><Relationship Id="rId170" Type="http://schemas.openxmlformats.org/officeDocument/2006/relationships/externalLink" Target="externalLinks/externalLink113.xml"/><Relationship Id="rId16" Type="http://schemas.openxmlformats.org/officeDocument/2006/relationships/chartsheet" Target="chartsheets/sheet10.xml"/><Relationship Id="rId107" Type="http://schemas.openxmlformats.org/officeDocument/2006/relationships/externalLink" Target="externalLinks/externalLink50.xml"/><Relationship Id="rId11" Type="http://schemas.openxmlformats.org/officeDocument/2006/relationships/chartsheet" Target="chartsheets/sheet5.xml"/><Relationship Id="rId32" Type="http://schemas.openxmlformats.org/officeDocument/2006/relationships/worksheet" Target="worksheets/sheet10.xml"/><Relationship Id="rId37" Type="http://schemas.openxmlformats.org/officeDocument/2006/relationships/chartsheet" Target="chartsheets/sheet26.xml"/><Relationship Id="rId53" Type="http://schemas.openxmlformats.org/officeDocument/2006/relationships/chartsheet" Target="chartsheets/sheet35.xml"/><Relationship Id="rId58" Type="http://schemas.openxmlformats.org/officeDocument/2006/relationships/externalLink" Target="externalLinks/externalLink1.xml"/><Relationship Id="rId74" Type="http://schemas.openxmlformats.org/officeDocument/2006/relationships/externalLink" Target="externalLinks/externalLink17.xml"/><Relationship Id="rId79" Type="http://schemas.openxmlformats.org/officeDocument/2006/relationships/externalLink" Target="externalLinks/externalLink22.xml"/><Relationship Id="rId102" Type="http://schemas.openxmlformats.org/officeDocument/2006/relationships/externalLink" Target="externalLinks/externalLink45.xml"/><Relationship Id="rId123" Type="http://schemas.openxmlformats.org/officeDocument/2006/relationships/externalLink" Target="externalLinks/externalLink66.xml"/><Relationship Id="rId128" Type="http://schemas.openxmlformats.org/officeDocument/2006/relationships/externalLink" Target="externalLinks/externalLink71.xml"/><Relationship Id="rId144" Type="http://schemas.openxmlformats.org/officeDocument/2006/relationships/externalLink" Target="externalLinks/externalLink87.xml"/><Relationship Id="rId149" Type="http://schemas.openxmlformats.org/officeDocument/2006/relationships/externalLink" Target="externalLinks/externalLink92.xml"/><Relationship Id="rId5" Type="http://schemas.openxmlformats.org/officeDocument/2006/relationships/chartsheet" Target="chartsheets/sheet2.xml"/><Relationship Id="rId90" Type="http://schemas.openxmlformats.org/officeDocument/2006/relationships/externalLink" Target="externalLinks/externalLink33.xml"/><Relationship Id="rId95" Type="http://schemas.openxmlformats.org/officeDocument/2006/relationships/externalLink" Target="externalLinks/externalLink38.xml"/><Relationship Id="rId160" Type="http://schemas.openxmlformats.org/officeDocument/2006/relationships/externalLink" Target="externalLinks/externalLink103.xml"/><Relationship Id="rId165" Type="http://schemas.openxmlformats.org/officeDocument/2006/relationships/externalLink" Target="externalLinks/externalLink108.xml"/><Relationship Id="rId181" Type="http://schemas.openxmlformats.org/officeDocument/2006/relationships/theme" Target="theme/theme1.xml"/><Relationship Id="rId186" Type="http://schemas.openxmlformats.org/officeDocument/2006/relationships/customXml" Target="../customXml/item2.xml"/><Relationship Id="rId22" Type="http://schemas.openxmlformats.org/officeDocument/2006/relationships/chartsheet" Target="chartsheets/sheet14.xml"/><Relationship Id="rId27" Type="http://schemas.openxmlformats.org/officeDocument/2006/relationships/chartsheet" Target="chartsheets/sheet18.xml"/><Relationship Id="rId43" Type="http://schemas.openxmlformats.org/officeDocument/2006/relationships/chartsheet" Target="chartsheets/sheet31.xml"/><Relationship Id="rId48" Type="http://schemas.openxmlformats.org/officeDocument/2006/relationships/worksheet" Target="worksheets/sheet14.xml"/><Relationship Id="rId64" Type="http://schemas.openxmlformats.org/officeDocument/2006/relationships/externalLink" Target="externalLinks/externalLink7.xml"/><Relationship Id="rId69" Type="http://schemas.openxmlformats.org/officeDocument/2006/relationships/externalLink" Target="externalLinks/externalLink12.xml"/><Relationship Id="rId113" Type="http://schemas.openxmlformats.org/officeDocument/2006/relationships/externalLink" Target="externalLinks/externalLink56.xml"/><Relationship Id="rId118" Type="http://schemas.openxmlformats.org/officeDocument/2006/relationships/externalLink" Target="externalLinks/externalLink61.xml"/><Relationship Id="rId134" Type="http://schemas.openxmlformats.org/officeDocument/2006/relationships/externalLink" Target="externalLinks/externalLink77.xml"/><Relationship Id="rId139" Type="http://schemas.openxmlformats.org/officeDocument/2006/relationships/externalLink" Target="externalLinks/externalLink82.xml"/><Relationship Id="rId80" Type="http://schemas.openxmlformats.org/officeDocument/2006/relationships/externalLink" Target="externalLinks/externalLink23.xml"/><Relationship Id="rId85" Type="http://schemas.openxmlformats.org/officeDocument/2006/relationships/externalLink" Target="externalLinks/externalLink28.xml"/><Relationship Id="rId150" Type="http://schemas.openxmlformats.org/officeDocument/2006/relationships/externalLink" Target="externalLinks/externalLink93.xml"/><Relationship Id="rId155" Type="http://schemas.openxmlformats.org/officeDocument/2006/relationships/externalLink" Target="externalLinks/externalLink98.xml"/><Relationship Id="rId171" Type="http://schemas.openxmlformats.org/officeDocument/2006/relationships/externalLink" Target="externalLinks/externalLink114.xml"/><Relationship Id="rId176" Type="http://schemas.openxmlformats.org/officeDocument/2006/relationships/externalLink" Target="externalLinks/externalLink119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33" Type="http://schemas.openxmlformats.org/officeDocument/2006/relationships/chartsheet" Target="chartsheets/sheet23.xml"/><Relationship Id="rId38" Type="http://schemas.openxmlformats.org/officeDocument/2006/relationships/chartsheet" Target="chartsheets/sheet27.xml"/><Relationship Id="rId59" Type="http://schemas.openxmlformats.org/officeDocument/2006/relationships/externalLink" Target="externalLinks/externalLink2.xml"/><Relationship Id="rId103" Type="http://schemas.openxmlformats.org/officeDocument/2006/relationships/externalLink" Target="externalLinks/externalLink46.xml"/><Relationship Id="rId108" Type="http://schemas.openxmlformats.org/officeDocument/2006/relationships/externalLink" Target="externalLinks/externalLink51.xml"/><Relationship Id="rId124" Type="http://schemas.openxmlformats.org/officeDocument/2006/relationships/externalLink" Target="externalLinks/externalLink67.xml"/><Relationship Id="rId129" Type="http://schemas.openxmlformats.org/officeDocument/2006/relationships/externalLink" Target="externalLinks/externalLink72.xml"/><Relationship Id="rId54" Type="http://schemas.openxmlformats.org/officeDocument/2006/relationships/worksheet" Target="worksheets/sheet19.xml"/><Relationship Id="rId70" Type="http://schemas.openxmlformats.org/officeDocument/2006/relationships/externalLink" Target="externalLinks/externalLink13.xml"/><Relationship Id="rId75" Type="http://schemas.openxmlformats.org/officeDocument/2006/relationships/externalLink" Target="externalLinks/externalLink18.xml"/><Relationship Id="rId91" Type="http://schemas.openxmlformats.org/officeDocument/2006/relationships/externalLink" Target="externalLinks/externalLink34.xml"/><Relationship Id="rId96" Type="http://schemas.openxmlformats.org/officeDocument/2006/relationships/externalLink" Target="externalLinks/externalLink39.xml"/><Relationship Id="rId140" Type="http://schemas.openxmlformats.org/officeDocument/2006/relationships/externalLink" Target="externalLinks/externalLink83.xml"/><Relationship Id="rId145" Type="http://schemas.openxmlformats.org/officeDocument/2006/relationships/externalLink" Target="externalLinks/externalLink88.xml"/><Relationship Id="rId161" Type="http://schemas.openxmlformats.org/officeDocument/2006/relationships/externalLink" Target="externalLinks/externalLink104.xml"/><Relationship Id="rId166" Type="http://schemas.openxmlformats.org/officeDocument/2006/relationships/externalLink" Target="externalLinks/externalLink109.xml"/><Relationship Id="rId182" Type="http://schemas.openxmlformats.org/officeDocument/2006/relationships/styles" Target="styles.xml"/><Relationship Id="rId187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23" Type="http://schemas.openxmlformats.org/officeDocument/2006/relationships/chartsheet" Target="chartsheets/sheet15.xml"/><Relationship Id="rId28" Type="http://schemas.openxmlformats.org/officeDocument/2006/relationships/chartsheet" Target="chartsheets/sheet19.xml"/><Relationship Id="rId49" Type="http://schemas.openxmlformats.org/officeDocument/2006/relationships/worksheet" Target="worksheets/sheet15.xml"/><Relationship Id="rId114" Type="http://schemas.openxmlformats.org/officeDocument/2006/relationships/externalLink" Target="externalLinks/externalLink57.xml"/><Relationship Id="rId119" Type="http://schemas.openxmlformats.org/officeDocument/2006/relationships/externalLink" Target="externalLinks/externalLink62.xml"/><Relationship Id="rId44" Type="http://schemas.openxmlformats.org/officeDocument/2006/relationships/chartsheet" Target="chartsheets/sheet32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81" Type="http://schemas.openxmlformats.org/officeDocument/2006/relationships/externalLink" Target="externalLinks/externalLink24.xml"/><Relationship Id="rId86" Type="http://schemas.openxmlformats.org/officeDocument/2006/relationships/externalLink" Target="externalLinks/externalLink29.xml"/><Relationship Id="rId130" Type="http://schemas.openxmlformats.org/officeDocument/2006/relationships/externalLink" Target="externalLinks/externalLink73.xml"/><Relationship Id="rId135" Type="http://schemas.openxmlformats.org/officeDocument/2006/relationships/externalLink" Target="externalLinks/externalLink78.xml"/><Relationship Id="rId151" Type="http://schemas.openxmlformats.org/officeDocument/2006/relationships/externalLink" Target="externalLinks/externalLink94.xml"/><Relationship Id="rId156" Type="http://schemas.openxmlformats.org/officeDocument/2006/relationships/externalLink" Target="externalLinks/externalLink99.xml"/><Relationship Id="rId177" Type="http://schemas.openxmlformats.org/officeDocument/2006/relationships/externalLink" Target="externalLinks/externalLink120.xml"/><Relationship Id="rId172" Type="http://schemas.openxmlformats.org/officeDocument/2006/relationships/externalLink" Target="externalLinks/externalLink115.xml"/><Relationship Id="rId13" Type="http://schemas.openxmlformats.org/officeDocument/2006/relationships/chartsheet" Target="chartsheets/sheet7.xml"/><Relationship Id="rId18" Type="http://schemas.openxmlformats.org/officeDocument/2006/relationships/worksheet" Target="worksheets/sheet7.xml"/><Relationship Id="rId39" Type="http://schemas.openxmlformats.org/officeDocument/2006/relationships/chartsheet" Target="chartsheets/sheet28.xml"/><Relationship Id="rId109" Type="http://schemas.openxmlformats.org/officeDocument/2006/relationships/externalLink" Target="externalLinks/externalLink52.xml"/><Relationship Id="rId34" Type="http://schemas.openxmlformats.org/officeDocument/2006/relationships/chartsheet" Target="chartsheets/sheet24.xml"/><Relationship Id="rId50" Type="http://schemas.openxmlformats.org/officeDocument/2006/relationships/worksheet" Target="worksheets/sheet16.xml"/><Relationship Id="rId55" Type="http://schemas.openxmlformats.org/officeDocument/2006/relationships/chartsheet" Target="chartsheets/sheet36.xml"/><Relationship Id="rId76" Type="http://schemas.openxmlformats.org/officeDocument/2006/relationships/externalLink" Target="externalLinks/externalLink19.xml"/><Relationship Id="rId97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47.xml"/><Relationship Id="rId120" Type="http://schemas.openxmlformats.org/officeDocument/2006/relationships/externalLink" Target="externalLinks/externalLink63.xml"/><Relationship Id="rId125" Type="http://schemas.openxmlformats.org/officeDocument/2006/relationships/externalLink" Target="externalLinks/externalLink68.xml"/><Relationship Id="rId141" Type="http://schemas.openxmlformats.org/officeDocument/2006/relationships/externalLink" Target="externalLinks/externalLink84.xml"/><Relationship Id="rId146" Type="http://schemas.openxmlformats.org/officeDocument/2006/relationships/externalLink" Target="externalLinks/externalLink89.xml"/><Relationship Id="rId167" Type="http://schemas.openxmlformats.org/officeDocument/2006/relationships/externalLink" Target="externalLinks/externalLink110.xml"/><Relationship Id="rId7" Type="http://schemas.openxmlformats.org/officeDocument/2006/relationships/worksheet" Target="worksheets/sheet4.xml"/><Relationship Id="rId71" Type="http://schemas.openxmlformats.org/officeDocument/2006/relationships/externalLink" Target="externalLinks/externalLink14.xml"/><Relationship Id="rId92" Type="http://schemas.openxmlformats.org/officeDocument/2006/relationships/externalLink" Target="externalLinks/externalLink35.xml"/><Relationship Id="rId162" Type="http://schemas.openxmlformats.org/officeDocument/2006/relationships/externalLink" Target="externalLinks/externalLink105.xml"/><Relationship Id="rId18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chartsheet" Target="chartsheets/sheet20.xml"/><Relationship Id="rId24" Type="http://schemas.openxmlformats.org/officeDocument/2006/relationships/chartsheet" Target="chartsheets/sheet16.xml"/><Relationship Id="rId40" Type="http://schemas.openxmlformats.org/officeDocument/2006/relationships/chartsheet" Target="chartsheets/sheet29.xml"/><Relationship Id="rId45" Type="http://schemas.openxmlformats.org/officeDocument/2006/relationships/chartsheet" Target="chartsheets/sheet33.xml"/><Relationship Id="rId66" Type="http://schemas.openxmlformats.org/officeDocument/2006/relationships/externalLink" Target="externalLinks/externalLink9.xml"/><Relationship Id="rId87" Type="http://schemas.openxmlformats.org/officeDocument/2006/relationships/externalLink" Target="externalLinks/externalLink30.xml"/><Relationship Id="rId110" Type="http://schemas.openxmlformats.org/officeDocument/2006/relationships/externalLink" Target="externalLinks/externalLink53.xml"/><Relationship Id="rId115" Type="http://schemas.openxmlformats.org/officeDocument/2006/relationships/externalLink" Target="externalLinks/externalLink58.xml"/><Relationship Id="rId131" Type="http://schemas.openxmlformats.org/officeDocument/2006/relationships/externalLink" Target="externalLinks/externalLink74.xml"/><Relationship Id="rId136" Type="http://schemas.openxmlformats.org/officeDocument/2006/relationships/externalLink" Target="externalLinks/externalLink79.xml"/><Relationship Id="rId157" Type="http://schemas.openxmlformats.org/officeDocument/2006/relationships/externalLink" Target="externalLinks/externalLink100.xml"/><Relationship Id="rId178" Type="http://schemas.openxmlformats.org/officeDocument/2006/relationships/externalLink" Target="externalLinks/externalLink121.xml"/><Relationship Id="rId61" Type="http://schemas.openxmlformats.org/officeDocument/2006/relationships/externalLink" Target="externalLinks/externalLink4.xml"/><Relationship Id="rId82" Type="http://schemas.openxmlformats.org/officeDocument/2006/relationships/externalLink" Target="externalLinks/externalLink25.xml"/><Relationship Id="rId152" Type="http://schemas.openxmlformats.org/officeDocument/2006/relationships/externalLink" Target="externalLinks/externalLink95.xml"/><Relationship Id="rId173" Type="http://schemas.openxmlformats.org/officeDocument/2006/relationships/externalLink" Target="externalLinks/externalLink116.xml"/><Relationship Id="rId19" Type="http://schemas.openxmlformats.org/officeDocument/2006/relationships/worksheet" Target="worksheets/sheet8.xml"/><Relationship Id="rId14" Type="http://schemas.openxmlformats.org/officeDocument/2006/relationships/chartsheet" Target="chartsheets/sheet8.xml"/><Relationship Id="rId30" Type="http://schemas.openxmlformats.org/officeDocument/2006/relationships/chartsheet" Target="chartsheets/sheet21.xml"/><Relationship Id="rId35" Type="http://schemas.openxmlformats.org/officeDocument/2006/relationships/chartsheet" Target="chartsheets/sheet25.xml"/><Relationship Id="rId56" Type="http://schemas.openxmlformats.org/officeDocument/2006/relationships/chartsheet" Target="chartsheets/sheet37.xml"/><Relationship Id="rId77" Type="http://schemas.openxmlformats.org/officeDocument/2006/relationships/externalLink" Target="externalLinks/externalLink20.xml"/><Relationship Id="rId100" Type="http://schemas.openxmlformats.org/officeDocument/2006/relationships/externalLink" Target="externalLinks/externalLink43.xml"/><Relationship Id="rId105" Type="http://schemas.openxmlformats.org/officeDocument/2006/relationships/externalLink" Target="externalLinks/externalLink48.xml"/><Relationship Id="rId126" Type="http://schemas.openxmlformats.org/officeDocument/2006/relationships/externalLink" Target="externalLinks/externalLink69.xml"/><Relationship Id="rId147" Type="http://schemas.openxmlformats.org/officeDocument/2006/relationships/externalLink" Target="externalLinks/externalLink90.xml"/><Relationship Id="rId168" Type="http://schemas.openxmlformats.org/officeDocument/2006/relationships/externalLink" Target="externalLinks/externalLink111.xml"/><Relationship Id="rId8" Type="http://schemas.openxmlformats.org/officeDocument/2006/relationships/worksheet" Target="worksheets/sheet5.xml"/><Relationship Id="rId51" Type="http://schemas.openxmlformats.org/officeDocument/2006/relationships/worksheet" Target="worksheets/sheet17.xml"/><Relationship Id="rId72" Type="http://schemas.openxmlformats.org/officeDocument/2006/relationships/externalLink" Target="externalLinks/externalLink15.xml"/><Relationship Id="rId93" Type="http://schemas.openxmlformats.org/officeDocument/2006/relationships/externalLink" Target="externalLinks/externalLink36.xml"/><Relationship Id="rId98" Type="http://schemas.openxmlformats.org/officeDocument/2006/relationships/externalLink" Target="externalLinks/externalLink41.xml"/><Relationship Id="rId121" Type="http://schemas.openxmlformats.org/officeDocument/2006/relationships/externalLink" Target="externalLinks/externalLink64.xml"/><Relationship Id="rId142" Type="http://schemas.openxmlformats.org/officeDocument/2006/relationships/externalLink" Target="externalLinks/externalLink85.xml"/><Relationship Id="rId163" Type="http://schemas.openxmlformats.org/officeDocument/2006/relationships/externalLink" Target="externalLinks/externalLink106.xml"/><Relationship Id="rId184" Type="http://schemas.openxmlformats.org/officeDocument/2006/relationships/calcChain" Target="calcChain.xml"/><Relationship Id="rId3" Type="http://schemas.openxmlformats.org/officeDocument/2006/relationships/chartsheet" Target="chartsheets/sheet1.xml"/><Relationship Id="rId25" Type="http://schemas.openxmlformats.org/officeDocument/2006/relationships/worksheet" Target="worksheets/sheet9.xml"/><Relationship Id="rId46" Type="http://schemas.openxmlformats.org/officeDocument/2006/relationships/chartsheet" Target="chartsheets/sheet34.xml"/><Relationship Id="rId67" Type="http://schemas.openxmlformats.org/officeDocument/2006/relationships/externalLink" Target="externalLinks/externalLink10.xml"/><Relationship Id="rId116" Type="http://schemas.openxmlformats.org/officeDocument/2006/relationships/externalLink" Target="externalLinks/externalLink59.xml"/><Relationship Id="rId137" Type="http://schemas.openxmlformats.org/officeDocument/2006/relationships/externalLink" Target="externalLinks/externalLink80.xml"/><Relationship Id="rId158" Type="http://schemas.openxmlformats.org/officeDocument/2006/relationships/externalLink" Target="externalLinks/externalLink101.xml"/><Relationship Id="rId20" Type="http://schemas.openxmlformats.org/officeDocument/2006/relationships/chartsheet" Target="chartsheets/sheet12.xml"/><Relationship Id="rId41" Type="http://schemas.openxmlformats.org/officeDocument/2006/relationships/worksheet" Target="worksheets/sheet12.xml"/><Relationship Id="rId62" Type="http://schemas.openxmlformats.org/officeDocument/2006/relationships/externalLink" Target="externalLinks/externalLink5.xml"/><Relationship Id="rId83" Type="http://schemas.openxmlformats.org/officeDocument/2006/relationships/externalLink" Target="externalLinks/externalLink26.xml"/><Relationship Id="rId88" Type="http://schemas.openxmlformats.org/officeDocument/2006/relationships/externalLink" Target="externalLinks/externalLink31.xml"/><Relationship Id="rId111" Type="http://schemas.openxmlformats.org/officeDocument/2006/relationships/externalLink" Target="externalLinks/externalLink54.xml"/><Relationship Id="rId132" Type="http://schemas.openxmlformats.org/officeDocument/2006/relationships/externalLink" Target="externalLinks/externalLink75.xml"/><Relationship Id="rId153" Type="http://schemas.openxmlformats.org/officeDocument/2006/relationships/externalLink" Target="externalLinks/externalLink96.xml"/><Relationship Id="rId174" Type="http://schemas.openxmlformats.org/officeDocument/2006/relationships/externalLink" Target="externalLinks/externalLink117.xml"/><Relationship Id="rId179" Type="http://schemas.openxmlformats.org/officeDocument/2006/relationships/externalLink" Target="externalLinks/externalLink122.xml"/><Relationship Id="rId15" Type="http://schemas.openxmlformats.org/officeDocument/2006/relationships/chartsheet" Target="chartsheets/sheet9.xml"/><Relationship Id="rId36" Type="http://schemas.openxmlformats.org/officeDocument/2006/relationships/worksheet" Target="worksheets/sheet11.xml"/><Relationship Id="rId57" Type="http://schemas.openxmlformats.org/officeDocument/2006/relationships/chartsheet" Target="chartsheets/sheet38.xml"/><Relationship Id="rId106" Type="http://schemas.openxmlformats.org/officeDocument/2006/relationships/externalLink" Target="externalLinks/externalLink49.xml"/><Relationship Id="rId127" Type="http://schemas.openxmlformats.org/officeDocument/2006/relationships/externalLink" Target="externalLinks/externalLink70.xml"/><Relationship Id="rId10" Type="http://schemas.openxmlformats.org/officeDocument/2006/relationships/chartsheet" Target="chartsheets/sheet4.xml"/><Relationship Id="rId31" Type="http://schemas.openxmlformats.org/officeDocument/2006/relationships/chartsheet" Target="chartsheets/sheet22.xml"/><Relationship Id="rId52" Type="http://schemas.openxmlformats.org/officeDocument/2006/relationships/worksheet" Target="worksheets/sheet18.xml"/><Relationship Id="rId73" Type="http://schemas.openxmlformats.org/officeDocument/2006/relationships/externalLink" Target="externalLinks/externalLink16.xml"/><Relationship Id="rId78" Type="http://schemas.openxmlformats.org/officeDocument/2006/relationships/externalLink" Target="externalLinks/externalLink21.xml"/><Relationship Id="rId94" Type="http://schemas.openxmlformats.org/officeDocument/2006/relationships/externalLink" Target="externalLinks/externalLink37.xml"/><Relationship Id="rId99" Type="http://schemas.openxmlformats.org/officeDocument/2006/relationships/externalLink" Target="externalLinks/externalLink42.xml"/><Relationship Id="rId101" Type="http://schemas.openxmlformats.org/officeDocument/2006/relationships/externalLink" Target="externalLinks/externalLink44.xml"/><Relationship Id="rId122" Type="http://schemas.openxmlformats.org/officeDocument/2006/relationships/externalLink" Target="externalLinks/externalLink65.xml"/><Relationship Id="rId143" Type="http://schemas.openxmlformats.org/officeDocument/2006/relationships/externalLink" Target="externalLinks/externalLink86.xml"/><Relationship Id="rId148" Type="http://schemas.openxmlformats.org/officeDocument/2006/relationships/externalLink" Target="externalLinks/externalLink91.xml"/><Relationship Id="rId164" Type="http://schemas.openxmlformats.org/officeDocument/2006/relationships/externalLink" Target="externalLinks/externalLink107.xml"/><Relationship Id="rId169" Type="http://schemas.openxmlformats.org/officeDocument/2006/relationships/externalLink" Target="externalLinks/externalLink112.xml"/><Relationship Id="rId185" Type="http://schemas.openxmlformats.org/officeDocument/2006/relationships/customXml" Target="../customXml/item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6.xml"/><Relationship Id="rId180" Type="http://schemas.openxmlformats.org/officeDocument/2006/relationships/externalLink" Target="externalLinks/externalLink123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600703758184075E-2"/>
          <c:y val="9.3898451800937893E-2"/>
          <c:w val="0.93912226356320849"/>
          <c:h val="0.78916522726641014"/>
        </c:manualLayout>
      </c:layout>
      <c:areaChart>
        <c:grouping val="stacked"/>
        <c:varyColors val="0"/>
        <c:ser>
          <c:idx val="0"/>
          <c:order val="3"/>
          <c:tx>
            <c:strRef>
              <c:f>'1.1.Инфляцын төсөөлөл'!$A$5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төсөөлөл'!$B$5:$Y$5</c15:sqref>
                  </c15:fullRef>
                </c:ext>
              </c:extLst>
              <c:f>'1.1.Инфляцын төсөөлөл'!$F$5:$Y$5</c:f>
              <c:numCache>
                <c:formatCode>0.0%</c:formatCode>
                <c:ptCount val="20"/>
                <c:pt idx="0">
                  <c:v>0.11889106300000001</c:v>
                </c:pt>
                <c:pt idx="1">
                  <c:v>0.10110219400000001</c:v>
                </c:pt>
                <c:pt idx="2">
                  <c:v>9.0045338699999991E-2</c:v>
                </c:pt>
                <c:pt idx="3">
                  <c:v>8.3241717899999998E-2</c:v>
                </c:pt>
                <c:pt idx="4">
                  <c:v>6.5191244199999998E-2</c:v>
                </c:pt>
                <c:pt idx="5">
                  <c:v>4.6125706900000001E-2</c:v>
                </c:pt>
                <c:pt idx="6">
                  <c:v>5.3849710899999993E-2</c:v>
                </c:pt>
                <c:pt idx="7">
                  <c:v>7.2850494200000004E-2</c:v>
                </c:pt>
                <c:pt idx="8">
                  <c:v>9.7528718299999997E-2</c:v>
                </c:pt>
                <c:pt idx="9">
                  <c:v>7.8232321100000002E-2</c:v>
                </c:pt>
                <c:pt idx="10">
                  <c:v>5.9400789699999998E-2</c:v>
                </c:pt>
                <c:pt idx="11">
                  <c:v>2.89300958E-2</c:v>
                </c:pt>
                <c:pt idx="12">
                  <c:v>4.9443551500000238E-4</c:v>
                </c:pt>
                <c:pt idx="13">
                  <c:v>-4.8924782800000011E-3</c:v>
                </c:pt>
                <c:pt idx="14">
                  <c:v>-1.68068951E-2</c:v>
                </c:pt>
                <c:pt idx="15">
                  <c:v>-2.6994392599999997E-2</c:v>
                </c:pt>
                <c:pt idx="16">
                  <c:v>-3.3807518299999999E-2</c:v>
                </c:pt>
                <c:pt idx="17">
                  <c:v>-3.9485805900000004E-2</c:v>
                </c:pt>
                <c:pt idx="18">
                  <c:v>-4.4989585200000001E-2</c:v>
                </c:pt>
                <c:pt idx="19">
                  <c:v>-4.9663631199999995E-2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7-4F7A-BD77-D50836EAC04B}"/>
            </c:ext>
          </c:extLst>
        </c:ser>
        <c:ser>
          <c:idx val="1"/>
          <c:order val="4"/>
          <c:tx>
            <c:strRef>
              <c:f>'1.1.Инфляцын төсөөлөл'!$A$6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төсөөлөл'!$B$6:$Y$6</c15:sqref>
                  </c15:fullRef>
                </c:ext>
              </c:extLst>
              <c:f>'1.1.Инфляцын төсөөлөл'!$F$6:$Y$6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1.0497490900000003E-2</c:v>
                </c:pt>
                <c:pt idx="10">
                  <c:v>1.9947347700000007E-2</c:v>
                </c:pt>
                <c:pt idx="11">
                  <c:v>2.9266160999999995E-2</c:v>
                </c:pt>
                <c:pt idx="12">
                  <c:v>3.8091854184999996E-2</c:v>
                </c:pt>
                <c:pt idx="13">
                  <c:v>4.2890449980000002E-2</c:v>
                </c:pt>
                <c:pt idx="14">
                  <c:v>4.5133574900000001E-2</c:v>
                </c:pt>
                <c:pt idx="15">
                  <c:v>4.6154696699999997E-2</c:v>
                </c:pt>
                <c:pt idx="16">
                  <c:v>4.6666361099999998E-2</c:v>
                </c:pt>
                <c:pt idx="17">
                  <c:v>4.6849562830000004E-2</c:v>
                </c:pt>
                <c:pt idx="18">
                  <c:v>4.6827286570000001E-2</c:v>
                </c:pt>
                <c:pt idx="19">
                  <c:v>4.6730670989999994E-2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7-4F7A-BD77-D50836EAC04B}"/>
            </c:ext>
          </c:extLst>
        </c:ser>
        <c:ser>
          <c:idx val="2"/>
          <c:order val="5"/>
          <c:tx>
            <c:strRef>
              <c:f>'1.1.Инфляцын төсөөлөл'!$A$7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төсөөлөл'!$B$7:$Y$7</c15:sqref>
                  </c15:fullRef>
                </c:ext>
              </c:extLst>
              <c:f>'1.1.Инфляцын төсөөлөл'!$F$7:$Y$7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6.0088782999999923E-3</c:v>
                </c:pt>
                <c:pt idx="10">
                  <c:v>1.1498536899999995E-2</c:v>
                </c:pt>
                <c:pt idx="11">
                  <c:v>1.6994797300000003E-2</c:v>
                </c:pt>
                <c:pt idx="12">
                  <c:v>2.2281699800000006E-2</c:v>
                </c:pt>
                <c:pt idx="13">
                  <c:v>2.5183580500000004E-2</c:v>
                </c:pt>
                <c:pt idx="14">
                  <c:v>2.6556312100000003E-2</c:v>
                </c:pt>
                <c:pt idx="15">
                  <c:v>2.7188175499999998E-2</c:v>
                </c:pt>
                <c:pt idx="16">
                  <c:v>2.7507297899999998E-2</c:v>
                </c:pt>
                <c:pt idx="17">
                  <c:v>2.7625088169999999E-2</c:v>
                </c:pt>
                <c:pt idx="18">
                  <c:v>2.761725533E-2</c:v>
                </c:pt>
                <c:pt idx="19">
                  <c:v>2.756313791E-2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7-4F7A-BD77-D50836EAC04B}"/>
            </c:ext>
          </c:extLst>
        </c:ser>
        <c:ser>
          <c:idx val="3"/>
          <c:order val="6"/>
          <c:tx>
            <c:strRef>
              <c:f>'1.1.Инфляцын төсөөлөл'!$A$8</c:f>
              <c:strCache>
                <c:ptCount val="1"/>
                <c:pt idx="0">
                  <c:v>Инфляц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төсөөлөл'!$B$8:$Y$8</c15:sqref>
                  </c15:fullRef>
                </c:ext>
              </c:extLst>
              <c:f>'1.1.Инфляцын төсөөлөл'!$F$8:$Y$8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5.0999847000000043E-3</c:v>
                </c:pt>
                <c:pt idx="10">
                  <c:v>9.8052136999999956E-3</c:v>
                </c:pt>
                <c:pt idx="11">
                  <c:v>1.4563542299999996E-2</c:v>
                </c:pt>
                <c:pt idx="12">
                  <c:v>1.9187511900000002E-2</c:v>
                </c:pt>
                <c:pt idx="13">
                  <c:v>2.1741353699999993E-2</c:v>
                </c:pt>
                <c:pt idx="14">
                  <c:v>2.2958701999999991E-2</c:v>
                </c:pt>
                <c:pt idx="15">
                  <c:v>2.3522947900000001E-2</c:v>
                </c:pt>
                <c:pt idx="16">
                  <c:v>2.3809337E-2</c:v>
                </c:pt>
                <c:pt idx="17">
                  <c:v>2.3916975200000003E-2</c:v>
                </c:pt>
                <c:pt idx="18">
                  <c:v>2.3913264699999999E-2</c:v>
                </c:pt>
                <c:pt idx="19">
                  <c:v>2.3868080399999998E-2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17-4F7A-BD77-D50836EAC04B}"/>
            </c:ext>
          </c:extLst>
        </c:ser>
        <c:ser>
          <c:idx val="4"/>
          <c:order val="7"/>
          <c:tx>
            <c:strRef>
              <c:f>'1.1.Инфляцын төсөөлөл'!$A$9</c:f>
              <c:strCache>
                <c:ptCount val="1"/>
                <c:pt idx="0">
                  <c:v>0.3</c:v>
                </c:pt>
              </c:strCache>
            </c:strRef>
          </c:tx>
          <c:spPr>
            <a:solidFill>
              <a:srgbClr val="93B4B5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төсөөлөл'!$B$9:$Y$9</c15:sqref>
                  </c15:fullRef>
                </c:ext>
              </c:extLst>
              <c:f>'1.1.Инфляцын төсөөлөл'!$F$9:$Y$9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5.1237360000000037E-3</c:v>
                </c:pt>
                <c:pt idx="10">
                  <c:v>9.8933509999999947E-3</c:v>
                </c:pt>
                <c:pt idx="11">
                  <c:v>1.4760790600000004E-2</c:v>
                </c:pt>
                <c:pt idx="12">
                  <c:v>1.9534543599999996E-2</c:v>
                </c:pt>
                <c:pt idx="13">
                  <c:v>2.2185947099999992E-2</c:v>
                </c:pt>
                <c:pt idx="14">
                  <c:v>2.3458366100000003E-2</c:v>
                </c:pt>
                <c:pt idx="15">
                  <c:v>2.4051782999999993E-2</c:v>
                </c:pt>
                <c:pt idx="16">
                  <c:v>2.4354219800000007E-2</c:v>
                </c:pt>
                <c:pt idx="17">
                  <c:v>2.44696597E-2</c:v>
                </c:pt>
                <c:pt idx="18">
                  <c:v>2.4468758899999998E-2</c:v>
                </c:pt>
                <c:pt idx="19">
                  <c:v>2.4424055700000002E-2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17-4F7A-BD77-D50836EAC04B}"/>
            </c:ext>
          </c:extLst>
        </c:ser>
        <c:ser>
          <c:idx val="5"/>
          <c:order val="8"/>
          <c:tx>
            <c:strRef>
              <c:f>'1.1.Инфляцын төсөөлөл'!$A$10</c:f>
              <c:strCache>
                <c:ptCount val="1"/>
                <c:pt idx="0">
                  <c:v>0.6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төсөөлөл'!$B$10:$Y$10</c15:sqref>
                  </c15:fullRef>
                </c:ext>
              </c:extLst>
              <c:f>'1.1.Инфляцын төсөөлөл'!$F$10:$Y$10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6.0984689999999953E-3</c:v>
                </c:pt>
                <c:pt idx="10">
                  <c:v>1.1830885999999999E-2</c:v>
                </c:pt>
                <c:pt idx="11">
                  <c:v>1.7738690000000001E-2</c:v>
                </c:pt>
                <c:pt idx="12">
                  <c:v>2.359046699999999E-2</c:v>
                </c:pt>
                <c:pt idx="13">
                  <c:v>2.6860327000000003E-2</c:v>
                </c:pt>
                <c:pt idx="14">
                  <c:v>2.8440833999999998E-2</c:v>
                </c:pt>
                <c:pt idx="15">
                  <c:v>2.9182628500000002E-2</c:v>
                </c:pt>
                <c:pt idx="16">
                  <c:v>2.9562372500000003E-2</c:v>
                </c:pt>
                <c:pt idx="17">
                  <c:v>2.9709569000000005E-2</c:v>
                </c:pt>
                <c:pt idx="18">
                  <c:v>2.9712296700000002E-2</c:v>
                </c:pt>
                <c:pt idx="19">
                  <c:v>2.9660097199999999E-2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17-4F7A-BD77-D50836EAC04B}"/>
            </c:ext>
          </c:extLst>
        </c:ser>
        <c:ser>
          <c:idx val="6"/>
          <c:order val="10"/>
          <c:tx>
            <c:strRef>
              <c:f>'1.1.Инфляцын төсөөлөл'!$A$11</c:f>
              <c:strCache>
                <c:ptCount val="1"/>
                <c:pt idx="0">
                  <c:v>0.9</c:v>
                </c:pt>
              </c:strCache>
            </c:strRef>
          </c:tx>
          <c:spPr>
            <a:solidFill>
              <a:srgbClr val="E9F0F0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төсөөлөл'!$B$11:$Y$11</c15:sqref>
                  </c15:fullRef>
                </c:ext>
              </c:extLst>
              <c:f>'1.1.Инфляцын төсөөлөл'!$F$11:$Y$11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1.0817103999999994E-2</c:v>
                </c:pt>
                <c:pt idx="10">
                  <c:v>2.1133104000000028E-2</c:v>
                </c:pt>
                <c:pt idx="11">
                  <c:v>3.1920602000000006E-2</c:v>
                </c:pt>
                <c:pt idx="12">
                  <c:v>4.2762884000000029E-2</c:v>
                </c:pt>
                <c:pt idx="13">
                  <c:v>4.8875571000000034E-2</c:v>
                </c:pt>
                <c:pt idx="14">
                  <c:v>5.1860866000000005E-2</c:v>
                </c:pt>
                <c:pt idx="15">
                  <c:v>5.3274727999999993E-2</c:v>
                </c:pt>
                <c:pt idx="16">
                  <c:v>5.4002996000000011E-2</c:v>
                </c:pt>
                <c:pt idx="17">
                  <c:v>5.429128300000001E-2</c:v>
                </c:pt>
                <c:pt idx="18">
                  <c:v>5.4306766000000006E-2</c:v>
                </c:pt>
                <c:pt idx="19">
                  <c:v>5.4217030999999985E-2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21792"/>
        <c:axId val="490323328"/>
      </c:areaChart>
      <c:lineChart>
        <c:grouping val="standard"/>
        <c:varyColors val="0"/>
        <c:ser>
          <c:idx val="10"/>
          <c:order val="0"/>
          <c:tx>
            <c:v>ser1</c:v>
          </c:tx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5D-4039-B5F1-81253099F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5D-4039-B5F1-81253099F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5D-4039-B5F1-81253099F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85D-4039-B5F1-81253099F363}"/>
              </c:ext>
            </c:extLst>
          </c:dPt>
          <c:dPt>
            <c:idx val="4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2978-4CF8-8767-96C6CF7EBE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2978-4CF8-8767-96C6CF7EBED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төсөөлөл'!$B$13:$Y$13</c15:sqref>
                  </c15:fullRef>
                </c:ext>
              </c:extLst>
              <c:f>'1.1.Инфляцын төсөөлөл'!$F$13:$Y$13</c:f>
              <c:numCache>
                <c:formatCode>0.0%</c:formatCode>
                <c:ptCount val="20"/>
                <c:pt idx="0">
                  <c:v>0.04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3.9999999999999994E-2</c:v>
                </c:pt>
                <c:pt idx="5">
                  <c:v>3.9999999999999994E-2</c:v>
                </c:pt>
                <c:pt idx="6">
                  <c:v>3.9999999999999994E-2</c:v>
                </c:pt>
                <c:pt idx="7">
                  <c:v>3.9999999999999994E-2</c:v>
                </c:pt>
                <c:pt idx="8">
                  <c:v>3.9999999999999994E-2</c:v>
                </c:pt>
                <c:pt idx="9">
                  <c:v>3.9999999999999994E-2</c:v>
                </c:pt>
                <c:pt idx="10">
                  <c:v>3.9999999999999994E-2</c:v>
                </c:pt>
                <c:pt idx="11">
                  <c:v>3.9999999999999994E-2</c:v>
                </c:pt>
                <c:pt idx="12">
                  <c:v>3.9999999999999994E-2</c:v>
                </c:pt>
                <c:pt idx="13">
                  <c:v>3.9999999999999994E-2</c:v>
                </c:pt>
                <c:pt idx="14">
                  <c:v>3.9999999999999994E-2</c:v>
                </c:pt>
                <c:pt idx="15">
                  <c:v>3.9999999999999994E-2</c:v>
                </c:pt>
                <c:pt idx="16">
                  <c:v>0.03</c:v>
                </c:pt>
                <c:pt idx="17">
                  <c:v>0.03</c:v>
                </c:pt>
                <c:pt idx="18">
                  <c:v>0.03</c:v>
                </c:pt>
                <c:pt idx="19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17-4F7A-BD77-D50836EAC04B}"/>
            </c:ext>
          </c:extLst>
        </c:ser>
        <c:ser>
          <c:idx val="9"/>
          <c:order val="1"/>
          <c:tx>
            <c:strRef>
              <c:f>'1.1.Инфляцын төсөөлөл'!$A$14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dPt>
            <c:idx val="4"/>
            <c:bubble3D val="0"/>
            <c:spPr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8-2978-4CF8-8767-96C6CF7EBED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төсөөлөл'!$B$14:$Y$14</c15:sqref>
                  </c15:fullRef>
                </c:ext>
              </c:extLst>
              <c:f>'1.1.Инфляцын төсөөлөл'!$F$14:$Y$14</c:f>
              <c:numCache>
                <c:formatCode>0.0%</c:formatCode>
                <c:ptCount val="20"/>
                <c:pt idx="0">
                  <c:v>0.06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17-4F7A-BD77-D50836EAC04B}"/>
            </c:ext>
          </c:extLst>
        </c:ser>
        <c:ser>
          <c:idx val="11"/>
          <c:order val="2"/>
          <c:spPr>
            <a:ln w="19050">
              <a:solidFill>
                <a:srgbClr val="F79300"/>
              </a:solidFill>
              <a:prstDash val="sysDot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5D-4039-B5F1-81253099F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5D-4039-B5F1-81253099F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5D-4039-B5F1-81253099F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D85D-4039-B5F1-81253099F363}"/>
              </c:ext>
            </c:extLst>
          </c:dPt>
          <c:dPt>
            <c:idx val="4"/>
            <c:bubble3D val="0"/>
            <c:spPr>
              <a:ln w="190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E-2978-4CF8-8767-96C6CF7EBED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төсөөлөл'!$B$15:$Y$15</c15:sqref>
                  </c15:fullRef>
                </c:ext>
              </c:extLst>
              <c:f>'1.1.Инфляцын төсөөлөл'!$F$15:$Y$15</c:f>
              <c:numCache>
                <c:formatCode>0.0%</c:formatCode>
                <c:ptCount val="20"/>
                <c:pt idx="0">
                  <c:v>0.08</c:v>
                </c:pt>
                <c:pt idx="1">
                  <c:v>#N/A</c:v>
                </c:pt>
                <c:pt idx="2" formatCode="General">
                  <c:v>#N/A</c:v>
                </c:pt>
                <c:pt idx="3" formatCode="General">
                  <c:v>#N/A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7.0000000000000007E-2</c:v>
                </c:pt>
                <c:pt idx="19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F7A-BD77-D50836EAC04B}"/>
            </c:ext>
          </c:extLst>
        </c:ser>
        <c:ser>
          <c:idx val="8"/>
          <c:order val="9"/>
          <c:tx>
            <c:strRef>
              <c:f>'1.1.Инфляцын төсөөлөл'!$A$17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төсөөлөл'!$B$17:$Y$17</c15:sqref>
                  </c15:fullRef>
                </c:ext>
              </c:extLst>
              <c:f>'1.1.Инфляцын төсөөлөл'!$F$17:$Y$17</c:f>
              <c:numCache>
                <c:formatCode>0.0%</c:formatCode>
                <c:ptCount val="20"/>
                <c:pt idx="0">
                  <c:v>0.12054624900000001</c:v>
                </c:pt>
                <c:pt idx="1">
                  <c:v>0.107065729</c:v>
                </c:pt>
                <c:pt idx="2">
                  <c:v>9.8901444800000002E-2</c:v>
                </c:pt>
                <c:pt idx="3">
                  <c:v>9.1350578099999996E-2</c:v>
                </c:pt>
                <c:pt idx="4">
                  <c:v>7.3889480100000002E-2</c:v>
                </c:pt>
                <c:pt idx="5">
                  <c:v>5.4705927299999998E-2</c:v>
                </c:pt>
                <c:pt idx="6">
                  <c:v>5.8999999999999997E-2</c:v>
                </c:pt>
                <c:pt idx="7">
                  <c:v>7.4999999999999997E-2</c:v>
                </c:pt>
                <c:pt idx="8">
                  <c:v>0.10766326499999999</c:v>
                </c:pt>
                <c:pt idx="9">
                  <c:v>0.12458277499999999</c:v>
                </c:pt>
                <c:pt idx="10">
                  <c:v>0.123053528</c:v>
                </c:pt>
                <c:pt idx="11">
                  <c:v>0.10409937799999999</c:v>
                </c:pt>
                <c:pt idx="12">
                  <c:v>8.3860895899999996E-2</c:v>
                </c:pt>
                <c:pt idx="13">
                  <c:v>7.6802185999999995E-2</c:v>
                </c:pt>
                <c:pt idx="14">
                  <c:v>7.0460532399999998E-2</c:v>
                </c:pt>
                <c:pt idx="15">
                  <c:v>6.5680550899999995E-2</c:v>
                </c:pt>
                <c:pt idx="16">
                  <c:v>6.1677739500000002E-2</c:v>
                </c:pt>
                <c:pt idx="17">
                  <c:v>5.7912387000000003E-2</c:v>
                </c:pt>
                <c:pt idx="18">
                  <c:v>5.4426998500000004E-2</c:v>
                </c:pt>
                <c:pt idx="19">
                  <c:v>5.1490140999999996E-2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19-8817-4F7A-BD77-D50836EAC04B}"/>
            </c:ext>
          </c:extLst>
        </c:ser>
        <c:ser>
          <c:idx val="7"/>
          <c:order val="11"/>
          <c:tx>
            <c:strRef>
              <c:f>'1.1.Инфляцын төсөөлөл'!$A$12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төсөөлөл'!$B$12:$Y$12</c15:sqref>
                  </c15:fullRef>
                </c:ext>
              </c:extLst>
              <c:f>'1.1.Инфляцын төсөөлөл'!$F$12:$Y$12</c:f>
              <c:numCache>
                <c:formatCode>0.0%</c:formatCode>
                <c:ptCount val="20"/>
                <c:pt idx="0">
                  <c:v>0.11737519655965878</c:v>
                </c:pt>
                <c:pt idx="1">
                  <c:v>0.10078227622536184</c:v>
                </c:pt>
                <c:pt idx="2">
                  <c:v>8.8433687830104857E-2</c:v>
                </c:pt>
                <c:pt idx="3">
                  <c:v>8.0798742479177177E-2</c:v>
                </c:pt>
                <c:pt idx="4">
                  <c:v>6.5175511740591663E-2</c:v>
                </c:pt>
                <c:pt idx="5">
                  <c:v>4.607943250583002E-2</c:v>
                </c:pt>
                <c:pt idx="6">
                  <c:v>5.3871244637018201E-2</c:v>
                </c:pt>
                <c:pt idx="7">
                  <c:v>7.2847132781061363E-2</c:v>
                </c:pt>
                <c:pt idx="8">
                  <c:v>9.7528718299999997E-2</c:v>
                </c:pt>
                <c:pt idx="9">
                  <c:v>9.9838675000000002E-2</c:v>
                </c:pt>
                <c:pt idx="10">
                  <c:v>0.10065188799999999</c:v>
                </c:pt>
                <c:pt idx="11">
                  <c:v>8.9754596399999997E-2</c:v>
                </c:pt>
                <c:pt idx="12">
                  <c:v>8.0055501400000006E-2</c:v>
                </c:pt>
                <c:pt idx="13">
                  <c:v>8.4922905899999998E-2</c:v>
                </c:pt>
                <c:pt idx="14">
                  <c:v>7.7841693899999995E-2</c:v>
                </c:pt>
                <c:pt idx="15">
                  <c:v>6.98714275E-2</c:v>
                </c:pt>
                <c:pt idx="16">
                  <c:v>6.4175477699999997E-2</c:v>
                </c:pt>
                <c:pt idx="17">
                  <c:v>5.8905820300000002E-2</c:v>
                </c:pt>
                <c:pt idx="18">
                  <c:v>5.3368221399999999E-2</c:v>
                </c:pt>
                <c:pt idx="19">
                  <c:v>4.8498258099999997E-2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A-8817-4F7A-BD77-D50836EAC04B}"/>
            </c:ext>
          </c:extLst>
        </c:ser>
        <c:ser>
          <c:idx val="12"/>
          <c:order val="12"/>
          <c:tx>
            <c:v>addi</c:v>
          </c:tx>
          <c:spPr>
            <a:ln w="19050">
              <a:solidFill>
                <a:srgbClr val="F793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'1.1.Инфляцын төсөөлөл'!$B$2:$Y$3</c15:sqref>
                  </c15:fullRef>
                </c:ext>
              </c:extLst>
              <c:f>'1.1.Инфляцын төсөөлөл'!$F$2:$Y$3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'1.1.Инфляцын төсөөлөл'!$B$16:$Y$16</c15:sqref>
                  </c15:fullRef>
                </c:ext>
              </c:extLst>
              <c:f>'1.1.Инфляцын төсөөлөл'!$F$16:$Y$16</c:f>
              <c:numCache>
                <c:formatCode>0.0%</c:formatCode>
                <c:ptCount val="20"/>
                <c:pt idx="0">
                  <c:v>9.9000000000000005E-2</c:v>
                </c:pt>
                <c:pt idx="1">
                  <c:v>9.9000000000000005E-2</c:v>
                </c:pt>
                <c:pt idx="2">
                  <c:v>9.9000000000000005E-2</c:v>
                </c:pt>
                <c:pt idx="3">
                  <c:v>9.9000000000000005E-2</c:v>
                </c:pt>
                <c:pt idx="4">
                  <c:v>9.9000000000000005E-2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17-4F7A-BD77-D50836EAC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321792"/>
        <c:axId val="490323328"/>
        <c:extLst/>
      </c:lineChart>
      <c:catAx>
        <c:axId val="49032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328"/>
        <c:scaling>
          <c:orientation val="minMax"/>
          <c:max val="0.22000000000000003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0321792"/>
        <c:crosses val="autoZero"/>
        <c:crossBetween val="midCat"/>
        <c:majorUnit val="5.000000000000001E-2"/>
      </c:valAx>
      <c:spPr>
        <a:noFill/>
        <a:ln w="635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4.088881197542614E-2"/>
          <c:y val="2.4105844560655332E-2"/>
          <c:w val="0.92278353004613811"/>
          <c:h val="0.1180396480877322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T Sans" panose="020B0503020203020204" pitchFamily="34" charset="0"/>
          <a:ea typeface="Times New Roman"/>
          <a:cs typeface="Times New Roman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59516864856778E-2"/>
          <c:y val="4.9936278384541934E-2"/>
          <c:w val="0.94474048313514325"/>
          <c:h val="0.85157928934758154"/>
        </c:manualLayout>
      </c:layout>
      <c:lineChart>
        <c:grouping val="standard"/>
        <c:varyColors val="0"/>
        <c:ser>
          <c:idx val="3"/>
          <c:order val="2"/>
          <c:tx>
            <c:strRef>
              <c:f>'2. ЭЗӨ-2'!$A$53</c:f>
              <c:strCache>
                <c:ptCount val="1"/>
                <c:pt idx="0">
                  <c:v>Бүт.цэвэр татвар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57F7F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ЭЗӨ-2'!$V$53:$AL$53</c15:sqref>
                  </c15:fullRef>
                </c:ext>
              </c:extLst>
              <c:f>'2. ЭЗӨ-2'!$Z$53:$AL$53</c:f>
              <c:numCache>
                <c:formatCode>0.0%</c:formatCode>
                <c:ptCount val="13"/>
                <c:pt idx="0">
                  <c:v>9.7677528370431421E-2</c:v>
                </c:pt>
                <c:pt idx="1">
                  <c:v>0.13646737888890081</c:v>
                </c:pt>
                <c:pt idx="2">
                  <c:v>0.1202756607808817</c:v>
                </c:pt>
                <c:pt idx="3">
                  <c:v>9.3092371584513112E-2</c:v>
                </c:pt>
                <c:pt idx="4">
                  <c:v>-3.7130297238459842E-2</c:v>
                </c:pt>
                <c:pt idx="5">
                  <c:v>7.5792133372497794E-2</c:v>
                </c:pt>
                <c:pt idx="6">
                  <c:v>7.5979064886316561E-2</c:v>
                </c:pt>
                <c:pt idx="7">
                  <c:v>0.22233300825919144</c:v>
                </c:pt>
                <c:pt idx="8">
                  <c:v>0.131197231116575</c:v>
                </c:pt>
                <c:pt idx="9">
                  <c:v>0.16421035159221931</c:v>
                </c:pt>
                <c:pt idx="10">
                  <c:v>0.13817516032413746</c:v>
                </c:pt>
                <c:pt idx="11">
                  <c:v>0.2415629368926937</c:v>
                </c:pt>
                <c:pt idx="12">
                  <c:v>-2.2716712265585026E-2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F11-4CB6-97EA-4DD824801297}"/>
            </c:ext>
          </c:extLst>
        </c:ser>
        <c:ser>
          <c:idx val="5"/>
          <c:order val="5"/>
          <c:tx>
            <c:strRef>
              <c:f>'2. ЭЗӨ-2'!$A$51</c:f>
              <c:strCache>
                <c:ptCount val="1"/>
                <c:pt idx="0">
                  <c:v>Тээвэр</c:v>
                </c:pt>
              </c:strCache>
            </c:strRef>
          </c:tx>
          <c:spPr>
            <a:ln w="28575" cap="rnd">
              <a:solidFill>
                <a:srgbClr val="7EA6A7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ЭЗӨ-2'!$V$51:$AL$51</c15:sqref>
                  </c15:fullRef>
                </c:ext>
              </c:extLst>
              <c:f>'2. ЭЗӨ-2'!$Z$51:$AL$51</c:f>
              <c:numCache>
                <c:formatCode>0.0%</c:formatCode>
                <c:ptCount val="13"/>
                <c:pt idx="0">
                  <c:v>-0.31855661357311826</c:v>
                </c:pt>
                <c:pt idx="1">
                  <c:v>-4.4498778530578598E-2</c:v>
                </c:pt>
                <c:pt idx="2">
                  <c:v>0.29455255245262446</c:v>
                </c:pt>
                <c:pt idx="3">
                  <c:v>0.19741468607901536</c:v>
                </c:pt>
                <c:pt idx="4">
                  <c:v>0.76591239052093041</c:v>
                </c:pt>
                <c:pt idx="5">
                  <c:v>0.72349374018471679</c:v>
                </c:pt>
                <c:pt idx="6">
                  <c:v>0.46815759402178436</c:v>
                </c:pt>
                <c:pt idx="7">
                  <c:v>0.13234926371779121</c:v>
                </c:pt>
                <c:pt idx="8">
                  <c:v>0.26913181763489957</c:v>
                </c:pt>
                <c:pt idx="9">
                  <c:v>0.22682647722474103</c:v>
                </c:pt>
                <c:pt idx="10">
                  <c:v>7.6525176329601541E-2</c:v>
                </c:pt>
                <c:pt idx="11">
                  <c:v>0.37473303314712481</c:v>
                </c:pt>
                <c:pt idx="12">
                  <c:v>-0.21637741544228883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AB-4BDC-8C1F-A7407D9FFE7A}"/>
            </c:ext>
          </c:extLst>
        </c:ser>
        <c:ser>
          <c:idx val="7"/>
          <c:order val="7"/>
          <c:tx>
            <c:strRef>
              <c:f>'2. ЭЗӨ-2'!$A$52</c:f>
              <c:strCache>
                <c:ptCount val="1"/>
                <c:pt idx="0">
                  <c:v>Худалдаа</c:v>
                </c:pt>
              </c:strCache>
            </c:strRef>
          </c:tx>
          <c:spPr>
            <a:ln w="28575" cap="rnd">
              <a:solidFill>
                <a:srgbClr val="FBBF7F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ЭЗӨ-2'!$V$1:$AL$2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ЭЗӨ-2'!$V$52:$AL$52</c15:sqref>
                  </c15:fullRef>
                </c:ext>
              </c:extLst>
              <c:f>'2. ЭЗӨ-2'!$Z$52:$AL$52</c:f>
              <c:numCache>
                <c:formatCode>0.0%</c:formatCode>
                <c:ptCount val="13"/>
                <c:pt idx="0">
                  <c:v>8.4625988505395267E-2</c:v>
                </c:pt>
                <c:pt idx="1">
                  <c:v>0.18086916169136469</c:v>
                </c:pt>
                <c:pt idx="2">
                  <c:v>0.12260145872002259</c:v>
                </c:pt>
                <c:pt idx="3">
                  <c:v>3.7414516927462449E-2</c:v>
                </c:pt>
                <c:pt idx="4">
                  <c:v>0.10002089208434883</c:v>
                </c:pt>
                <c:pt idx="5">
                  <c:v>5.5357257443299224E-2</c:v>
                </c:pt>
                <c:pt idx="6">
                  <c:v>6.4224782644380252E-2</c:v>
                </c:pt>
                <c:pt idx="7">
                  <c:v>6.2017389595657502E-2</c:v>
                </c:pt>
                <c:pt idx="8">
                  <c:v>5.977534121023087E-2</c:v>
                </c:pt>
                <c:pt idx="9">
                  <c:v>7.3951579162327308E-2</c:v>
                </c:pt>
                <c:pt idx="10">
                  <c:v>9.6889518350210757E-2</c:v>
                </c:pt>
                <c:pt idx="11">
                  <c:v>3.7401358347493474E-2</c:v>
                </c:pt>
                <c:pt idx="12">
                  <c:v>-5.8143398404442048E-2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2AB-4BDC-8C1F-A7407D9FF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704783"/>
        <c:axId val="1572212096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'2. ЭЗӨ-2'!$A$47</c15:sqref>
                        </c15:formulaRef>
                      </c:ext>
                    </c:extLst>
                    <c:strCache>
                      <c:ptCount val="1"/>
                      <c:pt idx="0">
                        <c:v>Хөдөө аж ахуй</c:v>
                      </c:pt>
                    </c:strCache>
                  </c:strRef>
                </c:tx>
                <c:spPr>
                  <a:ln w="28575" cap="rnd">
                    <a:solidFill>
                      <a:srgbClr val="F4B18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'2. ЭЗӨ-2'!$V$1:$AL$2</c15:sqref>
                        </c15:fullRef>
                        <c15:formulaRef>
                          <c15:sqref>'2. ЭЗӨ-2'!$Z$1:$AL$2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ЭЗӨ-2'!$V$47:$AL$47</c15:sqref>
                        </c15:fullRef>
                        <c15:formulaRef>
                          <c15:sqref>'2. ЭЗӨ-2'!$Z$47:$AL$47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0.11333901727036322</c:v>
                      </c:pt>
                      <c:pt idx="1">
                        <c:v>0.11354588940018417</c:v>
                      </c:pt>
                      <c:pt idx="2">
                        <c:v>8.0416936563980634E-2</c:v>
                      </c:pt>
                      <c:pt idx="3">
                        <c:v>0.19741873948870636</c:v>
                      </c:pt>
                      <c:pt idx="4">
                        <c:v>-5.077577064986516E-2</c:v>
                      </c:pt>
                      <c:pt idx="5">
                        <c:v>-0.10520081877052312</c:v>
                      </c:pt>
                      <c:pt idx="6">
                        <c:v>-8.7294562850362967E-2</c:v>
                      </c:pt>
                      <c:pt idx="7">
                        <c:v>-6.67618576326382E-2</c:v>
                      </c:pt>
                      <c:pt idx="8">
                        <c:v>-0.24817093699457038</c:v>
                      </c:pt>
                      <c:pt idx="9">
                        <c:v>-0.26971357617699643</c:v>
                      </c:pt>
                      <c:pt idx="10">
                        <c:v>-0.21887757772010696</c:v>
                      </c:pt>
                      <c:pt idx="11">
                        <c:v>-0.42547364076855165</c:v>
                      </c:pt>
                      <c:pt idx="12">
                        <c:v>0.35640265307688601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0-9773-4BF9-B741-16FABE1B1AF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ЭЗӨ-2'!$A$49</c15:sqref>
                        </c15:formulaRef>
                      </c:ext>
                    </c:extLst>
                    <c:strCache>
                      <c:ptCount val="1"/>
                      <c:pt idx="0">
                        <c:v>Үйлчилгээ</c:v>
                      </c:pt>
                    </c:strCache>
                  </c:strRef>
                </c:tx>
                <c:spPr>
                  <a:ln w="28575" cap="rnd">
                    <a:solidFill>
                      <a:srgbClr val="8497B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ЭЗӨ-2'!$V$1:$AL$2</c15:sqref>
                        </c15:fullRef>
                        <c15:formulaRef>
                          <c15:sqref>'2. ЭЗӨ-2'!$Z$1:$AL$2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ЭЗӨ-2'!$V$49:$AL$49</c15:sqref>
                        </c15:fullRef>
                        <c15:formulaRef>
                          <c15:sqref>'2. ЭЗӨ-2'!$Z$49:$AL$49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2.7929135396124405E-2</c:v>
                      </c:pt>
                      <c:pt idx="1">
                        <c:v>8.4190092494158542E-2</c:v>
                      </c:pt>
                      <c:pt idx="2">
                        <c:v>7.5363187315037772E-2</c:v>
                      </c:pt>
                      <c:pt idx="3">
                        <c:v>8.3229924047169002E-2</c:v>
                      </c:pt>
                      <c:pt idx="4">
                        <c:v>7.5178835749561745E-2</c:v>
                      </c:pt>
                      <c:pt idx="5">
                        <c:v>8.3560950991965699E-2</c:v>
                      </c:pt>
                      <c:pt idx="6">
                        <c:v>0.11815497885569304</c:v>
                      </c:pt>
                      <c:pt idx="7">
                        <c:v>0.11136898044807975</c:v>
                      </c:pt>
                      <c:pt idx="8">
                        <c:v>7.4717218480507386E-2</c:v>
                      </c:pt>
                      <c:pt idx="9">
                        <c:v>0.10853049133859094</c:v>
                      </c:pt>
                      <c:pt idx="10">
                        <c:v>0.10181662219213794</c:v>
                      </c:pt>
                      <c:pt idx="11">
                        <c:v>0.10381482311120926</c:v>
                      </c:pt>
                      <c:pt idx="12">
                        <c:v>2.1977319002336237E-2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773-4BF9-B741-16FABE1B1AF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ЭЗӨ-2'!$A$48</c15:sqref>
                        </c15:formulaRef>
                      </c:ext>
                    </c:extLst>
                    <c:strCache>
                      <c:ptCount val="1"/>
                      <c:pt idx="0">
                        <c:v>Аж үйлдвэр, барилга</c:v>
                      </c:pt>
                    </c:strCache>
                  </c:strRef>
                </c:tx>
                <c:spPr>
                  <a:ln w="28575" cap="rnd">
                    <a:solidFill>
                      <a:srgbClr val="286A6C"/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ЭЗӨ-2'!$V$1:$AL$2</c15:sqref>
                        </c15:fullRef>
                        <c15:formulaRef>
                          <c15:sqref>'2. ЭЗӨ-2'!$Z$1:$AL$2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ЭЗӨ-2'!$V$48:$AL$48</c15:sqref>
                        </c15:fullRef>
                        <c15:formulaRef>
                          <c15:sqref>'2. ЭЗӨ-2'!$Z$48:$AL$48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-6.8782677817115001E-2</c:v>
                      </c:pt>
                      <c:pt idx="1">
                        <c:v>4.096294197985606E-2</c:v>
                      </c:pt>
                      <c:pt idx="2">
                        <c:v>0.10181473698023646</c:v>
                      </c:pt>
                      <c:pt idx="3">
                        <c:v>0.10527258286438013</c:v>
                      </c:pt>
                      <c:pt idx="4">
                        <c:v>-2.2168260602651757E-2</c:v>
                      </c:pt>
                      <c:pt idx="5">
                        <c:v>6.8178221874723777E-2</c:v>
                      </c:pt>
                      <c:pt idx="6">
                        <c:v>6.6744585876494122E-2</c:v>
                      </c:pt>
                      <c:pt idx="7">
                        <c:v>5.1980462601391331E-2</c:v>
                      </c:pt>
                      <c:pt idx="8">
                        <c:v>7.7870589878155094E-2</c:v>
                      </c:pt>
                      <c:pt idx="9">
                        <c:v>7.9250184643329113E-2</c:v>
                      </c:pt>
                      <c:pt idx="10">
                        <c:v>-5.5233876191895126E-2</c:v>
                      </c:pt>
                      <c:pt idx="11">
                        <c:v>2.409671369338473E-2</c:v>
                      </c:pt>
                      <c:pt idx="12">
                        <c:v>3.9396837657055261E-2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F31-4325-84F1-D7941F14ED2B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ЭЗӨ-2'!$A$50</c15:sqref>
                        </c15:formulaRef>
                      </c:ext>
                    </c:extLst>
                    <c:strCache>
                      <c:ptCount val="1"/>
                      <c:pt idx="0">
                        <c:v>Тээврээс бусад үйлчилгээ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ЭЗӨ-2'!$V$1:$AL$2</c15:sqref>
                        </c15:fullRef>
                        <c15:formulaRef>
                          <c15:sqref>'2. ЭЗӨ-2'!$Z$1:$AL$2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ЭЗӨ-2'!$V$50:$AL$50</c15:sqref>
                        </c15:fullRef>
                        <c15:formulaRef>
                          <c15:sqref>'2. ЭЗӨ-2'!$Z$50:$AL$50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5.7805549701910319E-2</c:v>
                      </c:pt>
                      <c:pt idx="1">
                        <c:v>9.2457769371469212E-2</c:v>
                      </c:pt>
                      <c:pt idx="2">
                        <c:v>5.0599018447890387E-2</c:v>
                      </c:pt>
                      <c:pt idx="3">
                        <c:v>6.7447488116153531E-2</c:v>
                      </c:pt>
                      <c:pt idx="4">
                        <c:v>3.6810091091040942E-2</c:v>
                      </c:pt>
                      <c:pt idx="5">
                        <c:v>4.7602294558386049E-2</c:v>
                      </c:pt>
                      <c:pt idx="6">
                        <c:v>6.9429259215627592E-2</c:v>
                      </c:pt>
                      <c:pt idx="7">
                        <c:v>0.10811604614510828</c:v>
                      </c:pt>
                      <c:pt idx="8">
                        <c:v>5.6323672776361189E-2</c:v>
                      </c:pt>
                      <c:pt idx="9">
                        <c:v>9.7594634667605984E-2</c:v>
                      </c:pt>
                      <c:pt idx="10">
                        <c:v>0.10665032563940002</c:v>
                      </c:pt>
                      <c:pt idx="11">
                        <c:v>6.0891121035784534E-2</c:v>
                      </c:pt>
                      <c:pt idx="12">
                        <c:v>4.9071152963247489E-2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E8A-42F5-82EA-5D6A91E4ACDE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ЭЗӨ-2'!$A$54</c15:sqref>
                        </c15:formulaRef>
                      </c:ext>
                    </c:extLst>
                    <c:strCache>
                      <c:ptCount val="1"/>
                      <c:pt idx="0">
                        <c:v>Тээврийн салбарын нийт тээсэн ачаа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'2. ЭЗӨ-2'!$V$1:$AL$2</c15:sqref>
                        </c15:fullRef>
                        <c15:formulaRef>
                          <c15:sqref>'2. ЭЗӨ-2'!$Z$1:$AL$2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'2. ЭЗӨ-2'!$V$54:$AL$54</c15:sqref>
                        </c15:fullRef>
                        <c15:formulaRef>
                          <c15:sqref>'2. ЭЗӨ-2'!$Z$54:$AL$54</c15:sqref>
                        </c15:formulaRef>
                      </c:ext>
                    </c:extLst>
                    <c:numCache>
                      <c:formatCode>0</c:formatCode>
                      <c:ptCount val="13"/>
                      <c:pt idx="0">
                        <c:v>9678.2203000000009</c:v>
                      </c:pt>
                      <c:pt idx="1">
                        <c:v>12852.932400000002</c:v>
                      </c:pt>
                      <c:pt idx="2">
                        <c:v>18982.9624</c:v>
                      </c:pt>
                      <c:pt idx="3">
                        <c:v>21694.777699999999</c:v>
                      </c:pt>
                      <c:pt idx="4">
                        <c:v>22532.401300000001</c:v>
                      </c:pt>
                      <c:pt idx="5">
                        <c:v>24186.076400000002</c:v>
                      </c:pt>
                      <c:pt idx="6">
                        <c:v>29108.603799999997</c:v>
                      </c:pt>
                      <c:pt idx="7">
                        <c:v>30609.992100000003</c:v>
                      </c:pt>
                      <c:pt idx="8">
                        <c:v>28804.691800000001</c:v>
                      </c:pt>
                      <c:pt idx="9">
                        <c:v>34243.4067</c:v>
                      </c:pt>
                      <c:pt idx="10">
                        <c:v>33079.410899999995</c:v>
                      </c:pt>
                      <c:pt idx="11">
                        <c:v>34947.3845</c:v>
                      </c:pt>
                      <c:pt idx="12">
                        <c:v>28477.326000000001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2AB-4BDC-8C1F-A7407D9FFE7A}"/>
                  </c:ext>
                </c:extLst>
              </c15:ser>
            </c15:filteredLineSeries>
          </c:ext>
        </c:extLst>
      </c:lineChart>
      <c:catAx>
        <c:axId val="1577047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2212096"/>
        <c:crosses val="autoZero"/>
        <c:auto val="1"/>
        <c:lblAlgn val="ctr"/>
        <c:lblOffset val="100"/>
        <c:noMultiLvlLbl val="0"/>
      </c:catAx>
      <c:valAx>
        <c:axId val="1572212096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7704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618765660754258"/>
          <c:y val="1.8866438864953199E-2"/>
          <c:w val="0.26898663066059925"/>
          <c:h val="0.21853925858082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825749263644807E-2"/>
          <c:y val="6.7721886819894064E-2"/>
          <c:w val="0.96117425073635521"/>
          <c:h val="0.82855806961027301"/>
        </c:manualLayout>
      </c:layout>
      <c:barChart>
        <c:barDir val="col"/>
        <c:grouping val="stacked"/>
        <c:varyColors val="0"/>
        <c:ser>
          <c:idx val="7"/>
          <c:order val="2"/>
          <c:tx>
            <c:strRef>
              <c:f>'2. ЭЗӨ-2'!$A$6</c:f>
              <c:strCache>
                <c:ptCount val="1"/>
                <c:pt idx="0">
                  <c:v>Эцсийн хэрэглээ</c:v>
                </c:pt>
              </c:strCache>
            </c:strRef>
          </c:tx>
          <c:spPr>
            <a:solidFill>
              <a:srgbClr val="FFAF57">
                <a:alpha val="80000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f>'2. ЭЗӨ-2'!$X$1:$AL$2</c:f>
              <c:multiLvlStrCache>
                <c:ptCount val="15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  <c:pt idx="14">
                    <c:v>2025</c:v>
                  </c:pt>
                </c:lvl>
              </c:multiLvlStrCache>
            </c:multiLvlStrRef>
          </c:cat>
          <c:val>
            <c:numRef>
              <c:f>'2. ЭЗӨ-2'!$X$6:$AL$6</c:f>
              <c:numCache>
                <c:formatCode>0.0%</c:formatCode>
                <c:ptCount val="15"/>
                <c:pt idx="0">
                  <c:v>-5.7902403270217513E-2</c:v>
                </c:pt>
                <c:pt idx="1">
                  <c:v>0.10692537145422569</c:v>
                </c:pt>
                <c:pt idx="2">
                  <c:v>7.375625444457988E-2</c:v>
                </c:pt>
                <c:pt idx="3">
                  <c:v>4.9661734154289705E-2</c:v>
                </c:pt>
                <c:pt idx="4">
                  <c:v>5.8520568094366239E-2</c:v>
                </c:pt>
                <c:pt idx="5">
                  <c:v>7.6572400778825517E-2</c:v>
                </c:pt>
                <c:pt idx="6">
                  <c:v>4.0680972876864847E-2</c:v>
                </c:pt>
                <c:pt idx="7">
                  <c:v>0.10806983259007939</c:v>
                </c:pt>
                <c:pt idx="8">
                  <c:v>0.12879640287561156</c:v>
                </c:pt>
                <c:pt idx="9">
                  <c:v>5.4464965572854464E-3</c:v>
                </c:pt>
                <c:pt idx="10">
                  <c:v>0.18917227290898975</c:v>
                </c:pt>
                <c:pt idx="11">
                  <c:v>0.17354411070423342</c:v>
                </c:pt>
                <c:pt idx="12">
                  <c:v>7.4159703356987794E-2</c:v>
                </c:pt>
                <c:pt idx="13">
                  <c:v>7.6322543619441546E-2</c:v>
                </c:pt>
                <c:pt idx="14">
                  <c:v>8.4054179078378588E-2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7-4F62-B531-B5233A493239}"/>
            </c:ext>
          </c:extLst>
        </c:ser>
        <c:ser>
          <c:idx val="8"/>
          <c:order val="5"/>
          <c:tx>
            <c:strRef>
              <c:f>'2. ЭЗӨ-2'!$A$9</c:f>
              <c:strCache>
                <c:ptCount val="1"/>
                <c:pt idx="0">
                  <c:v>Хөрөнгийн нийт хуримтлал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f>'2. ЭЗӨ-2'!$X$1:$AL$2</c:f>
              <c:multiLvlStrCache>
                <c:ptCount val="15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  <c:pt idx="14">
                    <c:v>2025</c:v>
                  </c:pt>
                </c:lvl>
              </c:multiLvlStrCache>
            </c:multiLvlStrRef>
          </c:cat>
          <c:val>
            <c:numRef>
              <c:f>'2. ЭЗӨ-2'!$X$9:$AL$9</c:f>
              <c:numCache>
                <c:formatCode>0.0%</c:formatCode>
                <c:ptCount val="15"/>
                <c:pt idx="0">
                  <c:v>0.34871742614039569</c:v>
                </c:pt>
                <c:pt idx="1">
                  <c:v>0.17459765879911451</c:v>
                </c:pt>
                <c:pt idx="2">
                  <c:v>0.10205872503707679</c:v>
                </c:pt>
                <c:pt idx="3">
                  <c:v>0.17844519850548884</c:v>
                </c:pt>
                <c:pt idx="4">
                  <c:v>-0.14289423138303994</c:v>
                </c:pt>
                <c:pt idx="5">
                  <c:v>7.1035440821110407E-2</c:v>
                </c:pt>
                <c:pt idx="6">
                  <c:v>-6.5710908470683796E-2</c:v>
                </c:pt>
                <c:pt idx="7">
                  <c:v>-0.21780850687729331</c:v>
                </c:pt>
                <c:pt idx="8">
                  <c:v>-5.1285943465969361E-2</c:v>
                </c:pt>
                <c:pt idx="9">
                  <c:v>0.21638832808851022</c:v>
                </c:pt>
                <c:pt idx="10">
                  <c:v>0.13543202365004742</c:v>
                </c:pt>
                <c:pt idx="11">
                  <c:v>6.2442270095966111E-2</c:v>
                </c:pt>
                <c:pt idx="12">
                  <c:v>0.15093820571073849</c:v>
                </c:pt>
                <c:pt idx="13">
                  <c:v>3.3903600056865303E-2</c:v>
                </c:pt>
                <c:pt idx="14">
                  <c:v>8.9668021318198676E-2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37-4F62-B531-B5233A493239}"/>
            </c:ext>
          </c:extLst>
        </c:ser>
        <c:ser>
          <c:idx val="4"/>
          <c:order val="9"/>
          <c:tx>
            <c:strRef>
              <c:f>'2. ЭЗӨ-2'!$A$13</c:f>
              <c:strCache>
                <c:ptCount val="1"/>
                <c:pt idx="0">
                  <c:v>Экспорт</c:v>
                </c:pt>
              </c:strCache>
              <c:extLst xmlns:c15="http://schemas.microsoft.com/office/drawing/2012/chart"/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cat>
            <c:multiLvlStrRef>
              <c:f>'2. ЭЗӨ-2'!$X$1:$AL$2</c:f>
              <c:multiLvlStrCache>
                <c:ptCount val="15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  <c:pt idx="14">
                    <c:v>2025</c:v>
                  </c:pt>
                </c:lvl>
              </c:multiLvlStrCache>
            </c:multiLvlStrRef>
          </c:cat>
          <c:val>
            <c:numRef>
              <c:f>'2. ЭЗӨ-2'!$X$13:$AL$13</c:f>
              <c:numCache>
                <c:formatCode>0.0%</c:formatCode>
                <c:ptCount val="15"/>
                <c:pt idx="0">
                  <c:v>-0.21622572693473158</c:v>
                </c:pt>
                <c:pt idx="1">
                  <c:v>-0.1529222288021172</c:v>
                </c:pt>
                <c:pt idx="2">
                  <c:v>-0.15656397355329554</c:v>
                </c:pt>
                <c:pt idx="3">
                  <c:v>1.2586157852250479E-2</c:v>
                </c:pt>
                <c:pt idx="4">
                  <c:v>0.42431908860742018</c:v>
                </c:pt>
                <c:pt idx="5">
                  <c:v>0.21558712202834859</c:v>
                </c:pt>
                <c:pt idx="6">
                  <c:v>0.4439939889731439</c:v>
                </c:pt>
                <c:pt idx="7">
                  <c:v>0.3099700737190717</c:v>
                </c:pt>
                <c:pt idx="8">
                  <c:v>0.12123326422443337</c:v>
                </c:pt>
                <c:pt idx="9">
                  <c:v>-5.5311242903806311E-2</c:v>
                </c:pt>
                <c:pt idx="10">
                  <c:v>-7.1629785486033978E-2</c:v>
                </c:pt>
                <c:pt idx="11">
                  <c:v>3.395674251024132E-2</c:v>
                </c:pt>
                <c:pt idx="12">
                  <c:v>-3.0396717058619009E-2</c:v>
                </c:pt>
                <c:pt idx="13">
                  <c:v>6.5822993884604719E-2</c:v>
                </c:pt>
                <c:pt idx="14">
                  <c:v>-0.11641750903629013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14E4-41EA-9D96-9A0E1EEC3928}"/>
            </c:ext>
          </c:extLst>
        </c:ser>
        <c:ser>
          <c:idx val="5"/>
          <c:order val="10"/>
          <c:tx>
            <c:strRef>
              <c:f>'2. ЭЗӨ-2'!$A$14</c:f>
              <c:strCache>
                <c:ptCount val="1"/>
                <c:pt idx="0">
                  <c:v>Импорт</c:v>
                </c:pt>
              </c:strCache>
              <c:extLst xmlns:c15="http://schemas.microsoft.com/office/drawing/2012/chart"/>
            </c:strRef>
          </c:tx>
          <c:spPr>
            <a:solidFill>
              <a:srgbClr val="286A6C"/>
            </a:solidFill>
            <a:ln w="3175">
              <a:noFill/>
            </a:ln>
            <a:effectLst/>
          </c:spPr>
          <c:invertIfNegative val="0"/>
          <c:cat>
            <c:multiLvlStrRef>
              <c:f>'2. ЭЗӨ-2'!$X$1:$AL$2</c:f>
              <c:multiLvlStrCache>
                <c:ptCount val="15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  <c:pt idx="13">
                    <c:v>IV</c:v>
                  </c:pt>
                  <c:pt idx="14">
                    <c:v>I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  <c:pt idx="14">
                    <c:v>2025</c:v>
                  </c:pt>
                </c:lvl>
              </c:multiLvlStrCache>
            </c:multiLvlStrRef>
          </c:cat>
          <c:val>
            <c:numRef>
              <c:f>'2. ЭЗӨ-2'!$X$14:$AL$14</c:f>
              <c:numCache>
                <c:formatCode>0.0%</c:formatCode>
                <c:ptCount val="15"/>
                <c:pt idx="0">
                  <c:v>-8.6887062839227439E-2</c:v>
                </c:pt>
                <c:pt idx="1">
                  <c:v>-0.1560989759721115</c:v>
                </c:pt>
                <c:pt idx="2">
                  <c:v>-4.3756165662399794E-2</c:v>
                </c:pt>
                <c:pt idx="3">
                  <c:v>-0.22234995367644311</c:v>
                </c:pt>
                <c:pt idx="4">
                  <c:v>-0.26554645966178364</c:v>
                </c:pt>
                <c:pt idx="5">
                  <c:v>-0.25106640052973828</c:v>
                </c:pt>
                <c:pt idx="6">
                  <c:v>-0.34011461739305177</c:v>
                </c:pt>
                <c:pt idx="7">
                  <c:v>-0.15102928208501415</c:v>
                </c:pt>
                <c:pt idx="8">
                  <c:v>-0.11051505869549842</c:v>
                </c:pt>
                <c:pt idx="9">
                  <c:v>-9.4940934393738075E-2</c:v>
                </c:pt>
                <c:pt idx="10">
                  <c:v>-0.17336403498844044</c:v>
                </c:pt>
                <c:pt idx="11">
                  <c:v>-0.23144248323756086</c:v>
                </c:pt>
                <c:pt idx="12">
                  <c:v>-0.1596651348178991</c:v>
                </c:pt>
                <c:pt idx="13">
                  <c:v>-0.12192499652834768</c:v>
                </c:pt>
                <c:pt idx="14">
                  <c:v>-3.2992863301829496E-2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5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657664"/>
        <c:axId val="490672128"/>
        <c:extLst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strRef>
                    <c:extLst>
                      <c:ext uri="{02D57815-91ED-43cb-92C2-25804820EDAC}">
                        <c15:formulaRef>
                          <c15:sqref>'2. ЭЗӨ-2'!$A$7</c15:sqref>
                        </c15:formulaRef>
                      </c:ext>
                    </c:extLst>
                    <c:strCache>
                      <c:ptCount val="1"/>
                      <c:pt idx="0">
                        <c:v>Хувийн хэрэглээ</c:v>
                      </c:pt>
                    </c:strCache>
                  </c:strRef>
                </c:tx>
                <c:spPr>
                  <a:solidFill>
                    <a:srgbClr val="7D8CA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'2. ЭЗӨ-2'!$X$1:$AL$2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  <c:pt idx="14">
                          <c:v>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  <c:pt idx="1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ЭЗӨ-2'!$B$7:$W$7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6.9619964248999147E-2</c:v>
                      </c:pt>
                      <c:pt idx="1">
                        <c:v>-4.4318922568980658E-2</c:v>
                      </c:pt>
                      <c:pt idx="2">
                        <c:v>-1.2981779427191252E-2</c:v>
                      </c:pt>
                      <c:pt idx="3">
                        <c:v>4.7975221413408514E-2</c:v>
                      </c:pt>
                      <c:pt idx="4">
                        <c:v>-1.4815632497293893E-3</c:v>
                      </c:pt>
                      <c:pt idx="5">
                        <c:v>1.360695884262016E-2</c:v>
                      </c:pt>
                      <c:pt idx="6">
                        <c:v>5.6855521782597861E-2</c:v>
                      </c:pt>
                      <c:pt idx="7">
                        <c:v>2.9985926310968337E-2</c:v>
                      </c:pt>
                      <c:pt idx="8">
                        <c:v>0.16345594389613144</c:v>
                      </c:pt>
                      <c:pt idx="9">
                        <c:v>5.0611528753059853E-2</c:v>
                      </c:pt>
                      <c:pt idx="10">
                        <c:v>1.1722907204260034E-2</c:v>
                      </c:pt>
                      <c:pt idx="11">
                        <c:v>8.5438167791565683E-2</c:v>
                      </c:pt>
                      <c:pt idx="12">
                        <c:v>3.843162060183121E-2</c:v>
                      </c:pt>
                      <c:pt idx="13">
                        <c:v>2.7728088462620228E-2</c:v>
                      </c:pt>
                      <c:pt idx="14">
                        <c:v>5.1574154744519075E-2</c:v>
                      </c:pt>
                      <c:pt idx="15">
                        <c:v>3.1739889567195534E-2</c:v>
                      </c:pt>
                      <c:pt idx="16">
                        <c:v>5.2697580765209633E-2</c:v>
                      </c:pt>
                      <c:pt idx="17">
                        <c:v>3.5269958273415551E-2</c:v>
                      </c:pt>
                      <c:pt idx="18">
                        <c:v>3.3338100746569302E-2</c:v>
                      </c:pt>
                      <c:pt idx="19">
                        <c:v>-5.513976057186705E-2</c:v>
                      </c:pt>
                      <c:pt idx="20">
                        <c:v>-0.10604709883018934</c:v>
                      </c:pt>
                      <c:pt idx="21">
                        <c:v>-4.5451319211850173E-2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4E4-41EA-9D96-9A0E1EEC3928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ЭЗӨ-2'!$A$8</c15:sqref>
                        </c15:formulaRef>
                      </c:ext>
                    </c:extLst>
                    <c:strCache>
                      <c:ptCount val="1"/>
                      <c:pt idx="0">
                        <c:v>ЗГ-ын хэрэглээ</c:v>
                      </c:pt>
                    </c:strCache>
                  </c:strRef>
                </c:tx>
                <c:spPr>
                  <a:solidFill>
                    <a:srgbClr val="122F8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ЭЗӨ-2'!$X$1:$AL$2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  <c:pt idx="14">
                          <c:v>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  <c:pt idx="1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ЭЗӨ-2'!$B$8:$W$8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2.9266297999627149E-2</c:v>
                      </c:pt>
                      <c:pt idx="1">
                        <c:v>1.2195991324949033E-2</c:v>
                      </c:pt>
                      <c:pt idx="2">
                        <c:v>3.3563064159232874E-2</c:v>
                      </c:pt>
                      <c:pt idx="3">
                        <c:v>5.8614524832930164E-3</c:v>
                      </c:pt>
                      <c:pt idx="4">
                        <c:v>-8.2630039572358718E-3</c:v>
                      </c:pt>
                      <c:pt idx="5">
                        <c:v>7.179823715630116E-3</c:v>
                      </c:pt>
                      <c:pt idx="6">
                        <c:v>-2.5947018187865538E-2</c:v>
                      </c:pt>
                      <c:pt idx="7">
                        <c:v>8.9415020580525875E-3</c:v>
                      </c:pt>
                      <c:pt idx="8">
                        <c:v>9.4794796549457702E-3</c:v>
                      </c:pt>
                      <c:pt idx="9">
                        <c:v>-2.973772924158494E-3</c:v>
                      </c:pt>
                      <c:pt idx="10">
                        <c:v>-3.9104797348953942E-3</c:v>
                      </c:pt>
                      <c:pt idx="11">
                        <c:v>5.8217138586818392E-3</c:v>
                      </c:pt>
                      <c:pt idx="12">
                        <c:v>1.3900809897090022E-2</c:v>
                      </c:pt>
                      <c:pt idx="13">
                        <c:v>2.050788687897601E-2</c:v>
                      </c:pt>
                      <c:pt idx="14">
                        <c:v>1.7557882622088822E-2</c:v>
                      </c:pt>
                      <c:pt idx="15">
                        <c:v>1.773914625454585E-2</c:v>
                      </c:pt>
                      <c:pt idx="16">
                        <c:v>2.0341621614679561E-2</c:v>
                      </c:pt>
                      <c:pt idx="17">
                        <c:v>1.2967424576481959E-2</c:v>
                      </c:pt>
                      <c:pt idx="18">
                        <c:v>2.317931043022195E-2</c:v>
                      </c:pt>
                      <c:pt idx="19">
                        <c:v>3.2214716389790683E-2</c:v>
                      </c:pt>
                      <c:pt idx="20">
                        <c:v>-2.2169190885399741E-2</c:v>
                      </c:pt>
                      <c:pt idx="21">
                        <c:v>-9.7641767161231151E-3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4E4-41EA-9D96-9A0E1EEC3928}"/>
                  </c:ext>
                </c:extLst>
              </c15:ser>
            </c15:filteredBarSeries>
            <c15:filteredBarSeries>
              <c15:ser>
                <c:idx val="2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ЭЗӨ-2'!$A$10</c15:sqref>
                        </c15:formulaRef>
                      </c:ext>
                    </c:extLst>
                    <c:strCache>
                      <c:ptCount val="1"/>
                      <c:pt idx="0">
                        <c:v>Үндсэн хөрөнгийн хуримтлал</c:v>
                      </c:pt>
                    </c:strCache>
                  </c:strRef>
                </c:tx>
                <c:spPr>
                  <a:solidFill>
                    <a:srgbClr val="BEAE8E">
                      <a:alpha val="80000"/>
                    </a:srgb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ЭЗӨ-2'!$X$1:$AL$2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  <c:pt idx="14">
                          <c:v>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  <c:pt idx="1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ЭЗӨ-2'!$B$10:$W$10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3.0038744901046039E-2</c:v>
                      </c:pt>
                      <c:pt idx="1">
                        <c:v>2.4542181892887881E-2</c:v>
                      </c:pt>
                      <c:pt idx="2">
                        <c:v>-4.0333041221181094E-2</c:v>
                      </c:pt>
                      <c:pt idx="3">
                        <c:v>4.9474391619418565E-2</c:v>
                      </c:pt>
                      <c:pt idx="4">
                        <c:v>1.7671743313830694E-2</c:v>
                      </c:pt>
                      <c:pt idx="5">
                        <c:v>5.8866546364418175E-2</c:v>
                      </c:pt>
                      <c:pt idx="6">
                        <c:v>3.6814813185642725E-2</c:v>
                      </c:pt>
                      <c:pt idx="7">
                        <c:v>9.1886595522547035E-2</c:v>
                      </c:pt>
                      <c:pt idx="8">
                        <c:v>0.10699389985771487</c:v>
                      </c:pt>
                      <c:pt idx="9">
                        <c:v>6.6964807256444381E-2</c:v>
                      </c:pt>
                      <c:pt idx="10">
                        <c:v>0.11904367201093681</c:v>
                      </c:pt>
                      <c:pt idx="11">
                        <c:v>1.8910092529382153E-2</c:v>
                      </c:pt>
                      <c:pt idx="12">
                        <c:v>7.5757345298454085E-2</c:v>
                      </c:pt>
                      <c:pt idx="13">
                        <c:v>3.8610422122735175E-2</c:v>
                      </c:pt>
                      <c:pt idx="14">
                        <c:v>4.4021840189733402E-2</c:v>
                      </c:pt>
                      <c:pt idx="15">
                        <c:v>1.5249342266715179E-2</c:v>
                      </c:pt>
                      <c:pt idx="16">
                        <c:v>-4.5319259804754305E-2</c:v>
                      </c:pt>
                      <c:pt idx="17">
                        <c:v>-7.4738355095259668E-2</c:v>
                      </c:pt>
                      <c:pt idx="18">
                        <c:v>-1.6576156726364595E-2</c:v>
                      </c:pt>
                      <c:pt idx="19">
                        <c:v>-0.11878427174237978</c:v>
                      </c:pt>
                      <c:pt idx="20">
                        <c:v>3.2758112327466317E-2</c:v>
                      </c:pt>
                      <c:pt idx="21">
                        <c:v>3.2076661096775157E-2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4E4-41EA-9D96-9A0E1EEC3928}"/>
                  </c:ext>
                </c:extLst>
              </c15:ser>
            </c15:filteredBarSeries>
            <c15:filteredBarSeries>
              <c15:ser>
                <c:idx val="3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ЭЗӨ-2'!$A$11</c15:sqref>
                        </c15:formulaRef>
                      </c:ext>
                    </c:extLst>
                    <c:strCache>
                      <c:ptCount val="1"/>
                      <c:pt idx="0">
                        <c:v>Материаллаг хөрөнгийн өөрчлөлт</c:v>
                      </c:pt>
                    </c:strCache>
                  </c:strRef>
                </c:tx>
                <c:spPr>
                  <a:solidFill>
                    <a:srgbClr val="B99E6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ЭЗӨ-2'!$X$1:$AL$2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  <c:pt idx="14">
                          <c:v>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  <c:pt idx="1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ЭЗӨ-2'!$B$11:$W$11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-4.3376139870977021E-2</c:v>
                      </c:pt>
                      <c:pt idx="1">
                        <c:v>3.1141671867339127E-2</c:v>
                      </c:pt>
                      <c:pt idx="2">
                        <c:v>3.8261317784066724E-2</c:v>
                      </c:pt>
                      <c:pt idx="3">
                        <c:v>-0.10810233344846874</c:v>
                      </c:pt>
                      <c:pt idx="4">
                        <c:v>0.12714807246290219</c:v>
                      </c:pt>
                      <c:pt idx="5">
                        <c:v>-7.4372553182181153E-2</c:v>
                      </c:pt>
                      <c:pt idx="6">
                        <c:v>-4.3350834558011947E-2</c:v>
                      </c:pt>
                      <c:pt idx="7">
                        <c:v>9.0886515350300803E-2</c:v>
                      </c:pt>
                      <c:pt idx="8">
                        <c:v>4.5459622388095304E-2</c:v>
                      </c:pt>
                      <c:pt idx="9">
                        <c:v>6.6851761552245717E-2</c:v>
                      </c:pt>
                      <c:pt idx="10">
                        <c:v>8.5711755051055508E-2</c:v>
                      </c:pt>
                      <c:pt idx="11">
                        <c:v>0.10745061425213243</c:v>
                      </c:pt>
                      <c:pt idx="12">
                        <c:v>-6.0766978687792191E-2</c:v>
                      </c:pt>
                      <c:pt idx="13">
                        <c:v>-1.6905669171113656E-2</c:v>
                      </c:pt>
                      <c:pt idx="14">
                        <c:v>-7.5208393510980201E-2</c:v>
                      </c:pt>
                      <c:pt idx="15">
                        <c:v>-1.3713932881070109E-2</c:v>
                      </c:pt>
                      <c:pt idx="16">
                        <c:v>1.4377213560137325E-2</c:v>
                      </c:pt>
                      <c:pt idx="17">
                        <c:v>-5.4409073702869813E-2</c:v>
                      </c:pt>
                      <c:pt idx="18">
                        <c:v>-0.13503247977544938</c:v>
                      </c:pt>
                      <c:pt idx="19">
                        <c:v>-0.1756564265085481</c:v>
                      </c:pt>
                      <c:pt idx="20">
                        <c:v>5.1982876065146608E-2</c:v>
                      </c:pt>
                      <c:pt idx="21">
                        <c:v>0.12310575799850243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4E4-41EA-9D96-9A0E1EEC3928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ЭЗӨ-2'!$A$12</c15:sqref>
                        </c15:formulaRef>
                      </c:ext>
                    </c:extLst>
                    <c:strCache>
                      <c:ptCount val="1"/>
                      <c:pt idx="0">
                        <c:v>Цэвэр экспорт</c:v>
                      </c:pt>
                    </c:strCache>
                  </c:strRef>
                </c:tx>
                <c:spPr>
                  <a:solidFill>
                    <a:srgbClr val="D4D9E4"/>
                  </a:solidFill>
                  <a:ln w="3175">
                    <a:solidFill>
                      <a:schemeClr val="tx1"/>
                    </a:solidFill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ЭЗӨ-2'!$X$1:$AL$2</c15:sqref>
                        </c15:formulaRef>
                      </c:ext>
                    </c:extLst>
                    <c:multiLvlStrCache>
                      <c:ptCount val="15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  <c:pt idx="13">
                          <c:v>IV</c:v>
                        </c:pt>
                        <c:pt idx="14">
                          <c:v>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  <c:pt idx="14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'2. ЭЗӨ-2'!$X$12:$AC$12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-0.30311278977395906</c:v>
                      </c:pt>
                      <c:pt idx="1">
                        <c:v>-0.30902121777112634</c:v>
                      </c:pt>
                      <c:pt idx="2">
                        <c:v>-0.20032015631226616</c:v>
                      </c:pt>
                      <c:pt idx="3">
                        <c:v>-0.20976379582419266</c:v>
                      </c:pt>
                      <c:pt idx="4">
                        <c:v>0.1587726289456366</c:v>
                      </c:pt>
                      <c:pt idx="5">
                        <c:v>-3.5479278501389648E-2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437-4F62-B531-B5233A49323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0"/>
          <c:order val="0"/>
          <c:tx>
            <c:strRef>
              <c:f>'2. ЭЗӨ-2'!$A$4</c:f>
              <c:strCache>
                <c:ptCount val="1"/>
                <c:pt idx="0">
                  <c:v>Нийт эрэлт</c:v>
                </c:pt>
              </c:strCache>
            </c:strRef>
          </c:tx>
          <c:spPr>
            <a:ln w="31750" cap="rnd">
              <a:solidFill>
                <a:schemeClr val="tx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>
                <a:solidFill>
                  <a:schemeClr val="tx2">
                    <a:lumMod val="50000"/>
                  </a:schemeClr>
                </a:solidFill>
              </a:ln>
              <a:effectLst/>
            </c:spPr>
          </c:marker>
          <c:cat>
            <c:multiLvlStrRef>
              <c:f>'2. ЭЗӨ-2'!$X$1:$AJ$2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2">
                    <c:v>2022</c:v>
                  </c:pt>
                  <c:pt idx="6">
                    <c:v>2023</c:v>
                  </c:pt>
                  <c:pt idx="10">
                    <c:v>2024</c:v>
                  </c:pt>
                </c:lvl>
              </c:multiLvlStrCache>
            </c:multiLvlStrRef>
          </c:cat>
          <c:val>
            <c:numRef>
              <c:f>'2. ЭЗӨ-2'!$X$4:$AL$4</c:f>
              <c:numCache>
                <c:formatCode>0.0%</c:formatCode>
                <c:ptCount val="15"/>
                <c:pt idx="0">
                  <c:v>-1.2297780994298457E-2</c:v>
                </c:pt>
                <c:pt idx="1">
                  <c:v>-2.7498187517786096E-2</c:v>
                </c:pt>
                <c:pt idx="2">
                  <c:v>-2.4505176830609487E-2</c:v>
                </c:pt>
                <c:pt idx="3">
                  <c:v>1.8343136835585971E-2</c:v>
                </c:pt>
                <c:pt idx="4">
                  <c:v>7.4398965656963023E-2</c:v>
                </c:pt>
                <c:pt idx="5">
                  <c:v>0.11212856309854624</c:v>
                </c:pt>
                <c:pt idx="6">
                  <c:v>7.8849435986273253E-2</c:v>
                </c:pt>
                <c:pt idx="7">
                  <c:v>4.9202117346843766E-2</c:v>
                </c:pt>
                <c:pt idx="8">
                  <c:v>8.8228664938577284E-2</c:v>
                </c:pt>
                <c:pt idx="9">
                  <c:v>7.1582647348251482E-2</c:v>
                </c:pt>
                <c:pt idx="10">
                  <c:v>7.961047608456262E-2</c:v>
                </c:pt>
                <c:pt idx="11">
                  <c:v>3.8500640072879788E-2</c:v>
                </c:pt>
                <c:pt idx="12">
                  <c:v>3.5036057191208059E-2</c:v>
                </c:pt>
                <c:pt idx="13">
                  <c:v>5.4124141032563688E-2</c:v>
                </c:pt>
                <c:pt idx="14">
                  <c:v>2.4311828058457552E-2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4E4-41EA-9D96-9A0E1EEC3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657664"/>
        <c:axId val="490672128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'2. ЭЗӨ-2'!$A$5</c15:sqref>
                        </c15:formulaRef>
                      </c:ext>
                    </c:extLst>
                    <c:strCache>
                      <c:ptCount val="1"/>
                      <c:pt idx="0">
                        <c:v>Дотоод эрэлт</c:v>
                      </c:pt>
                    </c:strCache>
                  </c:strRef>
                </c:tx>
                <c:spPr>
                  <a:ln w="31750">
                    <a:solidFill>
                      <a:srgbClr val="00808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circle"/>
                  <c:size val="6"/>
                  <c:spPr>
                    <a:solidFill>
                      <a:schemeClr val="bg1"/>
                    </a:solidFill>
                    <a:ln w="9525">
                      <a:solidFill>
                        <a:srgbClr val="00808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cat>
                  <c:multiLvlStrRef>
                    <c:extLst>
                      <c:ext uri="{02D57815-91ED-43cb-92C2-25804820EDAC}">
                        <c15:formulaRef>
                          <c15:sqref>'2. ЭЗӨ-2'!$X$1:$AJ$2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III</c:v>
                        </c:pt>
                        <c:pt idx="1">
                          <c:v>IV</c:v>
                        </c:pt>
                        <c:pt idx="2">
                          <c:v>I</c:v>
                        </c:pt>
                        <c:pt idx="3">
                          <c:v>II</c:v>
                        </c:pt>
                        <c:pt idx="4">
                          <c:v>III</c:v>
                        </c:pt>
                        <c:pt idx="5">
                          <c:v>IV</c:v>
                        </c:pt>
                        <c:pt idx="6">
                          <c:v>I</c:v>
                        </c:pt>
                        <c:pt idx="7">
                          <c:v>II</c:v>
                        </c:pt>
                        <c:pt idx="8">
                          <c:v>III</c:v>
                        </c:pt>
                        <c:pt idx="9">
                          <c:v>IV</c:v>
                        </c:pt>
                        <c:pt idx="10">
                          <c:v>I</c:v>
                        </c:pt>
                        <c:pt idx="11">
                          <c:v>II</c:v>
                        </c:pt>
                        <c:pt idx="12">
                          <c:v>III</c:v>
                        </c:pt>
                      </c:lvl>
                      <c:lvl>
                        <c:pt idx="2">
                          <c:v>2022</c:v>
                        </c:pt>
                        <c:pt idx="6">
                          <c:v>2023</c:v>
                        </c:pt>
                        <c:pt idx="10">
                          <c:v>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'2. ЭЗӨ-2'!$B$5:$W$5</c15:sqref>
                        </c15:formulaRef>
                      </c:ext>
                    </c:extLst>
                    <c:numCache>
                      <c:formatCode>0.0%</c:formatCode>
                      <c:ptCount val="22"/>
                      <c:pt idx="0">
                        <c:v>9.1318758784998399E-2</c:v>
                      </c:pt>
                      <c:pt idx="1">
                        <c:v>2.2037909386642518E-2</c:v>
                      </c:pt>
                      <c:pt idx="2">
                        <c:v>1.872998941436177E-2</c:v>
                      </c:pt>
                      <c:pt idx="3">
                        <c:v>-4.6171299278295885E-3</c:v>
                      </c:pt>
                      <c:pt idx="4">
                        <c:v>0.13580728087501726</c:v>
                      </c:pt>
                      <c:pt idx="5">
                        <c:v>4.8581054629297515E-3</c:v>
                      </c:pt>
                      <c:pt idx="6">
                        <c:v>2.2809602399763484E-2</c:v>
                      </c:pt>
                      <c:pt idx="7">
                        <c:v>0.23434734628799214</c:v>
                      </c:pt>
                      <c:pt idx="8">
                        <c:v>0.30487887117058166</c:v>
                      </c:pt>
                      <c:pt idx="9">
                        <c:v>0.17539791967138929</c:v>
                      </c:pt>
                      <c:pt idx="10">
                        <c:v>0.20975892264298657</c:v>
                      </c:pt>
                      <c:pt idx="11">
                        <c:v>0.19250836648833713</c:v>
                      </c:pt>
                      <c:pt idx="12">
                        <c:v>5.1487053045689235E-2</c:v>
                      </c:pt>
                      <c:pt idx="13">
                        <c:v>6.1821416510731808E-2</c:v>
                      </c:pt>
                      <c:pt idx="14">
                        <c:v>3.2863181663324026E-2</c:v>
                      </c:pt>
                      <c:pt idx="15">
                        <c:v>4.1525414716703457E-2</c:v>
                      </c:pt>
                      <c:pt idx="16">
                        <c:v>3.3240993479071168E-2</c:v>
                      </c:pt>
                      <c:pt idx="17">
                        <c:v>-7.2160608653945135E-2</c:v>
                      </c:pt>
                      <c:pt idx="18">
                        <c:v>-8.4505777467290488E-2</c:v>
                      </c:pt>
                      <c:pt idx="19">
                        <c:v>-0.25160246492141369</c:v>
                      </c:pt>
                      <c:pt idx="20">
                        <c:v>-3.0799742741805192E-2</c:v>
                      </c:pt>
                      <c:pt idx="21">
                        <c:v>8.8707675388399077E-2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FE0-46CF-A7E8-D465EA9E42A1}"/>
                  </c:ext>
                </c:extLst>
              </c15:ser>
            </c15:filteredLineSeries>
          </c:ext>
        </c:extLst>
      </c:lineChart>
      <c:catAx>
        <c:axId val="4906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72128"/>
        <c:crosses val="autoZero"/>
        <c:auto val="1"/>
        <c:lblAlgn val="ctr"/>
        <c:lblOffset val="100"/>
        <c:tickMarkSkip val="1"/>
        <c:noMultiLvlLbl val="0"/>
      </c:catAx>
      <c:valAx>
        <c:axId val="49067212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490657664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9708296939396558E-2"/>
          <c:y val="4.6595494376216295E-2"/>
          <c:w val="0.8968116195907555"/>
          <c:h val="9.897998214230947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3536770769793E-2"/>
          <c:y val="1.5715874637109224E-2"/>
          <c:w val="0.92131077668903683"/>
          <c:h val="0.96302005730932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 ЭЗӨ-2'!$A$22</c:f>
              <c:strCache>
                <c:ptCount val="1"/>
                <c:pt idx="0">
                  <c:v>Өрхийн хэрэглээний өсөлт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ЭЗӨ-2'!$F$1:$AL$2</c15:sqref>
                  </c15:fullRef>
                </c:ext>
              </c:extLst>
              <c:f>'2. ЭЗӨ-2'!$R$1:$AL$2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ЭЗӨ-2'!$F$22:$AL$22</c15:sqref>
                  </c15:fullRef>
                </c:ext>
              </c:extLst>
              <c:f>'2. ЭЗӨ-2'!$R$22:$AL$22</c:f>
              <c:numCache>
                <c:formatCode>0.0%</c:formatCode>
                <c:ptCount val="21"/>
                <c:pt idx="0">
                  <c:v>6.6427312374276459E-2</c:v>
                </c:pt>
                <c:pt idx="1">
                  <c:v>6.0383217062029093E-2</c:v>
                </c:pt>
                <c:pt idx="2">
                  <c:v>5.4523582212835597E-2</c:v>
                </c:pt>
                <c:pt idx="3">
                  <c:v>-9.0768136519343678E-2</c:v>
                </c:pt>
                <c:pt idx="4">
                  <c:v>-0.11620061201808451</c:v>
                </c:pt>
                <c:pt idx="5">
                  <c:v>-6.7744630739040357E-2</c:v>
                </c:pt>
                <c:pt idx="6">
                  <c:v>-6.7332690320256239E-2</c:v>
                </c:pt>
                <c:pt idx="7">
                  <c:v>2.3889064749220035E-2</c:v>
                </c:pt>
                <c:pt idx="8">
                  <c:v>9.3026854750899668E-2</c:v>
                </c:pt>
                <c:pt idx="9">
                  <c:v>5.7121754959636117E-2</c:v>
                </c:pt>
                <c:pt idx="10">
                  <c:v>8.5266605457638311E-2</c:v>
                </c:pt>
                <c:pt idx="11">
                  <c:v>8.6936395044325154E-2</c:v>
                </c:pt>
                <c:pt idx="12">
                  <c:v>2.6071342171338757E-2</c:v>
                </c:pt>
                <c:pt idx="13">
                  <c:v>0.10486238404499687</c:v>
                </c:pt>
                <c:pt idx="14">
                  <c:v>0.14376842919059427</c:v>
                </c:pt>
                <c:pt idx="15">
                  <c:v>0.11132225923584357</c:v>
                </c:pt>
                <c:pt idx="16">
                  <c:v>0.16989874913343242</c:v>
                </c:pt>
                <c:pt idx="17">
                  <c:v>0.16885068721246682</c:v>
                </c:pt>
                <c:pt idx="18">
                  <c:v>9.6667319855164913E-2</c:v>
                </c:pt>
                <c:pt idx="19">
                  <c:v>8.9534305642787901E-2</c:v>
                </c:pt>
                <c:pt idx="20">
                  <c:v>0.11913402413092578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41654336"/>
        <c:axId val="941655776"/>
      </c:barChart>
      <c:lineChart>
        <c:grouping val="standard"/>
        <c:varyColors val="0"/>
        <c:ser>
          <c:idx val="0"/>
          <c:order val="0"/>
          <c:tx>
            <c:strRef>
              <c:f>'2. ЭЗӨ-2'!$A$21</c:f>
              <c:strCache>
                <c:ptCount val="1"/>
                <c:pt idx="0">
                  <c:v>Өрхийн бодит орлогын өсөлт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ЭЗӨ-2'!$F$1:$AL$2</c15:sqref>
                  </c15:fullRef>
                </c:ext>
              </c:extLst>
              <c:f>'2. ЭЗӨ-2'!$R$1:$AL$2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ЭЗӨ-2'!$F$21:$AL$21</c15:sqref>
                  </c15:fullRef>
                </c:ext>
              </c:extLst>
              <c:f>'2. ЭЗӨ-2'!$R$21:$AL$21</c:f>
              <c:numCache>
                <c:formatCode>0.0%</c:formatCode>
                <c:ptCount val="21"/>
                <c:pt idx="0">
                  <c:v>0.12755325128828887</c:v>
                </c:pt>
                <c:pt idx="1">
                  <c:v>5.5198855364717136E-2</c:v>
                </c:pt>
                <c:pt idx="2">
                  <c:v>6.0602555221144883E-2</c:v>
                </c:pt>
                <c:pt idx="3">
                  <c:v>5.5667108733754578E-3</c:v>
                </c:pt>
                <c:pt idx="4">
                  <c:v>-5.9292390325683564E-2</c:v>
                </c:pt>
                <c:pt idx="5">
                  <c:v>-1.7075956270279247E-2</c:v>
                </c:pt>
                <c:pt idx="6">
                  <c:v>-7.4577069146997133E-3</c:v>
                </c:pt>
                <c:pt idx="7">
                  <c:v>3.493193362033109E-2</c:v>
                </c:pt>
                <c:pt idx="8">
                  <c:v>6.8743650937759471E-2</c:v>
                </c:pt>
                <c:pt idx="9">
                  <c:v>-2.9074998352386361E-3</c:v>
                </c:pt>
                <c:pt idx="10">
                  <c:v>-3.2644983893625912E-2</c:v>
                </c:pt>
                <c:pt idx="11">
                  <c:v>-1.3247076893510568E-2</c:v>
                </c:pt>
                <c:pt idx="12">
                  <c:v>-5.5553409100839057E-2</c:v>
                </c:pt>
                <c:pt idx="13">
                  <c:v>1.770781511274655E-2</c:v>
                </c:pt>
                <c:pt idx="14">
                  <c:v>0.13780958280426847</c:v>
                </c:pt>
                <c:pt idx="15">
                  <c:v>0.15135173156259962</c:v>
                </c:pt>
                <c:pt idx="16">
                  <c:v>0.2072310928451877</c:v>
                </c:pt>
                <c:pt idx="17">
                  <c:v>0.18801666592504085</c:v>
                </c:pt>
                <c:pt idx="18">
                  <c:v>0.10080658356247985</c:v>
                </c:pt>
                <c:pt idx="19">
                  <c:v>7.5343144046240207E-2</c:v>
                </c:pt>
                <c:pt idx="20">
                  <c:v>6.5434452964673762E-2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289-483B-BF84-16A2A27C9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654336"/>
        <c:axId val="941655776"/>
      </c:lineChart>
      <c:catAx>
        <c:axId val="94165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5776"/>
        <c:crosses val="autoZero"/>
        <c:auto val="1"/>
        <c:lblAlgn val="ctr"/>
        <c:lblOffset val="100"/>
        <c:noMultiLvlLbl val="0"/>
      </c:catAx>
      <c:valAx>
        <c:axId val="941655776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654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34798033712662"/>
          <c:y val="2.7758518828194762E-2"/>
          <c:w val="0.46424819877760104"/>
          <c:h val="9.47550932912362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835932239726923E-2"/>
          <c:y val="2.9415670650730412E-2"/>
          <c:w val="0.91416406776027315"/>
          <c:h val="0.90659444842122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[122]X!$CO$7</c:f>
              <c:strCache>
                <c:ptCount val="1"/>
                <c:pt idx="0">
                  <c:v>I улирал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[122]X!$CN$8:$CN$14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[122]X!$CO$8:$CO$14</c:f>
              <c:numCache>
                <c:formatCode>General</c:formatCode>
                <c:ptCount val="7"/>
                <c:pt idx="0">
                  <c:v>7.8041882299999994</c:v>
                </c:pt>
                <c:pt idx="1">
                  <c:v>3.1383058080000001</c:v>
                </c:pt>
                <c:pt idx="2">
                  <c:v>6.7737677600000001</c:v>
                </c:pt>
                <c:pt idx="3">
                  <c:v>2.5231590000000002</c:v>
                </c:pt>
                <c:pt idx="4">
                  <c:v>14.142781793999999</c:v>
                </c:pt>
                <c:pt idx="5">
                  <c:v>18.133608900000002</c:v>
                </c:pt>
                <c:pt idx="6">
                  <c:v>17.533187940000001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2-4A20-9594-D5202EEB13BC}"/>
            </c:ext>
          </c:extLst>
        </c:ser>
        <c:ser>
          <c:idx val="1"/>
          <c:order val="1"/>
          <c:tx>
            <c:strRef>
              <c:f>[122]X!$CP$7</c:f>
              <c:strCache>
                <c:ptCount val="1"/>
                <c:pt idx="0">
                  <c:v>II улирал</c:v>
                </c:pt>
              </c:strCache>
            </c:strRef>
          </c:tx>
          <c:spPr>
            <a:solidFill>
              <a:srgbClr val="FFAF57"/>
            </a:solidFill>
            <a:ln>
              <a:noFill/>
            </a:ln>
            <a:effectLst/>
          </c:spPr>
          <c:invertIfNegative val="0"/>
          <c:cat>
            <c:numRef>
              <c:f>[122]X!$CN$8:$CN$14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[122]X!$CP$8:$CP$14</c:f>
              <c:numCache>
                <c:formatCode>General</c:formatCode>
                <c:ptCount val="7"/>
                <c:pt idx="0">
                  <c:v>10.314772400000003</c:v>
                </c:pt>
                <c:pt idx="1">
                  <c:v>5.5378940100000005</c:v>
                </c:pt>
                <c:pt idx="2">
                  <c:v>2.8300376000000003</c:v>
                </c:pt>
                <c:pt idx="3">
                  <c:v>5.5582019000000003</c:v>
                </c:pt>
                <c:pt idx="4">
                  <c:v>15.375566870000002</c:v>
                </c:pt>
                <c:pt idx="5">
                  <c:v>22.486159259999997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2-4A20-9594-D5202EEB13BC}"/>
            </c:ext>
          </c:extLst>
        </c:ser>
        <c:ser>
          <c:idx val="2"/>
          <c:order val="2"/>
          <c:tx>
            <c:strRef>
              <c:f>[122]X!$CQ$7</c:f>
              <c:strCache>
                <c:ptCount val="1"/>
                <c:pt idx="0">
                  <c:v>III улирал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numRef>
              <c:f>[122]X!$CN$8:$CN$14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[122]X!$CQ$8:$CQ$14</c:f>
              <c:numCache>
                <c:formatCode>General</c:formatCode>
                <c:ptCount val="7"/>
                <c:pt idx="0">
                  <c:v>10.62486606</c:v>
                </c:pt>
                <c:pt idx="1">
                  <c:v>11.191841649000001</c:v>
                </c:pt>
                <c:pt idx="2">
                  <c:v>2.8152098999999997</c:v>
                </c:pt>
                <c:pt idx="3">
                  <c:v>10.959676600000002</c:v>
                </c:pt>
                <c:pt idx="4">
                  <c:v>19.405759769000003</c:v>
                </c:pt>
                <c:pt idx="5">
                  <c:v>20.605411926000002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B2-4A20-9594-D5202EEB13BC}"/>
            </c:ext>
          </c:extLst>
        </c:ser>
        <c:ser>
          <c:idx val="3"/>
          <c:order val="3"/>
          <c:tx>
            <c:strRef>
              <c:f>[122]X!$CR$7</c:f>
              <c:strCache>
                <c:ptCount val="1"/>
                <c:pt idx="0">
                  <c:v>IV улирал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numRef>
              <c:f>[122]X!$CN$8:$CN$14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[122]X!$CR$8:$CR$14</c:f>
              <c:numCache>
                <c:formatCode>General</c:formatCode>
                <c:ptCount val="7"/>
                <c:pt idx="0">
                  <c:v>7.8602476799999996</c:v>
                </c:pt>
                <c:pt idx="1">
                  <c:v>8.8090430500000014</c:v>
                </c:pt>
                <c:pt idx="2">
                  <c:v>3.7186242000000003</c:v>
                </c:pt>
                <c:pt idx="3">
                  <c:v>12.772923136099998</c:v>
                </c:pt>
                <c:pt idx="4">
                  <c:v>20.684346882</c:v>
                </c:pt>
                <c:pt idx="5">
                  <c:v>22.529823034999996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B2-4A20-9594-D5202EEB1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65293104"/>
        <c:axId val="1065278960"/>
      </c:barChart>
      <c:catAx>
        <c:axId val="106529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2"/>
            </a:solidFill>
            <a:round/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1065278960"/>
        <c:crosses val="autoZero"/>
        <c:auto val="1"/>
        <c:lblAlgn val="ctr"/>
        <c:lblOffset val="100"/>
        <c:noMultiLvlLbl val="0"/>
      </c:catAx>
      <c:valAx>
        <c:axId val="10652789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5A5A5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mn-MN" sz="1200"/>
                  <a:t>сая тонн</a:t>
                </a:r>
                <a:endParaRPr lang="en-US" sz="1200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2"/>
            </a:solidFill>
          </a:ln>
          <a:effectLst/>
        </c:spPr>
        <c:txPr>
          <a:bodyPr rot="-60000000" vert="horz"/>
          <a:lstStyle/>
          <a:p>
            <a:pPr>
              <a:defRPr sz="1200"/>
            </a:pPr>
            <a:endParaRPr lang="en-US"/>
          </a:p>
        </c:txPr>
        <c:crossAx val="1065293104"/>
        <c:crosses val="autoZero"/>
        <c:crossBetween val="between"/>
        <c:majorUnit val="4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688809997938768"/>
          <c:y val="2.4281131525226013E-2"/>
          <c:w val="0.55751495276421559"/>
          <c:h val="0.14841717701953921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97296300805429E-2"/>
          <c:y val="0.21708912207430381"/>
          <c:w val="0.91476069666294824"/>
          <c:h val="0.6659569281957198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'3.1 Хөдөлмөр'!$A$5</c:f>
              <c:strCache>
                <c:ptCount val="1"/>
                <c:pt idx="0">
                  <c:v>Бүрэн хөдөлмөр эрхлэлт</c:v>
                </c:pt>
              </c:strCache>
            </c:strRef>
          </c:tx>
          <c:spPr>
            <a:solidFill>
              <a:srgbClr val="FBBF7F">
                <a:alpha val="49804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Хөдөлмөр'!$B$5:$AT$5</c15:sqref>
                  </c15:fullRef>
                </c:ext>
              </c:extLst>
              <c:f>('3.1 Хөдөлмөр'!$B$5:$Q$5,'3.1 Хөдөлмөр'!$AD$5:$AT$5)</c:f>
              <c:numCache>
                <c:formatCode>0.0%</c:formatCode>
                <c:ptCount val="17"/>
                <c:pt idx="0">
                  <c:v>-5.4786340471787293E-2</c:v>
                </c:pt>
                <c:pt idx="1">
                  <c:v>-3.722272743755671E-2</c:v>
                </c:pt>
                <c:pt idx="2">
                  <c:v>-2.0608602142535647E-2</c:v>
                </c:pt>
                <c:pt idx="3">
                  <c:v>1.8639473054273903E-3</c:v>
                </c:pt>
                <c:pt idx="4">
                  <c:v>3.6030431396386939E-2</c:v>
                </c:pt>
                <c:pt idx="5">
                  <c:v>2.6192731648797454E-2</c:v>
                </c:pt>
                <c:pt idx="6">
                  <c:v>2.3486760108818328E-2</c:v>
                </c:pt>
                <c:pt idx="7">
                  <c:v>1.3329944028964221E-2</c:v>
                </c:pt>
                <c:pt idx="8">
                  <c:v>5.7989483999015976E-2</c:v>
                </c:pt>
                <c:pt idx="9">
                  <c:v>5.3323149163329052E-2</c:v>
                </c:pt>
                <c:pt idx="10">
                  <c:v>6.6532613597514514E-2</c:v>
                </c:pt>
                <c:pt idx="11">
                  <c:v>7.934252285538354E-2</c:v>
                </c:pt>
                <c:pt idx="12">
                  <c:v>3.3191021126760499E-2</c:v>
                </c:pt>
                <c:pt idx="13">
                  <c:v>2.9834983498349815E-2</c:v>
                </c:pt>
                <c:pt idx="14">
                  <c:v>1.7466666666666658E-2</c:v>
                </c:pt>
                <c:pt idx="15">
                  <c:v>1.5677457524624714E-2</c:v>
                </c:pt>
                <c:pt idx="16">
                  <c:v>2.4310716958799657E-2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6-41FB-BB60-3537B8931B8A}"/>
            </c:ext>
          </c:extLst>
        </c:ser>
        <c:ser>
          <c:idx val="4"/>
          <c:order val="2"/>
          <c:tx>
            <c:strRef>
              <c:f>'3.1 Хөдөлмөр'!$A$6</c:f>
              <c:strCache>
                <c:ptCount val="1"/>
                <c:pt idx="0">
                  <c:v>Цаг хугацаа-с хамаарсан бүрэн бус хөд. эрхлэлт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Хөдөлмөр'!$B$6:$AT$6</c15:sqref>
                  </c15:fullRef>
                </c:ext>
              </c:extLst>
              <c:f>('3.1 Хөдөлмөр'!$B$6:$Q$6,'3.1 Хөдөлмөр'!$AD$6:$AT$6)</c:f>
              <c:numCache>
                <c:formatCode>0.0%</c:formatCode>
                <c:ptCount val="17"/>
                <c:pt idx="0">
                  <c:v>4.0515549783305362E-4</c:v>
                </c:pt>
                <c:pt idx="1">
                  <c:v>-2.1003980866597885E-4</c:v>
                </c:pt>
                <c:pt idx="2">
                  <c:v>1.9628126081407422E-3</c:v>
                </c:pt>
                <c:pt idx="3">
                  <c:v>-6.7081491363960683E-4</c:v>
                </c:pt>
                <c:pt idx="4">
                  <c:v>-1.0979617423019206E-3</c:v>
                </c:pt>
                <c:pt idx="5">
                  <c:v>1.6615284366660575E-3</c:v>
                </c:pt>
                <c:pt idx="6">
                  <c:v>2.7124411545982989E-3</c:v>
                </c:pt>
                <c:pt idx="7">
                  <c:v>1.4890766204517596E-3</c:v>
                </c:pt>
                <c:pt idx="8">
                  <c:v>1.0274199762620826E-3</c:v>
                </c:pt>
                <c:pt idx="9">
                  <c:v>3.3117342495328348E-4</c:v>
                </c:pt>
                <c:pt idx="10">
                  <c:v>-3.1690258407981861E-3</c:v>
                </c:pt>
                <c:pt idx="11">
                  <c:v>-1.7052721330112262E-3</c:v>
                </c:pt>
                <c:pt idx="12">
                  <c:v>1.4568661971830984E-3</c:v>
                </c:pt>
                <c:pt idx="13">
                  <c:v>8.8008800880088093E-5</c:v>
                </c:pt>
                <c:pt idx="14">
                  <c:v>-2.4585258525852585E-3</c:v>
                </c:pt>
                <c:pt idx="15">
                  <c:v>-1.953154023590759E-3</c:v>
                </c:pt>
                <c:pt idx="16">
                  <c:v>-3.6505021670641064E-3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6-41FB-BB60-3537B8931B8A}"/>
            </c:ext>
          </c:extLst>
        </c:ser>
        <c:ser>
          <c:idx val="5"/>
          <c:order val="3"/>
          <c:tx>
            <c:strRef>
              <c:f>'3.1 Хөдөлмөр'!$A$7</c:f>
              <c:strCache>
                <c:ptCount val="1"/>
                <c:pt idx="0">
                  <c:v>Ажилгүй хүн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Хөдөлмөр'!$B$7:$AT$7</c15:sqref>
                  </c15:fullRef>
                </c:ext>
              </c:extLst>
              <c:f>('3.1 Хөдөлмөр'!$B$7:$Q$7,'3.1 Хөдөлмөр'!$AD$7:$AT$7)</c:f>
              <c:numCache>
                <c:formatCode>0.0%</c:formatCode>
                <c:ptCount val="17"/>
                <c:pt idx="0">
                  <c:v>8.702608335568511E-3</c:v>
                </c:pt>
                <c:pt idx="1">
                  <c:v>8.2909211470057337E-3</c:v>
                </c:pt>
                <c:pt idx="2">
                  <c:v>-8.0093917327448967E-4</c:v>
                </c:pt>
                <c:pt idx="3">
                  <c:v>3.4234046011719626E-3</c:v>
                </c:pt>
                <c:pt idx="4">
                  <c:v>1.5562372965066587E-3</c:v>
                </c:pt>
                <c:pt idx="5">
                  <c:v>-1.2848713810319269E-3</c:v>
                </c:pt>
                <c:pt idx="6">
                  <c:v>-1.0736589048660308E-2</c:v>
                </c:pt>
                <c:pt idx="7">
                  <c:v>-1.6531411249322937E-2</c:v>
                </c:pt>
                <c:pt idx="8">
                  <c:v>-8.1092790983542939E-3</c:v>
                </c:pt>
                <c:pt idx="9">
                  <c:v>-1.0498432445788557E-2</c:v>
                </c:pt>
                <c:pt idx="10">
                  <c:v>2.7152330026367012E-3</c:v>
                </c:pt>
                <c:pt idx="11">
                  <c:v>-5.3526597508407915E-3</c:v>
                </c:pt>
                <c:pt idx="12">
                  <c:v>-6.7957746478873229E-3</c:v>
                </c:pt>
                <c:pt idx="13">
                  <c:v>2.6842684268426819E-3</c:v>
                </c:pt>
                <c:pt idx="14">
                  <c:v>6.2327832783278274E-3</c:v>
                </c:pt>
                <c:pt idx="15">
                  <c:v>9.7184392410649134E-3</c:v>
                </c:pt>
                <c:pt idx="16">
                  <c:v>3.1313641189883545E-3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6-41FB-BB60-3537B8931B8A}"/>
            </c:ext>
          </c:extLst>
        </c:ser>
        <c:ser>
          <c:idx val="7"/>
          <c:order val="4"/>
          <c:tx>
            <c:strRef>
              <c:f>'3.1 Хөдөлмөр'!$A$8</c:f>
              <c:strCache>
                <c:ptCount val="1"/>
                <c:pt idx="0">
                  <c:v>Боломжит ажиллах хүч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Хөдөлмөр'!$B$8:$AT$8</c15:sqref>
                  </c15:fullRef>
                </c:ext>
              </c:extLst>
              <c:f>('3.1 Хөдөлмөр'!$B$8:$Q$8,'3.1 Хөдөлмөр'!$AD$8:$AT$8)</c:f>
              <c:numCache>
                <c:formatCode>0.0%</c:formatCode>
                <c:ptCount val="17"/>
                <c:pt idx="0">
                  <c:v>1.2474177807266448E-2</c:v>
                </c:pt>
                <c:pt idx="1">
                  <c:v>-9.3576031349618539E-4</c:v>
                </c:pt>
                <c:pt idx="2">
                  <c:v>-3.9093459647921653E-3</c:v>
                </c:pt>
                <c:pt idx="3">
                  <c:v>-9.8312797434039288E-3</c:v>
                </c:pt>
                <c:pt idx="4">
                  <c:v>-2.9577056778679032E-2</c:v>
                </c:pt>
                <c:pt idx="5">
                  <c:v>-1.2817168781909912E-2</c:v>
                </c:pt>
                <c:pt idx="6">
                  <c:v>-6.0440469886102934E-3</c:v>
                </c:pt>
                <c:pt idx="7">
                  <c:v>-8.0583087054441011E-4</c:v>
                </c:pt>
                <c:pt idx="8">
                  <c:v>-6.6415362751227492E-3</c:v>
                </c:pt>
                <c:pt idx="9">
                  <c:v>-7.7875078565610408E-3</c:v>
                </c:pt>
                <c:pt idx="10">
                  <c:v>1.0571256996756695E-3</c:v>
                </c:pt>
                <c:pt idx="11">
                  <c:v>4.6894983657808711E-3</c:v>
                </c:pt>
                <c:pt idx="12">
                  <c:v>1.7165492957746473E-3</c:v>
                </c:pt>
                <c:pt idx="13">
                  <c:v>-8.80088008800877E-5</c:v>
                </c:pt>
                <c:pt idx="14">
                  <c:v>-1.0143014301430144E-2</c:v>
                </c:pt>
                <c:pt idx="15">
                  <c:v>-1.864757391630803E-2</c:v>
                </c:pt>
                <c:pt idx="16">
                  <c:v>-2.9368505334981111E-3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6-41FB-BB60-3537B8931B8A}"/>
            </c:ext>
          </c:extLst>
        </c:ser>
        <c:ser>
          <c:idx val="8"/>
          <c:order val="5"/>
          <c:tx>
            <c:strRef>
              <c:f>'3.1 Хөдөлмөр'!$A$9</c:f>
              <c:strCache>
                <c:ptCount val="1"/>
                <c:pt idx="0">
                  <c:v>Бусад ажиллах хүчнээс гадуурх хүн ам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Хөдөлмөр'!$B$9:$AT$9</c15:sqref>
                  </c15:fullRef>
                </c:ext>
              </c:extLst>
              <c:f>('3.1 Хөдөлмөр'!$B$9:$Q$9,'3.1 Хөдөлмөр'!$AD$9:$AT$9)</c:f>
              <c:numCache>
                <c:formatCode>0.0%</c:formatCode>
                <c:ptCount val="17"/>
                <c:pt idx="0">
                  <c:v>2.4080635825910177E-2</c:v>
                </c:pt>
                <c:pt idx="1">
                  <c:v>3.033238564250754E-2</c:v>
                </c:pt>
                <c:pt idx="2">
                  <c:v>9.6922012152694161E-3</c:v>
                </c:pt>
                <c:pt idx="3">
                  <c:v>-8.8653437434564261E-3</c:v>
                </c:pt>
                <c:pt idx="4">
                  <c:v>2.5829644967041987E-3</c:v>
                </c:pt>
                <c:pt idx="5">
                  <c:v>-1.1470619808017923E-2</c:v>
                </c:pt>
                <c:pt idx="6">
                  <c:v>-6.6259580429869312E-3</c:v>
                </c:pt>
                <c:pt idx="7">
                  <c:v>5.5780981251128499E-3</c:v>
                </c:pt>
                <c:pt idx="8">
                  <c:v>2.4598805200890281E-2</c:v>
                </c:pt>
                <c:pt idx="9">
                  <c:v>3.2090470003203732E-2</c:v>
                </c:pt>
                <c:pt idx="10">
                  <c:v>1.5109185378371364E-3</c:v>
                </c:pt>
                <c:pt idx="11">
                  <c:v>-6.1579271469847671E-4</c:v>
                </c:pt>
                <c:pt idx="12">
                  <c:v>-1.814700704225353E-2</c:v>
                </c:pt>
                <c:pt idx="13">
                  <c:v>-2.1298129812981289E-2</c:v>
                </c:pt>
                <c:pt idx="14">
                  <c:v>1.1265126512655027E-4</c:v>
                </c:pt>
                <c:pt idx="15">
                  <c:v>6.5029614055226014E-3</c:v>
                </c:pt>
                <c:pt idx="16">
                  <c:v>2.9616542792988984E-3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672298095"/>
        <c:axId val="1448446959"/>
      </c:barChart>
      <c:lineChart>
        <c:grouping val="standard"/>
        <c:varyColors val="0"/>
        <c:ser>
          <c:idx val="0"/>
          <c:order val="0"/>
          <c:tx>
            <c:strRef>
              <c:f>'3.1 Хөдөлмөр'!$A$4</c:f>
              <c:strCache>
                <c:ptCount val="1"/>
                <c:pt idx="0">
                  <c:v>Хөдөлмөрийн насны хүн ам</c:v>
                </c:pt>
              </c:strCache>
            </c:strRef>
          </c:tx>
          <c:spPr>
            <a:ln w="31750" cap="rnd">
              <a:solidFill>
                <a:sysClr val="windowText" lastClr="000000">
                  <a:alpha val="97000"/>
                </a:sys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2"/>
              <c:layout>
                <c:manualLayout>
                  <c:x val="-2.4947588686713405E-2"/>
                  <c:y val="-6.6811278304922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23-4359-B231-7FE4AEB4954F}"/>
                </c:ext>
              </c:extLst>
            </c:dLbl>
            <c:dLbl>
              <c:idx val="16"/>
              <c:layout>
                <c:manualLayout>
                  <c:x val="0"/>
                  <c:y val="-7.6934199260213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23-4359-B231-7FE4AEB495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Хөдөлмөр'!$B$1:$AT$2</c15:sqref>
                  </c15:fullRef>
                </c:ext>
              </c:extLst>
              <c:f>'3.1 Хөдөлмөр'!$B$1:$AT$2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Хөдөлмөр'!$B$4:$AT$4</c15:sqref>
                  </c15:fullRef>
                </c:ext>
              </c:extLst>
              <c:f>('3.1 Хөдөлмөр'!$B$4:$Q$4,'3.1 Хөдөлмөр'!$AD$4:$AT$4)</c:f>
              <c:numCache>
                <c:formatCode>0.0%</c:formatCode>
                <c:ptCount val="17"/>
                <c:pt idx="0">
                  <c:v>-9.1242335690859822E-3</c:v>
                </c:pt>
                <c:pt idx="1">
                  <c:v>2.5477922979444401E-4</c:v>
                </c:pt>
                <c:pt idx="2">
                  <c:v>-1.3663873457192111E-2</c:v>
                </c:pt>
                <c:pt idx="3">
                  <c:v>-1.4080086493900468E-2</c:v>
                </c:pt>
                <c:pt idx="4">
                  <c:v>9.4946146686167854E-3</c:v>
                </c:pt>
                <c:pt idx="5">
                  <c:v>2.2816001145036235E-3</c:v>
                </c:pt>
                <c:pt idx="6">
                  <c:v>2.7926071831592125E-3</c:v>
                </c:pt>
                <c:pt idx="7">
                  <c:v>2.9648494293617045E-3</c:v>
                </c:pt>
                <c:pt idx="8">
                  <c:v>6.8817850763485122E-2</c:v>
                </c:pt>
                <c:pt idx="9">
                  <c:v>6.7505827243030669E-2</c:v>
                </c:pt>
                <c:pt idx="10">
                  <c:v>6.8646864996865675E-2</c:v>
                </c:pt>
                <c:pt idx="11">
                  <c:v>7.645303396333647E-2</c:v>
                </c:pt>
                <c:pt idx="12">
                  <c:v>1.1461267605633818E-2</c:v>
                </c:pt>
                <c:pt idx="13">
                  <c:v>1.1177117711771212E-2</c:v>
                </c:pt>
                <c:pt idx="14">
                  <c:v>1.1210121012101171E-2</c:v>
                </c:pt>
                <c:pt idx="15">
                  <c:v>1.1210121430433206E-2</c:v>
                </c:pt>
                <c:pt idx="16">
                  <c:v>2.3820734190875603E-2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1B6-41FB-BB60-3537B8931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98095"/>
        <c:axId val="1448446959"/>
      </c:lineChart>
      <c:catAx>
        <c:axId val="167229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48446959"/>
        <c:crosses val="autoZero"/>
        <c:auto val="1"/>
        <c:lblAlgn val="ctr"/>
        <c:lblOffset val="100"/>
        <c:noMultiLvlLbl val="0"/>
      </c:catAx>
      <c:valAx>
        <c:axId val="1448446959"/>
        <c:scaling>
          <c:orientation val="minMax"/>
          <c:max val="0.1"/>
          <c:min val="-6.0000000000000012E-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2298095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06069856727356"/>
          <c:y val="3.8956890176955131E-4"/>
          <c:w val="0.70444223434013586"/>
          <c:h val="0.21392911201680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2258105948184051E-2"/>
          <c:y val="3.0343906177900334E-2"/>
          <c:w val="0.90324210722828502"/>
          <c:h val="0.8780041992405041"/>
        </c:manualLayout>
      </c:layout>
      <c:barChart>
        <c:barDir val="col"/>
        <c:grouping val="stacked"/>
        <c:varyColors val="0"/>
        <c:ser>
          <c:idx val="3"/>
          <c:order val="3"/>
          <c:tx>
            <c:strRef>
              <c:f>'3.1 Хөдөлмөр'!$A$23</c:f>
              <c:strCache>
                <c:ptCount val="1"/>
                <c:pt idx="0">
                  <c:v>Ажилгүйдлийн түвшин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Хөдөлмөр'!$V$1:$AT$2</c15:sqref>
                  </c15:fullRef>
                </c:ext>
              </c:extLst>
              <c:f>'3.1 Хөдөлмөр'!$AD$1:$AT$2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Хөдөлмөр'!$V$23:$AT$23</c15:sqref>
                  </c15:fullRef>
                </c:ext>
              </c:extLst>
              <c:f>'3.1 Хөдөлмөр'!$AD$23:$AT$23</c:f>
              <c:numCache>
                <c:formatCode>0.0%</c:formatCode>
                <c:ptCount val="17"/>
                <c:pt idx="0">
                  <c:v>8.7505730720989577E-2</c:v>
                </c:pt>
                <c:pt idx="1">
                  <c:v>8.3909003991721617E-2</c:v>
                </c:pt>
                <c:pt idx="2">
                  <c:v>7.4090799418320308E-2</c:v>
                </c:pt>
                <c:pt idx="3">
                  <c:v>8.1037648470775478E-2</c:v>
                </c:pt>
                <c:pt idx="4">
                  <c:v>8.4710252781078535E-2</c:v>
                </c:pt>
                <c:pt idx="5">
                  <c:v>7.8001155584401197E-2</c:v>
                </c:pt>
                <c:pt idx="6">
                  <c:v>5.4086196849431001E-2</c:v>
                </c:pt>
                <c:pt idx="7">
                  <c:v>5.2825251451467811E-2</c:v>
                </c:pt>
                <c:pt idx="8">
                  <c:v>6.5000000000000002E-2</c:v>
                </c:pt>
                <c:pt idx="9">
                  <c:v>5.6000000000000001E-2</c:v>
                </c:pt>
                <c:pt idx="10">
                  <c:v>5.2999999999999999E-2</c:v>
                </c:pt>
                <c:pt idx="11">
                  <c:v>3.9E-2</c:v>
                </c:pt>
                <c:pt idx="12">
                  <c:v>5.11E-2</c:v>
                </c:pt>
                <c:pt idx="13">
                  <c:v>5.8000000000000003E-2</c:v>
                </c:pt>
                <c:pt idx="14">
                  <c:v>6.0802185078526257E-2</c:v>
                </c:pt>
                <c:pt idx="15">
                  <c:v>5.2762139110371281E-2</c:v>
                </c:pt>
                <c:pt idx="16">
                  <c:v>5.4114515295527098E-2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0-4BEB-B284-024249D99259}"/>
            </c:ext>
          </c:extLst>
        </c:ser>
        <c:ser>
          <c:idx val="4"/>
          <c:order val="4"/>
          <c:tx>
            <c:strRef>
              <c:f>'3.1 Хөдөлмөр'!$A$24</c:f>
              <c:strCache>
                <c:ptCount val="1"/>
                <c:pt idx="0">
                  <c:v>Цаг хугацаан-с хамаарсан бүрэн бус хөд. эрхлэлтийн түвшин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Хөдөлмөр'!$V$1:$AT$2</c15:sqref>
                  </c15:fullRef>
                </c:ext>
              </c:extLst>
              <c:f>'3.1 Хөдөлмөр'!$AD$1:$AT$2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Хөдөлмөр'!$V$24:$AT$24</c15:sqref>
                  </c15:fullRef>
                </c:ext>
              </c:extLst>
              <c:f>'3.1 Хөдөлмөр'!$AD$24:$AT$24</c:f>
              <c:numCache>
                <c:formatCode>0.0%</c:formatCode>
                <c:ptCount val="17"/>
                <c:pt idx="0">
                  <c:v>5.473811686345747E-3</c:v>
                </c:pt>
                <c:pt idx="1">
                  <c:v>2.291635943058729E-3</c:v>
                </c:pt>
                <c:pt idx="2">
                  <c:v>6.7550163352874826E-3</c:v>
                </c:pt>
                <c:pt idx="3">
                  <c:v>5.516492404427544E-3</c:v>
                </c:pt>
                <c:pt idx="4">
                  <c:v>3.2574003252533691E-3</c:v>
                </c:pt>
                <c:pt idx="5">
                  <c:v>4.9824683599407954E-3</c:v>
                </c:pt>
                <c:pt idx="6">
                  <c:v>1.1145761054063966E-2</c:v>
                </c:pt>
                <c:pt idx="7">
                  <c:v>8.0955106713549753E-3</c:v>
                </c:pt>
                <c:pt idx="8">
                  <c:v>4.6234153616703955E-3</c:v>
                </c:pt>
                <c:pt idx="9">
                  <c:v>5.1649081384195382E-3</c:v>
                </c:pt>
                <c:pt idx="10">
                  <c:v>5.2139132919077208E-3</c:v>
                </c:pt>
                <c:pt idx="11">
                  <c:v>4.5798197150334402E-3</c:v>
                </c:pt>
                <c:pt idx="12">
                  <c:v>6.771719703496942E-3</c:v>
                </c:pt>
                <c:pt idx="13">
                  <c:v>5.037078494473205E-3</c:v>
                </c:pt>
                <c:pt idx="14">
                  <c:v>1.1827096547910099E-3</c:v>
                </c:pt>
                <c:pt idx="15">
                  <c:v>1.3028358296590223E-3</c:v>
                </c:pt>
                <c:pt idx="16">
                  <c:v>7.6830603939264752E-4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0-4BEB-B284-024249D99259}"/>
            </c:ext>
          </c:extLst>
        </c:ser>
        <c:ser>
          <c:idx val="5"/>
          <c:order val="5"/>
          <c:tx>
            <c:strRef>
              <c:f>'3.1 Хөдөлмөр'!$A$25</c:f>
              <c:strCache>
                <c:ptCount val="1"/>
                <c:pt idx="0">
                  <c:v>Боломжит ажиллах хүчний түвшин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Хөдөлмөр'!$V$1:$AT$2</c15:sqref>
                  </c15:fullRef>
                </c:ext>
              </c:extLst>
              <c:f>'3.1 Хөдөлмөр'!$AD$1:$AT$2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Хөдөлмөр'!$V$25:$AT$25</c15:sqref>
                  </c15:fullRef>
                </c:ext>
              </c:extLst>
              <c:f>'3.1 Хөдөлмөр'!$AD$25:$AT$25</c:f>
              <c:numCache>
                <c:formatCode>0.0%</c:formatCode>
                <c:ptCount val="17"/>
                <c:pt idx="0">
                  <c:v>8.6017382312038843E-2</c:v>
                </c:pt>
                <c:pt idx="1">
                  <c:v>5.6147213127317117E-2</c:v>
                </c:pt>
                <c:pt idx="2">
                  <c:v>4.2287782375888101E-2</c:v>
                </c:pt>
                <c:pt idx="3">
                  <c:v>3.5463982384397609E-2</c:v>
                </c:pt>
                <c:pt idx="4">
                  <c:v>3.6359145632767785E-2</c:v>
                </c:pt>
                <c:pt idx="5">
                  <c:v>3.4080831309900243E-2</c:v>
                </c:pt>
                <c:pt idx="6">
                  <c:v>3.1786393468077545E-2</c:v>
                </c:pt>
                <c:pt idx="7">
                  <c:v>3.4273079049198449E-2</c:v>
                </c:pt>
                <c:pt idx="8">
                  <c:v>2.3591087811271293E-2</c:v>
                </c:pt>
                <c:pt idx="9">
                  <c:v>2.0241451601243403E-2</c:v>
                </c:pt>
                <c:pt idx="10">
                  <c:v>3.0200180092817074E-2</c:v>
                </c:pt>
                <c:pt idx="11">
                  <c:v>3.7301420673245156E-2</c:v>
                </c:pt>
                <c:pt idx="12">
                  <c:v>2.5196609910666565E-2</c:v>
                </c:pt>
                <c:pt idx="13">
                  <c:v>1.90776832281087E-2</c:v>
                </c:pt>
                <c:pt idx="14">
                  <c:v>1.3989879632573343E-2</c:v>
                </c:pt>
                <c:pt idx="15">
                  <c:v>7.5872826814731304E-3</c:v>
                </c:pt>
                <c:pt idx="16">
                  <c:v>1.9851471679861347E-2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351795632"/>
        <c:axId val="1351797600"/>
      </c:barChart>
      <c:lineChart>
        <c:grouping val="standard"/>
        <c:varyColors val="0"/>
        <c:ser>
          <c:idx val="2"/>
          <c:order val="2"/>
          <c:tx>
            <c:strRef>
              <c:f>'3.1 Хөдөлмөр'!$A$22</c:f>
              <c:strCache>
                <c:ptCount val="1"/>
                <c:pt idx="0">
                  <c:v>Хөдөлмөр дутуу ашиглалтын нийлмэл түвшин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3.2213608739319367E-2"/>
                  <c:y val="-3.2265717072216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3-4AAD-99F8-F08CBE981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Хөдөлмөр'!$V$1:$AL$2</c15:sqref>
                  </c15:fullRef>
                </c:ext>
              </c:extLst>
              <c:f>'3.1 Хөдөлмөр'!$AD$1:$AL$2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Хөдөлмөр'!$V$22:$AT$22</c15:sqref>
                  </c15:fullRef>
                </c:ext>
              </c:extLst>
              <c:f>'3.1 Хөдөлмөр'!$AD$22:$AT$22</c:f>
              <c:numCache>
                <c:formatCode>0.0%</c:formatCode>
                <c:ptCount val="17"/>
                <c:pt idx="0">
                  <c:v>0.17099906787292399</c:v>
                </c:pt>
                <c:pt idx="1">
                  <c:v>0.13750792735996825</c:v>
                </c:pt>
                <c:pt idx="2">
                  <c:v>0.11971480786690619</c:v>
                </c:pt>
                <c:pt idx="3">
                  <c:v>0.11894856873230576</c:v>
                </c:pt>
                <c:pt idx="4">
                  <c:v>0.12112837002883377</c:v>
                </c:pt>
                <c:pt idx="5">
                  <c:v>0.11423630436511094</c:v>
                </c:pt>
                <c:pt idx="6">
                  <c:v>9.4944862690958934E-2</c:v>
                </c:pt>
                <c:pt idx="7">
                  <c:v>9.3105899076048326E-2</c:v>
                </c:pt>
                <c:pt idx="8">
                  <c:v>9.1597495267220039E-2</c:v>
                </c:pt>
                <c:pt idx="9">
                  <c:v>8.0387479216366658E-2</c:v>
                </c:pt>
                <c:pt idx="10">
                  <c:v>8.6444552192283738E-2</c:v>
                </c:pt>
                <c:pt idx="11">
                  <c:v>7.9011827279725666E-2</c:v>
                </c:pt>
                <c:pt idx="12">
                  <c:v>8.1607863008183706E-2</c:v>
                </c:pt>
                <c:pt idx="13">
                  <c:v>8.0496843261048584E-2</c:v>
                </c:pt>
                <c:pt idx="14">
                  <c:v>7.5107613149533764E-2</c:v>
                </c:pt>
                <c:pt idx="15">
                  <c:v>6.1242051373466659E-2</c:v>
                </c:pt>
                <c:pt idx="16">
                  <c:v>7.3644788241340048E-2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795632"/>
        <c:axId val="1351797600"/>
      </c:lineChart>
      <c:lineChart>
        <c:grouping val="standard"/>
        <c:varyColors val="0"/>
        <c:ser>
          <c:idx val="0"/>
          <c:order val="0"/>
          <c:tx>
            <c:strRef>
              <c:f>'3.1 Хөдөлмөр'!$A$20</c:f>
              <c:strCache>
                <c:ptCount val="1"/>
                <c:pt idx="0">
                  <c:v>Ажиллах хүчний оролцооны түвшин, БГТ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bg1"/>
              </a:solidFill>
              <a:ln w="19050">
                <a:solidFill>
                  <a:srgbClr val="286A6C"/>
                </a:solidFill>
              </a:ln>
              <a:effectLst/>
            </c:spPr>
          </c:marker>
          <c:dLbls>
            <c:dLbl>
              <c:idx val="16"/>
              <c:layout>
                <c:manualLayout>
                  <c:x val="-3.3677863682015481E-2"/>
                  <c:y val="-3.42823243892299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13-4AAD-99F8-F08CBE981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Хөдөлмөр'!$V$1:$AT$2</c15:sqref>
                  </c15:fullRef>
                </c:ext>
              </c:extLst>
              <c:f>'3.1 Хөдөлмөр'!$AD$1:$AT$2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Хөдөлмөр'!$V$20:$AT$20</c15:sqref>
                  </c15:fullRef>
                </c:ext>
              </c:extLst>
              <c:f>'3.1 Хөдөлмөр'!$AD$20:$AT$20</c:f>
              <c:numCache>
                <c:formatCode>0.0%</c:formatCode>
                <c:ptCount val="17"/>
                <c:pt idx="0">
                  <c:v>0.54900461599832839</c:v>
                </c:pt>
                <c:pt idx="1">
                  <c:v>0.5682803910453551</c:v>
                </c:pt>
                <c:pt idx="2">
                  <c:v>0.57851201476563929</c:v>
                </c:pt>
                <c:pt idx="3">
                  <c:v>0.58275635969705319</c:v>
                </c:pt>
                <c:pt idx="4">
                  <c:v>0.57998657391661068</c:v>
                </c:pt>
                <c:pt idx="5">
                  <c:v>0.59349565998400977</c:v>
                </c:pt>
                <c:pt idx="6">
                  <c:v>0.59232050847369955</c:v>
                </c:pt>
                <c:pt idx="7">
                  <c:v>0.57927146984984124</c:v>
                </c:pt>
                <c:pt idx="8">
                  <c:v>0.59</c:v>
                </c:pt>
                <c:pt idx="9">
                  <c:v>0.59599999999999997</c:v>
                </c:pt>
                <c:pt idx="10">
                  <c:v>0.61599999999999999</c:v>
                </c:pt>
                <c:pt idx="11">
                  <c:v>0.60499999999999998</c:v>
                </c:pt>
                <c:pt idx="12">
                  <c:v>0.61109999999999998</c:v>
                </c:pt>
                <c:pt idx="13">
                  <c:v>0.622</c:v>
                </c:pt>
                <c:pt idx="14">
                  <c:v>0.63028057311328456</c:v>
                </c:pt>
                <c:pt idx="15">
                  <c:v>0.62175334034980534</c:v>
                </c:pt>
                <c:pt idx="16">
                  <c:v>0.62014016604180333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670-4BEB-B284-024249D99259}"/>
            </c:ext>
          </c:extLst>
        </c:ser>
        <c:ser>
          <c:idx val="1"/>
          <c:order val="1"/>
          <c:tx>
            <c:strRef>
              <c:f>'3.1 Хөдөлмөр'!$A$21</c:f>
              <c:strCache>
                <c:ptCount val="1"/>
                <c:pt idx="0">
                  <c:v>Хөдөлмөр эрхлэлтийн түвшин, БГТ</c:v>
                </c:pt>
              </c:strCache>
            </c:strRef>
          </c:tx>
          <c:spPr>
            <a:ln w="19050" cap="rnd">
              <a:solidFill>
                <a:srgbClr val="BFBFB7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BFBFB7"/>
                </a:solidFill>
              </a:ln>
              <a:effectLst/>
            </c:spPr>
          </c:marker>
          <c:dLbls>
            <c:dLbl>
              <c:idx val="16"/>
              <c:layout>
                <c:manualLayout>
                  <c:x val="-5.124892299437149E-2"/>
                  <c:y val="4.6381968291311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13-4AAD-99F8-F08CBE981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Хөдөлмөр'!$V$1:$AT$2</c15:sqref>
                  </c15:fullRef>
                </c:ext>
              </c:extLst>
              <c:f>'3.1 Хөдөлмөр'!$AD$1:$AT$2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Хөдөлмөр'!$V$21:$AT$21</c15:sqref>
                  </c15:fullRef>
                </c:ext>
              </c:extLst>
              <c:f>'3.1 Хөдөлмөр'!$AD$21:$AT$21</c:f>
              <c:numCache>
                <c:formatCode>0.0%</c:formatCode>
                <c:ptCount val="17"/>
                <c:pt idx="0">
                  <c:v>0.50096356590619839</c:v>
                </c:pt>
                <c:pt idx="1">
                  <c:v>0.52059654944471323</c:v>
                </c:pt>
                <c:pt idx="2">
                  <c:v>0.53564959711854987</c:v>
                </c:pt>
                <c:pt idx="3">
                  <c:v>0.53553115467581469</c:v>
                </c:pt>
                <c:pt idx="4">
                  <c:v>0.53085576463050277</c:v>
                </c:pt>
                <c:pt idx="5">
                  <c:v>0.54720231267093022</c:v>
                </c:pt>
                <c:pt idx="6">
                  <c:v>0.56028414485443589</c:v>
                </c:pt>
                <c:pt idx="7">
                  <c:v>0.54867130879636195</c:v>
                </c:pt>
                <c:pt idx="8">
                  <c:v>0.55200000000000005</c:v>
                </c:pt>
                <c:pt idx="9">
                  <c:v>0.56299999999999994</c:v>
                </c:pt>
                <c:pt idx="10">
                  <c:v>0.58399999999999996</c:v>
                </c:pt>
                <c:pt idx="11">
                  <c:v>0.58199999999999996</c:v>
                </c:pt>
                <c:pt idx="12">
                  <c:v>0.57989999999999997</c:v>
                </c:pt>
                <c:pt idx="13">
                  <c:v>0.58599999999999997</c:v>
                </c:pt>
                <c:pt idx="14">
                  <c:v>0.59195857222119475</c:v>
                </c:pt>
                <c:pt idx="15">
                  <c:v>0.58894830411393095</c:v>
                </c:pt>
                <c:pt idx="16">
                  <c:v>0.58658158154116335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670-4BEB-B284-024249D9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7246624"/>
        <c:axId val="827243672"/>
      </c:lineChart>
      <c:catAx>
        <c:axId val="13517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7600"/>
        <c:crosses val="autoZero"/>
        <c:auto val="1"/>
        <c:lblAlgn val="ctr"/>
        <c:lblOffset val="100"/>
        <c:noMultiLvlLbl val="0"/>
      </c:catAx>
      <c:valAx>
        <c:axId val="135179760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351795632"/>
        <c:crosses val="autoZero"/>
        <c:crossBetween val="between"/>
      </c:valAx>
      <c:valAx>
        <c:axId val="827243672"/>
        <c:scaling>
          <c:orientation val="minMax"/>
          <c:max val="0.8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7246624"/>
        <c:crosses val="max"/>
        <c:crossBetween val="between"/>
      </c:valAx>
      <c:catAx>
        <c:axId val="827246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724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956177426178534"/>
          <c:y val="1.1771295337462479E-2"/>
          <c:w val="0.67859163144513035"/>
          <c:h val="0.20410959796278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prstDash val="sysDash"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70590375037713E-2"/>
          <c:y val="1.3443720351118269E-2"/>
          <c:w val="0.94151275290921344"/>
          <c:h val="0.8965171888045249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Хөдөлмөр'!$A$29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Хөдөлмөр'!$Z$29:$AT$29</c15:sqref>
                  </c15:fullRef>
                </c:ext>
              </c:extLst>
              <c:f>'3.1 Хөдөлмөр'!$AD$29:$AT$29</c:f>
              <c:numCache>
                <c:formatCode>0.0%</c:formatCode>
                <c:ptCount val="17"/>
                <c:pt idx="0">
                  <c:v>3.886181015075333E-2</c:v>
                </c:pt>
                <c:pt idx="1">
                  <c:v>1.803401099387867E-2</c:v>
                </c:pt>
                <c:pt idx="2">
                  <c:v>-5.5587349179880199E-3</c:v>
                </c:pt>
                <c:pt idx="3">
                  <c:v>7.6349589707655693E-3</c:v>
                </c:pt>
                <c:pt idx="4">
                  <c:v>-2.9415472936911808E-3</c:v>
                </c:pt>
                <c:pt idx="5">
                  <c:v>-3.6618673805303135E-3</c:v>
                </c:pt>
                <c:pt idx="6">
                  <c:v>1.2312692743469711E-2</c:v>
                </c:pt>
                <c:pt idx="7">
                  <c:v>1.1548995618000352E-2</c:v>
                </c:pt>
                <c:pt idx="8">
                  <c:v>5.8516652960526327E-2</c:v>
                </c:pt>
                <c:pt idx="9">
                  <c:v>6.9365025268675481E-2</c:v>
                </c:pt>
                <c:pt idx="10">
                  <c:v>7.240804528241078E-2</c:v>
                </c:pt>
                <c:pt idx="11">
                  <c:v>4.9555382888716207E-2</c:v>
                </c:pt>
                <c:pt idx="12">
                  <c:v>-1.9140282319164207E-2</c:v>
                </c:pt>
                <c:pt idx="13">
                  <c:v>-3.2835587522476742E-2</c:v>
                </c:pt>
                <c:pt idx="14">
                  <c:v>-3.7572764288945862E-2</c:v>
                </c:pt>
                <c:pt idx="15">
                  <c:v>-2.0380320972379549E-2</c:v>
                </c:pt>
                <c:pt idx="16">
                  <c:v>2.8045174846165387E-2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9-415D-8B52-C59E05864ED5}"/>
            </c:ext>
          </c:extLst>
        </c:ser>
        <c:ser>
          <c:idx val="2"/>
          <c:order val="2"/>
          <c:tx>
            <c:strRef>
              <c:f>'3.1 Хөдөлмөр'!$A$30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Хөдөлмөр'!$Z$30:$AT$30</c15:sqref>
                  </c15:fullRef>
                </c:ext>
              </c:extLst>
              <c:f>'3.1 Хөдөлмөр'!$AD$30:$AT$30</c:f>
              <c:numCache>
                <c:formatCode>0.0%</c:formatCode>
                <c:ptCount val="17"/>
                <c:pt idx="0">
                  <c:v>-4.5657457997103704E-3</c:v>
                </c:pt>
                <c:pt idx="1">
                  <c:v>1.9448112351871617E-3</c:v>
                </c:pt>
                <c:pt idx="2">
                  <c:v>3.467725408529178E-3</c:v>
                </c:pt>
                <c:pt idx="3">
                  <c:v>1.0572986508549091E-2</c:v>
                </c:pt>
                <c:pt idx="4">
                  <c:v>6.6073427769988624E-3</c:v>
                </c:pt>
                <c:pt idx="5">
                  <c:v>4.3410628368845674E-3</c:v>
                </c:pt>
                <c:pt idx="6">
                  <c:v>-1.3513501616778255E-3</c:v>
                </c:pt>
                <c:pt idx="7">
                  <c:v>5.7438885788533723E-3</c:v>
                </c:pt>
                <c:pt idx="8">
                  <c:v>1.5185458257713244E-2</c:v>
                </c:pt>
                <c:pt idx="9">
                  <c:v>7.9493098436664317E-3</c:v>
                </c:pt>
                <c:pt idx="10">
                  <c:v>1.3035311417291112E-2</c:v>
                </c:pt>
                <c:pt idx="11">
                  <c:v>1.3554346887680225E-2</c:v>
                </c:pt>
                <c:pt idx="12">
                  <c:v>7.5763617513358314E-3</c:v>
                </c:pt>
                <c:pt idx="13">
                  <c:v>4.3780783363302281E-3</c:v>
                </c:pt>
                <c:pt idx="14">
                  <c:v>2.6964258784497115E-3</c:v>
                </c:pt>
                <c:pt idx="15">
                  <c:v>-8.5808646582816606E-3</c:v>
                </c:pt>
                <c:pt idx="16">
                  <c:v>-1.4445444994747091E-3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9-415D-8B52-C59E05864ED5}"/>
            </c:ext>
          </c:extLst>
        </c:ser>
        <c:ser>
          <c:idx val="3"/>
          <c:order val="3"/>
          <c:tx>
            <c:strRef>
              <c:f>'3.1 Хөдөлмөр'!$A$31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Хөдөлмөр'!$Z$31:$AT$31</c15:sqref>
                  </c15:fullRef>
                </c:ext>
              </c:extLst>
              <c:f>'3.1 Хөдөлмөр'!$AD$31:$AT$31</c:f>
              <c:numCache>
                <c:formatCode>0.0%</c:formatCode>
                <c:ptCount val="17"/>
                <c:pt idx="0">
                  <c:v>-3.6472995544467677E-3</c:v>
                </c:pt>
                <c:pt idx="1">
                  <c:v>3.8347796372779287E-3</c:v>
                </c:pt>
                <c:pt idx="2">
                  <c:v>-6.0680942901579649E-3</c:v>
                </c:pt>
                <c:pt idx="3">
                  <c:v>-1.0216403868521479E-2</c:v>
                </c:pt>
                <c:pt idx="4">
                  <c:v>2.539703304714154E-2</c:v>
                </c:pt>
                <c:pt idx="5">
                  <c:v>2.633397243425098E-2</c:v>
                </c:pt>
                <c:pt idx="6">
                  <c:v>2.9180359908125807E-2</c:v>
                </c:pt>
                <c:pt idx="7">
                  <c:v>2.5109328185067829E-2</c:v>
                </c:pt>
                <c:pt idx="8">
                  <c:v>-1.4542096755898286E-3</c:v>
                </c:pt>
                <c:pt idx="9">
                  <c:v>-7.8265505231864801E-3</c:v>
                </c:pt>
                <c:pt idx="10">
                  <c:v>-2.4952662960277287E-3</c:v>
                </c:pt>
                <c:pt idx="11">
                  <c:v>1.3036346369679723E-2</c:v>
                </c:pt>
                <c:pt idx="12">
                  <c:v>2.0735305845761176E-3</c:v>
                </c:pt>
                <c:pt idx="13">
                  <c:v>-1.0945195840825627E-3</c:v>
                </c:pt>
                <c:pt idx="14">
                  <c:v>-2.7009500829437657E-3</c:v>
                </c:pt>
                <c:pt idx="15">
                  <c:v>-9.5574380755256653E-3</c:v>
                </c:pt>
                <c:pt idx="16">
                  <c:v>1.4293861623893123E-2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9-415D-8B52-C59E05864ED5}"/>
            </c:ext>
          </c:extLst>
        </c:ser>
        <c:ser>
          <c:idx val="4"/>
          <c:order val="4"/>
          <c:tx>
            <c:strRef>
              <c:f>'3.1 Хөдөлмөр'!$A$32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Хөдөлмөр'!$Z$32:$AT$32</c15:sqref>
                  </c15:fullRef>
                </c:ext>
              </c:extLst>
              <c:f>'3.1 Хөдөлмөр'!$AD$32:$AT$32</c:f>
              <c:numCache>
                <c:formatCode>0.0%</c:formatCode>
                <c:ptCount val="17"/>
                <c:pt idx="0">
                  <c:v>-7.6671038186004624E-3</c:v>
                </c:pt>
                <c:pt idx="1">
                  <c:v>-5.4927206685763267E-3</c:v>
                </c:pt>
                <c:pt idx="2">
                  <c:v>5.7959824385813681E-3</c:v>
                </c:pt>
                <c:pt idx="3">
                  <c:v>1.4608328205420053E-2</c:v>
                </c:pt>
                <c:pt idx="4">
                  <c:v>6.2802935290699391E-3</c:v>
                </c:pt>
                <c:pt idx="5">
                  <c:v>-1.8919798864088545E-3</c:v>
                </c:pt>
                <c:pt idx="6">
                  <c:v>-4.2820633136162302E-3</c:v>
                </c:pt>
                <c:pt idx="7">
                  <c:v>-1.6294757126849083E-2</c:v>
                </c:pt>
                <c:pt idx="8">
                  <c:v>-2.9358907100725971E-3</c:v>
                </c:pt>
                <c:pt idx="9">
                  <c:v>2.8578026425016868E-3</c:v>
                </c:pt>
                <c:pt idx="10">
                  <c:v>5.1424475599602471E-3</c:v>
                </c:pt>
                <c:pt idx="11">
                  <c:v>1.5194681861348524E-2</c:v>
                </c:pt>
                <c:pt idx="12">
                  <c:v>1.706675173458809E-2</c:v>
                </c:pt>
                <c:pt idx="13">
                  <c:v>4.221718395747003E-3</c:v>
                </c:pt>
                <c:pt idx="14">
                  <c:v>1.8006333886291699E-3</c:v>
                </c:pt>
                <c:pt idx="15">
                  <c:v>1.2111534400899999E-2</c:v>
                </c:pt>
                <c:pt idx="16">
                  <c:v>-2.1641903046675675E-3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9-415D-8B52-C59E05864ED5}"/>
            </c:ext>
          </c:extLst>
        </c:ser>
        <c:ser>
          <c:idx val="5"/>
          <c:order val="5"/>
          <c:tx>
            <c:strRef>
              <c:f>'3.1 Хөдөлмөр'!$A$33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Хөдөлмөр'!$Z$33:$AT$33</c15:sqref>
                  </c15:fullRef>
                </c:ext>
              </c:extLst>
              <c:f>'3.1 Хөдөлмөр'!$AD$33:$AT$33</c:f>
              <c:numCache>
                <c:formatCode>0.0%</c:formatCode>
                <c:ptCount val="17"/>
                <c:pt idx="0">
                  <c:v>-2.0275875621019176E-2</c:v>
                </c:pt>
                <c:pt idx="1">
                  <c:v>-1.943798752114614E-2</c:v>
                </c:pt>
                <c:pt idx="2">
                  <c:v>-1.6955969751366297E-2</c:v>
                </c:pt>
                <c:pt idx="3">
                  <c:v>-1.9720531690504046E-2</c:v>
                </c:pt>
                <c:pt idx="4">
                  <c:v>-3.6544198572927623E-3</c:v>
                </c:pt>
                <c:pt idx="5">
                  <c:v>-1.0219585428499062E-2</c:v>
                </c:pt>
                <c:pt idx="6">
                  <c:v>-1.7483918052717533E-3</c:v>
                </c:pt>
                <c:pt idx="7">
                  <c:v>4.6437307416926817E-3</c:v>
                </c:pt>
                <c:pt idx="8">
                  <c:v>1.4254090573956449E-2</c:v>
                </c:pt>
                <c:pt idx="9">
                  <c:v>8.4103011380561588E-3</c:v>
                </c:pt>
                <c:pt idx="10">
                  <c:v>1.1976103188032128E-2</c:v>
                </c:pt>
                <c:pt idx="11">
                  <c:v>1.8993352326685659E-2</c:v>
                </c:pt>
                <c:pt idx="12">
                  <c:v>2.5520376425552275E-2</c:v>
                </c:pt>
                <c:pt idx="13">
                  <c:v>3.6431866155890856E-2</c:v>
                </c:pt>
                <c:pt idx="14">
                  <c:v>1.9921580455436575E-2</c:v>
                </c:pt>
                <c:pt idx="15">
                  <c:v>1.5056936987891435E-2</c:v>
                </c:pt>
                <c:pt idx="16">
                  <c:v>2.9866426534593954E-3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9-415D-8B52-C59E05864ED5}"/>
            </c:ext>
          </c:extLst>
        </c:ser>
        <c:ser>
          <c:idx val="6"/>
          <c:order val="6"/>
          <c:tx>
            <c:strRef>
              <c:f>'3.1 Хөдөлмөр'!$A$34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Хөдөлмөр'!$Z$34:$AT$34</c15:sqref>
                  </c15:fullRef>
                </c:ext>
              </c:extLst>
              <c:f>'3.1 Хөдөлмөр'!$AD$34:$AT$34</c:f>
              <c:numCache>
                <c:formatCode>0.0%</c:formatCode>
                <c:ptCount val="17"/>
                <c:pt idx="0">
                  <c:v>-1.9882866064906381E-2</c:v>
                </c:pt>
                <c:pt idx="1">
                  <c:v>-1.2390261600313878E-2</c:v>
                </c:pt>
                <c:pt idx="2">
                  <c:v>-2.899691918363046E-3</c:v>
                </c:pt>
                <c:pt idx="3">
                  <c:v>2.107483433579545E-4</c:v>
                </c:pt>
                <c:pt idx="4">
                  <c:v>9.3043141113692725E-3</c:v>
                </c:pt>
                <c:pt idx="5">
                  <c:v>1.2878486416090875E-2</c:v>
                </c:pt>
                <c:pt idx="6">
                  <c:v>9.8767410188035695E-3</c:v>
                </c:pt>
                <c:pt idx="7">
                  <c:v>3.7325516297862476E-3</c:v>
                </c:pt>
                <c:pt idx="8">
                  <c:v>-9.2215148593466408E-3</c:v>
                </c:pt>
                <c:pt idx="9">
                  <c:v>-3.5720386889304583E-3</c:v>
                </c:pt>
                <c:pt idx="10">
                  <c:v>2.7504162973706133E-3</c:v>
                </c:pt>
                <c:pt idx="11">
                  <c:v>7.77000777000777E-3</c:v>
                </c:pt>
                <c:pt idx="12">
                  <c:v>1.5072972326341817E-2</c:v>
                </c:pt>
                <c:pt idx="13">
                  <c:v>1.0397936048784312E-2</c:v>
                </c:pt>
                <c:pt idx="14">
                  <c:v>7.9301764439752755E-3</c:v>
                </c:pt>
                <c:pt idx="15">
                  <c:v>8.5723399467550494E-4</c:v>
                </c:pt>
                <c:pt idx="16">
                  <c:v>1.0804442443343837E-2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9-415D-8B52-C59E05864ED5}"/>
            </c:ext>
          </c:extLst>
        </c:ser>
        <c:ser>
          <c:idx val="7"/>
          <c:order val="7"/>
          <c:tx>
            <c:strRef>
              <c:f>'3.1 Хөдөлмөр'!$A$35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Хөдөлмөр'!$Z$1:$AP$2</c15:sqref>
                  </c15:fullRef>
                </c:ext>
              </c:extLst>
              <c:f>'3.1 Хөдөлмөр'!$AD$1:$AP$2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Хөдөлмөр'!$Z$35:$AT$35</c15:sqref>
                  </c15:fullRef>
                </c:ext>
              </c:extLst>
              <c:f>'3.1 Хөдөлмөр'!$AD$35:$AT$35</c:f>
              <c:numCache>
                <c:formatCode>0.0%</c:formatCode>
                <c:ptCount val="17"/>
                <c:pt idx="0">
                  <c:v>-8.1556317842206696E-2</c:v>
                </c:pt>
                <c:pt idx="1">
                  <c:v>-5.3560354537822541E-2</c:v>
                </c:pt>
                <c:pt idx="2">
                  <c:v>-1.1873430573637361E-2</c:v>
                </c:pt>
                <c:pt idx="3">
                  <c:v>-8.25208703106268E-4</c:v>
                </c:pt>
                <c:pt idx="4">
                  <c:v>2.8735779282520298E-2</c:v>
                </c:pt>
                <c:pt idx="5">
                  <c:v>2.5728032413269215E-2</c:v>
                </c:pt>
                <c:pt idx="6">
                  <c:v>4.9256053124347721E-3</c:v>
                </c:pt>
                <c:pt idx="7">
                  <c:v>-6.8121063497738376E-3</c:v>
                </c:pt>
                <c:pt idx="8">
                  <c:v>3.6826685855263219E-2</c:v>
                </c:pt>
                <c:pt idx="9">
                  <c:v>2.086736756801762E-2</c:v>
                </c:pt>
                <c:pt idx="10">
                  <c:v>1.027482340934124E-2</c:v>
                </c:pt>
                <c:pt idx="11">
                  <c:v>2.3396356729690083E-2</c:v>
                </c:pt>
                <c:pt idx="12">
                  <c:v>1.4594465268362762E-2</c:v>
                </c:pt>
                <c:pt idx="13">
                  <c:v>3.1662887968102661E-2</c:v>
                </c:pt>
                <c:pt idx="14">
                  <c:v>3.3641230583622429E-2</c:v>
                </c:pt>
                <c:pt idx="15">
                  <c:v>3.4081240593268572E-2</c:v>
                </c:pt>
                <c:pt idx="16">
                  <c:v>-1.6878283055680725E-2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36373072"/>
        <c:axId val="941510384"/>
        <c:extLst/>
      </c:barChart>
      <c:lineChart>
        <c:grouping val="standard"/>
        <c:varyColors val="0"/>
        <c:ser>
          <c:idx val="0"/>
          <c:order val="0"/>
          <c:tx>
            <c:strRef>
              <c:f>'3.1 Хөдөлмөр'!$A$28</c:f>
              <c:strCache>
                <c:ptCount val="1"/>
                <c:pt idx="0">
                  <c:v>Ажиллагчид</c:v>
                </c:pt>
              </c:strCache>
            </c:strRef>
          </c:tx>
          <c:spPr>
            <a:ln w="3175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2"/>
              <c:layout>
                <c:manualLayout>
                  <c:x val="-2.1963824140444878E-2"/>
                  <c:y val="-6.8564648778459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A5-44D1-8D7B-2F20BFC5A9C7}"/>
                </c:ext>
              </c:extLst>
            </c:dLbl>
            <c:dLbl>
              <c:idx val="16"/>
              <c:layout>
                <c:manualLayout>
                  <c:x val="-5.8570197707853008E-3"/>
                  <c:y val="-7.4614470729500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A5-44D1-8D7B-2F20BFC5A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Хөдөлмөр'!$Z$1:$AT$2</c15:sqref>
                  </c15:fullRef>
                </c:ext>
              </c:extLst>
              <c:f>'3.1 Хөдөлмөр'!$AD$1:$AT$2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Хөдөлмөр'!$Z$28:$AT$28</c15:sqref>
                  </c15:fullRef>
                </c:ext>
              </c:extLst>
              <c:f>'3.1 Хөдөлмөр'!$AD$28:$AT$28</c:f>
              <c:numCache>
                <c:formatCode>0.0%</c:formatCode>
                <c:ptCount val="17"/>
                <c:pt idx="0">
                  <c:v>-9.8737670393137744E-2</c:v>
                </c:pt>
                <c:pt idx="1">
                  <c:v>-6.7064347517939882E-2</c:v>
                </c:pt>
                <c:pt idx="2">
                  <c:v>-3.4087111507185019E-2</c:v>
                </c:pt>
                <c:pt idx="3">
                  <c:v>2.2648777659608488E-3</c:v>
                </c:pt>
                <c:pt idx="4">
                  <c:v>6.9733535440289041E-2</c:v>
                </c:pt>
                <c:pt idx="5">
                  <c:v>5.3504503852693341E-2</c:v>
                </c:pt>
                <c:pt idx="6">
                  <c:v>4.8908311551798755E-2</c:v>
                </c:pt>
                <c:pt idx="7">
                  <c:v>2.7671631276777298E-2</c:v>
                </c:pt>
                <c:pt idx="8">
                  <c:v>0.11117215857531759</c:v>
                </c:pt>
                <c:pt idx="9">
                  <c:v>9.8052075705586939E-2</c:v>
                </c:pt>
                <c:pt idx="10">
                  <c:v>0.11309188085837851</c:v>
                </c:pt>
                <c:pt idx="11">
                  <c:v>0.14150047483380823</c:v>
                </c:pt>
                <c:pt idx="12">
                  <c:v>6.2764175771592434E-2</c:v>
                </c:pt>
                <c:pt idx="13">
                  <c:v>5.3162379798295634E-2</c:v>
                </c:pt>
                <c:pt idx="14">
                  <c:v>2.5717086412305745E-2</c:v>
                </c:pt>
                <c:pt idx="15">
                  <c:v>2.3588322270549966E-2</c:v>
                </c:pt>
                <c:pt idx="16">
                  <c:v>3.5643103707038826E-2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C069-415D-8B52-C59E05864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373072"/>
        <c:axId val="941510384"/>
      </c:lineChart>
      <c:catAx>
        <c:axId val="7363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41510384"/>
        <c:crosses val="autoZero"/>
        <c:auto val="1"/>
        <c:lblAlgn val="ctr"/>
        <c:lblOffset val="100"/>
        <c:noMultiLvlLbl val="0"/>
      </c:catAx>
      <c:valAx>
        <c:axId val="941510384"/>
        <c:scaling>
          <c:orientation val="minMax"/>
          <c:max val="0.2"/>
          <c:min val="-0.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36373072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737154708219533"/>
          <c:y val="0.57623045597873268"/>
          <c:w val="0.41066378241181384"/>
          <c:h val="0.246647845267450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25062227421014E-2"/>
          <c:y val="0.1193617641872174"/>
          <c:w val="0.87476757061162402"/>
          <c:h val="0.78103408258380935"/>
        </c:manualLayout>
      </c:layout>
      <c:lineChart>
        <c:grouping val="standard"/>
        <c:varyColors val="0"/>
        <c:ser>
          <c:idx val="1"/>
          <c:order val="0"/>
          <c:tx>
            <c:strRef>
              <c:f>'3.1 Хөдөлмөр'!$A$39</c:f>
              <c:strCache>
                <c:ptCount val="1"/>
                <c:pt idx="0">
                  <c:v>Дундаж цалингийн өсөлт, %</c:v>
                </c:pt>
              </c:strCache>
            </c:strRef>
          </c:tx>
          <c:spPr>
            <a:ln w="28575">
              <a:solidFill>
                <a:srgbClr val="FBBF7F"/>
              </a:solidFill>
              <a:prstDash val="dash"/>
            </a:ln>
          </c:spPr>
          <c:marker>
            <c:symbol val="none"/>
          </c:marker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02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Хөдөлмөр'!$B$1:$AT$2</c15:sqref>
                  </c15:fullRef>
                </c:ext>
              </c:extLst>
              <c:f>'3.1 Хөдөлмөр'!$B$1:$AT$2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Хөдөлмөр'!$B$39:$AT$39</c15:sqref>
                  </c15:fullRef>
                </c:ext>
              </c:extLst>
              <c:f>('3.1 Хөдөлмөр'!$B$39:$Q$39,'3.1 Хөдөлмөр'!$AD$39:$AT$39)</c:f>
              <c:numCache>
                <c:formatCode>0.0%</c:formatCode>
                <c:ptCount val="17"/>
                <c:pt idx="0">
                  <c:v>4.3819957132650744E-2</c:v>
                </c:pt>
                <c:pt idx="1">
                  <c:v>5.4784745897090481E-2</c:v>
                </c:pt>
                <c:pt idx="2">
                  <c:v>5.2005358127807044E-2</c:v>
                </c:pt>
                <c:pt idx="3">
                  <c:v>8.2900384007228434E-2</c:v>
                </c:pt>
                <c:pt idx="4">
                  <c:v>0.10282150733896089</c:v>
                </c:pt>
                <c:pt idx="5">
                  <c:v>0.16088973241130478</c:v>
                </c:pt>
                <c:pt idx="6">
                  <c:v>0.17829720620178269</c:v>
                </c:pt>
                <c:pt idx="7">
                  <c:v>0.21695994993742174</c:v>
                </c:pt>
                <c:pt idx="8">
                  <c:v>0.26252486035445832</c:v>
                </c:pt>
                <c:pt idx="9">
                  <c:v>0.22374665066353505</c:v>
                </c:pt>
                <c:pt idx="10">
                  <c:v>0.27725067358715783</c:v>
                </c:pt>
                <c:pt idx="11">
                  <c:v>0.27720225401001164</c:v>
                </c:pt>
                <c:pt idx="12">
                  <c:v>0.24738684827014024</c:v>
                </c:pt>
                <c:pt idx="13">
                  <c:v>0.30417113070192592</c:v>
                </c:pt>
                <c:pt idx="14">
                  <c:v>0.23404923256855636</c:v>
                </c:pt>
                <c:pt idx="15">
                  <c:v>0.19531180101995171</c:v>
                </c:pt>
                <c:pt idx="16">
                  <c:v>0.14809300696238581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286-4F42-9416-CC1C50AB1E85}"/>
            </c:ext>
          </c:extLst>
        </c:ser>
        <c:ser>
          <c:idx val="2"/>
          <c:order val="1"/>
          <c:tx>
            <c:strRef>
              <c:f>'3.1 Хөдөлмөр'!$A$40</c:f>
              <c:strCache>
                <c:ptCount val="1"/>
                <c:pt idx="0">
                  <c:v>Медиан цалингийн өсөлт, %</c:v>
                </c:pt>
              </c:strCache>
            </c:strRef>
          </c:tx>
          <c:spPr>
            <a:ln w="28575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Хөдөлмөр'!$B$1:$AT$2</c15:sqref>
                  </c15:fullRef>
                </c:ext>
              </c:extLst>
              <c:f>'3.1 Хөдөлмөр'!$B$1:$AT$2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Хөдөлмөр'!$B$40:$AT$40</c15:sqref>
                  </c15:fullRef>
                </c:ext>
              </c:extLst>
              <c:f>('3.1 Хөдөлмөр'!$B$40:$Q$40,'3.1 Хөдөлмөр'!$AD$40:$AT$40)</c:f>
              <c:numCache>
                <c:formatCode>0.0%</c:formatCode>
                <c:ptCount val="17"/>
                <c:pt idx="0">
                  <c:v>3.1085196180939967E-2</c:v>
                </c:pt>
                <c:pt idx="1">
                  <c:v>5.3100158982511969E-2</c:v>
                </c:pt>
                <c:pt idx="2">
                  <c:v>5.4140127388535131E-2</c:v>
                </c:pt>
                <c:pt idx="3">
                  <c:v>7.2497238678582043E-2</c:v>
                </c:pt>
                <c:pt idx="4">
                  <c:v>0.12794755207782593</c:v>
                </c:pt>
                <c:pt idx="5">
                  <c:v>0.16767310789049916</c:v>
                </c:pt>
                <c:pt idx="6">
                  <c:v>0.16558610271903307</c:v>
                </c:pt>
                <c:pt idx="7">
                  <c:v>0.20335174609119</c:v>
                </c:pt>
                <c:pt idx="8">
                  <c:v>0.26830411549639077</c:v>
                </c:pt>
                <c:pt idx="9">
                  <c:v>0.23702809860368901</c:v>
                </c:pt>
                <c:pt idx="10">
                  <c:v>0.34470683680266689</c:v>
                </c:pt>
                <c:pt idx="11">
                  <c:v>0.38597992686532345</c:v>
                </c:pt>
                <c:pt idx="12">
                  <c:v>0.32951437652450277</c:v>
                </c:pt>
                <c:pt idx="13">
                  <c:v>0.41234671125975475</c:v>
                </c:pt>
                <c:pt idx="14">
                  <c:v>0.30062965818555631</c:v>
                </c:pt>
                <c:pt idx="15">
                  <c:v>0.25148759402716969</c:v>
                </c:pt>
                <c:pt idx="16">
                  <c:v>0.24826263412464544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6286-4F42-9416-CC1C50AB1E85}"/>
            </c:ext>
          </c:extLst>
        </c:ser>
        <c:ser>
          <c:idx val="7"/>
          <c:order val="2"/>
          <c:tx>
            <c:strRef>
              <c:f>'3.1 Хөдөлмөр'!$A$41</c:f>
              <c:strCache>
                <c:ptCount val="1"/>
                <c:pt idx="0">
                  <c:v>Бодит цалингийн өсөлт, %</c:v>
                </c:pt>
              </c:strCache>
            </c:strRef>
          </c:tx>
          <c:spPr>
            <a:ln w="28575">
              <a:solidFill>
                <a:srgbClr val="286A6C"/>
              </a:solidFill>
              <a:prstDash val="solid"/>
            </a:ln>
          </c:spPr>
          <c:marker>
            <c:symbol val="circle"/>
            <c:size val="8"/>
            <c:spPr>
              <a:solidFill>
                <a:schemeClr val="bg1"/>
              </a:solidFill>
              <a:ln>
                <a:solidFill>
                  <a:srgbClr val="286A6C"/>
                </a:solidFill>
                <a:prstDash val="solid"/>
              </a:ln>
            </c:spPr>
          </c:marker>
          <c:dPt>
            <c:idx val="216"/>
            <c:bubble3D val="0"/>
            <c:extLst>
              <c:ext xmlns:c16="http://schemas.microsoft.com/office/drawing/2014/chart" uri="{C3380CC4-5D6E-409C-BE32-E72D297353CC}">
                <c16:uniqueId val="{00000005-6286-4F42-9416-CC1C50AB1E85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Хөдөлмөр'!$B$1:$AT$2</c15:sqref>
                  </c15:fullRef>
                </c:ext>
              </c:extLst>
              <c:f>'3.1 Хөдөлмөр'!$B$1:$AT$2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Хөдөлмөр'!$B$41:$AT$41</c15:sqref>
                  </c15:fullRef>
                </c:ext>
              </c:extLst>
              <c:f>('3.1 Хөдөлмөр'!$B$41:$Q$41,'3.1 Хөдөлмөр'!$AD$41:$AT$41)</c:f>
              <c:numCache>
                <c:formatCode>0.0%</c:formatCode>
                <c:ptCount val="17"/>
                <c:pt idx="0">
                  <c:v>2.146934991425975E-2</c:v>
                </c:pt>
                <c:pt idx="1">
                  <c:v>-7.0492857156470023E-3</c:v>
                </c:pt>
                <c:pt idx="2">
                  <c:v>-3.4876176018787453E-2</c:v>
                </c:pt>
                <c:pt idx="3">
                  <c:v>-2.5036348781661721E-2</c:v>
                </c:pt>
                <c:pt idx="4">
                  <c:v>-4.6177360024850844E-2</c:v>
                </c:pt>
                <c:pt idx="5">
                  <c:v>-6.3139709394810506E-4</c:v>
                </c:pt>
                <c:pt idx="6">
                  <c:v>2.5581282412090456E-2</c:v>
                </c:pt>
                <c:pt idx="7">
                  <c:v>6.7522532989185535E-2</c:v>
                </c:pt>
                <c:pt idx="8">
                  <c:v>0.12670482099722302</c:v>
                </c:pt>
                <c:pt idx="9">
                  <c:v>0.10536598245741646</c:v>
                </c:pt>
                <c:pt idx="10">
                  <c:v>0.16193146458910967</c:v>
                </c:pt>
                <c:pt idx="11">
                  <c:v>0.17031509282010004</c:v>
                </c:pt>
                <c:pt idx="12">
                  <c:v>0.16105876348247761</c:v>
                </c:pt>
                <c:pt idx="13">
                  <c:v>0.23650315580199299</c:v>
                </c:pt>
                <c:pt idx="14">
                  <c:v>0.16287678810444106</c:v>
                </c:pt>
                <c:pt idx="15">
                  <c:v>0.10775660705598189</c:v>
                </c:pt>
                <c:pt idx="16">
                  <c:v>4.60358414696318E-2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6286-4F42-9416-CC1C50AB1E85}"/>
            </c:ext>
          </c:extLst>
        </c:ser>
        <c:ser>
          <c:idx val="3"/>
          <c:order val="3"/>
          <c:tx>
            <c:strRef>
              <c:f>'3.1 Хөдөлмөр'!$A$42</c:f>
              <c:strCache>
                <c:ptCount val="1"/>
                <c:pt idx="0">
                  <c:v>Өрхийн орлогын өсөлт, %</c:v>
                </c:pt>
              </c:strCache>
            </c:strRef>
          </c:tx>
          <c:spPr>
            <a:ln w="28575"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Хөдөлмөр'!$B$1:$AT$2</c15:sqref>
                  </c15:fullRef>
                </c:ext>
              </c:extLst>
              <c:f>'3.1 Хөдөлмөр'!$B$1:$AT$2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Хөдөлмөр'!$B$42:$AT$42</c15:sqref>
                  </c15:fullRef>
                </c:ext>
              </c:extLst>
              <c:f>('3.1 Хөдөлмөр'!$B$42:$Q$42,'3.1 Хөдөлмөр'!$AD$42:$AT$42)</c:f>
              <c:numCache>
                <c:formatCode>0.0%</c:formatCode>
                <c:ptCount val="17"/>
                <c:pt idx="0">
                  <c:v>-3.8849932755652739E-2</c:v>
                </c:pt>
                <c:pt idx="1">
                  <c:v>3.9107623922413737E-2</c:v>
                </c:pt>
                <c:pt idx="2">
                  <c:v>8.1784875665041223E-2</c:v>
                </c:pt>
                <c:pt idx="3">
                  <c:v>0.15324814438880296</c:v>
                </c:pt>
                <c:pt idx="4">
                  <c:v>0.23153720695279167</c:v>
                </c:pt>
                <c:pt idx="5">
                  <c:v>0.1585593573522539</c:v>
                </c:pt>
                <c:pt idx="6">
                  <c:v>0.10894199045100739</c:v>
                </c:pt>
                <c:pt idx="7">
                  <c:v>0.12422127742457767</c:v>
                </c:pt>
                <c:pt idx="8">
                  <c:v>7.7102870463750639E-2</c:v>
                </c:pt>
                <c:pt idx="9">
                  <c:v>0.13208201608612691</c:v>
                </c:pt>
                <c:pt idx="10">
                  <c:v>0.23463417160969779</c:v>
                </c:pt>
                <c:pt idx="11">
                  <c:v>0.24965349214943156</c:v>
                </c:pt>
                <c:pt idx="12">
                  <c:v>0.25986171042370687</c:v>
                </c:pt>
                <c:pt idx="13">
                  <c:v>0.24003261514133234</c:v>
                </c:pt>
                <c:pt idx="14">
                  <c:v>0.16816896165565942</c:v>
                </c:pt>
                <c:pt idx="15">
                  <c:v>0.14451694243341939</c:v>
                </c:pt>
                <c:pt idx="16">
                  <c:v>0.16269543242725737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6286-4F42-9416-CC1C50AB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900064"/>
        <c:axId val="952902784"/>
      </c:lineChart>
      <c:catAx>
        <c:axId val="95290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2784"/>
        <c:crosses val="autoZero"/>
        <c:auto val="1"/>
        <c:lblAlgn val="ctr"/>
        <c:lblOffset val="100"/>
        <c:noMultiLvlLbl val="0"/>
      </c:catAx>
      <c:valAx>
        <c:axId val="952902784"/>
        <c:scaling>
          <c:orientation val="minMax"/>
          <c:max val="0.45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>
                <a:latin typeface="PT Sans" panose="020B0503020203020204" pitchFamily="34" charset="0"/>
              </a:defRPr>
            </a:pPr>
            <a:endParaRPr lang="en-US"/>
          </a:p>
        </c:txPr>
        <c:crossAx val="952900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9.060367454068243E-4"/>
          <c:w val="1"/>
          <c:h val="0.11263353197622787"/>
        </c:manualLayout>
      </c:layout>
      <c:overlay val="0"/>
      <c:txPr>
        <a:bodyPr/>
        <a:lstStyle/>
        <a:p>
          <a:pPr>
            <a:defRPr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Times New Roman"/>
          <a:ea typeface="Times New Roman"/>
          <a:cs typeface="Times New Roman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99612694174356E-2"/>
          <c:y val="1.3443720351118269E-2"/>
          <c:w val="0.92859535600463272"/>
          <c:h val="0.8784239535007086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'3.1 Хөдөлмөр'!$A$56</c:f>
              <c:strCache>
                <c:ptCount val="1"/>
                <c:pt idx="0">
                  <c:v>Улсын дундаж цалингийн өсөлт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Хөдөлмөр'!$B$56:$AT$56</c15:sqref>
                  </c15:fullRef>
                </c:ext>
              </c:extLst>
              <c:f>('3.1 Хөдөлмөр'!$B$56:$Q$56,'3.1 Хөдөлмөр'!$AD$56:$AT$56)</c:f>
              <c:numCache>
                <c:formatCode>0.0%</c:formatCode>
                <c:ptCount val="17"/>
                <c:pt idx="0">
                  <c:v>7.1097463720129137E-2</c:v>
                </c:pt>
                <c:pt idx="1">
                  <c:v>6.3361260502860256E-2</c:v>
                </c:pt>
                <c:pt idx="2">
                  <c:v>5.4776174945849736E-2</c:v>
                </c:pt>
                <c:pt idx="3">
                  <c:v>5.8692509085225344E-2</c:v>
                </c:pt>
                <c:pt idx="4">
                  <c:v>7.3529980283759191E-2</c:v>
                </c:pt>
                <c:pt idx="5">
                  <c:v>0.10020938483547912</c:v>
                </c:pt>
                <c:pt idx="6">
                  <c:v>0.13137276066685494</c:v>
                </c:pt>
                <c:pt idx="7">
                  <c:v>0.16596982615435726</c:v>
                </c:pt>
                <c:pt idx="8">
                  <c:v>0.20613118945586809</c:v>
                </c:pt>
                <c:pt idx="9">
                  <c:v>0.22128335670166888</c:v>
                </c:pt>
                <c:pt idx="10">
                  <c:v>0.24549882454602134</c:v>
                </c:pt>
                <c:pt idx="11">
                  <c:v>0.26077804575081875</c:v>
                </c:pt>
                <c:pt idx="12">
                  <c:v>0.25673997151111039</c:v>
                </c:pt>
                <c:pt idx="13">
                  <c:v>0.276699998597423</c:v>
                </c:pt>
                <c:pt idx="14">
                  <c:v>0.26512772107247973</c:v>
                </c:pt>
                <c:pt idx="15">
                  <c:v>0.24288181821605687</c:v>
                </c:pt>
                <c:pt idx="16">
                  <c:v>0.21618831101022165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4-4A23-A0D1-E6AE563CBDF2}"/>
            </c:ext>
          </c:extLst>
        </c:ser>
        <c:ser>
          <c:idx val="2"/>
          <c:order val="2"/>
          <c:tx>
            <c:strRef>
              <c:f>'3.1 Хөдөлмөр'!$A$57</c:f>
              <c:strCache>
                <c:ptCount val="1"/>
                <c:pt idx="0">
                  <c:v>Ажиллагчдын өсөлт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Хөдөлмөр'!$B$57:$AT$57</c15:sqref>
                  </c15:fullRef>
                </c:ext>
              </c:extLst>
              <c:f>('3.1 Хөдөлмөр'!$B$57:$Q$57,'3.1 Хөдөлмөр'!$AD$57:$AT$57)</c:f>
              <c:numCache>
                <c:formatCode>0.0%</c:formatCode>
                <c:ptCount val="17"/>
                <c:pt idx="0">
                  <c:v>-2.9162272858280349E-2</c:v>
                </c:pt>
                <c:pt idx="1">
                  <c:v>-5.0826332689651199E-2</c:v>
                </c:pt>
                <c:pt idx="2">
                  <c:v>-6.3349269483649329E-2</c:v>
                </c:pt>
                <c:pt idx="3">
                  <c:v>-4.995306269410902E-2</c:v>
                </c:pt>
                <c:pt idx="4">
                  <c:v>-9.5719923367683282E-3</c:v>
                </c:pt>
                <c:pt idx="5">
                  <c:v>2.1335940130342911E-2</c:v>
                </c:pt>
                <c:pt idx="6">
                  <c:v>4.3162382336229849E-2</c:v>
                </c:pt>
                <c:pt idx="7">
                  <c:v>4.9612319686663922E-2</c:v>
                </c:pt>
                <c:pt idx="8">
                  <c:v>6.0339368226310634E-2</c:v>
                </c:pt>
                <c:pt idx="9">
                  <c:v>7.1639721434369932E-2</c:v>
                </c:pt>
                <c:pt idx="10">
                  <c:v>8.7947343131761724E-2</c:v>
                </c:pt>
                <c:pt idx="11">
                  <c:v>0.11593907929749295</c:v>
                </c:pt>
                <c:pt idx="12">
                  <c:v>0.10308465678257288</c:v>
                </c:pt>
                <c:pt idx="13">
                  <c:v>9.1207506580300426E-2</c:v>
                </c:pt>
                <c:pt idx="14">
                  <c:v>6.8700747384155353E-2</c:v>
                </c:pt>
                <c:pt idx="15">
                  <c:v>4.0914517255205597E-2</c:v>
                </c:pt>
                <c:pt idx="16">
                  <c:v>3.4370540428151734E-2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4-4A23-A0D1-E6AE563CBDF2}"/>
            </c:ext>
          </c:extLst>
        </c:ser>
        <c:ser>
          <c:idx val="3"/>
          <c:order val="3"/>
          <c:tx>
            <c:strRef>
              <c:f>'3.1 Хөдөлмөр'!$A$58</c:f>
              <c:strCache>
                <c:ptCount val="1"/>
                <c:pt idx="0">
                  <c:v>Бодит ДНБ-ий өсөлт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Хөдөлмөр'!$B$1:$AP$2</c15:sqref>
                  </c15:fullRef>
                </c:ext>
              </c:extLst>
              <c:f>'3.1 Хөдөлмөр'!$B$1:$AP$2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Хөдөлмөр'!$B$58:$AT$58</c15:sqref>
                  </c15:fullRef>
                </c:ext>
              </c:extLst>
              <c:f>('3.1 Хөдөлмөр'!$B$58:$Q$58,'3.1 Хөдөлмөр'!$AD$58:$AT$58)</c:f>
              <c:numCache>
                <c:formatCode>0.0%</c:formatCode>
                <c:ptCount val="17"/>
                <c:pt idx="0">
                  <c:v>1.5073501576384136E-3</c:v>
                </c:pt>
                <c:pt idx="1">
                  <c:v>-2.3085692221099099E-2</c:v>
                </c:pt>
                <c:pt idx="2">
                  <c:v>-2.8484946413082496E-2</c:v>
                </c:pt>
                <c:pt idx="3">
                  <c:v>-1.6104108609814434E-2</c:v>
                </c:pt>
                <c:pt idx="4">
                  <c:v>1.7483545943777799E-2</c:v>
                </c:pt>
                <c:pt idx="5">
                  <c:v>1.9601644956906803E-3</c:v>
                </c:pt>
                <c:pt idx="6">
                  <c:v>-1.7560008115327392E-2</c:v>
                </c:pt>
                <c:pt idx="7">
                  <c:v>-4.7915683612387482E-2</c:v>
                </c:pt>
                <c:pt idx="8">
                  <c:v>-6.8778328094428021E-2</c:v>
                </c:pt>
                <c:pt idx="9">
                  <c:v>-6.6974413815347383E-2</c:v>
                </c:pt>
                <c:pt idx="10">
                  <c:v>-6.9387395363101914E-2</c:v>
                </c:pt>
                <c:pt idx="11">
                  <c:v>-6.9092961090590196E-2</c:v>
                </c:pt>
                <c:pt idx="12">
                  <c:v>-6.910559812776787E-2</c:v>
                </c:pt>
                <c:pt idx="13">
                  <c:v>-6.4399890248790309E-2</c:v>
                </c:pt>
                <c:pt idx="14">
                  <c:v>-5.4495887251194093E-2</c:v>
                </c:pt>
                <c:pt idx="15">
                  <c:v>-4.6383910678355809E-2</c:v>
                </c:pt>
                <c:pt idx="16">
                  <c:v>-3.6761429511662037E-2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D4-4A23-A0D1-E6AE563CBDF2}"/>
            </c:ext>
          </c:extLst>
        </c:ser>
        <c:ser>
          <c:idx val="4"/>
          <c:order val="4"/>
          <c:tx>
            <c:strRef>
              <c:f>'3.1 Хөдөлмөр'!$A$59</c:f>
              <c:strCache>
                <c:ptCount val="1"/>
                <c:pt idx="0">
                  <c:v>Хөдөлмөрийн бүтээмжийн өсөлт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strLit>
              <c:ptCount val="17"/>
              <c:pt idx="0">
                <c:v>2021 I</c:v>
              </c:pt>
              <c:pt idx="1">
                <c:v>2021 II</c:v>
              </c:pt>
              <c:pt idx="2">
                <c:v>2021 III</c:v>
              </c:pt>
              <c:pt idx="3">
                <c:v>2021 IV</c:v>
              </c:pt>
              <c:pt idx="4">
                <c:v>2022 I</c:v>
              </c:pt>
              <c:pt idx="5">
                <c:v>2022 II</c:v>
              </c:pt>
              <c:pt idx="6">
                <c:v>2022 III</c:v>
              </c:pt>
              <c:pt idx="7">
                <c:v>2022 IV</c:v>
              </c:pt>
              <c:pt idx="8">
                <c:v>2023 I</c:v>
              </c:pt>
              <c:pt idx="9">
                <c:v>2023 II</c:v>
              </c:pt>
              <c:pt idx="10">
                <c:v>2023 III</c:v>
              </c:pt>
              <c:pt idx="11">
                <c:v>2023 IV</c:v>
              </c:pt>
              <c:pt idx="12">
                <c:v>2024 I</c:v>
              </c:pt>
              <c:pt idx="13">
                <c:v>2024 II</c:v>
              </c:pt>
              <c:pt idx="14">
                <c:v>2024 III</c:v>
              </c:pt>
              <c:pt idx="15">
                <c:v>2024 IV</c:v>
              </c:pt>
              <c:pt idx="16">
                <c:v>2025 I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Хөдөлмөр'!$R$59:$AT$59</c15:sqref>
                  </c15:fullRef>
                </c:ext>
              </c:extLst>
              <c:f>('3.1 Хөдөлмөр'!$R$59:$AG$59,'3.1 Хөдөлмөр'!$AT$59)</c:f>
              <c:numCache>
                <c:formatCode>General</c:formatCode>
                <c:ptCount val="17"/>
                <c:pt idx="0" formatCode="0.0%">
                  <c:v>-4.6910074285675729E-2</c:v>
                </c:pt>
                <c:pt idx="1" formatCode="0.0%">
                  <c:v>2.8487960336857965E-2</c:v>
                </c:pt>
                <c:pt idx="2" formatCode="0.0%">
                  <c:v>7.8444617831850749E-2</c:v>
                </c:pt>
                <c:pt idx="3" formatCode="0.0%">
                  <c:v>9.89369609888755E-2</c:v>
                </c:pt>
                <c:pt idx="4" formatCode="0.0%">
                  <c:v>6.9807832161731698E-2</c:v>
                </c:pt>
                <c:pt idx="5" formatCode="0.0%">
                  <c:v>-7.6846894575959279E-3</c:v>
                </c:pt>
                <c:pt idx="6" formatCode="0.0%">
                  <c:v>-2.2805689081017433E-2</c:v>
                </c:pt>
                <c:pt idx="7" formatCode="0.0%">
                  <c:v>-2.4242159500546645E-2</c:v>
                </c:pt>
                <c:pt idx="8" formatCode="0.0%">
                  <c:v>6.8103563298405057E-4</c:v>
                </c:pt>
                <c:pt idx="9" formatCode="0.0%">
                  <c:v>1.2749504251362787E-2</c:v>
                </c:pt>
                <c:pt idx="10" formatCode="0.0%">
                  <c:v>1.3273834706950538E-4</c:v>
                </c:pt>
                <c:pt idx="11" formatCode="0.0%">
                  <c:v>-1.230423061510344E-2</c:v>
                </c:pt>
                <c:pt idx="12" formatCode="0.0%">
                  <c:v>-3.7383726557788322E-2</c:v>
                </c:pt>
                <c:pt idx="13" formatCode="0.0%">
                  <c:v>-2.6152984708405436E-2</c:v>
                </c:pt>
                <c:pt idx="14" formatCode="0.0%">
                  <c:v>-2.0504621972321613E-2</c:v>
                </c:pt>
                <c:pt idx="15" formatCode="0.0%">
                  <c:v>-1.0352653340299556E-2</c:v>
                </c:pt>
                <c:pt idx="16" formatCode="0.0%">
                  <c:v>7.4218467341946592E-3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4-4212-812B-9787DEF5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952903328"/>
        <c:axId val="952906048"/>
      </c:barChart>
      <c:lineChart>
        <c:grouping val="standard"/>
        <c:varyColors val="0"/>
        <c:ser>
          <c:idx val="0"/>
          <c:order val="0"/>
          <c:tx>
            <c:strRef>
              <c:f>'3.1 Хөдөлмөр'!$A$55</c:f>
              <c:strCache>
                <c:ptCount val="1"/>
                <c:pt idx="0">
                  <c:v>Нэгж хөд-н зардлын өсөлт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ysClr val="windowText" lastClr="00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2"/>
              <c:layout>
                <c:manualLayout>
                  <c:x val="-3.2285114771040874E-2"/>
                  <c:y val="-7.0860446687039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6-412D-9BE2-C46BBABD2E12}"/>
                </c:ext>
              </c:extLst>
            </c:dLbl>
            <c:dLbl>
              <c:idx val="16"/>
              <c:layout>
                <c:manualLayout>
                  <c:x val="-4.402515650596483E-3"/>
                  <c:y val="-9.313087278867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16-412D-9BE2-C46BBABD2E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'3.1 Хөдөлмөр'!$B$1:$AT$2</c15:sqref>
                  </c15:fullRef>
                </c:ext>
              </c:extLst>
              <c:f>'3.1 Хөдөлмөр'!$B$1:$AT$2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 Хөдөлмөр'!$B$55:$AT$55</c15:sqref>
                  </c15:fullRef>
                </c:ext>
              </c:extLst>
              <c:f>('3.1 Хөдөлмөр'!$B$55:$Q$55,'3.1 Хөдөлмөр'!$AD$55:$AT$55)</c:f>
              <c:numCache>
                <c:formatCode>0.0%</c:formatCode>
                <c:ptCount val="17"/>
                <c:pt idx="0">
                  <c:v>4.1429263114501048E-2</c:v>
                </c:pt>
                <c:pt idx="1">
                  <c:v>-1.3986216762730794E-2</c:v>
                </c:pt>
                <c:pt idx="2">
                  <c:v>-4.018502384267867E-2</c:v>
                </c:pt>
                <c:pt idx="3">
                  <c:v>-1.0390058636232238E-2</c:v>
                </c:pt>
                <c:pt idx="4">
                  <c:v>8.184361248740854E-2</c:v>
                </c:pt>
                <c:pt idx="5">
                  <c:v>0.12588599067959122</c:v>
                </c:pt>
                <c:pt idx="6">
                  <c:v>0.15948108609380793</c:v>
                </c:pt>
                <c:pt idx="7">
                  <c:v>0.16517629957563779</c:v>
                </c:pt>
                <c:pt idx="8">
                  <c:v>0.19094720302771767</c:v>
                </c:pt>
                <c:pt idx="9">
                  <c:v>0.22112126708310512</c:v>
                </c:pt>
                <c:pt idx="10">
                  <c:v>0.26101463947919484</c:v>
                </c:pt>
                <c:pt idx="11">
                  <c:v>0.30974104691001397</c:v>
                </c:pt>
                <c:pt idx="12">
                  <c:v>0.29049014041985904</c:v>
                </c:pt>
                <c:pt idx="13">
                  <c:v>0.30342626135530998</c:v>
                </c:pt>
                <c:pt idx="14">
                  <c:v>0.27836216137252551</c:v>
                </c:pt>
                <c:pt idx="15">
                  <c:v>0.23372529814115481</c:v>
                </c:pt>
                <c:pt idx="16">
                  <c:v>0.2117438733187918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8D4-4A23-A0D1-E6AE563C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903328"/>
        <c:axId val="952906048"/>
      </c:lineChart>
      <c:catAx>
        <c:axId val="952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6048"/>
        <c:crosses val="autoZero"/>
        <c:auto val="1"/>
        <c:lblAlgn val="ctr"/>
        <c:lblOffset val="100"/>
        <c:noMultiLvlLbl val="0"/>
      </c:catAx>
      <c:valAx>
        <c:axId val="95290604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95290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995150652496084"/>
          <c:y val="2.7345735822956702E-2"/>
          <c:w val="0.43398543333522449"/>
          <c:h val="0.24203856179278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29121485650634E-2"/>
          <c:y val="3.8257608038640117E-2"/>
          <c:w val="0.86866769261623655"/>
          <c:h val="0.77557359512832824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'3.2.1 Мөнгө, зээл'!$A$4</c:f>
              <c:strCache>
                <c:ptCount val="1"/>
                <c:pt idx="0">
                  <c:v>ЗГЦЗ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зээл'!$B$4:$AY$4</c15:sqref>
                  </c15:fullRef>
                </c:ext>
              </c:extLst>
              <c:f>'3.2.1 Мөнгө, зээл'!$AL$4:$AY$4</c:f>
              <c:numCache>
                <c:formatCode>0.0%</c:formatCode>
                <c:ptCount val="14"/>
                <c:pt idx="0">
                  <c:v>5.6742851377596784E-2</c:v>
                </c:pt>
                <c:pt idx="1">
                  <c:v>5.820842756391287E-3</c:v>
                </c:pt>
                <c:pt idx="2">
                  <c:v>-9.5315566170502044E-3</c:v>
                </c:pt>
                <c:pt idx="3">
                  <c:v>-4.2019361645604207E-2</c:v>
                </c:pt>
                <c:pt idx="4">
                  <c:v>-9.2506928515888001E-2</c:v>
                </c:pt>
                <c:pt idx="5">
                  <c:v>-0.10444591301850832</c:v>
                </c:pt>
                <c:pt idx="6">
                  <c:v>-0.11071156838182912</c:v>
                </c:pt>
                <c:pt idx="7">
                  <c:v>-6.954597504486168E-2</c:v>
                </c:pt>
                <c:pt idx="8">
                  <c:v>-7.270187162968017E-2</c:v>
                </c:pt>
                <c:pt idx="9">
                  <c:v>-7.2794312040101478E-2</c:v>
                </c:pt>
                <c:pt idx="10">
                  <c:v>-4.5736345691447966E-2</c:v>
                </c:pt>
                <c:pt idx="11">
                  <c:v>-7.3793383628009607E-2</c:v>
                </c:pt>
                <c:pt idx="12">
                  <c:v>-2.2010663627583048E-2</c:v>
                </c:pt>
                <c:pt idx="13">
                  <c:v>-2.3004208237371693E-2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4-4162-9A90-CAE6060D9B47}"/>
            </c:ext>
          </c:extLst>
        </c:ser>
        <c:ser>
          <c:idx val="1"/>
          <c:order val="2"/>
          <c:tx>
            <c:strRef>
              <c:f>'3.2.1 Мөнгө, зээл'!$A$5</c:f>
              <c:strCache>
                <c:ptCount val="1"/>
                <c:pt idx="0">
                  <c:v>ГЦА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зээл'!$B$5:$AY$5</c15:sqref>
                  </c15:fullRef>
                </c:ext>
              </c:extLst>
              <c:f>'3.2.1 Мөнгө, зээл'!$AL$5:$AY$5</c:f>
              <c:numCache>
                <c:formatCode>0.0%</c:formatCode>
                <c:ptCount val="14"/>
                <c:pt idx="0">
                  <c:v>-0.22132878936971886</c:v>
                </c:pt>
                <c:pt idx="1">
                  <c:v>-0.20561790757881729</c:v>
                </c:pt>
                <c:pt idx="2">
                  <c:v>-0.13463434035927638</c:v>
                </c:pt>
                <c:pt idx="3">
                  <c:v>-4.7155646360740835E-2</c:v>
                </c:pt>
                <c:pt idx="4">
                  <c:v>0.10270492150232712</c:v>
                </c:pt>
                <c:pt idx="5">
                  <c:v>0.11811682575142185</c:v>
                </c:pt>
                <c:pt idx="6">
                  <c:v>0.21201203482662975</c:v>
                </c:pt>
                <c:pt idx="7">
                  <c:v>0.21714069383481435</c:v>
                </c:pt>
                <c:pt idx="8">
                  <c:v>0.18854880930209947</c:v>
                </c:pt>
                <c:pt idx="9">
                  <c:v>0.18627930185698227</c:v>
                </c:pt>
                <c:pt idx="10">
                  <c:v>5.4924533039540743E-2</c:v>
                </c:pt>
                <c:pt idx="11">
                  <c:v>-1.0990537073181485E-2</c:v>
                </c:pt>
                <c:pt idx="12">
                  <c:v>-0.12015157417759369</c:v>
                </c:pt>
                <c:pt idx="13">
                  <c:v>-0.12784964647656466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4-4162-9A90-CAE6060D9B47}"/>
            </c:ext>
          </c:extLst>
        </c:ser>
        <c:ser>
          <c:idx val="3"/>
          <c:order val="3"/>
          <c:tx>
            <c:strRef>
              <c:f>'3.2.1 Мөнгө, зээл'!$A$6</c:f>
              <c:strCache>
                <c:ptCount val="1"/>
                <c:pt idx="0">
                  <c:v>Зээл (ББАА)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зээл'!$B$6:$AY$6</c15:sqref>
                  </c15:fullRef>
                </c:ext>
              </c:extLst>
              <c:f>'3.2.1 Мөнгө, зээл'!$AL$6:$AY$6</c:f>
              <c:numCache>
                <c:formatCode>0.0%</c:formatCode>
                <c:ptCount val="14"/>
                <c:pt idx="0">
                  <c:v>0.19742722143240199</c:v>
                </c:pt>
                <c:pt idx="1">
                  <c:v>0.16429564457986343</c:v>
                </c:pt>
                <c:pt idx="2">
                  <c:v>0.12780924640747604</c:v>
                </c:pt>
                <c:pt idx="3">
                  <c:v>9.3913954082827239E-2</c:v>
                </c:pt>
                <c:pt idx="4">
                  <c:v>9.1898478876011408E-2</c:v>
                </c:pt>
                <c:pt idx="5">
                  <c:v>0.1081624030972321</c:v>
                </c:pt>
                <c:pt idx="6">
                  <c:v>0.12633392340213859</c:v>
                </c:pt>
                <c:pt idx="7">
                  <c:v>0.18584992752476881</c:v>
                </c:pt>
                <c:pt idx="8">
                  <c:v>0.17426821130144154</c:v>
                </c:pt>
                <c:pt idx="9">
                  <c:v>0.24521070356285057</c:v>
                </c:pt>
                <c:pt idx="10">
                  <c:v>0.27130683542489908</c:v>
                </c:pt>
                <c:pt idx="11">
                  <c:v>0.23957161092066553</c:v>
                </c:pt>
                <c:pt idx="12">
                  <c:v>0.26774257563834614</c:v>
                </c:pt>
                <c:pt idx="13">
                  <c:v>0.26821936699845111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34-4162-9A90-CAE6060D9B47}"/>
            </c:ext>
          </c:extLst>
        </c:ser>
        <c:ser>
          <c:idx val="4"/>
          <c:order val="4"/>
          <c:tx>
            <c:strRef>
              <c:f>'3.2.1 Мөнгө, зээл'!$A$7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зээл'!$B$7:$AY$7</c15:sqref>
                  </c15:fullRef>
                </c:ext>
              </c:extLst>
              <c:f>'3.2.1 Мөнгө, зээл'!$AL$7:$AY$7</c:f>
              <c:numCache>
                <c:formatCode>0.0%</c:formatCode>
                <c:ptCount val="14"/>
                <c:pt idx="0">
                  <c:v>9.3964935493875187E-3</c:v>
                </c:pt>
                <c:pt idx="1">
                  <c:v>2.2635957663609648E-2</c:v>
                </c:pt>
                <c:pt idx="2">
                  <c:v>2.3897671624037848E-2</c:v>
                </c:pt>
                <c:pt idx="3">
                  <c:v>5.9909536295192939E-2</c:v>
                </c:pt>
                <c:pt idx="4">
                  <c:v>6.5065064716830392E-2</c:v>
                </c:pt>
                <c:pt idx="5">
                  <c:v>1.7010153044777803E-2</c:v>
                </c:pt>
                <c:pt idx="6">
                  <c:v>-1.8346039932751801E-2</c:v>
                </c:pt>
                <c:pt idx="7">
                  <c:v>-6.5137727584478514E-2</c:v>
                </c:pt>
                <c:pt idx="8">
                  <c:v>-8.1268717226924095E-2</c:v>
                </c:pt>
                <c:pt idx="9">
                  <c:v>-4.0106898802124515E-2</c:v>
                </c:pt>
                <c:pt idx="10">
                  <c:v>-2.1784984360204224E-2</c:v>
                </c:pt>
                <c:pt idx="11">
                  <c:v>-3.0264192982693227E-3</c:v>
                </c:pt>
                <c:pt idx="12">
                  <c:v>-1.6404807911125564E-2</c:v>
                </c:pt>
                <c:pt idx="13">
                  <c:v>-2.8671140832278341E-2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041344"/>
        <c:axId val="512042880"/>
      </c:barChart>
      <c:lineChart>
        <c:grouping val="standard"/>
        <c:varyColors val="0"/>
        <c:ser>
          <c:idx val="0"/>
          <c:order val="0"/>
          <c:tx>
            <c:strRef>
              <c:f>'3.2.1 Мөнгө, зээл'!$A$8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зээл'!$B$8:$AY$8</c15:sqref>
                  </c15:fullRef>
                </c:ext>
              </c:extLst>
              <c:f>'3.2.1 Мөнгө, зээл'!$AL$8:$AY$8</c:f>
              <c:numCache>
                <c:formatCode>0.0%</c:formatCode>
                <c:ptCount val="14"/>
                <c:pt idx="0">
                  <c:v>4.2237776989667297E-2</c:v>
                </c:pt>
                <c:pt idx="1">
                  <c:v>-1.2865462578953001E-2</c:v>
                </c:pt>
                <c:pt idx="2">
                  <c:v>7.5410210551871458E-3</c:v>
                </c:pt>
                <c:pt idx="3">
                  <c:v>6.4648482371675128E-2</c:v>
                </c:pt>
                <c:pt idx="4">
                  <c:v>0.16716153657928104</c:v>
                </c:pt>
                <c:pt idx="5">
                  <c:v>0.13884346887492352</c:v>
                </c:pt>
                <c:pt idx="6">
                  <c:v>0.20928834991418746</c:v>
                </c:pt>
                <c:pt idx="7">
                  <c:v>0.26830691873024304</c:v>
                </c:pt>
                <c:pt idx="8">
                  <c:v>0.20884643174693679</c:v>
                </c:pt>
                <c:pt idx="9">
                  <c:v>0.31858879457760686</c:v>
                </c:pt>
                <c:pt idx="10">
                  <c:v>0.25871003841278778</c:v>
                </c:pt>
                <c:pt idx="11">
                  <c:v>0.15176127092120512</c:v>
                </c:pt>
                <c:pt idx="12">
                  <c:v>0.10917552992204389</c:v>
                </c:pt>
                <c:pt idx="13">
                  <c:v>8.8694371452236451E-2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734-4162-9A90-CAE6060D9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157440"/>
        <c:axId val="646163672"/>
      </c:lineChart>
      <c:catAx>
        <c:axId val="5120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2880"/>
        <c:crosses val="autoZero"/>
        <c:auto val="1"/>
        <c:lblAlgn val="ctr"/>
        <c:lblOffset val="100"/>
        <c:noMultiLvlLbl val="0"/>
      </c:catAx>
      <c:valAx>
        <c:axId val="512042880"/>
        <c:scaling>
          <c:orientation val="minMax"/>
          <c:max val="0.45"/>
          <c:min val="-0.25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041344"/>
        <c:crosses val="autoZero"/>
        <c:crossBetween val="between"/>
        <c:majorUnit val="0.2"/>
      </c:valAx>
      <c:valAx>
        <c:axId val="646163672"/>
        <c:scaling>
          <c:orientation val="minMax"/>
          <c:max val="0.60000000000000009"/>
          <c:min val="-0.4"/>
        </c:scaling>
        <c:delete val="1"/>
        <c:axPos val="r"/>
        <c:numFmt formatCode="0%" sourceLinked="0"/>
        <c:majorTickMark val="out"/>
        <c:minorTickMark val="none"/>
        <c:tickLblPos val="nextTo"/>
        <c:crossAx val="646157440"/>
        <c:crosses val="max"/>
        <c:crossBetween val="between"/>
        <c:majorUnit val="0.2"/>
      </c:valAx>
      <c:catAx>
        <c:axId val="6461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616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236955087527172E-3"/>
          <c:y val="0.90736595425571809"/>
          <c:w val="0.99257630449124734"/>
          <c:h val="9.2634045744281981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chemeClr val="tx1">
              <a:lumMod val="85000"/>
              <a:lumOff val="15000"/>
            </a:schemeClr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'1.2'!$B$3:$Q$3</c:f>
              <c:numCache>
                <c:formatCode>0.0%</c:formatCode>
                <c:ptCount val="16"/>
                <c:pt idx="0">
                  <c:v>6.5191244199999998E-2</c:v>
                </c:pt>
                <c:pt idx="1">
                  <c:v>4.6125706900000001E-2</c:v>
                </c:pt>
                <c:pt idx="2">
                  <c:v>5.3849710899999993E-2</c:v>
                </c:pt>
                <c:pt idx="3">
                  <c:v>7.2850494200000004E-2</c:v>
                </c:pt>
                <c:pt idx="4">
                  <c:v>9.7528718299999997E-2</c:v>
                </c:pt>
                <c:pt idx="5">
                  <c:v>7.8232321100000002E-2</c:v>
                </c:pt>
                <c:pt idx="6">
                  <c:v>5.9400789699999998E-2</c:v>
                </c:pt>
                <c:pt idx="7">
                  <c:v>2.8930095800000003E-2</c:v>
                </c:pt>
                <c:pt idx="8">
                  <c:v>4.9443551500000238E-4</c:v>
                </c:pt>
                <c:pt idx="9">
                  <c:v>-4.8924782800000011E-3</c:v>
                </c:pt>
                <c:pt idx="10">
                  <c:v>-1.68068951E-2</c:v>
                </c:pt>
                <c:pt idx="11">
                  <c:v>-2.6994392599999997E-2</c:v>
                </c:pt>
                <c:pt idx="12">
                  <c:v>-3.3807518299999999E-2</c:v>
                </c:pt>
                <c:pt idx="13">
                  <c:v>-3.9485805900000004E-2</c:v>
                </c:pt>
                <c:pt idx="14">
                  <c:v>-4.4989585200000001E-2</c:v>
                </c:pt>
                <c:pt idx="15">
                  <c:v>-4.9663631199999995E-2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4-491B-A6C7-88864118380B}"/>
            </c:ext>
          </c:extLst>
        </c:ser>
        <c:ser>
          <c:idx val="1"/>
          <c:order val="1"/>
          <c:spPr>
            <a:solidFill>
              <a:srgbClr val="A9C3C4">
                <a:alpha val="30000"/>
              </a:srgbClr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'1.2'!$B$4:$Q$4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1.0497490900000003E-2</c:v>
                </c:pt>
                <c:pt idx="6">
                  <c:v>1.9947347700000007E-2</c:v>
                </c:pt>
                <c:pt idx="7">
                  <c:v>2.9266160999999995E-2</c:v>
                </c:pt>
                <c:pt idx="8">
                  <c:v>3.8091854184999996E-2</c:v>
                </c:pt>
                <c:pt idx="9">
                  <c:v>4.2890449980000002E-2</c:v>
                </c:pt>
                <c:pt idx="10">
                  <c:v>4.5133574900000001E-2</c:v>
                </c:pt>
                <c:pt idx="11">
                  <c:v>4.6154696699999997E-2</c:v>
                </c:pt>
                <c:pt idx="12">
                  <c:v>4.6666361099999998E-2</c:v>
                </c:pt>
                <c:pt idx="13">
                  <c:v>4.6849562829999997E-2</c:v>
                </c:pt>
                <c:pt idx="14">
                  <c:v>4.6827286570000001E-2</c:v>
                </c:pt>
                <c:pt idx="15">
                  <c:v>4.6730670989999987E-2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4-491B-A6C7-88864118380B}"/>
            </c:ext>
          </c:extLst>
        </c:ser>
        <c:ser>
          <c:idx val="2"/>
          <c:order val="2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'1.2'!$B$5:$Q$5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6.0088782999999923E-3</c:v>
                </c:pt>
                <c:pt idx="6">
                  <c:v>1.1498536899999997E-2</c:v>
                </c:pt>
                <c:pt idx="7">
                  <c:v>1.6994797300000003E-2</c:v>
                </c:pt>
                <c:pt idx="8">
                  <c:v>2.2281699800000006E-2</c:v>
                </c:pt>
                <c:pt idx="9">
                  <c:v>2.5183580500000004E-2</c:v>
                </c:pt>
                <c:pt idx="10">
                  <c:v>2.65563121E-2</c:v>
                </c:pt>
                <c:pt idx="11">
                  <c:v>2.7188175499999998E-2</c:v>
                </c:pt>
                <c:pt idx="12">
                  <c:v>2.7507297899999998E-2</c:v>
                </c:pt>
                <c:pt idx="13">
                  <c:v>2.7625088169999999E-2</c:v>
                </c:pt>
                <c:pt idx="14">
                  <c:v>2.761725533E-2</c:v>
                </c:pt>
                <c:pt idx="15">
                  <c:v>2.756313791E-2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4-491B-A6C7-88864118380B}"/>
            </c:ext>
          </c:extLst>
        </c:ser>
        <c:ser>
          <c:idx val="3"/>
          <c:order val="3"/>
          <c:spPr>
            <a:solidFill>
              <a:srgbClr val="7EA6A7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'1.2'!$B$6:$Q$6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5.0999847000000043E-3</c:v>
                </c:pt>
                <c:pt idx="6">
                  <c:v>9.8052136999999956E-3</c:v>
                </c:pt>
                <c:pt idx="7">
                  <c:v>1.4563542299999996E-2</c:v>
                </c:pt>
                <c:pt idx="8">
                  <c:v>1.9187511900000002E-2</c:v>
                </c:pt>
                <c:pt idx="9">
                  <c:v>2.1741353699999993E-2</c:v>
                </c:pt>
                <c:pt idx="10">
                  <c:v>2.2958701999999991E-2</c:v>
                </c:pt>
                <c:pt idx="11">
                  <c:v>2.3522947900000001E-2</c:v>
                </c:pt>
                <c:pt idx="12">
                  <c:v>2.3809337E-2</c:v>
                </c:pt>
                <c:pt idx="13">
                  <c:v>2.3916975200000003E-2</c:v>
                </c:pt>
                <c:pt idx="14">
                  <c:v>2.3913264700000002E-2</c:v>
                </c:pt>
                <c:pt idx="15">
                  <c:v>2.3868080400000002E-2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54-491B-A6C7-88864118380B}"/>
            </c:ext>
          </c:extLst>
        </c:ser>
        <c:ser>
          <c:idx val="4"/>
          <c:order val="4"/>
          <c:spPr>
            <a:solidFill>
              <a:srgbClr val="7EA6A7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'1.2'!$B$7:$Q$7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5.1237360000000029E-3</c:v>
                </c:pt>
                <c:pt idx="6">
                  <c:v>9.8933509999999947E-3</c:v>
                </c:pt>
                <c:pt idx="7">
                  <c:v>1.4760790600000004E-2</c:v>
                </c:pt>
                <c:pt idx="8">
                  <c:v>1.9534543599999996E-2</c:v>
                </c:pt>
                <c:pt idx="9">
                  <c:v>2.2185947099999992E-2</c:v>
                </c:pt>
                <c:pt idx="10">
                  <c:v>2.3458366100000003E-2</c:v>
                </c:pt>
                <c:pt idx="11">
                  <c:v>2.4051782999999993E-2</c:v>
                </c:pt>
                <c:pt idx="12">
                  <c:v>2.4354219800000007E-2</c:v>
                </c:pt>
                <c:pt idx="13">
                  <c:v>2.44696597E-2</c:v>
                </c:pt>
                <c:pt idx="14">
                  <c:v>2.4468758899999998E-2</c:v>
                </c:pt>
                <c:pt idx="15">
                  <c:v>2.4424055699999999E-2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54-491B-A6C7-88864118380B}"/>
            </c:ext>
          </c:extLst>
        </c:ser>
        <c:ser>
          <c:idx val="5"/>
          <c:order val="5"/>
          <c:spPr>
            <a:solidFill>
              <a:srgbClr val="A9C3C4"/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'1.2'!$B$8:$Q$8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6.0984689999999953E-3</c:v>
                </c:pt>
                <c:pt idx="6">
                  <c:v>1.1830885999999999E-2</c:v>
                </c:pt>
                <c:pt idx="7">
                  <c:v>1.7738690000000001E-2</c:v>
                </c:pt>
                <c:pt idx="8">
                  <c:v>2.359046699999999E-2</c:v>
                </c:pt>
                <c:pt idx="9">
                  <c:v>2.6860327000000003E-2</c:v>
                </c:pt>
                <c:pt idx="10">
                  <c:v>2.8440833999999998E-2</c:v>
                </c:pt>
                <c:pt idx="11">
                  <c:v>2.9182628500000002E-2</c:v>
                </c:pt>
                <c:pt idx="12">
                  <c:v>2.9562372500000003E-2</c:v>
                </c:pt>
                <c:pt idx="13">
                  <c:v>2.9709569000000005E-2</c:v>
                </c:pt>
                <c:pt idx="14">
                  <c:v>2.9712296700000002E-2</c:v>
                </c:pt>
                <c:pt idx="15">
                  <c:v>2.9660097199999999E-2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54-491B-A6C7-88864118380B}"/>
            </c:ext>
          </c:extLst>
        </c:ser>
        <c:ser>
          <c:idx val="6"/>
          <c:order val="6"/>
          <c:spPr>
            <a:solidFill>
              <a:srgbClr val="A9C3C4">
                <a:alpha val="30000"/>
              </a:srgbClr>
            </a:solidFill>
            <a:ln>
              <a:noFill/>
            </a:ln>
            <a:effectLst/>
          </c:spPr>
          <c:cat>
            <c:multiLvlStrRef>
              <c:f>'1.2'!$B$1:$Q$2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  <c:pt idx="8">
                    <c:v>2026</c:v>
                  </c:pt>
                  <c:pt idx="12">
                    <c:v>2027</c:v>
                  </c:pt>
                </c:lvl>
              </c:multiLvlStrCache>
            </c:multiLvlStrRef>
          </c:cat>
          <c:val>
            <c:numRef>
              <c:f>'1.2'!$B$9:$Q$9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1.0817103999999996E-2</c:v>
                </c:pt>
                <c:pt idx="6">
                  <c:v>2.1133104000000028E-2</c:v>
                </c:pt>
                <c:pt idx="7">
                  <c:v>3.1920602000000006E-2</c:v>
                </c:pt>
                <c:pt idx="8">
                  <c:v>4.2762884000000029E-2</c:v>
                </c:pt>
                <c:pt idx="9">
                  <c:v>4.8875571000000034E-2</c:v>
                </c:pt>
                <c:pt idx="10">
                  <c:v>5.1860866000000005E-2</c:v>
                </c:pt>
                <c:pt idx="11">
                  <c:v>5.3274727999999986E-2</c:v>
                </c:pt>
                <c:pt idx="12">
                  <c:v>5.4002996000000011E-2</c:v>
                </c:pt>
                <c:pt idx="13">
                  <c:v>5.429128300000001E-2</c:v>
                </c:pt>
                <c:pt idx="14">
                  <c:v>5.4306766000000006E-2</c:v>
                </c:pt>
                <c:pt idx="15">
                  <c:v>5.4217030999999985E-2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54-491B-A6C7-88864118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3390072"/>
        <c:axId val="1653390432"/>
      </c:areaChart>
      <c:lineChart>
        <c:grouping val="standard"/>
        <c:varyColors val="0"/>
        <c:ser>
          <c:idx val="8"/>
          <c:order val="7"/>
          <c:tx>
            <c:strRef>
              <c:f>'1.2'!$A$11</c:f>
              <c:strCache>
                <c:ptCount val="1"/>
                <c:pt idx="0">
                  <c:v>Инфляц нэмэгдэх хувилбар**</c:v>
                </c:pt>
              </c:strCache>
            </c:strRef>
          </c:tx>
          <c:spPr>
            <a:ln w="22225" cap="rnd">
              <a:solidFill>
                <a:srgbClr val="8B0000"/>
              </a:solidFill>
              <a:prstDash val="sysDash"/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rgbClr val="8B0000"/>
                </a:solidFill>
              </a:ln>
              <a:effectLst/>
            </c:spPr>
          </c:marker>
          <c:val>
            <c:numRef>
              <c:f>'1.2'!$B$11:$Q$11</c:f>
              <c:numCache>
                <c:formatCode>0.0%</c:formatCode>
                <c:ptCount val="16"/>
                <c:pt idx="0">
                  <c:v>6.5191244199999998E-2</c:v>
                </c:pt>
                <c:pt idx="1">
                  <c:v>4.6125706900000001E-2</c:v>
                </c:pt>
                <c:pt idx="2">
                  <c:v>5.3849710899999993E-2</c:v>
                </c:pt>
                <c:pt idx="3">
                  <c:v>7.2850494200000004E-2</c:v>
                </c:pt>
                <c:pt idx="4">
                  <c:v>9.7528718299999997E-2</c:v>
                </c:pt>
                <c:pt idx="5">
                  <c:v>0.10125353749999999</c:v>
                </c:pt>
                <c:pt idx="6">
                  <c:v>0.10511596250000001</c:v>
                </c:pt>
                <c:pt idx="7">
                  <c:v>9.822388755E-2</c:v>
                </c:pt>
                <c:pt idx="8">
                  <c:v>9.3355407550000005E-2</c:v>
                </c:pt>
                <c:pt idx="9">
                  <c:v>0.10118721825000002</c:v>
                </c:pt>
                <c:pt idx="10">
                  <c:v>9.4510829349999992E-2</c:v>
                </c:pt>
                <c:pt idx="11">
                  <c:v>8.5075575550000004E-2</c:v>
                </c:pt>
                <c:pt idx="12">
                  <c:v>7.6241332649999993E-2</c:v>
                </c:pt>
                <c:pt idx="13">
                  <c:v>6.7711764650000006E-2</c:v>
                </c:pt>
                <c:pt idx="14">
                  <c:v>5.9031660899999998E-2</c:v>
                </c:pt>
                <c:pt idx="15">
                  <c:v>5.1290749499999996E-2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FB54-491B-A6C7-88864118380B}"/>
            </c:ext>
          </c:extLst>
        </c:ser>
        <c:ser>
          <c:idx val="9"/>
          <c:order val="8"/>
          <c:tx>
            <c:strRef>
              <c:f>'1.2'!$A$12</c:f>
              <c:strCache>
                <c:ptCount val="1"/>
                <c:pt idx="0">
                  <c:v>Инфляц буурах хувилбар**</c:v>
                </c:pt>
              </c:strCache>
            </c:strRef>
          </c:tx>
          <c:spPr>
            <a:ln w="22225" cap="rnd">
              <a:solidFill>
                <a:srgbClr val="FFC585"/>
              </a:solidFill>
              <a:prstDash val="sysDash"/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rgbClr val="FFC585"/>
                </a:solidFill>
              </a:ln>
              <a:effectLst/>
            </c:spPr>
          </c:marker>
          <c:val>
            <c:numRef>
              <c:f>'1.2'!$B$12:$Q$12</c:f>
              <c:numCache>
                <c:formatCode>0.0%</c:formatCode>
                <c:ptCount val="16"/>
                <c:pt idx="0">
                  <c:v>6.5191244199999998E-2</c:v>
                </c:pt>
                <c:pt idx="1">
                  <c:v>4.6125706900000001E-2</c:v>
                </c:pt>
                <c:pt idx="2">
                  <c:v>5.3849710899999993E-2</c:v>
                </c:pt>
                <c:pt idx="3">
                  <c:v>7.2850494200000004E-2</c:v>
                </c:pt>
                <c:pt idx="4">
                  <c:v>9.7528718299999997E-2</c:v>
                </c:pt>
                <c:pt idx="5">
                  <c:v>9.6511207500000001E-2</c:v>
                </c:pt>
                <c:pt idx="6">
                  <c:v>9.491746940000001E-2</c:v>
                </c:pt>
                <c:pt idx="7">
                  <c:v>8.2459319400000008E-2</c:v>
                </c:pt>
                <c:pt idx="8">
                  <c:v>7.1797804899999998E-2</c:v>
                </c:pt>
                <c:pt idx="9">
                  <c:v>7.9290714999999998E-2</c:v>
                </c:pt>
                <c:pt idx="10">
                  <c:v>7.4302173600000007E-2</c:v>
                </c:pt>
                <c:pt idx="11">
                  <c:v>6.7852839200000001E-2</c:v>
                </c:pt>
                <c:pt idx="12">
                  <c:v>6.3204307700000004E-2</c:v>
                </c:pt>
                <c:pt idx="13">
                  <c:v>5.8607579100000001E-2</c:v>
                </c:pt>
                <c:pt idx="14">
                  <c:v>5.34560023E-2</c:v>
                </c:pt>
                <c:pt idx="15">
                  <c:v>4.8764862200000002E-2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FB54-491B-A6C7-88864118380B}"/>
            </c:ext>
          </c:extLst>
        </c:ser>
        <c:ser>
          <c:idx val="10"/>
          <c:order val="9"/>
          <c:tx>
            <c:strRef>
              <c:f>'1.2'!$A$14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27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'1.2'!$B$14:$Q$14</c:f>
              <c:numCache>
                <c:formatCode>0.0%</c:formatCode>
                <c:ptCount val="16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54-491B-A6C7-88864118380B}"/>
            </c:ext>
          </c:extLst>
        </c:ser>
        <c:ser>
          <c:idx val="11"/>
          <c:order val="10"/>
          <c:tx>
            <c:strRef>
              <c:f>'1.2'!$A$15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'1.2'!$B$15:$Q$15</c:f>
              <c:numCache>
                <c:formatCode>0.0%</c:formatCode>
                <c:ptCount val="16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0.03</c:v>
                </c:pt>
                <c:pt idx="13">
                  <c:v>0.03</c:v>
                </c:pt>
                <c:pt idx="14">
                  <c:v>0.03</c:v>
                </c:pt>
                <c:pt idx="15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54-491B-A6C7-88864118380B}"/>
            </c:ext>
          </c:extLst>
        </c:ser>
        <c:ser>
          <c:idx val="12"/>
          <c:order val="11"/>
          <c:tx>
            <c:strRef>
              <c:f>'1.2'!$A$16</c:f>
              <c:strCache>
                <c:ptCount val="1"/>
              </c:strCache>
            </c:strRef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'1.2'!$B$16:$Q$16</c:f>
              <c:numCache>
                <c:formatCode>0.0%</c:formatCode>
                <c:ptCount val="16"/>
                <c:pt idx="0">
                  <c:v>0.08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0.08</c:v>
                </c:pt>
                <c:pt idx="6">
                  <c:v>0.08</c:v>
                </c:pt>
                <c:pt idx="7">
                  <c:v>0.08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7.0000000000000007E-2</c:v>
                </c:pt>
                <c:pt idx="13">
                  <c:v>7.0000000000000007E-2</c:v>
                </c:pt>
                <c:pt idx="14">
                  <c:v>7.0000000000000007E-2</c:v>
                </c:pt>
                <c:pt idx="15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54-491B-A6C7-88864118380B}"/>
            </c:ext>
          </c:extLst>
        </c:ser>
        <c:ser>
          <c:idx val="7"/>
          <c:order val="12"/>
          <c:tx>
            <c:strRef>
              <c:f>'1.2'!$A$13</c:f>
              <c:strCache>
                <c:ptCount val="1"/>
                <c:pt idx="0">
                  <c:v>Суурь төсөөлөл*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'1.2'!$B$13:$Q$13</c:f>
              <c:numCache>
                <c:formatCode>0.0%</c:formatCode>
                <c:ptCount val="16"/>
                <c:pt idx="0">
                  <c:v>6.5191244199999998E-2</c:v>
                </c:pt>
                <c:pt idx="1">
                  <c:v>4.6125706900000001E-2</c:v>
                </c:pt>
                <c:pt idx="2">
                  <c:v>5.3849710899999993E-2</c:v>
                </c:pt>
                <c:pt idx="3">
                  <c:v>7.2850494200000004E-2</c:v>
                </c:pt>
                <c:pt idx="4">
                  <c:v>9.7528718299999997E-2</c:v>
                </c:pt>
                <c:pt idx="5">
                  <c:v>9.9838675000000002E-2</c:v>
                </c:pt>
                <c:pt idx="6">
                  <c:v>0.10065188799999999</c:v>
                </c:pt>
                <c:pt idx="7">
                  <c:v>8.9754596399999997E-2</c:v>
                </c:pt>
                <c:pt idx="8">
                  <c:v>8.0055501400000006E-2</c:v>
                </c:pt>
                <c:pt idx="9">
                  <c:v>8.4922905899999998E-2</c:v>
                </c:pt>
                <c:pt idx="10">
                  <c:v>7.7841693899999995E-2</c:v>
                </c:pt>
                <c:pt idx="11">
                  <c:v>6.98714275E-2</c:v>
                </c:pt>
                <c:pt idx="12">
                  <c:v>6.4175477699999997E-2</c:v>
                </c:pt>
                <c:pt idx="13">
                  <c:v>5.8905820300000002E-2</c:v>
                </c:pt>
                <c:pt idx="14">
                  <c:v>5.3368221399999999E-2</c:v>
                </c:pt>
                <c:pt idx="15">
                  <c:v>4.8498258099999997E-2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FB54-491B-A6C7-88864118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90072"/>
        <c:axId val="1653390432"/>
      </c:lineChart>
      <c:catAx>
        <c:axId val="165339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432"/>
        <c:crosses val="autoZero"/>
        <c:auto val="1"/>
        <c:lblAlgn val="ctr"/>
        <c:lblOffset val="100"/>
        <c:noMultiLvlLbl val="0"/>
      </c:catAx>
      <c:valAx>
        <c:axId val="1653390432"/>
        <c:scaling>
          <c:orientation val="minMax"/>
          <c:max val="0.2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Cambria" panose="02040503050406030204" pitchFamily="18" charset="0"/>
                <a:cs typeface="+mn-cs"/>
              </a:defRPr>
            </a:pPr>
            <a:endParaRPr lang="en-US"/>
          </a:p>
        </c:txPr>
        <c:crossAx val="165339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10"/>
        <c:delete val="1"/>
      </c:legendEntry>
      <c:legendEntry>
        <c:idx val="1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Cambria" panose="02040503050406030204" pitchFamily="18" charset="0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PT Sans" panose="020B0503020203020204" pitchFamily="34" charset="0"/>
          <a:ea typeface="Cambria" panose="020405030504060302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567778756020957E-2"/>
          <c:y val="3.4484947453910217E-2"/>
          <c:w val="0.9257667209414191"/>
          <c:h val="0.783179741774019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'3.2.1 Мөнгө, зээл'!$A$11</c:f>
              <c:strCache>
                <c:ptCount val="1"/>
                <c:pt idx="0">
                  <c:v>Харилцах данс, $</c:v>
                </c:pt>
              </c:strCache>
            </c:strRef>
          </c:tx>
          <c:spPr>
            <a:solidFill>
              <a:srgbClr val="7EA6A7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зээл'!$B$11:$AY$11</c15:sqref>
                  </c15:fullRef>
                </c:ext>
              </c:extLst>
              <c:f>'3.2.1 Мөнгө, зээл'!$AL$11:$AY$11</c:f>
              <c:numCache>
                <c:formatCode>0.0%</c:formatCode>
                <c:ptCount val="14"/>
                <c:pt idx="0">
                  <c:v>1.967504997380079E-2</c:v>
                </c:pt>
                <c:pt idx="1">
                  <c:v>2.6250041910859372E-2</c:v>
                </c:pt>
                <c:pt idx="2">
                  <c:v>7.1034290669572425E-2</c:v>
                </c:pt>
                <c:pt idx="3">
                  <c:v>9.3391156313428522E-2</c:v>
                </c:pt>
                <c:pt idx="4">
                  <c:v>8.766610313829587E-2</c:v>
                </c:pt>
                <c:pt idx="5">
                  <c:v>1.3013405486954559E-2</c:v>
                </c:pt>
                <c:pt idx="6">
                  <c:v>3.5320468420597252E-2</c:v>
                </c:pt>
                <c:pt idx="7">
                  <c:v>2.360239310402493E-2</c:v>
                </c:pt>
                <c:pt idx="8">
                  <c:v>-4.3363187328579796E-3</c:v>
                </c:pt>
                <c:pt idx="9">
                  <c:v>5.8375876276380141E-2</c:v>
                </c:pt>
                <c:pt idx="10">
                  <c:v>-1.2481716034052405E-2</c:v>
                </c:pt>
                <c:pt idx="11">
                  <c:v>-2.4370979880013331E-2</c:v>
                </c:pt>
                <c:pt idx="12">
                  <c:v>-1.9311603481016782E-2</c:v>
                </c:pt>
                <c:pt idx="13">
                  <c:v>-2.6532929443875978E-2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2-4555-A8AE-CEDC4D356D1A}"/>
            </c:ext>
          </c:extLst>
        </c:ser>
        <c:ser>
          <c:idx val="2"/>
          <c:order val="2"/>
          <c:tx>
            <c:strRef>
              <c:f>'3.2.1 Мөнгө, зээл'!$A$12</c:f>
              <c:strCache>
                <c:ptCount val="1"/>
                <c:pt idx="0">
                  <c:v>Хадгаламж, ₮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зээл'!$B$12:$AY$12</c15:sqref>
                  </c15:fullRef>
                </c:ext>
              </c:extLst>
              <c:f>'3.2.1 Мөнгө, зээл'!$AL$12:$AY$12</c:f>
              <c:numCache>
                <c:formatCode>0.0%</c:formatCode>
                <c:ptCount val="14"/>
                <c:pt idx="0">
                  <c:v>-2.6169918434324587E-2</c:v>
                </c:pt>
                <c:pt idx="1">
                  <c:v>-4.8014665198123425E-2</c:v>
                </c:pt>
                <c:pt idx="2">
                  <c:v>-0.1004223554226458</c:v>
                </c:pt>
                <c:pt idx="3">
                  <c:v>-8.7277472273784809E-2</c:v>
                </c:pt>
                <c:pt idx="4">
                  <c:v>-2.3055499242863278E-2</c:v>
                </c:pt>
                <c:pt idx="5">
                  <c:v>2.1378206068238269E-2</c:v>
                </c:pt>
                <c:pt idx="6">
                  <c:v>8.4161012977864547E-2</c:v>
                </c:pt>
                <c:pt idx="7">
                  <c:v>0.15231789387672784</c:v>
                </c:pt>
                <c:pt idx="8">
                  <c:v>0.16341448978274861</c:v>
                </c:pt>
                <c:pt idx="9">
                  <c:v>0.16701858193252081</c:v>
                </c:pt>
                <c:pt idx="10">
                  <c:v>0.1731619998786639</c:v>
                </c:pt>
                <c:pt idx="11">
                  <c:v>0.13117197252830137</c:v>
                </c:pt>
                <c:pt idx="12">
                  <c:v>0.10669342764043582</c:v>
                </c:pt>
                <c:pt idx="13">
                  <c:v>8.6033913236027007E-2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2-4555-A8AE-CEDC4D356D1A}"/>
            </c:ext>
          </c:extLst>
        </c:ser>
        <c:ser>
          <c:idx val="3"/>
          <c:order val="3"/>
          <c:tx>
            <c:strRef>
              <c:f>'3.2.1 Мөнгө, зээл'!$A$14</c:f>
              <c:strCache>
                <c:ptCount val="1"/>
                <c:pt idx="0">
                  <c:v>Хадгаламж, $</c:v>
                </c:pt>
              </c:strCache>
            </c:strRef>
          </c:tx>
          <c:spPr>
            <a:solidFill>
              <a:srgbClr val="A9C3C4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зээл'!$B$14:$AY$14</c15:sqref>
                  </c15:fullRef>
                </c:ext>
              </c:extLst>
              <c:f>'3.2.1 Мөнгө, зээл'!$AL$14:$AY$14</c:f>
              <c:numCache>
                <c:formatCode>0.0%</c:formatCode>
                <c:ptCount val="14"/>
                <c:pt idx="0">
                  <c:v>-6.5489398450679871E-3</c:v>
                </c:pt>
                <c:pt idx="1">
                  <c:v>5.7776694683318612E-3</c:v>
                </c:pt>
                <c:pt idx="2">
                  <c:v>1.6599218753104699E-2</c:v>
                </c:pt>
                <c:pt idx="3">
                  <c:v>3.3623318919252139E-2</c:v>
                </c:pt>
                <c:pt idx="4">
                  <c:v>6.3161697073753811E-2</c:v>
                </c:pt>
                <c:pt idx="5">
                  <c:v>2.424334284564084E-2</c:v>
                </c:pt>
                <c:pt idx="6">
                  <c:v>1.6437168827117054E-2</c:v>
                </c:pt>
                <c:pt idx="7">
                  <c:v>2.9941681250743647E-3</c:v>
                </c:pt>
                <c:pt idx="8">
                  <c:v>-4.7109704431641232E-2</c:v>
                </c:pt>
                <c:pt idx="9">
                  <c:v>-1.8907767372180879E-2</c:v>
                </c:pt>
                <c:pt idx="10">
                  <c:v>-1.8718912977231467E-2</c:v>
                </c:pt>
                <c:pt idx="11">
                  <c:v>-3.7908200161283572E-3</c:v>
                </c:pt>
                <c:pt idx="12">
                  <c:v>1.2476274041463526E-2</c:v>
                </c:pt>
                <c:pt idx="13">
                  <c:v>2.293423792691535E-2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62-4555-A8AE-CEDC4D356D1A}"/>
            </c:ext>
          </c:extLst>
        </c:ser>
        <c:ser>
          <c:idx val="4"/>
          <c:order val="4"/>
          <c:tx>
            <c:strRef>
              <c:f>'3.2.1 Мөнгө, зээл'!$A$13</c:f>
              <c:strCache>
                <c:ptCount val="1"/>
                <c:pt idx="0">
                  <c:v>Харилцах данс, ₮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зээл'!$B$13:$AY$13</c15:sqref>
                  </c15:fullRef>
                </c:ext>
              </c:extLst>
              <c:f>'3.2.1 Мөнгө, зээл'!$AL$13:$AY$13</c:f>
              <c:numCache>
                <c:formatCode>0.0%</c:formatCode>
                <c:ptCount val="14"/>
                <c:pt idx="0">
                  <c:v>5.575919244888617E-2</c:v>
                </c:pt>
                <c:pt idx="1">
                  <c:v>7.6565680947955263E-3</c:v>
                </c:pt>
                <c:pt idx="2">
                  <c:v>2.2683687378199303E-2</c:v>
                </c:pt>
                <c:pt idx="3">
                  <c:v>2.5486610323019181E-2</c:v>
                </c:pt>
                <c:pt idx="4">
                  <c:v>3.7864203428987463E-2</c:v>
                </c:pt>
                <c:pt idx="5">
                  <c:v>7.7851626204217261E-2</c:v>
                </c:pt>
                <c:pt idx="6">
                  <c:v>6.9326536778652734E-2</c:v>
                </c:pt>
                <c:pt idx="7">
                  <c:v>8.6885349750367755E-2</c:v>
                </c:pt>
                <c:pt idx="8">
                  <c:v>9.4938391549552664E-2</c:v>
                </c:pt>
                <c:pt idx="9">
                  <c:v>0.10519491506773988</c:v>
                </c:pt>
                <c:pt idx="10">
                  <c:v>0.11302616706656538</c:v>
                </c:pt>
                <c:pt idx="11">
                  <c:v>4.6827330983382105E-2</c:v>
                </c:pt>
                <c:pt idx="12">
                  <c:v>6.951384998961925E-3</c:v>
                </c:pt>
                <c:pt idx="13">
                  <c:v>5.8264741725413223E-3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2134144"/>
        <c:axId val="512140032"/>
      </c:barChart>
      <c:lineChart>
        <c:grouping val="standard"/>
        <c:varyColors val="0"/>
        <c:ser>
          <c:idx val="0"/>
          <c:order val="0"/>
          <c:tx>
            <c:strRef>
              <c:f>'3.2.1 Мөнгө, зээл'!$A$16</c:f>
              <c:strCache>
                <c:ptCount val="1"/>
                <c:pt idx="0">
                  <c:v>М2 мөнгө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67"/>
              <c:layout>
                <c:manualLayout>
                  <c:x val="-9.2777965890582639E-2"/>
                  <c:y val="-5.26899535056106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2-4555-A8AE-CEDC4D356D1A}"/>
                </c:ext>
              </c:extLst>
            </c:dLbl>
            <c:dLbl>
              <c:idx val="69"/>
              <c:layout>
                <c:manualLayout>
                  <c:x val="-7.8861271006995234E-2"/>
                  <c:y val="-3.5126635670407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2-4555-A8AE-CEDC4D356D1A}"/>
                </c:ext>
              </c:extLst>
            </c:dLbl>
            <c:dLbl>
              <c:idx val="71"/>
              <c:layout>
                <c:manualLayout>
                  <c:x val="-2.319449147264566E-2"/>
                  <c:y val="-8.196214989761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2-4555-A8AE-CEDC4D356D1A}"/>
                </c:ext>
              </c:extLst>
            </c:dLbl>
            <c:dLbl>
              <c:idx val="185"/>
              <c:layout>
                <c:manualLayout>
                  <c:x val="-8.2381643957057757E-2"/>
                  <c:y val="-8.7816589176017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2-4555-A8AE-CEDC4D356D1A}"/>
                </c:ext>
              </c:extLst>
            </c:dLbl>
            <c:dLbl>
              <c:idx val="187"/>
              <c:layout>
                <c:manualLayout>
                  <c:x val="-0.10068867594751521"/>
                  <c:y val="-5.8544392784011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2-4555-A8AE-CEDC4D356D1A}"/>
                </c:ext>
              </c:extLst>
            </c:dLbl>
            <c:dLbl>
              <c:idx val="189"/>
              <c:layout>
                <c:manualLayout>
                  <c:x val="-9.1535159952286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2-4555-A8AE-CEDC4D356D1A}"/>
                </c:ext>
              </c:extLst>
            </c:dLbl>
            <c:dLbl>
              <c:idx val="332"/>
              <c:layout>
                <c:manualLayout>
                  <c:x val="-7.3917978091656233E-2"/>
                  <c:y val="-9.3671028454418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2-4555-A8AE-CEDC4D356D1A}"/>
                </c:ext>
              </c:extLst>
            </c:dLbl>
            <c:dLbl>
              <c:idx val="333"/>
              <c:layout>
                <c:manualLayout>
                  <c:x val="-7.3917978091656233E-2"/>
                  <c:y val="-0.12294322484642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2-4555-A8AE-CEDC4D356D1A}"/>
                </c:ext>
              </c:extLst>
            </c:dLbl>
            <c:dLbl>
              <c:idx val="335"/>
              <c:layout>
                <c:manualLayout>
                  <c:x val="-2.6088698149996318E-2"/>
                  <c:y val="-0.12294322484642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2-4555-A8AE-CEDC4D356D1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зээл'!$B$1:$AY$2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зээл'!$B$16:$AY$16</c15:sqref>
                  </c15:fullRef>
                </c:ext>
              </c:extLst>
              <c:f>'3.2.1 Мөнгө, зээл'!$AL$16:$AY$16</c:f>
              <c:numCache>
                <c:formatCode>0.0%</c:formatCode>
                <c:ptCount val="14"/>
                <c:pt idx="0">
                  <c:v>4.2237776989667353E-2</c:v>
                </c:pt>
                <c:pt idx="1">
                  <c:v>-1.2865462578953046E-2</c:v>
                </c:pt>
                <c:pt idx="2">
                  <c:v>7.5410210551871693E-3</c:v>
                </c:pt>
                <c:pt idx="3">
                  <c:v>6.4648482371675087E-2</c:v>
                </c:pt>
                <c:pt idx="4">
                  <c:v>0.16716153657928104</c:v>
                </c:pt>
                <c:pt idx="5">
                  <c:v>0.13884346887492352</c:v>
                </c:pt>
                <c:pt idx="6">
                  <c:v>0.20928834991418746</c:v>
                </c:pt>
                <c:pt idx="7">
                  <c:v>0.26830691873024304</c:v>
                </c:pt>
                <c:pt idx="8">
                  <c:v>0.20884643174693679</c:v>
                </c:pt>
                <c:pt idx="9">
                  <c:v>0.31858879457760686</c:v>
                </c:pt>
                <c:pt idx="10">
                  <c:v>0.25871003841278778</c:v>
                </c:pt>
                <c:pt idx="11">
                  <c:v>0.15176127092120512</c:v>
                </c:pt>
                <c:pt idx="12">
                  <c:v>0.10917552992204389</c:v>
                </c:pt>
                <c:pt idx="13">
                  <c:v>8.8694371452236451E-2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ED62-4555-A8AE-CEDC4D356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134144"/>
        <c:axId val="512140032"/>
      </c:lineChart>
      <c:catAx>
        <c:axId val="5121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40032"/>
        <c:crosses val="autoZero"/>
        <c:auto val="1"/>
        <c:lblAlgn val="ctr"/>
        <c:lblOffset val="100"/>
        <c:noMultiLvlLbl val="0"/>
      </c:catAx>
      <c:valAx>
        <c:axId val="512140032"/>
        <c:scaling>
          <c:orientation val="minMax"/>
          <c:max val="0.35000000000000003"/>
          <c:min val="-0.12000000000000001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2134144"/>
        <c:crosses val="autoZero"/>
        <c:crossBetween val="between"/>
        <c:majorUnit val="0.1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2.5363440039964762E-2"/>
          <c:y val="0.90396812104552604"/>
          <c:w val="0.95664570230607981"/>
          <c:h val="9.1416564197345243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5042495507309E-2"/>
          <c:y val="0.11994619496887421"/>
          <c:w val="0.94098742067384911"/>
          <c:h val="0.80204555856775706"/>
        </c:manualLayout>
      </c:layout>
      <c:lineChart>
        <c:grouping val="standard"/>
        <c:varyColors val="0"/>
        <c:ser>
          <c:idx val="12"/>
          <c:order val="0"/>
          <c:tx>
            <c:strRef>
              <c:f>'3.2.1 Мөнгө, зээл'!$A$31</c:f>
              <c:strCache>
                <c:ptCount val="1"/>
                <c:pt idx="0">
                  <c:v>Зээлийн долларжилт</c:v>
                </c:pt>
              </c:strCache>
            </c:strRef>
          </c:tx>
          <c:spPr>
            <a:ln w="2857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зээл'!$Z$31:$AY$31</c15:sqref>
                  </c15:fullRef>
                </c:ext>
              </c:extLst>
              <c:f>'3.2.1 Мөнгө, зээл'!$AL$31:$AY$31</c:f>
              <c:numCache>
                <c:formatCode>0%</c:formatCode>
                <c:ptCount val="14"/>
                <c:pt idx="0" formatCode="0.0%">
                  <c:v>6.5935729469690202E-2</c:v>
                </c:pt>
                <c:pt idx="1" formatCode="0.0%">
                  <c:v>5.9985126393649904E-2</c:v>
                </c:pt>
                <c:pt idx="2" formatCode="0.0%">
                  <c:v>6.4047541046859793E-2</c:v>
                </c:pt>
                <c:pt idx="3" formatCode="0.0%">
                  <c:v>5.8299750365078534E-2</c:v>
                </c:pt>
                <c:pt idx="4" formatCode="0.0%">
                  <c:v>6.6000000000000003E-2</c:v>
                </c:pt>
                <c:pt idx="5" formatCode="0.0%">
                  <c:v>6.1297440585787399E-2</c:v>
                </c:pt>
                <c:pt idx="6" formatCode="0.0%">
                  <c:v>5.5694045337184216E-2</c:v>
                </c:pt>
                <c:pt idx="7" formatCode="0.0%">
                  <c:v>6.1525182890742873E-2</c:v>
                </c:pt>
                <c:pt idx="8" formatCode="0.0%">
                  <c:v>6.8038701236700444E-2</c:v>
                </c:pt>
                <c:pt idx="9" formatCode="0.0%">
                  <c:v>6.1892715244694953E-2</c:v>
                </c:pt>
                <c:pt idx="10" formatCode="0.0%">
                  <c:v>5.5257997110929338E-2</c:v>
                </c:pt>
                <c:pt idx="11" formatCode="0.0%">
                  <c:v>6.2557756717521007E-2</c:v>
                </c:pt>
                <c:pt idx="12" formatCode="0.0%">
                  <c:v>6.2388902734724951E-2</c:v>
                </c:pt>
                <c:pt idx="13" formatCode="0.0%">
                  <c:v>6.5185210960298029E-2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9D-4F2A-A66F-4618F6941C67}"/>
            </c:ext>
          </c:extLst>
        </c:ser>
        <c:ser>
          <c:idx val="13"/>
          <c:order val="1"/>
          <c:tx>
            <c:strRef>
              <c:f>'3.2.1 Мөнгө, зээл'!$A$32</c:f>
              <c:strCache>
                <c:ptCount val="1"/>
                <c:pt idx="0">
                  <c:v>Эх үүсвэрийн долларжилт</c:v>
                </c:pt>
              </c:strCache>
            </c:strRef>
          </c:tx>
          <c:spPr>
            <a:ln w="28575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зээл'!$Z$1:$AY$2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зээл'!$Z$32:$AY$32</c15:sqref>
                  </c15:fullRef>
                </c:ext>
              </c:extLst>
              <c:f>'3.2.1 Мөнгө, зээл'!$AL$32:$AY$32</c:f>
              <c:numCache>
                <c:formatCode>0%</c:formatCode>
                <c:ptCount val="14"/>
                <c:pt idx="0" formatCode="0.0%">
                  <c:v>0.2737316054758101</c:v>
                </c:pt>
                <c:pt idx="1" formatCode="0.0%">
                  <c:v>0.28616053033391559</c:v>
                </c:pt>
                <c:pt idx="2" formatCode="0.0%">
                  <c:v>0.32237316561750606</c:v>
                </c:pt>
                <c:pt idx="3" formatCode="0.0%">
                  <c:v>0.3393570704818486</c:v>
                </c:pt>
                <c:pt idx="4" formatCode="0.0%">
                  <c:v>0.36299999999999999</c:v>
                </c:pt>
                <c:pt idx="5" formatCode="0.0%">
                  <c:v>0.28416366702002616</c:v>
                </c:pt>
                <c:pt idx="6" formatCode="0.0%">
                  <c:v>0.31100580374788878</c:v>
                </c:pt>
                <c:pt idx="7" formatCode="0.0%">
                  <c:v>0.28778723709180659</c:v>
                </c:pt>
                <c:pt idx="8" formatCode="0.0%">
                  <c:v>0.25663566936538523</c:v>
                </c:pt>
                <c:pt idx="9" formatCode="0.0%">
                  <c:v>0.24630257314880227</c:v>
                </c:pt>
                <c:pt idx="10" formatCode="0.0%">
                  <c:v>0.2219322931593905</c:v>
                </c:pt>
                <c:pt idx="11" formatCode="0.0%">
                  <c:v>0.22463170067751587</c:v>
                </c:pt>
                <c:pt idx="12" formatCode="0.0%">
                  <c:v>0.22615832558619764</c:v>
                </c:pt>
                <c:pt idx="13" formatCode="0.0%">
                  <c:v>0.23765439701880356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9D-4F2A-A66F-4618F694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728704"/>
        <c:axId val="514730240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'3.2.1 Мөнгө, зээл'!$A$33</c15:sqref>
                        </c15:formulaRef>
                      </c:ext>
                    </c:extLst>
                    <c:strCache>
                      <c:ptCount val="1"/>
                      <c:pt idx="0">
                        <c:v>Эх үүсвэрийн долларжилт, ханшийн нөлөөг засварласан</c:v>
                      </c:pt>
                    </c:strCache>
                  </c:strRef>
                </c:tx>
                <c:spPr>
                  <a:ln w="28575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ullRef>
                          <c15:sqref>'3.2.1 Мөнгө, зээл'!$Z$1:$AY$2</c15:sqref>
                        </c15:fullRef>
                        <c15:formulaRef>
                          <c15:sqref>'3.2.1 Мөнгө, зээл'!$AL$1:$AY$2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  <c:pt idx="13">
                          <c:v>4 сар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'3.2.1 Мөнгө, зээл'!$Z$33:$AX$33</c15:sqref>
                        </c15:fullRef>
                        <c15:formulaRef>
                          <c15:sqref>'3.2.1 Мөнгө, зээл'!$AL$33:$AX$33</c15:sqref>
                        </c15:formulaRef>
                      </c:ext>
                    </c:extLst>
                    <c:numCache>
                      <c:formatCode>0%</c:formatCode>
                      <c:ptCount val="13"/>
                      <c:pt idx="0" formatCode="0.0%">
                        <c:v>0.25603603224642779</c:v>
                      </c:pt>
                      <c:pt idx="1" formatCode="0.0%">
                        <c:v>0.25372167832313264</c:v>
                      </c:pt>
                      <c:pt idx="2" formatCode="0.0%">
                        <c:v>0.27902831317703425</c:v>
                      </c:pt>
                      <c:pt idx="3" formatCode="0.0%">
                        <c:v>0.28322309779131094</c:v>
                      </c:pt>
                      <c:pt idx="4" formatCode="0.0%">
                        <c:v>0.30010921179102806</c:v>
                      </c:pt>
                      <c:pt idx="5" formatCode="0.0%">
                        <c:v>0.23454948938152115</c:v>
                      </c:pt>
                      <c:pt idx="6" formatCode="0.0%">
                        <c:v>0.25690707940513402</c:v>
                      </c:pt>
                      <c:pt idx="7" formatCode="0.0%">
                        <c:v>0.23891610048988299</c:v>
                      </c:pt>
                      <c:pt idx="8" formatCode="0.0%">
                        <c:v>0.21319407207251731</c:v>
                      </c:pt>
                      <c:pt idx="9" formatCode="0.0%">
                        <c:v>0.20388657254321252</c:v>
                      </c:pt>
                      <c:pt idx="10" formatCode="0.0%">
                        <c:v>0.18270111250311122</c:v>
                      </c:pt>
                      <c:pt idx="11" formatCode="0.0%">
                        <c:v>0.18329032513063134</c:v>
                      </c:pt>
                      <c:pt idx="12" formatCode="0.0%">
                        <c:v>0.18169436085061519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2-EC9D-4F2A-A66F-4618F6941C67}"/>
                  </c:ext>
                </c:extLst>
              </c15:ser>
            </c15:filteredLineSeries>
          </c:ext>
        </c:extLst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38000000000000006"/>
          <c:min val="4.0000000000000008E-2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4.370370394267846E-2"/>
          <c:y val="1.7591926348222355E-3"/>
          <c:w val="0.9262227923204075"/>
          <c:h val="0.11055005707242327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63216751767377E-2"/>
          <c:y val="1.3884277723723406E-2"/>
          <c:w val="0.63166296013346979"/>
          <c:h val="0.8788806039641067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'3.2.1 Мөнгө, зээл'!$A$28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зээл'!$V$28:$AY$28</c15:sqref>
                  </c15:fullRef>
                </c:ext>
              </c:extLst>
              <c:f>'3.2.1 Мөнгө, зээл'!$AL$28:$AY$28</c:f>
              <c:numCache>
                <c:formatCode>0.0%</c:formatCode>
                <c:ptCount val="14"/>
                <c:pt idx="0">
                  <c:v>7.850604480861726E-3</c:v>
                </c:pt>
                <c:pt idx="1">
                  <c:v>1.1091491933127938E-2</c:v>
                </c:pt>
                <c:pt idx="2">
                  <c:v>8.0776148266215372E-3</c:v>
                </c:pt>
                <c:pt idx="3">
                  <c:v>4.6211129250785079E-3</c:v>
                </c:pt>
                <c:pt idx="4">
                  <c:v>-1.8965107791568672E-3</c:v>
                </c:pt>
                <c:pt idx="5">
                  <c:v>1.811176675013508E-4</c:v>
                </c:pt>
                <c:pt idx="6">
                  <c:v>2.7066775214517891E-3</c:v>
                </c:pt>
                <c:pt idx="7">
                  <c:v>8.4502870505313195E-3</c:v>
                </c:pt>
                <c:pt idx="8">
                  <c:v>1.9169222206968473E-2</c:v>
                </c:pt>
                <c:pt idx="9">
                  <c:v>2.5320134961052419E-2</c:v>
                </c:pt>
                <c:pt idx="10">
                  <c:v>3.222920815800278E-2</c:v>
                </c:pt>
                <c:pt idx="11">
                  <c:v>3.9296777194129558E-2</c:v>
                </c:pt>
                <c:pt idx="12">
                  <c:v>3.2913556789941366E-2</c:v>
                </c:pt>
                <c:pt idx="13">
                  <c:v>3.2230185267986301E-2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C-4FA1-AEF5-C9E8DD4DCBD2}"/>
            </c:ext>
          </c:extLst>
        </c:ser>
        <c:ser>
          <c:idx val="4"/>
          <c:order val="2"/>
          <c:tx>
            <c:strRef>
              <c:f>'3.2.1 Мөнгө, зээл'!$A$27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зээл'!$V$27:$AY$27</c15:sqref>
                  </c15:fullRef>
                </c:ext>
              </c:extLst>
              <c:f>'3.2.1 Мөнгө, зээл'!$AL$27:$AY$27</c:f>
              <c:numCache>
                <c:formatCode>0.0%</c:formatCode>
                <c:ptCount val="14"/>
                <c:pt idx="0">
                  <c:v>1.7135117538138938E-2</c:v>
                </c:pt>
                <c:pt idx="1">
                  <c:v>1.3218161960933721E-2</c:v>
                </c:pt>
                <c:pt idx="2">
                  <c:v>9.3382725641674384E-3</c:v>
                </c:pt>
                <c:pt idx="3">
                  <c:v>7.1812737782795842E-3</c:v>
                </c:pt>
                <c:pt idx="4">
                  <c:v>4.9643538387250897E-3</c:v>
                </c:pt>
                <c:pt idx="5">
                  <c:v>1.508796860228644E-2</c:v>
                </c:pt>
                <c:pt idx="6">
                  <c:v>1.4499021181206311E-2</c:v>
                </c:pt>
                <c:pt idx="7">
                  <c:v>2.2669929281191541E-2</c:v>
                </c:pt>
                <c:pt idx="8">
                  <c:v>2.7387828509602429E-2</c:v>
                </c:pt>
                <c:pt idx="9">
                  <c:v>3.1349135789235379E-2</c:v>
                </c:pt>
                <c:pt idx="10">
                  <c:v>3.8231153383519408E-2</c:v>
                </c:pt>
                <c:pt idx="11">
                  <c:v>3.9234678984747327E-2</c:v>
                </c:pt>
                <c:pt idx="12">
                  <c:v>4.1140728940533507E-2</c:v>
                </c:pt>
                <c:pt idx="13">
                  <c:v>4.1818114797593307E-2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C-4FA1-AEF5-C9E8DD4DCBD2}"/>
            </c:ext>
          </c:extLst>
        </c:ser>
        <c:ser>
          <c:idx val="3"/>
          <c:order val="3"/>
          <c:tx>
            <c:strRef>
              <c:f>'3.2.1 Мөнгө, зээл'!$A$23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зээл'!$V$23:$AY$23</c15:sqref>
                  </c15:fullRef>
                </c:ext>
              </c:extLst>
              <c:f>'3.2.1 Мөнгө, зээл'!$AL$23:$AY$23</c:f>
              <c:numCache>
                <c:formatCode>0.0%</c:formatCode>
                <c:ptCount val="14"/>
                <c:pt idx="0">
                  <c:v>2.7908665673055614E-3</c:v>
                </c:pt>
                <c:pt idx="1">
                  <c:v>-2.1094623216003825E-3</c:v>
                </c:pt>
                <c:pt idx="2">
                  <c:v>-1.7147130096670554E-2</c:v>
                </c:pt>
                <c:pt idx="3">
                  <c:v>-3.2800998046197231E-2</c:v>
                </c:pt>
                <c:pt idx="4">
                  <c:v>-2.3115179831484412E-2</c:v>
                </c:pt>
                <c:pt idx="5">
                  <c:v>-1.2482678352637729E-2</c:v>
                </c:pt>
                <c:pt idx="6">
                  <c:v>-1.5181591729599032E-2</c:v>
                </c:pt>
                <c:pt idx="7">
                  <c:v>1.1018226477076683E-2</c:v>
                </c:pt>
                <c:pt idx="8">
                  <c:v>1.0386779240992263E-2</c:v>
                </c:pt>
                <c:pt idx="9">
                  <c:v>2.184229067017002E-2</c:v>
                </c:pt>
                <c:pt idx="10">
                  <c:v>2.6417500133814067E-2</c:v>
                </c:pt>
                <c:pt idx="11">
                  <c:v>3.97359660733601E-2</c:v>
                </c:pt>
                <c:pt idx="12">
                  <c:v>3.2287561058411747E-2</c:v>
                </c:pt>
                <c:pt idx="13">
                  <c:v>2.8242903347223836E-2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C-4FA1-AEF5-C9E8DD4DCBD2}"/>
            </c:ext>
          </c:extLst>
        </c:ser>
        <c:ser>
          <c:idx val="7"/>
          <c:order val="4"/>
          <c:tx>
            <c:strRef>
              <c:f>'3.2.1 Мөнгө, зээл'!$A$25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зээл'!$V$25:$AY$25</c15:sqref>
                  </c15:fullRef>
                </c:ext>
              </c:extLst>
              <c:f>'3.2.1 Мөнгө, зээл'!$AL$25:$AY$25</c:f>
              <c:numCache>
                <c:formatCode>0.0%</c:formatCode>
                <c:ptCount val="14"/>
                <c:pt idx="0">
                  <c:v>1.7312391724952858E-2</c:v>
                </c:pt>
                <c:pt idx="1">
                  <c:v>1.2830835599911408E-2</c:v>
                </c:pt>
                <c:pt idx="2">
                  <c:v>6.8785655325520568E-3</c:v>
                </c:pt>
                <c:pt idx="3">
                  <c:v>6.8712390752272198E-3</c:v>
                </c:pt>
                <c:pt idx="4">
                  <c:v>5.6999372862105734E-4</c:v>
                </c:pt>
                <c:pt idx="5">
                  <c:v>3.2087760461825109E-3</c:v>
                </c:pt>
                <c:pt idx="6">
                  <c:v>2.3416880301133525E-3</c:v>
                </c:pt>
                <c:pt idx="7">
                  <c:v>2.8919106402534611E-3</c:v>
                </c:pt>
                <c:pt idx="8">
                  <c:v>2.4549312192291986E-3</c:v>
                </c:pt>
                <c:pt idx="9">
                  <c:v>6.2208033919565007E-3</c:v>
                </c:pt>
                <c:pt idx="10">
                  <c:v>1.2578296870110407E-2</c:v>
                </c:pt>
                <c:pt idx="11">
                  <c:v>1.6525820516256708E-2</c:v>
                </c:pt>
                <c:pt idx="12">
                  <c:v>1.8089420186936375E-2</c:v>
                </c:pt>
                <c:pt idx="13">
                  <c:v>2.1969587140301235E-2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C-4FA1-AEF5-C9E8DD4DCBD2}"/>
            </c:ext>
          </c:extLst>
        </c:ser>
        <c:ser>
          <c:idx val="10"/>
          <c:order val="5"/>
          <c:tx>
            <c:strRef>
              <c:f>'3.2.1 Мөнгө, зээл'!$A$26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зээл'!$V$26:$AY$26</c15:sqref>
                  </c15:fullRef>
                </c:ext>
              </c:extLst>
              <c:f>'3.2.1 Мөнгө, зээл'!$AL$26:$AY$26</c:f>
              <c:numCache>
                <c:formatCode>0.0%</c:formatCode>
                <c:ptCount val="14"/>
                <c:pt idx="0">
                  <c:v>8.8855482827449442E-2</c:v>
                </c:pt>
                <c:pt idx="1">
                  <c:v>6.9080287161508769E-2</c:v>
                </c:pt>
                <c:pt idx="2">
                  <c:v>5.4549195107212206E-2</c:v>
                </c:pt>
                <c:pt idx="3">
                  <c:v>3.0550469928023988E-2</c:v>
                </c:pt>
                <c:pt idx="4">
                  <c:v>1.701298139388556E-2</c:v>
                </c:pt>
                <c:pt idx="5">
                  <c:v>1.6334969945310363E-2</c:v>
                </c:pt>
                <c:pt idx="6">
                  <c:v>1.5687746676894942E-2</c:v>
                </c:pt>
                <c:pt idx="7">
                  <c:v>3.1169726222102682E-2</c:v>
                </c:pt>
                <c:pt idx="8">
                  <c:v>3.0427390143388879E-2</c:v>
                </c:pt>
                <c:pt idx="9">
                  <c:v>3.6278521637157654E-2</c:v>
                </c:pt>
                <c:pt idx="10">
                  <c:v>4.3382237024276168E-2</c:v>
                </c:pt>
                <c:pt idx="11">
                  <c:v>3.7788143625664017E-2</c:v>
                </c:pt>
                <c:pt idx="12">
                  <c:v>5.173365582683221E-2</c:v>
                </c:pt>
                <c:pt idx="13">
                  <c:v>5.3382896284656735E-2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C-4FA1-AEF5-C9E8DD4DCBD2}"/>
            </c:ext>
          </c:extLst>
        </c:ser>
        <c:ser>
          <c:idx val="11"/>
          <c:order val="6"/>
          <c:tx>
            <c:strRef>
              <c:f>'3.2.1 Мөнгө, зээл'!$A$24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зээл'!$V$24:$AY$24</c15:sqref>
                  </c15:fullRef>
                </c:ext>
              </c:extLst>
              <c:f>'3.2.1 Мөнгө, зээл'!$AL$24:$AY$24</c:f>
              <c:numCache>
                <c:formatCode>0.0%</c:formatCode>
                <c:ptCount val="14"/>
                <c:pt idx="0">
                  <c:v>1.0800696963519778E-2</c:v>
                </c:pt>
                <c:pt idx="1">
                  <c:v>3.4115881472466195E-3</c:v>
                </c:pt>
                <c:pt idx="2">
                  <c:v>1.0221730191439439E-2</c:v>
                </c:pt>
                <c:pt idx="3">
                  <c:v>-6.67587067619112E-3</c:v>
                </c:pt>
                <c:pt idx="4">
                  <c:v>7.4435103892770372E-3</c:v>
                </c:pt>
                <c:pt idx="5">
                  <c:v>7.3731681117339513E-3</c:v>
                </c:pt>
                <c:pt idx="6">
                  <c:v>5.3465228560066972E-3</c:v>
                </c:pt>
                <c:pt idx="7">
                  <c:v>2.2018691659474E-2</c:v>
                </c:pt>
                <c:pt idx="8">
                  <c:v>9.2971210787266938E-3</c:v>
                </c:pt>
                <c:pt idx="9">
                  <c:v>1.4529745125667215E-2</c:v>
                </c:pt>
                <c:pt idx="10">
                  <c:v>1.7406079234154787E-2</c:v>
                </c:pt>
                <c:pt idx="11">
                  <c:v>7.8405956458612331E-3</c:v>
                </c:pt>
                <c:pt idx="12">
                  <c:v>1.265897883411319E-2</c:v>
                </c:pt>
                <c:pt idx="13">
                  <c:v>1.6101064395098834E-2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9C-4FA1-AEF5-C9E8DD4DCBD2}"/>
            </c:ext>
          </c:extLst>
        </c:ser>
        <c:ser>
          <c:idx val="5"/>
          <c:order val="7"/>
          <c:tx>
            <c:strRef>
              <c:f>'3.2.1 Мөнгө, зээл'!$A$21</c:f>
              <c:strCache>
                <c:ptCount val="1"/>
                <c:pt idx="0">
                  <c:v>Ипотек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зээл'!$V$21:$AY$21</c15:sqref>
                  </c15:fullRef>
                </c:ext>
              </c:extLst>
              <c:f>'3.2.1 Мөнгө, зээл'!$AL$21:$AY$21</c:f>
              <c:numCache>
                <c:formatCode>0.0%</c:formatCode>
                <c:ptCount val="14"/>
                <c:pt idx="0">
                  <c:v>4.8019477730625371E-2</c:v>
                </c:pt>
                <c:pt idx="1">
                  <c:v>4.3395359437560808E-2</c:v>
                </c:pt>
                <c:pt idx="2">
                  <c:v>1.0954484831351363E-2</c:v>
                </c:pt>
                <c:pt idx="3">
                  <c:v>1.9425357148206999E-2</c:v>
                </c:pt>
                <c:pt idx="4">
                  <c:v>-3.7611371711294807E-3</c:v>
                </c:pt>
                <c:pt idx="5">
                  <c:v>5.5837866834452751E-4</c:v>
                </c:pt>
                <c:pt idx="6">
                  <c:v>1.7447850543317184E-2</c:v>
                </c:pt>
                <c:pt idx="7">
                  <c:v>2.3438885905286026E-2</c:v>
                </c:pt>
                <c:pt idx="8">
                  <c:v>5.0796479119105634E-2</c:v>
                </c:pt>
                <c:pt idx="9">
                  <c:v>6.2981983745109396E-2</c:v>
                </c:pt>
                <c:pt idx="10">
                  <c:v>6.3876925877719273E-2</c:v>
                </c:pt>
                <c:pt idx="11">
                  <c:v>6.4580437030186177E-2</c:v>
                </c:pt>
                <c:pt idx="12">
                  <c:v>4.3869217469177796E-2</c:v>
                </c:pt>
                <c:pt idx="13">
                  <c:v>4.4866149799729672E-2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9C-4FA1-AEF5-C9E8DD4DCBD2}"/>
            </c:ext>
          </c:extLst>
        </c:ser>
        <c:ser>
          <c:idx val="1"/>
          <c:order val="8"/>
          <c:tx>
            <c:strRef>
              <c:f>'3.2.1 Мөнгө, зээл'!$A$20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 w="952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зээл'!$V$20:$AY$20</c15:sqref>
                  </c15:fullRef>
                </c:ext>
              </c:extLst>
              <c:f>'3.2.1 Мөнгө, зээл'!$AL$20:$AY$20</c:f>
              <c:numCache>
                <c:formatCode>0.0%</c:formatCode>
                <c:ptCount val="14"/>
                <c:pt idx="0">
                  <c:v>5.944152321926327E-2</c:v>
                </c:pt>
                <c:pt idx="1">
                  <c:v>7.4982072007293149E-2</c:v>
                </c:pt>
                <c:pt idx="2">
                  <c:v>5.3949369239926853E-2</c:v>
                </c:pt>
                <c:pt idx="3">
                  <c:v>3.570844107753704E-2</c:v>
                </c:pt>
                <c:pt idx="4">
                  <c:v>5.0927539525922959E-2</c:v>
                </c:pt>
                <c:pt idx="5">
                  <c:v>6.0256065920542411E-2</c:v>
                </c:pt>
                <c:pt idx="6">
                  <c:v>9.3985805697959501E-2</c:v>
                </c:pt>
                <c:pt idx="7">
                  <c:v>0.1117160462647207</c:v>
                </c:pt>
                <c:pt idx="8">
                  <c:v>0.10692345224290918</c:v>
                </c:pt>
                <c:pt idx="9">
                  <c:v>0.1131893228734672</c:v>
                </c:pt>
                <c:pt idx="10">
                  <c:v>0.11808547695428702</c:v>
                </c:pt>
                <c:pt idx="11">
                  <c:v>0.11002614174564551</c:v>
                </c:pt>
                <c:pt idx="12">
                  <c:v>0.10187989323233865</c:v>
                </c:pt>
                <c:pt idx="13">
                  <c:v>9.2375607675638211E-2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4728704"/>
        <c:axId val="514730240"/>
      </c:barChart>
      <c:lineChart>
        <c:grouping val="standard"/>
        <c:varyColors val="0"/>
        <c:ser>
          <c:idx val="9"/>
          <c:order val="0"/>
          <c:tx>
            <c:strRef>
              <c:f>'3.2.1 Мөнгө, зээл'!$A$19</c:f>
              <c:strCache>
                <c:ptCount val="1"/>
                <c:pt idx="0">
                  <c:v>Зээлийн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C-4FA1-AEF5-C9E8DD4DCBD2}"/>
                </c:ext>
              </c:extLst>
            </c:dLbl>
            <c:dLbl>
              <c:idx val="29"/>
              <c:layout>
                <c:manualLayout>
                  <c:x val="1.2683714111081294E-2"/>
                  <c:y val="-2.8825560418828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9C-4FA1-AEF5-C9E8DD4DCB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зээл'!$V$1:$AY$2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зээл'!$V$19:$AY$19</c15:sqref>
                  </c15:fullRef>
                </c:ext>
              </c:extLst>
              <c:f>'3.2.1 Мөнгө, зээл'!$AL$19:$AY$19</c:f>
              <c:numCache>
                <c:formatCode>0.0%</c:formatCode>
                <c:ptCount val="14"/>
                <c:pt idx="0">
                  <c:v>0.25220616105211702</c:v>
                </c:pt>
                <c:pt idx="1">
                  <c:v>0.22590033392598202</c:v>
                </c:pt>
                <c:pt idx="2">
                  <c:v>0.13682210219660035</c:v>
                </c:pt>
                <c:pt idx="3">
                  <c:v>6.4881025209965013E-2</c:v>
                </c:pt>
                <c:pt idx="4">
                  <c:v>5.214555109466084E-2</c:v>
                </c:pt>
                <c:pt idx="5">
                  <c:v>9.0517766609263847E-2</c:v>
                </c:pt>
                <c:pt idx="6">
                  <c:v>0.1368337207773507</c:v>
                </c:pt>
                <c:pt idx="7">
                  <c:v>0.23337370350063641</c:v>
                </c:pt>
                <c:pt idx="8">
                  <c:v>0.25684320376092273</c:v>
                </c:pt>
                <c:pt idx="9">
                  <c:v>0.31171193819381582</c:v>
                </c:pt>
                <c:pt idx="10">
                  <c:v>0.35220687763588387</c:v>
                </c:pt>
                <c:pt idx="11">
                  <c:v>0.35502856081585071</c:v>
                </c:pt>
                <c:pt idx="12">
                  <c:v>0.3345730123382849</c:v>
                </c:pt>
                <c:pt idx="13">
                  <c:v>0.33098650870822816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B9C-4FA1-AEF5-C9E8DD4DC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728704"/>
        <c:axId val="514730240"/>
      </c:lineChart>
      <c:catAx>
        <c:axId val="5147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30240"/>
        <c:crosses val="autoZero"/>
        <c:auto val="1"/>
        <c:lblAlgn val="ctr"/>
        <c:lblOffset val="100"/>
        <c:noMultiLvlLbl val="0"/>
      </c:catAx>
      <c:valAx>
        <c:axId val="514730240"/>
        <c:scaling>
          <c:orientation val="minMax"/>
          <c:max val="0.4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4728704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09149921604709"/>
          <c:y val="3.0692904311961913E-3"/>
          <c:w val="0.28490850078395286"/>
          <c:h val="0.99693078717869654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025344707050228E-2"/>
          <c:y val="2.7967245226819454E-2"/>
          <c:w val="0.91821987415182926"/>
          <c:h val="0.68548323676484091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зээл'!$A$49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зээл'!$AD$49:$AY$49</c15:sqref>
                  </c15:fullRef>
                </c:ext>
              </c:extLst>
              <c:f>'3.2.1 Мөнгө, зээл'!$AL$49:$AY$49</c:f>
              <c:numCache>
                <c:formatCode>0.0%</c:formatCode>
                <c:ptCount val="14"/>
                <c:pt idx="0">
                  <c:v>7.4408448302177493E-2</c:v>
                </c:pt>
                <c:pt idx="1">
                  <c:v>8.9514508650280794E-2</c:v>
                </c:pt>
                <c:pt idx="2">
                  <c:v>6.6554067497166081E-2</c:v>
                </c:pt>
                <c:pt idx="3">
                  <c:v>-6.072301619000426E-2</c:v>
                </c:pt>
                <c:pt idx="4">
                  <c:v>-6.0702419301701532E-2</c:v>
                </c:pt>
                <c:pt idx="5">
                  <c:v>-6.0127905601166286E-2</c:v>
                </c:pt>
                <c:pt idx="6">
                  <c:v>-3.1942346771580615E-2</c:v>
                </c:pt>
                <c:pt idx="7">
                  <c:v>-8.4143389770649345E-3</c:v>
                </c:pt>
                <c:pt idx="8">
                  <c:v>-4.349503859174602E-2</c:v>
                </c:pt>
                <c:pt idx="9">
                  <c:v>-4.5840825511316956E-2</c:v>
                </c:pt>
                <c:pt idx="10">
                  <c:v>-5.1290311577478744E-2</c:v>
                </c:pt>
                <c:pt idx="11">
                  <c:v>-5.7717584346506742E-2</c:v>
                </c:pt>
                <c:pt idx="12">
                  <c:v>-4.2627396750766759E-2</c:v>
                </c:pt>
                <c:pt idx="13">
                  <c:v>-5.1566111740878488E-2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8-4715-A028-2108FBCFC478}"/>
            </c:ext>
          </c:extLst>
        </c:ser>
        <c:ser>
          <c:idx val="5"/>
          <c:order val="3"/>
          <c:tx>
            <c:strRef>
              <c:f>'3.2.1 Мөнгө, зээл'!$A$50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зээл'!$AD$50:$AY$50</c15:sqref>
                  </c15:fullRef>
                </c:ext>
              </c:extLst>
              <c:f>'3.2.1 Мөнгө, зээл'!$AL$50:$AY$50</c:f>
              <c:numCache>
                <c:formatCode>0.0%</c:formatCode>
                <c:ptCount val="14"/>
                <c:pt idx="0">
                  <c:v>-3.1658805309678654E-3</c:v>
                </c:pt>
                <c:pt idx="1">
                  <c:v>-3.1611009123342776E-3</c:v>
                </c:pt>
                <c:pt idx="2">
                  <c:v>1.4842377165687226E-2</c:v>
                </c:pt>
                <c:pt idx="3">
                  <c:v>-2.6071862029022272E-2</c:v>
                </c:pt>
                <c:pt idx="4">
                  <c:v>-7.5091645562083047E-3</c:v>
                </c:pt>
                <c:pt idx="5">
                  <c:v>-1.6268973114736532E-2</c:v>
                </c:pt>
                <c:pt idx="6">
                  <c:v>-2.9285554608208097E-2</c:v>
                </c:pt>
                <c:pt idx="7">
                  <c:v>6.7003140978721173E-3</c:v>
                </c:pt>
                <c:pt idx="8">
                  <c:v>-9.4345976633021869E-3</c:v>
                </c:pt>
                <c:pt idx="9">
                  <c:v>-6.1238751946633479E-3</c:v>
                </c:pt>
                <c:pt idx="10">
                  <c:v>-5.7568599629957296E-3</c:v>
                </c:pt>
                <c:pt idx="11">
                  <c:v>1.0218768061018636E-2</c:v>
                </c:pt>
                <c:pt idx="12">
                  <c:v>9.1541400614859412E-3</c:v>
                </c:pt>
                <c:pt idx="13">
                  <c:v>1.0620518834300131E-2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8-4715-A028-2108FBCFC478}"/>
            </c:ext>
          </c:extLst>
        </c:ser>
        <c:ser>
          <c:idx val="6"/>
          <c:order val="4"/>
          <c:tx>
            <c:strRef>
              <c:f>'3.2.1 Мөнгө, зээл'!$A$51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зээл'!$AD$51:$AY$51</c15:sqref>
                  </c15:fullRef>
                </c:ext>
              </c:extLst>
              <c:f>'3.2.1 Мөнгө, зээл'!$AL$51:$AY$51</c:f>
              <c:numCache>
                <c:formatCode>0.0%</c:formatCode>
                <c:ptCount val="14"/>
                <c:pt idx="0">
                  <c:v>8.8727249683614468E-3</c:v>
                </c:pt>
                <c:pt idx="1">
                  <c:v>4.1482762209520815E-3</c:v>
                </c:pt>
                <c:pt idx="2">
                  <c:v>4.6572273895532791E-2</c:v>
                </c:pt>
                <c:pt idx="3">
                  <c:v>4.2670809540539596E-2</c:v>
                </c:pt>
                <c:pt idx="4">
                  <c:v>4.0151713828590646E-2</c:v>
                </c:pt>
                <c:pt idx="5">
                  <c:v>4.694832608247989E-2</c:v>
                </c:pt>
                <c:pt idx="6">
                  <c:v>-1.3589977991375439E-3</c:v>
                </c:pt>
                <c:pt idx="7">
                  <c:v>-7.6859624923583114E-3</c:v>
                </c:pt>
                <c:pt idx="8">
                  <c:v>5.9077458783648859E-3</c:v>
                </c:pt>
                <c:pt idx="9">
                  <c:v>-2.2960382103042066E-2</c:v>
                </c:pt>
                <c:pt idx="10">
                  <c:v>-1.7157768331721435E-2</c:v>
                </c:pt>
                <c:pt idx="11">
                  <c:v>-1.009974319453791E-2</c:v>
                </c:pt>
                <c:pt idx="12">
                  <c:v>-2.7196445374566721E-2</c:v>
                </c:pt>
                <c:pt idx="13">
                  <c:v>-2.7354037822859511E-2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8-4715-A028-2108FBCFC478}"/>
            </c:ext>
          </c:extLst>
        </c:ser>
        <c:ser>
          <c:idx val="7"/>
          <c:order val="5"/>
          <c:tx>
            <c:strRef>
              <c:f>'3.2.1 Мөнгө, зээл'!$A$52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зээл'!$AD$52:$AY$52</c15:sqref>
                  </c15:fullRef>
                </c:ext>
              </c:extLst>
              <c:f>'3.2.1 Мөнгө, зээл'!$AL$52:$AY$52</c:f>
              <c:numCache>
                <c:formatCode>0.0%</c:formatCode>
                <c:ptCount val="14"/>
                <c:pt idx="0">
                  <c:v>-1.1817299434545474E-2</c:v>
                </c:pt>
                <c:pt idx="1">
                  <c:v>-3.3090070446497792E-3</c:v>
                </c:pt>
                <c:pt idx="2">
                  <c:v>7.4424147482021349E-2</c:v>
                </c:pt>
                <c:pt idx="3">
                  <c:v>4.9571966685787699E-2</c:v>
                </c:pt>
                <c:pt idx="4">
                  <c:v>8.7215718429107664E-2</c:v>
                </c:pt>
                <c:pt idx="5">
                  <c:v>8.9878744562356297E-2</c:v>
                </c:pt>
                <c:pt idx="6">
                  <c:v>8.6118227930539661E-3</c:v>
                </c:pt>
                <c:pt idx="7">
                  <c:v>2.895339753300831E-2</c:v>
                </c:pt>
                <c:pt idx="8">
                  <c:v>-1.0462279721804009E-2</c:v>
                </c:pt>
                <c:pt idx="9">
                  <c:v>-2.1868290729579274E-2</c:v>
                </c:pt>
                <c:pt idx="10">
                  <c:v>-1.1852991815737145E-2</c:v>
                </c:pt>
                <c:pt idx="11">
                  <c:v>-1.8720446849434171E-2</c:v>
                </c:pt>
                <c:pt idx="12">
                  <c:v>5.2294093758700633E-3</c:v>
                </c:pt>
                <c:pt idx="13">
                  <c:v>1.0254044701506754E-2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98-4715-A028-2108FBCFC478}"/>
            </c:ext>
          </c:extLst>
        </c:ser>
        <c:ser>
          <c:idx val="4"/>
          <c:order val="6"/>
          <c:tx>
            <c:strRef>
              <c:f>'3.2.1 Мөнгө, зээл'!$A$54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зээл'!$AD$54:$AY$54</c15:sqref>
                  </c15:fullRef>
                </c:ext>
              </c:extLst>
              <c:f>'3.2.1 Мөнгө, зээл'!$AL$54:$AY$54</c:f>
              <c:numCache>
                <c:formatCode>0.0%</c:formatCode>
                <c:ptCount val="14"/>
                <c:pt idx="0">
                  <c:v>1.1901061408342304E-2</c:v>
                </c:pt>
                <c:pt idx="1">
                  <c:v>2.340830786366286E-2</c:v>
                </c:pt>
                <c:pt idx="2">
                  <c:v>0.11283587350546685</c:v>
                </c:pt>
                <c:pt idx="3">
                  <c:v>6.4294655683083731E-3</c:v>
                </c:pt>
                <c:pt idx="4">
                  <c:v>1.0775320156356055E-2</c:v>
                </c:pt>
                <c:pt idx="5">
                  <c:v>6.2644114922421048E-3</c:v>
                </c:pt>
                <c:pt idx="6">
                  <c:v>-6.7147260906123024E-2</c:v>
                </c:pt>
                <c:pt idx="7">
                  <c:v>-7.3414813559687254E-3</c:v>
                </c:pt>
                <c:pt idx="8">
                  <c:v>-1.3397005008447963E-2</c:v>
                </c:pt>
                <c:pt idx="9">
                  <c:v>-1.2459338745034697E-2</c:v>
                </c:pt>
                <c:pt idx="10">
                  <c:v>-1.3813203344583446E-2</c:v>
                </c:pt>
                <c:pt idx="11">
                  <c:v>-1.7737339202893013E-2</c:v>
                </c:pt>
                <c:pt idx="12">
                  <c:v>-9.1710844080794465E-3</c:v>
                </c:pt>
                <c:pt idx="13">
                  <c:v>-7.2532615622846654E-3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98-4715-A028-2108FBCFC478}"/>
            </c:ext>
          </c:extLst>
        </c:ser>
        <c:ser>
          <c:idx val="11"/>
          <c:order val="7"/>
          <c:tx>
            <c:strRef>
              <c:f>'3.2.1 Мөнгө, зээл'!$A$53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зээл'!$AD$53:$AY$53</c15:sqref>
                  </c15:fullRef>
                </c:ext>
              </c:extLst>
              <c:f>'3.2.1 Мөнгө, зээл'!$AL$53:$AY$53</c:f>
              <c:numCache>
                <c:formatCode>0.0%</c:formatCode>
                <c:ptCount val="14"/>
                <c:pt idx="0">
                  <c:v>3.7912203022484915E-3</c:v>
                </c:pt>
                <c:pt idx="1">
                  <c:v>-7.7261673250519384E-3</c:v>
                </c:pt>
                <c:pt idx="2">
                  <c:v>-6.7104028973267848E-3</c:v>
                </c:pt>
                <c:pt idx="3">
                  <c:v>-1.485491789857213E-2</c:v>
                </c:pt>
                <c:pt idx="4">
                  <c:v>-1.1511032965291833E-2</c:v>
                </c:pt>
                <c:pt idx="5">
                  <c:v>-3.4411111940673817E-3</c:v>
                </c:pt>
                <c:pt idx="6">
                  <c:v>-4.4606981481726668E-3</c:v>
                </c:pt>
                <c:pt idx="7">
                  <c:v>5.6441867848366922E-4</c:v>
                </c:pt>
                <c:pt idx="8">
                  <c:v>3.368054831231209E-3</c:v>
                </c:pt>
                <c:pt idx="9">
                  <c:v>5.1505914652283363E-3</c:v>
                </c:pt>
                <c:pt idx="10">
                  <c:v>1.3315527018391291E-2</c:v>
                </c:pt>
                <c:pt idx="11">
                  <c:v>3.0336695287139625E-2</c:v>
                </c:pt>
                <c:pt idx="12">
                  <c:v>6.9888934749545842E-2</c:v>
                </c:pt>
                <c:pt idx="13">
                  <c:v>8.5776017521697195E-2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98-4715-A028-2108FBCFC478}"/>
            </c:ext>
          </c:extLst>
        </c:ser>
        <c:ser>
          <c:idx val="1"/>
          <c:order val="8"/>
          <c:tx>
            <c:strRef>
              <c:f>'3.2.1 Мөнгө, зээл'!$A$55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зээл'!$AD$55:$AY$55</c15:sqref>
                  </c15:fullRef>
                </c:ext>
              </c:extLst>
              <c:f>'3.2.1 Мөнгө, зээл'!$AL$55:$AY$55</c:f>
              <c:numCache>
                <c:formatCode>0.0%</c:formatCode>
                <c:ptCount val="14"/>
                <c:pt idx="0">
                  <c:v>-3.2460116898999282E-2</c:v>
                </c:pt>
                <c:pt idx="1">
                  <c:v>-2.8153377071421432E-2</c:v>
                </c:pt>
                <c:pt idx="2">
                  <c:v>-1.5227041807655717E-2</c:v>
                </c:pt>
                <c:pt idx="3">
                  <c:v>-2.3146683694436693E-2</c:v>
                </c:pt>
                <c:pt idx="4">
                  <c:v>-1.0520238962602554E-2</c:v>
                </c:pt>
                <c:pt idx="5">
                  <c:v>-9.8804253149818097E-3</c:v>
                </c:pt>
                <c:pt idx="6">
                  <c:v>-1.7044391247409224E-2</c:v>
                </c:pt>
                <c:pt idx="7">
                  <c:v>-6.2439807990464042E-3</c:v>
                </c:pt>
                <c:pt idx="8">
                  <c:v>-7.7747812215407802E-3</c:v>
                </c:pt>
                <c:pt idx="9">
                  <c:v>-1.2018621093921183E-2</c:v>
                </c:pt>
                <c:pt idx="10">
                  <c:v>-1.1322025306852807E-2</c:v>
                </c:pt>
                <c:pt idx="11">
                  <c:v>-1.7569347081264841E-2</c:v>
                </c:pt>
                <c:pt idx="12">
                  <c:v>-9.602502765842038E-3</c:v>
                </c:pt>
                <c:pt idx="13">
                  <c:v>-4.2103110085856266E-3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зээл'!$A$48</c:f>
              <c:strCache>
                <c:ptCount val="1"/>
                <c:pt idx="0">
                  <c:v>Чанаргүй зээл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зээл'!$AD$48:$AY$48</c15:sqref>
                  </c15:fullRef>
                </c:ext>
              </c:extLst>
              <c:f>'3.2.1 Мөнгө, зээл'!$AL$48:$AY$48</c:f>
              <c:numCache>
                <c:formatCode>0.0%</c:formatCode>
                <c:ptCount val="14"/>
                <c:pt idx="0">
                  <c:v>5.1530158116617118E-2</c:v>
                </c:pt>
                <c:pt idx="1">
                  <c:v>7.4721440381438325E-2</c:v>
                </c:pt>
                <c:pt idx="2">
                  <c:v>0.29329129484089184</c:v>
                </c:pt>
                <c:pt idx="3">
                  <c:v>-2.6124238017399694E-2</c:v>
                </c:pt>
                <c:pt idx="4">
                  <c:v>4.7899896628250144E-2</c:v>
                </c:pt>
                <c:pt idx="5">
                  <c:v>5.3373066912126281E-2</c:v>
                </c:pt>
                <c:pt idx="6">
                  <c:v>-0.14262742668757722</c:v>
                </c:pt>
                <c:pt idx="7">
                  <c:v>6.5323666849257207E-3</c:v>
                </c:pt>
                <c:pt idx="8">
                  <c:v>-7.5287901497244861E-2</c:v>
                </c:pt>
                <c:pt idx="9">
                  <c:v>-0.11612074191232918</c:v>
                </c:pt>
                <c:pt idx="10">
                  <c:v>-9.7877633320978E-2</c:v>
                </c:pt>
                <c:pt idx="11">
                  <c:v>-8.1288997326478402E-2</c:v>
                </c:pt>
                <c:pt idx="12">
                  <c:v>-4.3249451123531252E-3</c:v>
                </c:pt>
                <c:pt idx="13">
                  <c:v>1.6266858922895783E-2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зээл'!$A$47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22225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зээл'!$AD$47:$AY$47</c15:sqref>
                  </c15:fullRef>
                </c:ext>
              </c:extLst>
              <c:f>'3.2.1 Мөнгө, зээл'!$AL$47:$AY$47</c:f>
              <c:numCache>
                <c:formatCode>0.0%</c:formatCode>
                <c:ptCount val="14"/>
                <c:pt idx="0">
                  <c:v>9.679367576981654E-2</c:v>
                </c:pt>
                <c:pt idx="1">
                  <c:v>9.0094304933096933E-2</c:v>
                </c:pt>
                <c:pt idx="2">
                  <c:v>0.11238533553166929</c:v>
                </c:pt>
                <c:pt idx="3">
                  <c:v>9.1735078875001833E-2</c:v>
                </c:pt>
                <c:pt idx="4">
                  <c:v>9.6403090549525602E-2</c:v>
                </c:pt>
                <c:pt idx="5">
                  <c:v>8.7025555387119757E-2</c:v>
                </c:pt>
                <c:pt idx="6">
                  <c:v>8.4758309475092303E-2</c:v>
                </c:pt>
                <c:pt idx="7">
                  <c:v>7.4863219303293899E-2</c:v>
                </c:pt>
                <c:pt idx="8">
                  <c:v>7.0927784704925015E-2</c:v>
                </c:pt>
                <c:pt idx="9">
                  <c:v>5.864098746875121E-2</c:v>
                </c:pt>
                <c:pt idx="10">
                  <c:v>5.7000000000000002E-2</c:v>
                </c:pt>
                <c:pt idx="11">
                  <c:v>5.0757353208914245E-2</c:v>
                </c:pt>
                <c:pt idx="12">
                  <c:v>5.2916569776427148E-2</c:v>
                </c:pt>
                <c:pt idx="13">
                  <c:v>5.234031727129821E-2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5D98-4715-A028-2108FBCFC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83152"/>
        <c:axId val="77877955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35000000000000003"/>
          <c:min val="-0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1"/>
      </c:valAx>
      <c:valAx>
        <c:axId val="778779552"/>
        <c:scaling>
          <c:orientation val="minMax"/>
          <c:max val="0.16000000000000003"/>
          <c:min val="-5.000000000000001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83152"/>
        <c:crosses val="max"/>
        <c:crossBetween val="between"/>
        <c:majorUnit val="4.0000000000000008E-2"/>
      </c:valAx>
      <c:catAx>
        <c:axId val="77878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79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37397680996872"/>
          <c:w val="1"/>
          <c:h val="0.1575595939219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02526635316239E-2"/>
          <c:y val="2.7967245226819454E-2"/>
          <c:w val="0.89544470287327171"/>
          <c:h val="0.71683114062152886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'3.2.1 Мөнгө, зээл'!$A$38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зээл'!$AD$38:$AY$38</c15:sqref>
                  </c15:fullRef>
                </c:ext>
              </c:extLst>
              <c:f>'3.2.1 Мөнгө, зээл'!$AL$38:$AY$38</c:f>
              <c:numCache>
                <c:formatCode>0.0%</c:formatCode>
                <c:ptCount val="14"/>
                <c:pt idx="0">
                  <c:v>1.451762525640274E-2</c:v>
                </c:pt>
                <c:pt idx="1">
                  <c:v>-1.0220209219919098E-2</c:v>
                </c:pt>
                <c:pt idx="2">
                  <c:v>2.0886005308773012E-3</c:v>
                </c:pt>
                <c:pt idx="3">
                  <c:v>2.2804676236570904E-3</c:v>
                </c:pt>
                <c:pt idx="4">
                  <c:v>6.8891926628925626E-2</c:v>
                </c:pt>
                <c:pt idx="5">
                  <c:v>4.0221328137055402E-2</c:v>
                </c:pt>
                <c:pt idx="6">
                  <c:v>-8.3470864379736089E-4</c:v>
                </c:pt>
                <c:pt idx="7">
                  <c:v>2.9274007457010795E-2</c:v>
                </c:pt>
                <c:pt idx="8">
                  <c:v>-3.2259929798067195E-2</c:v>
                </c:pt>
                <c:pt idx="9">
                  <c:v>-2.8272512242016181E-2</c:v>
                </c:pt>
                <c:pt idx="10">
                  <c:v>-4.9055810022140107E-2</c:v>
                </c:pt>
                <c:pt idx="11">
                  <c:v>-7.1890434541858936E-2</c:v>
                </c:pt>
                <c:pt idx="12">
                  <c:v>3.4029934701318848E-2</c:v>
                </c:pt>
                <c:pt idx="13">
                  <c:v>5.0792330610009845E-2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B-459F-80A2-1C80107BB64C}"/>
            </c:ext>
          </c:extLst>
        </c:ser>
        <c:ser>
          <c:idx val="5"/>
          <c:order val="3"/>
          <c:tx>
            <c:strRef>
              <c:f>'3.2.1 Мөнгө, зээл'!$A$39</c:f>
              <c:strCache>
                <c:ptCount val="1"/>
                <c:pt idx="0">
                  <c:v>Боловсруулах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зээл'!$AD$39:$AY$39</c15:sqref>
                  </c15:fullRef>
                </c:ext>
              </c:extLst>
              <c:f>'3.2.1 Мөнгө, зээл'!$AL$39:$AY$39</c:f>
              <c:numCache>
                <c:formatCode>0.0%</c:formatCode>
                <c:ptCount val="14"/>
                <c:pt idx="0">
                  <c:v>3.650648853368979E-2</c:v>
                </c:pt>
                <c:pt idx="1">
                  <c:v>4.1981048764889249E-2</c:v>
                </c:pt>
                <c:pt idx="2">
                  <c:v>4.9997418758234401E-2</c:v>
                </c:pt>
                <c:pt idx="3">
                  <c:v>-0.12246168344256057</c:v>
                </c:pt>
                <c:pt idx="4">
                  <c:v>2.9857983454035411E-2</c:v>
                </c:pt>
                <c:pt idx="5">
                  <c:v>2.9327717856792047E-2</c:v>
                </c:pt>
                <c:pt idx="6">
                  <c:v>2.2173509021784599E-2</c:v>
                </c:pt>
                <c:pt idx="7">
                  <c:v>0.11900727045895317</c:v>
                </c:pt>
                <c:pt idx="8">
                  <c:v>-5.0986897099206223E-3</c:v>
                </c:pt>
                <c:pt idx="9">
                  <c:v>-1.6614592166068639E-2</c:v>
                </c:pt>
                <c:pt idx="10">
                  <c:v>-1.5425343797783665E-2</c:v>
                </c:pt>
                <c:pt idx="11">
                  <c:v>-8.0488189066931348E-3</c:v>
                </c:pt>
                <c:pt idx="12">
                  <c:v>2.0089332279193045E-2</c:v>
                </c:pt>
                <c:pt idx="13">
                  <c:v>2.347788335711648E-2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5B-459F-80A2-1C80107BB64C}"/>
            </c:ext>
          </c:extLst>
        </c:ser>
        <c:ser>
          <c:idx val="6"/>
          <c:order val="4"/>
          <c:tx>
            <c:strRef>
              <c:f>'3.2.1 Мөнгө, зээл'!$A$40</c:f>
              <c:strCache>
                <c:ptCount val="1"/>
                <c:pt idx="0">
                  <c:v>Барилга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зээл'!$AD$40:$AY$40</c15:sqref>
                  </c15:fullRef>
                </c:ext>
              </c:extLst>
              <c:f>'3.2.1 Мөнгө, зээл'!$AL$40:$AY$40</c:f>
              <c:numCache>
                <c:formatCode>0.0%</c:formatCode>
                <c:ptCount val="14"/>
                <c:pt idx="0">
                  <c:v>-9.2530303482666512E-2</c:v>
                </c:pt>
                <c:pt idx="1">
                  <c:v>-7.8335723026557849E-2</c:v>
                </c:pt>
                <c:pt idx="2">
                  <c:v>-3.4315006452506967E-3</c:v>
                </c:pt>
                <c:pt idx="3">
                  <c:v>9.7967352433332919E-2</c:v>
                </c:pt>
                <c:pt idx="4">
                  <c:v>0.11959671123934876</c:v>
                </c:pt>
                <c:pt idx="5">
                  <c:v>7.9445968877907003E-2</c:v>
                </c:pt>
                <c:pt idx="6">
                  <c:v>3.9621941679772538E-2</c:v>
                </c:pt>
                <c:pt idx="7">
                  <c:v>-6.1178911699899641E-2</c:v>
                </c:pt>
                <c:pt idx="8">
                  <c:v>-6.6999922858162031E-2</c:v>
                </c:pt>
                <c:pt idx="9">
                  <c:v>-4.3306483237892081E-2</c:v>
                </c:pt>
                <c:pt idx="10">
                  <c:v>-4.3140308016591383E-2</c:v>
                </c:pt>
                <c:pt idx="11">
                  <c:v>-3.6052785771826137E-3</c:v>
                </c:pt>
                <c:pt idx="12">
                  <c:v>2.6763542133347761E-2</c:v>
                </c:pt>
                <c:pt idx="13">
                  <c:v>1.8163789502077931E-2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5B-459F-80A2-1C80107BB64C}"/>
            </c:ext>
          </c:extLst>
        </c:ser>
        <c:ser>
          <c:idx val="7"/>
          <c:order val="5"/>
          <c:tx>
            <c:strRef>
              <c:f>'3.2.1 Мөнгө, зээл'!$A$41</c:f>
              <c:strCache>
                <c:ptCount val="1"/>
                <c:pt idx="0">
                  <c:v>Худалдаа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зээл'!$AD$41:$AY$41</c15:sqref>
                  </c15:fullRef>
                </c:ext>
              </c:extLst>
              <c:f>'3.2.1 Мөнгө, зээл'!$AL$41:$AY$41</c:f>
              <c:numCache>
                <c:formatCode>0.0%</c:formatCode>
                <c:ptCount val="14"/>
                <c:pt idx="0">
                  <c:v>-5.3739359831856008E-2</c:v>
                </c:pt>
                <c:pt idx="1">
                  <c:v>2.5868313599160132E-2</c:v>
                </c:pt>
                <c:pt idx="2">
                  <c:v>1.6343036405695659E-2</c:v>
                </c:pt>
                <c:pt idx="3">
                  <c:v>2.8955779616692257E-2</c:v>
                </c:pt>
                <c:pt idx="4">
                  <c:v>5.802831325118081E-2</c:v>
                </c:pt>
                <c:pt idx="5">
                  <c:v>-2.9120157177734453E-2</c:v>
                </c:pt>
                <c:pt idx="6">
                  <c:v>5.0920029244246705E-2</c:v>
                </c:pt>
                <c:pt idx="7">
                  <c:v>1.9587438167686689E-4</c:v>
                </c:pt>
                <c:pt idx="8">
                  <c:v>-3.0631120750673094E-2</c:v>
                </c:pt>
                <c:pt idx="9">
                  <c:v>-3.4334435732113658E-2</c:v>
                </c:pt>
                <c:pt idx="10">
                  <c:v>-6.3770042579314345E-2</c:v>
                </c:pt>
                <c:pt idx="11">
                  <c:v>-4.7564730959001822E-2</c:v>
                </c:pt>
                <c:pt idx="12">
                  <c:v>-5.5708882332557177E-2</c:v>
                </c:pt>
                <c:pt idx="13">
                  <c:v>-5.6237501697722139E-2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5B-459F-80A2-1C80107BB64C}"/>
            </c:ext>
          </c:extLst>
        </c:ser>
        <c:ser>
          <c:idx val="4"/>
          <c:order val="6"/>
          <c:tx>
            <c:strRef>
              <c:f>'3.2.1 Мөнгө, зээл'!$A$43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зээл'!$AD$43:$AY$43</c15:sqref>
                  </c15:fullRef>
                </c:ext>
              </c:extLst>
              <c:f>'3.2.1 Мөнгө, зээл'!$AL$43:$AY$43</c:f>
              <c:numCache>
                <c:formatCode>0.0%</c:formatCode>
                <c:ptCount val="14"/>
                <c:pt idx="0">
                  <c:v>-0.12158771674974361</c:v>
                </c:pt>
                <c:pt idx="1">
                  <c:v>-8.9405392731131308E-2</c:v>
                </c:pt>
                <c:pt idx="2">
                  <c:v>-0.1019522583785292</c:v>
                </c:pt>
                <c:pt idx="3">
                  <c:v>6.074823231911048E-2</c:v>
                </c:pt>
                <c:pt idx="4">
                  <c:v>3.9398057037299268E-2</c:v>
                </c:pt>
                <c:pt idx="5">
                  <c:v>3.014195336136238E-2</c:v>
                </c:pt>
                <c:pt idx="6">
                  <c:v>0.11069758797489392</c:v>
                </c:pt>
                <c:pt idx="7">
                  <c:v>6.278614088231169E-3</c:v>
                </c:pt>
                <c:pt idx="8">
                  <c:v>4.7790289342505747E-3</c:v>
                </c:pt>
                <c:pt idx="9">
                  <c:v>3.0369360528424896E-2</c:v>
                </c:pt>
                <c:pt idx="10">
                  <c:v>7.1864926366847371E-3</c:v>
                </c:pt>
                <c:pt idx="11">
                  <c:v>5.435826474607117E-3</c:v>
                </c:pt>
                <c:pt idx="12">
                  <c:v>2.0164794575205994E-2</c:v>
                </c:pt>
                <c:pt idx="13">
                  <c:v>1.1702407823118715E-2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5B-459F-80A2-1C80107BB64C}"/>
            </c:ext>
          </c:extLst>
        </c:ser>
        <c:ser>
          <c:idx val="1"/>
          <c:order val="7"/>
          <c:tx>
            <c:strRef>
              <c:f>'3.2.1 Мөнгө, зээл'!$A$42</c:f>
              <c:strCache>
                <c:ptCount val="1"/>
                <c:pt idx="0">
                  <c:v>Хэрэглээ, хад.барь зээл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зээл'!$AD$42:$AY$42</c15:sqref>
                  </c15:fullRef>
                </c:ext>
              </c:extLst>
              <c:f>'3.2.1 Мөнгө, зээл'!$AL$42:$AY$42</c:f>
              <c:numCache>
                <c:formatCode>0.0%</c:formatCode>
                <c:ptCount val="14"/>
                <c:pt idx="0">
                  <c:v>6.7785527876276551E-3</c:v>
                </c:pt>
                <c:pt idx="1">
                  <c:v>3.7876705580425149E-2</c:v>
                </c:pt>
                <c:pt idx="2">
                  <c:v>8.7848088820379588E-2</c:v>
                </c:pt>
                <c:pt idx="3">
                  <c:v>6.1661356462365015E-2</c:v>
                </c:pt>
                <c:pt idx="4">
                  <c:v>3.8499464341201772E-2</c:v>
                </c:pt>
                <c:pt idx="5">
                  <c:v>4.6326803682129958E-3</c:v>
                </c:pt>
                <c:pt idx="6">
                  <c:v>-3.2252666334967921E-2</c:v>
                </c:pt>
                <c:pt idx="7">
                  <c:v>1.3003655374195842E-2</c:v>
                </c:pt>
                <c:pt idx="8">
                  <c:v>3.2037331003415825E-2</c:v>
                </c:pt>
                <c:pt idx="9">
                  <c:v>3.8715468734383814E-2</c:v>
                </c:pt>
                <c:pt idx="10">
                  <c:v>9.4755693360253967E-2</c:v>
                </c:pt>
                <c:pt idx="11">
                  <c:v>0.15039721265984832</c:v>
                </c:pt>
                <c:pt idx="12">
                  <c:v>0.17903730827496117</c:v>
                </c:pt>
                <c:pt idx="13">
                  <c:v>0.19639292531485728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5B-459F-80A2-1C80107BB64C}"/>
            </c:ext>
          </c:extLst>
        </c:ser>
        <c:ser>
          <c:idx val="11"/>
          <c:order val="8"/>
          <c:tx>
            <c:strRef>
              <c:f>'3.2.1 Мөнгө, зээл'!$A$44</c:f>
              <c:strCache>
                <c:ptCount val="1"/>
                <c:pt idx="0">
                  <c:v>Бусад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зээл'!$AD$44:$AY$44</c15:sqref>
                  </c15:fullRef>
                </c:ext>
              </c:extLst>
              <c:f>'3.2.1 Мөнгө, зээл'!$AL$44:$AY$44</c:f>
              <c:numCache>
                <c:formatCode>0.0%</c:formatCode>
                <c:ptCount val="14"/>
                <c:pt idx="0">
                  <c:v>-3.3973494709701374E-2</c:v>
                </c:pt>
                <c:pt idx="1">
                  <c:v>1.5785735938150802E-4</c:v>
                </c:pt>
                <c:pt idx="2">
                  <c:v>3.9241325134528798E-2</c:v>
                </c:pt>
                <c:pt idx="3">
                  <c:v>7.5655523897645793E-2</c:v>
                </c:pt>
                <c:pt idx="4">
                  <c:v>7.2786908694723984E-2</c:v>
                </c:pt>
                <c:pt idx="5">
                  <c:v>4.3884243488574143E-2</c:v>
                </c:pt>
                <c:pt idx="6">
                  <c:v>2.9452728296278402E-2</c:v>
                </c:pt>
                <c:pt idx="7">
                  <c:v>1.8530777862444184E-2</c:v>
                </c:pt>
                <c:pt idx="8">
                  <c:v>6.1006514959448532E-3</c:v>
                </c:pt>
                <c:pt idx="9">
                  <c:v>-1.4891006099060744E-2</c:v>
                </c:pt>
                <c:pt idx="10">
                  <c:v>-1.7673153832662686E-2</c:v>
                </c:pt>
                <c:pt idx="11">
                  <c:v>-1.9419856263753914E-2</c:v>
                </c:pt>
                <c:pt idx="12">
                  <c:v>7.9171478817147145E-4</c:v>
                </c:pt>
                <c:pt idx="13">
                  <c:v>1.0454619809943E-2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2742896"/>
        <c:axId val="192755952"/>
        <c:extLst/>
      </c:barChart>
      <c:lineChart>
        <c:grouping val="standard"/>
        <c:varyColors val="0"/>
        <c:ser>
          <c:idx val="2"/>
          <c:order val="1"/>
          <c:tx>
            <c:strRef>
              <c:f>'3.2.1 Мөнгө, зээл'!$A$37</c:f>
              <c:strCache>
                <c:ptCount val="1"/>
                <c:pt idx="0">
                  <c:v>Анхаарал хандуулах зээл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зээл'!$AD$1:$AX$2</c15:sqref>
                  </c15:fullRef>
                </c:ext>
              </c:extLst>
              <c:f>'3.2.1 Мөнгө, зээл'!$AL$1:$AX$2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зээл'!$AD$37:$AY$37</c15:sqref>
                  </c15:fullRef>
                </c:ext>
              </c:extLst>
              <c:f>'3.2.1 Мөнгө, зээл'!$AL$37:$AY$37</c:f>
              <c:numCache>
                <c:formatCode>0.0%</c:formatCode>
                <c:ptCount val="14"/>
                <c:pt idx="0">
                  <c:v>-0.24402820819624732</c:v>
                </c:pt>
                <c:pt idx="1">
                  <c:v>-7.2077399673752221E-2</c:v>
                </c:pt>
                <c:pt idx="2">
                  <c:v>9.0134710625935865E-2</c:v>
                </c:pt>
                <c:pt idx="3">
                  <c:v>0.20480702891024299</c:v>
                </c:pt>
                <c:pt idx="4">
                  <c:v>0.42705936464671562</c:v>
                </c:pt>
                <c:pt idx="5">
                  <c:v>0.19853373491216952</c:v>
                </c:pt>
                <c:pt idx="6">
                  <c:v>0.21977842123821087</c:v>
                </c:pt>
                <c:pt idx="7">
                  <c:v>0.12511128792261239</c:v>
                </c:pt>
                <c:pt idx="8">
                  <c:v>-9.2072651683211701E-2</c:v>
                </c:pt>
                <c:pt idx="9">
                  <c:v>-6.8334200214342583E-2</c:v>
                </c:pt>
                <c:pt idx="10">
                  <c:v>-8.7122472251553493E-2</c:v>
                </c:pt>
                <c:pt idx="11">
                  <c:v>5.303919885965E-3</c:v>
                </c:pt>
                <c:pt idx="12">
                  <c:v>0.2251677444196411</c:v>
                </c:pt>
                <c:pt idx="13">
                  <c:v>0.25474645471940111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42896"/>
        <c:axId val="192755952"/>
      </c:lineChart>
      <c:lineChart>
        <c:grouping val="standard"/>
        <c:varyColors val="0"/>
        <c:ser>
          <c:idx val="0"/>
          <c:order val="0"/>
          <c:tx>
            <c:strRef>
              <c:f>'3.2.1 Мөнгө, зээл'!$A$36</c:f>
              <c:strCache>
                <c:ptCount val="1"/>
                <c:pt idx="0">
                  <c:v>Нийт зээлд эзлэх хувь (БТ)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'3.2.1 Мөнгө, зээл'!$AD$1:$AY$2</c15:sqref>
                  </c15:fullRef>
                </c:ext>
              </c:extLst>
              <c:f>'3.2.1 Мөнгө, зээл'!$AL$1:$AY$2</c:f>
              <c:multiLvlStrCache>
                <c:ptCount val="1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4 сар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'3.2.1 Мөнгө, зээл'!$AD$36:$AY$36</c15:sqref>
                  </c15:fullRef>
                </c:ext>
              </c:extLst>
              <c:f>'3.2.1 Мөнгө, зээл'!$AL$36:$AY$36</c:f>
              <c:numCache>
                <c:formatCode>0.0%</c:formatCode>
                <c:ptCount val="14"/>
                <c:pt idx="0">
                  <c:v>4.41368874873308E-2</c:v>
                </c:pt>
                <c:pt idx="1">
                  <c:v>4.726097150518125E-2</c:v>
                </c:pt>
                <c:pt idx="2">
                  <c:v>5.0938882721824938E-2</c:v>
                </c:pt>
                <c:pt idx="3">
                  <c:v>5.1047940367799034E-2</c:v>
                </c:pt>
                <c:pt idx="4">
                  <c:v>5.9864301616466234E-2</c:v>
                </c:pt>
                <c:pt idx="5">
                  <c:v>5.1942178686189333E-2</c:v>
                </c:pt>
                <c:pt idx="6">
                  <c:v>5.4655442401532174E-2</c:v>
                </c:pt>
                <c:pt idx="7">
                  <c:v>4.6567081631460658E-2</c:v>
                </c:pt>
                <c:pt idx="8">
                  <c:v>4.3245200724189581E-2</c:v>
                </c:pt>
                <c:pt idx="9">
                  <c:v>3.6892819253374592E-2</c:v>
                </c:pt>
                <c:pt idx="10">
                  <c:v>3.6897996869191679E-2</c:v>
                </c:pt>
                <c:pt idx="11">
                  <c:v>3.4548400716786942E-2</c:v>
                </c:pt>
                <c:pt idx="12">
                  <c:v>3.9700057275547582E-2</c:v>
                </c:pt>
                <c:pt idx="13">
                  <c:v>3.8869399518977346E-2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885B-459F-80A2-1C80107BB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792152"/>
        <c:axId val="778792512"/>
      </c:lineChart>
      <c:catAx>
        <c:axId val="19274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55952"/>
        <c:crosses val="autoZero"/>
        <c:auto val="1"/>
        <c:lblAlgn val="ctr"/>
        <c:lblOffset val="100"/>
        <c:noMultiLvlLbl val="0"/>
      </c:catAx>
      <c:valAx>
        <c:axId val="192755952"/>
        <c:scaling>
          <c:orientation val="minMax"/>
          <c:max val="0.70000000000000007"/>
          <c:min val="-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92742896"/>
        <c:crosses val="autoZero"/>
        <c:crossBetween val="between"/>
        <c:majorUnit val="0.2"/>
      </c:valAx>
      <c:valAx>
        <c:axId val="778792512"/>
        <c:scaling>
          <c:orientation val="minMax"/>
          <c:max val="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778792152"/>
        <c:crosses val="max"/>
        <c:crossBetween val="between"/>
        <c:majorUnit val="2.0000000000000004E-2"/>
      </c:valAx>
      <c:catAx>
        <c:axId val="77879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792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255603455780023E-2"/>
          <c:y val="0.85087300042269365"/>
          <c:w val="0.93199504274759704"/>
          <c:h val="0.143077177626265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464847627232927E-2"/>
          <c:y val="2.7698268485670061E-2"/>
          <c:w val="0.92508910298094693"/>
          <c:h val="0.8613873467029004"/>
        </c:manualLayout>
      </c:layout>
      <c:areaChart>
        <c:grouping val="standard"/>
        <c:varyColors val="0"/>
        <c:ser>
          <c:idx val="4"/>
          <c:order val="0"/>
          <c:tx>
            <c:strRef>
              <c:f>'3.2.2 Хүү'!$A$4:$A$5</c:f>
              <c:strCache>
                <c:ptCount val="1"/>
                <c:pt idx="0">
                  <c:v>Хүүний коридор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strLit>
              <c:ptCount val="41"/>
              <c:pt idx="0">
                <c:v>2022 1</c:v>
              </c:pt>
              <c:pt idx="1">
                <c:v>2022 2</c:v>
              </c:pt>
              <c:pt idx="2">
                <c:v>2022 3</c:v>
              </c:pt>
              <c:pt idx="3">
                <c:v>2022 4</c:v>
              </c:pt>
              <c:pt idx="4">
                <c:v>2022 5</c:v>
              </c:pt>
              <c:pt idx="5">
                <c:v>2022 6</c:v>
              </c:pt>
              <c:pt idx="6">
                <c:v>2022 7</c:v>
              </c:pt>
              <c:pt idx="7">
                <c:v>2022 8</c:v>
              </c:pt>
              <c:pt idx="8">
                <c:v>2022 9</c:v>
              </c:pt>
              <c:pt idx="9">
                <c:v>2022 10</c:v>
              </c:pt>
              <c:pt idx="10">
                <c:v>2022 11</c:v>
              </c:pt>
              <c:pt idx="11">
                <c:v>2022 12</c:v>
              </c:pt>
              <c:pt idx="12">
                <c:v>2023 1</c:v>
              </c:pt>
              <c:pt idx="13">
                <c:v>2023 2</c:v>
              </c:pt>
              <c:pt idx="14">
                <c:v>2023 3</c:v>
              </c:pt>
              <c:pt idx="15">
                <c:v>2023 4</c:v>
              </c:pt>
              <c:pt idx="16">
                <c:v>2023 5</c:v>
              </c:pt>
              <c:pt idx="17">
                <c:v>2023 6</c:v>
              </c:pt>
              <c:pt idx="18">
                <c:v>2023 7</c:v>
              </c:pt>
              <c:pt idx="19">
                <c:v>2023 8</c:v>
              </c:pt>
              <c:pt idx="20">
                <c:v>2023 9</c:v>
              </c:pt>
              <c:pt idx="21">
                <c:v>2023 10</c:v>
              </c:pt>
              <c:pt idx="22">
                <c:v>2023 11</c:v>
              </c:pt>
              <c:pt idx="23">
                <c:v>2023 12</c:v>
              </c:pt>
              <c:pt idx="24">
                <c:v>2024 1</c:v>
              </c:pt>
              <c:pt idx="25">
                <c:v>2024 2</c:v>
              </c:pt>
              <c:pt idx="26">
                <c:v>2024 3</c:v>
              </c:pt>
              <c:pt idx="27">
                <c:v>2024 4</c:v>
              </c:pt>
              <c:pt idx="28">
                <c:v>2024 5</c:v>
              </c:pt>
              <c:pt idx="29">
                <c:v>2024 6</c:v>
              </c:pt>
              <c:pt idx="30">
                <c:v>2024 7</c:v>
              </c:pt>
              <c:pt idx="31">
                <c:v>2024 8</c:v>
              </c:pt>
              <c:pt idx="32">
                <c:v>2024 9</c:v>
              </c:pt>
              <c:pt idx="33">
                <c:v>2024 10</c:v>
              </c:pt>
              <c:pt idx="34">
                <c:v>2024 11</c:v>
              </c:pt>
              <c:pt idx="35">
                <c:v>2024 12</c:v>
              </c:pt>
              <c:pt idx="36">
                <c:v>2025 1</c:v>
              </c:pt>
              <c:pt idx="37">
                <c:v>2025 2</c:v>
              </c:pt>
              <c:pt idx="38">
                <c:v>2025 3</c:v>
              </c:pt>
              <c:pt idx="39">
                <c:v>2025 4</c:v>
              </c:pt>
              <c:pt idx="40">
                <c:v>2025 5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Хүү'!$DF$4:$HZ$4</c15:sqref>
                  </c15:fullRef>
                </c:ext>
              </c:extLst>
              <c:f>'3.2.2 Хүү'!$GL$4:$HZ$4</c:f>
              <c:numCache>
                <c:formatCode>0.0%</c:formatCode>
                <c:ptCount val="41"/>
                <c:pt idx="0">
                  <c:v>7.4999999999999997E-2</c:v>
                </c:pt>
                <c:pt idx="1">
                  <c:v>7.4999999999999997E-2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0.11</c:v>
                </c:pt>
                <c:pt idx="6">
                  <c:v>0.11</c:v>
                </c:pt>
                <c:pt idx="7">
                  <c:v>0.11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0.14000000000000001</c:v>
                </c:pt>
                <c:pt idx="15">
                  <c:v>0.14000000000000001</c:v>
                </c:pt>
                <c:pt idx="16">
                  <c:v>0.14000000000000001</c:v>
                </c:pt>
                <c:pt idx="17">
                  <c:v>0.14000000000000001</c:v>
                </c:pt>
                <c:pt idx="18">
                  <c:v>0.14000000000000001</c:v>
                </c:pt>
                <c:pt idx="19">
                  <c:v>0.14000000000000001</c:v>
                </c:pt>
                <c:pt idx="20">
                  <c:v>0.14000000000000001</c:v>
                </c:pt>
                <c:pt idx="21">
                  <c:v>0.14000000000000001</c:v>
                </c:pt>
                <c:pt idx="22">
                  <c:v>0.14000000000000001</c:v>
                </c:pt>
                <c:pt idx="23">
                  <c:v>0.14000000000000001</c:v>
                </c:pt>
                <c:pt idx="24">
                  <c:v>0.14000000000000001</c:v>
                </c:pt>
                <c:pt idx="25">
                  <c:v>0.14000000000000001</c:v>
                </c:pt>
                <c:pt idx="26">
                  <c:v>0.13</c:v>
                </c:pt>
                <c:pt idx="27">
                  <c:v>0.13</c:v>
                </c:pt>
                <c:pt idx="28">
                  <c:v>0.12</c:v>
                </c:pt>
                <c:pt idx="29">
                  <c:v>0.12</c:v>
                </c:pt>
                <c:pt idx="30">
                  <c:v>0.12</c:v>
                </c:pt>
                <c:pt idx="31">
                  <c:v>0.12</c:v>
                </c:pt>
                <c:pt idx="32">
                  <c:v>0.12000000000000001</c:v>
                </c:pt>
                <c:pt idx="33">
                  <c:v>0.12000000000000001</c:v>
                </c:pt>
                <c:pt idx="34">
                  <c:v>0.12000000000000001</c:v>
                </c:pt>
                <c:pt idx="35">
                  <c:v>0.12000000000000001</c:v>
                </c:pt>
                <c:pt idx="36">
                  <c:v>0.12000000000000001</c:v>
                </c:pt>
                <c:pt idx="37">
                  <c:v>0.12000000000000001</c:v>
                </c:pt>
                <c:pt idx="38" formatCode="0%">
                  <c:v>0.13999999999999999</c:v>
                </c:pt>
                <c:pt idx="39" formatCode="0%">
                  <c:v>0.13999999999999999</c:v>
                </c:pt>
                <c:pt idx="40" formatCode="0%">
                  <c:v>0.13999999999999999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C-4013-A69F-72AE99055124}"/>
            </c:ext>
          </c:extLst>
        </c:ser>
        <c:ser>
          <c:idx val="7"/>
          <c:order val="1"/>
          <c:spPr>
            <a:solidFill>
              <a:schemeClr val="bg1"/>
            </a:solidFill>
            <a:ln w="25400">
              <a:noFill/>
            </a:ln>
          </c:spPr>
          <c:cat>
            <c:strLit>
              <c:ptCount val="41"/>
              <c:pt idx="0">
                <c:v>2022 1</c:v>
              </c:pt>
              <c:pt idx="1">
                <c:v>2022 2</c:v>
              </c:pt>
              <c:pt idx="2">
                <c:v>2022 3</c:v>
              </c:pt>
              <c:pt idx="3">
                <c:v>2022 4</c:v>
              </c:pt>
              <c:pt idx="4">
                <c:v>2022 5</c:v>
              </c:pt>
              <c:pt idx="5">
                <c:v>2022 6</c:v>
              </c:pt>
              <c:pt idx="6">
                <c:v>2022 7</c:v>
              </c:pt>
              <c:pt idx="7">
                <c:v>2022 8</c:v>
              </c:pt>
              <c:pt idx="8">
                <c:v>2022 9</c:v>
              </c:pt>
              <c:pt idx="9">
                <c:v>2022 10</c:v>
              </c:pt>
              <c:pt idx="10">
                <c:v>2022 11</c:v>
              </c:pt>
              <c:pt idx="11">
                <c:v>2022 12</c:v>
              </c:pt>
              <c:pt idx="12">
                <c:v>2023 1</c:v>
              </c:pt>
              <c:pt idx="13">
                <c:v>2023 2</c:v>
              </c:pt>
              <c:pt idx="14">
                <c:v>2023 3</c:v>
              </c:pt>
              <c:pt idx="15">
                <c:v>2023 4</c:v>
              </c:pt>
              <c:pt idx="16">
                <c:v>2023 5</c:v>
              </c:pt>
              <c:pt idx="17">
                <c:v>2023 6</c:v>
              </c:pt>
              <c:pt idx="18">
                <c:v>2023 7</c:v>
              </c:pt>
              <c:pt idx="19">
                <c:v>2023 8</c:v>
              </c:pt>
              <c:pt idx="20">
                <c:v>2023 9</c:v>
              </c:pt>
              <c:pt idx="21">
                <c:v>2023 10</c:v>
              </c:pt>
              <c:pt idx="22">
                <c:v>2023 11</c:v>
              </c:pt>
              <c:pt idx="23">
                <c:v>2023 12</c:v>
              </c:pt>
              <c:pt idx="24">
                <c:v>2024 1</c:v>
              </c:pt>
              <c:pt idx="25">
                <c:v>2024 2</c:v>
              </c:pt>
              <c:pt idx="26">
                <c:v>2024 3</c:v>
              </c:pt>
              <c:pt idx="27">
                <c:v>2024 4</c:v>
              </c:pt>
              <c:pt idx="28">
                <c:v>2024 5</c:v>
              </c:pt>
              <c:pt idx="29">
                <c:v>2024 6</c:v>
              </c:pt>
              <c:pt idx="30">
                <c:v>2024 7</c:v>
              </c:pt>
              <c:pt idx="31">
                <c:v>2024 8</c:v>
              </c:pt>
              <c:pt idx="32">
                <c:v>2024 9</c:v>
              </c:pt>
              <c:pt idx="33">
                <c:v>2024 10</c:v>
              </c:pt>
              <c:pt idx="34">
                <c:v>2024 11</c:v>
              </c:pt>
              <c:pt idx="35">
                <c:v>2024 12</c:v>
              </c:pt>
              <c:pt idx="36">
                <c:v>2025 1</c:v>
              </c:pt>
              <c:pt idx="37">
                <c:v>2025 2</c:v>
              </c:pt>
              <c:pt idx="38">
                <c:v>2025 3</c:v>
              </c:pt>
              <c:pt idx="39">
                <c:v>2025 4</c:v>
              </c:pt>
              <c:pt idx="40">
                <c:v>2025 5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Хүү'!$DF$5:$HZ$5</c15:sqref>
                  </c15:fullRef>
                </c:ext>
              </c:extLst>
              <c:f>'3.2.2 Хүү'!$GL$5:$HZ$5</c:f>
              <c:numCache>
                <c:formatCode>0.0%</c:formatCode>
                <c:ptCount val="41"/>
                <c:pt idx="0">
                  <c:v>5.5E-2</c:v>
                </c:pt>
                <c:pt idx="1">
                  <c:v>5.5E-2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0.12</c:v>
                </c:pt>
                <c:pt idx="18">
                  <c:v>0.12</c:v>
                </c:pt>
                <c:pt idx="19">
                  <c:v>0.12</c:v>
                </c:pt>
                <c:pt idx="20">
                  <c:v>0.12</c:v>
                </c:pt>
                <c:pt idx="21">
                  <c:v>0.12</c:v>
                </c:pt>
                <c:pt idx="22">
                  <c:v>0.12</c:v>
                </c:pt>
                <c:pt idx="23">
                  <c:v>0.12</c:v>
                </c:pt>
                <c:pt idx="24">
                  <c:v>0.12</c:v>
                </c:pt>
                <c:pt idx="25">
                  <c:v>0.12</c:v>
                </c:pt>
                <c:pt idx="26">
                  <c:v>0.11</c:v>
                </c:pt>
                <c:pt idx="27">
                  <c:v>0.11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0.08</c:v>
                </c:pt>
                <c:pt idx="33">
                  <c:v>0.08</c:v>
                </c:pt>
                <c:pt idx="34">
                  <c:v>0.08</c:v>
                </c:pt>
                <c:pt idx="35">
                  <c:v>0.08</c:v>
                </c:pt>
                <c:pt idx="36">
                  <c:v>0.08</c:v>
                </c:pt>
                <c:pt idx="37">
                  <c:v>0.08</c:v>
                </c:pt>
                <c:pt idx="38" formatCode="0%">
                  <c:v>9.9999999999999992E-2</c:v>
                </c:pt>
                <c:pt idx="39" formatCode="0%">
                  <c:v>9.9999999999999992E-2</c:v>
                </c:pt>
                <c:pt idx="40" formatCode="0%">
                  <c:v>9.9999999999999992E-2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21728"/>
        <c:axId val="514520192"/>
      </c:areaChart>
      <c:lineChart>
        <c:grouping val="standard"/>
        <c:varyColors val="0"/>
        <c:ser>
          <c:idx val="5"/>
          <c:order val="2"/>
          <c:tx>
            <c:strRef>
              <c:f>'3.2.2 Хүү'!$A$6</c:f>
              <c:strCache>
                <c:ptCount val="1"/>
                <c:pt idx="0">
                  <c:v>Банк хоорондын ж.дундаж хүү</c:v>
                </c:pt>
              </c:strCache>
            </c:strRef>
          </c:tx>
          <c:spPr>
            <a:ln w="19050">
              <a:solidFill>
                <a:srgbClr val="7EA6A7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Хүү'!$DF$6:$HZ$6</c15:sqref>
                  </c15:fullRef>
                </c:ext>
              </c:extLst>
              <c:f>'3.2.2 Хүү'!$GL$6:$HZ$6</c:f>
              <c:numCache>
                <c:formatCode>0.0%</c:formatCode>
                <c:ptCount val="41"/>
                <c:pt idx="0">
                  <c:v>6.1089278586699901E-2</c:v>
                </c:pt>
                <c:pt idx="1">
                  <c:v>6.5362855406809972E-2</c:v>
                </c:pt>
                <c:pt idx="2">
                  <c:v>7.3584644600760571E-2</c:v>
                </c:pt>
                <c:pt idx="3">
                  <c:v>8.7775147066433842E-2</c:v>
                </c:pt>
                <c:pt idx="4">
                  <c:v>9.0438168249696499E-2</c:v>
                </c:pt>
                <c:pt idx="5">
                  <c:v>9.5088060793285578E-2</c:v>
                </c:pt>
                <c:pt idx="6">
                  <c:v>0.10119357185430188</c:v>
                </c:pt>
                <c:pt idx="7">
                  <c:v>0.10053382283229957</c:v>
                </c:pt>
                <c:pt idx="8">
                  <c:v>0.11460420191596153</c:v>
                </c:pt>
                <c:pt idx="9">
                  <c:v>0.12400249719760675</c:v>
                </c:pt>
                <c:pt idx="10">
                  <c:v>0.12564712913035994</c:v>
                </c:pt>
                <c:pt idx="11">
                  <c:v>0.1295818139147191</c:v>
                </c:pt>
                <c:pt idx="12">
                  <c:v>0.12966743708515208</c:v>
                </c:pt>
                <c:pt idx="13">
                  <c:v>0.12995500079997593</c:v>
                </c:pt>
                <c:pt idx="14">
                  <c:v>0.13108685537410678</c:v>
                </c:pt>
                <c:pt idx="15">
                  <c:v>0.12906952022402224</c:v>
                </c:pt>
                <c:pt idx="16">
                  <c:v>0.12960660607273872</c:v>
                </c:pt>
                <c:pt idx="17">
                  <c:v>0.12933152023686512</c:v>
                </c:pt>
                <c:pt idx="18">
                  <c:v>0.12965317384087327</c:v>
                </c:pt>
                <c:pt idx="19">
                  <c:v>0.1302115818898561</c:v>
                </c:pt>
                <c:pt idx="20">
                  <c:v>0.13025680941600723</c:v>
                </c:pt>
                <c:pt idx="21">
                  <c:v>0.13095912982879679</c:v>
                </c:pt>
                <c:pt idx="22">
                  <c:v>0.13144927550656499</c:v>
                </c:pt>
                <c:pt idx="23">
                  <c:v>0.130517338028104</c:v>
                </c:pt>
                <c:pt idx="24">
                  <c:v>0.130338586517254</c:v>
                </c:pt>
                <c:pt idx="25">
                  <c:v>0.13042478861245399</c:v>
                </c:pt>
                <c:pt idx="26">
                  <c:v>0.12602587880808599</c:v>
                </c:pt>
                <c:pt idx="27">
                  <c:v>0.12</c:v>
                </c:pt>
                <c:pt idx="28">
                  <c:v>0.116138250823779</c:v>
                </c:pt>
                <c:pt idx="29">
                  <c:v>0.10976692468370999</c:v>
                </c:pt>
                <c:pt idx="30">
                  <c:v>0.11006735786355901</c:v>
                </c:pt>
                <c:pt idx="31">
                  <c:v>0.11044170318105601</c:v>
                </c:pt>
                <c:pt idx="32">
                  <c:v>0.10241684666501601</c:v>
                </c:pt>
                <c:pt idx="33">
                  <c:v>0.10062969803038301</c:v>
                </c:pt>
                <c:pt idx="34">
                  <c:v>9.6253781064695995E-2</c:v>
                </c:pt>
                <c:pt idx="35">
                  <c:v>9.9217810752957394E-2</c:v>
                </c:pt>
                <c:pt idx="36">
                  <c:v>9.6660548792149997E-2</c:v>
                </c:pt>
                <c:pt idx="37">
                  <c:v>9.9400000000000002E-2</c:v>
                </c:pt>
                <c:pt idx="38">
                  <c:v>0.119276844039908</c:v>
                </c:pt>
                <c:pt idx="39">
                  <c:v>0.119602106909822</c:v>
                </c:pt>
                <c:pt idx="40">
                  <c:v>0.12047709486302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C-4013-A69F-72AE99055124}"/>
            </c:ext>
          </c:extLst>
        </c:ser>
        <c:ser>
          <c:idx val="1"/>
          <c:order val="3"/>
          <c:tx>
            <c:strRef>
              <c:f>'3.2.2 Хүү'!$A$7</c:f>
              <c:strCache>
                <c:ptCount val="1"/>
                <c:pt idx="0">
                  <c:v>Банк хоорондын хадгаламжийн хүү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Хүү'!$DF$7:$HZ$7</c15:sqref>
                  </c15:fullRef>
                </c:ext>
              </c:extLst>
              <c:f>'3.2.2 Хүү'!$GL$7:$HZ$7</c:f>
              <c:numCache>
                <c:formatCode>0.0%</c:formatCode>
                <c:ptCount val="41"/>
                <c:pt idx="0">
                  <c:v>6.178589285014114E-2</c:v>
                </c:pt>
                <c:pt idx="1">
                  <c:v>6.5618941514787935E-2</c:v>
                </c:pt>
                <c:pt idx="2">
                  <c:v>7.2885853802415329E-2</c:v>
                </c:pt>
                <c:pt idx="3">
                  <c:v>8.3548488895137746E-2</c:v>
                </c:pt>
                <c:pt idx="4">
                  <c:v>9.1159245761369037E-2</c:v>
                </c:pt>
                <c:pt idx="5">
                  <c:v>9.6397316427941568E-2</c:v>
                </c:pt>
                <c:pt idx="6">
                  <c:v>0.10351524262823217</c:v>
                </c:pt>
                <c:pt idx="7">
                  <c:v>0.10038850667745852</c:v>
                </c:pt>
                <c:pt idx="8">
                  <c:v>0.11551162690921572</c:v>
                </c:pt>
                <c:pt idx="9">
                  <c:v>0.12698045133109334</c:v>
                </c:pt>
                <c:pt idx="10">
                  <c:v>0.13030140656396516</c:v>
                </c:pt>
                <c:pt idx="11">
                  <c:v>0.13302834100625344</c:v>
                </c:pt>
                <c:pt idx="12">
                  <c:v>0.12840110488433243</c:v>
                </c:pt>
                <c:pt idx="13">
                  <c:v>0.12957816377171216</c:v>
                </c:pt>
                <c:pt idx="14">
                  <c:v>0.13445811226231333</c:v>
                </c:pt>
                <c:pt idx="15">
                  <c:v>0.12708267025177472</c:v>
                </c:pt>
                <c:pt idx="16">
                  <c:v>0.12846735146455049</c:v>
                </c:pt>
                <c:pt idx="17">
                  <c:v>0.12858277930970291</c:v>
                </c:pt>
                <c:pt idx="18">
                  <c:v>0.12871890520192095</c:v>
                </c:pt>
                <c:pt idx="19">
                  <c:v>0.13110908959597628</c:v>
                </c:pt>
                <c:pt idx="20">
                  <c:v>0.13233868986612851</c:v>
                </c:pt>
                <c:pt idx="21">
                  <c:v>0.13424764899252278</c:v>
                </c:pt>
                <c:pt idx="22">
                  <c:v>0.13110227140431399</c:v>
                </c:pt>
                <c:pt idx="23">
                  <c:v>0.13093035112805401</c:v>
                </c:pt>
                <c:pt idx="24">
                  <c:v>0.134327326450322</c:v>
                </c:pt>
                <c:pt idx="25">
                  <c:v>0.134414101583191</c:v>
                </c:pt>
                <c:pt idx="26">
                  <c:v>0.124499093460501</c:v>
                </c:pt>
                <c:pt idx="27">
                  <c:v>0.12</c:v>
                </c:pt>
                <c:pt idx="28">
                  <c:v>0.117939620501343</c:v>
                </c:pt>
                <c:pt idx="29">
                  <c:v>0.11033320711104801</c:v>
                </c:pt>
                <c:pt idx="30">
                  <c:v>0.111209301841802</c:v>
                </c:pt>
                <c:pt idx="31">
                  <c:v>0.113113893764826</c:v>
                </c:pt>
                <c:pt idx="32">
                  <c:v>0.101722190788729</c:v>
                </c:pt>
                <c:pt idx="33">
                  <c:v>0.10529675404047301</c:v>
                </c:pt>
                <c:pt idx="34">
                  <c:v>0.107304761064793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0.11700708833727699</c:v>
                </c:pt>
                <c:pt idx="39">
                  <c:v>0.12</c:v>
                </c:pt>
                <c:pt idx="40">
                  <c:v>0.12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1BC-4013-A69F-72AE99055124}"/>
            </c:ext>
          </c:extLst>
        </c:ser>
        <c:ser>
          <c:idx val="0"/>
          <c:order val="4"/>
          <c:tx>
            <c:strRef>
              <c:f>'3.2.2 Хүү'!$A$8</c:f>
              <c:strCache>
                <c:ptCount val="1"/>
                <c:pt idx="0">
                  <c:v>Банк хоорондын репо хэлцлийн хүү</c:v>
                </c:pt>
              </c:strCache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Хүү'!$DF$8:$HZ$8</c15:sqref>
                  </c15:fullRef>
                </c:ext>
              </c:extLst>
              <c:f>'3.2.2 Хүү'!$GL$8:$HZ$8</c:f>
              <c:numCache>
                <c:formatCode>0.0%</c:formatCode>
                <c:ptCount val="41"/>
                <c:pt idx="0">
                  <c:v>6.1035788198500703E-2</c:v>
                </c:pt>
                <c:pt idx="1">
                  <c:v>6.5856464889340063E-2</c:v>
                </c:pt>
                <c:pt idx="2">
                  <c:v>6.6053046703550194E-2</c:v>
                </c:pt>
                <c:pt idx="3">
                  <c:v>0.09</c:v>
                </c:pt>
                <c:pt idx="4">
                  <c:v>0.09</c:v>
                </c:pt>
                <c:pt idx="5">
                  <c:v>9.5966790224781967E-2</c:v>
                </c:pt>
                <c:pt idx="6">
                  <c:v>0.1</c:v>
                </c:pt>
                <c:pt idx="7">
                  <c:v>0.1</c:v>
                </c:pt>
                <c:pt idx="8">
                  <c:v>0.10782657124696883</c:v>
                </c:pt>
                <c:pt idx="9">
                  <c:v>0.12</c:v>
                </c:pt>
                <c:pt idx="10">
                  <c:v>0.12</c:v>
                </c:pt>
                <c:pt idx="11">
                  <c:v>0.12725487188112708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0.13006176824667606</c:v>
                </c:pt>
                <c:pt idx="17">
                  <c:v>0.13</c:v>
                </c:pt>
                <c:pt idx="18">
                  <c:v>0.13062574574088651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0.128631248402334</c:v>
                </c:pt>
                <c:pt idx="27">
                  <c:v>0.12</c:v>
                </c:pt>
                <c:pt idx="28">
                  <c:v>0.11479199371392999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0.10692541121014799</c:v>
                </c:pt>
                <c:pt idx="33">
                  <c:v>0.1</c:v>
                </c:pt>
                <c:pt idx="34">
                  <c:v>0.101314730658128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0.121543471810384</c:v>
                </c:pt>
                <c:pt idx="39">
                  <c:v>0.12</c:v>
                </c:pt>
                <c:pt idx="40">
                  <c:v>0.120042645519499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21728"/>
        <c:axId val="514520192"/>
        <c:extLst/>
      </c:lineChart>
      <c:lineChart>
        <c:grouping val="standard"/>
        <c:varyColors val="0"/>
        <c:ser>
          <c:idx val="6"/>
          <c:order val="5"/>
          <c:tx>
            <c:v>Бодлогын хүү</c:v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Хүү'!$DF$1:$HZ$2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Хүү'!$DF$18:$HZ$18</c15:sqref>
                  </c15:fullRef>
                </c:ext>
              </c:extLst>
              <c:f>'3.2.2 Хүү'!$GL$18:$HZ$18</c:f>
              <c:numCache>
                <c:formatCode>0.0%</c:formatCode>
                <c:ptCount val="41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 formatCode="General">
                  <c:v>0.12</c:v>
                </c:pt>
                <c:pt idx="39" formatCode="0.00%">
                  <c:v>0.12</c:v>
                </c:pt>
                <c:pt idx="40" formatCode="General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C-4013-A69F-72AE99055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373312"/>
        <c:axId val="500371152"/>
      </c:lineChart>
      <c:valAx>
        <c:axId val="514520192"/>
        <c:scaling>
          <c:orientation val="minMax"/>
          <c:max val="0.18000000000000002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1728"/>
        <c:crosses val="max"/>
        <c:crossBetween val="between"/>
        <c:majorUnit val="2.0000000000000004E-2"/>
      </c:valAx>
      <c:catAx>
        <c:axId val="51452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4520192"/>
        <c:crosses val="autoZero"/>
        <c:auto val="1"/>
        <c:lblAlgn val="ctr"/>
        <c:lblOffset val="100"/>
        <c:noMultiLvlLbl val="0"/>
      </c:catAx>
      <c:valAx>
        <c:axId val="500371152"/>
        <c:scaling>
          <c:orientation val="minMax"/>
          <c:max val="0.18000000000000002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>
            <a:solidFill>
              <a:srgbClr val="BFBFBF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00373312"/>
        <c:crosses val="autoZero"/>
        <c:crossBetween val="between"/>
      </c:valAx>
      <c:catAx>
        <c:axId val="50037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0371152"/>
        <c:crosses val="autoZero"/>
        <c:auto val="1"/>
        <c:lblAlgn val="ctr"/>
        <c:lblOffset val="100"/>
        <c:noMultiLvlLbl val="0"/>
      </c:catAx>
      <c:spPr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48741806943371319"/>
          <c:y val="0.64343072500552811"/>
          <c:w val="0.45116345021370668"/>
          <c:h val="0.22881370597906031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Хүү'!$A$11:$A$12</c:f>
              <c:strCache>
                <c:ptCount val="1"/>
                <c:pt idx="0">
                  <c:v>Зөрүү</c:v>
                </c:pt>
              </c:strCache>
            </c:strRef>
          </c:tx>
          <c:spPr>
            <a:solidFill>
              <a:srgbClr val="E8E8E8"/>
            </a:solidFill>
            <a:ln w="25400">
              <a:noFill/>
            </a:ln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Хүү'!$FB$11:$HZ$11</c15:sqref>
                  </c15:fullRef>
                </c:ext>
              </c:extLst>
              <c:f>'3.2.2 Хүү'!$GL$11:$HZ$11</c:f>
              <c:numCache>
                <c:formatCode>0.0%</c:formatCode>
                <c:ptCount val="41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09F-8A4E-293F0CD7238A}"/>
            </c:ext>
          </c:extLst>
        </c:ser>
        <c:ser>
          <c:idx val="1"/>
          <c:order val="4"/>
          <c:spPr>
            <a:solidFill>
              <a:schemeClr val="bg1"/>
            </a:solidFill>
          </c:spP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Хүү'!$FB$12:$HZ$12</c15:sqref>
                  </c15:fullRef>
                </c:ext>
              </c:extLst>
              <c:f>'3.2.2 Хүү'!$GL$12:$HZ$12</c:f>
              <c:numCache>
                <c:formatCode>0.0%</c:formatCode>
                <c:ptCount val="41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6069632"/>
        <c:axId val="516068096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Хүү'!$FB$9:$HZ$9</c15:sqref>
                  </c15:fullRef>
                </c:ext>
              </c:extLst>
              <c:f>'3.2.2 Хүү'!$GL$9:$HZ$9</c:f>
              <c:numCache>
                <c:formatCode>0.0%</c:formatCode>
                <c:ptCount val="41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C-409F-8A4E-293F0CD7238A}"/>
            </c:ext>
          </c:extLst>
        </c:ser>
        <c:ser>
          <c:idx val="3"/>
          <c:order val="1"/>
          <c:tx>
            <c:strRef>
              <c:f>'3.2.2 Хүү'!$A$13</c:f>
              <c:strCache>
                <c:ptCount val="1"/>
                <c:pt idx="0">
                  <c:v>Зээлийн хүү, ₮</c:v>
                </c:pt>
              </c:strCache>
            </c:strRef>
          </c:tx>
          <c:spPr>
            <a:ln w="19050">
              <a:solidFill>
                <a:srgbClr val="286A6C"/>
              </a:solidFill>
              <a:prstDash val="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Хүү'!$FB$13:$HZ$13</c15:sqref>
                  </c15:fullRef>
                </c:ext>
              </c:extLst>
              <c:f>'3.2.2 Хүү'!$GL$13:$HZ$13</c:f>
              <c:numCache>
                <c:formatCode>0.0%</c:formatCode>
                <c:ptCount val="41"/>
                <c:pt idx="0">
                  <c:v>0.14085229308343497</c:v>
                </c:pt>
                <c:pt idx="1">
                  <c:v>0.14140847056320813</c:v>
                </c:pt>
                <c:pt idx="2">
                  <c:v>0.14339280936950968</c:v>
                </c:pt>
                <c:pt idx="3">
                  <c:v>0.14253925761541564</c:v>
                </c:pt>
                <c:pt idx="4">
                  <c:v>0.1384640973604894</c:v>
                </c:pt>
                <c:pt idx="5">
                  <c:v>0.14234609708550944</c:v>
                </c:pt>
                <c:pt idx="6">
                  <c:v>0.13987626577736034</c:v>
                </c:pt>
                <c:pt idx="7">
                  <c:v>0.14360346865001833</c:v>
                </c:pt>
                <c:pt idx="8">
                  <c:v>0.14418208490617704</c:v>
                </c:pt>
                <c:pt idx="9">
                  <c:v>0.148342597537093</c:v>
                </c:pt>
                <c:pt idx="10">
                  <c:v>0.14912831250836744</c:v>
                </c:pt>
                <c:pt idx="11">
                  <c:v>0.15174079310796473</c:v>
                </c:pt>
                <c:pt idx="12">
                  <c:v>0.15901863200861399</c:v>
                </c:pt>
                <c:pt idx="13">
                  <c:v>0.1576111359709477</c:v>
                </c:pt>
                <c:pt idx="14">
                  <c:v>0.16294098800703063</c:v>
                </c:pt>
                <c:pt idx="15">
                  <c:v>0.1643</c:v>
                </c:pt>
                <c:pt idx="16">
                  <c:v>0.16307053224074952</c:v>
                </c:pt>
                <c:pt idx="17">
                  <c:v>0.16326653497228463</c:v>
                </c:pt>
                <c:pt idx="18">
                  <c:v>0.16106794660805229</c:v>
                </c:pt>
                <c:pt idx="19">
                  <c:v>0.16309415134655211</c:v>
                </c:pt>
                <c:pt idx="20">
                  <c:v>0.16521158764991256</c:v>
                </c:pt>
                <c:pt idx="21">
                  <c:v>0.16269853171147053</c:v>
                </c:pt>
                <c:pt idx="22">
                  <c:v>0.16032085768485399</c:v>
                </c:pt>
                <c:pt idx="23">
                  <c:v>0.159724991664209</c:v>
                </c:pt>
                <c:pt idx="24">
                  <c:v>0.16739254855931299</c:v>
                </c:pt>
                <c:pt idx="25">
                  <c:v>0.167257114845456</c:v>
                </c:pt>
                <c:pt idx="26">
                  <c:v>0.167622639747767</c:v>
                </c:pt>
                <c:pt idx="27">
                  <c:v>0.16656735920322599</c:v>
                </c:pt>
                <c:pt idx="28">
                  <c:v>0.16193217936548199</c:v>
                </c:pt>
                <c:pt idx="29">
                  <c:v>0.15999180704991101</c:v>
                </c:pt>
                <c:pt idx="30">
                  <c:v>0.15911292976713401</c:v>
                </c:pt>
                <c:pt idx="31">
                  <c:v>0.16492922614185701</c:v>
                </c:pt>
                <c:pt idx="32">
                  <c:v>0.167917455754613</c:v>
                </c:pt>
                <c:pt idx="33">
                  <c:v>0.166849734449519</c:v>
                </c:pt>
                <c:pt idx="34">
                  <c:v>0.165772764927231</c:v>
                </c:pt>
                <c:pt idx="35">
                  <c:v>0.16322004660855399</c:v>
                </c:pt>
                <c:pt idx="36">
                  <c:v>0.166376326509662</c:v>
                </c:pt>
                <c:pt idx="37">
                  <c:v>0.16719999999999999</c:v>
                </c:pt>
                <c:pt idx="38">
                  <c:v>0.16628442603113799</c:v>
                </c:pt>
                <c:pt idx="39">
                  <c:v>0.16615294543484199</c:v>
                </c:pt>
                <c:pt idx="40">
                  <c:v>0.16563579660969199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9FCC-409F-8A4E-293F0CD7238A}"/>
            </c:ext>
          </c:extLst>
        </c:ser>
        <c:ser>
          <c:idx val="2"/>
          <c:order val="5"/>
          <c:tx>
            <c:strRef>
              <c:f>'3.2.2 Хүү'!$A$17</c:f>
              <c:strCache>
                <c:ptCount val="1"/>
                <c:pt idx="0">
                  <c:v>Зээлийн хүү,  ₮ (-хөнгөлттэй зээл)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Хүү'!$FB$17:$HZ$17</c15:sqref>
                  </c15:fullRef>
                </c:ext>
              </c:extLst>
              <c:f>'3.2.2 Хүү'!$GL$17:$HZ$17</c:f>
              <c:numCache>
                <c:formatCode>0.0%</c:formatCode>
                <c:ptCount val="41"/>
                <c:pt idx="0">
                  <c:v>0.14446541700622462</c:v>
                </c:pt>
                <c:pt idx="1">
                  <c:v>0.14306733816052569</c:v>
                </c:pt>
                <c:pt idx="2">
                  <c:v>0.1455457825234103</c:v>
                </c:pt>
                <c:pt idx="3">
                  <c:v>0.14613623742546009</c:v>
                </c:pt>
                <c:pt idx="4">
                  <c:v>0.14811109052331095</c:v>
                </c:pt>
                <c:pt idx="5">
                  <c:v>0.14617285113054015</c:v>
                </c:pt>
                <c:pt idx="6">
                  <c:v>0.14273976869636615</c:v>
                </c:pt>
                <c:pt idx="7">
                  <c:v>0.14728526391063293</c:v>
                </c:pt>
                <c:pt idx="8">
                  <c:v>0.14703018720885383</c:v>
                </c:pt>
                <c:pt idx="9">
                  <c:v>0.15121977932193725</c:v>
                </c:pt>
                <c:pt idx="10">
                  <c:v>0.15314050282293559</c:v>
                </c:pt>
                <c:pt idx="11">
                  <c:v>0.15715656849363335</c:v>
                </c:pt>
                <c:pt idx="12">
                  <c:v>0.16066535998316817</c:v>
                </c:pt>
                <c:pt idx="13">
                  <c:v>0.15986064958869847</c:v>
                </c:pt>
                <c:pt idx="14">
                  <c:v>0.16694368007430516</c:v>
                </c:pt>
                <c:pt idx="15">
                  <c:v>0.16918513872919852</c:v>
                </c:pt>
                <c:pt idx="16">
                  <c:v>0.16887758116826329</c:v>
                </c:pt>
                <c:pt idx="17">
                  <c:v>0.16853427221589151</c:v>
                </c:pt>
                <c:pt idx="18">
                  <c:v>0.16317176683401613</c:v>
                </c:pt>
                <c:pt idx="19">
                  <c:v>0.16435585425708049</c:v>
                </c:pt>
                <c:pt idx="20">
                  <c:v>0.16811530003702424</c:v>
                </c:pt>
                <c:pt idx="21">
                  <c:v>0.16670584488112589</c:v>
                </c:pt>
                <c:pt idx="22">
                  <c:v>0.166216446393295</c:v>
                </c:pt>
                <c:pt idx="23">
                  <c:v>0.167385761549942</c:v>
                </c:pt>
                <c:pt idx="24">
                  <c:v>0.16972163810937299</c:v>
                </c:pt>
                <c:pt idx="25">
                  <c:v>0.17004299611218199</c:v>
                </c:pt>
                <c:pt idx="26">
                  <c:v>0.17035899303521199</c:v>
                </c:pt>
                <c:pt idx="27">
                  <c:v>0.17151548448079701</c:v>
                </c:pt>
                <c:pt idx="28">
                  <c:v>0.16873030230688801</c:v>
                </c:pt>
                <c:pt idx="29">
                  <c:v>0.17087991926090601</c:v>
                </c:pt>
                <c:pt idx="30">
                  <c:v>0.16830396474189499</c:v>
                </c:pt>
                <c:pt idx="31">
                  <c:v>0.16956524592714001</c:v>
                </c:pt>
                <c:pt idx="32">
                  <c:v>0.17072346781997</c:v>
                </c:pt>
                <c:pt idx="33">
                  <c:v>0.17027611685109101</c:v>
                </c:pt>
                <c:pt idx="34">
                  <c:v>0.17003197566495801</c:v>
                </c:pt>
                <c:pt idx="35">
                  <c:v>0.169126786511274</c:v>
                </c:pt>
                <c:pt idx="36">
                  <c:v>0.16942319097855299</c:v>
                </c:pt>
                <c:pt idx="37">
                  <c:v>0.1706</c:v>
                </c:pt>
                <c:pt idx="38">
                  <c:v>0.16953088146593201</c:v>
                </c:pt>
                <c:pt idx="39">
                  <c:v>0.17199921363548101</c:v>
                </c:pt>
                <c:pt idx="40">
                  <c:v>0.17177704188066101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lineChart>
        <c:grouping val="standard"/>
        <c:varyColors val="0"/>
        <c:ser>
          <c:idx val="5"/>
          <c:order val="2"/>
          <c:tx>
            <c:strRef>
              <c:f>'3.2.2 Хүү'!$A$15</c:f>
              <c:strCache>
                <c:ptCount val="1"/>
                <c:pt idx="0">
                  <c:v>Хадгаламжийн хүү,  ₮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'3.2.2 Хүү'!$FB$1:$HZ$2</c15:sqref>
                  </c15:fullRef>
                </c:ext>
              </c:extLst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'3.2.2 Хүү'!$FB$15:$HZ$15</c15:sqref>
                  </c15:fullRef>
                </c:ext>
              </c:extLst>
              <c:f>'3.2.2 Хүү'!$GL$15:$HZ$15</c:f>
              <c:numCache>
                <c:formatCode>0.0%</c:formatCode>
                <c:ptCount val="41"/>
                <c:pt idx="0">
                  <c:v>7.2539206949983046E-2</c:v>
                </c:pt>
                <c:pt idx="1">
                  <c:v>6.4731240717449165E-2</c:v>
                </c:pt>
                <c:pt idx="2">
                  <c:v>6.7214850494218686E-2</c:v>
                </c:pt>
                <c:pt idx="3">
                  <c:v>7.8541339067334362E-2</c:v>
                </c:pt>
                <c:pt idx="4">
                  <c:v>7.6453067544972567E-2</c:v>
                </c:pt>
                <c:pt idx="5">
                  <c:v>7.4984028913507014E-2</c:v>
                </c:pt>
                <c:pt idx="6">
                  <c:v>8.2745353110602868E-2</c:v>
                </c:pt>
                <c:pt idx="7">
                  <c:v>9.1849069194508359E-2</c:v>
                </c:pt>
                <c:pt idx="8">
                  <c:v>8.8478397402919545E-2</c:v>
                </c:pt>
                <c:pt idx="9">
                  <c:v>0.11398883282633199</c:v>
                </c:pt>
                <c:pt idx="10">
                  <c:v>0.11054370710501592</c:v>
                </c:pt>
                <c:pt idx="11">
                  <c:v>0.10927301200532888</c:v>
                </c:pt>
                <c:pt idx="12">
                  <c:v>0.10640726281833707</c:v>
                </c:pt>
                <c:pt idx="13">
                  <c:v>0.10829471273418037</c:v>
                </c:pt>
                <c:pt idx="14">
                  <c:v>0.1050977762515802</c:v>
                </c:pt>
                <c:pt idx="15">
                  <c:v>0.10816209112047304</c:v>
                </c:pt>
                <c:pt idx="16">
                  <c:v>0.11187007024529416</c:v>
                </c:pt>
                <c:pt idx="17">
                  <c:v>0.10909112367922325</c:v>
                </c:pt>
                <c:pt idx="18">
                  <c:v>0.10973786410375055</c:v>
                </c:pt>
                <c:pt idx="19">
                  <c:v>0.11069191122523817</c:v>
                </c:pt>
                <c:pt idx="20">
                  <c:v>0.10991886981323316</c:v>
                </c:pt>
                <c:pt idx="21">
                  <c:v>0.11916007261954473</c:v>
                </c:pt>
                <c:pt idx="22">
                  <c:v>0.116181808976197</c:v>
                </c:pt>
                <c:pt idx="23">
                  <c:v>0.11635116652819701</c:v>
                </c:pt>
                <c:pt idx="24">
                  <c:v>0.114478584662337</c:v>
                </c:pt>
                <c:pt idx="25">
                  <c:v>0.1140825663613</c:v>
                </c:pt>
                <c:pt idx="26">
                  <c:v>0.118500583523729</c:v>
                </c:pt>
                <c:pt idx="27">
                  <c:v>0.11389252555859899</c:v>
                </c:pt>
                <c:pt idx="28">
                  <c:v>0.114388036029501</c:v>
                </c:pt>
                <c:pt idx="29">
                  <c:v>0.11621981113587</c:v>
                </c:pt>
                <c:pt idx="30">
                  <c:v>0.112946183837541</c:v>
                </c:pt>
                <c:pt idx="31">
                  <c:v>0.11497535949716001</c:v>
                </c:pt>
                <c:pt idx="32">
                  <c:v>0.115408485382022</c:v>
                </c:pt>
                <c:pt idx="33">
                  <c:v>0.120612217014131</c:v>
                </c:pt>
                <c:pt idx="34">
                  <c:v>0.117648128802785</c:v>
                </c:pt>
                <c:pt idx="35">
                  <c:v>0.11901363069374001</c:v>
                </c:pt>
                <c:pt idx="36">
                  <c:v>0.114648050566294</c:v>
                </c:pt>
                <c:pt idx="37">
                  <c:v>0.11260000000000001</c:v>
                </c:pt>
                <c:pt idx="38">
                  <c:v>0.114792240592205</c:v>
                </c:pt>
                <c:pt idx="39">
                  <c:v>0.119884169649749</c:v>
                </c:pt>
                <c:pt idx="40">
                  <c:v>0.11884692612833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FCC-409F-8A4E-293F0CD72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809432"/>
        <c:axId val="778808352"/>
      </c:lineChart>
      <c:valAx>
        <c:axId val="516068096"/>
        <c:scaling>
          <c:orientation val="minMax"/>
          <c:max val="0.22000000000000003"/>
          <c:min val="0"/>
        </c:scaling>
        <c:delete val="0"/>
        <c:axPos val="l"/>
        <c:numFmt formatCode="0%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516069632"/>
        <c:crosses val="autoZero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778808352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778809432"/>
        <c:crosses val="max"/>
        <c:crossBetween val="between"/>
        <c:majorUnit val="2.0000000000000004E-2"/>
      </c:valAx>
      <c:catAx>
        <c:axId val="778809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8808352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51154155344694374"/>
          <c:y val="0.64791689500350913"/>
          <c:w val="0.40341403478411347"/>
          <c:h val="0.19773201426744733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0"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530071932512808E-2"/>
          <c:y val="5.4948900618191958E-2"/>
          <c:w val="0.90686383432840123"/>
          <c:h val="0.830498687664042"/>
        </c:manualLayout>
      </c:layout>
      <c:areaChart>
        <c:grouping val="standard"/>
        <c:varyColors val="0"/>
        <c:ser>
          <c:idx val="0"/>
          <c:order val="3"/>
          <c:tx>
            <c:strRef>
              <c:f>'3.2.2 Хүү'!$A$20</c:f>
              <c:strCache>
                <c:ptCount val="1"/>
                <c:pt idx="0">
                  <c:v>Ам.долларын ханш (БТ)</c:v>
                </c:pt>
              </c:strCache>
            </c:strRef>
          </c:tx>
          <c:spPr>
            <a:solidFill>
              <a:srgbClr val="E8E8E8"/>
            </a:solidFill>
          </c:spPr>
          <c:cat>
            <c:numRef>
              <c:f>'3.2.2 Хүү'!$FB$1:$FB$2</c:f>
              <c:numCache>
                <c:formatCode>0</c:formatCode>
                <c:ptCount val="2"/>
                <c:pt idx="0" formatCode="General">
                  <c:v>2019</c:v>
                </c:pt>
                <c:pt idx="1">
                  <c:v>1</c:v>
                </c:pt>
              </c:numCache>
            </c:numRef>
          </c:cat>
          <c:val>
            <c:numRef>
              <c:f>'3.2.2 Хүү'!$GL$20:$HZ$20</c:f>
              <c:numCache>
                <c:formatCode>_-* #,##0_₮_-;\-* #,##0_₮_-;_-* "-"??_₮_-;_-@_-</c:formatCode>
                <c:ptCount val="41"/>
                <c:pt idx="0">
                  <c:v>2850.26</c:v>
                </c:pt>
                <c:pt idx="1">
                  <c:v>2865.73</c:v>
                </c:pt>
                <c:pt idx="2">
                  <c:v>2948.46</c:v>
                </c:pt>
                <c:pt idx="3">
                  <c:v>3083.88</c:v>
                </c:pt>
                <c:pt idx="4">
                  <c:v>3120.84</c:v>
                </c:pt>
                <c:pt idx="5">
                  <c:v>3134.1</c:v>
                </c:pt>
                <c:pt idx="6">
                  <c:v>3168.09</c:v>
                </c:pt>
                <c:pt idx="7">
                  <c:v>3199.28</c:v>
                </c:pt>
                <c:pt idx="8">
                  <c:v>3333.02</c:v>
                </c:pt>
                <c:pt idx="9">
                  <c:v>3389.12</c:v>
                </c:pt>
                <c:pt idx="10">
                  <c:v>3419.67</c:v>
                </c:pt>
                <c:pt idx="11">
                  <c:v>3444.6</c:v>
                </c:pt>
                <c:pt idx="12">
                  <c:v>3491.46</c:v>
                </c:pt>
                <c:pt idx="13">
                  <c:v>3521.87</c:v>
                </c:pt>
                <c:pt idx="14">
                  <c:v>3518.14</c:v>
                </c:pt>
                <c:pt idx="15">
                  <c:v>3475.7</c:v>
                </c:pt>
                <c:pt idx="16">
                  <c:v>3447.5</c:v>
                </c:pt>
                <c:pt idx="17">
                  <c:v>3432.66</c:v>
                </c:pt>
                <c:pt idx="18">
                  <c:v>3454.55</c:v>
                </c:pt>
                <c:pt idx="19">
                  <c:v>3472.78</c:v>
                </c:pt>
                <c:pt idx="20">
                  <c:v>3459.5</c:v>
                </c:pt>
                <c:pt idx="21">
                  <c:v>3447.95</c:v>
                </c:pt>
                <c:pt idx="22" formatCode="#,##0">
                  <c:v>3432.78</c:v>
                </c:pt>
                <c:pt idx="23" formatCode="#,##0">
                  <c:v>3410.69</c:v>
                </c:pt>
                <c:pt idx="24" formatCode="#,##0">
                  <c:v>3401.47</c:v>
                </c:pt>
                <c:pt idx="25" formatCode="0">
                  <c:v>3381.89</c:v>
                </c:pt>
                <c:pt idx="26" formatCode="0">
                  <c:v>3375.99</c:v>
                </c:pt>
                <c:pt idx="27" formatCode="0">
                  <c:v>3377.03</c:v>
                </c:pt>
                <c:pt idx="28" formatCode="0">
                  <c:v>3381.43</c:v>
                </c:pt>
                <c:pt idx="29" formatCode="0">
                  <c:v>3381.05</c:v>
                </c:pt>
                <c:pt idx="30" formatCode="0">
                  <c:v>3380.81</c:v>
                </c:pt>
                <c:pt idx="31" formatCode="0">
                  <c:v>3380.94</c:v>
                </c:pt>
                <c:pt idx="32" formatCode="0">
                  <c:v>3380.93</c:v>
                </c:pt>
                <c:pt idx="33" formatCode="0">
                  <c:v>3404.64</c:v>
                </c:pt>
                <c:pt idx="34" formatCode="0">
                  <c:v>3417.77</c:v>
                </c:pt>
                <c:pt idx="35" formatCode="0">
                  <c:v>3420.46</c:v>
                </c:pt>
                <c:pt idx="36" formatCode="0">
                  <c:v>3448.24</c:v>
                </c:pt>
                <c:pt idx="37" formatCode="0">
                  <c:v>3466.56</c:v>
                </c:pt>
                <c:pt idx="38" formatCode="0">
                  <c:v>3487.61</c:v>
                </c:pt>
                <c:pt idx="39" formatCode="0">
                  <c:v>3570.82</c:v>
                </c:pt>
                <c:pt idx="40" formatCode="0">
                  <c:v>3573.95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97976"/>
        <c:axId val="823100520"/>
      </c:areaChart>
      <c:lineChart>
        <c:grouping val="standard"/>
        <c:varyColors val="0"/>
        <c:ser>
          <c:idx val="6"/>
          <c:order val="0"/>
          <c:tx>
            <c:strRef>
              <c:f>'3.2.2 Хүү'!$A$9</c:f>
              <c:strCache>
                <c:ptCount val="1"/>
                <c:pt idx="0">
                  <c:v>Бодлогын хүү 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Хүү'!$GL$9:$HZ$9</c:f>
              <c:numCache>
                <c:formatCode>0.0%</c:formatCode>
                <c:ptCount val="41"/>
                <c:pt idx="0">
                  <c:v>6.5000000000000002E-2</c:v>
                </c:pt>
                <c:pt idx="1">
                  <c:v>6.5000000000000002E-2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0.13</c:v>
                </c:pt>
                <c:pt idx="12">
                  <c:v>0.13</c:v>
                </c:pt>
                <c:pt idx="13">
                  <c:v>0.13</c:v>
                </c:pt>
                <c:pt idx="14">
                  <c:v>0.13</c:v>
                </c:pt>
                <c:pt idx="15">
                  <c:v>0.13</c:v>
                </c:pt>
                <c:pt idx="16">
                  <c:v>0.13</c:v>
                </c:pt>
                <c:pt idx="17">
                  <c:v>0.13</c:v>
                </c:pt>
                <c:pt idx="18">
                  <c:v>0.13</c:v>
                </c:pt>
                <c:pt idx="19">
                  <c:v>0.13</c:v>
                </c:pt>
                <c:pt idx="20">
                  <c:v>0.13</c:v>
                </c:pt>
                <c:pt idx="21">
                  <c:v>0.13</c:v>
                </c:pt>
                <c:pt idx="22">
                  <c:v>0.13</c:v>
                </c:pt>
                <c:pt idx="23">
                  <c:v>0.13</c:v>
                </c:pt>
                <c:pt idx="24">
                  <c:v>0.13</c:v>
                </c:pt>
                <c:pt idx="25">
                  <c:v>0.13</c:v>
                </c:pt>
                <c:pt idx="26">
                  <c:v>0.12</c:v>
                </c:pt>
                <c:pt idx="27">
                  <c:v>0.12</c:v>
                </c:pt>
                <c:pt idx="28">
                  <c:v>0.11</c:v>
                </c:pt>
                <c:pt idx="29">
                  <c:v>0.11</c:v>
                </c:pt>
                <c:pt idx="30">
                  <c:v>0.11</c:v>
                </c:pt>
                <c:pt idx="31">
                  <c:v>0.11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5-4B45-988D-6398C029A730}"/>
            </c:ext>
          </c:extLst>
        </c:ser>
        <c:ser>
          <c:idx val="3"/>
          <c:order val="1"/>
          <c:tx>
            <c:strRef>
              <c:f>'3.2.2 Хүү'!$A$14</c:f>
              <c:strCache>
                <c:ptCount val="1"/>
                <c:pt idx="0">
                  <c:v>Зээлийн хүү, $</c:v>
                </c:pt>
              </c:strCache>
              <c:extLst xmlns:c15="http://schemas.microsoft.com/office/drawing/2012/chart"/>
            </c:strRef>
          </c:tx>
          <c:spPr>
            <a:ln w="19050"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Хүү'!$GL$14:$HZ$14</c:f>
              <c:numCache>
                <c:formatCode>0.0%</c:formatCode>
                <c:ptCount val="41"/>
                <c:pt idx="0">
                  <c:v>8.2796415168145232E-2</c:v>
                </c:pt>
                <c:pt idx="1">
                  <c:v>8.9770854638571901E-2</c:v>
                </c:pt>
                <c:pt idx="2">
                  <c:v>8.3726271599990257E-2</c:v>
                </c:pt>
                <c:pt idx="3">
                  <c:v>7.6586925400432215E-2</c:v>
                </c:pt>
                <c:pt idx="4">
                  <c:v>9.3570762117592729E-2</c:v>
                </c:pt>
                <c:pt idx="5">
                  <c:v>8.8410204134034026E-2</c:v>
                </c:pt>
                <c:pt idx="6">
                  <c:v>9.9029906170271145E-2</c:v>
                </c:pt>
                <c:pt idx="7">
                  <c:v>7.6713823229030767E-2</c:v>
                </c:pt>
                <c:pt idx="8">
                  <c:v>0.10422733621997995</c:v>
                </c:pt>
                <c:pt idx="9">
                  <c:v>9.2805245662062039E-2</c:v>
                </c:pt>
                <c:pt idx="10">
                  <c:v>0.10546793003725208</c:v>
                </c:pt>
                <c:pt idx="11">
                  <c:v>0.10153137078789364</c:v>
                </c:pt>
                <c:pt idx="12">
                  <c:v>8.8068261948799909E-2</c:v>
                </c:pt>
                <c:pt idx="13">
                  <c:v>8.3277114801485169E-2</c:v>
                </c:pt>
                <c:pt idx="14">
                  <c:v>0.1032580858168418</c:v>
                </c:pt>
                <c:pt idx="15">
                  <c:v>0.10171093779689031</c:v>
                </c:pt>
                <c:pt idx="16">
                  <c:v>9.545979811073485E-2</c:v>
                </c:pt>
                <c:pt idx="17">
                  <c:v>9.8409551995695926E-2</c:v>
                </c:pt>
                <c:pt idx="18">
                  <c:v>0.11001597518727349</c:v>
                </c:pt>
                <c:pt idx="19">
                  <c:v>0.10249825706517102</c:v>
                </c:pt>
                <c:pt idx="20">
                  <c:v>0.10317555977515226</c:v>
                </c:pt>
                <c:pt idx="21">
                  <c:v>0.10851660850860359</c:v>
                </c:pt>
                <c:pt idx="22">
                  <c:v>0.117261976909201</c:v>
                </c:pt>
                <c:pt idx="23">
                  <c:v>0.104665075036162</c:v>
                </c:pt>
                <c:pt idx="24">
                  <c:v>0.100543982480059</c:v>
                </c:pt>
                <c:pt idx="25">
                  <c:v>9.4438625215197206E-2</c:v>
                </c:pt>
                <c:pt idx="26">
                  <c:v>0.106920935742761</c:v>
                </c:pt>
                <c:pt idx="27">
                  <c:v>9.0756732644523497E-2</c:v>
                </c:pt>
                <c:pt idx="28">
                  <c:v>9.2628667626746597E-2</c:v>
                </c:pt>
                <c:pt idx="29">
                  <c:v>0.10997551727245</c:v>
                </c:pt>
                <c:pt idx="30">
                  <c:v>0.10656207924648201</c:v>
                </c:pt>
                <c:pt idx="31">
                  <c:v>9.4711157900245202E-2</c:v>
                </c:pt>
                <c:pt idx="32">
                  <c:v>0.10897245953842601</c:v>
                </c:pt>
                <c:pt idx="33">
                  <c:v>9.1144076446926306E-2</c:v>
                </c:pt>
                <c:pt idx="34">
                  <c:v>0.101817582516273</c:v>
                </c:pt>
                <c:pt idx="35">
                  <c:v>9.5960424057635899E-2</c:v>
                </c:pt>
                <c:pt idx="36">
                  <c:v>9.5049591603732303E-2</c:v>
                </c:pt>
                <c:pt idx="37">
                  <c:v>9.3600000000000003E-2</c:v>
                </c:pt>
                <c:pt idx="38">
                  <c:v>0.11084970205613701</c:v>
                </c:pt>
                <c:pt idx="39">
                  <c:v>0.11703139020737</c:v>
                </c:pt>
                <c:pt idx="40">
                  <c:v>0.109082822400303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B865-4B45-988D-6398C029A730}"/>
            </c:ext>
          </c:extLst>
        </c:ser>
        <c:ser>
          <c:idx val="5"/>
          <c:order val="2"/>
          <c:tx>
            <c:strRef>
              <c:f>'3.2.2 Хүү'!$A$16</c:f>
              <c:strCache>
                <c:ptCount val="1"/>
                <c:pt idx="0">
                  <c:v>Хадгаламжийн хүү,  $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'3.2.2 Хүү'!$GL$1:$HZ$2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'3.2.2 Хүү'!$GL$16:$HZ$16</c:f>
              <c:numCache>
                <c:formatCode>0.0%</c:formatCode>
                <c:ptCount val="41"/>
                <c:pt idx="0">
                  <c:v>2.0937856503916094E-2</c:v>
                </c:pt>
                <c:pt idx="1">
                  <c:v>2.4382103392139465E-2</c:v>
                </c:pt>
                <c:pt idx="2">
                  <c:v>2.0546775916193905E-2</c:v>
                </c:pt>
                <c:pt idx="3">
                  <c:v>1.7332835072922572E-2</c:v>
                </c:pt>
                <c:pt idx="4">
                  <c:v>2.2063111493718628E-2</c:v>
                </c:pt>
                <c:pt idx="5">
                  <c:v>1.7801495194018545E-2</c:v>
                </c:pt>
                <c:pt idx="6">
                  <c:v>2.7761580137577395E-2</c:v>
                </c:pt>
                <c:pt idx="7">
                  <c:v>2.3240591981348618E-2</c:v>
                </c:pt>
                <c:pt idx="8">
                  <c:v>2.3992072034407105E-2</c:v>
                </c:pt>
                <c:pt idx="9">
                  <c:v>2.1741692681586704E-2</c:v>
                </c:pt>
                <c:pt idx="10">
                  <c:v>2.5048151426810671E-2</c:v>
                </c:pt>
                <c:pt idx="11">
                  <c:v>3.3602483860052448E-2</c:v>
                </c:pt>
                <c:pt idx="12">
                  <c:v>2.9736554078398831E-2</c:v>
                </c:pt>
                <c:pt idx="13">
                  <c:v>2.3471678474000331E-2</c:v>
                </c:pt>
                <c:pt idx="14">
                  <c:v>2.9810682646172634E-2</c:v>
                </c:pt>
                <c:pt idx="15">
                  <c:v>2.8318263935379395E-2</c:v>
                </c:pt>
                <c:pt idx="16">
                  <c:v>3.3297324384003867E-2</c:v>
                </c:pt>
                <c:pt idx="17">
                  <c:v>2.8113585126078092E-2</c:v>
                </c:pt>
                <c:pt idx="18">
                  <c:v>3.4882248768142068E-2</c:v>
                </c:pt>
                <c:pt idx="19">
                  <c:v>3.3908607678751805E-2</c:v>
                </c:pt>
                <c:pt idx="20">
                  <c:v>3.3055167776829562E-2</c:v>
                </c:pt>
                <c:pt idx="21">
                  <c:v>3.6123200921987071E-2</c:v>
                </c:pt>
                <c:pt idx="22">
                  <c:v>4.1830173256056202E-2</c:v>
                </c:pt>
                <c:pt idx="23">
                  <c:v>4.2084749745138497E-2</c:v>
                </c:pt>
                <c:pt idx="24">
                  <c:v>3.4509965927909302E-2</c:v>
                </c:pt>
                <c:pt idx="25">
                  <c:v>3.8957922089522E-2</c:v>
                </c:pt>
                <c:pt idx="26">
                  <c:v>3.21448817338632E-2</c:v>
                </c:pt>
                <c:pt idx="27">
                  <c:v>3.3670134135232302E-2</c:v>
                </c:pt>
                <c:pt idx="28">
                  <c:v>4.6010549386282101E-2</c:v>
                </c:pt>
                <c:pt idx="29">
                  <c:v>2.9075582231137601E-2</c:v>
                </c:pt>
                <c:pt idx="30">
                  <c:v>3.9146781840266903E-2</c:v>
                </c:pt>
                <c:pt idx="31">
                  <c:v>3.48853291117142E-2</c:v>
                </c:pt>
                <c:pt idx="32">
                  <c:v>3.8567331688285501E-2</c:v>
                </c:pt>
                <c:pt idx="33">
                  <c:v>4.8773570867997898E-2</c:v>
                </c:pt>
                <c:pt idx="34">
                  <c:v>3.2459395711784203E-2</c:v>
                </c:pt>
                <c:pt idx="35">
                  <c:v>4.1431647949187599E-2</c:v>
                </c:pt>
                <c:pt idx="36">
                  <c:v>3.2786260411801001E-2</c:v>
                </c:pt>
                <c:pt idx="37">
                  <c:v>3.1399999999999997E-2</c:v>
                </c:pt>
                <c:pt idx="38">
                  <c:v>3.0047273620757799E-2</c:v>
                </c:pt>
                <c:pt idx="39">
                  <c:v>4.1599582008504297E-2</c:v>
                </c:pt>
                <c:pt idx="40">
                  <c:v>3.6594309405831797E-2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865-4B45-988D-6398C029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069632"/>
        <c:axId val="516068096"/>
      </c:lineChart>
      <c:valAx>
        <c:axId val="516068096"/>
        <c:scaling>
          <c:orientation val="minMax"/>
          <c:max val="0.22000000000000003"/>
          <c:min val="0"/>
        </c:scaling>
        <c:delete val="0"/>
        <c:axPos val="r"/>
        <c:numFmt formatCode="0%" sourceLinked="0"/>
        <c:majorTickMark val="in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9632"/>
        <c:crosses val="max"/>
        <c:crossBetween val="between"/>
        <c:majorUnit val="2.0000000000000004E-2"/>
      </c:valAx>
      <c:catAx>
        <c:axId val="51606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 anchor="b" anchorCtr="0"/>
          <a:lstStyle/>
          <a:p>
            <a:pPr>
              <a:defRPr sz="1200" b="0">
                <a:latin typeface="PT Sans" panose="020B0503020203020204" pitchFamily="34" charset="0"/>
              </a:defRPr>
            </a:pPr>
            <a:endParaRPr lang="en-US"/>
          </a:p>
        </c:txPr>
        <c:crossAx val="516068096"/>
        <c:crosses val="autoZero"/>
        <c:auto val="1"/>
        <c:lblAlgn val="ctr"/>
        <c:lblOffset val="100"/>
        <c:noMultiLvlLbl val="0"/>
      </c:catAx>
      <c:valAx>
        <c:axId val="823100520"/>
        <c:scaling>
          <c:orientation val="minMax"/>
          <c:min val="2500"/>
        </c:scaling>
        <c:delete val="0"/>
        <c:axPos val="l"/>
        <c:numFmt formatCode="_-* #,##0_₮_-;\-* #,##0_₮_-;_-* &quot;-&quot;??_₮_-;_-@_-" sourceLinked="1"/>
        <c:majorTickMark val="out"/>
        <c:minorTickMark val="none"/>
        <c:tickLblPos val="high"/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753097976"/>
        <c:crosses val="autoZero"/>
        <c:crossBetween val="between"/>
      </c:valAx>
      <c:catAx>
        <c:axId val="75309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3100520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</c:spPr>
    </c:plotArea>
    <c:legend>
      <c:legendPos val="t"/>
      <c:layout>
        <c:manualLayout>
          <c:xMode val="edge"/>
          <c:yMode val="edge"/>
          <c:x val="0.39855148205702512"/>
          <c:y val="3.0090277176891351E-2"/>
          <c:w val="0.39022722159730039"/>
          <c:h val="0.14683356888081298"/>
        </c:manualLayout>
      </c:layout>
      <c:overlay val="0"/>
      <c:txPr>
        <a:bodyPr/>
        <a:lstStyle/>
        <a:p>
          <a:pPr>
            <a:defRPr sz="12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8114610673665"/>
          <c:y val="6.4217490565158658E-2"/>
          <c:w val="0.85836329833770775"/>
          <c:h val="0.8090633493298544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'3.2.3. Ханш'!#REF!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7EA6A7"/>
            </a:solidFill>
            <a:ln w="6350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Ханш'!$CT$28:$EH$28</c:f>
              <c:numCache>
                <c:formatCode>0.0%</c:formatCode>
                <c:ptCount val="41"/>
                <c:pt idx="0">
                  <c:v>-2.7567505950715807E-2</c:v>
                </c:pt>
                <c:pt idx="1">
                  <c:v>-3.8243633266909653E-2</c:v>
                </c:pt>
                <c:pt idx="2">
                  <c:v>-5.0191728689507401E-2</c:v>
                </c:pt>
                <c:pt idx="3">
                  <c:v>-4.9506861938301193E-2</c:v>
                </c:pt>
                <c:pt idx="4">
                  <c:v>-8.4359888933698557E-2</c:v>
                </c:pt>
                <c:pt idx="5">
                  <c:v>-4.5132203126639951E-2</c:v>
                </c:pt>
                <c:pt idx="6">
                  <c:v>-5.0326261360570376E-2</c:v>
                </c:pt>
                <c:pt idx="7">
                  <c:v>-3.5897962610529181E-2</c:v>
                </c:pt>
                <c:pt idx="8">
                  <c:v>-3.1859292158003143E-2</c:v>
                </c:pt>
                <c:pt idx="9">
                  <c:v>-2.9249083924934131E-2</c:v>
                </c:pt>
                <c:pt idx="10">
                  <c:v>-1.3724242428747584E-2</c:v>
                </c:pt>
                <c:pt idx="11">
                  <c:v>3.5812187711366976E-3</c:v>
                </c:pt>
                <c:pt idx="12">
                  <c:v>-2.0624496410158396E-2</c:v>
                </c:pt>
                <c:pt idx="13">
                  <c:v>-2.1606657871942898E-2</c:v>
                </c:pt>
                <c:pt idx="14">
                  <c:v>1.7298272581014874E-3</c:v>
                </c:pt>
                <c:pt idx="15">
                  <c:v>-7.1937377523998536E-2</c:v>
                </c:pt>
                <c:pt idx="16">
                  <c:v>-5.126644414443593E-2</c:v>
                </c:pt>
                <c:pt idx="17">
                  <c:v>-6.8139873382512955E-2</c:v>
                </c:pt>
                <c:pt idx="18">
                  <c:v>-7.2889873528285368E-2</c:v>
                </c:pt>
                <c:pt idx="19">
                  <c:v>-7.5219084712755652E-2</c:v>
                </c:pt>
                <c:pt idx="20">
                  <c:v>-6.9045596721530642E-2</c:v>
                </c:pt>
                <c:pt idx="21">
                  <c:v>-7.3579700334848785E-2</c:v>
                </c:pt>
                <c:pt idx="22">
                  <c:v>-9.9149026938306462E-2</c:v>
                </c:pt>
                <c:pt idx="23">
                  <c:v>-0.11999334431300562</c:v>
                </c:pt>
                <c:pt idx="24">
                  <c:v>-0.14134363524807345</c:v>
                </c:pt>
                <c:pt idx="25">
                  <c:v>-0.13784752436677519</c:v>
                </c:pt>
                <c:pt idx="26">
                  <c:v>-0.15920866698068764</c:v>
                </c:pt>
                <c:pt idx="27">
                  <c:v>-8.1348200709579085E-2</c:v>
                </c:pt>
                <c:pt idx="28">
                  <c:v>-4.2520093336790264E-2</c:v>
                </c:pt>
                <c:pt idx="29">
                  <c:v>4.2249801954054268E-3</c:v>
                </c:pt>
                <c:pt idx="30">
                  <c:v>9.7163865546219755E-3</c:v>
                </c:pt>
                <c:pt idx="31">
                  <c:v>2.1890794959375029E-2</c:v>
                </c:pt>
                <c:pt idx="32">
                  <c:v>2.8841111693759889E-2</c:v>
                </c:pt>
                <c:pt idx="33">
                  <c:v>4.5458572215033112E-2</c:v>
                </c:pt>
                <c:pt idx="34">
                  <c:v>5.3021114816280794E-2</c:v>
                </c:pt>
                <c:pt idx="35">
                  <c:v>7.1132023249377271E-2</c:v>
                </c:pt>
                <c:pt idx="36">
                  <c:v>0.10345957094229115</c:v>
                </c:pt>
                <c:pt idx="37">
                  <c:v>0.11406683267346732</c:v>
                </c:pt>
                <c:pt idx="38">
                  <c:v>0.11144811486542455</c:v>
                </c:pt>
                <c:pt idx="39">
                  <c:v>0.10246282080262815</c:v>
                </c:pt>
                <c:pt idx="40">
                  <c:v>7.8484542691447973E-2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5-43E3-9AE5-AB6A76C2C148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3175">
              <a:solidFill>
                <a:srgbClr val="7EA6A7"/>
              </a:solidFill>
            </a:ln>
            <a:effectLst/>
          </c:spPr>
          <c:invertIfNegative val="0"/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Ханш'!$CT$29:$EH$29</c:f>
              <c:numCache>
                <c:formatCode>0.0%</c:formatCode>
                <c:ptCount val="41"/>
                <c:pt idx="0">
                  <c:v>-8.8879815013812244E-3</c:v>
                </c:pt>
                <c:pt idx="1">
                  <c:v>-7.6466710878190861E-3</c:v>
                </c:pt>
                <c:pt idx="2">
                  <c:v>-1.4353510682243095E-2</c:v>
                </c:pt>
                <c:pt idx="3">
                  <c:v>-1.1921551990011006E-3</c:v>
                </c:pt>
                <c:pt idx="4">
                  <c:v>3.1292067235920311E-2</c:v>
                </c:pt>
                <c:pt idx="5">
                  <c:v>4.0600177089335776E-2</c:v>
                </c:pt>
                <c:pt idx="6">
                  <c:v>4.7137490476870533E-2</c:v>
                </c:pt>
                <c:pt idx="7">
                  <c:v>6.9116424728754386E-2</c:v>
                </c:pt>
                <c:pt idx="8">
                  <c:v>7.3458036192266041E-2</c:v>
                </c:pt>
                <c:pt idx="9">
                  <c:v>6.8204429522812512E-2</c:v>
                </c:pt>
                <c:pt idx="10">
                  <c:v>5.8157776398489285E-2</c:v>
                </c:pt>
                <c:pt idx="11">
                  <c:v>0.10955309376228652</c:v>
                </c:pt>
                <c:pt idx="12">
                  <c:v>0.12991452006057944</c:v>
                </c:pt>
                <c:pt idx="13">
                  <c:v>0.12689824734674121</c:v>
                </c:pt>
                <c:pt idx="14">
                  <c:v>0.11826535453383033</c:v>
                </c:pt>
                <c:pt idx="15">
                  <c:v>0.11491433371545823</c:v>
                </c:pt>
                <c:pt idx="16">
                  <c:v>8.9005032346802349E-2</c:v>
                </c:pt>
                <c:pt idx="17">
                  <c:v>8.9338037736816076E-2</c:v>
                </c:pt>
                <c:pt idx="18">
                  <c:v>7.7214525513394583E-2</c:v>
                </c:pt>
                <c:pt idx="19">
                  <c:v>7.0102563053993885E-2</c:v>
                </c:pt>
                <c:pt idx="20">
                  <c:v>6.5888452360776201E-2</c:v>
                </c:pt>
                <c:pt idx="21">
                  <c:v>7.0950958242420703E-2</c:v>
                </c:pt>
                <c:pt idx="22">
                  <c:v>7.8153778406786445E-2</c:v>
                </c:pt>
                <c:pt idx="23">
                  <c:v>6.1324714319002063E-2</c:v>
                </c:pt>
                <c:pt idx="24">
                  <c:v>6.3037565706975815E-2</c:v>
                </c:pt>
                <c:pt idx="25">
                  <c:v>7.2054836111784926E-2</c:v>
                </c:pt>
                <c:pt idx="26">
                  <c:v>8.3173315901751643E-2</c:v>
                </c:pt>
                <c:pt idx="27">
                  <c:v>8.4980809546501168E-2</c:v>
                </c:pt>
                <c:pt idx="28">
                  <c:v>8.9617061815898097E-2</c:v>
                </c:pt>
                <c:pt idx="29">
                  <c:v>9.0036676389557563E-2</c:v>
                </c:pt>
                <c:pt idx="30">
                  <c:v>8.1328710756473244E-2</c:v>
                </c:pt>
                <c:pt idx="31">
                  <c:v>8.2794522915414712E-2</c:v>
                </c:pt>
                <c:pt idx="32">
                  <c:v>8.5339793149159973E-2</c:v>
                </c:pt>
                <c:pt idx="33">
                  <c:v>8.0077363768239276E-2</c:v>
                </c:pt>
                <c:pt idx="34">
                  <c:v>8.2379586032292784E-2</c:v>
                </c:pt>
                <c:pt idx="35">
                  <c:v>7.7050033408770952E-2</c:v>
                </c:pt>
                <c:pt idx="36">
                  <c:v>5.4155495067931131E-2</c:v>
                </c:pt>
                <c:pt idx="37">
                  <c:v>3.2343795979066892E-2</c:v>
                </c:pt>
                <c:pt idx="38">
                  <c:v>3.4097872969853033E-2</c:v>
                </c:pt>
                <c:pt idx="39">
                  <c:v>2.2422778247449093E-2</c:v>
                </c:pt>
                <c:pt idx="40">
                  <c:v>1.6329011816354849E-2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750256"/>
        <c:axId val="109744496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Ханш'!$CT$26:$EH$26</c:f>
              <c:numCache>
                <c:formatCode>0%</c:formatCode>
                <c:ptCount val="41"/>
                <c:pt idx="0">
                  <c:v>-3.6336073753308828E-2</c:v>
                </c:pt>
                <c:pt idx="1">
                  <c:v>-4.5890304354728739E-2</c:v>
                </c:pt>
                <c:pt idx="2">
                  <c:v>-6.4545239371750496E-2</c:v>
                </c:pt>
                <c:pt idx="3">
                  <c:v>-5.0699017137302294E-2</c:v>
                </c:pt>
                <c:pt idx="4">
                  <c:v>-5.3067821697778239E-2</c:v>
                </c:pt>
                <c:pt idx="5">
                  <c:v>-4.5320260373041821E-3</c:v>
                </c:pt>
                <c:pt idx="6">
                  <c:v>-3.188770883699843E-3</c:v>
                </c:pt>
                <c:pt idx="7">
                  <c:v>3.3218462118225212E-2</c:v>
                </c:pt>
                <c:pt idx="8">
                  <c:v>4.1598744034262891E-2</c:v>
                </c:pt>
                <c:pt idx="9">
                  <c:v>3.8955345597878388E-2</c:v>
                </c:pt>
                <c:pt idx="10">
                  <c:v>4.4433533969741701E-2</c:v>
                </c:pt>
                <c:pt idx="11">
                  <c:v>0.11313431253342321</c:v>
                </c:pt>
                <c:pt idx="12">
                  <c:v>0.10929002365042129</c:v>
                </c:pt>
                <c:pt idx="13">
                  <c:v>0.10529158947479833</c:v>
                </c:pt>
                <c:pt idx="14">
                  <c:v>0.1199951817919318</c:v>
                </c:pt>
                <c:pt idx="15">
                  <c:v>4.2976956191459692E-2</c:v>
                </c:pt>
                <c:pt idx="16">
                  <c:v>3.7738588202366419E-2</c:v>
                </c:pt>
                <c:pt idx="17">
                  <c:v>2.1198164354303106E-2</c:v>
                </c:pt>
                <c:pt idx="18">
                  <c:v>4.3246519851092291E-3</c:v>
                </c:pt>
                <c:pt idx="19">
                  <c:v>-5.1165216587617524E-3</c:v>
                </c:pt>
                <c:pt idx="20">
                  <c:v>-3.1571443607544269E-3</c:v>
                </c:pt>
                <c:pt idx="21">
                  <c:v>-2.6287420924281379E-3</c:v>
                </c:pt>
                <c:pt idx="22">
                  <c:v>-2.0995248531520017E-2</c:v>
                </c:pt>
                <c:pt idx="23">
                  <c:v>-5.8668629994003574E-2</c:v>
                </c:pt>
                <c:pt idx="24">
                  <c:v>-7.8306069541097645E-2</c:v>
                </c:pt>
                <c:pt idx="25">
                  <c:v>-6.5792688254990295E-2</c:v>
                </c:pt>
                <c:pt idx="26">
                  <c:v>-7.6035351078935998E-2</c:v>
                </c:pt>
                <c:pt idx="27">
                  <c:v>3.6326088369220688E-3</c:v>
                </c:pt>
                <c:pt idx="28">
                  <c:v>4.7096968479107826E-2</c:v>
                </c:pt>
                <c:pt idx="29">
                  <c:v>9.4261656584962994E-2</c:v>
                </c:pt>
                <c:pt idx="30">
                  <c:v>9.1045097311095224E-2</c:v>
                </c:pt>
                <c:pt idx="31">
                  <c:v>0.10468531787478974</c:v>
                </c:pt>
                <c:pt idx="32">
                  <c:v>0.11418090484291987</c:v>
                </c:pt>
                <c:pt idx="33">
                  <c:v>0.1255359359832724</c:v>
                </c:pt>
                <c:pt idx="34">
                  <c:v>0.13540070084857359</c:v>
                </c:pt>
                <c:pt idx="35">
                  <c:v>0.14818205665814821</c:v>
                </c:pt>
                <c:pt idx="36">
                  <c:v>0.15761506601022224</c:v>
                </c:pt>
                <c:pt idx="37">
                  <c:v>0.14641062865253418</c:v>
                </c:pt>
                <c:pt idx="38">
                  <c:v>0.14554598783527761</c:v>
                </c:pt>
                <c:pt idx="39">
                  <c:v>0.12488559905007723</c:v>
                </c:pt>
                <c:pt idx="40">
                  <c:v>9.4813554507802822E-2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65-43E3-9AE5-AB6A76C2C148}"/>
            </c:ext>
          </c:extLst>
        </c:ser>
        <c:ser>
          <c:idx val="1"/>
          <c:order val="1"/>
          <c:tx>
            <c:strRef>
              <c:f>'3.2.3. Ханш'!$A$28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bg1"/>
                </a:solidFill>
              </a:ln>
              <a:effectLst/>
            </c:spPr>
          </c:marker>
          <c:cat>
            <c:multiLvlStrRef>
              <c:f>'3.2.3. Ханш'!$CT$24:$EH$25</c:f>
              <c:multiLvlStrCache>
                <c:ptCount val="41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Ханш'!$CT$27:$EH$27</c:f>
              <c:numCache>
                <c:formatCode>0%</c:formatCode>
                <c:ptCount val="41"/>
                <c:pt idx="0">
                  <c:v>-2.7529915836949859E-2</c:v>
                </c:pt>
                <c:pt idx="1">
                  <c:v>-3.8297430642492913E-2</c:v>
                </c:pt>
                <c:pt idx="2">
                  <c:v>-5.0117296973924419E-2</c:v>
                </c:pt>
                <c:pt idx="3">
                  <c:v>-4.9506861938301228E-2</c:v>
                </c:pt>
                <c:pt idx="4">
                  <c:v>-8.4359888933698612E-2</c:v>
                </c:pt>
                <c:pt idx="5">
                  <c:v>-4.5132203126640236E-2</c:v>
                </c:pt>
                <c:pt idx="6">
                  <c:v>-5.0315164718971017E-2</c:v>
                </c:pt>
                <c:pt idx="7">
                  <c:v>-3.5907064069467309E-2</c:v>
                </c:pt>
                <c:pt idx="8">
                  <c:v>-3.1930317655118112E-2</c:v>
                </c:pt>
                <c:pt idx="9">
                  <c:v>-2.9237970101033017E-2</c:v>
                </c:pt>
                <c:pt idx="10">
                  <c:v>-1.7547675906682159E-2</c:v>
                </c:pt>
                <c:pt idx="11">
                  <c:v>9.8189817546834313E-4</c:v>
                </c:pt>
                <c:pt idx="12">
                  <c:v>-2.0662353447818527E-2</c:v>
                </c:pt>
                <c:pt idx="13">
                  <c:v>-2.1551926819149969E-2</c:v>
                </c:pt>
                <c:pt idx="14">
                  <c:v>1.6513328615239686E-3</c:v>
                </c:pt>
                <c:pt idx="15">
                  <c:v>-7.1937377523998425E-2</c:v>
                </c:pt>
                <c:pt idx="16">
                  <c:v>-5.126644414443593E-2</c:v>
                </c:pt>
                <c:pt idx="17">
                  <c:v>-6.8139873382512706E-2</c:v>
                </c:pt>
                <c:pt idx="18">
                  <c:v>-7.2889873528284799E-2</c:v>
                </c:pt>
                <c:pt idx="19">
                  <c:v>-7.5219084712755513E-2</c:v>
                </c:pt>
                <c:pt idx="20">
                  <c:v>-6.9045596721530211E-2</c:v>
                </c:pt>
                <c:pt idx="21">
                  <c:v>-7.3579700334849174E-2</c:v>
                </c:pt>
                <c:pt idx="22">
                  <c:v>-9.5643163412346022E-2</c:v>
                </c:pt>
                <c:pt idx="23">
                  <c:v>-0.11770816869831979</c:v>
                </c:pt>
                <c:pt idx="24">
                  <c:v>-0.14134363524807347</c:v>
                </c:pt>
                <c:pt idx="25">
                  <c:v>-0.13784752436677516</c:v>
                </c:pt>
                <c:pt idx="26">
                  <c:v>-0.1592086669806877</c:v>
                </c:pt>
                <c:pt idx="27">
                  <c:v>-8.1348200709579377E-2</c:v>
                </c:pt>
                <c:pt idx="28">
                  <c:v>-4.2520093336790299E-2</c:v>
                </c:pt>
                <c:pt idx="29">
                  <c:v>4.2249801954055144E-3</c:v>
                </c:pt>
                <c:pt idx="30">
                  <c:v>9.7163865546219252E-3</c:v>
                </c:pt>
                <c:pt idx="31">
                  <c:v>2.1847854698604952E-2</c:v>
                </c:pt>
                <c:pt idx="32">
                  <c:v>2.8841111693759913E-2</c:v>
                </c:pt>
                <c:pt idx="33">
                  <c:v>4.5514686424980022E-2</c:v>
                </c:pt>
                <c:pt idx="34">
                  <c:v>5.3130929791271431E-2</c:v>
                </c:pt>
                <c:pt idx="35">
                  <c:v>7.1132023249377285E-2</c:v>
                </c:pt>
                <c:pt idx="36">
                  <c:v>0.10345957094229097</c:v>
                </c:pt>
                <c:pt idx="37">
                  <c:v>0.11406683267346729</c:v>
                </c:pt>
                <c:pt idx="38">
                  <c:v>0.1114481148654245</c:v>
                </c:pt>
                <c:pt idx="39">
                  <c:v>0.10246282080262814</c:v>
                </c:pt>
                <c:pt idx="40">
                  <c:v>7.8484542691448E-2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65-43E3-9AE5-AB6A76C2C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50256"/>
        <c:axId val="109744496"/>
      </c:lineChart>
      <c:catAx>
        <c:axId val="10975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44496"/>
        <c:crosses val="autoZero"/>
        <c:auto val="1"/>
        <c:lblAlgn val="ctr"/>
        <c:lblOffset val="100"/>
        <c:noMultiLvlLbl val="0"/>
      </c:catAx>
      <c:valAx>
        <c:axId val="1097444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75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688320209973753E-2"/>
          <c:y val="0.63699857048236974"/>
          <c:w val="0.4884009186351706"/>
          <c:h val="0.18793793748299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983820871410507E-2"/>
          <c:y val="5.1342592592592592E-2"/>
          <c:w val="0.88091710411198598"/>
          <c:h val="0.796358632254301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solidFill>
                <a:schemeClr val="accent1">
                  <a:lumMod val="50000"/>
                </a:schemeClr>
              </a:solidFill>
            </a:ln>
            <a:effectLst/>
          </c:spP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Ханш'!$CT$37:$EM$37</c:f>
              <c:numCache>
                <c:formatCode>0.000</c:formatCode>
                <c:ptCount val="46"/>
                <c:pt idx="0">
                  <c:v>5.0736695267672013E-3</c:v>
                </c:pt>
                <c:pt idx="1">
                  <c:v>4.6709997888769563E-3</c:v>
                </c:pt>
                <c:pt idx="2">
                  <c:v>4.2037410435321757E-3</c:v>
                </c:pt>
                <c:pt idx="3">
                  <c:v>4.3720743970687296E-3</c:v>
                </c:pt>
                <c:pt idx="4">
                  <c:v>4.4751916709746993E-3</c:v>
                </c:pt>
                <c:pt idx="5">
                  <c:v>4.2684508940166559E-3</c:v>
                </c:pt>
                <c:pt idx="6">
                  <c:v>4.3966697634255014E-3</c:v>
                </c:pt>
                <c:pt idx="7">
                  <c:v>4.2250779329627173E-3</c:v>
                </c:pt>
                <c:pt idx="8">
                  <c:v>4.1251575820880904E-3</c:v>
                </c:pt>
                <c:pt idx="9">
                  <c:v>4.1112780267010219E-3</c:v>
                </c:pt>
                <c:pt idx="10">
                  <c:v>4.2159004783376393E-3</c:v>
                </c:pt>
                <c:pt idx="11">
                  <c:v>4.1681696862568094E-3</c:v>
                </c:pt>
                <c:pt idx="12">
                  <c:v>4.0802729338247704E-3</c:v>
                </c:pt>
                <c:pt idx="13">
                  <c:v>1.5171960914584718E-3</c:v>
                </c:pt>
                <c:pt idx="14">
                  <c:v>-1.1370770635557741E-2</c:v>
                </c:pt>
                <c:pt idx="15">
                  <c:v>-4.39890809124436E-2</c:v>
                </c:pt>
                <c:pt idx="16">
                  <c:v>-1.8320752978981402E-2</c:v>
                </c:pt>
                <c:pt idx="17">
                  <c:v>-2.0409345870209039E-4</c:v>
                </c:pt>
                <c:pt idx="18">
                  <c:v>-4.7052460293416209E-3</c:v>
                </c:pt>
                <c:pt idx="19">
                  <c:v>-5.7330472993792026E-3</c:v>
                </c:pt>
                <c:pt idx="20">
                  <c:v>-1.7727895864727079E-2</c:v>
                </c:pt>
                <c:pt idx="21">
                  <c:v>-2.9567124210922856E-2</c:v>
                </c:pt>
                <c:pt idx="22">
                  <c:v>-3.7167401863458195E-3</c:v>
                </c:pt>
                <c:pt idx="23">
                  <c:v>-9.9208562459049583E-4</c:v>
                </c:pt>
                <c:pt idx="24">
                  <c:v>-4.0791403963654441E-3</c:v>
                </c:pt>
                <c:pt idx="25">
                  <c:v>-4.713390742756003E-3</c:v>
                </c:pt>
                <c:pt idx="26">
                  <c:v>1.4519509077668728E-3</c:v>
                </c:pt>
                <c:pt idx="27">
                  <c:v>1.4756558828772184E-2</c:v>
                </c:pt>
                <c:pt idx="28">
                  <c:v>1.6624732477700025E-2</c:v>
                </c:pt>
                <c:pt idx="29">
                  <c:v>1.3373538823749229E-2</c:v>
                </c:pt>
                <c:pt idx="30">
                  <c:v>5.0484745085094766E-3</c:v>
                </c:pt>
                <c:pt idx="31">
                  <c:v>-1.6263382850067625E-3</c:v>
                </c:pt>
                <c:pt idx="32">
                  <c:v>7.5286085015674993E-3</c:v>
                </c:pt>
                <c:pt idx="33">
                  <c:v>1.0845709647166499E-2</c:v>
                </c:pt>
                <c:pt idx="34">
                  <c:v>9.6223304219263863E-3</c:v>
                </c:pt>
                <c:pt idx="35">
                  <c:v>5.8982247054175704E-3</c:v>
                </c:pt>
                <c:pt idx="36">
                  <c:v>1.6622335603292782E-2</c:v>
                </c:pt>
                <c:pt idx="37">
                  <c:v>1.0818154450312353E-2</c:v>
                </c:pt>
                <c:pt idx="38">
                  <c:v>1.1801478537680219E-2</c:v>
                </c:pt>
                <c:pt idx="39">
                  <c:v>6.5937845185779012E-3</c:v>
                </c:pt>
                <c:pt idx="40">
                  <c:v>4.3176043835127425E-3</c:v>
                </c:pt>
                <c:pt idx="41">
                  <c:v>7.2856793843388444E-3</c:v>
                </c:pt>
                <c:pt idx="42">
                  <c:v>6.2238903813393717E-3</c:v>
                </c:pt>
                <c:pt idx="43">
                  <c:v>6.6386752712065469E-3</c:v>
                </c:pt>
                <c:pt idx="44">
                  <c:v>6.4123026414297747E-3</c:v>
                </c:pt>
                <c:pt idx="45">
                  <c:v>2.7123261876043701E-3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'3.2.3. Ханш'!$CT$35:$EM$36</c:f>
              <c:multiLvlStrCache>
                <c:ptCount val="44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</c:lvl>
              </c:multiLvlStrCache>
            </c:multiLvlStrRef>
          </c:cat>
          <c:val>
            <c:numRef>
              <c:f>'3.2.3. Ханш'!$CT$38:$EM$38</c:f>
              <c:numCache>
                <c:formatCode>0.000</c:formatCode>
                <c:ptCount val="46"/>
                <c:pt idx="0">
                  <c:v>9.2997139899466676E-5</c:v>
                </c:pt>
                <c:pt idx="1">
                  <c:v>-3.0195865900140006E-5</c:v>
                </c:pt>
                <c:pt idx="2">
                  <c:v>-3.1850590675617239E-5</c:v>
                </c:pt>
                <c:pt idx="3">
                  <c:v>8.7889945836963084E-5</c:v>
                </c:pt>
                <c:pt idx="4">
                  <c:v>-1.1128026533725688E-4</c:v>
                </c:pt>
                <c:pt idx="5">
                  <c:v>-1.6009849944538245E-5</c:v>
                </c:pt>
                <c:pt idx="6">
                  <c:v>-1.9351792785613498E-4</c:v>
                </c:pt>
                <c:pt idx="7">
                  <c:v>-2.3417960749583246E-5</c:v>
                </c:pt>
                <c:pt idx="8">
                  <c:v>1.2125859400384798E-5</c:v>
                </c:pt>
                <c:pt idx="9">
                  <c:v>8.8967476068546605E-6</c:v>
                </c:pt>
                <c:pt idx="10">
                  <c:v>-7.2373752097121266E-6</c:v>
                </c:pt>
                <c:pt idx="11">
                  <c:v>6.1585752722237428E-6</c:v>
                </c:pt>
                <c:pt idx="12">
                  <c:v>1.3763639591331866E-4</c:v>
                </c:pt>
                <c:pt idx="13">
                  <c:v>2.7415201188514971E-3</c:v>
                </c:pt>
                <c:pt idx="14">
                  <c:v>1.5631478802747126E-2</c:v>
                </c:pt>
                <c:pt idx="15">
                  <c:v>4.8248863648111782E-2</c:v>
                </c:pt>
                <c:pt idx="16">
                  <c:v>2.2479366555649135E-2</c:v>
                </c:pt>
                <c:pt idx="17">
                  <c:v>4.5113753330116423E-3</c:v>
                </c:pt>
                <c:pt idx="18">
                  <c:v>9.2118108346004139E-3</c:v>
                </c:pt>
                <c:pt idx="19">
                  <c:v>1.0367804936838355E-2</c:v>
                </c:pt>
                <c:pt idx="20">
                  <c:v>2.2407379293734521E-2</c:v>
                </c:pt>
                <c:pt idx="21">
                  <c:v>3.4629563721222209E-2</c:v>
                </c:pt>
                <c:pt idx="22">
                  <c:v>1.0841369826196257E-2</c:v>
                </c:pt>
                <c:pt idx="23">
                  <c:v>7.2979629700301984E-3</c:v>
                </c:pt>
                <c:pt idx="24">
                  <c:v>1.046836612469363E-2</c:v>
                </c:pt>
                <c:pt idx="25">
                  <c:v>1.1781976931104339E-2</c:v>
                </c:pt>
                <c:pt idx="26">
                  <c:v>4.8219735593504256E-3</c:v>
                </c:pt>
                <c:pt idx="27">
                  <c:v>-8.1029065633477157E-3</c:v>
                </c:pt>
                <c:pt idx="28">
                  <c:v>-1.0077003655925836E-2</c:v>
                </c:pt>
                <c:pt idx="29">
                  <c:v>-6.6211808026456253E-3</c:v>
                </c:pt>
                <c:pt idx="30">
                  <c:v>1.1894934361245646E-3</c:v>
                </c:pt>
                <c:pt idx="31">
                  <c:v>8.0249469138806255E-3</c:v>
                </c:pt>
                <c:pt idx="32">
                  <c:v>-1.1232999985338666E-3</c:v>
                </c:pt>
                <c:pt idx="33">
                  <c:v>-3.9259703390366954E-3</c:v>
                </c:pt>
                <c:pt idx="34">
                  <c:v>-3.4263607785813121E-3</c:v>
                </c:pt>
                <c:pt idx="35">
                  <c:v>2.9064335983733261E-4</c:v>
                </c:pt>
                <c:pt idx="36">
                  <c:v>-9.9582840420904973E-3</c:v>
                </c:pt>
                <c:pt idx="37">
                  <c:v>-4.5577674276641748E-3</c:v>
                </c:pt>
                <c:pt idx="38">
                  <c:v>-4.6051700551913658E-3</c:v>
                </c:pt>
                <c:pt idx="39">
                  <c:v>9.1414766702655468E-5</c:v>
                </c:pt>
                <c:pt idx="40">
                  <c:v>1.380519503422164E-3</c:v>
                </c:pt>
                <c:pt idx="41">
                  <c:v>-2.3660308944499775E-5</c:v>
                </c:pt>
                <c:pt idx="42">
                  <c:v>-7.394021489986357E-5</c:v>
                </c:pt>
                <c:pt idx="43">
                  <c:v>3.5493927580603216E-5</c:v>
                </c:pt>
                <c:pt idx="44">
                  <c:v>-8.8731669517017051E-6</c:v>
                </c:pt>
                <c:pt idx="45">
                  <c:v>3.2742276579067198E-3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7-448D-AA0B-CF1F5353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0399825021872243E-2"/>
          <c:y val="6.0763342082239734E-2"/>
          <c:w val="0.43112510936132981"/>
          <c:h val="0.20940142898804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71350510561821E-2"/>
          <c:y val="0.11504634578421483"/>
          <c:w val="0.8801729005982748"/>
          <c:h val="0.73105868781647254"/>
        </c:manualLayout>
      </c:layout>
      <c:barChart>
        <c:barDir val="col"/>
        <c:grouping val="stacked"/>
        <c:varyColors val="0"/>
        <c:ser>
          <c:idx val="5"/>
          <c:order val="4"/>
          <c:tx>
            <c:strRef>
              <c:f>'1. Инфляц'!$I$2</c:f>
              <c:strCache>
                <c:ptCount val="1"/>
                <c:pt idx="0">
                  <c:v>Зорилтын доод хязгаар</c:v>
                </c:pt>
              </c:strCache>
            </c:strRef>
          </c:tx>
          <c:spPr>
            <a:noFill/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Инфляц'!$I$3:$I$19</c:f>
              <c:numCache>
                <c:formatCode>0.0%</c:formatCode>
                <c:ptCount val="17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C-4565-BA51-FC949D409E04}"/>
            </c:ext>
          </c:extLst>
        </c:ser>
        <c:ser>
          <c:idx val="6"/>
          <c:order val="5"/>
          <c:tx>
            <c:strRef>
              <c:f>'1. Инфляц'!$J$2</c:f>
              <c:strCache>
                <c:ptCount val="1"/>
                <c:pt idx="0">
                  <c:v>Зорилтын дээд хязгаар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Инфляц'!$J$3:$J$19</c:f>
              <c:numCache>
                <c:formatCode>0.0%</c:formatCode>
                <c:ptCount val="17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9C-4565-BA51-FC949D409E04}"/>
            </c:ext>
          </c:extLst>
        </c:ser>
        <c:ser>
          <c:idx val="2"/>
          <c:order val="6"/>
          <c:tx>
            <c:strRef>
              <c:f>'1. Инфляц'!$K$2</c:f>
              <c:strCache>
                <c:ptCount val="1"/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Инфляц'!$K$3:$K$11</c:f>
              <c:numCache>
                <c:formatCode>General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1-9A6A-4834-AAC3-5C7A82B8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2824448"/>
        <c:axId val="212825984"/>
      </c:barChart>
      <c:barChart>
        <c:barDir val="col"/>
        <c:grouping val="clustered"/>
        <c:varyColors val="0"/>
        <c:ser>
          <c:idx val="1"/>
          <c:order val="2"/>
          <c:tx>
            <c:strRef>
              <c:f>'1. Инфляц'!$H$2</c:f>
              <c:strCache>
                <c:ptCount val="1"/>
                <c:pt idx="0">
                  <c:v>Сарын инфляц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C2-4F02-80BE-7D67635B2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A9C3C4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Инфляц'!$H$3:$H$19</c:f>
              <c:numCache>
                <c:formatCode>0.0%</c:formatCode>
                <c:ptCount val="17"/>
                <c:pt idx="0">
                  <c:v>7.6900345659198788E-3</c:v>
                </c:pt>
                <c:pt idx="1">
                  <c:v>6.3416169990180293E-3</c:v>
                </c:pt>
                <c:pt idx="2">
                  <c:v>7.7894670167628632E-3</c:v>
                </c:pt>
                <c:pt idx="3">
                  <c:v>7.6554363000342907E-3</c:v>
                </c:pt>
                <c:pt idx="4">
                  <c:v>5.3999883472009014E-3</c:v>
                </c:pt>
                <c:pt idx="5">
                  <c:v>3.1720350672206354E-3</c:v>
                </c:pt>
                <c:pt idx="6">
                  <c:v>2.9299005853733462E-4</c:v>
                </c:pt>
                <c:pt idx="7">
                  <c:v>9.4348763415792458E-3</c:v>
                </c:pt>
                <c:pt idx="8">
                  <c:v>4.2410758721800335E-5</c:v>
                </c:pt>
                <c:pt idx="9">
                  <c:v>5.0433567859229367E-3</c:v>
                </c:pt>
                <c:pt idx="10">
                  <c:v>1.5619024007534899E-2</c:v>
                </c:pt>
                <c:pt idx="11">
                  <c:v>1.217898592373845E-2</c:v>
                </c:pt>
                <c:pt idx="12">
                  <c:v>1.0973623361790752E-2</c:v>
                </c:pt>
                <c:pt idx="13">
                  <c:v>1.4276879734319348E-2</c:v>
                </c:pt>
                <c:pt idx="14">
                  <c:v>3.498831606808972E-3</c:v>
                </c:pt>
                <c:pt idx="15">
                  <c:v>3.3318434306819356E-3</c:v>
                </c:pt>
                <c:pt idx="16">
                  <c:v>2.1337796789380192E-3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4-460D-8DA0-871A08D40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31697760"/>
        <c:axId val="1131695840"/>
      </c:barChart>
      <c:lineChart>
        <c:grouping val="standard"/>
        <c:varyColors val="0"/>
        <c:ser>
          <c:idx val="4"/>
          <c:order val="0"/>
          <c:tx>
            <c:strRef>
              <c:f>'1. Инфляц'!$F$19</c:f>
              <c:strCache>
                <c:ptCount val="1"/>
                <c:pt idx="0">
                  <c:v>8.3%</c:v>
                </c:pt>
              </c:strCache>
            </c:strRef>
          </c:tx>
          <c:spPr>
            <a:ln w="19050">
              <a:solidFill>
                <a:srgbClr val="286A6C"/>
              </a:solidFill>
            </a:ln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C2-4F02-80BE-7D67635B2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86A6C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Инфляц'!$F$3:$F$19</c:f>
              <c:numCache>
                <c:formatCode>0.0%</c:formatCode>
                <c:ptCount val="17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8.7129663773040988E-2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8.6334765918372636E-2</c:v>
                </c:pt>
                <c:pt idx="16">
                  <c:v>8.2803589306901015E-2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7E2-41A8-8A5C-CD7807484851}"/>
            </c:ext>
          </c:extLst>
        </c:ser>
        <c:ser>
          <c:idx val="0"/>
          <c:order val="1"/>
          <c:tx>
            <c:strRef>
              <c:f>'1. Инфляц'!$G$2</c:f>
              <c:strCache>
                <c:ptCount val="1"/>
                <c:pt idx="0">
                  <c:v>Жилийн инфляц (УБ)</c:v>
                </c:pt>
              </c:strCache>
            </c:strRef>
          </c:tx>
          <c:spPr>
            <a:ln w="1905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C2-4F02-80BE-7D67635B2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ED7D31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Инфляц'!$G$3:$G$19</c:f>
              <c:numCache>
                <c:formatCode>0.0%</c:formatCode>
                <c:ptCount val="17"/>
                <c:pt idx="0">
                  <c:v>7.2230110135489634E-2</c:v>
                </c:pt>
                <c:pt idx="1">
                  <c:v>6.335212472200058E-2</c:v>
                </c:pt>
                <c:pt idx="2">
                  <c:v>6.007850140971871E-2</c:v>
                </c:pt>
                <c:pt idx="3">
                  <c:v>5.1636260815420165E-2</c:v>
                </c:pt>
                <c:pt idx="4">
                  <c:v>4.6970850342257009E-2</c:v>
                </c:pt>
                <c:pt idx="5">
                  <c:v>3.9748303302413301E-2</c:v>
                </c:pt>
                <c:pt idx="6">
                  <c:v>4.4096555517565861E-2</c:v>
                </c:pt>
                <c:pt idx="7">
                  <c:v>5.7585164916863496E-2</c:v>
                </c:pt>
                <c:pt idx="8">
                  <c:v>5.9908001168826663E-2</c:v>
                </c:pt>
                <c:pt idx="9">
                  <c:v>6.3915015791770946E-2</c:v>
                </c:pt>
                <c:pt idx="10">
                  <c:v>7.1430601034489394E-2</c:v>
                </c:pt>
                <c:pt idx="11">
                  <c:v>8.3101455312191375E-2</c:v>
                </c:pt>
                <c:pt idx="12">
                  <c:v>8.8301715721510243E-2</c:v>
                </c:pt>
                <c:pt idx="13">
                  <c:v>0.10326470390743725</c:v>
                </c:pt>
                <c:pt idx="14">
                  <c:v>0.10141728672527606</c:v>
                </c:pt>
                <c:pt idx="15">
                  <c:v>9.8405398091202301E-2</c:v>
                </c:pt>
                <c:pt idx="16">
                  <c:v>9.4046578091024902E-2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27E2-41A8-8A5C-CD7807484851}"/>
            </c:ext>
          </c:extLst>
        </c:ser>
        <c:ser>
          <c:idx val="3"/>
          <c:order val="3"/>
          <c:tx>
            <c:strRef>
              <c:f>'1. Инфляц'!$E$2</c:f>
              <c:strCache>
                <c:ptCount val="1"/>
                <c:pt idx="0">
                  <c:v>Инфляцын зорилт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dPt>
            <c:idx val="72"/>
            <c:bubble3D val="0"/>
            <c:extLst>
              <c:ext xmlns:c16="http://schemas.microsoft.com/office/drawing/2014/chart" uri="{C3380CC4-5D6E-409C-BE32-E72D297353CC}">
                <c16:uniqueId val="{00000005-FEEC-4F44-9B0D-EB8C6504BF96}"/>
              </c:ext>
            </c:extLst>
          </c:dPt>
          <c:dLbls>
            <c:dLbl>
              <c:idx val="16"/>
              <c:layout>
                <c:manualLayout>
                  <c:x val="2.733485095564879E-2"/>
                  <c:y val="-5.10638263652998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C2-4F02-80BE-7D67635B2E03}"/>
                </c:ext>
              </c:extLst>
            </c:dLbl>
            <c:dLbl>
              <c:idx val="85"/>
              <c:layout>
                <c:manualLayout>
                  <c:x val="0.1392046465020941"/>
                  <c:y val="-2.54678490236530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EC-4F44-9B0D-EB8C6504B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Инфляц'!$E$3:$E$19</c:f>
              <c:numCache>
                <c:formatCode>0.0%</c:formatCode>
                <c:ptCount val="17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E2-41A8-8A5C-CD780748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824448"/>
        <c:axId val="212825984"/>
        <c:extLst/>
      </c:lineChart>
      <c:catAx>
        <c:axId val="21282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5984"/>
        <c:crosses val="autoZero"/>
        <c:auto val="1"/>
        <c:lblAlgn val="ctr"/>
        <c:lblOffset val="100"/>
        <c:noMultiLvlLbl val="0"/>
      </c:catAx>
      <c:valAx>
        <c:axId val="212825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%" sourceLinked="0"/>
        <c:majorTickMark val="none"/>
        <c:minorTickMark val="none"/>
        <c:tickLblPos val="nextTo"/>
        <c:spPr>
          <a:ln w="3175">
            <a:solidFill>
              <a:srgbClr val="E8E8E8"/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212824448"/>
        <c:crosses val="autoZero"/>
        <c:crossBetween val="between"/>
        <c:majorUnit val="2.0000000000000004E-2"/>
      </c:valAx>
      <c:valAx>
        <c:axId val="1131695840"/>
        <c:scaling>
          <c:orientation val="minMax"/>
          <c:max val="0.18000000000000002"/>
          <c:min val="-3.0000000000000006E-2"/>
        </c:scaling>
        <c:delete val="1"/>
        <c:axPos val="r"/>
        <c:numFmt formatCode="0.0%" sourceLinked="1"/>
        <c:majorTickMark val="out"/>
        <c:minorTickMark val="none"/>
        <c:tickLblPos val="nextTo"/>
        <c:crossAx val="1131697760"/>
        <c:crosses val="max"/>
        <c:crossBetween val="between"/>
        <c:majorUnit val="3.0000000000000006E-2"/>
      </c:valAx>
      <c:catAx>
        <c:axId val="1131697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1695840"/>
        <c:crosses val="autoZero"/>
        <c:auto val="1"/>
        <c:lblAlgn val="ctr"/>
        <c:lblOffset val="100"/>
        <c:noMultiLvlLbl val="0"/>
      </c:catAx>
      <c:spPr>
        <a:ln w="3175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9.1403652129799215E-2"/>
          <c:y val="2.0425530546119581E-2"/>
          <c:w val="0.79883099388979995"/>
          <c:h val="4.891170722655673E-2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630532634197278E-2"/>
          <c:y val="1.0660869650909087E-2"/>
          <c:w val="0.89663506150679884"/>
          <c:h val="0.93340984649646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'3.2.3. Ханш'!$A$5</c:f>
              <c:strCache>
                <c:ptCount val="1"/>
                <c:pt idx="0">
                  <c:v>Ханшийн өдрийн өөрчлөлт</c:v>
                </c:pt>
              </c:strCache>
            </c:strRef>
          </c:tx>
          <c:spPr>
            <a:solidFill>
              <a:srgbClr val="286A6C"/>
            </a:solidFill>
            <a:ln w="15875">
              <a:noFill/>
            </a:ln>
            <a:effectLst/>
          </c:spPr>
          <c:invertIfNegative val="1"/>
          <c:dPt>
            <c:idx val="479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20D9-495B-9FEF-F04762A075B2}"/>
              </c:ext>
            </c:extLst>
          </c:dPt>
          <c:cat>
            <c:multiLvlStrRef>
              <c:f>'3.2.3. Ханш'!$BOK$3:$CVA$4</c:f>
              <c:multiLvlStrCache>
                <c:ptCount val="849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  <c:pt idx="788">
                    <c:v>3</c:v>
                  </c:pt>
                  <c:pt idx="848">
                    <c:v>6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</c:lvl>
              </c:multiLvlStrCache>
            </c:multiLvlStrRef>
          </c:cat>
          <c:val>
            <c:numRef>
              <c:f>'3.2.3. Ханш'!$BOK$5:$CVA$5</c:f>
              <c:numCache>
                <c:formatCode>0.0%</c:formatCode>
                <c:ptCount val="849"/>
                <c:pt idx="0">
                  <c:v>4.9134185460486535E-5</c:v>
                </c:pt>
                <c:pt idx="1">
                  <c:v>-2.7724356724734278E-4</c:v>
                </c:pt>
                <c:pt idx="2">
                  <c:v>2.0360235757488354E-4</c:v>
                </c:pt>
                <c:pt idx="3">
                  <c:v>-1.8250288670429438E-4</c:v>
                </c:pt>
                <c:pt idx="4">
                  <c:v>2.8082492321201968E-4</c:v>
                </c:pt>
                <c:pt idx="5">
                  <c:v>-5.2639890509076359E-5</c:v>
                </c:pt>
                <c:pt idx="6">
                  <c:v>-2.7023232961320698E-4</c:v>
                </c:pt>
                <c:pt idx="7">
                  <c:v>2.7732629369214834E-4</c:v>
                </c:pt>
                <c:pt idx="8">
                  <c:v>-1.4739841792366093E-4</c:v>
                </c:pt>
                <c:pt idx="9">
                  <c:v>3.0537030537036713E-4</c:v>
                </c:pt>
                <c:pt idx="10">
                  <c:v>-1.3684834746841013E-4</c:v>
                </c:pt>
                <c:pt idx="11">
                  <c:v>-8.422589384737833E-5</c:v>
                </c:pt>
                <c:pt idx="12">
                  <c:v>1.5793685333642671E-4</c:v>
                </c:pt>
                <c:pt idx="13">
                  <c:v>-2.1405837126142746E-4</c:v>
                </c:pt>
                <c:pt idx="14">
                  <c:v>1.5794572283001074E-4</c:v>
                </c:pt>
                <c:pt idx="15">
                  <c:v>7.0187013296862943E-6</c:v>
                </c:pt>
                <c:pt idx="16">
                  <c:v>-1.1229843308602216E-4</c:v>
                </c:pt>
                <c:pt idx="17">
                  <c:v>1.4740824714043477E-4</c:v>
                </c:pt>
                <c:pt idx="18">
                  <c:v>-1.5089572403637064E-4</c:v>
                </c:pt>
                <c:pt idx="19">
                  <c:v>9.8272509669428132E-5</c:v>
                </c:pt>
                <c:pt idx="20">
                  <c:v>2.6671345850148853E-4</c:v>
                </c:pt>
                <c:pt idx="21">
                  <c:v>1.8945640046874601E-4</c:v>
                </c:pt>
                <c:pt idx="22">
                  <c:v>2.9816191946108184E-4</c:v>
                </c:pt>
                <c:pt idx="23">
                  <c:v>-1.0870899303905279E-4</c:v>
                </c:pt>
                <c:pt idx="24">
                  <c:v>5.0151858424452023E-4</c:v>
                </c:pt>
                <c:pt idx="25">
                  <c:v>2.0681653270337996E-4</c:v>
                </c:pt>
                <c:pt idx="26">
                  <c:v>1.8574592760800535E-4</c:v>
                </c:pt>
                <c:pt idx="27">
                  <c:v>2.2425531467584747E-4</c:v>
                </c:pt>
                <c:pt idx="28">
                  <c:v>1.8917299870735427E-4</c:v>
                </c:pt>
                <c:pt idx="29">
                  <c:v>8.5111748573574175E-4</c:v>
                </c:pt>
                <c:pt idx="30">
                  <c:v>3.1146106736645862E-4</c:v>
                </c:pt>
                <c:pt idx="31">
                  <c:v>8.956090666423222E-4</c:v>
                </c:pt>
                <c:pt idx="32">
                  <c:v>-9.7520054527344691E-4</c:v>
                </c:pt>
                <c:pt idx="33">
                  <c:v>3.6387046211538987E-4</c:v>
                </c:pt>
                <c:pt idx="34">
                  <c:v>8.6387800783449542E-4</c:v>
                </c:pt>
                <c:pt idx="35">
                  <c:v>2.5509580070370852E-4</c:v>
                </c:pt>
                <c:pt idx="36">
                  <c:v>7.1618222470637427E-4</c:v>
                </c:pt>
                <c:pt idx="37">
                  <c:v>4.4685716280623566E-4</c:v>
                </c:pt>
                <c:pt idx="38">
                  <c:v>6.8394440509056409E-4</c:v>
                </c:pt>
                <c:pt idx="39">
                  <c:v>7.9506501748793923E-4</c:v>
                </c:pt>
                <c:pt idx="40">
                  <c:v>4.1115412356229619E-4</c:v>
                </c:pt>
                <c:pt idx="41">
                  <c:v>7.557947164029688E-4</c:v>
                </c:pt>
                <c:pt idx="42">
                  <c:v>4.3851711608855481E-4</c:v>
                </c:pt>
                <c:pt idx="43">
                  <c:v>6.0530581858930788E-4</c:v>
                </c:pt>
                <c:pt idx="44">
                  <c:v>5.0759303554537283E-4</c:v>
                </c:pt>
                <c:pt idx="45">
                  <c:v>1.87297152666277E-3</c:v>
                </c:pt>
                <c:pt idx="46">
                  <c:v>3.3053895538590616E-3</c:v>
                </c:pt>
                <c:pt idx="47">
                  <c:v>4.010094375497264E-4</c:v>
                </c:pt>
                <c:pt idx="48">
                  <c:v>3.6940280455861618E-3</c:v>
                </c:pt>
                <c:pt idx="49">
                  <c:v>-1.363378148078076E-3</c:v>
                </c:pt>
                <c:pt idx="50">
                  <c:v>4.233621435638879E-3</c:v>
                </c:pt>
                <c:pt idx="51">
                  <c:v>-6.9690717402415281E-4</c:v>
                </c:pt>
                <c:pt idx="52">
                  <c:v>1.2401918346593988E-3</c:v>
                </c:pt>
                <c:pt idx="53">
                  <c:v>8.440700646776822E-4</c:v>
                </c:pt>
                <c:pt idx="54">
                  <c:v>5.9309337620971903E-4</c:v>
                </c:pt>
                <c:pt idx="55">
                  <c:v>1.7405366883205264E-3</c:v>
                </c:pt>
                <c:pt idx="56">
                  <c:v>1.1971050579397957E-3</c:v>
                </c:pt>
                <c:pt idx="57">
                  <c:v>3.2966432314620597E-3</c:v>
                </c:pt>
                <c:pt idx="58">
                  <c:v>2.6320538532520477E-3</c:v>
                </c:pt>
                <c:pt idx="59">
                  <c:v>1.3108741424980863E-3</c:v>
                </c:pt>
                <c:pt idx="60">
                  <c:v>7.6209275350520578E-3</c:v>
                </c:pt>
                <c:pt idx="61">
                  <c:v>3.6958124223727129E-3</c:v>
                </c:pt>
                <c:pt idx="62">
                  <c:v>8.1826748627558121E-3</c:v>
                </c:pt>
                <c:pt idx="63">
                  <c:v>5.0859691781619532E-3</c:v>
                </c:pt>
                <c:pt idx="64">
                  <c:v>-2.2769393698702789E-3</c:v>
                </c:pt>
                <c:pt idx="65">
                  <c:v>2.0831121961575327E-3</c:v>
                </c:pt>
                <c:pt idx="66">
                  <c:v>9.8642833498852056E-4</c:v>
                </c:pt>
                <c:pt idx="67">
                  <c:v>3.3961864827147803E-3</c:v>
                </c:pt>
                <c:pt idx="68">
                  <c:v>2.1817582598664398E-3</c:v>
                </c:pt>
                <c:pt idx="69">
                  <c:v>-6.2482118604267889E-5</c:v>
                </c:pt>
                <c:pt idx="70">
                  <c:v>2.1442572056249443E-3</c:v>
                </c:pt>
                <c:pt idx="71">
                  <c:v>1.1124967182989387E-3</c:v>
                </c:pt>
                <c:pt idx="72">
                  <c:v>1.8193201970766459E-3</c:v>
                </c:pt>
                <c:pt idx="73">
                  <c:v>1.6622275157551769E-3</c:v>
                </c:pt>
                <c:pt idx="74">
                  <c:v>7.4480109237495817E-4</c:v>
                </c:pt>
                <c:pt idx="75">
                  <c:v>8.0626734127631217E-4</c:v>
                </c:pt>
                <c:pt idx="76">
                  <c:v>1.8852108794280564E-3</c:v>
                </c:pt>
                <c:pt idx="77">
                  <c:v>1.1947586880443062E-3</c:v>
                </c:pt>
                <c:pt idx="78">
                  <c:v>-8.2265186543628577E-4</c:v>
                </c:pt>
                <c:pt idx="79">
                  <c:v>2.6001581573047439E-3</c:v>
                </c:pt>
                <c:pt idx="80">
                  <c:v>9.7374776038017252E-4</c:v>
                </c:pt>
                <c:pt idx="81">
                  <c:v>5.7395229386347779E-4</c:v>
                </c:pt>
                <c:pt idx="82">
                  <c:v>1.562069580153258E-3</c:v>
                </c:pt>
                <c:pt idx="83">
                  <c:v>9.7719764307702128E-4</c:v>
                </c:pt>
                <c:pt idx="84">
                  <c:v>1.044128152992263E-3</c:v>
                </c:pt>
                <c:pt idx="85">
                  <c:v>1.0268929706269692E-3</c:v>
                </c:pt>
                <c:pt idx="86">
                  <c:v>-1.5806961514897022E-4</c:v>
                </c:pt>
                <c:pt idx="87">
                  <c:v>1.922946625325439E-3</c:v>
                </c:pt>
                <c:pt idx="88">
                  <c:v>1.6745186563915659E-4</c:v>
                </c:pt>
                <c:pt idx="89">
                  <c:v>9.62687023687403E-4</c:v>
                </c:pt>
                <c:pt idx="90">
                  <c:v>9.5211137129780354E-4</c:v>
                </c:pt>
                <c:pt idx="91">
                  <c:v>2.8921795464986744E-5</c:v>
                </c:pt>
                <c:pt idx="92">
                  <c:v>1.0957830028310855E-3</c:v>
                </c:pt>
                <c:pt idx="93">
                  <c:v>4.6864868682061633E-4</c:v>
                </c:pt>
                <c:pt idx="94">
                  <c:v>5.1655544147832799E-4</c:v>
                </c:pt>
                <c:pt idx="95">
                  <c:v>4.8422112550960961E-4</c:v>
                </c:pt>
                <c:pt idx="96">
                  <c:v>1.8590220262049151E-4</c:v>
                </c:pt>
                <c:pt idx="97">
                  <c:v>1.9227687870548849E-5</c:v>
                </c:pt>
                <c:pt idx="98">
                  <c:v>2.2431871202766018E-5</c:v>
                </c:pt>
                <c:pt idx="99">
                  <c:v>2.5635849171479208E-5</c:v>
                </c:pt>
                <c:pt idx="100">
                  <c:v>1.0894956596430028E-4</c:v>
                </c:pt>
                <c:pt idx="101">
                  <c:v>-1.7622274555040285E-4</c:v>
                </c:pt>
                <c:pt idx="102">
                  <c:v>1.0895689793311014E-4</c:v>
                </c:pt>
                <c:pt idx="103">
                  <c:v>-1.9225593109517547E-5</c:v>
                </c:pt>
                <c:pt idx="104">
                  <c:v>-8.0108178083682091E-5</c:v>
                </c:pt>
                <c:pt idx="105">
                  <c:v>-3.2045838367356083E-6</c:v>
                </c:pt>
                <c:pt idx="106">
                  <c:v>1.2818376424528211E-5</c:v>
                </c:pt>
                <c:pt idx="107">
                  <c:v>2.5636424231478827E-5</c:v>
                </c:pt>
                <c:pt idx="108">
                  <c:v>1.2817883511040407E-5</c:v>
                </c:pt>
                <c:pt idx="109">
                  <c:v>1.121550431317786E-4</c:v>
                </c:pt>
                <c:pt idx="110">
                  <c:v>-1.4738724075069598E-4</c:v>
                </c:pt>
                <c:pt idx="111">
                  <c:v>3.2045427598159648E-5</c:v>
                </c:pt>
                <c:pt idx="112">
                  <c:v>2.5635520577216298E-5</c:v>
                </c:pt>
                <c:pt idx="113">
                  <c:v>9.2926379876567822E-5</c:v>
                </c:pt>
                <c:pt idx="114">
                  <c:v>-1.6020300925401187E-5</c:v>
                </c:pt>
                <c:pt idx="115">
                  <c:v>4.5177972374155217E-4</c:v>
                </c:pt>
                <c:pt idx="116">
                  <c:v>8.1667947732499968E-4</c:v>
                </c:pt>
                <c:pt idx="117">
                  <c:v>6.3681018896311059E-4</c:v>
                </c:pt>
                <c:pt idx="118">
                  <c:v>8.3787984419259054E-4</c:v>
                </c:pt>
                <c:pt idx="119">
                  <c:v>7.0936489474560105E-4</c:v>
                </c:pt>
                <c:pt idx="120">
                  <c:v>1.6923283244674181E-4</c:v>
                </c:pt>
                <c:pt idx="121">
                  <c:v>6.28928809728313E-4</c:v>
                </c:pt>
                <c:pt idx="122">
                  <c:v>-5.7429457483104684E-5</c:v>
                </c:pt>
                <c:pt idx="123">
                  <c:v>1.2028971634598928E-3</c:v>
                </c:pt>
                <c:pt idx="124">
                  <c:v>7.0429941329619439E-4</c:v>
                </c:pt>
                <c:pt idx="125">
                  <c:v>7.0698835698457252E-4</c:v>
                </c:pt>
                <c:pt idx="126">
                  <c:v>7.5104223021349448E-4</c:v>
                </c:pt>
                <c:pt idx="127">
                  <c:v>1.7489967118877736E-4</c:v>
                </c:pt>
                <c:pt idx="128">
                  <c:v>7.3445016389994677E-4</c:v>
                </c:pt>
                <c:pt idx="129">
                  <c:v>8.3240138267592911E-4</c:v>
                </c:pt>
                <c:pt idx="130">
                  <c:v>1.1301085031141245E-3</c:v>
                </c:pt>
                <c:pt idx="131">
                  <c:v>3.5830928750368862E-4</c:v>
                </c:pt>
                <c:pt idx="132">
                  <c:v>5.4836552207260247E-4</c:v>
                </c:pt>
                <c:pt idx="133">
                  <c:v>3.3897660744619529E-4</c:v>
                </c:pt>
                <c:pt idx="134">
                  <c:v>6.3338643222921043E-4</c:v>
                </c:pt>
                <c:pt idx="135">
                  <c:v>3.7979130467791222E-4</c:v>
                </c:pt>
                <c:pt idx="136">
                  <c:v>9.0166190525908796E-4</c:v>
                </c:pt>
                <c:pt idx="137">
                  <c:v>6.4797956809803381E-4</c:v>
                </c:pt>
                <c:pt idx="138">
                  <c:v>7.4548366411542055E-4</c:v>
                </c:pt>
                <c:pt idx="139">
                  <c:v>2.0832741494092311E-4</c:v>
                </c:pt>
                <c:pt idx="140">
                  <c:v>3.3767258382644272E-4</c:v>
                </c:pt>
                <c:pt idx="141">
                  <c:v>1.4354127363698233E-3</c:v>
                </c:pt>
                <c:pt idx="142">
                  <c:v>4.1898077413793366E-4</c:v>
                </c:pt>
                <c:pt idx="143">
                  <c:v>5.1012375224379625E-4</c:v>
                </c:pt>
                <c:pt idx="144">
                  <c:v>3.1787796004167923E-4</c:v>
                </c:pt>
                <c:pt idx="145">
                  <c:v>3.240695585418063E-4</c:v>
                </c:pt>
                <c:pt idx="146">
                  <c:v>2.4218710683920897E-4</c:v>
                </c:pt>
                <c:pt idx="147">
                  <c:v>4.119328455125526E-4</c:v>
                </c:pt>
                <c:pt idx="148">
                  <c:v>6.569352243008808E-4</c:v>
                </c:pt>
                <c:pt idx="149">
                  <c:v>2.1045820205856103E-4</c:v>
                </c:pt>
                <c:pt idx="150">
                  <c:v>6.3124175617113032E-4</c:v>
                </c:pt>
                <c:pt idx="151">
                  <c:v>3.9545416027175762E-4</c:v>
                </c:pt>
                <c:pt idx="152">
                  <c:v>2.9176745192915909E-4</c:v>
                </c:pt>
                <c:pt idx="153">
                  <c:v>8.844561535565898E-4</c:v>
                </c:pt>
                <c:pt idx="154">
                  <c:v>4.3870369325960112E-5</c:v>
                </c:pt>
                <c:pt idx="155">
                  <c:v>4.3241752732359195E-4</c:v>
                </c:pt>
                <c:pt idx="156">
                  <c:v>2.9755006671394746E-4</c:v>
                </c:pt>
                <c:pt idx="157">
                  <c:v>1.1898462280313105E-4</c:v>
                </c:pt>
                <c:pt idx="158">
                  <c:v>7.7643883822209325E-4</c:v>
                </c:pt>
                <c:pt idx="159">
                  <c:v>2.7216843159028059E-4</c:v>
                </c:pt>
                <c:pt idx="160">
                  <c:v>5.8171901095271927E-4</c:v>
                </c:pt>
                <c:pt idx="161">
                  <c:v>2.9381610862433405E-4</c:v>
                </c:pt>
                <c:pt idx="162">
                  <c:v>5.5933654561268753E-4</c:v>
                </c:pt>
                <c:pt idx="163">
                  <c:v>1.6083647458937644E-3</c:v>
                </c:pt>
                <c:pt idx="164">
                  <c:v>7.8262387907068742E-4</c:v>
                </c:pt>
                <c:pt idx="165">
                  <c:v>1.3272392488947737E-3</c:v>
                </c:pt>
                <c:pt idx="166">
                  <c:v>6.160681782116928E-4</c:v>
                </c:pt>
                <c:pt idx="167">
                  <c:v>1.2655826811074355E-3</c:v>
                </c:pt>
                <c:pt idx="168">
                  <c:v>2.73293622941706E-4</c:v>
                </c:pt>
                <c:pt idx="169">
                  <c:v>2.2788944567599945E-3</c:v>
                </c:pt>
                <c:pt idx="170">
                  <c:v>2.0258967845858677E-3</c:v>
                </c:pt>
                <c:pt idx="171">
                  <c:v>4.7917297835375905E-4</c:v>
                </c:pt>
                <c:pt idx="172">
                  <c:v>2.731522823974375E-3</c:v>
                </c:pt>
                <c:pt idx="173">
                  <c:v>1.1833116084716266E-3</c:v>
                </c:pt>
                <c:pt idx="174">
                  <c:v>4.598380409791325E-3</c:v>
                </c:pt>
                <c:pt idx="175">
                  <c:v>5.6986865446662094E-4</c:v>
                </c:pt>
                <c:pt idx="176">
                  <c:v>7.5633005386155361E-4</c:v>
                </c:pt>
                <c:pt idx="177">
                  <c:v>3.197439600518992E-3</c:v>
                </c:pt>
                <c:pt idx="178">
                  <c:v>2.1715990227804127E-3</c:v>
                </c:pt>
                <c:pt idx="179">
                  <c:v>4.6959501614518562E-3</c:v>
                </c:pt>
                <c:pt idx="180">
                  <c:v>2.7777441203911124E-3</c:v>
                </c:pt>
                <c:pt idx="181">
                  <c:v>3.5765962524278994E-3</c:v>
                </c:pt>
                <c:pt idx="182">
                  <c:v>3.2417789148919685E-3</c:v>
                </c:pt>
                <c:pt idx="183">
                  <c:v>3.3213122033470821E-3</c:v>
                </c:pt>
                <c:pt idx="184">
                  <c:v>-2.4431160644600158E-3</c:v>
                </c:pt>
                <c:pt idx="185">
                  <c:v>4.9461617784598566E-3</c:v>
                </c:pt>
                <c:pt idx="186">
                  <c:v>-7.1590075229277517E-5</c:v>
                </c:pt>
                <c:pt idx="187">
                  <c:v>7.4876647435395682E-4</c:v>
                </c:pt>
                <c:pt idx="188">
                  <c:v>1.5321833015866648E-3</c:v>
                </c:pt>
                <c:pt idx="189">
                  <c:v>7.1432185557007699E-4</c:v>
                </c:pt>
                <c:pt idx="190">
                  <c:v>9.4282663589351223E-4</c:v>
                </c:pt>
                <c:pt idx="191">
                  <c:v>4.6651215308712857E-4</c:v>
                </c:pt>
                <c:pt idx="192">
                  <c:v>9.6228953628929581E-4</c:v>
                </c:pt>
                <c:pt idx="193">
                  <c:v>-2.077021906654597E-5</c:v>
                </c:pt>
                <c:pt idx="194">
                  <c:v>1.3946008177700975E-4</c:v>
                </c:pt>
                <c:pt idx="195">
                  <c:v>3.1151631307091421E-4</c:v>
                </c:pt>
                <c:pt idx="196">
                  <c:v>5.9021372261747196E-4</c:v>
                </c:pt>
                <c:pt idx="197">
                  <c:v>2.6084507877222052E-4</c:v>
                </c:pt>
                <c:pt idx="198">
                  <c:v>5.8674837681094161E-4</c:v>
                </c:pt>
                <c:pt idx="199">
                  <c:v>4.7090042677200294E-4</c:v>
                </c:pt>
                <c:pt idx="200">
                  <c:v>1.2699446434385475E-3</c:v>
                </c:pt>
                <c:pt idx="201">
                  <c:v>4.9373372083061362E-4</c:v>
                </c:pt>
                <c:pt idx="202">
                  <c:v>6.323764945066479E-4</c:v>
                </c:pt>
                <c:pt idx="203">
                  <c:v>8.6232354852056048E-4</c:v>
                </c:pt>
                <c:pt idx="204">
                  <c:v>5.5176565008019374E-4</c:v>
                </c:pt>
                <c:pt idx="205">
                  <c:v>2.3591930380373327E-5</c:v>
                </c:pt>
                <c:pt idx="206">
                  <c:v>-2.6245403368263531E-4</c:v>
                </c:pt>
                <c:pt idx="207">
                  <c:v>6.8727914152066916E-4</c:v>
                </c:pt>
                <c:pt idx="208">
                  <c:v>1.3470851965062813E-3</c:v>
                </c:pt>
                <c:pt idx="209">
                  <c:v>1.0008595617416738E-4</c:v>
                </c:pt>
                <c:pt idx="210">
                  <c:v>7.5351295983416833E-4</c:v>
                </c:pt>
                <c:pt idx="211">
                  <c:v>-1.2058894464084258E-4</c:v>
                </c:pt>
                <c:pt idx="212">
                  <c:v>6.7361460419990138E-4</c:v>
                </c:pt>
                <c:pt idx="213">
                  <c:v>6.5552374289357118E-4</c:v>
                </c:pt>
                <c:pt idx="214">
                  <c:v>8.812927977814855E-4</c:v>
                </c:pt>
                <c:pt idx="215">
                  <c:v>3.2872627374080921E-4</c:v>
                </c:pt>
                <c:pt idx="216">
                  <c:v>7.6286379066869969E-5</c:v>
                </c:pt>
                <c:pt idx="217">
                  <c:v>2.1123847356729897E-4</c:v>
                </c:pt>
                <c:pt idx="218">
                  <c:v>6.0718235123302655E-4</c:v>
                </c:pt>
                <c:pt idx="219">
                  <c:v>5.0421251971410896E-4</c:v>
                </c:pt>
                <c:pt idx="220">
                  <c:v>3.8089880397773612E-5</c:v>
                </c:pt>
                <c:pt idx="221">
                  <c:v>8.8775339792723784E-4</c:v>
                </c:pt>
                <c:pt idx="222">
                  <c:v>1.3465490290220927E-4</c:v>
                </c:pt>
                <c:pt idx="223">
                  <c:v>5.736697301410576E-4</c:v>
                </c:pt>
                <c:pt idx="224">
                  <c:v>3.2469811850610597E-4</c:v>
                </c:pt>
                <c:pt idx="225">
                  <c:v>1.1404609216669748E-4</c:v>
                </c:pt>
                <c:pt idx="226">
                  <c:v>1.4912019087387485E-4</c:v>
                </c:pt>
                <c:pt idx="227">
                  <c:v>5.3792204223257478E-4</c:v>
                </c:pt>
                <c:pt idx="228">
                  <c:v>-9.3501363074510735E-5</c:v>
                </c:pt>
                <c:pt idx="229">
                  <c:v>3.4189632651404622E-4</c:v>
                </c:pt>
                <c:pt idx="230">
                  <c:v>2.2785298224481387E-4</c:v>
                </c:pt>
                <c:pt idx="231">
                  <c:v>3.7382740855829155E-4</c:v>
                </c:pt>
                <c:pt idx="232">
                  <c:v>3.5033223173308592E-4</c:v>
                </c:pt>
                <c:pt idx="233">
                  <c:v>4.3776192755418109E-5</c:v>
                </c:pt>
                <c:pt idx="234">
                  <c:v>5.8073873468988957E-4</c:v>
                </c:pt>
                <c:pt idx="235">
                  <c:v>6.1248417749126816E-5</c:v>
                </c:pt>
                <c:pt idx="236">
                  <c:v>1.3415498400348724E-4</c:v>
                </c:pt>
                <c:pt idx="237">
                  <c:v>7.9898989015347865E-4</c:v>
                </c:pt>
                <c:pt idx="238">
                  <c:v>2.3600917230703899E-4</c:v>
                </c:pt>
                <c:pt idx="239">
                  <c:v>9.0303185663387353E-5</c:v>
                </c:pt>
                <c:pt idx="240">
                  <c:v>6.7866910948710668E-4</c:v>
                </c:pt>
                <c:pt idx="241">
                  <c:v>3.4347056631878203E-4</c:v>
                </c:pt>
                <c:pt idx="242">
                  <c:v>7.9727645706650918E-4</c:v>
                </c:pt>
                <c:pt idx="243">
                  <c:v>8.7223501500144351E-5</c:v>
                </c:pt>
                <c:pt idx="244">
                  <c:v>5.9306808072712158E-4</c:v>
                </c:pt>
                <c:pt idx="245">
                  <c:v>4.6197025957495086E-4</c:v>
                </c:pt>
                <c:pt idx="246">
                  <c:v>3.5720820010620713E-4</c:v>
                </c:pt>
                <c:pt idx="247">
                  <c:v>7.7512628461939848E-4</c:v>
                </c:pt>
                <c:pt idx="248">
                  <c:v>3.68407464457432E-4</c:v>
                </c:pt>
                <c:pt idx="249">
                  <c:v>5.7415601964883045E-4</c:v>
                </c:pt>
                <c:pt idx="250">
                  <c:v>1.6519249272572978E-4</c:v>
                </c:pt>
                <c:pt idx="251">
                  <c:v>7.9684969096716074E-4</c:v>
                </c:pt>
                <c:pt idx="252">
                  <c:v>4.3429921478654876E-5</c:v>
                </c:pt>
                <c:pt idx="253">
                  <c:v>5.0087000830933981E-4</c:v>
                </c:pt>
                <c:pt idx="254">
                  <c:v>5.7296308728727041E-4</c:v>
                </c:pt>
                <c:pt idx="255">
                  <c:v>5.9577175579161867E-4</c:v>
                </c:pt>
                <c:pt idx="256">
                  <c:v>7.6594908317328958E-4</c:v>
                </c:pt>
                <c:pt idx="257">
                  <c:v>5.7763234279017972E-4</c:v>
                </c:pt>
                <c:pt idx="258">
                  <c:v>6.1193680886506563E-4</c:v>
                </c:pt>
                <c:pt idx="259">
                  <c:v>1.122159623600405E-3</c:v>
                </c:pt>
                <c:pt idx="260">
                  <c:v>2.1323067524958716E-4</c:v>
                </c:pt>
                <c:pt idx="261">
                  <c:v>1.2675877804537716E-3</c:v>
                </c:pt>
                <c:pt idx="262">
                  <c:v>6.6751832798161992E-4</c:v>
                </c:pt>
                <c:pt idx="263">
                  <c:v>3.1340931832035679E-4</c:v>
                </c:pt>
                <c:pt idx="264">
                  <c:v>1.144016763582334E-3</c:v>
                </c:pt>
                <c:pt idx="265">
                  <c:v>1.5791211473037414E-4</c:v>
                </c:pt>
                <c:pt idx="266">
                  <c:v>8.0953064446687151E-4</c:v>
                </c:pt>
                <c:pt idx="267">
                  <c:v>6.7979990362321274E-4</c:v>
                </c:pt>
                <c:pt idx="268">
                  <c:v>7.939943073187461E-4</c:v>
                </c:pt>
                <c:pt idx="269">
                  <c:v>6.2724476293585241E-4</c:v>
                </c:pt>
                <c:pt idx="270">
                  <c:v>1.5456614142794756E-4</c:v>
                </c:pt>
                <c:pt idx="271">
                  <c:v>7.7557316574083934E-4</c:v>
                </c:pt>
                <c:pt idx="272">
                  <c:v>4.2037232977776284E-4</c:v>
                </c:pt>
                <c:pt idx="273">
                  <c:v>3.5445078708096212E-4</c:v>
                </c:pt>
                <c:pt idx="274">
                  <c:v>9.8296667342934185E-4</c:v>
                </c:pt>
                <c:pt idx="275">
                  <c:v>2.7119224675642428E-4</c:v>
                </c:pt>
                <c:pt idx="276">
                  <c:v>8.2477168949757207E-4</c:v>
                </c:pt>
                <c:pt idx="277">
                  <c:v>6.5870329551254159E-4</c:v>
                </c:pt>
                <c:pt idx="278">
                  <c:v>1.4248261712079824E-4</c:v>
                </c:pt>
                <c:pt idx="279">
                  <c:v>1.2308744337123922E-3</c:v>
                </c:pt>
                <c:pt idx="280">
                  <c:v>7.1143590531619338E-5</c:v>
                </c:pt>
                <c:pt idx="281">
                  <c:v>2.2479775316064377E-4</c:v>
                </c:pt>
                <c:pt idx="282">
                  <c:v>5.4337621548428139E-4</c:v>
                </c:pt>
                <c:pt idx="283">
                  <c:v>2.1893846123233196E-4</c:v>
                </c:pt>
                <c:pt idx="284">
                  <c:v>1.0802390170963072E-3</c:v>
                </c:pt>
                <c:pt idx="285">
                  <c:v>9.3709002311426204E-5</c:v>
                </c:pt>
                <c:pt idx="286">
                  <c:v>-2.7542186395290713E-4</c:v>
                </c:pt>
                <c:pt idx="287">
                  <c:v>2.27214632622319E-4</c:v>
                </c:pt>
                <c:pt idx="288">
                  <c:v>5.7642615782160789E-4</c:v>
                </c:pt>
                <c:pt idx="289">
                  <c:v>2.8946599200274648E-4</c:v>
                </c:pt>
                <c:pt idx="290">
                  <c:v>1.3901695155671412E-4</c:v>
                </c:pt>
                <c:pt idx="291">
                  <c:v>2.3828164890904446E-4</c:v>
                </c:pt>
                <c:pt idx="292">
                  <c:v>2.8076504219987086E-4</c:v>
                </c:pt>
                <c:pt idx="293">
                  <c:v>-1.8428894237998428E-4</c:v>
                </c:pt>
                <c:pt idx="294">
                  <c:v>1.5880127721601411E-4</c:v>
                </c:pt>
                <c:pt idx="295">
                  <c:v>1.1341147383880923E-4</c:v>
                </c:pt>
                <c:pt idx="296">
                  <c:v>5.3864341239107105E-5</c:v>
                </c:pt>
                <c:pt idx="297">
                  <c:v>1.3607100638690639E-4</c:v>
                </c:pt>
                <c:pt idx="298">
                  <c:v>-1.4739020138598846E-4</c:v>
                </c:pt>
                <c:pt idx="299">
                  <c:v>-1.1339379112462744E-5</c:v>
                </c:pt>
                <c:pt idx="300">
                  <c:v>-3.1183646161947465E-5</c:v>
                </c:pt>
                <c:pt idx="301">
                  <c:v>-2.9483639415084362E-4</c:v>
                </c:pt>
                <c:pt idx="302">
                  <c:v>-2.3537151834474024E-4</c:v>
                </c:pt>
                <c:pt idx="303">
                  <c:v>-2.4960927638839614E-4</c:v>
                </c:pt>
                <c:pt idx="304">
                  <c:v>-1.9860240649383076E-4</c:v>
                </c:pt>
                <c:pt idx="305">
                  <c:v>-5.5052171864933275E-4</c:v>
                </c:pt>
                <c:pt idx="306">
                  <c:v>-3.7478811694513503E-4</c:v>
                </c:pt>
                <c:pt idx="307">
                  <c:v>-7.1861321850674731E-4</c:v>
                </c:pt>
                <c:pt idx="308">
                  <c:v>-3.0982280409530549E-4</c:v>
                </c:pt>
                <c:pt idx="309">
                  <c:v>-5.7718826857744432E-4</c:v>
                </c:pt>
                <c:pt idx="310">
                  <c:v>-3.6699648935145657E-4</c:v>
                </c:pt>
                <c:pt idx="311">
                  <c:v>-7.4849234289486866E-4</c:v>
                </c:pt>
                <c:pt idx="312">
                  <c:v>-3.0474779983469258E-4</c:v>
                </c:pt>
                <c:pt idx="313">
                  <c:v>-8.5184457112907896E-4</c:v>
                </c:pt>
                <c:pt idx="314">
                  <c:v>-5.4461882385137272E-4</c:v>
                </c:pt>
                <c:pt idx="315">
                  <c:v>-9.842716247330241E-4</c:v>
                </c:pt>
                <c:pt idx="316">
                  <c:v>-8.5387585387575182E-4</c:v>
                </c:pt>
                <c:pt idx="317">
                  <c:v>-7.5742635100572997E-4</c:v>
                </c:pt>
                <c:pt idx="318">
                  <c:v>-2.7745677967061511E-4</c:v>
                </c:pt>
                <c:pt idx="319">
                  <c:v>-4.6351002984212908E-4</c:v>
                </c:pt>
                <c:pt idx="320">
                  <c:v>-5.7249996421870897E-4</c:v>
                </c:pt>
                <c:pt idx="321">
                  <c:v>-5.2700167552155452E-4</c:v>
                </c:pt>
                <c:pt idx="322">
                  <c:v>-8.5396362344214438E-4</c:v>
                </c:pt>
                <c:pt idx="323">
                  <c:v>-8.0306771868543514E-4</c:v>
                </c:pt>
                <c:pt idx="324">
                  <c:v>-2.6694758355028103E-4</c:v>
                </c:pt>
                <c:pt idx="325">
                  <c:v>-7.7521605558594775E-4</c:v>
                </c:pt>
                <c:pt idx="326">
                  <c:v>-9.5109476466870291E-4</c:v>
                </c:pt>
                <c:pt idx="327">
                  <c:v>-3.4225989318037442E-4</c:v>
                </c:pt>
                <c:pt idx="328">
                  <c:v>-5.3802111804812647E-4</c:v>
                </c:pt>
                <c:pt idx="329">
                  <c:v>-2.6483736970439598E-4</c:v>
                </c:pt>
                <c:pt idx="330">
                  <c:v>-3.9736129067546866E-4</c:v>
                </c:pt>
                <c:pt idx="331">
                  <c:v>-2.0164019899016061E-5</c:v>
                </c:pt>
                <c:pt idx="332">
                  <c:v>-3.370339857005078E-4</c:v>
                </c:pt>
                <c:pt idx="333">
                  <c:v>-1.8730423105850491E-4</c:v>
                </c:pt>
                <c:pt idx="334">
                  <c:v>-4.6402508617604532E-4</c:v>
                </c:pt>
                <c:pt idx="335">
                  <c:v>-7.4682168262674153E-4</c:v>
                </c:pt>
                <c:pt idx="336">
                  <c:v>-1.7025255090263869E-4</c:v>
                </c:pt>
                <c:pt idx="337">
                  <c:v>-2.886127826601248E-4</c:v>
                </c:pt>
                <c:pt idx="338">
                  <c:v>-4.8500945479734714E-4</c:v>
                </c:pt>
                <c:pt idx="339">
                  <c:v>-1.9352024886132302E-4</c:v>
                </c:pt>
                <c:pt idx="340">
                  <c:v>-4.2467138523760717E-4</c:v>
                </c:pt>
                <c:pt idx="341">
                  <c:v>-2.0231038459217476E-4</c:v>
                </c:pt>
                <c:pt idx="342">
                  <c:v>-3.7868604614188506E-4</c:v>
                </c:pt>
                <c:pt idx="343">
                  <c:v>-3.6147853395873675E-4</c:v>
                </c:pt>
                <c:pt idx="344">
                  <c:v>-2.6614440648353721E-4</c:v>
                </c:pt>
                <c:pt idx="345">
                  <c:v>-5.0928136348504793E-4</c:v>
                </c:pt>
                <c:pt idx="346">
                  <c:v>-4.0242147714752985E-4</c:v>
                </c:pt>
                <c:pt idx="347">
                  <c:v>-5.1843484808988816E-4</c:v>
                </c:pt>
                <c:pt idx="348">
                  <c:v>-6.8967315867396461E-4</c:v>
                </c:pt>
                <c:pt idx="349">
                  <c:v>-1.7688696343087784E-4</c:v>
                </c:pt>
                <c:pt idx="350">
                  <c:v>-1.2181257105736698E-4</c:v>
                </c:pt>
                <c:pt idx="351">
                  <c:v>-1.0732414793324097E-4</c:v>
                </c:pt>
                <c:pt idx="352">
                  <c:v>-4.9316387835673936E-5</c:v>
                </c:pt>
                <c:pt idx="353">
                  <c:v>-1.2474760368552662E-4</c:v>
                </c:pt>
                <c:pt idx="354">
                  <c:v>-4.7584091825703112E-4</c:v>
                </c:pt>
                <c:pt idx="355">
                  <c:v>-4.2671899538149205E-4</c:v>
                </c:pt>
                <c:pt idx="356">
                  <c:v>-4.1818889360001332E-4</c:v>
                </c:pt>
                <c:pt idx="357">
                  <c:v>-1.8884479282277322E-4</c:v>
                </c:pt>
                <c:pt idx="358">
                  <c:v>-2.8477361950174362E-4</c:v>
                </c:pt>
                <c:pt idx="359">
                  <c:v>-1.2208060226437389E-4</c:v>
                </c:pt>
                <c:pt idx="360">
                  <c:v>-5.0873128232264975E-4</c:v>
                </c:pt>
                <c:pt idx="361">
                  <c:v>-2.2977272859481257E-4</c:v>
                </c:pt>
                <c:pt idx="362">
                  <c:v>-3.6073881636933258E-4</c:v>
                </c:pt>
                <c:pt idx="363">
                  <c:v>-2.4445964233232864E-4</c:v>
                </c:pt>
                <c:pt idx="364">
                  <c:v>-1.0479403605501147E-4</c:v>
                </c:pt>
                <c:pt idx="365">
                  <c:v>-3.3188256015370676E-4</c:v>
                </c:pt>
                <c:pt idx="366">
                  <c:v>-2.3880179742041818E-4</c:v>
                </c:pt>
                <c:pt idx="367">
                  <c:v>-1.3399398192237566E-4</c:v>
                </c:pt>
                <c:pt idx="368">
                  <c:v>-1.1361881760696413E-4</c:v>
                </c:pt>
                <c:pt idx="369">
                  <c:v>7.2840851480515667E-5</c:v>
                </c:pt>
                <c:pt idx="370">
                  <c:v>3.496106211708927E-5</c:v>
                </c:pt>
                <c:pt idx="371">
                  <c:v>4.3699799854746146E-5</c:v>
                </c:pt>
                <c:pt idx="372">
                  <c:v>-4.0784697581397467E-5</c:v>
                </c:pt>
                <c:pt idx="373">
                  <c:v>3.2337757682410206E-4</c:v>
                </c:pt>
                <c:pt idx="374">
                  <c:v>2.1842772808944311E-4</c:v>
                </c:pt>
                <c:pt idx="375">
                  <c:v>3.7270191417371201E-4</c:v>
                </c:pt>
                <c:pt idx="376">
                  <c:v>4.9189966411122832E-4</c:v>
                </c:pt>
                <c:pt idx="377">
                  <c:v>3.7819832138241694E-5</c:v>
                </c:pt>
                <c:pt idx="378">
                  <c:v>4.5963903789991711E-4</c:v>
                </c:pt>
                <c:pt idx="379">
                  <c:v>3.4602478584266905E-4</c:v>
                </c:pt>
                <c:pt idx="380">
                  <c:v>8.4296199404110261E-4</c:v>
                </c:pt>
                <c:pt idx="381">
                  <c:v>3.3109216850846224E-4</c:v>
                </c:pt>
                <c:pt idx="382">
                  <c:v>4.9066716217271988E-4</c:v>
                </c:pt>
                <c:pt idx="383">
                  <c:v>8.7057963191972121E-5</c:v>
                </c:pt>
                <c:pt idx="384">
                  <c:v>6.0645101384682043E-4</c:v>
                </c:pt>
                <c:pt idx="385">
                  <c:v>7.5977925802628299E-4</c:v>
                </c:pt>
                <c:pt idx="386">
                  <c:v>7.8817962381827478E-4</c:v>
                </c:pt>
                <c:pt idx="387">
                  <c:v>2.4321671477922635E-4</c:v>
                </c:pt>
                <c:pt idx="388">
                  <c:v>1.2621036024951238E-3</c:v>
                </c:pt>
                <c:pt idx="389">
                  <c:v>5.5797924779787955E-4</c:v>
                </c:pt>
                <c:pt idx="390">
                  <c:v>8.2061002531164107E-4</c:v>
                </c:pt>
                <c:pt idx="391">
                  <c:v>4.07081485587657E-4</c:v>
                </c:pt>
                <c:pt idx="392">
                  <c:v>1.3563861256127296E-4</c:v>
                </c:pt>
                <c:pt idx="393">
                  <c:v>3.9531850552299019E-4</c:v>
                </c:pt>
                <c:pt idx="394">
                  <c:v>3.3747436492803651E-4</c:v>
                </c:pt>
                <c:pt idx="395">
                  <c:v>2.3644070240202986E-4</c:v>
                </c:pt>
                <c:pt idx="396">
                  <c:v>1.7872997935963753E-4</c:v>
                </c:pt>
                <c:pt idx="397">
                  <c:v>2.8822264622974103E-4</c:v>
                </c:pt>
                <c:pt idx="398">
                  <c:v>1.2966281904258636E-4</c:v>
                </c:pt>
                <c:pt idx="399">
                  <c:v>4.4943949708886599E-4</c:v>
                </c:pt>
                <c:pt idx="400">
                  <c:v>-3.1677009690311841E-5</c:v>
                </c:pt>
                <c:pt idx="401">
                  <c:v>8.6394581331861175E-5</c:v>
                </c:pt>
                <c:pt idx="402">
                  <c:v>-6.3350553165419932E-5</c:v>
                </c:pt>
                <c:pt idx="403">
                  <c:v>3.5420962298271519E-4</c:v>
                </c:pt>
                <c:pt idx="404">
                  <c:v>1.3242173443694938E-4</c:v>
                </c:pt>
                <c:pt idx="405">
                  <c:v>5.7567044018380642E-6</c:v>
                </c:pt>
                <c:pt idx="406">
                  <c:v>3.7418363205699023E-5</c:v>
                </c:pt>
                <c:pt idx="407">
                  <c:v>-3.0221393292584331E-4</c:v>
                </c:pt>
                <c:pt idx="408">
                  <c:v>9.5010235193537795E-5</c:v>
                </c:pt>
                <c:pt idx="409">
                  <c:v>6.3334139404291889E-5</c:v>
                </c:pt>
                <c:pt idx="410">
                  <c:v>-3.1089335782097383E-4</c:v>
                </c:pt>
                <c:pt idx="411">
                  <c:v>5.7590748621993981E-5</c:v>
                </c:pt>
                <c:pt idx="412">
                  <c:v>-9.5019262996043352E-5</c:v>
                </c:pt>
                <c:pt idx="413">
                  <c:v>-2.1885303730584393E-4</c:v>
                </c:pt>
                <c:pt idx="414">
                  <c:v>-1.1521102339040468E-5</c:v>
                </c:pt>
                <c:pt idx="415">
                  <c:v>-6.0774515028017007E-4</c:v>
                </c:pt>
                <c:pt idx="416">
                  <c:v>1.4410301636402778E-5</c:v>
                </c:pt>
                <c:pt idx="417">
                  <c:v>-6.0522394727091644E-5</c:v>
                </c:pt>
                <c:pt idx="418">
                  <c:v>-4.8132627003849571E-4</c:v>
                </c:pt>
                <c:pt idx="419">
                  <c:v>7.2089529428387422E-5</c:v>
                </c:pt>
                <c:pt idx="420">
                  <c:v>-5.9685827643463085E-4</c:v>
                </c:pt>
                <c:pt idx="421">
                  <c:v>-3.1736048400343719E-5</c:v>
                </c:pt>
                <c:pt idx="422">
                  <c:v>-2.0773345489577544E-4</c:v>
                </c:pt>
                <c:pt idx="423">
                  <c:v>-1.9046189896299026E-4</c:v>
                </c:pt>
                <c:pt idx="424">
                  <c:v>-1.298851238237253E-4</c:v>
                </c:pt>
                <c:pt idx="425">
                  <c:v>-3.8681927745631839E-4</c:v>
                </c:pt>
                <c:pt idx="426">
                  <c:v>-2.5412887221654135E-4</c:v>
                </c:pt>
                <c:pt idx="427">
                  <c:v>-9.2433989133167138E-5</c:v>
                </c:pt>
                <c:pt idx="428">
                  <c:v>-8.6664875592612489E-5</c:v>
                </c:pt>
                <c:pt idx="429">
                  <c:v>-2.4268268372384938E-4</c:v>
                </c:pt>
                <c:pt idx="430">
                  <c:v>-3.2076567633865238E-4</c:v>
                </c:pt>
                <c:pt idx="431">
                  <c:v>4.0469913509921795E-5</c:v>
                </c:pt>
                <c:pt idx="432">
                  <c:v>-5.2030640265943173E-4</c:v>
                </c:pt>
                <c:pt idx="433">
                  <c:v>-6.3626109841785627E-5</c:v>
                </c:pt>
                <c:pt idx="434">
                  <c:v>-2.8633571271563518E-4</c:v>
                </c:pt>
                <c:pt idx="435">
                  <c:v>-2.4591420776565176E-4</c:v>
                </c:pt>
                <c:pt idx="436">
                  <c:v>-1.880982972763956E-4</c:v>
                </c:pt>
                <c:pt idx="437">
                  <c:v>-1.5340131230479059E-4</c:v>
                </c:pt>
                <c:pt idx="438">
                  <c:v>-3.7632509856888596E-5</c:v>
                </c:pt>
                <c:pt idx="439">
                  <c:v>1.7369504361264276E-5</c:v>
                </c:pt>
                <c:pt idx="440">
                  <c:v>-2.7501237555682678E-4</c:v>
                </c:pt>
                <c:pt idx="441">
                  <c:v>-1.0424388435881227E-4</c:v>
                </c:pt>
                <c:pt idx="442">
                  <c:v>-2.0561353921721981E-4</c:v>
                </c:pt>
                <c:pt idx="443">
                  <c:v>-2.4331111671105354E-4</c:v>
                </c:pt>
                <c:pt idx="444">
                  <c:v>1.5934962176178402E-4</c:v>
                </c:pt>
                <c:pt idx="445">
                  <c:v>-1.6222103775109797E-4</c:v>
                </c:pt>
                <c:pt idx="446">
                  <c:v>-1.2748006675322721E-4</c:v>
                </c:pt>
                <c:pt idx="447">
                  <c:v>-1.9993741089752159E-4</c:v>
                </c:pt>
                <c:pt idx="448">
                  <c:v>-1.7389338596507375E-4</c:v>
                </c:pt>
                <c:pt idx="449">
                  <c:v>4.9278361871296639E-5</c:v>
                </c:pt>
                <c:pt idx="450">
                  <c:v>-4.2029472805471535E-4</c:v>
                </c:pt>
                <c:pt idx="451">
                  <c:v>7.24950775843336E-5</c:v>
                </c:pt>
                <c:pt idx="452">
                  <c:v>-8.9887379811970369E-5</c:v>
                </c:pt>
                <c:pt idx="453">
                  <c:v>-1.4499267786971526E-4</c:v>
                </c:pt>
                <c:pt idx="454">
                  <c:v>-9.8609318580522576E-5</c:v>
                </c:pt>
                <c:pt idx="455">
                  <c:v>-3.3646497138606346E-4</c:v>
                </c:pt>
                <c:pt idx="456">
                  <c:v>-1.9730447271826268E-4</c:v>
                </c:pt>
                <c:pt idx="457">
                  <c:v>8.7063268878750932E-6</c:v>
                </c:pt>
                <c:pt idx="458">
                  <c:v>-2.0895002611887037E-4</c:v>
                </c:pt>
                <c:pt idx="459">
                  <c:v>1.1610760853209001E-5</c:v>
                </c:pt>
                <c:pt idx="460">
                  <c:v>-5.3118614155678312E-4</c:v>
                </c:pt>
                <c:pt idx="461">
                  <c:v>-9.8742772174365001E-5</c:v>
                </c:pt>
                <c:pt idx="462">
                  <c:v>-2.6140373807337358E-4</c:v>
                </c:pt>
                <c:pt idx="463">
                  <c:v>-1.5397800729222144E-4</c:v>
                </c:pt>
                <c:pt idx="464">
                  <c:v>-2.9928636184017865E-4</c:v>
                </c:pt>
                <c:pt idx="465">
                  <c:v>-1.4532813639922537E-4</c:v>
                </c:pt>
                <c:pt idx="466">
                  <c:v>-2.0058197843586534E-4</c:v>
                </c:pt>
                <c:pt idx="467">
                  <c:v>-1.8026924083403006E-4</c:v>
                </c:pt>
                <c:pt idx="468">
                  <c:v>-3.082578198611019E-4</c:v>
                </c:pt>
                <c:pt idx="469">
                  <c:v>-2.5599106358475954E-4</c:v>
                </c:pt>
                <c:pt idx="470">
                  <c:v>2.9097342248762814E-5</c:v>
                </c:pt>
                <c:pt idx="471">
                  <c:v>-1.8912722151742667E-4</c:v>
                </c:pt>
                <c:pt idx="472">
                  <c:v>-3.0266079582330629E-4</c:v>
                </c:pt>
                <c:pt idx="473">
                  <c:v>-3.1148567020367057E-4</c:v>
                </c:pt>
                <c:pt idx="474">
                  <c:v>-3.7855844942447092E-4</c:v>
                </c:pt>
                <c:pt idx="475">
                  <c:v>-1.9226399594507448E-4</c:v>
                </c:pt>
                <c:pt idx="476">
                  <c:v>-1.5733715604349108E-4</c:v>
                </c:pt>
                <c:pt idx="477">
                  <c:v>-3.088956107681895E-4</c:v>
                </c:pt>
                <c:pt idx="478">
                  <c:v>-6.1215209355980349E-5</c:v>
                </c:pt>
                <c:pt idx="479">
                  <c:v>-9.9990962915885717E-4</c:v>
                </c:pt>
                <c:pt idx="480">
                  <c:v>-2.7430198898126257E-4</c:v>
                </c:pt>
                <c:pt idx="481">
                  <c:v>-1.3426971867580573E-4</c:v>
                </c:pt>
                <c:pt idx="482">
                  <c:v>-5.6342468792691669E-4</c:v>
                </c:pt>
                <c:pt idx="483">
                  <c:v>-4.8195586452659533E-4</c:v>
                </c:pt>
                <c:pt idx="484">
                  <c:v>-3.8282825330959724E-4</c:v>
                </c:pt>
                <c:pt idx="485">
                  <c:v>-4.4144431223858138E-4</c:v>
                </c:pt>
                <c:pt idx="486">
                  <c:v>-2.9247633866358314E-5</c:v>
                </c:pt>
                <c:pt idx="487">
                  <c:v>-5.1184856302166626E-4</c:v>
                </c:pt>
                <c:pt idx="488">
                  <c:v>5.2674242003059035E-5</c:v>
                </c:pt>
                <c:pt idx="489">
                  <c:v>-4.7404320816057943E-4</c:v>
                </c:pt>
                <c:pt idx="490">
                  <c:v>-1.6101692434256076E-4</c:v>
                </c:pt>
                <c:pt idx="491">
                  <c:v>-7.9057401529580851E-5</c:v>
                </c:pt>
                <c:pt idx="492">
                  <c:v>-4.6266877893508251E-4</c:v>
                </c:pt>
                <c:pt idx="493">
                  <c:v>-2.6073785884406231E-4</c:v>
                </c:pt>
                <c:pt idx="494">
                  <c:v>-5.3040293040296227E-4</c:v>
                </c:pt>
                <c:pt idx="495">
                  <c:v>-9.382265758550723E-5</c:v>
                </c:pt>
                <c:pt idx="496">
                  <c:v>1.1142486005910612E-4</c:v>
                </c:pt>
                <c:pt idx="497">
                  <c:v>-4.4858169024408756E-4</c:v>
                </c:pt>
                <c:pt idx="498">
                  <c:v>6.1597667501578357E-5</c:v>
                </c:pt>
                <c:pt idx="499">
                  <c:v>-1.1732166373845665E-5</c:v>
                </c:pt>
                <c:pt idx="500">
                  <c:v>0</c:v>
                </c:pt>
                <c:pt idx="501">
                  <c:v>3.2263836052814909E-5</c:v>
                </c:pt>
                <c:pt idx="502">
                  <c:v>-9.3855404018183819E-5</c:v>
                </c:pt>
                <c:pt idx="503">
                  <c:v>-8.7997700326525319E-6</c:v>
                </c:pt>
                <c:pt idx="504">
                  <c:v>7.3332062244357843E-5</c:v>
                </c:pt>
                <c:pt idx="505">
                  <c:v>-3.4610195342299477E-4</c:v>
                </c:pt>
                <c:pt idx="506">
                  <c:v>8.8022486811389911E-5</c:v>
                </c:pt>
                <c:pt idx="507">
                  <c:v>-5.9850022883833898E-4</c:v>
                </c:pt>
                <c:pt idx="508">
                  <c:v>8.8067447923112496E-6</c:v>
                </c:pt>
                <c:pt idx="509">
                  <c:v>1.8494001191826648E-4</c:v>
                </c:pt>
                <c:pt idx="510">
                  <c:v>-9.09854012456357E-5</c:v>
                </c:pt>
                <c:pt idx="511">
                  <c:v>3.8158640143448608E-5</c:v>
                </c:pt>
                <c:pt idx="512">
                  <c:v>-7.308568342452304E-4</c:v>
                </c:pt>
                <c:pt idx="513">
                  <c:v>-1.7036425640404307E-4</c:v>
                </c:pt>
                <c:pt idx="514">
                  <c:v>5.8756305285623256E-6</c:v>
                </c:pt>
                <c:pt idx="515">
                  <c:v>-5.5230602454225952E-4</c:v>
                </c:pt>
                <c:pt idx="516">
                  <c:v>-1.6460760193193202E-4</c:v>
                </c:pt>
                <c:pt idx="517">
                  <c:v>-4.5568533604578576E-4</c:v>
                </c:pt>
                <c:pt idx="518">
                  <c:v>1.4117979246575096E-4</c:v>
                </c:pt>
                <c:pt idx="519">
                  <c:v>-1.7056816845073541E-4</c:v>
                </c:pt>
                <c:pt idx="520">
                  <c:v>-6.0003176638767641E-4</c:v>
                </c:pt>
                <c:pt idx="521">
                  <c:v>-9.1236042357167868E-5</c:v>
                </c:pt>
                <c:pt idx="522">
                  <c:v>-4.2090143547990344E-4</c:v>
                </c:pt>
                <c:pt idx="523">
                  <c:v>-2.7973757670696209E-4</c:v>
                </c:pt>
                <c:pt idx="524">
                  <c:v>-5.3017740325067564E-5</c:v>
                </c:pt>
                <c:pt idx="525">
                  <c:v>-5.3020551354809875E-5</c:v>
                </c:pt>
                <c:pt idx="526">
                  <c:v>-8.424823181814034E-4</c:v>
                </c:pt>
                <c:pt idx="527">
                  <c:v>8.2550333591946412E-5</c:v>
                </c:pt>
                <c:pt idx="528">
                  <c:v>-2.3289064457643338E-4</c:v>
                </c:pt>
                <c:pt idx="529">
                  <c:v>-8.1678146820152175E-4</c:v>
                </c:pt>
                <c:pt idx="530">
                  <c:v>-1.2689643775143367E-4</c:v>
                </c:pt>
                <c:pt idx="531">
                  <c:v>-3.3941726482800139E-4</c:v>
                </c:pt>
                <c:pt idx="532">
                  <c:v>-8.8573697746285873E-6</c:v>
                </c:pt>
                <c:pt idx="533">
                  <c:v>-4.0449013575516446E-4</c:v>
                </c:pt>
                <c:pt idx="534">
                  <c:v>-3.396729097563389E-4</c:v>
                </c:pt>
                <c:pt idx="535">
                  <c:v>-5.4661600373473451E-4</c:v>
                </c:pt>
                <c:pt idx="536">
                  <c:v>-2.1285338835996814E-4</c:v>
                </c:pt>
                <c:pt idx="537">
                  <c:v>-1.052665817043108E-3</c:v>
                </c:pt>
                <c:pt idx="538">
                  <c:v>-1.1840169551236013E-4</c:v>
                </c:pt>
                <c:pt idx="539">
                  <c:v>-6.6608840325288465E-4</c:v>
                </c:pt>
                <c:pt idx="540">
                  <c:v>1.0960754573896558E-4</c:v>
                </c:pt>
                <c:pt idx="541">
                  <c:v>-3.1990047540775279E-4</c:v>
                </c:pt>
                <c:pt idx="542">
                  <c:v>2.133352296465052E-4</c:v>
                </c:pt>
                <c:pt idx="543">
                  <c:v>-1.6885436755154082E-4</c:v>
                </c:pt>
                <c:pt idx="544">
                  <c:v>2.1628860603484235E-4</c:v>
                </c:pt>
                <c:pt idx="545">
                  <c:v>-2.1031740154331402E-4</c:v>
                </c:pt>
                <c:pt idx="546">
                  <c:v>5.9256801199447651E-5</c:v>
                </c:pt>
                <c:pt idx="547">
                  <c:v>2.8145312768490527E-4</c:v>
                </c:pt>
                <c:pt idx="548">
                  <c:v>9.1816757446849806E-5</c:v>
                </c:pt>
                <c:pt idx="549">
                  <c:v>2.6654030681694252E-5</c:v>
                </c:pt>
                <c:pt idx="550">
                  <c:v>-2.0730360204890275E-5</c:v>
                </c:pt>
                <c:pt idx="551">
                  <c:v>9.1807784115438551E-5</c:v>
                </c:pt>
                <c:pt idx="552">
                  <c:v>-8.5876817109031833E-5</c:v>
                </c:pt>
                <c:pt idx="553">
                  <c:v>-7.6999620924889101E-5</c:v>
                </c:pt>
                <c:pt idx="554">
                  <c:v>-2.6655767419558885E-5</c:v>
                </c:pt>
                <c:pt idx="555">
                  <c:v>-9.7740419217506869E-5</c:v>
                </c:pt>
                <c:pt idx="556">
                  <c:v>8.8863612126566238E-6</c:v>
                </c:pt>
                <c:pt idx="557">
                  <c:v>-3.2583034902278207E-5</c:v>
                </c:pt>
                <c:pt idx="558">
                  <c:v>1.7773143595145591E-4</c:v>
                </c:pt>
                <c:pt idx="559">
                  <c:v>3.2578306401909174E-5</c:v>
                </c:pt>
                <c:pt idx="560">
                  <c:v>-2.635795284592346E-4</c:v>
                </c:pt>
                <c:pt idx="561">
                  <c:v>7.7021062298232579E-5</c:v>
                </c:pt>
                <c:pt idx="562">
                  <c:v>-8.8863612128786684E-6</c:v>
                </c:pt>
                <c:pt idx="563">
                  <c:v>-2.073502708876962E-5</c:v>
                </c:pt>
                <c:pt idx="564">
                  <c:v>2.1624119483631965E-4</c:v>
                </c:pt>
                <c:pt idx="565">
                  <c:v>-1.4511681903939255E-4</c:v>
                </c:pt>
                <c:pt idx="566">
                  <c:v>-5.9239951423206705E-6</c:v>
                </c:pt>
                <c:pt idx="567">
                  <c:v>1.0959455937054052E-4</c:v>
                </c:pt>
                <c:pt idx="568">
                  <c:v>-1.0069747812047058E-4</c:v>
                </c:pt>
                <c:pt idx="569">
                  <c:v>1.2440352950582323E-4</c:v>
                </c:pt>
                <c:pt idx="570">
                  <c:v>-2.9616203617410797E-5</c:v>
                </c:pt>
                <c:pt idx="571">
                  <c:v>9.1812950364644763E-5</c:v>
                </c:pt>
                <c:pt idx="572">
                  <c:v>-1.2438031947958894E-4</c:v>
                </c:pt>
                <c:pt idx="573">
                  <c:v>1.510520329826015E-4</c:v>
                </c:pt>
                <c:pt idx="574">
                  <c:v>2.9613572492426243E-5</c:v>
                </c:pt>
                <c:pt idx="575">
                  <c:v>1.5102474732975324E-4</c:v>
                </c:pt>
                <c:pt idx="576">
                  <c:v>-2.6647401582313712E-5</c:v>
                </c:pt>
                <c:pt idx="577">
                  <c:v>-9.4748841547254159E-5</c:v>
                </c:pt>
                <c:pt idx="578">
                  <c:v>3.7607009709716976E-4</c:v>
                </c:pt>
                <c:pt idx="579">
                  <c:v>1.7760412041556428E-4</c:v>
                </c:pt>
                <c:pt idx="580">
                  <c:v>4.1729556956404679E-4</c:v>
                </c:pt>
                <c:pt idx="581">
                  <c:v>2.7512269584728521E-4</c:v>
                </c:pt>
                <c:pt idx="582">
                  <c:v>6.5064887437848995E-5</c:v>
                </c:pt>
                <c:pt idx="583">
                  <c:v>-2.3658419735839153E-5</c:v>
                </c:pt>
                <c:pt idx="584">
                  <c:v>2.661635190359668E-5</c:v>
                </c:pt>
                <c:pt idx="585">
                  <c:v>5.9145874427013467E-6</c:v>
                </c:pt>
                <c:pt idx="586">
                  <c:v>4.1401867224344358E-5</c:v>
                </c:pt>
                <c:pt idx="587">
                  <c:v>-1.7742922791663673E-5</c:v>
                </c:pt>
                <c:pt idx="588">
                  <c:v>-1.4786031340530137E-5</c:v>
                </c:pt>
                <c:pt idx="589">
                  <c:v>-4.140149991715969E-5</c:v>
                </c:pt>
                <c:pt idx="590">
                  <c:v>-9.7593290313446879E-5</c:v>
                </c:pt>
                <c:pt idx="591">
                  <c:v>1.7745966489690623E-4</c:v>
                </c:pt>
                <c:pt idx="592">
                  <c:v>-1.0941404344033678E-4</c:v>
                </c:pt>
                <c:pt idx="593">
                  <c:v>-5.0276818246319799E-5</c:v>
                </c:pt>
                <c:pt idx="594">
                  <c:v>1.094315180516503E-4</c:v>
                </c:pt>
                <c:pt idx="595">
                  <c:v>4.7316559612875508E-5</c:v>
                </c:pt>
                <c:pt idx="596">
                  <c:v>-5.6185756023729994E-5</c:v>
                </c:pt>
                <c:pt idx="597">
                  <c:v>-2.2475565216095728E-4</c:v>
                </c:pt>
                <c:pt idx="598">
                  <c:v>2.5142796293065039E-4</c:v>
                </c:pt>
                <c:pt idx="599">
                  <c:v>-2.7502262282863565E-4</c:v>
                </c:pt>
                <c:pt idx="600">
                  <c:v>2.4255977471510093E-4</c:v>
                </c:pt>
                <c:pt idx="601">
                  <c:v>-1.2716513427746268E-4</c:v>
                </c:pt>
                <c:pt idx="602">
                  <c:v>-2.2478556640048719E-4</c:v>
                </c:pt>
                <c:pt idx="603">
                  <c:v>4.4079710316435872E-4</c:v>
                </c:pt>
                <c:pt idx="604">
                  <c:v>-1.5968158309498381E-4</c:v>
                </c:pt>
                <c:pt idx="605">
                  <c:v>1.6562216261140073E-4</c:v>
                </c:pt>
                <c:pt idx="606">
                  <c:v>-1.2715310120492429E-4</c:v>
                </c:pt>
                <c:pt idx="607">
                  <c:v>-8.2807897507586326E-5</c:v>
                </c:pt>
                <c:pt idx="608">
                  <c:v>5.6195726758634379E-5</c:v>
                </c:pt>
                <c:pt idx="609">
                  <c:v>-7.9852598019014565E-5</c:v>
                </c:pt>
                <c:pt idx="610">
                  <c:v>8.2816714779054834E-5</c:v>
                </c:pt>
                <c:pt idx="611">
                  <c:v>3.5489938602584203E-5</c:v>
                </c:pt>
                <c:pt idx="612">
                  <c:v>-2.0701729481653608E-5</c:v>
                </c:pt>
                <c:pt idx="613">
                  <c:v>-2.9574511502983292E-5</c:v>
                </c:pt>
                <c:pt idx="614">
                  <c:v>-9.1683697159838928E-5</c:v>
                </c:pt>
                <c:pt idx="615">
                  <c:v>-5.9156196019483076E-6</c:v>
                </c:pt>
                <c:pt idx="616">
                  <c:v>-2.3662618387043644E-5</c:v>
                </c:pt>
                <c:pt idx="617">
                  <c:v>6.8031637669330181E-5</c:v>
                </c:pt>
                <c:pt idx="618">
                  <c:v>-3.2534656803751005E-5</c:v>
                </c:pt>
                <c:pt idx="619">
                  <c:v>4.4366884557334174E-5</c:v>
                </c:pt>
                <c:pt idx="620">
                  <c:v>8.872983244812005E-6</c:v>
                </c:pt>
                <c:pt idx="621">
                  <c:v>-4.140688774001422E-5</c:v>
                </c:pt>
                <c:pt idx="622">
                  <c:v>6.5070660822064141E-5</c:v>
                </c:pt>
                <c:pt idx="623">
                  <c:v>-7.985425120371481E-5</c:v>
                </c:pt>
                <c:pt idx="624">
                  <c:v>7.690282736216858E-5</c:v>
                </c:pt>
                <c:pt idx="625">
                  <c:v>-9.1684781804990401E-5</c:v>
                </c:pt>
                <c:pt idx="626">
                  <c:v>6.2114740715379924E-5</c:v>
                </c:pt>
                <c:pt idx="627">
                  <c:v>-7.3941527040433108E-5</c:v>
                </c:pt>
                <c:pt idx="628">
                  <c:v>2.9578797917650945E-6</c:v>
                </c:pt>
                <c:pt idx="629">
                  <c:v>-1.4789355213595812E-5</c:v>
                </c:pt>
                <c:pt idx="630">
                  <c:v>-5.9158295767858249E-5</c:v>
                </c:pt>
                <c:pt idx="631">
                  <c:v>-3.2538987623342841E-5</c:v>
                </c:pt>
                <c:pt idx="632">
                  <c:v>3.8456418524290825E-5</c:v>
                </c:pt>
                <c:pt idx="633">
                  <c:v>1.0649060220435658E-4</c:v>
                </c:pt>
                <c:pt idx="634">
                  <c:v>-2.0704301170737516E-5</c:v>
                </c:pt>
                <c:pt idx="635">
                  <c:v>-2.3662548397251904E-5</c:v>
                </c:pt>
                <c:pt idx="636">
                  <c:v>2.0705219786032458E-5</c:v>
                </c:pt>
                <c:pt idx="637">
                  <c:v>2.662044568535471E-5</c:v>
                </c:pt>
                <c:pt idx="638">
                  <c:v>-4.1408479865112646E-5</c:v>
                </c:pt>
                <c:pt idx="639">
                  <c:v>1.4789355213817856E-5</c:v>
                </c:pt>
                <c:pt idx="640">
                  <c:v>-3.2536100282198888E-5</c:v>
                </c:pt>
                <c:pt idx="641">
                  <c:v>5.0284700140457161E-5</c:v>
                </c:pt>
                <c:pt idx="642">
                  <c:v>2.9577748068554399E-6</c:v>
                </c:pt>
                <c:pt idx="643">
                  <c:v>2.9577660584534371E-5</c:v>
                </c:pt>
                <c:pt idx="644">
                  <c:v>3.2534464349476266E-5</c:v>
                </c:pt>
                <c:pt idx="645">
                  <c:v>6.5066811785419176E-5</c:v>
                </c:pt>
                <c:pt idx="646">
                  <c:v>-1.6265644592716733E-4</c:v>
                </c:pt>
                <c:pt idx="647">
                  <c:v>1.0944122858136396E-4</c:v>
                </c:pt>
                <c:pt idx="648">
                  <c:v>-5.3235852572108833E-5</c:v>
                </c:pt>
                <c:pt idx="649">
                  <c:v>6.8027210884391565E-5</c:v>
                </c:pt>
                <c:pt idx="650">
                  <c:v>0</c:v>
                </c:pt>
                <c:pt idx="651">
                  <c:v>-1.1238513795275296E-4</c:v>
                </c:pt>
                <c:pt idx="652">
                  <c:v>5.3241048848740036E-5</c:v>
                </c:pt>
                <c:pt idx="653">
                  <c:v>1.1830714308946888E-4</c:v>
                </c:pt>
                <c:pt idx="654">
                  <c:v>-5.6189245378424069E-5</c:v>
                </c:pt>
                <c:pt idx="655">
                  <c:v>-3.2532443718813475E-5</c:v>
                </c:pt>
                <c:pt idx="656">
                  <c:v>-1.4492196395887724E-4</c:v>
                </c:pt>
                <c:pt idx="657">
                  <c:v>3.8454257182074514E-5</c:v>
                </c:pt>
                <c:pt idx="658">
                  <c:v>-1.1240042948801321E-4</c:v>
                </c:pt>
                <c:pt idx="659">
                  <c:v>5.9164770928932242E-5</c:v>
                </c:pt>
                <c:pt idx="660">
                  <c:v>1.0353222366510373E-4</c:v>
                </c:pt>
                <c:pt idx="661">
                  <c:v>-8.8732719302986318E-5</c:v>
                </c:pt>
                <c:pt idx="662">
                  <c:v>8.874059349794905E-6</c:v>
                </c:pt>
                <c:pt idx="663">
                  <c:v>2.6621941804583216E-5</c:v>
                </c:pt>
                <c:pt idx="664">
                  <c:v>-1.4789573941964562E-5</c:v>
                </c:pt>
                <c:pt idx="665">
                  <c:v>1.1240242434285008E-4</c:v>
                </c:pt>
                <c:pt idx="666">
                  <c:v>-5.9152521819982873E-5</c:v>
                </c:pt>
                <c:pt idx="667">
                  <c:v>-4.4367015785806707E-5</c:v>
                </c:pt>
                <c:pt idx="668">
                  <c:v>2.9579322870176838E-5</c:v>
                </c:pt>
                <c:pt idx="669">
                  <c:v>-1.1831379183813162E-5</c:v>
                </c:pt>
                <c:pt idx="670">
                  <c:v>-1.7747278750701589E-5</c:v>
                </c:pt>
                <c:pt idx="671">
                  <c:v>-9.1695900897414973E-5</c:v>
                </c:pt>
                <c:pt idx="672">
                  <c:v>1.9524143378224501E-4</c:v>
                </c:pt>
                <c:pt idx="673">
                  <c:v>1.3605080018574967E-4</c:v>
                </c:pt>
                <c:pt idx="674">
                  <c:v>-5.0272803891693307E-5</c:v>
                </c:pt>
                <c:pt idx="675">
                  <c:v>3.8445841638701239E-5</c:v>
                </c:pt>
                <c:pt idx="676">
                  <c:v>-1.5377745445099844E-4</c:v>
                </c:pt>
                <c:pt idx="677">
                  <c:v>7.3942839227569834E-5</c:v>
                </c:pt>
                <c:pt idx="678">
                  <c:v>-1.0055482604010013E-4</c:v>
                </c:pt>
                <c:pt idx="679">
                  <c:v>3.5493507645867339E-5</c:v>
                </c:pt>
                <c:pt idx="680">
                  <c:v>2.9576873251224711E-5</c:v>
                </c:pt>
                <c:pt idx="681">
                  <c:v>-5.6194397122899531E-5</c:v>
                </c:pt>
                <c:pt idx="682">
                  <c:v>1.4197277080563175E-4</c:v>
                </c:pt>
                <c:pt idx="683">
                  <c:v>3.5488154349838652E-5</c:v>
                </c:pt>
                <c:pt idx="684">
                  <c:v>8.5759996214740397E-5</c:v>
                </c:pt>
                <c:pt idx="685">
                  <c:v>3.3709659295877437E-4</c:v>
                </c:pt>
                <c:pt idx="686">
                  <c:v>-7.3899780074215826E-5</c:v>
                </c:pt>
                <c:pt idx="687">
                  <c:v>3.3996411161463236E-4</c:v>
                </c:pt>
                <c:pt idx="688">
                  <c:v>1.6253627514140057E-4</c:v>
                </c:pt>
                <c:pt idx="689">
                  <c:v>4.3138981388191056E-4</c:v>
                </c:pt>
                <c:pt idx="690">
                  <c:v>3.8394858633084006E-4</c:v>
                </c:pt>
                <c:pt idx="691">
                  <c:v>4.0741976340141761E-4</c:v>
                </c:pt>
                <c:pt idx="692">
                  <c:v>2.8035590444286385E-4</c:v>
                </c:pt>
                <c:pt idx="693">
                  <c:v>8.4378226877124263E-4</c:v>
                </c:pt>
                <c:pt idx="694">
                  <c:v>3.448926411111497E-4</c:v>
                </c:pt>
                <c:pt idx="695">
                  <c:v>4.8621936449655401E-4</c:v>
                </c:pt>
                <c:pt idx="696">
                  <c:v>6.5975883458313511E-4</c:v>
                </c:pt>
                <c:pt idx="697">
                  <c:v>6.1517268986466256E-4</c:v>
                </c:pt>
                <c:pt idx="698">
                  <c:v>5.7361207938777525E-4</c:v>
                </c:pt>
                <c:pt idx="699">
                  <c:v>2.7341200543284927E-4</c:v>
                </c:pt>
                <c:pt idx="700">
                  <c:v>3.2330214937204005E-5</c:v>
                </c:pt>
                <c:pt idx="701">
                  <c:v>8.2292432035391272E-5</c:v>
                </c:pt>
                <c:pt idx="702">
                  <c:v>2.6448962318958991E-5</c:v>
                </c:pt>
                <c:pt idx="703">
                  <c:v>5.2014916820208867E-4</c:v>
                </c:pt>
                <c:pt idx="704">
                  <c:v>6.3149114150107266E-4</c:v>
                </c:pt>
                <c:pt idx="705">
                  <c:v>1.8492481191967336E-4</c:v>
                </c:pt>
                <c:pt idx="706">
                  <c:v>1.3499950108886161E-4</c:v>
                </c:pt>
                <c:pt idx="707">
                  <c:v>3.1397819172029884E-4</c:v>
                </c:pt>
                <c:pt idx="708">
                  <c:v>1.2320509247709666E-4</c:v>
                </c:pt>
                <c:pt idx="709">
                  <c:v>6.4528050637058243E-5</c:v>
                </c:pt>
                <c:pt idx="710">
                  <c:v>1.8770585319649591E-4</c:v>
                </c:pt>
                <c:pt idx="711">
                  <c:v>1.4368532327724282E-4</c:v>
                </c:pt>
                <c:pt idx="712">
                  <c:v>2.052352582446737E-4</c:v>
                </c:pt>
                <c:pt idx="713">
                  <c:v>4.8953221825520643E-4</c:v>
                </c:pt>
                <c:pt idx="714">
                  <c:v>1.2305564752179698E-4</c:v>
                </c:pt>
                <c:pt idx="715">
                  <c:v>1.962789035332424E-4</c:v>
                </c:pt>
                <c:pt idx="716">
                  <c:v>2.9582505901859513E-4</c:v>
                </c:pt>
                <c:pt idx="717">
                  <c:v>-3.5137137318841383E-5</c:v>
                </c:pt>
                <c:pt idx="718">
                  <c:v>2.1083023188395167E-4</c:v>
                </c:pt>
                <c:pt idx="719">
                  <c:v>2.5469949850553952E-4</c:v>
                </c:pt>
                <c:pt idx="720">
                  <c:v>1.5512225389713308E-4</c:v>
                </c:pt>
                <c:pt idx="721">
                  <c:v>-2.9263810323865158E-6</c:v>
                </c:pt>
                <c:pt idx="722">
                  <c:v>7.0233350306425635E-5</c:v>
                </c:pt>
                <c:pt idx="723">
                  <c:v>1.0241644281361317E-4</c:v>
                </c:pt>
                <c:pt idx="724">
                  <c:v>-2.3114486931541389E-4</c:v>
                </c:pt>
                <c:pt idx="725">
                  <c:v>-4.6824974099912708E-5</c:v>
                </c:pt>
                <c:pt idx="726">
                  <c:v>0</c:v>
                </c:pt>
                <c:pt idx="727">
                  <c:v>-7.3167448095046161E-5</c:v>
                </c:pt>
                <c:pt idx="728">
                  <c:v>2.5756826290690427E-4</c:v>
                </c:pt>
                <c:pt idx="729">
                  <c:v>1.2582481089706832E-4</c:v>
                </c:pt>
                <c:pt idx="730">
                  <c:v>-1.7262162510101042E-4</c:v>
                </c:pt>
                <c:pt idx="731">
                  <c:v>1.2290440670836844E-4</c:v>
                </c:pt>
                <c:pt idx="732">
                  <c:v>-2.9259357874134029E-4</c:v>
                </c:pt>
                <c:pt idx="733">
                  <c:v>1.7560752888012843E-4</c:v>
                </c:pt>
                <c:pt idx="734">
                  <c:v>1.4046135703238427E-4</c:v>
                </c:pt>
                <c:pt idx="735">
                  <c:v>-1.4629336501070789E-4</c:v>
                </c:pt>
                <c:pt idx="736">
                  <c:v>1.8143031466455461E-4</c:v>
                </c:pt>
                <c:pt idx="737">
                  <c:v>-2.2528387230791314E-4</c:v>
                </c:pt>
                <c:pt idx="738">
                  <c:v>1.0242483480338294E-4</c:v>
                </c:pt>
                <c:pt idx="739">
                  <c:v>1.8434582105575359E-4</c:v>
                </c:pt>
                <c:pt idx="740">
                  <c:v>-4.0958187541684232E-5</c:v>
                </c:pt>
                <c:pt idx="741">
                  <c:v>2.5161060041312133E-4</c:v>
                </c:pt>
                <c:pt idx="742">
                  <c:v>2.1937265271265716E-4</c:v>
                </c:pt>
                <c:pt idx="743">
                  <c:v>1.4621635927114518E-4</c:v>
                </c:pt>
                <c:pt idx="744">
                  <c:v>4.6782394615307865E-5</c:v>
                </c:pt>
                <c:pt idx="745">
                  <c:v>6.1399020539365523E-5</c:v>
                </c:pt>
                <c:pt idx="746">
                  <c:v>1.3448483537303879E-4</c:v>
                </c:pt>
                <c:pt idx="747">
                  <c:v>1.4908270289848424E-4</c:v>
                </c:pt>
                <c:pt idx="748">
                  <c:v>1.8997904385020803E-4</c:v>
                </c:pt>
                <c:pt idx="749">
                  <c:v>1.8117636057590758E-4</c:v>
                </c:pt>
                <c:pt idx="750">
                  <c:v>1.6945686154223871E-4</c:v>
                </c:pt>
                <c:pt idx="751">
                  <c:v>1.8987637587342121E-4</c:v>
                </c:pt>
                <c:pt idx="752">
                  <c:v>1.9860219104961274E-4</c:v>
                </c:pt>
                <c:pt idx="753">
                  <c:v>4.3508603899411469E-4</c:v>
                </c:pt>
                <c:pt idx="754">
                  <c:v>2.8312074954039979E-4</c:v>
                </c:pt>
                <c:pt idx="755">
                  <c:v>2.3635350313822023E-4</c:v>
                </c:pt>
                <c:pt idx="756">
                  <c:v>3.0047726291471122E-4</c:v>
                </c:pt>
                <c:pt idx="757">
                  <c:v>2.3039391526746833E-4</c:v>
                </c:pt>
                <c:pt idx="758">
                  <c:v>2.7699215674847899E-4</c:v>
                </c:pt>
                <c:pt idx="759">
                  <c:v>6.9374608310379671E-4</c:v>
                </c:pt>
                <c:pt idx="760">
                  <c:v>6.2626892278827562E-4</c:v>
                </c:pt>
                <c:pt idx="761">
                  <c:v>7.9762923631365723E-4</c:v>
                </c:pt>
                <c:pt idx="762">
                  <c:v>3.1705217108024542E-4</c:v>
                </c:pt>
                <c:pt idx="763">
                  <c:v>3.7220013899341708E-4</c:v>
                </c:pt>
                <c:pt idx="764">
                  <c:v>8.6039258318337808E-4</c:v>
                </c:pt>
                <c:pt idx="765">
                  <c:v>5.7213388513743801E-4</c:v>
                </c:pt>
                <c:pt idx="766">
                  <c:v>6.4146846935764223E-4</c:v>
                </c:pt>
                <c:pt idx="767">
                  <c:v>2.3495763510794632E-4</c:v>
                </c:pt>
                <c:pt idx="768">
                  <c:v>2.2040229218389662E-4</c:v>
                </c:pt>
                <c:pt idx="769">
                  <c:v>6.6975935053648072E-4</c:v>
                </c:pt>
                <c:pt idx="770">
                  <c:v>6.83798325853191E-4</c:v>
                </c:pt>
                <c:pt idx="771">
                  <c:v>3.0691988522346669E-4</c:v>
                </c:pt>
                <c:pt idx="772">
                  <c:v>1.4183452831328935E-4</c:v>
                </c:pt>
                <c:pt idx="773">
                  <c:v>1.9390950503872517E-4</c:v>
                </c:pt>
                <c:pt idx="774">
                  <c:v>4.5140325646930712E-4</c:v>
                </c:pt>
                <c:pt idx="775">
                  <c:v>3.528612127434716E-4</c:v>
                </c:pt>
                <c:pt idx="776">
                  <c:v>7.2282120005651151E-5</c:v>
                </c:pt>
                <c:pt idx="777">
                  <c:v>4.3366137407074845E-5</c:v>
                </c:pt>
                <c:pt idx="778">
                  <c:v>1.4454752288917128E-4</c:v>
                </c:pt>
                <c:pt idx="779">
                  <c:v>1.0984024026106098E-4</c:v>
                </c:pt>
                <c:pt idx="780">
                  <c:v>1.9075420165037826E-4</c:v>
                </c:pt>
                <c:pt idx="781">
                  <c:v>4.5078757791250368E-4</c:v>
                </c:pt>
                <c:pt idx="782">
                  <c:v>1.213112007787398E-4</c:v>
                </c:pt>
                <c:pt idx="783">
                  <c:v>1.1263245143089406E-4</c:v>
                </c:pt>
                <c:pt idx="784">
                  <c:v>3.3208392771544304E-4</c:v>
                </c:pt>
                <c:pt idx="785">
                  <c:v>1.501098399887546E-4</c:v>
                </c:pt>
                <c:pt idx="786">
                  <c:v>3.0017462081310953E-4</c:v>
                </c:pt>
                <c:pt idx="787">
                  <c:v>2.5103226197376038E-4</c:v>
                </c:pt>
                <c:pt idx="788">
                  <c:v>6.6348195329135606E-5</c:v>
                </c:pt>
                <c:pt idx="789">
                  <c:v>2.0191589337681393E-4</c:v>
                </c:pt>
                <c:pt idx="790">
                  <c:v>1.0670542669211081E-4</c:v>
                </c:pt>
                <c:pt idx="791">
                  <c:v>2.0473721545855028E-4</c:v>
                </c:pt>
                <c:pt idx="792">
                  <c:v>1.7874801431139176E-4</c:v>
                </c:pt>
                <c:pt idx="793">
                  <c:v>4.4967269016682465E-4</c:v>
                </c:pt>
                <c:pt idx="794">
                  <c:v>3.1693438017788012E-5</c:v>
                </c:pt>
                <c:pt idx="795">
                  <c:v>1.7574894982796962E-4</c:v>
                </c:pt>
                <c:pt idx="796">
                  <c:v>6.0493105226333554E-4</c:v>
                </c:pt>
                <c:pt idx="797">
                  <c:v>5.1819885593196169E-4</c:v>
                </c:pt>
                <c:pt idx="798">
                  <c:v>4.6326002699004221E-4</c:v>
                </c:pt>
                <c:pt idx="799">
                  <c:v>3.0773832463815154E-4</c:v>
                </c:pt>
                <c:pt idx="800">
                  <c:v>7.3604462270515647E-4</c:v>
                </c:pt>
                <c:pt idx="801">
                  <c:v>8.3893340535134975E-4</c:v>
                </c:pt>
                <c:pt idx="802">
                  <c:v>9.4444428496376354E-4</c:v>
                </c:pt>
                <c:pt idx="803">
                  <c:v>3.4128518248710549E-4</c:v>
                </c:pt>
                <c:pt idx="804">
                  <c:v>-1.1467857030234008E-4</c:v>
                </c:pt>
                <c:pt idx="805">
                  <c:v>1.1497845229253567E-3</c:v>
                </c:pt>
                <c:pt idx="806">
                  <c:v>1.0711360342763321E-3</c:v>
                </c:pt>
                <c:pt idx="807">
                  <c:v>1.851025359333569E-3</c:v>
                </c:pt>
                <c:pt idx="808">
                  <c:v>1.153682503148401E-3</c:v>
                </c:pt>
                <c:pt idx="809">
                  <c:v>7.2164683801734242E-4</c:v>
                </c:pt>
                <c:pt idx="810">
                  <c:v>3.9847223805722365E-3</c:v>
                </c:pt>
                <c:pt idx="811">
                  <c:v>1.7857244249626092E-3</c:v>
                </c:pt>
                <c:pt idx="812">
                  <c:v>4.4209291319385891E-4</c:v>
                </c:pt>
                <c:pt idx="813">
                  <c:v>9.8293878869082363E-4</c:v>
                </c:pt>
                <c:pt idx="814">
                  <c:v>2.2073181084980575E-4</c:v>
                </c:pt>
                <c:pt idx="815">
                  <c:v>1.8729770715917304E-3</c:v>
                </c:pt>
                <c:pt idx="816">
                  <c:v>9.3191381209223323E-4</c:v>
                </c:pt>
                <c:pt idx="817">
                  <c:v>3.0583455591919328E-3</c:v>
                </c:pt>
                <c:pt idx="818">
                  <c:v>2.0139287361753411E-3</c:v>
                </c:pt>
                <c:pt idx="819">
                  <c:v>1.706714574444268E-3</c:v>
                </c:pt>
                <c:pt idx="820">
                  <c:v>1.569295610455157E-4</c:v>
                </c:pt>
                <c:pt idx="821">
                  <c:v>1.7651805527529874E-4</c:v>
                </c:pt>
                <c:pt idx="822">
                  <c:v>1.2326069356549674E-4</c:v>
                </c:pt>
                <c:pt idx="823">
                  <c:v>2.1287859477703286E-4</c:v>
                </c:pt>
                <c:pt idx="824">
                  <c:v>-2.8004379885016029E-4</c:v>
                </c:pt>
                <c:pt idx="825">
                  <c:v>1.960855717435539E-4</c:v>
                </c:pt>
                <c:pt idx="826">
                  <c:v>7.0016832046437827E-5</c:v>
                </c:pt>
                <c:pt idx="827">
                  <c:v>-2.2403817610650023E-5</c:v>
                </c:pt>
                <c:pt idx="828">
                  <c:v>2.0443941591929971E-4</c:v>
                </c:pt>
                <c:pt idx="829">
                  <c:v>7.5599123050107409E-5</c:v>
                </c:pt>
                <c:pt idx="830">
                  <c:v>3.9196582058087515E-5</c:v>
                </c:pt>
                <c:pt idx="831">
                  <c:v>5.3193276369878362E-5</c:v>
                </c:pt>
                <c:pt idx="832">
                  <c:v>1.4557385493563224E-4</c:v>
                </c:pt>
                <c:pt idx="833">
                  <c:v>8.1173602344497553E-5</c:v>
                </c:pt>
                <c:pt idx="834">
                  <c:v>-1.4274198965547047E-4</c:v>
                </c:pt>
                <c:pt idx="835">
                  <c:v>1.5675867841236091E-4</c:v>
                </c:pt>
                <c:pt idx="836">
                  <c:v>-1.3434352198338217E-4</c:v>
                </c:pt>
                <c:pt idx="837">
                  <c:v>1.0636957830056915E-4</c:v>
                </c:pt>
                <c:pt idx="838">
                  <c:v>0</c:v>
                </c:pt>
                <c:pt idx="839">
                  <c:v>1.0076046159479546E-4</c:v>
                </c:pt>
                <c:pt idx="840">
                  <c:v>-5.6532118359220451E-4</c:v>
                </c:pt>
                <c:pt idx="841">
                  <c:v>7.1685190007753086E-4</c:v>
                </c:pt>
                <c:pt idx="842">
                  <c:v>-2.5183771577674818E-5</c:v>
                </c:pt>
                <c:pt idx="843">
                  <c:v>3.3579207754597107E-5</c:v>
                </c:pt>
                <c:pt idx="844">
                  <c:v>-8.9541547278026989E-5</c:v>
                </c:pt>
                <c:pt idx="845">
                  <c:v>6.9960598191087797E-5</c:v>
                </c:pt>
                <c:pt idx="846">
                  <c:v>2.7982281619154392E-5</c:v>
                </c:pt>
                <c:pt idx="847">
                  <c:v>-2.5183348769886038E-5</c:v>
                </c:pt>
                <c:pt idx="848">
                  <c:v>6.995550829680397E-5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AF57"/>
                  </a:solidFill>
                  <a:ln w="15875"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52832"/>
        <c:axId val="148839872"/>
      </c:barChart>
      <c:lineChart>
        <c:grouping val="standard"/>
        <c:varyColors val="0"/>
        <c:ser>
          <c:idx val="2"/>
          <c:order val="2"/>
          <c:tx>
            <c:strRef>
              <c:f>'3.2.3. Ханш'!$A$7</c:f>
              <c:strCache>
                <c:ptCount val="1"/>
                <c:pt idx="0">
                  <c:v>Төгрөгийн ам.доллартой харьцах албан ханш 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Ханш'!$BOK$3:$CRY$4</c:f>
              <c:multiLvlStrCache>
                <c:ptCount val="747"/>
                <c:lvl>
                  <c:pt idx="38">
                    <c:v>3</c:v>
                  </c:pt>
                  <c:pt idx="103">
                    <c:v>6</c:v>
                  </c:pt>
                  <c:pt idx="154">
                    <c:v> </c:v>
                  </c:pt>
                  <c:pt idx="162">
                    <c:v>9</c:v>
                  </c:pt>
                  <c:pt idx="224">
                    <c:v> </c:v>
                  </c:pt>
                  <c:pt idx="227">
                    <c:v>12</c:v>
                  </c:pt>
                  <c:pt idx="286">
                    <c:v>3</c:v>
                  </c:pt>
                  <c:pt idx="351">
                    <c:v>6</c:v>
                  </c:pt>
                  <c:pt idx="402">
                    <c:v> </c:v>
                  </c:pt>
                  <c:pt idx="411">
                    <c:v>9</c:v>
                  </c:pt>
                  <c:pt idx="472">
                    <c:v> </c:v>
                  </c:pt>
                  <c:pt idx="475">
                    <c:v>12</c:v>
                  </c:pt>
                  <c:pt idx="537">
                    <c:v>3</c:v>
                  </c:pt>
                  <c:pt idx="601">
                    <c:v>6</c:v>
                  </c:pt>
                  <c:pt idx="661">
                    <c:v>9</c:v>
                  </c:pt>
                  <c:pt idx="724">
                    <c:v>12</c:v>
                  </c:pt>
                </c:lvl>
                <c:lvl>
                  <c:pt idx="0">
                    <c:v>2022</c:v>
                  </c:pt>
                  <c:pt idx="249">
                    <c:v>2023</c:v>
                  </c:pt>
                  <c:pt idx="495">
                    <c:v>2024</c:v>
                  </c:pt>
                  <c:pt idx="746">
                    <c:v>2025</c:v>
                  </c:pt>
                </c:lvl>
              </c:multiLvlStrCache>
            </c:multiLvlStrRef>
          </c:cat>
          <c:val>
            <c:numRef>
              <c:f>'3.2.3. Ханш'!$BOK$7:$CVA$7</c:f>
              <c:numCache>
                <c:formatCode>0</c:formatCode>
                <c:ptCount val="849"/>
                <c:pt idx="0">
                  <c:v>2849.48</c:v>
                </c:pt>
                <c:pt idx="1">
                  <c:v>2848.69</c:v>
                </c:pt>
                <c:pt idx="2">
                  <c:v>2849.27</c:v>
                </c:pt>
                <c:pt idx="3">
                  <c:v>2848.75</c:v>
                </c:pt>
                <c:pt idx="4">
                  <c:v>2849.55</c:v>
                </c:pt>
                <c:pt idx="5">
                  <c:v>2849.4</c:v>
                </c:pt>
                <c:pt idx="6">
                  <c:v>2848.63</c:v>
                </c:pt>
                <c:pt idx="7">
                  <c:v>2849.42</c:v>
                </c:pt>
                <c:pt idx="8">
                  <c:v>2849</c:v>
                </c:pt>
                <c:pt idx="9">
                  <c:v>2849.87</c:v>
                </c:pt>
                <c:pt idx="10">
                  <c:v>2849.48</c:v>
                </c:pt>
                <c:pt idx="11">
                  <c:v>2849.24</c:v>
                </c:pt>
                <c:pt idx="12">
                  <c:v>2849.69</c:v>
                </c:pt>
                <c:pt idx="13">
                  <c:v>2849.08</c:v>
                </c:pt>
                <c:pt idx="14">
                  <c:v>2849.53</c:v>
                </c:pt>
                <c:pt idx="15">
                  <c:v>2849.55</c:v>
                </c:pt>
                <c:pt idx="16">
                  <c:v>2849.23</c:v>
                </c:pt>
                <c:pt idx="17">
                  <c:v>2849.65</c:v>
                </c:pt>
                <c:pt idx="18">
                  <c:v>2849.22</c:v>
                </c:pt>
                <c:pt idx="19">
                  <c:v>2849.5</c:v>
                </c:pt>
                <c:pt idx="20">
                  <c:v>2850.26</c:v>
                </c:pt>
                <c:pt idx="21">
                  <c:v>2850.8</c:v>
                </c:pt>
                <c:pt idx="22">
                  <c:v>2851.65</c:v>
                </c:pt>
                <c:pt idx="23">
                  <c:v>2851.34</c:v>
                </c:pt>
                <c:pt idx="24">
                  <c:v>2852.77</c:v>
                </c:pt>
                <c:pt idx="25">
                  <c:v>2853.36</c:v>
                </c:pt>
                <c:pt idx="26">
                  <c:v>2853.89</c:v>
                </c:pt>
                <c:pt idx="27">
                  <c:v>2854.53</c:v>
                </c:pt>
                <c:pt idx="28">
                  <c:v>2855.07</c:v>
                </c:pt>
                <c:pt idx="29">
                  <c:v>2857.5</c:v>
                </c:pt>
                <c:pt idx="30">
                  <c:v>2858.39</c:v>
                </c:pt>
                <c:pt idx="31">
                  <c:v>2860.95</c:v>
                </c:pt>
                <c:pt idx="32">
                  <c:v>2858.16</c:v>
                </c:pt>
                <c:pt idx="33">
                  <c:v>2859.2</c:v>
                </c:pt>
                <c:pt idx="34">
                  <c:v>2861.67</c:v>
                </c:pt>
                <c:pt idx="35">
                  <c:v>2862.4</c:v>
                </c:pt>
                <c:pt idx="36">
                  <c:v>2864.45</c:v>
                </c:pt>
                <c:pt idx="37">
                  <c:v>2865.73</c:v>
                </c:pt>
                <c:pt idx="38">
                  <c:v>2867.69</c:v>
                </c:pt>
                <c:pt idx="39">
                  <c:v>2869.97</c:v>
                </c:pt>
                <c:pt idx="40">
                  <c:v>2871.15</c:v>
                </c:pt>
                <c:pt idx="41">
                  <c:v>2873.32</c:v>
                </c:pt>
                <c:pt idx="42">
                  <c:v>2874.58</c:v>
                </c:pt>
                <c:pt idx="43">
                  <c:v>2876.32</c:v>
                </c:pt>
                <c:pt idx="44">
                  <c:v>2877.78</c:v>
                </c:pt>
                <c:pt idx="45">
                  <c:v>2883.17</c:v>
                </c:pt>
                <c:pt idx="46">
                  <c:v>2892.7</c:v>
                </c:pt>
                <c:pt idx="47">
                  <c:v>2893.86</c:v>
                </c:pt>
                <c:pt idx="48">
                  <c:v>2904.55</c:v>
                </c:pt>
                <c:pt idx="49">
                  <c:v>2900.59</c:v>
                </c:pt>
                <c:pt idx="50">
                  <c:v>2912.87</c:v>
                </c:pt>
                <c:pt idx="51">
                  <c:v>2910.84</c:v>
                </c:pt>
                <c:pt idx="52">
                  <c:v>2914.45</c:v>
                </c:pt>
                <c:pt idx="53">
                  <c:v>2916.91</c:v>
                </c:pt>
                <c:pt idx="54">
                  <c:v>2918.64</c:v>
                </c:pt>
                <c:pt idx="55">
                  <c:v>2923.72</c:v>
                </c:pt>
                <c:pt idx="56">
                  <c:v>2927.22</c:v>
                </c:pt>
                <c:pt idx="57">
                  <c:v>2936.87</c:v>
                </c:pt>
                <c:pt idx="58">
                  <c:v>2944.6</c:v>
                </c:pt>
                <c:pt idx="59">
                  <c:v>2948.46</c:v>
                </c:pt>
                <c:pt idx="60">
                  <c:v>2970.93</c:v>
                </c:pt>
                <c:pt idx="61">
                  <c:v>2981.91</c:v>
                </c:pt>
                <c:pt idx="62">
                  <c:v>3006.31</c:v>
                </c:pt>
                <c:pt idx="63">
                  <c:v>3021.6</c:v>
                </c:pt>
                <c:pt idx="64">
                  <c:v>3014.72</c:v>
                </c:pt>
                <c:pt idx="65">
                  <c:v>3021</c:v>
                </c:pt>
                <c:pt idx="66">
                  <c:v>3023.98</c:v>
                </c:pt>
                <c:pt idx="67">
                  <c:v>3034.25</c:v>
                </c:pt>
                <c:pt idx="68">
                  <c:v>3040.87</c:v>
                </c:pt>
                <c:pt idx="69">
                  <c:v>3040.68</c:v>
                </c:pt>
                <c:pt idx="70">
                  <c:v>3047.2</c:v>
                </c:pt>
                <c:pt idx="71">
                  <c:v>3050.59</c:v>
                </c:pt>
                <c:pt idx="72">
                  <c:v>3056.14</c:v>
                </c:pt>
                <c:pt idx="73">
                  <c:v>3061.22</c:v>
                </c:pt>
                <c:pt idx="74">
                  <c:v>3063.5</c:v>
                </c:pt>
                <c:pt idx="75">
                  <c:v>3065.97</c:v>
                </c:pt>
                <c:pt idx="76">
                  <c:v>3071.75</c:v>
                </c:pt>
                <c:pt idx="77">
                  <c:v>3075.42</c:v>
                </c:pt>
                <c:pt idx="78">
                  <c:v>3072.89</c:v>
                </c:pt>
                <c:pt idx="79">
                  <c:v>3080.88</c:v>
                </c:pt>
                <c:pt idx="80">
                  <c:v>3083.88</c:v>
                </c:pt>
                <c:pt idx="81">
                  <c:v>3085.65</c:v>
                </c:pt>
                <c:pt idx="82">
                  <c:v>3090.47</c:v>
                </c:pt>
                <c:pt idx="83">
                  <c:v>3093.49</c:v>
                </c:pt>
                <c:pt idx="84">
                  <c:v>3096.72</c:v>
                </c:pt>
                <c:pt idx="85">
                  <c:v>3099.9</c:v>
                </c:pt>
                <c:pt idx="86">
                  <c:v>3099.41</c:v>
                </c:pt>
                <c:pt idx="87">
                  <c:v>3105.37</c:v>
                </c:pt>
                <c:pt idx="88">
                  <c:v>3105.89</c:v>
                </c:pt>
                <c:pt idx="89">
                  <c:v>3108.88</c:v>
                </c:pt>
                <c:pt idx="90">
                  <c:v>3111.84</c:v>
                </c:pt>
                <c:pt idx="91">
                  <c:v>3111.93</c:v>
                </c:pt>
                <c:pt idx="92">
                  <c:v>3115.34</c:v>
                </c:pt>
                <c:pt idx="93">
                  <c:v>3116.8</c:v>
                </c:pt>
                <c:pt idx="94">
                  <c:v>3118.41</c:v>
                </c:pt>
                <c:pt idx="95">
                  <c:v>3119.92</c:v>
                </c:pt>
                <c:pt idx="96">
                  <c:v>3120.5</c:v>
                </c:pt>
                <c:pt idx="97">
                  <c:v>3120.56</c:v>
                </c:pt>
                <c:pt idx="98">
                  <c:v>3120.63</c:v>
                </c:pt>
                <c:pt idx="99">
                  <c:v>3120.71</c:v>
                </c:pt>
                <c:pt idx="100">
                  <c:v>3121.05</c:v>
                </c:pt>
                <c:pt idx="101">
                  <c:v>3120.5</c:v>
                </c:pt>
                <c:pt idx="102">
                  <c:v>3120.84</c:v>
                </c:pt>
                <c:pt idx="103">
                  <c:v>3120.78</c:v>
                </c:pt>
                <c:pt idx="104">
                  <c:v>3120.53</c:v>
                </c:pt>
                <c:pt idx="105">
                  <c:v>3120.52</c:v>
                </c:pt>
                <c:pt idx="106">
                  <c:v>3120.56</c:v>
                </c:pt>
                <c:pt idx="107">
                  <c:v>3120.64</c:v>
                </c:pt>
                <c:pt idx="108">
                  <c:v>3120.68</c:v>
                </c:pt>
                <c:pt idx="109">
                  <c:v>3121.03</c:v>
                </c:pt>
                <c:pt idx="110">
                  <c:v>3120.57</c:v>
                </c:pt>
                <c:pt idx="111">
                  <c:v>3120.67</c:v>
                </c:pt>
                <c:pt idx="112">
                  <c:v>3120.75</c:v>
                </c:pt>
                <c:pt idx="113">
                  <c:v>3121.04</c:v>
                </c:pt>
                <c:pt idx="114">
                  <c:v>3120.99</c:v>
                </c:pt>
                <c:pt idx="115">
                  <c:v>3122.4</c:v>
                </c:pt>
                <c:pt idx="116">
                  <c:v>3124.95</c:v>
                </c:pt>
                <c:pt idx="117">
                  <c:v>3126.94</c:v>
                </c:pt>
                <c:pt idx="118">
                  <c:v>3129.56</c:v>
                </c:pt>
                <c:pt idx="119">
                  <c:v>3131.78</c:v>
                </c:pt>
                <c:pt idx="120">
                  <c:v>3132.31</c:v>
                </c:pt>
                <c:pt idx="121">
                  <c:v>3134.28</c:v>
                </c:pt>
                <c:pt idx="122">
                  <c:v>3134.1</c:v>
                </c:pt>
                <c:pt idx="123">
                  <c:v>3137.87</c:v>
                </c:pt>
                <c:pt idx="124">
                  <c:v>3140.08</c:v>
                </c:pt>
                <c:pt idx="125">
                  <c:v>3142.3</c:v>
                </c:pt>
                <c:pt idx="126">
                  <c:v>3144.66</c:v>
                </c:pt>
                <c:pt idx="127">
                  <c:v>3145.21</c:v>
                </c:pt>
                <c:pt idx="128">
                  <c:v>3147.52</c:v>
                </c:pt>
                <c:pt idx="129">
                  <c:v>3150.14</c:v>
                </c:pt>
                <c:pt idx="130">
                  <c:v>3153.7</c:v>
                </c:pt>
                <c:pt idx="131">
                  <c:v>3154.83</c:v>
                </c:pt>
                <c:pt idx="132">
                  <c:v>3156.56</c:v>
                </c:pt>
                <c:pt idx="133">
                  <c:v>3157.63</c:v>
                </c:pt>
                <c:pt idx="134">
                  <c:v>3159.63</c:v>
                </c:pt>
                <c:pt idx="135">
                  <c:v>3160.83</c:v>
                </c:pt>
                <c:pt idx="136">
                  <c:v>3163.68</c:v>
                </c:pt>
                <c:pt idx="137">
                  <c:v>3165.73</c:v>
                </c:pt>
                <c:pt idx="138">
                  <c:v>3168.09</c:v>
                </c:pt>
                <c:pt idx="139">
                  <c:v>3168.75</c:v>
                </c:pt>
                <c:pt idx="140">
                  <c:v>3169.82</c:v>
                </c:pt>
                <c:pt idx="141">
                  <c:v>3174.37</c:v>
                </c:pt>
                <c:pt idx="142">
                  <c:v>3175.7</c:v>
                </c:pt>
                <c:pt idx="143">
                  <c:v>3177.32</c:v>
                </c:pt>
                <c:pt idx="144">
                  <c:v>3178.33</c:v>
                </c:pt>
                <c:pt idx="145">
                  <c:v>3179.36</c:v>
                </c:pt>
                <c:pt idx="146">
                  <c:v>3180.13</c:v>
                </c:pt>
                <c:pt idx="147">
                  <c:v>3181.44</c:v>
                </c:pt>
                <c:pt idx="148">
                  <c:v>3183.53</c:v>
                </c:pt>
                <c:pt idx="149">
                  <c:v>3184.2</c:v>
                </c:pt>
                <c:pt idx="150">
                  <c:v>3186.21</c:v>
                </c:pt>
                <c:pt idx="151">
                  <c:v>3187.47</c:v>
                </c:pt>
                <c:pt idx="152">
                  <c:v>3188.4</c:v>
                </c:pt>
                <c:pt idx="153">
                  <c:v>3191.22</c:v>
                </c:pt>
                <c:pt idx="154">
                  <c:v>3191.36</c:v>
                </c:pt>
                <c:pt idx="155">
                  <c:v>3192.74</c:v>
                </c:pt>
                <c:pt idx="156">
                  <c:v>3193.69</c:v>
                </c:pt>
                <c:pt idx="157">
                  <c:v>3194.07</c:v>
                </c:pt>
                <c:pt idx="158">
                  <c:v>3196.55</c:v>
                </c:pt>
                <c:pt idx="159">
                  <c:v>3197.42</c:v>
                </c:pt>
                <c:pt idx="160">
                  <c:v>3199.28</c:v>
                </c:pt>
                <c:pt idx="161">
                  <c:v>3200.22</c:v>
                </c:pt>
                <c:pt idx="162">
                  <c:v>3202.01</c:v>
                </c:pt>
                <c:pt idx="163">
                  <c:v>3207.16</c:v>
                </c:pt>
                <c:pt idx="164">
                  <c:v>3209.67</c:v>
                </c:pt>
                <c:pt idx="165">
                  <c:v>3213.93</c:v>
                </c:pt>
                <c:pt idx="166">
                  <c:v>3215.91</c:v>
                </c:pt>
                <c:pt idx="167">
                  <c:v>3219.98</c:v>
                </c:pt>
                <c:pt idx="168">
                  <c:v>3220.86</c:v>
                </c:pt>
                <c:pt idx="169">
                  <c:v>3228.2</c:v>
                </c:pt>
                <c:pt idx="170">
                  <c:v>3234.74</c:v>
                </c:pt>
                <c:pt idx="171">
                  <c:v>3236.29</c:v>
                </c:pt>
                <c:pt idx="172">
                  <c:v>3245.13</c:v>
                </c:pt>
                <c:pt idx="173">
                  <c:v>3248.97</c:v>
                </c:pt>
                <c:pt idx="174">
                  <c:v>3263.91</c:v>
                </c:pt>
                <c:pt idx="175">
                  <c:v>3265.77</c:v>
                </c:pt>
                <c:pt idx="176">
                  <c:v>3268.24</c:v>
                </c:pt>
                <c:pt idx="177">
                  <c:v>3278.69</c:v>
                </c:pt>
                <c:pt idx="178">
                  <c:v>3285.81</c:v>
                </c:pt>
                <c:pt idx="179">
                  <c:v>3301.24</c:v>
                </c:pt>
                <c:pt idx="180">
                  <c:v>3310.41</c:v>
                </c:pt>
                <c:pt idx="181">
                  <c:v>3322.25</c:v>
                </c:pt>
                <c:pt idx="182">
                  <c:v>3333.02</c:v>
                </c:pt>
                <c:pt idx="183">
                  <c:v>3344.09</c:v>
                </c:pt>
                <c:pt idx="184">
                  <c:v>3335.92</c:v>
                </c:pt>
                <c:pt idx="185">
                  <c:v>3352.42</c:v>
                </c:pt>
                <c:pt idx="186">
                  <c:v>3352.18</c:v>
                </c:pt>
                <c:pt idx="187">
                  <c:v>3354.69</c:v>
                </c:pt>
                <c:pt idx="188">
                  <c:v>3359.83</c:v>
                </c:pt>
                <c:pt idx="189">
                  <c:v>3362.23</c:v>
                </c:pt>
                <c:pt idx="190">
                  <c:v>3365.4</c:v>
                </c:pt>
                <c:pt idx="191">
                  <c:v>3366.97</c:v>
                </c:pt>
                <c:pt idx="192">
                  <c:v>3370.21</c:v>
                </c:pt>
                <c:pt idx="193">
                  <c:v>3370.14</c:v>
                </c:pt>
                <c:pt idx="194">
                  <c:v>3370.61</c:v>
                </c:pt>
                <c:pt idx="195">
                  <c:v>3371.66</c:v>
                </c:pt>
                <c:pt idx="196">
                  <c:v>3373.65</c:v>
                </c:pt>
                <c:pt idx="197">
                  <c:v>3374.53</c:v>
                </c:pt>
                <c:pt idx="198">
                  <c:v>3376.51</c:v>
                </c:pt>
                <c:pt idx="199">
                  <c:v>3378.1</c:v>
                </c:pt>
                <c:pt idx="200">
                  <c:v>3382.39</c:v>
                </c:pt>
                <c:pt idx="201">
                  <c:v>3384.06</c:v>
                </c:pt>
                <c:pt idx="202">
                  <c:v>3386.2</c:v>
                </c:pt>
                <c:pt idx="203">
                  <c:v>3389.12</c:v>
                </c:pt>
                <c:pt idx="204">
                  <c:v>3390.99</c:v>
                </c:pt>
                <c:pt idx="205">
                  <c:v>3391.07</c:v>
                </c:pt>
                <c:pt idx="206">
                  <c:v>3390.18</c:v>
                </c:pt>
                <c:pt idx="207">
                  <c:v>3392.51</c:v>
                </c:pt>
                <c:pt idx="208">
                  <c:v>3397.08</c:v>
                </c:pt>
                <c:pt idx="209">
                  <c:v>3397.42</c:v>
                </c:pt>
                <c:pt idx="210">
                  <c:v>3399.98</c:v>
                </c:pt>
                <c:pt idx="211">
                  <c:v>3399.57</c:v>
                </c:pt>
                <c:pt idx="212">
                  <c:v>3401.86</c:v>
                </c:pt>
                <c:pt idx="213">
                  <c:v>3404.09</c:v>
                </c:pt>
                <c:pt idx="214">
                  <c:v>3407.09</c:v>
                </c:pt>
                <c:pt idx="215">
                  <c:v>3408.21</c:v>
                </c:pt>
                <c:pt idx="216">
                  <c:v>3408.47</c:v>
                </c:pt>
                <c:pt idx="217">
                  <c:v>3409.19</c:v>
                </c:pt>
                <c:pt idx="218">
                  <c:v>3411.26</c:v>
                </c:pt>
                <c:pt idx="219">
                  <c:v>3412.98</c:v>
                </c:pt>
                <c:pt idx="220">
                  <c:v>3413.11</c:v>
                </c:pt>
                <c:pt idx="221">
                  <c:v>3416.14</c:v>
                </c:pt>
                <c:pt idx="222">
                  <c:v>3416.6</c:v>
                </c:pt>
                <c:pt idx="223">
                  <c:v>3418.56</c:v>
                </c:pt>
                <c:pt idx="224">
                  <c:v>3419.67</c:v>
                </c:pt>
                <c:pt idx="225">
                  <c:v>3420.06</c:v>
                </c:pt>
                <c:pt idx="226">
                  <c:v>3420.57</c:v>
                </c:pt>
                <c:pt idx="227">
                  <c:v>3422.41</c:v>
                </c:pt>
                <c:pt idx="228">
                  <c:v>3422.09</c:v>
                </c:pt>
                <c:pt idx="229">
                  <c:v>3423.26</c:v>
                </c:pt>
                <c:pt idx="230">
                  <c:v>3424.04</c:v>
                </c:pt>
                <c:pt idx="231">
                  <c:v>3425.32</c:v>
                </c:pt>
                <c:pt idx="232">
                  <c:v>3426.52</c:v>
                </c:pt>
                <c:pt idx="233">
                  <c:v>3426.67</c:v>
                </c:pt>
                <c:pt idx="234">
                  <c:v>3428.66</c:v>
                </c:pt>
                <c:pt idx="235">
                  <c:v>3428.87</c:v>
                </c:pt>
                <c:pt idx="236">
                  <c:v>3429.33</c:v>
                </c:pt>
                <c:pt idx="237">
                  <c:v>3432.07</c:v>
                </c:pt>
                <c:pt idx="238">
                  <c:v>3432.88</c:v>
                </c:pt>
                <c:pt idx="239">
                  <c:v>3433.19</c:v>
                </c:pt>
                <c:pt idx="240">
                  <c:v>3435.52</c:v>
                </c:pt>
                <c:pt idx="241">
                  <c:v>3436.7</c:v>
                </c:pt>
                <c:pt idx="242">
                  <c:v>3439.44</c:v>
                </c:pt>
                <c:pt idx="243">
                  <c:v>3439.74</c:v>
                </c:pt>
                <c:pt idx="244">
                  <c:v>3441.78</c:v>
                </c:pt>
                <c:pt idx="245">
                  <c:v>3443.37</c:v>
                </c:pt>
                <c:pt idx="246">
                  <c:v>3444.6</c:v>
                </c:pt>
                <c:pt idx="247">
                  <c:v>3447.27</c:v>
                </c:pt>
                <c:pt idx="248">
                  <c:v>3448.54</c:v>
                </c:pt>
                <c:pt idx="249">
                  <c:v>3450.52</c:v>
                </c:pt>
                <c:pt idx="250">
                  <c:v>3451.09</c:v>
                </c:pt>
                <c:pt idx="251">
                  <c:v>3453.84</c:v>
                </c:pt>
                <c:pt idx="252">
                  <c:v>3453.99</c:v>
                </c:pt>
                <c:pt idx="253">
                  <c:v>3455.72</c:v>
                </c:pt>
                <c:pt idx="254">
                  <c:v>3457.7</c:v>
                </c:pt>
                <c:pt idx="255">
                  <c:v>3459.76</c:v>
                </c:pt>
                <c:pt idx="256">
                  <c:v>3462.41</c:v>
                </c:pt>
                <c:pt idx="257">
                  <c:v>3464.41</c:v>
                </c:pt>
                <c:pt idx="258">
                  <c:v>3466.53</c:v>
                </c:pt>
                <c:pt idx="259">
                  <c:v>3470.42</c:v>
                </c:pt>
                <c:pt idx="260">
                  <c:v>3471.16</c:v>
                </c:pt>
                <c:pt idx="261">
                  <c:v>3475.56</c:v>
                </c:pt>
                <c:pt idx="262">
                  <c:v>3477.88</c:v>
                </c:pt>
                <c:pt idx="263">
                  <c:v>3478.97</c:v>
                </c:pt>
                <c:pt idx="264">
                  <c:v>3482.95</c:v>
                </c:pt>
                <c:pt idx="265">
                  <c:v>3483.5</c:v>
                </c:pt>
                <c:pt idx="266">
                  <c:v>3486.32</c:v>
                </c:pt>
                <c:pt idx="267">
                  <c:v>3488.69</c:v>
                </c:pt>
                <c:pt idx="268">
                  <c:v>3491.46</c:v>
                </c:pt>
                <c:pt idx="269">
                  <c:v>3493.65</c:v>
                </c:pt>
                <c:pt idx="270">
                  <c:v>3494.19</c:v>
                </c:pt>
                <c:pt idx="271">
                  <c:v>3496.9</c:v>
                </c:pt>
                <c:pt idx="272">
                  <c:v>3498.37</c:v>
                </c:pt>
                <c:pt idx="273">
                  <c:v>3499.61</c:v>
                </c:pt>
                <c:pt idx="274">
                  <c:v>3503.05</c:v>
                </c:pt>
                <c:pt idx="275">
                  <c:v>3504</c:v>
                </c:pt>
                <c:pt idx="276">
                  <c:v>3506.89</c:v>
                </c:pt>
                <c:pt idx="277">
                  <c:v>3509.2</c:v>
                </c:pt>
                <c:pt idx="278">
                  <c:v>3509.7</c:v>
                </c:pt>
                <c:pt idx="279">
                  <c:v>3514.02</c:v>
                </c:pt>
                <c:pt idx="280">
                  <c:v>3514.27</c:v>
                </c:pt>
                <c:pt idx="281">
                  <c:v>3515.06</c:v>
                </c:pt>
                <c:pt idx="282">
                  <c:v>3516.97</c:v>
                </c:pt>
                <c:pt idx="283">
                  <c:v>3517.74</c:v>
                </c:pt>
                <c:pt idx="284">
                  <c:v>3521.54</c:v>
                </c:pt>
                <c:pt idx="285">
                  <c:v>3521.87</c:v>
                </c:pt>
                <c:pt idx="286">
                  <c:v>3520.9</c:v>
                </c:pt>
                <c:pt idx="287">
                  <c:v>3521.7</c:v>
                </c:pt>
                <c:pt idx="288">
                  <c:v>3523.73</c:v>
                </c:pt>
                <c:pt idx="289">
                  <c:v>3524.75</c:v>
                </c:pt>
                <c:pt idx="290">
                  <c:v>3525.24</c:v>
                </c:pt>
                <c:pt idx="291">
                  <c:v>3526.08</c:v>
                </c:pt>
                <c:pt idx="292">
                  <c:v>3527.07</c:v>
                </c:pt>
                <c:pt idx="293">
                  <c:v>3526.42</c:v>
                </c:pt>
                <c:pt idx="294">
                  <c:v>3526.98</c:v>
                </c:pt>
                <c:pt idx="295">
                  <c:v>3527.38</c:v>
                </c:pt>
                <c:pt idx="296">
                  <c:v>3527.57</c:v>
                </c:pt>
                <c:pt idx="297">
                  <c:v>3528.05</c:v>
                </c:pt>
                <c:pt idx="298">
                  <c:v>3527.53</c:v>
                </c:pt>
                <c:pt idx="299">
                  <c:v>3527.49</c:v>
                </c:pt>
                <c:pt idx="300">
                  <c:v>3527.38</c:v>
                </c:pt>
                <c:pt idx="301">
                  <c:v>3526.34</c:v>
                </c:pt>
                <c:pt idx="302">
                  <c:v>3525.51</c:v>
                </c:pt>
                <c:pt idx="303">
                  <c:v>3524.63</c:v>
                </c:pt>
                <c:pt idx="304">
                  <c:v>3523.93</c:v>
                </c:pt>
                <c:pt idx="305">
                  <c:v>3521.99</c:v>
                </c:pt>
                <c:pt idx="306">
                  <c:v>3520.67</c:v>
                </c:pt>
                <c:pt idx="307">
                  <c:v>3518.14</c:v>
                </c:pt>
                <c:pt idx="308">
                  <c:v>3517.05</c:v>
                </c:pt>
                <c:pt idx="309">
                  <c:v>3515.02</c:v>
                </c:pt>
                <c:pt idx="310">
                  <c:v>3513.73</c:v>
                </c:pt>
                <c:pt idx="311">
                  <c:v>3511.1</c:v>
                </c:pt>
                <c:pt idx="312">
                  <c:v>3510.03</c:v>
                </c:pt>
                <c:pt idx="313">
                  <c:v>3507.04</c:v>
                </c:pt>
                <c:pt idx="314">
                  <c:v>3505.13</c:v>
                </c:pt>
                <c:pt idx="315">
                  <c:v>3501.68</c:v>
                </c:pt>
                <c:pt idx="316">
                  <c:v>3498.69</c:v>
                </c:pt>
                <c:pt idx="317">
                  <c:v>3496.04</c:v>
                </c:pt>
                <c:pt idx="318">
                  <c:v>3495.07</c:v>
                </c:pt>
                <c:pt idx="319">
                  <c:v>3493.45</c:v>
                </c:pt>
                <c:pt idx="320">
                  <c:v>3491.45</c:v>
                </c:pt>
                <c:pt idx="321">
                  <c:v>3489.61</c:v>
                </c:pt>
                <c:pt idx="322">
                  <c:v>3486.63</c:v>
                </c:pt>
                <c:pt idx="323">
                  <c:v>3483.83</c:v>
                </c:pt>
                <c:pt idx="324">
                  <c:v>3482.9</c:v>
                </c:pt>
                <c:pt idx="325">
                  <c:v>3480.2</c:v>
                </c:pt>
                <c:pt idx="326">
                  <c:v>3476.89</c:v>
                </c:pt>
                <c:pt idx="327">
                  <c:v>3475.7</c:v>
                </c:pt>
                <c:pt idx="328">
                  <c:v>3473.83</c:v>
                </c:pt>
                <c:pt idx="329">
                  <c:v>3472.91</c:v>
                </c:pt>
                <c:pt idx="330">
                  <c:v>3471.53</c:v>
                </c:pt>
                <c:pt idx="331">
                  <c:v>3471.46</c:v>
                </c:pt>
                <c:pt idx="332">
                  <c:v>3470.29</c:v>
                </c:pt>
                <c:pt idx="333">
                  <c:v>3469.64</c:v>
                </c:pt>
                <c:pt idx="334">
                  <c:v>3468.03</c:v>
                </c:pt>
                <c:pt idx="335">
                  <c:v>3465.44</c:v>
                </c:pt>
                <c:pt idx="336">
                  <c:v>3464.85</c:v>
                </c:pt>
                <c:pt idx="337">
                  <c:v>3463.85</c:v>
                </c:pt>
                <c:pt idx="338">
                  <c:v>3462.17</c:v>
                </c:pt>
                <c:pt idx="339">
                  <c:v>3461.5</c:v>
                </c:pt>
                <c:pt idx="340">
                  <c:v>3460.03</c:v>
                </c:pt>
                <c:pt idx="341">
                  <c:v>3459.33</c:v>
                </c:pt>
                <c:pt idx="342">
                  <c:v>3458.02</c:v>
                </c:pt>
                <c:pt idx="343">
                  <c:v>3456.77</c:v>
                </c:pt>
                <c:pt idx="344">
                  <c:v>3455.85</c:v>
                </c:pt>
                <c:pt idx="345">
                  <c:v>3454.09</c:v>
                </c:pt>
                <c:pt idx="346">
                  <c:v>3452.7</c:v>
                </c:pt>
                <c:pt idx="347">
                  <c:v>3450.91</c:v>
                </c:pt>
                <c:pt idx="348">
                  <c:v>3448.53</c:v>
                </c:pt>
                <c:pt idx="349">
                  <c:v>3447.92</c:v>
                </c:pt>
                <c:pt idx="350">
                  <c:v>3447.5</c:v>
                </c:pt>
                <c:pt idx="351">
                  <c:v>3447.13</c:v>
                </c:pt>
                <c:pt idx="352">
                  <c:v>3446.96</c:v>
                </c:pt>
                <c:pt idx="353">
                  <c:v>3446.53</c:v>
                </c:pt>
                <c:pt idx="354">
                  <c:v>3444.89</c:v>
                </c:pt>
                <c:pt idx="355">
                  <c:v>3443.42</c:v>
                </c:pt>
                <c:pt idx="356">
                  <c:v>3441.98</c:v>
                </c:pt>
                <c:pt idx="357">
                  <c:v>3441.33</c:v>
                </c:pt>
                <c:pt idx="358">
                  <c:v>3440.35</c:v>
                </c:pt>
                <c:pt idx="359">
                  <c:v>3439.93</c:v>
                </c:pt>
                <c:pt idx="360">
                  <c:v>3438.18</c:v>
                </c:pt>
                <c:pt idx="361">
                  <c:v>3437.39</c:v>
                </c:pt>
                <c:pt idx="362">
                  <c:v>3436.15</c:v>
                </c:pt>
                <c:pt idx="363">
                  <c:v>3435.31</c:v>
                </c:pt>
                <c:pt idx="364">
                  <c:v>3434.95</c:v>
                </c:pt>
                <c:pt idx="365">
                  <c:v>3433.81</c:v>
                </c:pt>
                <c:pt idx="366">
                  <c:v>3432.99</c:v>
                </c:pt>
                <c:pt idx="367">
                  <c:v>3432.53</c:v>
                </c:pt>
                <c:pt idx="368">
                  <c:v>3432.14</c:v>
                </c:pt>
                <c:pt idx="369">
                  <c:v>3432.39</c:v>
                </c:pt>
                <c:pt idx="370">
                  <c:v>3432.51</c:v>
                </c:pt>
                <c:pt idx="371">
                  <c:v>3432.66</c:v>
                </c:pt>
                <c:pt idx="372">
                  <c:v>3432.52</c:v>
                </c:pt>
                <c:pt idx="373">
                  <c:v>3433.63</c:v>
                </c:pt>
                <c:pt idx="374">
                  <c:v>3434.38</c:v>
                </c:pt>
                <c:pt idx="375">
                  <c:v>3435.66</c:v>
                </c:pt>
                <c:pt idx="376">
                  <c:v>3437.35</c:v>
                </c:pt>
                <c:pt idx="377">
                  <c:v>3437.48</c:v>
                </c:pt>
                <c:pt idx="378">
                  <c:v>3439.06</c:v>
                </c:pt>
                <c:pt idx="379">
                  <c:v>3440.25</c:v>
                </c:pt>
                <c:pt idx="380">
                  <c:v>3443.15</c:v>
                </c:pt>
                <c:pt idx="381">
                  <c:v>3444.29</c:v>
                </c:pt>
                <c:pt idx="382">
                  <c:v>3445.98</c:v>
                </c:pt>
                <c:pt idx="383">
                  <c:v>3446.28</c:v>
                </c:pt>
                <c:pt idx="384">
                  <c:v>3448.37</c:v>
                </c:pt>
                <c:pt idx="385">
                  <c:v>3450.99</c:v>
                </c:pt>
                <c:pt idx="386">
                  <c:v>3453.71</c:v>
                </c:pt>
                <c:pt idx="387">
                  <c:v>3454.55</c:v>
                </c:pt>
                <c:pt idx="388">
                  <c:v>3458.91</c:v>
                </c:pt>
                <c:pt idx="389">
                  <c:v>3460.84</c:v>
                </c:pt>
                <c:pt idx="390">
                  <c:v>3463.68</c:v>
                </c:pt>
                <c:pt idx="391">
                  <c:v>3465.09</c:v>
                </c:pt>
                <c:pt idx="392">
                  <c:v>3465.56</c:v>
                </c:pt>
                <c:pt idx="393">
                  <c:v>3466.93</c:v>
                </c:pt>
                <c:pt idx="394">
                  <c:v>3468.1</c:v>
                </c:pt>
                <c:pt idx="395">
                  <c:v>3468.92</c:v>
                </c:pt>
                <c:pt idx="396">
                  <c:v>3469.54</c:v>
                </c:pt>
                <c:pt idx="397">
                  <c:v>3470.54</c:v>
                </c:pt>
                <c:pt idx="398">
                  <c:v>3470.99</c:v>
                </c:pt>
                <c:pt idx="399">
                  <c:v>3472.55</c:v>
                </c:pt>
                <c:pt idx="400">
                  <c:v>3472.44</c:v>
                </c:pt>
                <c:pt idx="401">
                  <c:v>3472.74</c:v>
                </c:pt>
                <c:pt idx="402">
                  <c:v>3472.52</c:v>
                </c:pt>
                <c:pt idx="403">
                  <c:v>3473.75</c:v>
                </c:pt>
                <c:pt idx="404">
                  <c:v>3474.21</c:v>
                </c:pt>
                <c:pt idx="405">
                  <c:v>3474.23</c:v>
                </c:pt>
                <c:pt idx="406">
                  <c:v>3474.36</c:v>
                </c:pt>
                <c:pt idx="407">
                  <c:v>3473.31</c:v>
                </c:pt>
                <c:pt idx="408">
                  <c:v>3473.64</c:v>
                </c:pt>
                <c:pt idx="409">
                  <c:v>3473.86</c:v>
                </c:pt>
                <c:pt idx="410">
                  <c:v>3472.78</c:v>
                </c:pt>
                <c:pt idx="411">
                  <c:v>3472.98</c:v>
                </c:pt>
                <c:pt idx="412">
                  <c:v>3472.65</c:v>
                </c:pt>
                <c:pt idx="413">
                  <c:v>3471.89</c:v>
                </c:pt>
                <c:pt idx="414">
                  <c:v>3471.85</c:v>
                </c:pt>
                <c:pt idx="415">
                  <c:v>3469.74</c:v>
                </c:pt>
                <c:pt idx="416">
                  <c:v>3469.79</c:v>
                </c:pt>
                <c:pt idx="417">
                  <c:v>3469.58</c:v>
                </c:pt>
                <c:pt idx="418">
                  <c:v>3467.91</c:v>
                </c:pt>
                <c:pt idx="419">
                  <c:v>3468.16</c:v>
                </c:pt>
                <c:pt idx="420">
                  <c:v>3466.09</c:v>
                </c:pt>
                <c:pt idx="421">
                  <c:v>3465.98</c:v>
                </c:pt>
                <c:pt idx="422">
                  <c:v>3465.26</c:v>
                </c:pt>
                <c:pt idx="423">
                  <c:v>3464.6</c:v>
                </c:pt>
                <c:pt idx="424">
                  <c:v>3464.15</c:v>
                </c:pt>
                <c:pt idx="425">
                  <c:v>3462.81</c:v>
                </c:pt>
                <c:pt idx="426">
                  <c:v>3461.93</c:v>
                </c:pt>
                <c:pt idx="427">
                  <c:v>3461.61</c:v>
                </c:pt>
                <c:pt idx="428">
                  <c:v>3461.31</c:v>
                </c:pt>
                <c:pt idx="429">
                  <c:v>3460.47</c:v>
                </c:pt>
                <c:pt idx="430">
                  <c:v>3459.36</c:v>
                </c:pt>
                <c:pt idx="431">
                  <c:v>3459.5</c:v>
                </c:pt>
                <c:pt idx="432">
                  <c:v>3457.7</c:v>
                </c:pt>
                <c:pt idx="433">
                  <c:v>3457.48</c:v>
                </c:pt>
                <c:pt idx="434">
                  <c:v>3456.49</c:v>
                </c:pt>
                <c:pt idx="435">
                  <c:v>3455.64</c:v>
                </c:pt>
                <c:pt idx="436">
                  <c:v>3454.99</c:v>
                </c:pt>
                <c:pt idx="437">
                  <c:v>3454.46</c:v>
                </c:pt>
                <c:pt idx="438">
                  <c:v>3454.33</c:v>
                </c:pt>
                <c:pt idx="439">
                  <c:v>3454.39</c:v>
                </c:pt>
                <c:pt idx="440">
                  <c:v>3453.44</c:v>
                </c:pt>
                <c:pt idx="441">
                  <c:v>3453.08</c:v>
                </c:pt>
                <c:pt idx="442">
                  <c:v>3452.37</c:v>
                </c:pt>
                <c:pt idx="443">
                  <c:v>3451.53</c:v>
                </c:pt>
                <c:pt idx="444">
                  <c:v>3452.08</c:v>
                </c:pt>
                <c:pt idx="445">
                  <c:v>3451.52</c:v>
                </c:pt>
                <c:pt idx="446">
                  <c:v>3451.08</c:v>
                </c:pt>
                <c:pt idx="447">
                  <c:v>3450.39</c:v>
                </c:pt>
                <c:pt idx="448">
                  <c:v>3449.79</c:v>
                </c:pt>
                <c:pt idx="449">
                  <c:v>3449.96</c:v>
                </c:pt>
                <c:pt idx="450">
                  <c:v>3448.51</c:v>
                </c:pt>
                <c:pt idx="451">
                  <c:v>3448.76</c:v>
                </c:pt>
                <c:pt idx="452">
                  <c:v>3448.45</c:v>
                </c:pt>
                <c:pt idx="453">
                  <c:v>3447.95</c:v>
                </c:pt>
                <c:pt idx="454">
                  <c:v>3447.61</c:v>
                </c:pt>
                <c:pt idx="455">
                  <c:v>3446.45</c:v>
                </c:pt>
                <c:pt idx="456">
                  <c:v>3445.77</c:v>
                </c:pt>
                <c:pt idx="457">
                  <c:v>3445.8</c:v>
                </c:pt>
                <c:pt idx="458">
                  <c:v>3445.08</c:v>
                </c:pt>
                <c:pt idx="459">
                  <c:v>3445.12</c:v>
                </c:pt>
                <c:pt idx="460">
                  <c:v>3443.29</c:v>
                </c:pt>
                <c:pt idx="461">
                  <c:v>3442.95</c:v>
                </c:pt>
                <c:pt idx="462">
                  <c:v>3442.05</c:v>
                </c:pt>
                <c:pt idx="463">
                  <c:v>3441.52</c:v>
                </c:pt>
                <c:pt idx="464">
                  <c:v>3440.49</c:v>
                </c:pt>
                <c:pt idx="465">
                  <c:v>3439.99</c:v>
                </c:pt>
                <c:pt idx="466">
                  <c:v>3439.3</c:v>
                </c:pt>
                <c:pt idx="467">
                  <c:v>3438.68</c:v>
                </c:pt>
                <c:pt idx="468">
                  <c:v>3437.62</c:v>
                </c:pt>
                <c:pt idx="469">
                  <c:v>3436.74</c:v>
                </c:pt>
                <c:pt idx="470">
                  <c:v>3436.84</c:v>
                </c:pt>
                <c:pt idx="471">
                  <c:v>3436.19</c:v>
                </c:pt>
                <c:pt idx="472">
                  <c:v>3435.15</c:v>
                </c:pt>
                <c:pt idx="473">
                  <c:v>3434.08</c:v>
                </c:pt>
                <c:pt idx="474">
                  <c:v>3432.78</c:v>
                </c:pt>
                <c:pt idx="475">
                  <c:v>3432.12</c:v>
                </c:pt>
                <c:pt idx="476">
                  <c:v>3431.58</c:v>
                </c:pt>
                <c:pt idx="477">
                  <c:v>3430.52</c:v>
                </c:pt>
                <c:pt idx="478">
                  <c:v>3430.31</c:v>
                </c:pt>
                <c:pt idx="479">
                  <c:v>3426.88</c:v>
                </c:pt>
                <c:pt idx="480">
                  <c:v>3425.94</c:v>
                </c:pt>
                <c:pt idx="481">
                  <c:v>3425.48</c:v>
                </c:pt>
                <c:pt idx="482">
                  <c:v>3423.55</c:v>
                </c:pt>
                <c:pt idx="483">
                  <c:v>3421.9</c:v>
                </c:pt>
                <c:pt idx="484">
                  <c:v>3420.59</c:v>
                </c:pt>
                <c:pt idx="485">
                  <c:v>3419.08</c:v>
                </c:pt>
                <c:pt idx="486">
                  <c:v>3418.98</c:v>
                </c:pt>
                <c:pt idx="487">
                  <c:v>3417.23</c:v>
                </c:pt>
                <c:pt idx="488">
                  <c:v>3417.41</c:v>
                </c:pt>
                <c:pt idx="489">
                  <c:v>3415.79</c:v>
                </c:pt>
                <c:pt idx="490">
                  <c:v>3415.24</c:v>
                </c:pt>
                <c:pt idx="491">
                  <c:v>3414.97</c:v>
                </c:pt>
                <c:pt idx="492">
                  <c:v>3413.39</c:v>
                </c:pt>
                <c:pt idx="493">
                  <c:v>3412.5</c:v>
                </c:pt>
                <c:pt idx="494">
                  <c:v>3410.69</c:v>
                </c:pt>
                <c:pt idx="495">
                  <c:v>3410.37</c:v>
                </c:pt>
                <c:pt idx="496">
                  <c:v>3410.75</c:v>
                </c:pt>
                <c:pt idx="497">
                  <c:v>3409.22</c:v>
                </c:pt>
                <c:pt idx="498">
                  <c:v>3409.43</c:v>
                </c:pt>
                <c:pt idx="499">
                  <c:v>3409.39</c:v>
                </c:pt>
                <c:pt idx="500">
                  <c:v>3409.39</c:v>
                </c:pt>
                <c:pt idx="501">
                  <c:v>3409.5</c:v>
                </c:pt>
                <c:pt idx="502">
                  <c:v>3409.18</c:v>
                </c:pt>
                <c:pt idx="503">
                  <c:v>3409.15</c:v>
                </c:pt>
                <c:pt idx="504">
                  <c:v>3409.4</c:v>
                </c:pt>
                <c:pt idx="505">
                  <c:v>3408.22</c:v>
                </c:pt>
                <c:pt idx="506">
                  <c:v>3408.52</c:v>
                </c:pt>
                <c:pt idx="507">
                  <c:v>3406.48</c:v>
                </c:pt>
                <c:pt idx="508">
                  <c:v>3406.51</c:v>
                </c:pt>
                <c:pt idx="509">
                  <c:v>3407.14</c:v>
                </c:pt>
                <c:pt idx="510">
                  <c:v>3406.83</c:v>
                </c:pt>
                <c:pt idx="511">
                  <c:v>3406.96</c:v>
                </c:pt>
                <c:pt idx="512">
                  <c:v>3404.47</c:v>
                </c:pt>
                <c:pt idx="513">
                  <c:v>3403.89</c:v>
                </c:pt>
                <c:pt idx="514">
                  <c:v>3403.91</c:v>
                </c:pt>
                <c:pt idx="515">
                  <c:v>3402.03</c:v>
                </c:pt>
                <c:pt idx="516">
                  <c:v>3401.47</c:v>
                </c:pt>
                <c:pt idx="517">
                  <c:v>3399.92</c:v>
                </c:pt>
                <c:pt idx="518">
                  <c:v>3400.4</c:v>
                </c:pt>
                <c:pt idx="519">
                  <c:v>3399.82</c:v>
                </c:pt>
                <c:pt idx="520">
                  <c:v>3397.78</c:v>
                </c:pt>
                <c:pt idx="521">
                  <c:v>3397.47</c:v>
                </c:pt>
                <c:pt idx="522">
                  <c:v>3396.04</c:v>
                </c:pt>
                <c:pt idx="523">
                  <c:v>3395.09</c:v>
                </c:pt>
                <c:pt idx="524">
                  <c:v>3394.91</c:v>
                </c:pt>
                <c:pt idx="525">
                  <c:v>3394.73</c:v>
                </c:pt>
                <c:pt idx="526">
                  <c:v>3391.87</c:v>
                </c:pt>
                <c:pt idx="527">
                  <c:v>3392.15</c:v>
                </c:pt>
                <c:pt idx="528">
                  <c:v>3391.36</c:v>
                </c:pt>
                <c:pt idx="529">
                  <c:v>3388.59</c:v>
                </c:pt>
                <c:pt idx="530">
                  <c:v>3388.16</c:v>
                </c:pt>
                <c:pt idx="531">
                  <c:v>3387.01</c:v>
                </c:pt>
                <c:pt idx="532">
                  <c:v>3386.98</c:v>
                </c:pt>
                <c:pt idx="533">
                  <c:v>3385.61</c:v>
                </c:pt>
                <c:pt idx="534">
                  <c:v>3384.46</c:v>
                </c:pt>
                <c:pt idx="535">
                  <c:v>3382.61</c:v>
                </c:pt>
                <c:pt idx="536">
                  <c:v>3381.89</c:v>
                </c:pt>
                <c:pt idx="537">
                  <c:v>3378.33</c:v>
                </c:pt>
                <c:pt idx="538">
                  <c:v>3377.93</c:v>
                </c:pt>
                <c:pt idx="539">
                  <c:v>3375.68</c:v>
                </c:pt>
                <c:pt idx="540">
                  <c:v>3376.05</c:v>
                </c:pt>
                <c:pt idx="541">
                  <c:v>3374.97</c:v>
                </c:pt>
                <c:pt idx="542">
                  <c:v>3375.69</c:v>
                </c:pt>
                <c:pt idx="543">
                  <c:v>3375.12</c:v>
                </c:pt>
                <c:pt idx="544">
                  <c:v>3375.85</c:v>
                </c:pt>
                <c:pt idx="545">
                  <c:v>3375.14</c:v>
                </c:pt>
                <c:pt idx="546">
                  <c:v>3375.34</c:v>
                </c:pt>
                <c:pt idx="547">
                  <c:v>3376.29</c:v>
                </c:pt>
                <c:pt idx="548">
                  <c:v>3376.6</c:v>
                </c:pt>
                <c:pt idx="549">
                  <c:v>3376.69</c:v>
                </c:pt>
                <c:pt idx="550">
                  <c:v>3376.62</c:v>
                </c:pt>
                <c:pt idx="551">
                  <c:v>3376.93</c:v>
                </c:pt>
                <c:pt idx="552">
                  <c:v>3376.64</c:v>
                </c:pt>
                <c:pt idx="553">
                  <c:v>3376.38</c:v>
                </c:pt>
                <c:pt idx="554">
                  <c:v>3376.29</c:v>
                </c:pt>
                <c:pt idx="555">
                  <c:v>3375.96</c:v>
                </c:pt>
                <c:pt idx="556">
                  <c:v>3375.99</c:v>
                </c:pt>
                <c:pt idx="557">
                  <c:v>3375.88</c:v>
                </c:pt>
                <c:pt idx="558">
                  <c:v>3376.48</c:v>
                </c:pt>
                <c:pt idx="559">
                  <c:v>3376.59</c:v>
                </c:pt>
                <c:pt idx="560">
                  <c:v>3375.7</c:v>
                </c:pt>
                <c:pt idx="561">
                  <c:v>3375.96</c:v>
                </c:pt>
                <c:pt idx="562">
                  <c:v>3375.93</c:v>
                </c:pt>
                <c:pt idx="563">
                  <c:v>3375.86</c:v>
                </c:pt>
                <c:pt idx="564">
                  <c:v>3376.59</c:v>
                </c:pt>
                <c:pt idx="565">
                  <c:v>3376.1</c:v>
                </c:pt>
                <c:pt idx="566">
                  <c:v>3376.08</c:v>
                </c:pt>
                <c:pt idx="567">
                  <c:v>3376.45</c:v>
                </c:pt>
                <c:pt idx="568">
                  <c:v>3376.11</c:v>
                </c:pt>
                <c:pt idx="569">
                  <c:v>3376.53</c:v>
                </c:pt>
                <c:pt idx="570">
                  <c:v>3376.43</c:v>
                </c:pt>
                <c:pt idx="571">
                  <c:v>3376.74</c:v>
                </c:pt>
                <c:pt idx="572">
                  <c:v>3376.32</c:v>
                </c:pt>
                <c:pt idx="573">
                  <c:v>3376.83</c:v>
                </c:pt>
                <c:pt idx="574">
                  <c:v>3376.93</c:v>
                </c:pt>
                <c:pt idx="575">
                  <c:v>3377.44</c:v>
                </c:pt>
                <c:pt idx="576">
                  <c:v>3377.35</c:v>
                </c:pt>
                <c:pt idx="577">
                  <c:v>3377.03</c:v>
                </c:pt>
                <c:pt idx="578">
                  <c:v>3378.3</c:v>
                </c:pt>
                <c:pt idx="579">
                  <c:v>3378.9</c:v>
                </c:pt>
                <c:pt idx="580">
                  <c:v>3380.31</c:v>
                </c:pt>
                <c:pt idx="581">
                  <c:v>3381.24</c:v>
                </c:pt>
                <c:pt idx="582">
                  <c:v>3381.46</c:v>
                </c:pt>
                <c:pt idx="583">
                  <c:v>3381.38</c:v>
                </c:pt>
                <c:pt idx="584">
                  <c:v>3381.47</c:v>
                </c:pt>
                <c:pt idx="585">
                  <c:v>3381.49</c:v>
                </c:pt>
                <c:pt idx="586">
                  <c:v>3381.63</c:v>
                </c:pt>
                <c:pt idx="587">
                  <c:v>3381.57</c:v>
                </c:pt>
                <c:pt idx="588">
                  <c:v>3381.52</c:v>
                </c:pt>
                <c:pt idx="589">
                  <c:v>3381.38</c:v>
                </c:pt>
                <c:pt idx="590">
                  <c:v>3381.05</c:v>
                </c:pt>
                <c:pt idx="591">
                  <c:v>3381.65</c:v>
                </c:pt>
                <c:pt idx="592">
                  <c:v>3381.28</c:v>
                </c:pt>
                <c:pt idx="593">
                  <c:v>3381.11</c:v>
                </c:pt>
                <c:pt idx="594">
                  <c:v>3381.48</c:v>
                </c:pt>
                <c:pt idx="595">
                  <c:v>3381.64</c:v>
                </c:pt>
                <c:pt idx="596">
                  <c:v>3381.45</c:v>
                </c:pt>
                <c:pt idx="597">
                  <c:v>3380.69</c:v>
                </c:pt>
                <c:pt idx="598">
                  <c:v>3381.54</c:v>
                </c:pt>
                <c:pt idx="599">
                  <c:v>3380.61</c:v>
                </c:pt>
                <c:pt idx="600">
                  <c:v>3381.43</c:v>
                </c:pt>
                <c:pt idx="601">
                  <c:v>3381</c:v>
                </c:pt>
                <c:pt idx="602">
                  <c:v>3380.24</c:v>
                </c:pt>
                <c:pt idx="603">
                  <c:v>3381.73</c:v>
                </c:pt>
                <c:pt idx="604">
                  <c:v>3381.19</c:v>
                </c:pt>
                <c:pt idx="605">
                  <c:v>3381.75</c:v>
                </c:pt>
                <c:pt idx="606">
                  <c:v>3381.32</c:v>
                </c:pt>
                <c:pt idx="607">
                  <c:v>3381.04</c:v>
                </c:pt>
                <c:pt idx="608">
                  <c:v>3381.23</c:v>
                </c:pt>
                <c:pt idx="609">
                  <c:v>3380.96</c:v>
                </c:pt>
                <c:pt idx="610">
                  <c:v>3381.24</c:v>
                </c:pt>
                <c:pt idx="611">
                  <c:v>3381.36</c:v>
                </c:pt>
                <c:pt idx="612">
                  <c:v>3381.29</c:v>
                </c:pt>
                <c:pt idx="613">
                  <c:v>3381.19</c:v>
                </c:pt>
                <c:pt idx="614">
                  <c:v>3380.88</c:v>
                </c:pt>
                <c:pt idx="615">
                  <c:v>3380.86</c:v>
                </c:pt>
                <c:pt idx="616">
                  <c:v>3380.78</c:v>
                </c:pt>
                <c:pt idx="617" formatCode="_-* #,##0.00_₮_-;\-* #,##0.00_₮_-;_-* &quot;-&quot;??_₮_-;_-@_-">
                  <c:v>3381.01</c:v>
                </c:pt>
                <c:pt idx="618" formatCode="_-* #,##0.00_₮_-;\-* #,##0.00_₮_-;_-* &quot;-&quot;??_₮_-;_-@_-">
                  <c:v>3380.9</c:v>
                </c:pt>
                <c:pt idx="619" formatCode="_-* #,##0.00_₮_-;\-* #,##0.00_₮_-;_-* &quot;-&quot;??_₮_-;_-@_-">
                  <c:v>3381.05</c:v>
                </c:pt>
                <c:pt idx="620" formatCode="_-* #,##0.00_₮_-;\-* #,##0.00_₮_-;_-* &quot;-&quot;??_₮_-;_-@_-">
                  <c:v>3381.08</c:v>
                </c:pt>
                <c:pt idx="621" formatCode="_-* #,##0.00_₮_-;\-* #,##0.00_₮_-;_-* &quot;-&quot;??_₮_-;_-@_-">
                  <c:v>3380.94</c:v>
                </c:pt>
                <c:pt idx="622" formatCode="_-* #,##0.00_₮_-;\-* #,##0.00_₮_-;_-* &quot;-&quot;??_₮_-;_-@_-">
                  <c:v>3381.16</c:v>
                </c:pt>
                <c:pt idx="623" formatCode="_-* #,##0.00_₮_-;\-* #,##0.00_₮_-;_-* &quot;-&quot;??_₮_-;_-@_-">
                  <c:v>3380.89</c:v>
                </c:pt>
                <c:pt idx="624" formatCode="_-* #,##0.00_₮_-;\-* #,##0.00_₮_-;_-* &quot;-&quot;??_₮_-;_-@_-">
                  <c:v>3381.15</c:v>
                </c:pt>
                <c:pt idx="625" formatCode="_-* #,##0.00_₮_-;\-* #,##0.00_₮_-;_-* &quot;-&quot;??_₮_-;_-@_-">
                  <c:v>3380.84</c:v>
                </c:pt>
                <c:pt idx="626" formatCode="_-* #,##0.00_₮_-;\-* #,##0.00_₮_-;_-* &quot;-&quot;??_₮_-;_-@_-">
                  <c:v>3381.05</c:v>
                </c:pt>
                <c:pt idx="627" formatCode="_-* #,##0.00_₮_-;\-* #,##0.00_₮_-;_-* &quot;-&quot;??_₮_-;_-@_-">
                  <c:v>3380.8</c:v>
                </c:pt>
                <c:pt idx="628" formatCode="_-* #,##0.00_₮_-;\-* #,##0.00_₮_-;_-* &quot;-&quot;??_₮_-;_-@_-">
                  <c:v>3380.81</c:v>
                </c:pt>
                <c:pt idx="629" formatCode="_-* #,##0.00_₮_-;\-* #,##0.00_₮_-;_-* &quot;-&quot;??_₮_-;_-@_-">
                  <c:v>3380.76</c:v>
                </c:pt>
                <c:pt idx="630" formatCode="_-* #,##0.00_₮_-;\-* #,##0.00_₮_-;_-* &quot;-&quot;??_₮_-;_-@_-">
                  <c:v>3380.56</c:v>
                </c:pt>
                <c:pt idx="631" formatCode="_-* #,##0.00_₮_-;\-* #,##0.00_₮_-;_-* &quot;-&quot;??_₮_-;_-@_-">
                  <c:v>3380.45</c:v>
                </c:pt>
                <c:pt idx="632" formatCode="_-* #,##0.00_₮_-;\-* #,##0.00_₮_-;_-* &quot;-&quot;??_₮_-;_-@_-">
                  <c:v>3380.58</c:v>
                </c:pt>
                <c:pt idx="633" formatCode="_-* #,##0.00_₮_-;\-* #,##0.00_₮_-;_-* &quot;-&quot;??_₮_-;_-@_-">
                  <c:v>3380.94</c:v>
                </c:pt>
                <c:pt idx="634" formatCode="_-* #,##0.00_₮_-;\-* #,##0.00_₮_-;_-* &quot;-&quot;??_₮_-;_-@_-">
                  <c:v>3380.87</c:v>
                </c:pt>
                <c:pt idx="635" formatCode="_-* #,##0.00_₮_-;\-* #,##0.00_₮_-;_-* &quot;-&quot;??_₮_-;_-@_-">
                  <c:v>3380.79</c:v>
                </c:pt>
                <c:pt idx="636" formatCode="_-* #,##0.00_₮_-;\-* #,##0.00_₮_-;_-* &quot;-&quot;??_₮_-;_-@_-">
                  <c:v>3380.86</c:v>
                </c:pt>
                <c:pt idx="637" formatCode="_-* #,##0.00_₮_-;\-* #,##0.00_₮_-;_-* &quot;-&quot;??_₮_-;_-@_-">
                  <c:v>3380.95</c:v>
                </c:pt>
                <c:pt idx="638" formatCode="_-* #,##0.00_₮_-;\-* #,##0.00_₮_-;_-* &quot;-&quot;??_₮_-;_-@_-">
                  <c:v>3380.81</c:v>
                </c:pt>
                <c:pt idx="639" formatCode="_-* #,##0.00_₮_-;\-* #,##0.00_₮_-;_-* &quot;-&quot;??_₮_-;_-@_-">
                  <c:v>3380.86</c:v>
                </c:pt>
                <c:pt idx="640" formatCode="_-* #,##0.00_₮_-;\-* #,##0.00_₮_-;_-* &quot;-&quot;??_₮_-;_-@_-">
                  <c:v>3380.75</c:v>
                </c:pt>
                <c:pt idx="641" formatCode="_-* #,##0.00_₮_-;\-* #,##0.00_₮_-;_-* &quot;-&quot;??_₮_-;_-@_-">
                  <c:v>3380.92</c:v>
                </c:pt>
                <c:pt idx="642" formatCode="_-* #,##0.00_₮_-;\-* #,##0.00_₮_-;_-* &quot;-&quot;??_₮_-;_-@_-">
                  <c:v>3380.93</c:v>
                </c:pt>
                <c:pt idx="643" formatCode="_-* #,##0.00_₮_-;\-* #,##0.00_₮_-;_-* &quot;-&quot;??_₮_-;_-@_-">
                  <c:v>3381.03</c:v>
                </c:pt>
                <c:pt idx="644" formatCode="_-* #,##0.00_₮_-;\-* #,##0.00_₮_-;_-* &quot;-&quot;??_₮_-;_-@_-">
                  <c:v>3381.14</c:v>
                </c:pt>
                <c:pt idx="645" formatCode="_-* #,##0.00_₮_-;\-* #,##0.00_₮_-;_-* &quot;-&quot;??_₮_-;_-@_-">
                  <c:v>3381.36</c:v>
                </c:pt>
                <c:pt idx="646" formatCode="_-* #,##0.00_₮_-;\-* #,##0.00_₮_-;_-* &quot;-&quot;??_₮_-;_-@_-">
                  <c:v>3380.81</c:v>
                </c:pt>
                <c:pt idx="647" formatCode="_-* #,##0.00_₮_-;\-* #,##0.00_₮_-;_-* &quot;-&quot;??_₮_-;_-@_-">
                  <c:v>3381.18</c:v>
                </c:pt>
                <c:pt idx="648" formatCode="_-* #,##0.00_₮_-;\-* #,##0.00_₮_-;_-* &quot;-&quot;??_₮_-;_-@_-">
                  <c:v>3381</c:v>
                </c:pt>
                <c:pt idx="649" formatCode="_-* #,##0.00_₮_-;\-* #,##0.00_₮_-;_-* &quot;-&quot;??_₮_-;_-@_-">
                  <c:v>3381.23</c:v>
                </c:pt>
                <c:pt idx="650" formatCode="_-* #,##0.00_₮_-;\-* #,##0.00_₮_-;_-* &quot;-&quot;??_₮_-;_-@_-">
                  <c:v>3381.23</c:v>
                </c:pt>
                <c:pt idx="651" formatCode="_-* #,##0.00_₮_-;\-* #,##0.00_₮_-;_-* &quot;-&quot;??_₮_-;_-@_-">
                  <c:v>3380.85</c:v>
                </c:pt>
                <c:pt idx="652" formatCode="_-* #,##0.00_₮_-;\-* #,##0.00_₮_-;_-* &quot;-&quot;??_₮_-;_-@_-">
                  <c:v>3381.03</c:v>
                </c:pt>
                <c:pt idx="653" formatCode="_-* #,##0.00_₮_-;\-* #,##0.00_₮_-;_-* &quot;-&quot;??_₮_-;_-@_-">
                  <c:v>3381.43</c:v>
                </c:pt>
                <c:pt idx="654" formatCode="_-* #,##0.00_₮_-;\-* #,##0.00_₮_-;_-* &quot;-&quot;??_₮_-;_-@_-">
                  <c:v>3381.24</c:v>
                </c:pt>
                <c:pt idx="655" formatCode="_-* #,##0.00_₮_-;\-* #,##0.00_₮_-;_-* &quot;-&quot;??_₮_-;_-@_-">
                  <c:v>3381.13</c:v>
                </c:pt>
                <c:pt idx="656" formatCode="_-* #,##0.00_₮_-;\-* #,##0.00_₮_-;_-* &quot;-&quot;??_₮_-;_-@_-">
                  <c:v>3380.64</c:v>
                </c:pt>
                <c:pt idx="657" formatCode="_-* #,##0.00_₮_-;\-* #,##0.00_₮_-;_-* &quot;-&quot;??_₮_-;_-@_-">
                  <c:v>3380.77</c:v>
                </c:pt>
                <c:pt idx="658" formatCode="_-* #,##0.00_₮_-;\-* #,##0.00_₮_-;_-* &quot;-&quot;??_₮_-;_-@_-">
                  <c:v>3380.39</c:v>
                </c:pt>
                <c:pt idx="659" formatCode="_-* #,##0.00_₮_-;\-* #,##0.00_₮_-;_-* &quot;-&quot;??_₮_-;_-@_-">
                  <c:v>3380.59</c:v>
                </c:pt>
                <c:pt idx="660" formatCode="_-* #,##0.00_₮_-;\-* #,##0.00_₮_-;_-* &quot;-&quot;??_₮_-;_-@_-">
                  <c:v>3380.94</c:v>
                </c:pt>
                <c:pt idx="661" formatCode="_-* #,##0.00_₮_-;\-* #,##0.00_₮_-;_-* &quot;-&quot;??_₮_-;_-@_-">
                  <c:v>3380.64</c:v>
                </c:pt>
                <c:pt idx="662" formatCode="_-* #,##0.00_₮_-;\-* #,##0.00_₮_-;_-* &quot;-&quot;??_₮_-;_-@_-">
                  <c:v>3380.67</c:v>
                </c:pt>
                <c:pt idx="663" formatCode="_-* #,##0.00_₮_-;\-* #,##0.00_₮_-;_-* &quot;-&quot;??_₮_-;_-@_-">
                  <c:v>3380.76</c:v>
                </c:pt>
                <c:pt idx="664" formatCode="_-* #,##0.00_₮_-;\-* #,##0.00_₮_-;_-* &quot;-&quot;??_₮_-;_-@_-">
                  <c:v>3380.71</c:v>
                </c:pt>
                <c:pt idx="665" formatCode="_-* #,##0.00_₮_-;\-* #,##0.00_₮_-;_-* &quot;-&quot;??_₮_-;_-@_-">
                  <c:v>3381.09</c:v>
                </c:pt>
                <c:pt idx="666" formatCode="_-* #,##0.00_₮_-;\-* #,##0.00_₮_-;_-* &quot;-&quot;??_₮_-;_-@_-">
                  <c:v>3380.89</c:v>
                </c:pt>
                <c:pt idx="667" formatCode="_-* #,##0.00_₮_-;\-* #,##0.00_₮_-;_-* &quot;-&quot;??_₮_-;_-@_-">
                  <c:v>3380.74</c:v>
                </c:pt>
                <c:pt idx="668" formatCode="_-* #,##0.00_₮_-;\-* #,##0.00_₮_-;_-* &quot;-&quot;??_₮_-;_-@_-">
                  <c:v>3380.84</c:v>
                </c:pt>
                <c:pt idx="669" formatCode="_-* #,##0.00_₮_-;\-* #,##0.00_₮_-;_-* &quot;-&quot;??_₮_-;_-@_-">
                  <c:v>3380.8</c:v>
                </c:pt>
                <c:pt idx="670" formatCode="_-* #,##0.00_₮_-;\-* #,##0.00_₮_-;_-* &quot;-&quot;??_₮_-;_-@_-">
                  <c:v>3380.74</c:v>
                </c:pt>
                <c:pt idx="671" formatCode="_-* #,##0.00_₮_-;\-* #,##0.00_₮_-;_-* &quot;-&quot;??_₮_-;_-@_-">
                  <c:v>3380.43</c:v>
                </c:pt>
                <c:pt idx="672" formatCode="_-* #,##0.00_₮_-;\-* #,##0.00_₮_-;_-* &quot;-&quot;??_₮_-;_-@_-">
                  <c:v>3381.09</c:v>
                </c:pt>
                <c:pt idx="673" formatCode="_-* #,##0.00_₮_-;\-* #,##0.00_₮_-;_-* &quot;-&quot;??_₮_-;_-@_-">
                  <c:v>3381.55</c:v>
                </c:pt>
                <c:pt idx="674" formatCode="_-* #,##0.00_₮_-;\-* #,##0.00_₮_-;_-* &quot;-&quot;??_₮_-;_-@_-">
                  <c:v>3381.38</c:v>
                </c:pt>
                <c:pt idx="675" formatCode="_-* #,##0.00_₮_-;\-* #,##0.00_₮_-;_-* &quot;-&quot;??_₮_-;_-@_-">
                  <c:v>3381.51</c:v>
                </c:pt>
                <c:pt idx="676" formatCode="_-* #,##0.00_₮_-;\-* #,##0.00_₮_-;_-* &quot;-&quot;??_₮_-;_-@_-">
                  <c:v>3380.99</c:v>
                </c:pt>
                <c:pt idx="677" formatCode="_-* #,##0.00_₮_-;\-* #,##0.00_₮_-;_-* &quot;-&quot;??_₮_-;_-@_-">
                  <c:v>3381.24</c:v>
                </c:pt>
                <c:pt idx="678" formatCode="_-* #,##0.00_₮_-;\-* #,##0.00_₮_-;_-* &quot;-&quot;??_₮_-;_-@_-">
                  <c:v>3380.9</c:v>
                </c:pt>
                <c:pt idx="679" formatCode="_-* #,##0.00_₮_-;\-* #,##0.00_₮_-;_-* &quot;-&quot;??_₮_-;_-@_-">
                  <c:v>3381.02</c:v>
                </c:pt>
                <c:pt idx="680" formatCode="_-* #,##0.00_₮_-;\-* #,##0.00_₮_-;_-* &quot;-&quot;??_₮_-;_-@_-">
                  <c:v>3381.12</c:v>
                </c:pt>
                <c:pt idx="681" formatCode="_-* #,##0.00_₮_-;\-* #,##0.00_₮_-;_-* &quot;-&quot;??_₮_-;_-@_-">
                  <c:v>3380.93</c:v>
                </c:pt>
                <c:pt idx="682" formatCode="_-* #,##0.00_₮_-;\-* #,##0.00_₮_-;_-* &quot;-&quot;??_₮_-;_-@_-">
                  <c:v>3381.41</c:v>
                </c:pt>
                <c:pt idx="683" formatCode="_-* #,##0.00_₮_-;\-* #,##0.00_₮_-;_-* &quot;-&quot;??_₮_-;_-@_-">
                  <c:v>3381.53</c:v>
                </c:pt>
                <c:pt idx="684" formatCode="_-* #,##0.00_₮_-;\-* #,##0.00_₮_-;_-* &quot;-&quot;??_₮_-;_-@_-">
                  <c:v>3381.82</c:v>
                </c:pt>
                <c:pt idx="685" formatCode="_-* #,##0.00_₮_-;\-* #,##0.00_₮_-;_-* &quot;-&quot;??_₮_-;_-@_-">
                  <c:v>3382.96</c:v>
                </c:pt>
                <c:pt idx="686" formatCode="_-* #,##0.00_₮_-;\-* #,##0.00_₮_-;_-* &quot;-&quot;??_₮_-;_-@_-">
                  <c:v>3382.71</c:v>
                </c:pt>
                <c:pt idx="687" formatCode="_-* #,##0.00_₮_-;\-* #,##0.00_₮_-;_-* &quot;-&quot;??_₮_-;_-@_-">
                  <c:v>3383.86</c:v>
                </c:pt>
                <c:pt idx="688" formatCode="_-* #,##0.00_₮_-;\-* #,##0.00_₮_-;_-* &quot;-&quot;??_₮_-;_-@_-">
                  <c:v>3384.41</c:v>
                </c:pt>
                <c:pt idx="689" formatCode="_-* #,##0.00_₮_-;\-* #,##0.00_₮_-;_-* &quot;-&quot;??_₮_-;_-@_-">
                  <c:v>3385.87</c:v>
                </c:pt>
                <c:pt idx="690" formatCode="_-* #,##0.00_₮_-;\-* #,##0.00_₮_-;_-* &quot;-&quot;??_₮_-;_-@_-">
                  <c:v>3387.17</c:v>
                </c:pt>
                <c:pt idx="691" formatCode="_-* #,##0.00_₮_-;\-* #,##0.00_₮_-;_-* &quot;-&quot;??_₮_-;_-@_-">
                  <c:v>3388.55</c:v>
                </c:pt>
                <c:pt idx="692" formatCode="_-* #,##0.00_₮_-;\-* #,##0.00_₮_-;_-* &quot;-&quot;??_₮_-;_-@_-">
                  <c:v>3389.5</c:v>
                </c:pt>
                <c:pt idx="693" formatCode="_-* #,##0.00_₮_-;\-* #,##0.00_₮_-;_-* &quot;-&quot;??_₮_-;_-@_-">
                  <c:v>3392.36</c:v>
                </c:pt>
                <c:pt idx="694" formatCode="_-* #,##0.00_₮_-;\-* #,##0.00_₮_-;_-* &quot;-&quot;??_₮_-;_-@_-">
                  <c:v>3393.53</c:v>
                </c:pt>
                <c:pt idx="695" formatCode="_-* #,##0.00_₮_-;\-* #,##0.00_₮_-;_-* &quot;-&quot;??_₮_-;_-@_-">
                  <c:v>3395.18</c:v>
                </c:pt>
                <c:pt idx="696" formatCode="_-* #,##0.00_₮_-;\-* #,##0.00_₮_-;_-* &quot;-&quot;??_₮_-;_-@_-">
                  <c:v>3397.42</c:v>
                </c:pt>
                <c:pt idx="697" formatCode="_-* #,##0.00_₮_-;\-* #,##0.00_₮_-;_-* &quot;-&quot;??_₮_-;_-@_-">
                  <c:v>3399.51</c:v>
                </c:pt>
                <c:pt idx="698" formatCode="_-* #,##0.00_₮_-;\-* #,##0.00_₮_-;_-* &quot;-&quot;??_₮_-;_-@_-">
                  <c:v>3401.46</c:v>
                </c:pt>
                <c:pt idx="699" formatCode="_-* #,##0.00_₮_-;\-* #,##0.00_₮_-;_-* &quot;-&quot;??_₮_-;_-@_-">
                  <c:v>3402.39</c:v>
                </c:pt>
                <c:pt idx="700" formatCode="_-* #,##0.00_₮_-;\-* #,##0.00_₮_-;_-* &quot;-&quot;??_₮_-;_-@_-">
                  <c:v>3402.5</c:v>
                </c:pt>
                <c:pt idx="701" formatCode="_-* #,##0.00_₮_-;\-* #,##0.00_₮_-;_-* &quot;-&quot;??_₮_-;_-@_-">
                  <c:v>3402.78</c:v>
                </c:pt>
                <c:pt idx="702" formatCode="_-* #,##0.00_₮_-;\-* #,##0.00_₮_-;_-* &quot;-&quot;??_₮_-;_-@_-">
                  <c:v>3402.87</c:v>
                </c:pt>
                <c:pt idx="703" formatCode="_-* #,##0.00_₮_-;\-* #,##0.00_₮_-;_-* &quot;-&quot;??_₮_-;_-@_-">
                  <c:v>3404.64</c:v>
                </c:pt>
                <c:pt idx="704" formatCode="_-* #,##0.00_₮_-;\-* #,##0.00_₮_-;_-* &quot;-&quot;??_₮_-;_-@_-">
                  <c:v>3406.79</c:v>
                </c:pt>
                <c:pt idx="705" formatCode="_-* #,##0.00_₮_-;\-* #,##0.00_₮_-;_-* &quot;-&quot;??_₮_-;_-@_-">
                  <c:v>3407.42</c:v>
                </c:pt>
                <c:pt idx="706" formatCode="_-* #,##0.00_₮_-;\-* #,##0.00_₮_-;_-* &quot;-&quot;??_₮_-;_-@_-">
                  <c:v>3407.88</c:v>
                </c:pt>
                <c:pt idx="707" formatCode="_-* #,##0.00_₮_-;\-* #,##0.00_₮_-;_-* &quot;-&quot;??_₮_-;_-@_-">
                  <c:v>3408.95</c:v>
                </c:pt>
                <c:pt idx="708" formatCode="_-* #,##0.00_₮_-;\-* #,##0.00_₮_-;_-* &quot;-&quot;??_₮_-;_-@_-">
                  <c:v>3409.37</c:v>
                </c:pt>
                <c:pt idx="709" formatCode="_-* #,##0.00_₮_-;\-* #,##0.00_₮_-;_-* &quot;-&quot;??_₮_-;_-@_-">
                  <c:v>3409.59</c:v>
                </c:pt>
                <c:pt idx="710" formatCode="_-* #,##0.00_₮_-;\-* #,##0.00_₮_-;_-* &quot;-&quot;??_₮_-;_-@_-">
                  <c:v>3410.23</c:v>
                </c:pt>
                <c:pt idx="711" formatCode="_-* #,##0.00_₮_-;\-* #,##0.00_₮_-;_-* &quot;-&quot;??_₮_-;_-@_-">
                  <c:v>3410.72</c:v>
                </c:pt>
                <c:pt idx="712" formatCode="_-* #,##0.00_₮_-;\-* #,##0.00_₮_-;_-* &quot;-&quot;??_₮_-;_-@_-">
                  <c:v>3411.42</c:v>
                </c:pt>
                <c:pt idx="713" formatCode="_-* #,##0.00_₮_-;\-* #,##0.00_₮_-;_-* &quot;-&quot;??_₮_-;_-@_-">
                  <c:v>3413.09</c:v>
                </c:pt>
                <c:pt idx="714" formatCode="_-* #,##0.00_₮_-;\-* #,##0.00_₮_-;_-* &quot;-&quot;??_₮_-;_-@_-">
                  <c:v>3413.51</c:v>
                </c:pt>
                <c:pt idx="715" formatCode="_-* #,##0.00_₮_-;\-* #,##0.00_₮_-;_-* &quot;-&quot;??_₮_-;_-@_-">
                  <c:v>3414.18</c:v>
                </c:pt>
                <c:pt idx="716" formatCode="_-* #,##0.00_₮_-;\-* #,##0.00_₮_-;_-* &quot;-&quot;??_₮_-;_-@_-">
                  <c:v>3415.19</c:v>
                </c:pt>
                <c:pt idx="717" formatCode="_-* #,##0.00_₮_-;\-* #,##0.00_₮_-;_-* &quot;-&quot;??_₮_-;_-@_-">
                  <c:v>3415.07</c:v>
                </c:pt>
                <c:pt idx="718" formatCode="_-* #,##0.00_₮_-;\-* #,##0.00_₮_-;_-* &quot;-&quot;??_₮_-;_-@_-">
                  <c:v>3415.79</c:v>
                </c:pt>
                <c:pt idx="719" formatCode="_-* #,##0.00_₮_-;\-* #,##0.00_₮_-;_-* &quot;-&quot;??_₮_-;_-@_-">
                  <c:v>3416.66</c:v>
                </c:pt>
                <c:pt idx="720" formatCode="_-* #,##0.00_₮_-;\-* #,##0.00_₮_-;_-* &quot;-&quot;??_₮_-;_-@_-">
                  <c:v>3417.19</c:v>
                </c:pt>
                <c:pt idx="721" formatCode="_-* #,##0.00_₮_-;\-* #,##0.00_₮_-;_-* &quot;-&quot;??_₮_-;_-@_-">
                  <c:v>3417.18</c:v>
                </c:pt>
                <c:pt idx="722" formatCode="_-* #,##0.00_₮_-;\-* #,##0.00_₮_-;_-* &quot;-&quot;??_₮_-;_-@_-">
                  <c:v>3417.42</c:v>
                </c:pt>
                <c:pt idx="723" formatCode="_-* #,##0.00_₮_-;\-* #,##0.00_₮_-;_-* &quot;-&quot;??_₮_-;_-@_-">
                  <c:v>3417.77</c:v>
                </c:pt>
                <c:pt idx="724" formatCode="_-* #,##0.00_₮_-;\-* #,##0.00_₮_-;_-* &quot;-&quot;??_₮_-;_-@_-">
                  <c:v>3416.98</c:v>
                </c:pt>
                <c:pt idx="725" formatCode="_-* #,##0.00_₮_-;\-* #,##0.00_₮_-;_-* &quot;-&quot;??_₮_-;_-@_-">
                  <c:v>3416.82</c:v>
                </c:pt>
                <c:pt idx="726" formatCode="_-* #,##0.00_₮_-;\-* #,##0.00_₮_-;_-* &quot;-&quot;??_₮_-;_-@_-">
                  <c:v>3416.82</c:v>
                </c:pt>
                <c:pt idx="727" formatCode="_-* #,##0.00_₮_-;\-* #,##0.00_₮_-;_-* &quot;-&quot;??_₮_-;_-@_-">
                  <c:v>3416.57</c:v>
                </c:pt>
                <c:pt idx="728" formatCode="_-* #,##0.00_₮_-;\-* #,##0.00_₮_-;_-* &quot;-&quot;??_₮_-;_-@_-">
                  <c:v>3417.45</c:v>
                </c:pt>
                <c:pt idx="729" formatCode="_-* #,##0.00_₮_-;\-* #,##0.00_₮_-;_-* &quot;-&quot;??_₮_-;_-@_-">
                  <c:v>3417.88</c:v>
                </c:pt>
                <c:pt idx="730" formatCode="_-* #,##0.00_₮_-;\-* #,##0.00_₮_-;_-* &quot;-&quot;??_₮_-;_-@_-">
                  <c:v>3417.29</c:v>
                </c:pt>
                <c:pt idx="731" formatCode="_-* #,##0.00_₮_-;\-* #,##0.00_₮_-;_-* &quot;-&quot;??_₮_-;_-@_-">
                  <c:v>3417.71</c:v>
                </c:pt>
                <c:pt idx="732" formatCode="_-* #,##0.00_₮_-;\-* #,##0.00_₮_-;_-* &quot;-&quot;??_₮_-;_-@_-">
                  <c:v>3416.71</c:v>
                </c:pt>
                <c:pt idx="733" formatCode="_-* #,##0.00_₮_-;\-* #,##0.00_₮_-;_-* &quot;-&quot;??_₮_-;_-@_-">
                  <c:v>3417.31</c:v>
                </c:pt>
                <c:pt idx="734" formatCode="_-* #,##0.00_₮_-;\-* #,##0.00_₮_-;_-* &quot;-&quot;??_₮_-;_-@_-">
                  <c:v>3417.79</c:v>
                </c:pt>
                <c:pt idx="735" formatCode="_-* #,##0.00_₮_-;\-* #,##0.00_₮_-;_-* &quot;-&quot;??_₮_-;_-@_-">
                  <c:v>3417.29</c:v>
                </c:pt>
                <c:pt idx="736" formatCode="_-* #,##0.00_₮_-;\-* #,##0.00_₮_-;_-* &quot;-&quot;??_₮_-;_-@_-">
                  <c:v>3417.91</c:v>
                </c:pt>
                <c:pt idx="737" formatCode="_-* #,##0.00_₮_-;\-* #,##0.00_₮_-;_-* &quot;-&quot;??_₮_-;_-@_-">
                  <c:v>3417.14</c:v>
                </c:pt>
                <c:pt idx="738" formatCode="_-* #,##0.00_₮_-;\-* #,##0.00_₮_-;_-* &quot;-&quot;??_₮_-;_-@_-">
                  <c:v>3417.49</c:v>
                </c:pt>
                <c:pt idx="739" formatCode="_-* #,##0.00_₮_-;\-* #,##0.00_₮_-;_-* &quot;-&quot;??_₮_-;_-@_-">
                  <c:v>3418.12</c:v>
                </c:pt>
                <c:pt idx="740" formatCode="_-* #,##0.00_₮_-;\-* #,##0.00_₮_-;_-* &quot;-&quot;??_₮_-;_-@_-">
                  <c:v>3417.98</c:v>
                </c:pt>
                <c:pt idx="741" formatCode="_-* #,##0.00_₮_-;\-* #,##0.00_₮_-;_-* &quot;-&quot;??_₮_-;_-@_-">
                  <c:v>3418.84</c:v>
                </c:pt>
                <c:pt idx="742" formatCode="_-* #,##0.00_₮_-;\-* #,##0.00_₮_-;_-* &quot;-&quot;??_₮_-;_-@_-">
                  <c:v>3419.59</c:v>
                </c:pt>
                <c:pt idx="743" formatCode="_-* #,##0.00_₮_-;\-* #,##0.00_₮_-;_-* &quot;-&quot;??_₮_-;_-@_-">
                  <c:v>3420.09</c:v>
                </c:pt>
                <c:pt idx="744" formatCode="_-* #,##0.00_₮_-;\-* #,##0.00_₮_-;_-* &quot;-&quot;??_₮_-;_-@_-">
                  <c:v>3420.25</c:v>
                </c:pt>
                <c:pt idx="745" formatCode="_-* #,##0.00_₮_-;\-* #,##0.00_₮_-;_-* &quot;-&quot;??_₮_-;_-@_-">
                  <c:v>3420.46</c:v>
                </c:pt>
                <c:pt idx="746" formatCode="_-* #,##0.00_₮_-;\-* #,##0.00_₮_-;_-* &quot;-&quot;??_₮_-;_-@_-">
                  <c:v>3420.92</c:v>
                </c:pt>
                <c:pt idx="747" formatCode="_-* #,##0.00_₮_-;\-* #,##0.00_₮_-;_-* &quot;-&quot;??_₮_-;_-@_-">
                  <c:v>3421.43</c:v>
                </c:pt>
                <c:pt idx="748" formatCode="_-* #,##0.00_₮_-;\-* #,##0.00_₮_-;_-* &quot;-&quot;??_₮_-;_-@_-">
                  <c:v>3422.08</c:v>
                </c:pt>
                <c:pt idx="749" formatCode="_-* #,##0.00_₮_-;\-* #,##0.00_₮_-;_-* &quot;-&quot;??_₮_-;_-@_-">
                  <c:v>3422.7</c:v>
                </c:pt>
                <c:pt idx="750" formatCode="_-* #,##0.00_₮_-;\-* #,##0.00_₮_-;_-* &quot;-&quot;??_₮_-;_-@_-">
                  <c:v>3423.28</c:v>
                </c:pt>
                <c:pt idx="751" formatCode="_-* #,##0.00_₮_-;\-* #,##0.00_₮_-;_-* &quot;-&quot;??_₮_-;_-@_-">
                  <c:v>3423.93</c:v>
                </c:pt>
                <c:pt idx="752" formatCode="_-* #,##0.00_₮_-;\-* #,##0.00_₮_-;_-* &quot;-&quot;??_₮_-;_-@_-">
                  <c:v>3424.61</c:v>
                </c:pt>
                <c:pt idx="753" formatCode="_-* #,##0.00_₮_-;\-* #,##0.00_₮_-;_-* &quot;-&quot;??_₮_-;_-@_-">
                  <c:v>3426.1</c:v>
                </c:pt>
                <c:pt idx="754" formatCode="_-* #,##0.00_₮_-;\-* #,##0.00_₮_-;_-* &quot;-&quot;??_₮_-;_-@_-">
                  <c:v>3427.07</c:v>
                </c:pt>
                <c:pt idx="755" formatCode="_-* #,##0.00_₮_-;\-* #,##0.00_₮_-;_-* &quot;-&quot;??_₮_-;_-@_-">
                  <c:v>3427.88</c:v>
                </c:pt>
                <c:pt idx="756" formatCode="_-* #,##0.00_₮_-;\-* #,##0.00_₮_-;_-* &quot;-&quot;??_₮_-;_-@_-">
                  <c:v>3428.91</c:v>
                </c:pt>
                <c:pt idx="757" formatCode="_-* #,##0.00_₮_-;\-* #,##0.00_₮_-;_-* &quot;-&quot;??_₮_-;_-@_-">
                  <c:v>3429.7</c:v>
                </c:pt>
                <c:pt idx="758" formatCode="_-* #,##0.00_₮_-;\-* #,##0.00_₮_-;_-* &quot;-&quot;??_₮_-;_-@_-">
                  <c:v>3430.65</c:v>
                </c:pt>
                <c:pt idx="759" formatCode="_-* #,##0.00_₮_-;\-* #,##0.00_₮_-;_-* &quot;-&quot;??_₮_-;_-@_-">
                  <c:v>3433.03</c:v>
                </c:pt>
                <c:pt idx="760" formatCode="_-* #,##0.00_₮_-;\-* #,##0.00_₮_-;_-* &quot;-&quot;??_₮_-;_-@_-">
                  <c:v>3435.18</c:v>
                </c:pt>
                <c:pt idx="761" formatCode="_-* #,##0.00_₮_-;\-* #,##0.00_₮_-;_-* &quot;-&quot;??_₮_-;_-@_-">
                  <c:v>3437.92</c:v>
                </c:pt>
                <c:pt idx="762" formatCode="_-* #,##0.00_₮_-;\-* #,##0.00_₮_-;_-* &quot;-&quot;??_₮_-;_-@_-">
                  <c:v>3439.01</c:v>
                </c:pt>
                <c:pt idx="763" formatCode="_-* #,##0.00_₮_-;\-* #,##0.00_₮_-;_-* &quot;-&quot;??_₮_-;_-@_-">
                  <c:v>3440.29</c:v>
                </c:pt>
                <c:pt idx="764" formatCode="_-* #,##0.00_₮_-;\-* #,##0.00_₮_-;_-* &quot;-&quot;??_₮_-;_-@_-">
                  <c:v>3443.25</c:v>
                </c:pt>
                <c:pt idx="765" formatCode="_-* #,##0.00_₮_-;\-* #,##0.00_₮_-;_-* &quot;-&quot;??_₮_-;_-@_-">
                  <c:v>3445.22</c:v>
                </c:pt>
                <c:pt idx="766" formatCode="_-* #,##0.00_₮_-;\-* #,##0.00_₮_-;_-* &quot;-&quot;??_₮_-;_-@_-">
                  <c:v>3447.43</c:v>
                </c:pt>
                <c:pt idx="767" formatCode="_-* #,##0.00_₮_-;\-* #,##0.00_₮_-;_-* &quot;-&quot;??_₮_-;_-@_-">
                  <c:v>3448.24</c:v>
                </c:pt>
                <c:pt idx="768" formatCode="_-* #,##0.00_₮_-;\-* #,##0.00_₮_-;_-* &quot;-&quot;??_₮_-;_-@_-">
                  <c:v>3449</c:v>
                </c:pt>
                <c:pt idx="769" formatCode="_-* #,##0.00_₮_-;\-* #,##0.00_₮_-;_-* &quot;-&quot;??_₮_-;_-@_-">
                  <c:v>3451.31</c:v>
                </c:pt>
                <c:pt idx="770" formatCode="_-* #,##0.00_₮_-;\-* #,##0.00_₮_-;_-* &quot;-&quot;??_₮_-;_-@_-">
                  <c:v>3453.67</c:v>
                </c:pt>
                <c:pt idx="771" formatCode="_-* #,##0.00_₮_-;\-* #,##0.00_₮_-;_-* &quot;-&quot;??_₮_-;_-@_-">
                  <c:v>3454.73</c:v>
                </c:pt>
                <c:pt idx="772" formatCode="_-* #,##0.00_₮_-;\-* #,##0.00_₮_-;_-* &quot;-&quot;??_₮_-;_-@_-">
                  <c:v>3455.22</c:v>
                </c:pt>
                <c:pt idx="773" formatCode="_-* #,##0.00_₮_-;\-* #,##0.00_₮_-;_-* &quot;-&quot;??_₮_-;_-@_-">
                  <c:v>3455.89</c:v>
                </c:pt>
                <c:pt idx="774" formatCode="_-* #,##0.00_₮_-;\-* #,##0.00_₮_-;_-* &quot;-&quot;??_₮_-;_-@_-">
                  <c:v>3457.45</c:v>
                </c:pt>
                <c:pt idx="775" formatCode="_-* #,##0.00_₮_-;\-* #,##0.00_₮_-;_-* &quot;-&quot;??_₮_-;_-@_-">
                  <c:v>3458.67</c:v>
                </c:pt>
                <c:pt idx="776" formatCode="_-* #,##0.00_₮_-;\-* #,##0.00_₮_-;_-* &quot;-&quot;??_₮_-;_-@_-">
                  <c:v>3458.92</c:v>
                </c:pt>
                <c:pt idx="777" formatCode="_-* #,##0.00_₮_-;\-* #,##0.00_₮_-;_-* &quot;-&quot;??_₮_-;_-@_-">
                  <c:v>3459.07</c:v>
                </c:pt>
                <c:pt idx="778" formatCode="_-* #,##0.00_₮_-;\-* #,##0.00_₮_-;_-* &quot;-&quot;??_₮_-;_-@_-">
                  <c:v>3459.57</c:v>
                </c:pt>
                <c:pt idx="779" formatCode="_-* #,##0.00_₮_-;\-* #,##0.00_₮_-;_-* &quot;-&quot;??_₮_-;_-@_-">
                  <c:v>3459.95</c:v>
                </c:pt>
                <c:pt idx="780" formatCode="_-* #,##0.00_₮_-;\-* #,##0.00_₮_-;_-* &quot;-&quot;??_₮_-;_-@_-">
                  <c:v>3460.61</c:v>
                </c:pt>
                <c:pt idx="781" formatCode="_-* #,##0.00_₮_-;\-* #,##0.00_₮_-;_-* &quot;-&quot;??_₮_-;_-@_-">
                  <c:v>3462.17</c:v>
                </c:pt>
                <c:pt idx="782" formatCode="_-* #,##0.00_₮_-;\-* #,##0.00_₮_-;_-* &quot;-&quot;??_₮_-;_-@_-">
                  <c:v>3462.59</c:v>
                </c:pt>
                <c:pt idx="783" formatCode="_-* #,##0.00_₮_-;\-* #,##0.00_₮_-;_-* &quot;-&quot;??_₮_-;_-@_-">
                  <c:v>3462.98</c:v>
                </c:pt>
                <c:pt idx="784" formatCode="_-* #,##0.00_₮_-;\-* #,##0.00_₮_-;_-* &quot;-&quot;??_₮_-;_-@_-">
                  <c:v>3464.13</c:v>
                </c:pt>
                <c:pt idx="785" formatCode="_-* #,##0.00_₮_-;\-* #,##0.00_₮_-;_-* &quot;-&quot;??_₮_-;_-@_-">
                  <c:v>3464.65</c:v>
                </c:pt>
                <c:pt idx="786" formatCode="_-* #,##0.00_₮_-;\-* #,##0.00_₮_-;_-* &quot;-&quot;??_₮_-;_-@_-">
                  <c:v>3465.69</c:v>
                </c:pt>
                <c:pt idx="787" formatCode="_-* #,##0.00_₮_-;\-* #,##0.00_₮_-;_-* &quot;-&quot;??_₮_-;_-@_-">
                  <c:v>3466.56</c:v>
                </c:pt>
                <c:pt idx="788" formatCode="_-* #,##0.00_₮_-;\-* #,##0.00_₮_-;_-* &quot;-&quot;??_₮_-;_-@_-">
                  <c:v>3466.79</c:v>
                </c:pt>
                <c:pt idx="789" formatCode="_-* #,##0.00_₮_-;\-* #,##0.00_₮_-;_-* &quot;-&quot;??_₮_-;_-@_-">
                  <c:v>3467.49</c:v>
                </c:pt>
                <c:pt idx="790" formatCode="_-* #,##0.00_₮_-;\-* #,##0.00_₮_-;_-* &quot;-&quot;??_₮_-;_-@_-">
                  <c:v>3467.86</c:v>
                </c:pt>
                <c:pt idx="791" formatCode="_-* #,##0.00_₮_-;\-* #,##0.00_₮_-;_-* &quot;-&quot;??_₮_-;_-@_-">
                  <c:v>3468.57</c:v>
                </c:pt>
                <c:pt idx="792" formatCode="#,##0.00">
                  <c:v>3469.19</c:v>
                </c:pt>
                <c:pt idx="793" formatCode="#,##0.00">
                  <c:v>3470.75</c:v>
                </c:pt>
                <c:pt idx="794" formatCode="#,##0.00">
                  <c:v>3470.86</c:v>
                </c:pt>
                <c:pt idx="795" formatCode="#,##0.00">
                  <c:v>3471.47</c:v>
                </c:pt>
                <c:pt idx="796" formatCode="#,##0.00">
                  <c:v>3473.57</c:v>
                </c:pt>
                <c:pt idx="797" formatCode="#,##0.00">
                  <c:v>3475.37</c:v>
                </c:pt>
                <c:pt idx="798" formatCode="#,##0.00">
                  <c:v>3476.98</c:v>
                </c:pt>
                <c:pt idx="799" formatCode="#,##0.00">
                  <c:v>3478.05</c:v>
                </c:pt>
                <c:pt idx="800" formatCode="#,##0.00">
                  <c:v>3480.61</c:v>
                </c:pt>
                <c:pt idx="801" formatCode="#,##0.00">
                  <c:v>3483.53</c:v>
                </c:pt>
                <c:pt idx="802" formatCode="#,##0.00">
                  <c:v>3486.82</c:v>
                </c:pt>
                <c:pt idx="803" formatCode="#,##0.00">
                  <c:v>3488.01</c:v>
                </c:pt>
                <c:pt idx="804" formatCode="#,##0.00">
                  <c:v>3487.61</c:v>
                </c:pt>
                <c:pt idx="805" formatCode="#,##0.00">
                  <c:v>3491.62</c:v>
                </c:pt>
                <c:pt idx="806" formatCode="#,##0.00">
                  <c:v>3495.36</c:v>
                </c:pt>
                <c:pt idx="807" formatCode="#,##0.00">
                  <c:v>3501.83</c:v>
                </c:pt>
                <c:pt idx="808" formatCode="#,##0.00">
                  <c:v>3505.87</c:v>
                </c:pt>
                <c:pt idx="809" formatCode="#,##0.00">
                  <c:v>3508.4</c:v>
                </c:pt>
                <c:pt idx="810" formatCode="#,##0.00">
                  <c:v>3522.38</c:v>
                </c:pt>
                <c:pt idx="811" formatCode="#,##0.00">
                  <c:v>3528.67</c:v>
                </c:pt>
                <c:pt idx="812" formatCode="#,##0.00">
                  <c:v>3530.23</c:v>
                </c:pt>
                <c:pt idx="813" formatCode="#,##0.00">
                  <c:v>3533.7</c:v>
                </c:pt>
                <c:pt idx="814" formatCode="#,##0.00">
                  <c:v>3534.48</c:v>
                </c:pt>
                <c:pt idx="815" formatCode="#,##0.00">
                  <c:v>3541.1</c:v>
                </c:pt>
                <c:pt idx="816" formatCode="#,##0.00">
                  <c:v>3544.4</c:v>
                </c:pt>
                <c:pt idx="817" formatCode="#,##0.00">
                  <c:v>3555.24</c:v>
                </c:pt>
                <c:pt idx="818" formatCode="#,##0.00">
                  <c:v>3562.4</c:v>
                </c:pt>
                <c:pt idx="819" formatCode="#,##0.00">
                  <c:v>3568.48</c:v>
                </c:pt>
                <c:pt idx="820" formatCode="#,##0.00">
                  <c:v>3569.04</c:v>
                </c:pt>
                <c:pt idx="821" formatCode="#,##0.00">
                  <c:v>3569.67</c:v>
                </c:pt>
                <c:pt idx="822" formatCode="#,##0.00">
                  <c:v>3570.11</c:v>
                </c:pt>
                <c:pt idx="823" formatCode="#,##0.00">
                  <c:v>3570.87</c:v>
                </c:pt>
                <c:pt idx="824" formatCode="#,##0.00">
                  <c:v>3569.87</c:v>
                </c:pt>
                <c:pt idx="825" formatCode="#,##0.00">
                  <c:v>3570.57</c:v>
                </c:pt>
                <c:pt idx="826" formatCode="#,##0.00">
                  <c:v>3570.82</c:v>
                </c:pt>
                <c:pt idx="827" formatCode="#,##0.00">
                  <c:v>3570.74</c:v>
                </c:pt>
                <c:pt idx="828" formatCode="#,##0.00">
                  <c:v>3571.47</c:v>
                </c:pt>
                <c:pt idx="829" formatCode="#,##0.00">
                  <c:v>3571.74</c:v>
                </c:pt>
                <c:pt idx="830" formatCode="#,##0.00">
                  <c:v>3571.88</c:v>
                </c:pt>
                <c:pt idx="831" formatCode="#,##0.00">
                  <c:v>3572.07</c:v>
                </c:pt>
                <c:pt idx="832" formatCode="#,##0.00">
                  <c:v>3572.59</c:v>
                </c:pt>
                <c:pt idx="833" formatCode="#,##0.00">
                  <c:v>3572.88</c:v>
                </c:pt>
                <c:pt idx="834" formatCode="#,##0.00">
                  <c:v>3572.37</c:v>
                </c:pt>
                <c:pt idx="835" formatCode="#,##0.00">
                  <c:v>3572.93</c:v>
                </c:pt>
                <c:pt idx="836" formatCode="#,##0.00">
                  <c:v>3572.45</c:v>
                </c:pt>
                <c:pt idx="837" formatCode="#,##0.00">
                  <c:v>3572.83</c:v>
                </c:pt>
                <c:pt idx="838" formatCode="#,##0.00">
                  <c:v>3572.83</c:v>
                </c:pt>
                <c:pt idx="839" formatCode="#,##0.00">
                  <c:v>3573.19</c:v>
                </c:pt>
                <c:pt idx="840" formatCode="#,##0.00">
                  <c:v>3571.17</c:v>
                </c:pt>
                <c:pt idx="841" formatCode="#,##0.00">
                  <c:v>3573.73</c:v>
                </c:pt>
                <c:pt idx="842" formatCode="#,##0.00">
                  <c:v>3573.64</c:v>
                </c:pt>
                <c:pt idx="843" formatCode="#,##0.00">
                  <c:v>3573.76</c:v>
                </c:pt>
                <c:pt idx="844" formatCode="#,##0.00">
                  <c:v>3573.44</c:v>
                </c:pt>
                <c:pt idx="845" formatCode="#,##0.00">
                  <c:v>3573.69</c:v>
                </c:pt>
                <c:pt idx="846" formatCode="#,##0.00">
                  <c:v>3573.79</c:v>
                </c:pt>
                <c:pt idx="847" formatCode="#,##0.00">
                  <c:v>3573.7</c:v>
                </c:pt>
                <c:pt idx="848" formatCode="#,##0.00">
                  <c:v>3573.95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1F-4853-B91A-E7414A6F1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676400"/>
        <c:axId val="150968504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'3.2.3. Ханш'!$A$6</c15:sqref>
                        </c15:formulaRef>
                      </c:ext>
                    </c:extLst>
                    <c:strCache>
                      <c:ptCount val="1"/>
                      <c:pt idx="0">
                        <c:v>Захын дундаж ханш </c:v>
                      </c:pt>
                    </c:strCache>
                  </c:strRef>
                </c:tx>
                <c:spPr>
                  <a:ln w="25400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'3.2.3. Ханш'!$BOK$3:$CRY$4</c15:sqref>
                        </c15:formulaRef>
                      </c:ext>
                    </c:extLst>
                    <c:multiLvlStrCache>
                      <c:ptCount val="747"/>
                      <c:lvl>
                        <c:pt idx="38">
                          <c:v>3</c:v>
                        </c:pt>
                        <c:pt idx="103">
                          <c:v>6</c:v>
                        </c:pt>
                        <c:pt idx="154">
                          <c:v> </c:v>
                        </c:pt>
                        <c:pt idx="162">
                          <c:v>9</c:v>
                        </c:pt>
                        <c:pt idx="224">
                          <c:v> </c:v>
                        </c:pt>
                        <c:pt idx="227">
                          <c:v>12</c:v>
                        </c:pt>
                        <c:pt idx="286">
                          <c:v>3</c:v>
                        </c:pt>
                        <c:pt idx="351">
                          <c:v>6</c:v>
                        </c:pt>
                        <c:pt idx="402">
                          <c:v> </c:v>
                        </c:pt>
                        <c:pt idx="411">
                          <c:v>9</c:v>
                        </c:pt>
                        <c:pt idx="472">
                          <c:v> </c:v>
                        </c:pt>
                        <c:pt idx="475">
                          <c:v>12</c:v>
                        </c:pt>
                        <c:pt idx="537">
                          <c:v>3</c:v>
                        </c:pt>
                        <c:pt idx="601">
                          <c:v>6</c:v>
                        </c:pt>
                        <c:pt idx="661">
                          <c:v>9</c:v>
                        </c:pt>
                        <c:pt idx="724">
                          <c:v>12</c:v>
                        </c:pt>
                      </c:lvl>
                      <c:lvl>
                        <c:pt idx="0">
                          <c:v>2022</c:v>
                        </c:pt>
                        <c:pt idx="249">
                          <c:v>2023</c:v>
                        </c:pt>
                        <c:pt idx="495">
                          <c:v>2024</c:v>
                        </c:pt>
                        <c:pt idx="746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'3.2.3. Ханш'!$BOK$6:$CRY$6</c15:sqref>
                        </c15:formulaRef>
                      </c:ext>
                    </c:extLst>
                    <c:numCache>
                      <c:formatCode>0</c:formatCode>
                      <c:ptCount val="769"/>
                      <c:pt idx="0">
                        <c:v>2852.5</c:v>
                      </c:pt>
                      <c:pt idx="1">
                        <c:v>2853</c:v>
                      </c:pt>
                      <c:pt idx="2">
                        <c:v>2853</c:v>
                      </c:pt>
                      <c:pt idx="3">
                        <c:v>2853</c:v>
                      </c:pt>
                      <c:pt idx="4">
                        <c:v>2853</c:v>
                      </c:pt>
                      <c:pt idx="5">
                        <c:v>2853</c:v>
                      </c:pt>
                      <c:pt idx="6">
                        <c:v>2853</c:v>
                      </c:pt>
                      <c:pt idx="7">
                        <c:v>2852</c:v>
                      </c:pt>
                      <c:pt idx="8">
                        <c:v>2852.5</c:v>
                      </c:pt>
                      <c:pt idx="9">
                        <c:v>2852</c:v>
                      </c:pt>
                      <c:pt idx="10">
                        <c:v>2853</c:v>
                      </c:pt>
                      <c:pt idx="11">
                        <c:v>2853</c:v>
                      </c:pt>
                      <c:pt idx="12">
                        <c:v>2852</c:v>
                      </c:pt>
                      <c:pt idx="13">
                        <c:v>2853</c:v>
                      </c:pt>
                      <c:pt idx="14">
                        <c:v>2853</c:v>
                      </c:pt>
                      <c:pt idx="15">
                        <c:v>2852</c:v>
                      </c:pt>
                      <c:pt idx="16">
                        <c:v>2851.5</c:v>
                      </c:pt>
                      <c:pt idx="17">
                        <c:v>2852</c:v>
                      </c:pt>
                      <c:pt idx="18">
                        <c:v>2852</c:v>
                      </c:pt>
                      <c:pt idx="19">
                        <c:v>2851.5</c:v>
                      </c:pt>
                      <c:pt idx="20">
                        <c:v>2853.5</c:v>
                      </c:pt>
                      <c:pt idx="21">
                        <c:v>2853.5</c:v>
                      </c:pt>
                      <c:pt idx="22">
                        <c:v>2856.5</c:v>
                      </c:pt>
                      <c:pt idx="23">
                        <c:v>2856.5</c:v>
                      </c:pt>
                      <c:pt idx="24">
                        <c:v>2855.5</c:v>
                      </c:pt>
                      <c:pt idx="25">
                        <c:v>2857</c:v>
                      </c:pt>
                      <c:pt idx="26">
                        <c:v>2859</c:v>
                      </c:pt>
                      <c:pt idx="27">
                        <c:v>2862.5</c:v>
                      </c:pt>
                      <c:pt idx="28">
                        <c:v>2862.5</c:v>
                      </c:pt>
                      <c:pt idx="29">
                        <c:v>2864.5</c:v>
                      </c:pt>
                      <c:pt idx="30">
                        <c:v>2864.5</c:v>
                      </c:pt>
                      <c:pt idx="31">
                        <c:v>2865.5</c:v>
                      </c:pt>
                      <c:pt idx="32">
                        <c:v>2867.5</c:v>
                      </c:pt>
                      <c:pt idx="33">
                        <c:v>2868</c:v>
                      </c:pt>
                      <c:pt idx="34">
                        <c:v>2868.5</c:v>
                      </c:pt>
                      <c:pt idx="35">
                        <c:v>2868.5</c:v>
                      </c:pt>
                      <c:pt idx="36">
                        <c:v>2871.5</c:v>
                      </c:pt>
                      <c:pt idx="37">
                        <c:v>2872.5</c:v>
                      </c:pt>
                      <c:pt idx="38">
                        <c:v>2877.5</c:v>
                      </c:pt>
                      <c:pt idx="39">
                        <c:v>2880</c:v>
                      </c:pt>
                      <c:pt idx="40">
                        <c:v>2883</c:v>
                      </c:pt>
                      <c:pt idx="41">
                        <c:v>2890</c:v>
                      </c:pt>
                      <c:pt idx="42">
                        <c:v>2895</c:v>
                      </c:pt>
                      <c:pt idx="43">
                        <c:v>2883</c:v>
                      </c:pt>
                      <c:pt idx="44">
                        <c:v>2887.5</c:v>
                      </c:pt>
                      <c:pt idx="45">
                        <c:v>2897.5</c:v>
                      </c:pt>
                      <c:pt idx="46">
                        <c:v>2902.5</c:v>
                      </c:pt>
                      <c:pt idx="47">
                        <c:v>2912.5</c:v>
                      </c:pt>
                      <c:pt idx="48">
                        <c:v>2920</c:v>
                      </c:pt>
                      <c:pt idx="49">
                        <c:v>2935</c:v>
                      </c:pt>
                      <c:pt idx="50">
                        <c:v>2980</c:v>
                      </c:pt>
                      <c:pt idx="51">
                        <c:v>2960</c:v>
                      </c:pt>
                      <c:pt idx="52">
                        <c:v>2965</c:v>
                      </c:pt>
                      <c:pt idx="53">
                        <c:v>2990</c:v>
                      </c:pt>
                      <c:pt idx="54">
                        <c:v>3000</c:v>
                      </c:pt>
                      <c:pt idx="55">
                        <c:v>3035</c:v>
                      </c:pt>
                      <c:pt idx="56">
                        <c:v>3100</c:v>
                      </c:pt>
                      <c:pt idx="57">
                        <c:v>3120</c:v>
                      </c:pt>
                      <c:pt idx="58">
                        <c:v>3145</c:v>
                      </c:pt>
                      <c:pt idx="59">
                        <c:v>3170</c:v>
                      </c:pt>
                      <c:pt idx="60">
                        <c:v>3175</c:v>
                      </c:pt>
                      <c:pt idx="61">
                        <c:v>3195</c:v>
                      </c:pt>
                      <c:pt idx="62">
                        <c:v>3125</c:v>
                      </c:pt>
                      <c:pt idx="63">
                        <c:v>3125</c:v>
                      </c:pt>
                      <c:pt idx="64">
                        <c:v>3155</c:v>
                      </c:pt>
                      <c:pt idx="65">
                        <c:v>3170</c:v>
                      </c:pt>
                      <c:pt idx="66">
                        <c:v>3165</c:v>
                      </c:pt>
                      <c:pt idx="67">
                        <c:v>3175</c:v>
                      </c:pt>
                      <c:pt idx="68">
                        <c:v>3177.5</c:v>
                      </c:pt>
                      <c:pt idx="69">
                        <c:v>3125</c:v>
                      </c:pt>
                      <c:pt idx="70">
                        <c:v>3145</c:v>
                      </c:pt>
                      <c:pt idx="71">
                        <c:v>3140</c:v>
                      </c:pt>
                      <c:pt idx="72">
                        <c:v>3130</c:v>
                      </c:pt>
                      <c:pt idx="73">
                        <c:v>3110</c:v>
                      </c:pt>
                      <c:pt idx="74">
                        <c:v>3090</c:v>
                      </c:pt>
                      <c:pt idx="75">
                        <c:v>3110</c:v>
                      </c:pt>
                      <c:pt idx="76">
                        <c:v>3090</c:v>
                      </c:pt>
                      <c:pt idx="77">
                        <c:v>3090</c:v>
                      </c:pt>
                      <c:pt idx="78">
                        <c:v>3107.5</c:v>
                      </c:pt>
                      <c:pt idx="79">
                        <c:v>3110</c:v>
                      </c:pt>
                      <c:pt idx="80">
                        <c:v>3112.5</c:v>
                      </c:pt>
                      <c:pt idx="81">
                        <c:v>3110</c:v>
                      </c:pt>
                      <c:pt idx="82">
                        <c:v>3090</c:v>
                      </c:pt>
                      <c:pt idx="83">
                        <c:v>3106</c:v>
                      </c:pt>
                      <c:pt idx="84">
                        <c:v>3097.5</c:v>
                      </c:pt>
                      <c:pt idx="85">
                        <c:v>3107.5</c:v>
                      </c:pt>
                      <c:pt idx="86">
                        <c:v>3108.5</c:v>
                      </c:pt>
                      <c:pt idx="87">
                        <c:v>3105</c:v>
                      </c:pt>
                      <c:pt idx="88">
                        <c:v>3110</c:v>
                      </c:pt>
                      <c:pt idx="89">
                        <c:v>3120</c:v>
                      </c:pt>
                      <c:pt idx="90">
                        <c:v>3125</c:v>
                      </c:pt>
                      <c:pt idx="91">
                        <c:v>3130</c:v>
                      </c:pt>
                      <c:pt idx="92">
                        <c:v>3130</c:v>
                      </c:pt>
                      <c:pt idx="93">
                        <c:v>3131.5</c:v>
                      </c:pt>
                      <c:pt idx="94">
                        <c:v>3131.5</c:v>
                      </c:pt>
                      <c:pt idx="95">
                        <c:v>3132.5</c:v>
                      </c:pt>
                      <c:pt idx="96">
                        <c:v>3130.5</c:v>
                      </c:pt>
                      <c:pt idx="97">
                        <c:v>3127.5</c:v>
                      </c:pt>
                      <c:pt idx="98">
                        <c:v>3127.5</c:v>
                      </c:pt>
                      <c:pt idx="99">
                        <c:v>3124</c:v>
                      </c:pt>
                      <c:pt idx="100">
                        <c:v>3124</c:v>
                      </c:pt>
                      <c:pt idx="101">
                        <c:v>3121.5</c:v>
                      </c:pt>
                      <c:pt idx="102">
                        <c:v>3122.5</c:v>
                      </c:pt>
                      <c:pt idx="103">
                        <c:v>3122.5</c:v>
                      </c:pt>
                      <c:pt idx="104">
                        <c:v>3127</c:v>
                      </c:pt>
                      <c:pt idx="105">
                        <c:v>3125.5</c:v>
                      </c:pt>
                      <c:pt idx="106">
                        <c:v>3124.5</c:v>
                      </c:pt>
                      <c:pt idx="107">
                        <c:v>3125.5</c:v>
                      </c:pt>
                      <c:pt idx="108">
                        <c:v>3125</c:v>
                      </c:pt>
                      <c:pt idx="109">
                        <c:v>3124</c:v>
                      </c:pt>
                      <c:pt idx="110">
                        <c:v>3124</c:v>
                      </c:pt>
                      <c:pt idx="111">
                        <c:v>3125</c:v>
                      </c:pt>
                      <c:pt idx="112">
                        <c:v>3125</c:v>
                      </c:pt>
                      <c:pt idx="113">
                        <c:v>3124.5</c:v>
                      </c:pt>
                      <c:pt idx="114">
                        <c:v>3125</c:v>
                      </c:pt>
                      <c:pt idx="115">
                        <c:v>3125</c:v>
                      </c:pt>
                      <c:pt idx="116">
                        <c:v>3129</c:v>
                      </c:pt>
                      <c:pt idx="117">
                        <c:v>3135</c:v>
                      </c:pt>
                      <c:pt idx="118">
                        <c:v>3144</c:v>
                      </c:pt>
                      <c:pt idx="119">
                        <c:v>3153.5</c:v>
                      </c:pt>
                      <c:pt idx="120">
                        <c:v>3155</c:v>
                      </c:pt>
                      <c:pt idx="121">
                        <c:v>3150</c:v>
                      </c:pt>
                      <c:pt idx="122">
                        <c:v>3147.5</c:v>
                      </c:pt>
                      <c:pt idx="123">
                        <c:v>3151</c:v>
                      </c:pt>
                      <c:pt idx="124">
                        <c:v>3157.5</c:v>
                      </c:pt>
                      <c:pt idx="125">
                        <c:v>3162.5</c:v>
                      </c:pt>
                      <c:pt idx="126">
                        <c:v>3172.5</c:v>
                      </c:pt>
                      <c:pt idx="127">
                        <c:v>3163.5</c:v>
                      </c:pt>
                      <c:pt idx="128">
                        <c:v>3165</c:v>
                      </c:pt>
                      <c:pt idx="129">
                        <c:v>3162.5</c:v>
                      </c:pt>
                      <c:pt idx="130">
                        <c:v>3177.5</c:v>
                      </c:pt>
                      <c:pt idx="131">
                        <c:v>3172.5</c:v>
                      </c:pt>
                      <c:pt idx="132">
                        <c:v>3180</c:v>
                      </c:pt>
                      <c:pt idx="133">
                        <c:v>3177.5</c:v>
                      </c:pt>
                      <c:pt idx="134">
                        <c:v>3176.5</c:v>
                      </c:pt>
                      <c:pt idx="135">
                        <c:v>3181.5</c:v>
                      </c:pt>
                      <c:pt idx="136">
                        <c:v>3187.5</c:v>
                      </c:pt>
                      <c:pt idx="137">
                        <c:v>3186.5</c:v>
                      </c:pt>
                      <c:pt idx="138">
                        <c:v>3185</c:v>
                      </c:pt>
                      <c:pt idx="139">
                        <c:v>3193.5</c:v>
                      </c:pt>
                      <c:pt idx="140">
                        <c:v>3203</c:v>
                      </c:pt>
                      <c:pt idx="141">
                        <c:v>3206.5</c:v>
                      </c:pt>
                      <c:pt idx="142">
                        <c:v>3206.5</c:v>
                      </c:pt>
                      <c:pt idx="143">
                        <c:v>3204</c:v>
                      </c:pt>
                      <c:pt idx="144">
                        <c:v>3195</c:v>
                      </c:pt>
                      <c:pt idx="145">
                        <c:v>3195</c:v>
                      </c:pt>
                      <c:pt idx="146">
                        <c:v>3193.5</c:v>
                      </c:pt>
                      <c:pt idx="147">
                        <c:v>3200</c:v>
                      </c:pt>
                      <c:pt idx="148">
                        <c:v>3194</c:v>
                      </c:pt>
                      <c:pt idx="149">
                        <c:v>3199</c:v>
                      </c:pt>
                      <c:pt idx="150">
                        <c:v>3204</c:v>
                      </c:pt>
                      <c:pt idx="151">
                        <c:v>3212.5</c:v>
                      </c:pt>
                      <c:pt idx="152">
                        <c:v>3210</c:v>
                      </c:pt>
                      <c:pt idx="153">
                        <c:v>3211.5</c:v>
                      </c:pt>
                      <c:pt idx="154">
                        <c:v>3210</c:v>
                      </c:pt>
                      <c:pt idx="155">
                        <c:v>3209</c:v>
                      </c:pt>
                      <c:pt idx="156">
                        <c:v>3211.5</c:v>
                      </c:pt>
                      <c:pt idx="157">
                        <c:v>3215.5</c:v>
                      </c:pt>
                      <c:pt idx="158">
                        <c:v>3215.5</c:v>
                      </c:pt>
                      <c:pt idx="159">
                        <c:v>3218.5</c:v>
                      </c:pt>
                      <c:pt idx="160">
                        <c:v>3227.5</c:v>
                      </c:pt>
                      <c:pt idx="161">
                        <c:v>3225</c:v>
                      </c:pt>
                      <c:pt idx="162">
                        <c:v>3235</c:v>
                      </c:pt>
                      <c:pt idx="163">
                        <c:v>3240</c:v>
                      </c:pt>
                      <c:pt idx="164">
                        <c:v>3235</c:v>
                      </c:pt>
                      <c:pt idx="165">
                        <c:v>3240</c:v>
                      </c:pt>
                      <c:pt idx="166">
                        <c:v>3257</c:v>
                      </c:pt>
                      <c:pt idx="167">
                        <c:v>3260.5</c:v>
                      </c:pt>
                      <c:pt idx="168">
                        <c:v>3271</c:v>
                      </c:pt>
                      <c:pt idx="169">
                        <c:v>3290</c:v>
                      </c:pt>
                      <c:pt idx="170">
                        <c:v>3325</c:v>
                      </c:pt>
                      <c:pt idx="171">
                        <c:v>3340</c:v>
                      </c:pt>
                      <c:pt idx="172">
                        <c:v>3390</c:v>
                      </c:pt>
                      <c:pt idx="173">
                        <c:v>3410</c:v>
                      </c:pt>
                      <c:pt idx="174">
                        <c:v>3427.5</c:v>
                      </c:pt>
                      <c:pt idx="175">
                        <c:v>3424</c:v>
                      </c:pt>
                      <c:pt idx="176">
                        <c:v>3400</c:v>
                      </c:pt>
                      <c:pt idx="177">
                        <c:v>3425</c:v>
                      </c:pt>
                      <c:pt idx="178">
                        <c:v>3450</c:v>
                      </c:pt>
                      <c:pt idx="179">
                        <c:v>3470</c:v>
                      </c:pt>
                      <c:pt idx="180">
                        <c:v>3494</c:v>
                      </c:pt>
                      <c:pt idx="181">
                        <c:v>3550</c:v>
                      </c:pt>
                      <c:pt idx="182">
                        <c:v>3535</c:v>
                      </c:pt>
                      <c:pt idx="183">
                        <c:v>3505</c:v>
                      </c:pt>
                      <c:pt idx="184">
                        <c:v>3485</c:v>
                      </c:pt>
                      <c:pt idx="185">
                        <c:v>3445</c:v>
                      </c:pt>
                      <c:pt idx="186">
                        <c:v>3440</c:v>
                      </c:pt>
                      <c:pt idx="187">
                        <c:v>3465</c:v>
                      </c:pt>
                      <c:pt idx="188">
                        <c:v>3470</c:v>
                      </c:pt>
                      <c:pt idx="189">
                        <c:v>3444</c:v>
                      </c:pt>
                      <c:pt idx="190">
                        <c:v>3435</c:v>
                      </c:pt>
                      <c:pt idx="191">
                        <c:v>3440</c:v>
                      </c:pt>
                      <c:pt idx="192">
                        <c:v>3430</c:v>
                      </c:pt>
                      <c:pt idx="193">
                        <c:v>3422.5</c:v>
                      </c:pt>
                      <c:pt idx="194">
                        <c:v>3417.5</c:v>
                      </c:pt>
                      <c:pt idx="195">
                        <c:v>3416</c:v>
                      </c:pt>
                      <c:pt idx="196">
                        <c:v>3400</c:v>
                      </c:pt>
                      <c:pt idx="197">
                        <c:v>3412.5</c:v>
                      </c:pt>
                      <c:pt idx="198">
                        <c:v>3405</c:v>
                      </c:pt>
                      <c:pt idx="199">
                        <c:v>3413</c:v>
                      </c:pt>
                      <c:pt idx="200">
                        <c:v>3410</c:v>
                      </c:pt>
                      <c:pt idx="201">
                        <c:v>3415</c:v>
                      </c:pt>
                      <c:pt idx="202">
                        <c:v>3414</c:v>
                      </c:pt>
                      <c:pt idx="203">
                        <c:v>3407.5</c:v>
                      </c:pt>
                      <c:pt idx="204">
                        <c:v>3415</c:v>
                      </c:pt>
                      <c:pt idx="205">
                        <c:v>3417.5</c:v>
                      </c:pt>
                      <c:pt idx="206">
                        <c:v>3421.5</c:v>
                      </c:pt>
                      <c:pt idx="207">
                        <c:v>3420</c:v>
                      </c:pt>
                      <c:pt idx="208">
                        <c:v>3420</c:v>
                      </c:pt>
                      <c:pt idx="209">
                        <c:v>3419</c:v>
                      </c:pt>
                      <c:pt idx="210">
                        <c:v>3427.5</c:v>
                      </c:pt>
                      <c:pt idx="211">
                        <c:v>3427.5</c:v>
                      </c:pt>
                      <c:pt idx="212">
                        <c:v>3427</c:v>
                      </c:pt>
                      <c:pt idx="213">
                        <c:v>3427.5</c:v>
                      </c:pt>
                      <c:pt idx="214">
                        <c:v>3440</c:v>
                      </c:pt>
                      <c:pt idx="215">
                        <c:v>3440</c:v>
                      </c:pt>
                      <c:pt idx="216">
                        <c:v>3441</c:v>
                      </c:pt>
                      <c:pt idx="217">
                        <c:v>3430</c:v>
                      </c:pt>
                      <c:pt idx="218">
                        <c:v>3435</c:v>
                      </c:pt>
                      <c:pt idx="219">
                        <c:v>3427.5</c:v>
                      </c:pt>
                      <c:pt idx="220">
                        <c:v>3429</c:v>
                      </c:pt>
                      <c:pt idx="221">
                        <c:v>3434</c:v>
                      </c:pt>
                      <c:pt idx="222">
                        <c:v>3445</c:v>
                      </c:pt>
                      <c:pt idx="223">
                        <c:v>3440</c:v>
                      </c:pt>
                      <c:pt idx="224">
                        <c:v>3439</c:v>
                      </c:pt>
                      <c:pt idx="225">
                        <c:v>3440</c:v>
                      </c:pt>
                      <c:pt idx="226">
                        <c:v>3440</c:v>
                      </c:pt>
                      <c:pt idx="227">
                        <c:v>3440</c:v>
                      </c:pt>
                      <c:pt idx="228">
                        <c:v>3442.5</c:v>
                      </c:pt>
                      <c:pt idx="229">
                        <c:v>3442.5</c:v>
                      </c:pt>
                      <c:pt idx="230">
                        <c:v>3443</c:v>
                      </c:pt>
                      <c:pt idx="231">
                        <c:v>3444.5</c:v>
                      </c:pt>
                      <c:pt idx="232">
                        <c:v>3444.5</c:v>
                      </c:pt>
                      <c:pt idx="233">
                        <c:v>3448.5</c:v>
                      </c:pt>
                      <c:pt idx="234">
                        <c:v>3448</c:v>
                      </c:pt>
                      <c:pt idx="235">
                        <c:v>3449.5</c:v>
                      </c:pt>
                      <c:pt idx="236">
                        <c:v>3449.5</c:v>
                      </c:pt>
                      <c:pt idx="237">
                        <c:v>3448.5</c:v>
                      </c:pt>
                      <c:pt idx="238">
                        <c:v>3455</c:v>
                      </c:pt>
                      <c:pt idx="239">
                        <c:v>3456</c:v>
                      </c:pt>
                      <c:pt idx="240">
                        <c:v>3458</c:v>
                      </c:pt>
                      <c:pt idx="241">
                        <c:v>3467.5</c:v>
                      </c:pt>
                      <c:pt idx="242">
                        <c:v>3460</c:v>
                      </c:pt>
                      <c:pt idx="243">
                        <c:v>3464</c:v>
                      </c:pt>
                      <c:pt idx="244">
                        <c:v>3461.5</c:v>
                      </c:pt>
                      <c:pt idx="245">
                        <c:v>3462.5</c:v>
                      </c:pt>
                      <c:pt idx="246">
                        <c:v>3469</c:v>
                      </c:pt>
                      <c:pt idx="247">
                        <c:v>3470</c:v>
                      </c:pt>
                      <c:pt idx="248">
                        <c:v>3470</c:v>
                      </c:pt>
                      <c:pt idx="249">
                        <c:v>3470</c:v>
                      </c:pt>
                      <c:pt idx="250">
                        <c:v>3470</c:v>
                      </c:pt>
                      <c:pt idx="251">
                        <c:v>3470</c:v>
                      </c:pt>
                      <c:pt idx="252">
                        <c:v>3470</c:v>
                      </c:pt>
                      <c:pt idx="253">
                        <c:v>3470</c:v>
                      </c:pt>
                      <c:pt idx="254">
                        <c:v>3475</c:v>
                      </c:pt>
                      <c:pt idx="255">
                        <c:v>3475</c:v>
                      </c:pt>
                      <c:pt idx="256">
                        <c:v>3480</c:v>
                      </c:pt>
                      <c:pt idx="257">
                        <c:v>3480</c:v>
                      </c:pt>
                      <c:pt idx="258">
                        <c:v>3481</c:v>
                      </c:pt>
                      <c:pt idx="259">
                        <c:v>3480</c:v>
                      </c:pt>
                      <c:pt idx="260">
                        <c:v>3482.5</c:v>
                      </c:pt>
                      <c:pt idx="261">
                        <c:v>3487.5</c:v>
                      </c:pt>
                      <c:pt idx="262">
                        <c:v>3490</c:v>
                      </c:pt>
                      <c:pt idx="263">
                        <c:v>3488</c:v>
                      </c:pt>
                      <c:pt idx="264">
                        <c:v>3497.5</c:v>
                      </c:pt>
                      <c:pt idx="265">
                        <c:v>3504</c:v>
                      </c:pt>
                      <c:pt idx="266">
                        <c:v>3502.5</c:v>
                      </c:pt>
                      <c:pt idx="267">
                        <c:v>3497.5</c:v>
                      </c:pt>
                      <c:pt idx="268">
                        <c:v>3500</c:v>
                      </c:pt>
                      <c:pt idx="269">
                        <c:v>3507.5</c:v>
                      </c:pt>
                      <c:pt idx="270">
                        <c:v>3508.5</c:v>
                      </c:pt>
                      <c:pt idx="271">
                        <c:v>3513</c:v>
                      </c:pt>
                      <c:pt idx="272">
                        <c:v>3512.5</c:v>
                      </c:pt>
                      <c:pt idx="273">
                        <c:v>3509</c:v>
                      </c:pt>
                      <c:pt idx="274">
                        <c:v>3508.5</c:v>
                      </c:pt>
                      <c:pt idx="275">
                        <c:v>3510</c:v>
                      </c:pt>
                      <c:pt idx="276">
                        <c:v>3512.5</c:v>
                      </c:pt>
                      <c:pt idx="277">
                        <c:v>3517.5</c:v>
                      </c:pt>
                      <c:pt idx="278">
                        <c:v>3517.5</c:v>
                      </c:pt>
                      <c:pt idx="279">
                        <c:v>3518.5</c:v>
                      </c:pt>
                      <c:pt idx="280">
                        <c:v>3519.5</c:v>
                      </c:pt>
                      <c:pt idx="281">
                        <c:v>3524</c:v>
                      </c:pt>
                      <c:pt idx="282">
                        <c:v>3525.5</c:v>
                      </c:pt>
                      <c:pt idx="283">
                        <c:v>3525.5</c:v>
                      </c:pt>
                      <c:pt idx="284">
                        <c:v>3529</c:v>
                      </c:pt>
                      <c:pt idx="285">
                        <c:v>3527.5</c:v>
                      </c:pt>
                      <c:pt idx="286">
                        <c:v>3528.5</c:v>
                      </c:pt>
                      <c:pt idx="287">
                        <c:v>3532.5</c:v>
                      </c:pt>
                      <c:pt idx="288">
                        <c:v>3532.5</c:v>
                      </c:pt>
                      <c:pt idx="289">
                        <c:v>3532.5</c:v>
                      </c:pt>
                      <c:pt idx="290">
                        <c:v>3532.5</c:v>
                      </c:pt>
                      <c:pt idx="291">
                        <c:v>3530</c:v>
                      </c:pt>
                      <c:pt idx="292">
                        <c:v>3530</c:v>
                      </c:pt>
                      <c:pt idx="293">
                        <c:v>3531.5</c:v>
                      </c:pt>
                      <c:pt idx="294">
                        <c:v>3532.5</c:v>
                      </c:pt>
                      <c:pt idx="295">
                        <c:v>3532.5</c:v>
                      </c:pt>
                      <c:pt idx="296">
                        <c:v>3529.5</c:v>
                      </c:pt>
                      <c:pt idx="297">
                        <c:v>3529</c:v>
                      </c:pt>
                      <c:pt idx="298">
                        <c:v>3528</c:v>
                      </c:pt>
                      <c:pt idx="299">
                        <c:v>3528.5</c:v>
                      </c:pt>
                      <c:pt idx="300">
                        <c:v>3529.5</c:v>
                      </c:pt>
                      <c:pt idx="301">
                        <c:v>3529.5</c:v>
                      </c:pt>
                      <c:pt idx="302">
                        <c:v>3525.5</c:v>
                      </c:pt>
                      <c:pt idx="303">
                        <c:v>3523.5</c:v>
                      </c:pt>
                      <c:pt idx="304">
                        <c:v>3522.5</c:v>
                      </c:pt>
                      <c:pt idx="305">
                        <c:v>3518.5</c:v>
                      </c:pt>
                      <c:pt idx="306">
                        <c:v>3517.5</c:v>
                      </c:pt>
                      <c:pt idx="307">
                        <c:v>3517.5</c:v>
                      </c:pt>
                      <c:pt idx="308">
                        <c:v>3515.5</c:v>
                      </c:pt>
                      <c:pt idx="309">
                        <c:v>3515</c:v>
                      </c:pt>
                      <c:pt idx="310">
                        <c:v>3510.5</c:v>
                      </c:pt>
                      <c:pt idx="311">
                        <c:v>3505</c:v>
                      </c:pt>
                      <c:pt idx="312">
                        <c:v>3505</c:v>
                      </c:pt>
                      <c:pt idx="313">
                        <c:v>3500</c:v>
                      </c:pt>
                      <c:pt idx="314">
                        <c:v>3500</c:v>
                      </c:pt>
                      <c:pt idx="315">
                        <c:v>3500</c:v>
                      </c:pt>
                      <c:pt idx="316">
                        <c:v>3497.5</c:v>
                      </c:pt>
                      <c:pt idx="317">
                        <c:v>3489</c:v>
                      </c:pt>
                      <c:pt idx="318">
                        <c:v>3490</c:v>
                      </c:pt>
                      <c:pt idx="319">
                        <c:v>3487.5</c:v>
                      </c:pt>
                      <c:pt idx="320">
                        <c:v>3488.5</c:v>
                      </c:pt>
                      <c:pt idx="321">
                        <c:v>3488.5</c:v>
                      </c:pt>
                      <c:pt idx="322">
                        <c:v>3485</c:v>
                      </c:pt>
                      <c:pt idx="323">
                        <c:v>3482.5</c:v>
                      </c:pt>
                      <c:pt idx="324">
                        <c:v>3483.5</c:v>
                      </c:pt>
                      <c:pt idx="325">
                        <c:v>3478.5</c:v>
                      </c:pt>
                      <c:pt idx="326">
                        <c:v>3475</c:v>
                      </c:pt>
                      <c:pt idx="327">
                        <c:v>3475</c:v>
                      </c:pt>
                      <c:pt idx="328">
                        <c:v>3469</c:v>
                      </c:pt>
                      <c:pt idx="329">
                        <c:v>3467.5</c:v>
                      </c:pt>
                      <c:pt idx="330">
                        <c:v>3470</c:v>
                      </c:pt>
                      <c:pt idx="331">
                        <c:v>3473.5</c:v>
                      </c:pt>
                      <c:pt idx="332">
                        <c:v>3471</c:v>
                      </c:pt>
                      <c:pt idx="333">
                        <c:v>3463.5</c:v>
                      </c:pt>
                      <c:pt idx="334">
                        <c:v>3467.5</c:v>
                      </c:pt>
                      <c:pt idx="335">
                        <c:v>3465</c:v>
                      </c:pt>
                      <c:pt idx="336">
                        <c:v>3462.5</c:v>
                      </c:pt>
                      <c:pt idx="337">
                        <c:v>3461</c:v>
                      </c:pt>
                      <c:pt idx="338">
                        <c:v>3459</c:v>
                      </c:pt>
                      <c:pt idx="339">
                        <c:v>3459</c:v>
                      </c:pt>
                      <c:pt idx="340">
                        <c:v>3459.5</c:v>
                      </c:pt>
                      <c:pt idx="341">
                        <c:v>3459</c:v>
                      </c:pt>
                      <c:pt idx="342">
                        <c:v>3459</c:v>
                      </c:pt>
                      <c:pt idx="343">
                        <c:v>3455</c:v>
                      </c:pt>
                      <c:pt idx="344">
                        <c:v>3450</c:v>
                      </c:pt>
                      <c:pt idx="345">
                        <c:v>3451</c:v>
                      </c:pt>
                      <c:pt idx="346">
                        <c:v>3450</c:v>
                      </c:pt>
                      <c:pt idx="347">
                        <c:v>3450</c:v>
                      </c:pt>
                      <c:pt idx="348">
                        <c:v>3444</c:v>
                      </c:pt>
                      <c:pt idx="349">
                        <c:v>3444</c:v>
                      </c:pt>
                      <c:pt idx="350">
                        <c:v>3444</c:v>
                      </c:pt>
                      <c:pt idx="351">
                        <c:v>3444</c:v>
                      </c:pt>
                      <c:pt idx="352">
                        <c:v>3445</c:v>
                      </c:pt>
                      <c:pt idx="353">
                        <c:v>3443.5</c:v>
                      </c:pt>
                      <c:pt idx="354">
                        <c:v>3444</c:v>
                      </c:pt>
                      <c:pt idx="355">
                        <c:v>3444</c:v>
                      </c:pt>
                      <c:pt idx="356">
                        <c:v>3444</c:v>
                      </c:pt>
                      <c:pt idx="357">
                        <c:v>3438.5</c:v>
                      </c:pt>
                      <c:pt idx="358">
                        <c:v>3438.5</c:v>
                      </c:pt>
                      <c:pt idx="359">
                        <c:v>3438.5</c:v>
                      </c:pt>
                      <c:pt idx="360">
                        <c:v>3440</c:v>
                      </c:pt>
                      <c:pt idx="361">
                        <c:v>3438.5</c:v>
                      </c:pt>
                      <c:pt idx="362">
                        <c:v>3435</c:v>
                      </c:pt>
                      <c:pt idx="363">
                        <c:v>3435</c:v>
                      </c:pt>
                      <c:pt idx="364">
                        <c:v>3433.5</c:v>
                      </c:pt>
                      <c:pt idx="365">
                        <c:v>3435.5</c:v>
                      </c:pt>
                      <c:pt idx="366">
                        <c:v>3435.5</c:v>
                      </c:pt>
                      <c:pt idx="367">
                        <c:v>3430</c:v>
                      </c:pt>
                      <c:pt idx="368">
                        <c:v>3430</c:v>
                      </c:pt>
                      <c:pt idx="369">
                        <c:v>3434</c:v>
                      </c:pt>
                      <c:pt idx="370">
                        <c:v>3433.5</c:v>
                      </c:pt>
                      <c:pt idx="371">
                        <c:v>3432.5</c:v>
                      </c:pt>
                      <c:pt idx="372">
                        <c:v>3433.5</c:v>
                      </c:pt>
                      <c:pt idx="373">
                        <c:v>3433</c:v>
                      </c:pt>
                      <c:pt idx="374">
                        <c:v>3437</c:v>
                      </c:pt>
                      <c:pt idx="375">
                        <c:v>3440.5</c:v>
                      </c:pt>
                      <c:pt idx="376">
                        <c:v>3445</c:v>
                      </c:pt>
                      <c:pt idx="377">
                        <c:v>3440</c:v>
                      </c:pt>
                      <c:pt idx="378">
                        <c:v>3442</c:v>
                      </c:pt>
                      <c:pt idx="379">
                        <c:v>3445.5</c:v>
                      </c:pt>
                      <c:pt idx="380">
                        <c:v>3451.5</c:v>
                      </c:pt>
                      <c:pt idx="381">
                        <c:v>3454.5</c:v>
                      </c:pt>
                      <c:pt idx="382">
                        <c:v>3455.5</c:v>
                      </c:pt>
                      <c:pt idx="383">
                        <c:v>3453.5</c:v>
                      </c:pt>
                      <c:pt idx="384">
                        <c:v>3453</c:v>
                      </c:pt>
                      <c:pt idx="385">
                        <c:v>3452.5</c:v>
                      </c:pt>
                      <c:pt idx="386">
                        <c:v>3453</c:v>
                      </c:pt>
                      <c:pt idx="387">
                        <c:v>3458.5</c:v>
                      </c:pt>
                      <c:pt idx="388">
                        <c:v>3458.5</c:v>
                      </c:pt>
                      <c:pt idx="389">
                        <c:v>3470</c:v>
                      </c:pt>
                      <c:pt idx="390">
                        <c:v>3470</c:v>
                      </c:pt>
                      <c:pt idx="391">
                        <c:v>3470</c:v>
                      </c:pt>
                      <c:pt idx="392">
                        <c:v>3470.5</c:v>
                      </c:pt>
                      <c:pt idx="393">
                        <c:v>3471</c:v>
                      </c:pt>
                      <c:pt idx="394">
                        <c:v>3472.5</c:v>
                      </c:pt>
                      <c:pt idx="395">
                        <c:v>3473</c:v>
                      </c:pt>
                      <c:pt idx="396">
                        <c:v>3474.5</c:v>
                      </c:pt>
                      <c:pt idx="397">
                        <c:v>3476.5</c:v>
                      </c:pt>
                      <c:pt idx="398">
                        <c:v>3474</c:v>
                      </c:pt>
                      <c:pt idx="399">
                        <c:v>3473</c:v>
                      </c:pt>
                      <c:pt idx="400">
                        <c:v>3477</c:v>
                      </c:pt>
                      <c:pt idx="401">
                        <c:v>3477.5</c:v>
                      </c:pt>
                      <c:pt idx="402">
                        <c:v>3474</c:v>
                      </c:pt>
                      <c:pt idx="403">
                        <c:v>3475</c:v>
                      </c:pt>
                      <c:pt idx="404">
                        <c:v>3475.5</c:v>
                      </c:pt>
                      <c:pt idx="405">
                        <c:v>3475.5</c:v>
                      </c:pt>
                      <c:pt idx="406">
                        <c:v>3476</c:v>
                      </c:pt>
                      <c:pt idx="407">
                        <c:v>3473</c:v>
                      </c:pt>
                      <c:pt idx="408">
                        <c:v>3475</c:v>
                      </c:pt>
                      <c:pt idx="409">
                        <c:v>3475</c:v>
                      </c:pt>
                      <c:pt idx="410">
                        <c:v>3473.5</c:v>
                      </c:pt>
                      <c:pt idx="411">
                        <c:v>3473</c:v>
                      </c:pt>
                      <c:pt idx="412">
                        <c:v>3472.5</c:v>
                      </c:pt>
                      <c:pt idx="413">
                        <c:v>3472.5</c:v>
                      </c:pt>
                      <c:pt idx="414">
                        <c:v>3472.5</c:v>
                      </c:pt>
                      <c:pt idx="415">
                        <c:v>3472</c:v>
                      </c:pt>
                      <c:pt idx="416">
                        <c:v>3467.5</c:v>
                      </c:pt>
                      <c:pt idx="417">
                        <c:v>3467.5</c:v>
                      </c:pt>
                      <c:pt idx="418">
                        <c:v>3472.5</c:v>
                      </c:pt>
                      <c:pt idx="419">
                        <c:v>3467.5</c:v>
                      </c:pt>
                      <c:pt idx="420">
                        <c:v>3466</c:v>
                      </c:pt>
                      <c:pt idx="421">
                        <c:v>3468.5</c:v>
                      </c:pt>
                      <c:pt idx="422">
                        <c:v>3465.5</c:v>
                      </c:pt>
                      <c:pt idx="423">
                        <c:v>3465</c:v>
                      </c:pt>
                      <c:pt idx="424">
                        <c:v>3464.5</c:v>
                      </c:pt>
                      <c:pt idx="425">
                        <c:v>3464.5</c:v>
                      </c:pt>
                      <c:pt idx="426">
                        <c:v>3464.5</c:v>
                      </c:pt>
                      <c:pt idx="427">
                        <c:v>3463.5</c:v>
                      </c:pt>
                      <c:pt idx="428">
                        <c:v>3462.5</c:v>
                      </c:pt>
                      <c:pt idx="429">
                        <c:v>3458.5</c:v>
                      </c:pt>
                      <c:pt idx="430">
                        <c:v>3458.5</c:v>
                      </c:pt>
                      <c:pt idx="431">
                        <c:v>3457.5</c:v>
                      </c:pt>
                      <c:pt idx="432">
                        <c:v>3453.5</c:v>
                      </c:pt>
                      <c:pt idx="433">
                        <c:v>3453.5</c:v>
                      </c:pt>
                      <c:pt idx="434">
                        <c:v>3455</c:v>
                      </c:pt>
                      <c:pt idx="435">
                        <c:v>3456</c:v>
                      </c:pt>
                      <c:pt idx="436">
                        <c:v>3456.5</c:v>
                      </c:pt>
                      <c:pt idx="437">
                        <c:v>3456</c:v>
                      </c:pt>
                      <c:pt idx="438">
                        <c:v>3456</c:v>
                      </c:pt>
                      <c:pt idx="439">
                        <c:v>3456</c:v>
                      </c:pt>
                      <c:pt idx="440">
                        <c:v>3457.5</c:v>
                      </c:pt>
                      <c:pt idx="441">
                        <c:v>3456.5</c:v>
                      </c:pt>
                      <c:pt idx="442">
                        <c:v>3453.5</c:v>
                      </c:pt>
                      <c:pt idx="443">
                        <c:v>3455</c:v>
                      </c:pt>
                      <c:pt idx="444">
                        <c:v>3455.5</c:v>
                      </c:pt>
                      <c:pt idx="445">
                        <c:v>3455</c:v>
                      </c:pt>
                      <c:pt idx="446">
                        <c:v>3454.5</c:v>
                      </c:pt>
                      <c:pt idx="447">
                        <c:v>3455.5</c:v>
                      </c:pt>
                      <c:pt idx="448">
                        <c:v>3457.5</c:v>
                      </c:pt>
                      <c:pt idx="449">
                        <c:v>3455</c:v>
                      </c:pt>
                      <c:pt idx="450">
                        <c:v>3455</c:v>
                      </c:pt>
                      <c:pt idx="451">
                        <c:v>3453</c:v>
                      </c:pt>
                      <c:pt idx="452">
                        <c:v>3448.5</c:v>
                      </c:pt>
                      <c:pt idx="453">
                        <c:v>3449</c:v>
                      </c:pt>
                      <c:pt idx="454">
                        <c:v>3452.5</c:v>
                      </c:pt>
                      <c:pt idx="455">
                        <c:v>3450</c:v>
                      </c:pt>
                      <c:pt idx="456">
                        <c:v>3450</c:v>
                      </c:pt>
                      <c:pt idx="457">
                        <c:v>3450</c:v>
                      </c:pt>
                      <c:pt idx="458">
                        <c:v>3448.5</c:v>
                      </c:pt>
                      <c:pt idx="459">
                        <c:v>3447.5</c:v>
                      </c:pt>
                      <c:pt idx="460">
                        <c:v>3448.5</c:v>
                      </c:pt>
                      <c:pt idx="461">
                        <c:v>3447.5</c:v>
                      </c:pt>
                      <c:pt idx="462">
                        <c:v>3445.5</c:v>
                      </c:pt>
                      <c:pt idx="463">
                        <c:v>3445.5</c:v>
                      </c:pt>
                      <c:pt idx="464">
                        <c:v>3445.5</c:v>
                      </c:pt>
                      <c:pt idx="465">
                        <c:v>3442.5</c:v>
                      </c:pt>
                      <c:pt idx="466">
                        <c:v>3442.5</c:v>
                      </c:pt>
                      <c:pt idx="467">
                        <c:v>3445.5</c:v>
                      </c:pt>
                      <c:pt idx="468">
                        <c:v>3445</c:v>
                      </c:pt>
                      <c:pt idx="469">
                        <c:v>3445</c:v>
                      </c:pt>
                      <c:pt idx="470">
                        <c:v>3442.5</c:v>
                      </c:pt>
                      <c:pt idx="471">
                        <c:v>3442.5</c:v>
                      </c:pt>
                      <c:pt idx="472">
                        <c:v>3440.5</c:v>
                      </c:pt>
                      <c:pt idx="473">
                        <c:v>3434</c:v>
                      </c:pt>
                      <c:pt idx="474">
                        <c:v>3433</c:v>
                      </c:pt>
                      <c:pt idx="475">
                        <c:v>3434.5</c:v>
                      </c:pt>
                      <c:pt idx="476">
                        <c:v>3437.5</c:v>
                      </c:pt>
                      <c:pt idx="477">
                        <c:v>3435</c:v>
                      </c:pt>
                      <c:pt idx="478">
                        <c:v>3432</c:v>
                      </c:pt>
                      <c:pt idx="479">
                        <c:v>3429</c:v>
                      </c:pt>
                      <c:pt idx="480">
                        <c:v>3426</c:v>
                      </c:pt>
                      <c:pt idx="481">
                        <c:v>3424</c:v>
                      </c:pt>
                      <c:pt idx="482">
                        <c:v>3429</c:v>
                      </c:pt>
                      <c:pt idx="483">
                        <c:v>3426.5</c:v>
                      </c:pt>
                      <c:pt idx="484">
                        <c:v>3426.5</c:v>
                      </c:pt>
                      <c:pt idx="485">
                        <c:v>3423.5</c:v>
                      </c:pt>
                      <c:pt idx="486">
                        <c:v>3420</c:v>
                      </c:pt>
                      <c:pt idx="487">
                        <c:v>3420</c:v>
                      </c:pt>
                      <c:pt idx="488">
                        <c:v>3425.5</c:v>
                      </c:pt>
                      <c:pt idx="489">
                        <c:v>3423.5</c:v>
                      </c:pt>
                      <c:pt idx="490">
                        <c:v>3423.5</c:v>
                      </c:pt>
                      <c:pt idx="491">
                        <c:v>3421.5</c:v>
                      </c:pt>
                      <c:pt idx="492">
                        <c:v>3422.5</c:v>
                      </c:pt>
                      <c:pt idx="493">
                        <c:v>3422.5</c:v>
                      </c:pt>
                      <c:pt idx="494">
                        <c:v>3421</c:v>
                      </c:pt>
                      <c:pt idx="495">
                        <c:v>3420</c:v>
                      </c:pt>
                      <c:pt idx="496">
                        <c:v>3420</c:v>
                      </c:pt>
                      <c:pt idx="497">
                        <c:v>3416</c:v>
                      </c:pt>
                      <c:pt idx="498">
                        <c:v>3416.5</c:v>
                      </c:pt>
                      <c:pt idx="499">
                        <c:v>3416</c:v>
                      </c:pt>
                      <c:pt idx="500">
                        <c:v>3417</c:v>
                      </c:pt>
                      <c:pt idx="501">
                        <c:v>3415.5</c:v>
                      </c:pt>
                      <c:pt idx="502">
                        <c:v>3411.5</c:v>
                      </c:pt>
                      <c:pt idx="503">
                        <c:v>3415.5</c:v>
                      </c:pt>
                      <c:pt idx="504">
                        <c:v>3418.5</c:v>
                      </c:pt>
                      <c:pt idx="505">
                        <c:v>3418.5</c:v>
                      </c:pt>
                      <c:pt idx="506">
                        <c:v>3415.5</c:v>
                      </c:pt>
                      <c:pt idx="507">
                        <c:v>3413.5</c:v>
                      </c:pt>
                      <c:pt idx="508">
                        <c:v>3412.5</c:v>
                      </c:pt>
                      <c:pt idx="509">
                        <c:v>3412.5</c:v>
                      </c:pt>
                      <c:pt idx="510">
                        <c:v>3412.5</c:v>
                      </c:pt>
                      <c:pt idx="511">
                        <c:v>3411.5</c:v>
                      </c:pt>
                      <c:pt idx="512">
                        <c:v>3411</c:v>
                      </c:pt>
                      <c:pt idx="513">
                        <c:v>3408.5</c:v>
                      </c:pt>
                      <c:pt idx="514">
                        <c:v>3404</c:v>
                      </c:pt>
                      <c:pt idx="515">
                        <c:v>3402.5</c:v>
                      </c:pt>
                      <c:pt idx="516">
                        <c:v>3403.5</c:v>
                      </c:pt>
                      <c:pt idx="517">
                        <c:v>3405</c:v>
                      </c:pt>
                      <c:pt idx="518">
                        <c:v>3407.5</c:v>
                      </c:pt>
                      <c:pt idx="519">
                        <c:v>3405</c:v>
                      </c:pt>
                      <c:pt idx="520">
                        <c:v>3404</c:v>
                      </c:pt>
                      <c:pt idx="521">
                        <c:v>3404</c:v>
                      </c:pt>
                      <c:pt idx="522">
                        <c:v>3408.5</c:v>
                      </c:pt>
                      <c:pt idx="523">
                        <c:v>3405</c:v>
                      </c:pt>
                      <c:pt idx="524">
                        <c:v>3405</c:v>
                      </c:pt>
                      <c:pt idx="525">
                        <c:v>3405</c:v>
                      </c:pt>
                      <c:pt idx="526">
                        <c:v>3405</c:v>
                      </c:pt>
                      <c:pt idx="527">
                        <c:v>3399</c:v>
                      </c:pt>
                      <c:pt idx="528">
                        <c:v>3393.5</c:v>
                      </c:pt>
                      <c:pt idx="529">
                        <c:v>3393.5</c:v>
                      </c:pt>
                      <c:pt idx="530">
                        <c:v>3392.5</c:v>
                      </c:pt>
                      <c:pt idx="531">
                        <c:v>3388.5</c:v>
                      </c:pt>
                      <c:pt idx="532">
                        <c:v>3386</c:v>
                      </c:pt>
                      <c:pt idx="533">
                        <c:v>3390</c:v>
                      </c:pt>
                      <c:pt idx="534">
                        <c:v>3386.5</c:v>
                      </c:pt>
                      <c:pt idx="535">
                        <c:v>3385.5</c:v>
                      </c:pt>
                      <c:pt idx="536">
                        <c:v>3383.5</c:v>
                      </c:pt>
                      <c:pt idx="537">
                        <c:v>3378.5</c:v>
                      </c:pt>
                      <c:pt idx="538">
                        <c:v>3380</c:v>
                      </c:pt>
                      <c:pt idx="539">
                        <c:v>3378.5</c:v>
                      </c:pt>
                      <c:pt idx="540">
                        <c:v>3378.5</c:v>
                      </c:pt>
                      <c:pt idx="541">
                        <c:v>3380</c:v>
                      </c:pt>
                      <c:pt idx="542">
                        <c:v>3382.5</c:v>
                      </c:pt>
                      <c:pt idx="543">
                        <c:v>3379</c:v>
                      </c:pt>
                      <c:pt idx="544">
                        <c:v>3377.5</c:v>
                      </c:pt>
                      <c:pt idx="545">
                        <c:v>3377.5</c:v>
                      </c:pt>
                      <c:pt idx="546">
                        <c:v>3377.5</c:v>
                      </c:pt>
                      <c:pt idx="547">
                        <c:v>3379.5</c:v>
                      </c:pt>
                      <c:pt idx="548">
                        <c:v>3379.5</c:v>
                      </c:pt>
                      <c:pt idx="549">
                        <c:v>3377.5</c:v>
                      </c:pt>
                      <c:pt idx="550">
                        <c:v>3377.5</c:v>
                      </c:pt>
                      <c:pt idx="551">
                        <c:v>3377.5</c:v>
                      </c:pt>
                      <c:pt idx="552">
                        <c:v>3377.5</c:v>
                      </c:pt>
                      <c:pt idx="553">
                        <c:v>3377.5</c:v>
                      </c:pt>
                      <c:pt idx="554">
                        <c:v>3377.5</c:v>
                      </c:pt>
                      <c:pt idx="555">
                        <c:v>3377.5</c:v>
                      </c:pt>
                      <c:pt idx="556">
                        <c:v>3378.5</c:v>
                      </c:pt>
                      <c:pt idx="557">
                        <c:v>3378.5</c:v>
                      </c:pt>
                      <c:pt idx="558">
                        <c:v>3379</c:v>
                      </c:pt>
                      <c:pt idx="559">
                        <c:v>3380</c:v>
                      </c:pt>
                      <c:pt idx="560">
                        <c:v>3380</c:v>
                      </c:pt>
                      <c:pt idx="561">
                        <c:v>3379.5</c:v>
                      </c:pt>
                      <c:pt idx="562">
                        <c:v>3380.5</c:v>
                      </c:pt>
                      <c:pt idx="563">
                        <c:v>3379.5</c:v>
                      </c:pt>
                      <c:pt idx="564">
                        <c:v>3383.5</c:v>
                      </c:pt>
                      <c:pt idx="565">
                        <c:v>3383.5</c:v>
                      </c:pt>
                      <c:pt idx="566">
                        <c:v>3384.5</c:v>
                      </c:pt>
                      <c:pt idx="567">
                        <c:v>3385.5</c:v>
                      </c:pt>
                      <c:pt idx="568">
                        <c:v>3383</c:v>
                      </c:pt>
                      <c:pt idx="569">
                        <c:v>3382.5</c:v>
                      </c:pt>
                      <c:pt idx="570">
                        <c:v>3385.5</c:v>
                      </c:pt>
                      <c:pt idx="571">
                        <c:v>3382.5</c:v>
                      </c:pt>
                      <c:pt idx="572">
                        <c:v>3383</c:v>
                      </c:pt>
                      <c:pt idx="573">
                        <c:v>3384.5</c:v>
                      </c:pt>
                      <c:pt idx="574">
                        <c:v>3385</c:v>
                      </c:pt>
                      <c:pt idx="575">
                        <c:v>3382.5</c:v>
                      </c:pt>
                      <c:pt idx="576">
                        <c:v>3382.5</c:v>
                      </c:pt>
                      <c:pt idx="577">
                        <c:v>3382.5</c:v>
                      </c:pt>
                      <c:pt idx="578">
                        <c:v>3382.5</c:v>
                      </c:pt>
                      <c:pt idx="579">
                        <c:v>3387.5</c:v>
                      </c:pt>
                      <c:pt idx="580">
                        <c:v>3393</c:v>
                      </c:pt>
                      <c:pt idx="581">
                        <c:v>3395.5</c:v>
                      </c:pt>
                      <c:pt idx="582">
                        <c:v>3392.5</c:v>
                      </c:pt>
                      <c:pt idx="583">
                        <c:v>3388.5</c:v>
                      </c:pt>
                      <c:pt idx="584">
                        <c:v>3391.5</c:v>
                      </c:pt>
                      <c:pt idx="585">
                        <c:v>3392.5</c:v>
                      </c:pt>
                      <c:pt idx="586">
                        <c:v>3394.5</c:v>
                      </c:pt>
                      <c:pt idx="587">
                        <c:v>3395</c:v>
                      </c:pt>
                      <c:pt idx="588">
                        <c:v>3395.5</c:v>
                      </c:pt>
                      <c:pt idx="589">
                        <c:v>3397.5</c:v>
                      </c:pt>
                      <c:pt idx="590">
                        <c:v>3401.5</c:v>
                      </c:pt>
                      <c:pt idx="591">
                        <c:v>3399.5</c:v>
                      </c:pt>
                      <c:pt idx="592">
                        <c:v>3399</c:v>
                      </c:pt>
                      <c:pt idx="593">
                        <c:v>3401</c:v>
                      </c:pt>
                      <c:pt idx="594">
                        <c:v>3399</c:v>
                      </c:pt>
                      <c:pt idx="595">
                        <c:v>3398.5</c:v>
                      </c:pt>
                      <c:pt idx="596">
                        <c:v>3396</c:v>
                      </c:pt>
                      <c:pt idx="597">
                        <c:v>3392.5</c:v>
                      </c:pt>
                      <c:pt idx="598">
                        <c:v>3395</c:v>
                      </c:pt>
                      <c:pt idx="599">
                        <c:v>3397.5</c:v>
                      </c:pt>
                      <c:pt idx="600">
                        <c:v>3397.5</c:v>
                      </c:pt>
                      <c:pt idx="601">
                        <c:v>3390</c:v>
                      </c:pt>
                      <c:pt idx="602">
                        <c:v>3391.5</c:v>
                      </c:pt>
                      <c:pt idx="603">
                        <c:v>3393.5</c:v>
                      </c:pt>
                      <c:pt idx="604">
                        <c:v>3394.5</c:v>
                      </c:pt>
                      <c:pt idx="605">
                        <c:v>3389</c:v>
                      </c:pt>
                      <c:pt idx="606">
                        <c:v>3380</c:v>
                      </c:pt>
                      <c:pt idx="607">
                        <c:v>3386.5</c:v>
                      </c:pt>
                      <c:pt idx="608">
                        <c:v>3397</c:v>
                      </c:pt>
                      <c:pt idx="609">
                        <c:v>3397.5</c:v>
                      </c:pt>
                      <c:pt idx="610">
                        <c:v>3395.5</c:v>
                      </c:pt>
                      <c:pt idx="611">
                        <c:v>3397.5</c:v>
                      </c:pt>
                      <c:pt idx="612">
                        <c:v>3394</c:v>
                      </c:pt>
                      <c:pt idx="613">
                        <c:v>3393.5</c:v>
                      </c:pt>
                      <c:pt idx="614">
                        <c:v>3393.5</c:v>
                      </c:pt>
                      <c:pt idx="615">
                        <c:v>3392.5</c:v>
                      </c:pt>
                      <c:pt idx="616">
                        <c:v>3393.5</c:v>
                      </c:pt>
                      <c:pt idx="617" formatCode="0.00">
                        <c:v>3397</c:v>
                      </c:pt>
                      <c:pt idx="618" formatCode="0.00">
                        <c:v>3395</c:v>
                      </c:pt>
                      <c:pt idx="619" formatCode="0.00">
                        <c:v>3395</c:v>
                      </c:pt>
                      <c:pt idx="620" formatCode="0.00">
                        <c:v>3395</c:v>
                      </c:pt>
                      <c:pt idx="621" formatCode="0.00">
                        <c:v>3390</c:v>
                      </c:pt>
                      <c:pt idx="622" formatCode="0.00">
                        <c:v>3390.5</c:v>
                      </c:pt>
                      <c:pt idx="623" formatCode="0.00">
                        <c:v>3391</c:v>
                      </c:pt>
                      <c:pt idx="624" formatCode="0.00">
                        <c:v>3390</c:v>
                      </c:pt>
                      <c:pt idx="625" formatCode="0.00">
                        <c:v>3389.5</c:v>
                      </c:pt>
                      <c:pt idx="626" formatCode="0.00">
                        <c:v>3395</c:v>
                      </c:pt>
                      <c:pt idx="627" formatCode="0.00">
                        <c:v>3395</c:v>
                      </c:pt>
                      <c:pt idx="628" formatCode="0.00">
                        <c:v>3390</c:v>
                      </c:pt>
                      <c:pt idx="629" formatCode="0.00">
                        <c:v>3390</c:v>
                      </c:pt>
                      <c:pt idx="630" formatCode="0.00">
                        <c:v>3390</c:v>
                      </c:pt>
                      <c:pt idx="631" formatCode="0.00">
                        <c:v>3391.5</c:v>
                      </c:pt>
                      <c:pt idx="632" formatCode="0.00">
                        <c:v>3391.5</c:v>
                      </c:pt>
                      <c:pt idx="633" formatCode="0.00">
                        <c:v>3390</c:v>
                      </c:pt>
                      <c:pt idx="634" formatCode="0.00">
                        <c:v>3395</c:v>
                      </c:pt>
                      <c:pt idx="635" formatCode="0.00">
                        <c:v>3395</c:v>
                      </c:pt>
                      <c:pt idx="636" formatCode="0.00">
                        <c:v>3393.5</c:v>
                      </c:pt>
                      <c:pt idx="637" formatCode="0.00">
                        <c:v>3393</c:v>
                      </c:pt>
                      <c:pt idx="638" formatCode="0.00">
                        <c:v>3393</c:v>
                      </c:pt>
                      <c:pt idx="639" formatCode="0.00">
                        <c:v>3390.5</c:v>
                      </c:pt>
                      <c:pt idx="640" formatCode="0.00">
                        <c:v>3390.5</c:v>
                      </c:pt>
                      <c:pt idx="641" formatCode="0.00">
                        <c:v>3384.5</c:v>
                      </c:pt>
                      <c:pt idx="642" formatCode="0.00">
                        <c:v>3380</c:v>
                      </c:pt>
                      <c:pt idx="643" formatCode="0.00">
                        <c:v>3382</c:v>
                      </c:pt>
                      <c:pt idx="644" formatCode="0.00">
                        <c:v>3385</c:v>
                      </c:pt>
                      <c:pt idx="645" formatCode="0.00">
                        <c:v>3390</c:v>
                      </c:pt>
                      <c:pt idx="646" formatCode="0.00">
                        <c:v>3394</c:v>
                      </c:pt>
                      <c:pt idx="647" formatCode="0.00">
                        <c:v>3389.5</c:v>
                      </c:pt>
                      <c:pt idx="648" formatCode="0.00">
                        <c:v>3387.5</c:v>
                      </c:pt>
                      <c:pt idx="649" formatCode="0.00">
                        <c:v>3392.5</c:v>
                      </c:pt>
                      <c:pt idx="650" formatCode="0.00">
                        <c:v>3392.5</c:v>
                      </c:pt>
                      <c:pt idx="651" formatCode="0.00">
                        <c:v>3390</c:v>
                      </c:pt>
                      <c:pt idx="652" formatCode="0.00">
                        <c:v>3390</c:v>
                      </c:pt>
                      <c:pt idx="653" formatCode="0.00">
                        <c:v>3391</c:v>
                      </c:pt>
                      <c:pt idx="654" formatCode="0.00">
                        <c:v>3393.5</c:v>
                      </c:pt>
                      <c:pt idx="655" formatCode="0.00">
                        <c:v>3396</c:v>
                      </c:pt>
                      <c:pt idx="656" formatCode="0.00">
                        <c:v>3392.5</c:v>
                      </c:pt>
                      <c:pt idx="657" formatCode="0.00">
                        <c:v>3390</c:v>
                      </c:pt>
                      <c:pt idx="658" formatCode="0.00">
                        <c:v>3388.5</c:v>
                      </c:pt>
                      <c:pt idx="659" formatCode="0.00">
                        <c:v>3392.5</c:v>
                      </c:pt>
                      <c:pt idx="660" formatCode="0.00">
                        <c:v>3392.5</c:v>
                      </c:pt>
                      <c:pt idx="661" formatCode="0.00">
                        <c:v>3393.5</c:v>
                      </c:pt>
                      <c:pt idx="662" formatCode="0.00">
                        <c:v>3394</c:v>
                      </c:pt>
                      <c:pt idx="663" formatCode="0.00">
                        <c:v>3392.5</c:v>
                      </c:pt>
                      <c:pt idx="664" formatCode="0.00">
                        <c:v>3391</c:v>
                      </c:pt>
                      <c:pt idx="665" formatCode="0.00">
                        <c:v>3389</c:v>
                      </c:pt>
                      <c:pt idx="666" formatCode="0.00">
                        <c:v>3388.5</c:v>
                      </c:pt>
                      <c:pt idx="667" formatCode="0.00">
                        <c:v>3388.5</c:v>
                      </c:pt>
                      <c:pt idx="668" formatCode="0.00">
                        <c:v>3389</c:v>
                      </c:pt>
                      <c:pt idx="669" formatCode="0.00">
                        <c:v>3390</c:v>
                      </c:pt>
                      <c:pt idx="670" formatCode="0.00">
                        <c:v>3393</c:v>
                      </c:pt>
                      <c:pt idx="671" formatCode="0.00">
                        <c:v>3390.5</c:v>
                      </c:pt>
                      <c:pt idx="672" formatCode="0.00">
                        <c:v>3390.5</c:v>
                      </c:pt>
                      <c:pt idx="673" formatCode="General">
                        <c:v>3392.5</c:v>
                      </c:pt>
                      <c:pt idx="674" formatCode="General">
                        <c:v>3392.5</c:v>
                      </c:pt>
                      <c:pt idx="675" formatCode="General">
                        <c:v>3391.5</c:v>
                      </c:pt>
                      <c:pt idx="676" formatCode="General">
                        <c:v>3392.5</c:v>
                      </c:pt>
                      <c:pt idx="677" formatCode="General">
                        <c:v>3390.5</c:v>
                      </c:pt>
                      <c:pt idx="678" formatCode="General">
                        <c:v>3391</c:v>
                      </c:pt>
                      <c:pt idx="679" formatCode="General">
                        <c:v>3390.5</c:v>
                      </c:pt>
                      <c:pt idx="680" formatCode="General">
                        <c:v>3390.5</c:v>
                      </c:pt>
                      <c:pt idx="681" formatCode="General">
                        <c:v>3391</c:v>
                      </c:pt>
                      <c:pt idx="682" formatCode="General">
                        <c:v>3390</c:v>
                      </c:pt>
                      <c:pt idx="683" formatCode="General">
                        <c:v>3389</c:v>
                      </c:pt>
                      <c:pt idx="684" formatCode="General">
                        <c:v>3388</c:v>
                      </c:pt>
                      <c:pt idx="685" formatCode="General">
                        <c:v>3388.5</c:v>
                      </c:pt>
                      <c:pt idx="686" formatCode="General">
                        <c:v>3392.5</c:v>
                      </c:pt>
                      <c:pt idx="687" formatCode="General">
                        <c:v>3397.5</c:v>
                      </c:pt>
                      <c:pt idx="688" formatCode="General">
                        <c:v>3394</c:v>
                      </c:pt>
                      <c:pt idx="689" formatCode="General">
                        <c:v>3397.5</c:v>
                      </c:pt>
                      <c:pt idx="690" formatCode="General">
                        <c:v>3405</c:v>
                      </c:pt>
                      <c:pt idx="691" formatCode="General">
                        <c:v>3405</c:v>
                      </c:pt>
                      <c:pt idx="692" formatCode="General">
                        <c:v>3409</c:v>
                      </c:pt>
                      <c:pt idx="693" formatCode="General">
                        <c:v>3410</c:v>
                      </c:pt>
                      <c:pt idx="694" formatCode="General">
                        <c:v>3412.5</c:v>
                      </c:pt>
                      <c:pt idx="695" formatCode="General">
                        <c:v>3414</c:v>
                      </c:pt>
                      <c:pt idx="696" formatCode="General">
                        <c:v>3419</c:v>
                      </c:pt>
                      <c:pt idx="697" formatCode="General">
                        <c:v>3419</c:v>
                      </c:pt>
                      <c:pt idx="698" formatCode="General">
                        <c:v>3420</c:v>
                      </c:pt>
                      <c:pt idx="699" formatCode="General">
                        <c:v>3425</c:v>
                      </c:pt>
                      <c:pt idx="700" formatCode="General">
                        <c:v>3428.5</c:v>
                      </c:pt>
                      <c:pt idx="701" formatCode="General">
                        <c:v>3427.5</c:v>
                      </c:pt>
                      <c:pt idx="702" formatCode="General">
                        <c:v>3430</c:v>
                      </c:pt>
                      <c:pt idx="703" formatCode="General">
                        <c:v>3429.5</c:v>
                      </c:pt>
                      <c:pt idx="704" formatCode="General">
                        <c:v>3430</c:v>
                      </c:pt>
                      <c:pt idx="705" formatCode="General">
                        <c:v>3432.5</c:v>
                      </c:pt>
                      <c:pt idx="706" formatCode="General">
                        <c:v>3432.5</c:v>
                      </c:pt>
                      <c:pt idx="707" formatCode="General">
                        <c:v>3425</c:v>
                      </c:pt>
                      <c:pt idx="708" formatCode="General">
                        <c:v>3426.5</c:v>
                      </c:pt>
                      <c:pt idx="709" formatCode="General">
                        <c:v>3428.5</c:v>
                      </c:pt>
                      <c:pt idx="710" formatCode="General">
                        <c:v>3437</c:v>
                      </c:pt>
                      <c:pt idx="711" formatCode="General">
                        <c:v>3440</c:v>
                      </c:pt>
                      <c:pt idx="712" formatCode="General">
                        <c:v>3435</c:v>
                      </c:pt>
                      <c:pt idx="713" formatCode="General">
                        <c:v>3432.5</c:v>
                      </c:pt>
                      <c:pt idx="714" formatCode="General">
                        <c:v>3434</c:v>
                      </c:pt>
                      <c:pt idx="715" formatCode="General">
                        <c:v>3429</c:v>
                      </c:pt>
                      <c:pt idx="716" formatCode="General">
                        <c:v>3426</c:v>
                      </c:pt>
                      <c:pt idx="717" formatCode="General">
                        <c:v>3426</c:v>
                      </c:pt>
                      <c:pt idx="718" formatCode="General">
                        <c:v>3430</c:v>
                      </c:pt>
                      <c:pt idx="719" formatCode="General">
                        <c:v>3430</c:v>
                      </c:pt>
                      <c:pt idx="720" formatCode="General">
                        <c:v>3436</c:v>
                      </c:pt>
                      <c:pt idx="721" formatCode="General">
                        <c:v>3436</c:v>
                      </c:pt>
                      <c:pt idx="722" formatCode="General">
                        <c:v>3433</c:v>
                      </c:pt>
                      <c:pt idx="723" formatCode="General">
                        <c:v>3432.5</c:v>
                      </c:pt>
                      <c:pt idx="724" formatCode="General">
                        <c:v>3433.5</c:v>
                      </c:pt>
                      <c:pt idx="725" formatCode="General">
                        <c:v>3430</c:v>
                      </c:pt>
                      <c:pt idx="726" formatCode="General">
                        <c:v>3430</c:v>
                      </c:pt>
                      <c:pt idx="727" formatCode="_-* #,##0.00_₮_-;\-* #,##0.00_₮_-;_-* &quot;-&quot;??_₮_-;_-@_-">
                        <c:v>3431.5</c:v>
                      </c:pt>
                      <c:pt idx="728" formatCode="_-* #,##0.00_₮_-;\-* #,##0.00_₮_-;_-* &quot;-&quot;??_₮_-;_-@_-">
                        <c:v>3432.5</c:v>
                      </c:pt>
                      <c:pt idx="729" formatCode="_-* #,##0.00_₮_-;\-* #,##0.00_₮_-;_-* &quot;-&quot;??_₮_-;_-@_-">
                        <c:v>3435</c:v>
                      </c:pt>
                      <c:pt idx="730" formatCode="_-* #,##0.00_₮_-;\-* #,##0.00_₮_-;_-* &quot;-&quot;??_₮_-;_-@_-">
                        <c:v>3434.5</c:v>
                      </c:pt>
                      <c:pt idx="731" formatCode="_-* #,##0.00_₮_-;\-* #,##0.00_₮_-;_-* &quot;-&quot;??_₮_-;_-@_-">
                        <c:v>3435.5</c:v>
                      </c:pt>
                      <c:pt idx="732" formatCode="_-* #,##0.00_₮_-;\-* #,##0.00_₮_-;_-* &quot;-&quot;??_₮_-;_-@_-">
                        <c:v>3431.5</c:v>
                      </c:pt>
                      <c:pt idx="733" formatCode="_-* #,##0.00_₮_-;\-* #,##0.00_₮_-;_-* &quot;-&quot;??_₮_-;_-@_-">
                        <c:v>3430</c:v>
                      </c:pt>
                      <c:pt idx="734" formatCode="_-* #,##0.00_₮_-;\-* #,##0.00_₮_-;_-* &quot;-&quot;??_₮_-;_-@_-">
                        <c:v>3433</c:v>
                      </c:pt>
                      <c:pt idx="735" formatCode="_-* #,##0.00_₮_-;\-* #,##0.00_₮_-;_-* &quot;-&quot;??_₮_-;_-@_-">
                        <c:v>3435.5</c:v>
                      </c:pt>
                      <c:pt idx="736" formatCode="_-* #,##0.00_₮_-;\-* #,##0.00_₮_-;_-* &quot;-&quot;??_₮_-;_-@_-">
                        <c:v>3434.5</c:v>
                      </c:pt>
                      <c:pt idx="737" formatCode="_-* #,##0.00_₮_-;\-* #,##0.00_₮_-;_-* &quot;-&quot;??_₮_-;_-@_-">
                        <c:v>3432.5</c:v>
                      </c:pt>
                      <c:pt idx="738" formatCode="_-* #,##0.00_₮_-;\-* #,##0.00_₮_-;_-* &quot;-&quot;??_₮_-;_-@_-">
                        <c:v>3435.5</c:v>
                      </c:pt>
                      <c:pt idx="739" formatCode="_-* #,##0.00_₮_-;\-* #,##0.00_₮_-;_-* &quot;-&quot;??_₮_-;_-@_-">
                        <c:v>3437</c:v>
                      </c:pt>
                      <c:pt idx="740" formatCode="_-* #,##0.00_₮_-;\-* #,##0.00_₮_-;_-* &quot;-&quot;??_₮_-;_-@_-">
                        <c:v>3441</c:v>
                      </c:pt>
                      <c:pt idx="741" formatCode="_-* #,##0.00_₮_-;\-* #,##0.00_₮_-;_-* &quot;-&quot;??_₮_-;_-@_-">
                        <c:v>3442</c:v>
                      </c:pt>
                      <c:pt idx="742" formatCode="_-* #,##0.00_₮_-;\-* #,##0.00_₮_-;_-* &quot;-&quot;??_₮_-;_-@_-">
                        <c:v>3440</c:v>
                      </c:pt>
                      <c:pt idx="743" formatCode="_-* #,##0.00_₮_-;\-* #,##0.00_₮_-;_-* &quot;-&quot;??_₮_-;_-@_-">
                        <c:v>3445</c:v>
                      </c:pt>
                      <c:pt idx="744" formatCode="_-* #,##0.00_₮_-;\-* #,##0.00_₮_-;_-* &quot;-&quot;??_₮_-;_-@_-">
                        <c:v>3472.5</c:v>
                      </c:pt>
                      <c:pt idx="745" formatCode="_-* #,##0.00_₮_-;\-* #,##0.00_₮_-;_-* &quot;-&quot;??_₮_-;_-@_-">
                        <c:v>3440</c:v>
                      </c:pt>
                      <c:pt idx="746" formatCode="_-* #,##0.00_₮_-;\-* #,##0.00_₮_-;_-* &quot;-&quot;??_₮_-;_-@_-">
                        <c:v>3440</c:v>
                      </c:pt>
                      <c:pt idx="747" formatCode="_-* #,##0.00_₮_-;\-* #,##0.00_₮_-;_-* &quot;-&quot;??_₮_-;_-@_-">
                        <c:v>3442.5</c:v>
                      </c:pt>
                      <c:pt idx="748" formatCode="_-* #,##0.00_₮_-;\-* #,##0.00_₮_-;_-* &quot;-&quot;??_₮_-;_-@_-">
                        <c:v>3450</c:v>
                      </c:pt>
                      <c:pt idx="749" formatCode="_-* #,##0.00_₮_-;\-* #,##0.00_₮_-;_-* &quot;-&quot;??_₮_-;_-@_-">
                        <c:v>3447.5</c:v>
                      </c:pt>
                      <c:pt idx="750" formatCode="_-* #,##0.00_₮_-;\-* #,##0.00_₮_-;_-* &quot;-&quot;??_₮_-;_-@_-">
                        <c:v>3440.5</c:v>
                      </c:pt>
                      <c:pt idx="751" formatCode="_-* #,##0.00_₮_-;\-* #,##0.00_₮_-;_-* &quot;-&quot;??_₮_-;_-@_-">
                        <c:v>3440</c:v>
                      </c:pt>
                      <c:pt idx="752" formatCode="_-* #,##0.00_₮_-;\-* #,##0.00_₮_-;_-* &quot;-&quot;??_₮_-;_-@_-">
                        <c:v>3440</c:v>
                      </c:pt>
                      <c:pt idx="753" formatCode="_-* #,##0.00_₮_-;\-* #,##0.00_₮_-;_-* &quot;-&quot;??_₮_-;_-@_-">
                        <c:v>3445</c:v>
                      </c:pt>
                      <c:pt idx="754" formatCode="_-* #,##0.00_₮_-;\-* #,##0.00_₮_-;_-* &quot;-&quot;??_₮_-;_-@_-">
                        <c:v>3445.5</c:v>
                      </c:pt>
                      <c:pt idx="755" formatCode="_-* #,##0.00_₮_-;\-* #,##0.00_₮_-;_-* &quot;-&quot;??_₮_-;_-@_-">
                        <c:v>3446.5</c:v>
                      </c:pt>
                      <c:pt idx="756" formatCode="_-* #,##0.00_₮_-;\-* #,##0.00_₮_-;_-* &quot;-&quot;??_₮_-;_-@_-">
                        <c:v>3445.5</c:v>
                      </c:pt>
                      <c:pt idx="757" formatCode="_-* #,##0.00_₮_-;\-* #,##0.00_₮_-;_-* &quot;-&quot;??_₮_-;_-@_-">
                        <c:v>3447.5</c:v>
                      </c:pt>
                      <c:pt idx="758" formatCode="_-* #,##0.00_₮_-;\-* #,##0.00_₮_-;_-* &quot;-&quot;??_₮_-;_-@_-">
                        <c:v>3449</c:v>
                      </c:pt>
                      <c:pt idx="759" formatCode="_-* #,##0.00_₮_-;\-* #,##0.00_₮_-;_-* &quot;-&quot;??_₮_-;_-@_-">
                        <c:v>3449.5</c:v>
                      </c:pt>
                      <c:pt idx="760" formatCode="_-* #,##0.00_₮_-;\-* #,##0.00_₮_-;_-* &quot;-&quot;??_₮_-;_-@_-">
                        <c:v>3454</c:v>
                      </c:pt>
                      <c:pt idx="761" formatCode="_-* #,##0.00_₮_-;\-* #,##0.00_₮_-;_-* &quot;-&quot;??_₮_-;_-@_-">
                        <c:v>3455</c:v>
                      </c:pt>
                      <c:pt idx="762" formatCode="_-* #,##0.00_₮_-;\-* #,##0.00_₮_-;_-* &quot;-&quot;??_₮_-;_-@_-">
                        <c:v>3460</c:v>
                      </c:pt>
                      <c:pt idx="763" formatCode="_-* #,##0.00_₮_-;\-* #,##0.00_₮_-;_-* &quot;-&quot;??_₮_-;_-@_-">
                        <c:v>3461.5</c:v>
                      </c:pt>
                      <c:pt idx="764" formatCode="_-* #,##0.00_₮_-;\-* #,##0.00_₮_-;_-* &quot;-&quot;??_₮_-;_-@_-">
                        <c:v>3460</c:v>
                      </c:pt>
                      <c:pt idx="765" formatCode="_-* #,##0.00_₮_-;\-* #,##0.00_₮_-;_-* &quot;-&quot;??_₮_-;_-@_-">
                        <c:v>3464</c:v>
                      </c:pt>
                      <c:pt idx="766" formatCode="_-* #,##0.00_₮_-;\-* #,##0.00_₮_-;_-* &quot;-&quot;??_₮_-;_-@_-">
                        <c:v>3465</c:v>
                      </c:pt>
                      <c:pt idx="767" formatCode="_-* #,##0.00_₮_-;\-* #,##0.00_₮_-;_-* &quot;-&quot;??_₮_-;_-@_-">
                        <c:v>3466.5</c:v>
                      </c:pt>
                      <c:pt idx="768" formatCode="_-* #,##0.00_₮_-;\-* #,##0.00_₮_-;_-* &quot;-&quot;??_₮_-;_-@_-">
                        <c:v>3469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21F-4853-B91A-E7414A6F1A1B}"/>
                  </c:ext>
                </c:extLst>
              </c15:ser>
            </c15:filteredLineSeries>
          </c:ext>
        </c:extLst>
      </c:lineChart>
      <c:catAx>
        <c:axId val="1488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39872"/>
        <c:crosses val="autoZero"/>
        <c:auto val="1"/>
        <c:lblAlgn val="ctr"/>
        <c:lblOffset val="100"/>
        <c:noMultiLvlLbl val="0"/>
      </c:catAx>
      <c:valAx>
        <c:axId val="148839872"/>
        <c:scaling>
          <c:orientation val="minMax"/>
          <c:min val="-5.000000000000001E-3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8852832"/>
        <c:crosses val="autoZero"/>
        <c:crossBetween val="between"/>
        <c:majorUnit val="5.000000000000001E-3"/>
        <c:minorUnit val="1.0000000000000002E-3"/>
      </c:valAx>
      <c:valAx>
        <c:axId val="1509685040"/>
        <c:scaling>
          <c:orientation val="minMax"/>
          <c:max val="3700"/>
          <c:min val="2500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509676400"/>
        <c:crosses val="max"/>
        <c:crossBetween val="between"/>
        <c:majorUnit val="300"/>
      </c:valAx>
      <c:catAx>
        <c:axId val="150967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96850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78125499168554E-2"/>
          <c:y val="0.75351191358898884"/>
          <c:w val="0.84833204992193345"/>
          <c:h val="0.11968090982248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1285685443165757E-2"/>
          <c:y val="1.0443732354938234E-2"/>
          <c:w val="0.90615580744714608"/>
          <c:h val="0.932460291869064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'3.2.3. Ханш'!$A$27</c:f>
              <c:strCache>
                <c:ptCount val="1"/>
                <c:pt idx="0">
                  <c:v>Нэрлэсэн ханшийн нөлөө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'3.2.3. Ханш'!$CT$24:$ES$25</c:f>
              <c:multiLvlStrCache>
                <c:ptCount val="52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9">
                    <c:v>I</c:v>
                  </c:pt>
                  <c:pt idx="51">
                    <c:v>4 сар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'3.2.3. Ханш'!$DF$27:$ES$27</c:f>
              <c:numCache>
                <c:formatCode>0%</c:formatCode>
                <c:ptCount val="40"/>
                <c:pt idx="0">
                  <c:v>-2.0662353447818527E-2</c:v>
                </c:pt>
                <c:pt idx="1">
                  <c:v>-2.1551926819149969E-2</c:v>
                </c:pt>
                <c:pt idx="2">
                  <c:v>1.6513328615239686E-3</c:v>
                </c:pt>
                <c:pt idx="3">
                  <c:v>-7.1937377523998425E-2</c:v>
                </c:pt>
                <c:pt idx="4">
                  <c:v>-5.126644414443593E-2</c:v>
                </c:pt>
                <c:pt idx="5">
                  <c:v>-6.8139873382512706E-2</c:v>
                </c:pt>
                <c:pt idx="6">
                  <c:v>-7.2889873528284799E-2</c:v>
                </c:pt>
                <c:pt idx="7">
                  <c:v>-7.5219084712755513E-2</c:v>
                </c:pt>
                <c:pt idx="8">
                  <c:v>-6.9045596721530211E-2</c:v>
                </c:pt>
                <c:pt idx="9">
                  <c:v>-7.3579700334849174E-2</c:v>
                </c:pt>
                <c:pt idx="10">
                  <c:v>-9.5643163412346022E-2</c:v>
                </c:pt>
                <c:pt idx="11">
                  <c:v>-0.11770816869831979</c:v>
                </c:pt>
                <c:pt idx="12">
                  <c:v>-0.14134363524807347</c:v>
                </c:pt>
                <c:pt idx="13">
                  <c:v>-0.13784752436677516</c:v>
                </c:pt>
                <c:pt idx="14">
                  <c:v>-0.1592086669806877</c:v>
                </c:pt>
                <c:pt idx="15">
                  <c:v>-8.1348200709579377E-2</c:v>
                </c:pt>
                <c:pt idx="16">
                  <c:v>-4.2520093336790299E-2</c:v>
                </c:pt>
                <c:pt idx="17">
                  <c:v>4.2249801954055144E-3</c:v>
                </c:pt>
                <c:pt idx="18">
                  <c:v>9.7163865546219252E-3</c:v>
                </c:pt>
                <c:pt idx="19">
                  <c:v>2.1847854698604952E-2</c:v>
                </c:pt>
                <c:pt idx="20">
                  <c:v>2.8841111693759913E-2</c:v>
                </c:pt>
                <c:pt idx="21">
                  <c:v>4.5514686424980022E-2</c:v>
                </c:pt>
                <c:pt idx="22">
                  <c:v>5.3130929791271431E-2</c:v>
                </c:pt>
                <c:pt idx="23">
                  <c:v>7.1132023249377285E-2</c:v>
                </c:pt>
                <c:pt idx="24">
                  <c:v>0.10345957094229097</c:v>
                </c:pt>
                <c:pt idx="25">
                  <c:v>0.11406683267346729</c:v>
                </c:pt>
                <c:pt idx="26">
                  <c:v>0.1114481148654245</c:v>
                </c:pt>
                <c:pt idx="27">
                  <c:v>0.10246282080262814</c:v>
                </c:pt>
                <c:pt idx="28">
                  <c:v>7.8484542691448E-2</c:v>
                </c:pt>
                <c:pt idx="29">
                  <c:v>4.5313081641291664E-2</c:v>
                </c:pt>
                <c:pt idx="30">
                  <c:v>3.3199773135079269E-2</c:v>
                </c:pt>
                <c:pt idx="31">
                  <c:v>9.6874456450930513E-3</c:v>
                </c:pt>
                <c:pt idx="32">
                  <c:v>-7.7654297419988971E-3</c:v>
                </c:pt>
                <c:pt idx="33">
                  <c:v>-1.7803054135365759E-3</c:v>
                </c:pt>
                <c:pt idx="34">
                  <c:v>2.9740701541095316E-2</c:v>
                </c:pt>
                <c:pt idx="35">
                  <c:v>4.6028145107201324E-2</c:v>
                </c:pt>
                <c:pt idx="36">
                  <c:v>3.3184419144203225E-2</c:v>
                </c:pt>
                <c:pt idx="37">
                  <c:v>-6.1962963885466849E-3</c:v>
                </c:pt>
                <c:pt idx="38">
                  <c:v>-2.8711015273078622E-2</c:v>
                </c:pt>
                <c:pt idx="39">
                  <c:v>-5.6669304489934347E-2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7-43CC-9DE0-B150EB0F73F0}"/>
            </c:ext>
          </c:extLst>
        </c:ser>
        <c:ser>
          <c:idx val="3"/>
          <c:order val="3"/>
          <c:tx>
            <c:strRef>
              <c:f>'3.2.3. Ханш'!$A$29</c:f>
              <c:strCache>
                <c:ptCount val="1"/>
                <c:pt idx="0">
                  <c:v>Харьцангуй үнийн нөлөө (дотоод-гадаад)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'3.2.3. Ханш'!$CT$24:$ES$25</c:f>
              <c:multiLvlStrCache>
                <c:ptCount val="52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9">
                    <c:v>I</c:v>
                  </c:pt>
                  <c:pt idx="51">
                    <c:v>4 сар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'3.2.3. Ханш'!$DF$29:$ES$29</c:f>
              <c:numCache>
                <c:formatCode>0.0%</c:formatCode>
                <c:ptCount val="40"/>
                <c:pt idx="0">
                  <c:v>0.12991452006057944</c:v>
                </c:pt>
                <c:pt idx="1">
                  <c:v>0.12689824734674121</c:v>
                </c:pt>
                <c:pt idx="2">
                  <c:v>0.11826535453383033</c:v>
                </c:pt>
                <c:pt idx="3">
                  <c:v>0.11491433371545823</c:v>
                </c:pt>
                <c:pt idx="4">
                  <c:v>8.9005032346802349E-2</c:v>
                </c:pt>
                <c:pt idx="5">
                  <c:v>8.9338037736816076E-2</c:v>
                </c:pt>
                <c:pt idx="6">
                  <c:v>7.7214525513394583E-2</c:v>
                </c:pt>
                <c:pt idx="7">
                  <c:v>7.0102563053993885E-2</c:v>
                </c:pt>
                <c:pt idx="8">
                  <c:v>6.5888452360776201E-2</c:v>
                </c:pt>
                <c:pt idx="9">
                  <c:v>7.0950958242420703E-2</c:v>
                </c:pt>
                <c:pt idx="10">
                  <c:v>7.8153778406786445E-2</c:v>
                </c:pt>
                <c:pt idx="11">
                  <c:v>6.1324714319002063E-2</c:v>
                </c:pt>
                <c:pt idx="12">
                  <c:v>6.3037565706975815E-2</c:v>
                </c:pt>
                <c:pt idx="13">
                  <c:v>7.2054836111784926E-2</c:v>
                </c:pt>
                <c:pt idx="14">
                  <c:v>8.3173315901751643E-2</c:v>
                </c:pt>
                <c:pt idx="15">
                  <c:v>8.4980809546501168E-2</c:v>
                </c:pt>
                <c:pt idx="16">
                  <c:v>8.9617061815898097E-2</c:v>
                </c:pt>
                <c:pt idx="17">
                  <c:v>9.0036676389557563E-2</c:v>
                </c:pt>
                <c:pt idx="18">
                  <c:v>8.1328710756473244E-2</c:v>
                </c:pt>
                <c:pt idx="19">
                  <c:v>8.2794522915414712E-2</c:v>
                </c:pt>
                <c:pt idx="20">
                  <c:v>8.5339793149159973E-2</c:v>
                </c:pt>
                <c:pt idx="21">
                  <c:v>8.0077363768239276E-2</c:v>
                </c:pt>
                <c:pt idx="22">
                  <c:v>8.2379586032292784E-2</c:v>
                </c:pt>
                <c:pt idx="23">
                  <c:v>7.7050033408770952E-2</c:v>
                </c:pt>
                <c:pt idx="24">
                  <c:v>5.4155495067931131E-2</c:v>
                </c:pt>
                <c:pt idx="25">
                  <c:v>3.2343795979066892E-2</c:v>
                </c:pt>
                <c:pt idx="26">
                  <c:v>3.4097872969853033E-2</c:v>
                </c:pt>
                <c:pt idx="27">
                  <c:v>2.2422778247449093E-2</c:v>
                </c:pt>
                <c:pt idx="28">
                  <c:v>1.6329011816354849E-2</c:v>
                </c:pt>
                <c:pt idx="29">
                  <c:v>8.3228894996333902E-3</c:v>
                </c:pt>
                <c:pt idx="30">
                  <c:v>8.5680627698870859E-3</c:v>
                </c:pt>
                <c:pt idx="31">
                  <c:v>2.0368119530402989E-2</c:v>
                </c:pt>
                <c:pt idx="32">
                  <c:v>2.5709536339958455E-2</c:v>
                </c:pt>
                <c:pt idx="33">
                  <c:v>3.1002264302362137E-2</c:v>
                </c:pt>
                <c:pt idx="34">
                  <c:v>4.0075263846773485E-2</c:v>
                </c:pt>
                <c:pt idx="35">
                  <c:v>5.1900683025912109E-2</c:v>
                </c:pt>
                <c:pt idx="36">
                  <c:v>7.3076178390157093E-2</c:v>
                </c:pt>
                <c:pt idx="37">
                  <c:v>9.3439106616735976E-2</c:v>
                </c:pt>
                <c:pt idx="38">
                  <c:v>8.4390074408316945E-2</c:v>
                </c:pt>
                <c:pt idx="39">
                  <c:v>7.8505038793814499E-2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75555359"/>
        <c:axId val="475572639"/>
      </c:barChart>
      <c:lineChart>
        <c:grouping val="standard"/>
        <c:varyColors val="0"/>
        <c:ser>
          <c:idx val="0"/>
          <c:order val="0"/>
          <c:tx>
            <c:strRef>
              <c:f>'3.2.3. Ханш'!$A$26</c:f>
              <c:strCache>
                <c:ptCount val="1"/>
                <c:pt idx="0">
                  <c:v>REER, жилийн өөрчлөлт </c:v>
                </c:pt>
              </c:strCache>
            </c:strRef>
          </c:tx>
          <c:spPr>
            <a:ln w="158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Ханш'!$DF$24:$ES$25</c:f>
              <c:multiLvlStrCache>
                <c:ptCount val="40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39">
                    <c:v>4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Ханш'!$DF$26:$ES$26</c:f>
              <c:numCache>
                <c:formatCode>0%</c:formatCode>
                <c:ptCount val="40"/>
                <c:pt idx="0">
                  <c:v>0.10929002365042129</c:v>
                </c:pt>
                <c:pt idx="1">
                  <c:v>0.10529158947479833</c:v>
                </c:pt>
                <c:pt idx="2">
                  <c:v>0.1199951817919318</c:v>
                </c:pt>
                <c:pt idx="3">
                  <c:v>4.2976956191459692E-2</c:v>
                </c:pt>
                <c:pt idx="4">
                  <c:v>3.7738588202366419E-2</c:v>
                </c:pt>
                <c:pt idx="5">
                  <c:v>2.1198164354303106E-2</c:v>
                </c:pt>
                <c:pt idx="6">
                  <c:v>4.3246519851092291E-3</c:v>
                </c:pt>
                <c:pt idx="7">
                  <c:v>-5.1165216587617524E-3</c:v>
                </c:pt>
                <c:pt idx="8">
                  <c:v>-3.1571443607544269E-3</c:v>
                </c:pt>
                <c:pt idx="9">
                  <c:v>-2.6287420924281379E-3</c:v>
                </c:pt>
                <c:pt idx="10">
                  <c:v>-2.0995248531520017E-2</c:v>
                </c:pt>
                <c:pt idx="11">
                  <c:v>-5.8668629994003574E-2</c:v>
                </c:pt>
                <c:pt idx="12">
                  <c:v>-7.8306069541097645E-2</c:v>
                </c:pt>
                <c:pt idx="13">
                  <c:v>-6.5792688254990295E-2</c:v>
                </c:pt>
                <c:pt idx="14">
                  <c:v>-7.6035351078935998E-2</c:v>
                </c:pt>
                <c:pt idx="15">
                  <c:v>3.6326088369220688E-3</c:v>
                </c:pt>
                <c:pt idx="16">
                  <c:v>4.7096968479107826E-2</c:v>
                </c:pt>
                <c:pt idx="17">
                  <c:v>9.4261656584962994E-2</c:v>
                </c:pt>
                <c:pt idx="18">
                  <c:v>9.1045097311095224E-2</c:v>
                </c:pt>
                <c:pt idx="19">
                  <c:v>0.10468531787478974</c:v>
                </c:pt>
                <c:pt idx="20">
                  <c:v>0.11418090484291987</c:v>
                </c:pt>
                <c:pt idx="21">
                  <c:v>0.1255359359832724</c:v>
                </c:pt>
                <c:pt idx="22">
                  <c:v>0.13540070084857359</c:v>
                </c:pt>
                <c:pt idx="23">
                  <c:v>0.14818205665814821</c:v>
                </c:pt>
                <c:pt idx="24">
                  <c:v>0.15761506601022224</c:v>
                </c:pt>
                <c:pt idx="25">
                  <c:v>0.14641062865253418</c:v>
                </c:pt>
                <c:pt idx="26">
                  <c:v>0.14554598783527761</c:v>
                </c:pt>
                <c:pt idx="27">
                  <c:v>0.12488559905007723</c:v>
                </c:pt>
                <c:pt idx="28">
                  <c:v>9.4813554507802822E-2</c:v>
                </c:pt>
                <c:pt idx="29">
                  <c:v>5.3635971140925109E-2</c:v>
                </c:pt>
                <c:pt idx="30">
                  <c:v>4.1767835904966466E-2</c:v>
                </c:pt>
                <c:pt idx="31">
                  <c:v>3.0013137704355097E-2</c:v>
                </c:pt>
                <c:pt idx="32">
                  <c:v>1.794410659795953E-2</c:v>
                </c:pt>
                <c:pt idx="33">
                  <c:v>2.9275537587211131E-2</c:v>
                </c:pt>
                <c:pt idx="34">
                  <c:v>6.9923352550191886E-2</c:v>
                </c:pt>
                <c:pt idx="35">
                  <c:v>9.7928828133113432E-2</c:v>
                </c:pt>
                <c:pt idx="36">
                  <c:v>0.10626059753436023</c:v>
                </c:pt>
                <c:pt idx="37">
                  <c:v>8.7242810228189249E-2</c:v>
                </c:pt>
                <c:pt idx="38">
                  <c:v>5.5679059135238296E-2</c:v>
                </c:pt>
                <c:pt idx="39">
                  <c:v>2.1835734303880416E-2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BC7-43CC-9DE0-B150EB0F73F0}"/>
            </c:ext>
          </c:extLst>
        </c:ser>
        <c:ser>
          <c:idx val="2"/>
          <c:order val="2"/>
          <c:tx>
            <c:strRef>
              <c:f>'3.2.3. Ханш'!$A$28</c:f>
              <c:strCache>
                <c:ptCount val="1"/>
                <c:pt idx="0">
                  <c:v>NEER, жилийн өөрчлөлт</c:v>
                </c:pt>
              </c:strCache>
            </c:strRef>
          </c:tx>
          <c:spPr>
            <a:ln w="19050" cap="rnd">
              <a:solidFill>
                <a:srgbClr val="8B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ysClr val="window" lastClr="FFFFFF"/>
              </a:solidFill>
              <a:ln w="9525">
                <a:solidFill>
                  <a:srgbClr val="8B0000"/>
                </a:solidFill>
              </a:ln>
              <a:effectLst/>
            </c:spPr>
          </c:marker>
          <c:dPt>
            <c:idx val="31"/>
            <c:marker>
              <c:symbol val="circle"/>
              <c:size val="5"/>
              <c:spPr>
                <a:solidFill>
                  <a:sysClr val="window" lastClr="FFFFFF"/>
                </a:solidFill>
                <a:ln w="9525">
                  <a:solidFill>
                    <a:srgbClr val="8B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AA7-410E-899A-8082A9034050}"/>
              </c:ext>
            </c:extLst>
          </c:dPt>
          <c:cat>
            <c:multiLvlStrRef>
              <c:f>'3.2.3. Ханш'!$DF$24:$ES$25</c:f>
              <c:multiLvlStrCache>
                <c:ptCount val="40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39">
                    <c:v>4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Ханш'!$DF$28:$ES$28</c:f>
              <c:numCache>
                <c:formatCode>0.0%</c:formatCode>
                <c:ptCount val="40"/>
                <c:pt idx="0">
                  <c:v>-2.0624496410158396E-2</c:v>
                </c:pt>
                <c:pt idx="1">
                  <c:v>-2.1606657871942898E-2</c:v>
                </c:pt>
                <c:pt idx="2">
                  <c:v>1.7298272581014874E-3</c:v>
                </c:pt>
                <c:pt idx="3">
                  <c:v>-7.1937377523998536E-2</c:v>
                </c:pt>
                <c:pt idx="4">
                  <c:v>-5.126644414443593E-2</c:v>
                </c:pt>
                <c:pt idx="5">
                  <c:v>-6.8139873382512955E-2</c:v>
                </c:pt>
                <c:pt idx="6">
                  <c:v>-7.2889873528285368E-2</c:v>
                </c:pt>
                <c:pt idx="7">
                  <c:v>-7.5219084712755652E-2</c:v>
                </c:pt>
                <c:pt idx="8">
                  <c:v>-6.9045596721530642E-2</c:v>
                </c:pt>
                <c:pt idx="9">
                  <c:v>-7.3579700334848785E-2</c:v>
                </c:pt>
                <c:pt idx="10">
                  <c:v>-9.9149026938306462E-2</c:v>
                </c:pt>
                <c:pt idx="11">
                  <c:v>-0.11999334431300562</c:v>
                </c:pt>
                <c:pt idx="12">
                  <c:v>-0.14134363524807345</c:v>
                </c:pt>
                <c:pt idx="13">
                  <c:v>-0.13784752436677519</c:v>
                </c:pt>
                <c:pt idx="14">
                  <c:v>-0.15920866698068764</c:v>
                </c:pt>
                <c:pt idx="15">
                  <c:v>-8.1348200709579085E-2</c:v>
                </c:pt>
                <c:pt idx="16">
                  <c:v>-4.2520093336790264E-2</c:v>
                </c:pt>
                <c:pt idx="17">
                  <c:v>4.2249801954054268E-3</c:v>
                </c:pt>
                <c:pt idx="18">
                  <c:v>9.7163865546219755E-3</c:v>
                </c:pt>
                <c:pt idx="19">
                  <c:v>2.1890794959375029E-2</c:v>
                </c:pt>
                <c:pt idx="20">
                  <c:v>2.8841111693759889E-2</c:v>
                </c:pt>
                <c:pt idx="21">
                  <c:v>4.5458572215033112E-2</c:v>
                </c:pt>
                <c:pt idx="22">
                  <c:v>5.3021114816280794E-2</c:v>
                </c:pt>
                <c:pt idx="23">
                  <c:v>7.1132023249377271E-2</c:v>
                </c:pt>
                <c:pt idx="24">
                  <c:v>0.10345957094229115</c:v>
                </c:pt>
                <c:pt idx="25">
                  <c:v>0.11406683267346732</c:v>
                </c:pt>
                <c:pt idx="26">
                  <c:v>0.11144811486542455</c:v>
                </c:pt>
                <c:pt idx="27">
                  <c:v>0.10246282080262815</c:v>
                </c:pt>
                <c:pt idx="28">
                  <c:v>7.8484542691447973E-2</c:v>
                </c:pt>
                <c:pt idx="29">
                  <c:v>4.5313081641291733E-2</c:v>
                </c:pt>
                <c:pt idx="30">
                  <c:v>3.3199773135079401E-2</c:v>
                </c:pt>
                <c:pt idx="31">
                  <c:v>9.6450181739521322E-3</c:v>
                </c:pt>
                <c:pt idx="32">
                  <c:v>-7.7654297419989075E-3</c:v>
                </c:pt>
                <c:pt idx="33">
                  <c:v>-1.7267267151510489E-3</c:v>
                </c:pt>
                <c:pt idx="34">
                  <c:v>2.9848088703418391E-2</c:v>
                </c:pt>
                <c:pt idx="35">
                  <c:v>4.6028145107201317E-2</c:v>
                </c:pt>
                <c:pt idx="36">
                  <c:v>3.3184419144203135E-2</c:v>
                </c:pt>
                <c:pt idx="37">
                  <c:v>-6.1962963885467204E-3</c:v>
                </c:pt>
                <c:pt idx="38">
                  <c:v>-2.8711015273078642E-2</c:v>
                </c:pt>
                <c:pt idx="39">
                  <c:v>-5.6669304489934097E-2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BC7-43CC-9DE0-B150EB0F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55359"/>
        <c:axId val="475572639"/>
      </c:lineChart>
      <c:catAx>
        <c:axId val="475555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72639"/>
        <c:crosses val="autoZero"/>
        <c:auto val="1"/>
        <c:lblAlgn val="ctr"/>
        <c:lblOffset val="100"/>
        <c:noMultiLvlLbl val="0"/>
      </c:catAx>
      <c:valAx>
        <c:axId val="4755726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en-US"/>
                  <a:t>NEER, REER </a:t>
                </a:r>
                <a:r>
                  <a:rPr lang="mn-MN"/>
                  <a:t>Чангарах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6996336996336996"/>
              <c:y val="0.298247703908418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475555359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5385826771653546"/>
          <c:y val="0.57637604679142795"/>
          <c:w val="0.33887179487179486"/>
          <c:h val="0.273317212050460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</a:defRPr>
      </a:pPr>
      <a:endParaRPr lang="en-US"/>
    </a:p>
  </c:txPr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17002431095118E-2"/>
          <c:y val="3.2809596038345629E-2"/>
          <c:w val="0.90090736724309384"/>
          <c:h val="0.89975956498858067"/>
        </c:manualLayout>
      </c:layout>
      <c:lineChart>
        <c:grouping val="standard"/>
        <c:varyColors val="0"/>
        <c:ser>
          <c:idx val="0"/>
          <c:order val="0"/>
          <c:tx>
            <c:strRef>
              <c:f>'3.2.3. Ханш'!$A$13</c:f>
              <c:strCache>
                <c:ptCount val="1"/>
                <c:pt idx="0">
                  <c:v> АНУ-ын доллар </c:v>
                </c:pt>
              </c:strCache>
            </c:strRef>
          </c:tx>
          <c:spPr>
            <a:ln w="19050" cap="rnd">
              <a:solidFill>
                <a:schemeClr val="tx1">
                  <a:lumMod val="65000"/>
                  <a:lumOff val="3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Ханш'!$DQ$11:$FD$12</c:f>
              <c:multiLvlStrCache>
                <c:ptCount val="40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39">
                    <c:v>4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Ханш'!$DQ$13:$FD$13</c:f>
              <c:numCache>
                <c:formatCode>0.0%</c:formatCode>
                <c:ptCount val="40"/>
                <c:pt idx="0">
                  <c:v>-1.6082915323745173E-4</c:v>
                </c:pt>
                <c:pt idx="1">
                  <c:v>2.6105247422096856E-3</c:v>
                </c:pt>
                <c:pt idx="2">
                  <c:v>1.8315243849139407E-2</c:v>
                </c:pt>
                <c:pt idx="3">
                  <c:v>6.7353152061724986E-2</c:v>
                </c:pt>
                <c:pt idx="4">
                  <c:v>9.1468887993733539E-2</c:v>
                </c:pt>
                <c:pt idx="5">
                  <c:v>9.6569025320998314E-2</c:v>
                </c:pt>
                <c:pt idx="6">
                  <c:v>0.10672412528952968</c:v>
                </c:pt>
                <c:pt idx="7">
                  <c:v>0.11822536022074792</c:v>
                </c:pt>
                <c:pt idx="8">
                  <c:v>0.14326768483295149</c:v>
                </c:pt>
                <c:pt idx="9">
                  <c:v>0.18284802247497511</c:v>
                </c:pt>
                <c:pt idx="10">
                  <c:v>0.19566349244235082</c:v>
                </c:pt>
                <c:pt idx="11">
                  <c:v>0.20439797972624074</c:v>
                </c:pt>
                <c:pt idx="12">
                  <c:v>0.21684070737073324</c:v>
                </c:pt>
                <c:pt idx="13">
                  <c:v>0.22781030003792324</c:v>
                </c:pt>
                <c:pt idx="14">
                  <c:v>0.21474254647459157</c:v>
                </c:pt>
                <c:pt idx="15">
                  <c:v>0.14949002474851114</c:v>
                </c:pt>
                <c:pt idx="16">
                  <c:v>0.11284151998693726</c:v>
                </c:pt>
                <c:pt idx="17">
                  <c:v>0.10050697969285882</c:v>
                </c:pt>
                <c:pt idx="18">
                  <c:v>9.1760779219028477E-2</c:v>
                </c:pt>
                <c:pt idx="19">
                  <c:v>8.9228456653998478E-2</c:v>
                </c:pt>
                <c:pt idx="20">
                  <c:v>3.8024780043204531E-2</c:v>
                </c:pt>
                <c:pt idx="21">
                  <c:v>2.8541366477215835E-2</c:v>
                </c:pt>
                <c:pt idx="22">
                  <c:v>1.0042622432903547E-2</c:v>
                </c:pt>
                <c:pt idx="23">
                  <c:v>-2.9375690338609983E-3</c:v>
                </c:pt>
                <c:pt idx="24">
                  <c:v>-1.7258817633076906E-2</c:v>
                </c:pt>
                <c:pt idx="25">
                  <c:v>-3.3128871441115981E-2</c:v>
                </c:pt>
                <c:pt idx="26">
                  <c:v>-4.2199393213210423E-2</c:v>
                </c:pt>
                <c:pt idx="27">
                  <c:v>-3.4328967607713756E-2</c:v>
                </c:pt>
                <c:pt idx="28">
                  <c:v>-2.3109424901474829E-2</c:v>
                </c:pt>
                <c:pt idx="29">
                  <c:v>-1.6623804520652041E-2</c:v>
                </c:pt>
                <c:pt idx="30">
                  <c:v>-1.7864453281197679E-2</c:v>
                </c:pt>
                <c:pt idx="31">
                  <c:v>-2.5649393324026937E-2</c:v>
                </c:pt>
                <c:pt idx="32">
                  <c:v>0</c:v>
                </c:pt>
                <c:pt idx="33">
                  <c:v>-2.4558846682993796E-2</c:v>
                </c:pt>
                <c:pt idx="34">
                  <c:v>-8.1007702049034069E-3</c:v>
                </c:pt>
                <c:pt idx="35">
                  <c:v>-9.575965104824391E-4</c:v>
                </c:pt>
                <c:pt idx="36">
                  <c:v>7.1585402831637612E-3</c:v>
                </c:pt>
                <c:pt idx="37">
                  <c:v>1.9841428368209346E-2</c:v>
                </c:pt>
                <c:pt idx="38">
                  <c:v>2.9404817335423772E-2</c:v>
                </c:pt>
                <c:pt idx="39">
                  <c:v>4.8886679339714689E-2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4-4A81-B19F-6656F21CE17F}"/>
            </c:ext>
          </c:extLst>
        </c:ser>
        <c:ser>
          <c:idx val="1"/>
          <c:order val="1"/>
          <c:tx>
            <c:strRef>
              <c:f>'3.2.3. Ханш'!$A$14</c:f>
              <c:strCache>
                <c:ptCount val="1"/>
                <c:pt idx="0">
                  <c:v> Евро</c:v>
                </c:pt>
              </c:strCache>
            </c:strRef>
          </c:tx>
          <c:spPr>
            <a:ln w="9525" cap="rnd">
              <a:solidFill>
                <a:srgbClr val="8B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Ханш'!$DQ$11:$FD$12</c:f>
              <c:multiLvlStrCache>
                <c:ptCount val="40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39">
                    <c:v>4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Ханш'!$DQ$14:$FD$14</c:f>
              <c:numCache>
                <c:formatCode>0.0%</c:formatCode>
                <c:ptCount val="40"/>
                <c:pt idx="0">
                  <c:v>-7.0156123129999193E-2</c:v>
                </c:pt>
                <c:pt idx="1">
                  <c:v>-6.0254632409474373E-2</c:v>
                </c:pt>
                <c:pt idx="2">
                  <c:v>-5.6868291046188291E-2</c:v>
                </c:pt>
                <c:pt idx="3">
                  <c:v>-3.3806711006562629E-2</c:v>
                </c:pt>
                <c:pt idx="4">
                  <c:v>-4.940307174659031E-2</c:v>
                </c:pt>
                <c:pt idx="5">
                  <c:v>-3.699067529824196E-2</c:v>
                </c:pt>
                <c:pt idx="6">
                  <c:v>-4.1451528900109169E-2</c:v>
                </c:pt>
                <c:pt idx="7">
                  <c:v>-3.7941397461025095E-2</c:v>
                </c:pt>
                <c:pt idx="8">
                  <c:v>-3.7518697892202968E-2</c:v>
                </c:pt>
                <c:pt idx="9">
                  <c:v>3.0481528631587373E-3</c:v>
                </c:pt>
                <c:pt idx="10">
                  <c:v>6.6601497332644755E-2</c:v>
                </c:pt>
                <c:pt idx="11">
                  <c:v>0.12758420260982617</c:v>
                </c:pt>
                <c:pt idx="12">
                  <c:v>0.15826320716070352</c:v>
                </c:pt>
                <c:pt idx="13">
                  <c:v>0.16192809490313609</c:v>
                </c:pt>
                <c:pt idx="14">
                  <c:v>0.18121141874450886</c:v>
                </c:pt>
                <c:pt idx="15">
                  <c:v>0.16418884436950987</c:v>
                </c:pt>
                <c:pt idx="16">
                  <c:v>0.14446665806873638</c:v>
                </c:pt>
                <c:pt idx="17">
                  <c:v>0.1284121150897195</c:v>
                </c:pt>
                <c:pt idx="18">
                  <c:v>0.17862040928424761</c:v>
                </c:pt>
                <c:pt idx="19">
                  <c:v>0.17357277906742197</c:v>
                </c:pt>
                <c:pt idx="20">
                  <c:v>0.16276511963496931</c:v>
                </c:pt>
                <c:pt idx="21">
                  <c:v>0.11703582210451624</c:v>
                </c:pt>
                <c:pt idx="22">
                  <c:v>7.1742657563799384E-2</c:v>
                </c:pt>
                <c:pt idx="23">
                  <c:v>2.7428209077265731E-2</c:v>
                </c:pt>
                <c:pt idx="24">
                  <c:v>-5.2922487927457018E-3</c:v>
                </c:pt>
                <c:pt idx="25">
                  <c:v>-2.7250070438128882E-2</c:v>
                </c:pt>
                <c:pt idx="26">
                  <c:v>-2.9270255618680574E-2</c:v>
                </c:pt>
                <c:pt idx="27">
                  <c:v>-5.4789429179225579E-2</c:v>
                </c:pt>
                <c:pt idx="28">
                  <c:v>-2.9480830406596326E-2</c:v>
                </c:pt>
                <c:pt idx="29">
                  <c:v>-2.3512415351708449E-2</c:v>
                </c:pt>
                <c:pt idx="30">
                  <c:v>-3.6675461677527776E-2</c:v>
                </c:pt>
                <c:pt idx="31">
                  <c:v>-1.6508566179654571E-2</c:v>
                </c:pt>
                <c:pt idx="32">
                  <c:v>0</c:v>
                </c:pt>
                <c:pt idx="33">
                  <c:v>1.3541142996003064E-2</c:v>
                </c:pt>
                <c:pt idx="34">
                  <c:v>-2.3601738267825523E-2</c:v>
                </c:pt>
                <c:pt idx="35">
                  <c:v>-4.0346664618442718E-2</c:v>
                </c:pt>
                <c:pt idx="36">
                  <c:v>-4.4312663018062137E-2</c:v>
                </c:pt>
                <c:pt idx="37">
                  <c:v>-1.646430728421433E-2</c:v>
                </c:pt>
                <c:pt idx="38">
                  <c:v>2.6794198981593187E-2</c:v>
                </c:pt>
                <c:pt idx="39">
                  <c:v>9.8036903598121894E-2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DE4-4A81-B19F-6656F21CE17F}"/>
            </c:ext>
          </c:extLst>
        </c:ser>
        <c:ser>
          <c:idx val="2"/>
          <c:order val="2"/>
          <c:tx>
            <c:strRef>
              <c:f>'3.2.3. Ханш'!$A$15</c:f>
              <c:strCache>
                <c:ptCount val="1"/>
                <c:pt idx="0">
                  <c:v> ОХУ-ын рубль </c:v>
                </c:pt>
              </c:strCache>
            </c:strRef>
          </c:tx>
          <c:spPr>
            <a:ln w="9525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Ханш'!$DQ$11:$FD$12</c:f>
              <c:multiLvlStrCache>
                <c:ptCount val="40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39">
                    <c:v>4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Ханш'!$DQ$15:$FD$15</c:f>
              <c:numCache>
                <c:formatCode>0.0%</c:formatCode>
                <c:ptCount val="40"/>
                <c:pt idx="0">
                  <c:v>-2.7291156373886793E-2</c:v>
                </c:pt>
                <c:pt idx="1">
                  <c:v>-5.0253930491928278E-2</c:v>
                </c:pt>
                <c:pt idx="2">
                  <c:v>-0.27288161753356988</c:v>
                </c:pt>
                <c:pt idx="3">
                  <c:v>1.8425983399161128E-2</c:v>
                </c:pt>
                <c:pt idx="4">
                  <c:v>0.2555056978291228</c:v>
                </c:pt>
                <c:pt idx="5">
                  <c:v>0.40985422369342395</c:v>
                </c:pt>
                <c:pt idx="6">
                  <c:v>0.40799146099127337</c:v>
                </c:pt>
                <c:pt idx="7">
                  <c:v>0.35859051880764503</c:v>
                </c:pt>
                <c:pt idx="8">
                  <c:v>0.39397357770851693</c:v>
                </c:pt>
                <c:pt idx="9">
                  <c:v>0.37246596427591272</c:v>
                </c:pt>
                <c:pt idx="10">
                  <c:v>0.4234953141459854</c:v>
                </c:pt>
                <c:pt idx="11">
                  <c:v>0.35545362629774879</c:v>
                </c:pt>
                <c:pt idx="12">
                  <c:v>0.33445288817295138</c:v>
                </c:pt>
                <c:pt idx="13">
                  <c:v>0.32216478190630071</c:v>
                </c:pt>
                <c:pt idx="14">
                  <c:v>0.66167562007086489</c:v>
                </c:pt>
                <c:pt idx="15">
                  <c:v>0.1291124622337636</c:v>
                </c:pt>
                <c:pt idx="16">
                  <c:v>-9.5085878467241036E-2</c:v>
                </c:pt>
                <c:pt idx="17">
                  <c:v>-0.25831990598057941</c:v>
                </c:pt>
                <c:pt idx="18">
                  <c:v>-0.30124834608525575</c:v>
                </c:pt>
                <c:pt idx="19">
                  <c:v>-0.30887919207946979</c:v>
                </c:pt>
                <c:pt idx="20">
                  <c:v>-0.32039576269334746</c:v>
                </c:pt>
                <c:pt idx="21">
                  <c:v>-0.3452466855031513</c:v>
                </c:pt>
                <c:pt idx="22">
                  <c:v>-0.31762951601908684</c:v>
                </c:pt>
                <c:pt idx="23">
                  <c:v>-0.28142863640498528</c:v>
                </c:pt>
                <c:pt idx="24">
                  <c:v>-0.23320670635935248</c:v>
                </c:pt>
                <c:pt idx="25">
                  <c:v>-0.23108245155299234</c:v>
                </c:pt>
                <c:pt idx="26">
                  <c:v>-0.20470884185287797</c:v>
                </c:pt>
                <c:pt idx="27">
                  <c:v>-0.15743411616073655</c:v>
                </c:pt>
                <c:pt idx="28">
                  <c:v>-0.14977912668072002</c:v>
                </c:pt>
                <c:pt idx="29">
                  <c:v>-6.2401359273784651E-2</c:v>
                </c:pt>
                <c:pt idx="30">
                  <c:v>2.2209742891114548E-2</c:v>
                </c:pt>
                <c:pt idx="31">
                  <c:v>4.1104058389145548E-2</c:v>
                </c:pt>
                <c:pt idx="32">
                  <c:v>0</c:v>
                </c:pt>
                <c:pt idx="33">
                  <c:v>3.2464514758407947E-2</c:v>
                </c:pt>
                <c:pt idx="34">
                  <c:v>-0.10900191051783747</c:v>
                </c:pt>
                <c:pt idx="35">
                  <c:v>-0.11500457379150986</c:v>
                </c:pt>
                <c:pt idx="36">
                  <c:v>-0.11892342503275011</c:v>
                </c:pt>
                <c:pt idx="37">
                  <c:v>1.4722766259201769E-2</c:v>
                </c:pt>
                <c:pt idx="38">
                  <c:v>0.10462810763100472</c:v>
                </c:pt>
                <c:pt idx="39">
                  <c:v>0.17217837905549271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DE4-4A81-B19F-6656F21CE17F}"/>
            </c:ext>
          </c:extLst>
        </c:ser>
        <c:ser>
          <c:idx val="3"/>
          <c:order val="3"/>
          <c:tx>
            <c:strRef>
              <c:f>'3.2.3. Ханш'!$A$16</c:f>
              <c:strCache>
                <c:ptCount val="1"/>
                <c:pt idx="0">
                  <c:v> БНХАУ-ын юань</c:v>
                </c:pt>
              </c:strCache>
            </c:strRef>
          </c:tx>
          <c:spPr>
            <a:ln w="19050" cap="rnd">
              <a:solidFill>
                <a:srgbClr val="FFAF57"/>
              </a:solidFill>
              <a:round/>
            </a:ln>
            <a:effectLst/>
          </c:spPr>
          <c:marker>
            <c:symbol val="none"/>
          </c:marker>
          <c:cat>
            <c:multiLvlStrRef>
              <c:f>'3.2.3. Ханш'!$DQ$11:$FD$12</c:f>
              <c:multiLvlStrCache>
                <c:ptCount val="40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39">
                    <c:v>4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Ханш'!$DQ$16:$FD$16</c:f>
              <c:numCache>
                <c:formatCode>0.0%</c:formatCode>
                <c:ptCount val="40"/>
                <c:pt idx="0">
                  <c:v>1.7716774615627484E-2</c:v>
                </c:pt>
                <c:pt idx="1">
                  <c:v>2.1156176086382095E-2</c:v>
                </c:pt>
                <c:pt idx="2">
                  <c:v>4.4409283028976176E-2</c:v>
                </c:pt>
                <c:pt idx="3">
                  <c:v>8.3113421440735635E-2</c:v>
                </c:pt>
                <c:pt idx="4">
                  <c:v>4.7918974482313859E-2</c:v>
                </c:pt>
                <c:pt idx="5">
                  <c:v>5.3131013262168514E-2</c:v>
                </c:pt>
                <c:pt idx="6">
                  <c:v>6.4491318646345608E-2</c:v>
                </c:pt>
                <c:pt idx="7">
                  <c:v>6.4030439445778464E-2</c:v>
                </c:pt>
                <c:pt idx="8">
                  <c:v>5.3521074521933221E-2</c:v>
                </c:pt>
                <c:pt idx="9">
                  <c:v>5.3991053720604532E-2</c:v>
                </c:pt>
                <c:pt idx="10">
                  <c:v>7.11781337232682E-2</c:v>
                </c:pt>
                <c:pt idx="11">
                  <c:v>0.10137183989068133</c:v>
                </c:pt>
                <c:pt idx="12">
                  <c:v>0.13848274278448414</c:v>
                </c:pt>
                <c:pt idx="13">
                  <c:v>0.14047313142075235</c:v>
                </c:pt>
                <c:pt idx="14">
                  <c:v>0.11840338147683105</c:v>
                </c:pt>
                <c:pt idx="15">
                  <c:v>7.2455678985269723E-2</c:v>
                </c:pt>
                <c:pt idx="16">
                  <c:v>6.7170679275241119E-2</c:v>
                </c:pt>
                <c:pt idx="17">
                  <c:v>2.782175346107385E-2</c:v>
                </c:pt>
                <c:pt idx="18">
                  <c:v>2.2214985104587859E-2</c:v>
                </c:pt>
                <c:pt idx="19">
                  <c:v>2.2151566576845472E-2</c:v>
                </c:pt>
                <c:pt idx="20">
                  <c:v>2.7619975248317497E-2</c:v>
                </c:pt>
                <c:pt idx="21">
                  <c:v>1.5546405021118481E-2</c:v>
                </c:pt>
                <c:pt idx="22">
                  <c:v>-2.8593960772037574E-3</c:v>
                </c:pt>
                <c:pt idx="23">
                  <c:v>-2.8380836226158168E-2</c:v>
                </c:pt>
                <c:pt idx="24">
                  <c:v>-6.9101437297783952E-2</c:v>
                </c:pt>
                <c:pt idx="25">
                  <c:v>-8.2291825278976161E-2</c:v>
                </c:pt>
                <c:pt idx="26">
                  <c:v>-8.3418558493376649E-2</c:v>
                </c:pt>
                <c:pt idx="27">
                  <c:v>-8.113905171790059E-2</c:v>
                </c:pt>
                <c:pt idx="28">
                  <c:v>-5.6540281459956265E-2</c:v>
                </c:pt>
                <c:pt idx="29">
                  <c:v>-2.8721263236869743E-2</c:v>
                </c:pt>
                <c:pt idx="30">
                  <c:v>-2.7406399288815275E-2</c:v>
                </c:pt>
                <c:pt idx="31">
                  <c:v>-1.203338427480638E-2</c:v>
                </c:pt>
                <c:pt idx="32">
                  <c:v>0</c:v>
                </c:pt>
                <c:pt idx="33">
                  <c:v>5.7100745969358435E-3</c:v>
                </c:pt>
                <c:pt idx="34">
                  <c:v>-5.4899259204450601E-3</c:v>
                </c:pt>
                <c:pt idx="35">
                  <c:v>-1.9595686579150118E-2</c:v>
                </c:pt>
                <c:pt idx="36">
                  <c:v>-1.0740673064320694E-2</c:v>
                </c:pt>
                <c:pt idx="37">
                  <c:v>8.2934091733313231E-3</c:v>
                </c:pt>
                <c:pt idx="38">
                  <c:v>2.2967268194839408E-2</c:v>
                </c:pt>
                <c:pt idx="39">
                  <c:v>3.9994464838568833E-2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DE4-4A81-B19F-6656F21CE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7274944"/>
        <c:axId val="1427261984"/>
      </c:lineChart>
      <c:catAx>
        <c:axId val="142727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61984"/>
        <c:crossesAt val="0"/>
        <c:auto val="1"/>
        <c:lblAlgn val="ctr"/>
        <c:lblOffset val="100"/>
        <c:noMultiLvlLbl val="0"/>
      </c:catAx>
      <c:valAx>
        <c:axId val="1427261984"/>
        <c:scaling>
          <c:orientation val="minMax"/>
          <c:max val="0.8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427274944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181763831989448"/>
          <c:y val="6.3656389170617625E-2"/>
          <c:w val="0.36941231299357091"/>
          <c:h val="0.21280334317039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93495227833219E-2"/>
          <c:y val="1.0766090763859187E-2"/>
          <c:w val="0.92057864772757692"/>
          <c:h val="0.90038067375130859"/>
        </c:manualLayout>
      </c:layout>
      <c:areaChart>
        <c:grouping val="stacked"/>
        <c:varyColors val="0"/>
        <c:ser>
          <c:idx val="0"/>
          <c:order val="0"/>
          <c:tx>
            <c:strRef>
              <c:f>'3.2.3. Ханш'!$A$37</c:f>
              <c:strCache>
                <c:ptCount val="1"/>
                <c:pt idx="0">
                  <c:v>Төгрөгийн харьцангуй өгөөж (%)</c:v>
                </c:pt>
              </c:strCache>
            </c:strRef>
          </c:tx>
          <c:spPr>
            <a:solidFill>
              <a:srgbClr val="286A6C"/>
            </a:solidFill>
            <a:ln w="19050">
              <a:solidFill>
                <a:srgbClr val="286A6C"/>
              </a:solidFill>
            </a:ln>
            <a:effectLst/>
          </c:spPr>
          <c:cat>
            <c:multiLvlStrRef>
              <c:f>'3.2.3. Ханш'!$DF$35:$ES$36</c:f>
              <c:multiLvlStrCache>
                <c:ptCount val="40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39">
                    <c:v>4 сар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  <c:pt idx="24">
                    <c:v>2024</c:v>
                  </c:pt>
                  <c:pt idx="36">
                    <c:v>2025</c:v>
                  </c:pt>
                </c:lvl>
              </c:multiLvlStrCache>
            </c:multiLvlStrRef>
          </c:cat>
          <c:val>
            <c:numRef>
              <c:f>'3.2.3. Ханш'!$DF$37:$ES$37</c:f>
              <c:numCache>
                <c:formatCode>0.000</c:formatCode>
                <c:ptCount val="40"/>
                <c:pt idx="0">
                  <c:v>4.0802729338247704E-3</c:v>
                </c:pt>
                <c:pt idx="1">
                  <c:v>1.5171960914584718E-3</c:v>
                </c:pt>
                <c:pt idx="2">
                  <c:v>-1.1370770635557741E-2</c:v>
                </c:pt>
                <c:pt idx="3">
                  <c:v>-4.39890809124436E-2</c:v>
                </c:pt>
                <c:pt idx="4">
                  <c:v>-1.8320752978981402E-2</c:v>
                </c:pt>
                <c:pt idx="5">
                  <c:v>-2.0409345870209039E-4</c:v>
                </c:pt>
                <c:pt idx="6">
                  <c:v>-4.7052460293416209E-3</c:v>
                </c:pt>
                <c:pt idx="7">
                  <c:v>-5.7330472993792026E-3</c:v>
                </c:pt>
                <c:pt idx="8">
                  <c:v>-1.7727895864727079E-2</c:v>
                </c:pt>
                <c:pt idx="9">
                  <c:v>-2.9567124210922856E-2</c:v>
                </c:pt>
                <c:pt idx="10">
                  <c:v>-3.7167401863458195E-3</c:v>
                </c:pt>
                <c:pt idx="11">
                  <c:v>-9.9208562459049583E-4</c:v>
                </c:pt>
                <c:pt idx="12">
                  <c:v>-4.0791403963654441E-3</c:v>
                </c:pt>
                <c:pt idx="13">
                  <c:v>-4.713390742756003E-3</c:v>
                </c:pt>
                <c:pt idx="14">
                  <c:v>1.4519509077668728E-3</c:v>
                </c:pt>
                <c:pt idx="15">
                  <c:v>1.4756558828772184E-2</c:v>
                </c:pt>
                <c:pt idx="16">
                  <c:v>1.6624732477700025E-2</c:v>
                </c:pt>
                <c:pt idx="17">
                  <c:v>1.3373538823749229E-2</c:v>
                </c:pt>
                <c:pt idx="18">
                  <c:v>5.0484745085094766E-3</c:v>
                </c:pt>
                <c:pt idx="19">
                  <c:v>-1.6263382850067625E-3</c:v>
                </c:pt>
                <c:pt idx="20">
                  <c:v>7.5286085015674993E-3</c:v>
                </c:pt>
                <c:pt idx="21">
                  <c:v>1.0845709647166499E-2</c:v>
                </c:pt>
                <c:pt idx="22">
                  <c:v>9.6223304219263863E-3</c:v>
                </c:pt>
                <c:pt idx="23">
                  <c:v>5.8982247054175704E-3</c:v>
                </c:pt>
                <c:pt idx="24">
                  <c:v>1.6622335603292782E-2</c:v>
                </c:pt>
                <c:pt idx="25">
                  <c:v>1.0818154450312353E-2</c:v>
                </c:pt>
                <c:pt idx="26">
                  <c:v>1.1801478537680219E-2</c:v>
                </c:pt>
                <c:pt idx="27">
                  <c:v>6.5937845185779012E-3</c:v>
                </c:pt>
                <c:pt idx="28">
                  <c:v>4.3176043835127425E-3</c:v>
                </c:pt>
                <c:pt idx="29">
                  <c:v>7.2856793843388444E-3</c:v>
                </c:pt>
                <c:pt idx="30">
                  <c:v>6.2238903813393717E-3</c:v>
                </c:pt>
                <c:pt idx="31">
                  <c:v>6.6386752712065469E-3</c:v>
                </c:pt>
                <c:pt idx="32">
                  <c:v>6.4123026414297747E-3</c:v>
                </c:pt>
                <c:pt idx="33">
                  <c:v>2.7123261876043701E-3</c:v>
                </c:pt>
                <c:pt idx="34">
                  <c:v>9.8176225423541588E-4</c:v>
                </c:pt>
                <c:pt idx="35">
                  <c:v>4.953196944884615E-3</c:v>
                </c:pt>
                <c:pt idx="36">
                  <c:v>2.7725813680293896E-3</c:v>
                </c:pt>
                <c:pt idx="37">
                  <c:v>-1.2075926642743551E-3</c:v>
                </c:pt>
                <c:pt idx="38">
                  <c:v>2.3672720447282664E-3</c:v>
                </c:pt>
                <c:pt idx="39">
                  <c:v>-1.2530315864820776E-2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4005264"/>
        <c:axId val="343994704"/>
      </c:areaChart>
      <c:lineChart>
        <c:grouping val="standard"/>
        <c:varyColors val="0"/>
        <c:ser>
          <c:idx val="1"/>
          <c:order val="1"/>
          <c:tx>
            <c:strRef>
              <c:f>'3.2.3. Ханш'!$A$38</c:f>
              <c:strCache>
                <c:ptCount val="1"/>
                <c:pt idx="0">
                  <c:v>Ханшийн сарын өөрчлөлт (%)(USD/MNT)</c:v>
                </c:pt>
              </c:strCache>
            </c:strRef>
          </c:tx>
          <c:spPr>
            <a:ln w="15875" cap="rnd">
              <a:solidFill>
                <a:srgbClr val="FFAF57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'3.2.3. Ханш'!$CT$35:$ES$36</c:f>
              <c:multiLvlStrCache>
                <c:ptCount val="52"/>
                <c:lvl>
                  <c:pt idx="1">
                    <c:v>I</c:v>
                  </c:pt>
                  <c:pt idx="4">
                    <c:v>II</c:v>
                  </c:pt>
                  <c:pt idx="7">
                    <c:v>III</c:v>
                  </c:pt>
                  <c:pt idx="10">
                    <c:v>IV</c:v>
                  </c:pt>
                  <c:pt idx="13">
                    <c:v>I</c:v>
                  </c:pt>
                  <c:pt idx="16">
                    <c:v>II</c:v>
                  </c:pt>
                  <c:pt idx="19">
                    <c:v>III</c:v>
                  </c:pt>
                  <c:pt idx="22">
                    <c:v>IV</c:v>
                  </c:pt>
                  <c:pt idx="25">
                    <c:v>I</c:v>
                  </c:pt>
                  <c:pt idx="28">
                    <c:v>II</c:v>
                  </c:pt>
                  <c:pt idx="31">
                    <c:v>III</c:v>
                  </c:pt>
                  <c:pt idx="34">
                    <c:v>IV</c:v>
                  </c:pt>
                  <c:pt idx="37">
                    <c:v>I</c:v>
                  </c:pt>
                  <c:pt idx="40">
                    <c:v>II</c:v>
                  </c:pt>
                  <c:pt idx="43">
                    <c:v>III</c:v>
                  </c:pt>
                  <c:pt idx="46">
                    <c:v>IV</c:v>
                  </c:pt>
                  <c:pt idx="49">
                    <c:v>I</c:v>
                  </c:pt>
                  <c:pt idx="51">
                    <c:v>4 сар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  <c:pt idx="36">
                    <c:v>2024</c:v>
                  </c:pt>
                  <c:pt idx="48">
                    <c:v>2025</c:v>
                  </c:pt>
                </c:lvl>
              </c:multiLvlStrCache>
            </c:multiLvlStrRef>
          </c:cat>
          <c:val>
            <c:numRef>
              <c:f>'3.2.3. Ханш'!$DF$38:$ES$38</c:f>
              <c:numCache>
                <c:formatCode>0.000</c:formatCode>
                <c:ptCount val="40"/>
                <c:pt idx="0">
                  <c:v>1.3763639591331866E-4</c:v>
                </c:pt>
                <c:pt idx="1">
                  <c:v>2.7415201188514971E-3</c:v>
                </c:pt>
                <c:pt idx="2">
                  <c:v>1.5631478802747126E-2</c:v>
                </c:pt>
                <c:pt idx="3">
                  <c:v>4.8248863648111782E-2</c:v>
                </c:pt>
                <c:pt idx="4">
                  <c:v>2.2479366555649135E-2</c:v>
                </c:pt>
                <c:pt idx="5">
                  <c:v>4.5113753330116423E-3</c:v>
                </c:pt>
                <c:pt idx="6">
                  <c:v>9.2118108346004139E-3</c:v>
                </c:pt>
                <c:pt idx="7">
                  <c:v>1.0367804936838355E-2</c:v>
                </c:pt>
                <c:pt idx="8">
                  <c:v>2.2407379293734521E-2</c:v>
                </c:pt>
                <c:pt idx="9">
                  <c:v>3.4629563721222209E-2</c:v>
                </c:pt>
                <c:pt idx="10">
                  <c:v>1.0841369826196257E-2</c:v>
                </c:pt>
                <c:pt idx="11">
                  <c:v>7.2979629700301984E-3</c:v>
                </c:pt>
                <c:pt idx="12">
                  <c:v>1.046836612469363E-2</c:v>
                </c:pt>
                <c:pt idx="13">
                  <c:v>1.1781976931104339E-2</c:v>
                </c:pt>
                <c:pt idx="14">
                  <c:v>4.8219735593504256E-3</c:v>
                </c:pt>
                <c:pt idx="15">
                  <c:v>-8.1029065633477157E-3</c:v>
                </c:pt>
                <c:pt idx="16">
                  <c:v>-1.0077003655925836E-2</c:v>
                </c:pt>
                <c:pt idx="17">
                  <c:v>-6.6211808026456253E-3</c:v>
                </c:pt>
                <c:pt idx="18">
                  <c:v>1.1894934361245646E-3</c:v>
                </c:pt>
                <c:pt idx="19">
                  <c:v>8.0249469138806255E-3</c:v>
                </c:pt>
                <c:pt idx="20">
                  <c:v>-1.1232999985338666E-3</c:v>
                </c:pt>
                <c:pt idx="21">
                  <c:v>-3.9259703390366954E-3</c:v>
                </c:pt>
                <c:pt idx="22">
                  <c:v>-3.4263607785813121E-3</c:v>
                </c:pt>
                <c:pt idx="23">
                  <c:v>2.9064335983733261E-4</c:v>
                </c:pt>
                <c:pt idx="24">
                  <c:v>-9.9582840420904973E-3</c:v>
                </c:pt>
                <c:pt idx="25">
                  <c:v>-4.5577674276641748E-3</c:v>
                </c:pt>
                <c:pt idx="26">
                  <c:v>-4.6051700551913658E-3</c:v>
                </c:pt>
                <c:pt idx="27">
                  <c:v>9.1414766702655468E-5</c:v>
                </c:pt>
                <c:pt idx="28">
                  <c:v>1.380519503422164E-3</c:v>
                </c:pt>
                <c:pt idx="29">
                  <c:v>-2.3660308944499775E-5</c:v>
                </c:pt>
                <c:pt idx="30">
                  <c:v>-7.394021489986357E-5</c:v>
                </c:pt>
                <c:pt idx="31">
                  <c:v>3.5493927580603216E-5</c:v>
                </c:pt>
                <c:pt idx="32">
                  <c:v>-8.8731669517017051E-6</c:v>
                </c:pt>
                <c:pt idx="33">
                  <c:v>3.2742276579067198E-3</c:v>
                </c:pt>
                <c:pt idx="34">
                  <c:v>6.1172988366813286E-3</c:v>
                </c:pt>
                <c:pt idx="35">
                  <c:v>1.5119682838280824E-3</c:v>
                </c:pt>
                <c:pt idx="36">
                  <c:v>4.0492344781783629E-3</c:v>
                </c:pt>
                <c:pt idx="37">
                  <c:v>7.9754762119838996E-3</c:v>
                </c:pt>
                <c:pt idx="38">
                  <c:v>4.6948085362257079E-3</c:v>
                </c:pt>
                <c:pt idx="39">
                  <c:v>1.905403150159117E-2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740-4087-8C48-138F280EB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005264"/>
        <c:axId val="343994704"/>
      </c:lineChart>
      <c:catAx>
        <c:axId val="34400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3994704"/>
        <c:crosses val="autoZero"/>
        <c:auto val="1"/>
        <c:lblAlgn val="ctr"/>
        <c:lblOffset val="100"/>
        <c:noMultiLvlLbl val="0"/>
      </c:catAx>
      <c:valAx>
        <c:axId val="343994704"/>
        <c:scaling>
          <c:orientation val="minMax"/>
          <c:max val="5.000000000000001E-2"/>
          <c:min val="-5.000000000000001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440052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87939903107055"/>
          <c:y val="2.8235815454883427E-2"/>
          <c:w val="0.53401686531843839"/>
          <c:h val="3.28049866542435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78348954315854E-2"/>
          <c:y val="4.6415226609912048E-2"/>
          <c:w val="0.73403468719126774"/>
          <c:h val="0.6274342979854791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зах'!$AF$2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</c:spPr>
          <c:invertIfNegative val="0"/>
          <c:cat>
            <c:multiLvlStrRef>
              <c:f>'[123]Cap, Top20_quarter'!$G$130:$H$145</c:f>
              <c:multiLvlStrCache>
                <c:ptCount val="16"/>
                <c:lvl>
                  <c:pt idx="0">
                    <c:v>#REF!</c:v>
                  </c:pt>
                  <c:pt idx="1">
                    <c:v>#REF!</c:v>
                  </c:pt>
                  <c:pt idx="2">
                    <c:v>#REF!</c:v>
                  </c:pt>
                  <c:pt idx="3">
                    <c:v>#REF!</c:v>
                  </c:pt>
                  <c:pt idx="4">
                    <c:v>#REF!</c:v>
                  </c:pt>
                  <c:pt idx="5">
                    <c:v>#REF!</c:v>
                  </c:pt>
                  <c:pt idx="6">
                    <c:v>#REF!</c:v>
                  </c:pt>
                  <c:pt idx="7">
                    <c:v>#REF!</c:v>
                  </c:pt>
                  <c:pt idx="8">
                    <c:v>#REF!</c:v>
                  </c:pt>
                  <c:pt idx="9">
                    <c:v>#REF!</c:v>
                  </c:pt>
                  <c:pt idx="10">
                    <c:v>#REF!</c:v>
                  </c:pt>
                  <c:pt idx="11">
                    <c:v>#REF!</c:v>
                  </c:pt>
                  <c:pt idx="12">
                    <c:v>#REF!</c:v>
                  </c:pt>
                  <c:pt idx="13">
                    <c:v>#REF!</c:v>
                  </c:pt>
                  <c:pt idx="14">
                    <c:v>#REF!</c:v>
                  </c:pt>
                  <c:pt idx="15">
                    <c:v>#REF!</c:v>
                  </c:pt>
                </c:lvl>
                <c:lvl>
                  <c:pt idx="0">
                    <c:v>#REF!</c:v>
                  </c:pt>
                  <c:pt idx="1">
                    <c:v>#REF!</c:v>
                  </c:pt>
                  <c:pt idx="2">
                    <c:v>#REF!</c:v>
                  </c:pt>
                  <c:pt idx="3">
                    <c:v>#REF!</c:v>
                  </c:pt>
                  <c:pt idx="4">
                    <c:v>#REF!</c:v>
                  </c:pt>
                  <c:pt idx="5">
                    <c:v>#REF!</c:v>
                  </c:pt>
                  <c:pt idx="6">
                    <c:v>#REF!</c:v>
                  </c:pt>
                  <c:pt idx="7">
                    <c:v>#REF!</c:v>
                  </c:pt>
                  <c:pt idx="8">
                    <c:v>#REF!</c:v>
                  </c:pt>
                  <c:pt idx="9">
                    <c:v>#REF!</c:v>
                  </c:pt>
                  <c:pt idx="10">
                    <c:v>#REF!</c:v>
                  </c:pt>
                  <c:pt idx="11">
                    <c:v>#REF!</c:v>
                  </c:pt>
                  <c:pt idx="12">
                    <c:v>#REF!</c:v>
                  </c:pt>
                  <c:pt idx="13">
                    <c:v>#REF!</c:v>
                  </c:pt>
                  <c:pt idx="14">
                    <c:v>#REF!</c:v>
                  </c:pt>
                  <c:pt idx="15">
                    <c:v>#REF!</c:v>
                  </c:pt>
                </c:lvl>
              </c:multiLvlStrCache>
              <c:extLst/>
            </c:multiLvlStrRef>
          </c:cat>
          <c:val>
            <c:numRef>
              <c:f>'3.2.4 Хөрөнгийн зах'!$AF$39:$AF$54</c:f>
              <c:numCache>
                <c:formatCode>_-* #,##0_₮_-;\-* #,##0_₮_-;_-* "-"??_₮_-;_-@_-</c:formatCode>
                <c:ptCount val="16"/>
                <c:pt idx="0">
                  <c:v>33952.239999999998</c:v>
                </c:pt>
                <c:pt idx="1">
                  <c:v>33021.78</c:v>
                </c:pt>
                <c:pt idx="2">
                  <c:v>44824.4</c:v>
                </c:pt>
                <c:pt idx="3">
                  <c:v>41668.791818181817</c:v>
                </c:pt>
                <c:pt idx="4">
                  <c:v>38023.440000000002</c:v>
                </c:pt>
                <c:pt idx="5">
                  <c:v>33867.24</c:v>
                </c:pt>
                <c:pt idx="6">
                  <c:v>34602.51</c:v>
                </c:pt>
                <c:pt idx="7">
                  <c:v>36176.800000000003</c:v>
                </c:pt>
                <c:pt idx="8">
                  <c:v>38538.83</c:v>
                </c:pt>
                <c:pt idx="9">
                  <c:v>36476.06</c:v>
                </c:pt>
                <c:pt idx="10">
                  <c:v>34850.379999999997</c:v>
                </c:pt>
                <c:pt idx="11">
                  <c:v>38553.862000000008</c:v>
                </c:pt>
                <c:pt idx="12">
                  <c:v>44351.202999999994</c:v>
                </c:pt>
                <c:pt idx="13">
                  <c:v>43080.307894736849</c:v>
                </c:pt>
                <c:pt idx="14">
                  <c:v>48334.73</c:v>
                </c:pt>
                <c:pt idx="15">
                  <c:v>50277.707272727297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4-417B-9981-FEE4930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зах'!$AE$2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 w="19050">
              <a:solidFill>
                <a:srgbClr val="173678"/>
              </a:solidFill>
            </a:ln>
          </c:spPr>
          <c:marker>
            <c:symbol val="none"/>
          </c:marker>
          <c:dLbls>
            <c:dLbl>
              <c:idx val="18"/>
              <c:layout>
                <c:manualLayout>
                  <c:x val="-8.50545152562351E-2"/>
                  <c:y val="-2.94426821521706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00206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4-417B-9981-FEE4930AB6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'3.2.4 Хөрөнгийн зах'!$AC$39:$AD$54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зах'!$AE$39:$AE$54</c:f>
              <c:numCache>
                <c:formatCode>_-* #,##0_₮_-;\-* #,##0_₮_-;_-* "-"??_₮_-;_-@_-</c:formatCode>
                <c:ptCount val="16"/>
                <c:pt idx="0">
                  <c:v>3691.9368365640003</c:v>
                </c:pt>
                <c:pt idx="1">
                  <c:v>3804.035793516</c:v>
                </c:pt>
                <c:pt idx="2">
                  <c:v>4966.0428558399999</c:v>
                </c:pt>
                <c:pt idx="3">
                  <c:v>5978.9901939440306</c:v>
                </c:pt>
                <c:pt idx="4">
                  <c:v>5375.7254103069999</c:v>
                </c:pt>
                <c:pt idx="5">
                  <c:v>3804.035793516</c:v>
                </c:pt>
                <c:pt idx="6">
                  <c:v>4966.0428558399999</c:v>
                </c:pt>
                <c:pt idx="7">
                  <c:v>5978.9901939440306</c:v>
                </c:pt>
                <c:pt idx="8">
                  <c:v>6528.1696190989996</c:v>
                </c:pt>
                <c:pt idx="9">
                  <c:v>10996.506058261999</c:v>
                </c:pt>
                <c:pt idx="10">
                  <c:v>10288.846385792998</c:v>
                </c:pt>
                <c:pt idx="11">
                  <c:v>11620.235212747801</c:v>
                </c:pt>
                <c:pt idx="12">
                  <c:v>11773.104594731902</c:v>
                </c:pt>
                <c:pt idx="13">
                  <c:v>11284.614235055071</c:v>
                </c:pt>
                <c:pt idx="14">
                  <c:v>12084.155033728701</c:v>
                </c:pt>
                <c:pt idx="15">
                  <c:v>12944.685407286201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324-417B-9981-FEE4930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729088"/>
        <c:axId val="387728696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in val="15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7912"/>
        <c:crosses val="autoZero"/>
        <c:crossBetween val="between"/>
      </c:valAx>
      <c:valAx>
        <c:axId val="387728696"/>
        <c:scaling>
          <c:orientation val="minMax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тэбум төгрөг</a:t>
                </a:r>
              </a:p>
            </c:rich>
          </c:tx>
          <c:layout>
            <c:manualLayout>
              <c:xMode val="edge"/>
              <c:yMode val="edge"/>
              <c:x val="0.96739396037033831"/>
              <c:y val="1.5113345325026508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alpha val="20000"/>
              </a:schemeClr>
            </a:solidFill>
          </a:ln>
        </c:spPr>
        <c:crossAx val="387729088"/>
        <c:crosses val="max"/>
        <c:crossBetween val="between"/>
      </c:valAx>
      <c:catAx>
        <c:axId val="38772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728696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b"/>
      <c:layout>
        <c:manualLayout>
          <c:xMode val="edge"/>
          <c:yMode val="edge"/>
          <c:x val="6.8792247122955785E-2"/>
          <c:y val="0.85325470679801385"/>
          <c:w val="0.89481690385032153"/>
          <c:h val="0.1467452932019861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1">
          <a:latin typeface="Times New Roman" pitchFamily="18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08114610673665"/>
          <c:y val="0.21296296296296297"/>
          <c:w val="0.85836329833770775"/>
          <c:h val="0.75983522892971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'3.2.4 Хөрөнгийн зах'!$D$2</c:f>
              <c:strCache>
                <c:ptCount val="1"/>
                <c:pt idx="0">
                  <c:v>Үнэ, түрээсийн өсөлтийн зөрүү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'3.2.4 Хөрөнгийн зах'!$D$31:$D$46</c:f>
              <c:numCache>
                <c:formatCode>0.0%</c:formatCode>
                <c:ptCount val="16"/>
                <c:pt idx="0">
                  <c:v>-3.8702362108851807E-2</c:v>
                </c:pt>
                <c:pt idx="1">
                  <c:v>-0.20386067470466473</c:v>
                </c:pt>
                <c:pt idx="2">
                  <c:v>-6.6330827594898389E-2</c:v>
                </c:pt>
                <c:pt idx="3">
                  <c:v>8.8242906864044013E-2</c:v>
                </c:pt>
                <c:pt idx="4">
                  <c:v>1.1559823025510507E-2</c:v>
                </c:pt>
                <c:pt idx="5">
                  <c:v>3.1398918248724872E-2</c:v>
                </c:pt>
                <c:pt idx="6">
                  <c:v>1.531754503742333E-2</c:v>
                </c:pt>
                <c:pt idx="7">
                  <c:v>-2.4295836372789315E-2</c:v>
                </c:pt>
                <c:pt idx="8">
                  <c:v>6.7177581810621296E-3</c:v>
                </c:pt>
                <c:pt idx="9">
                  <c:v>-6.4276591302637742E-3</c:v>
                </c:pt>
                <c:pt idx="10">
                  <c:v>-1.0783699646635947E-2</c:v>
                </c:pt>
                <c:pt idx="11">
                  <c:v>9.5272642171775335E-3</c:v>
                </c:pt>
                <c:pt idx="12">
                  <c:v>-7.8599182221928965E-3</c:v>
                </c:pt>
                <c:pt idx="13">
                  <c:v>-6.522203684167116E-3</c:v>
                </c:pt>
                <c:pt idx="14">
                  <c:v>-5.7732450707221883E-3</c:v>
                </c:pt>
                <c:pt idx="15">
                  <c:v>-2.4148530616355912E-2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7-4943-9774-9788F9597004}"/>
            </c:ext>
          </c:extLst>
        </c:ser>
        <c:ser>
          <c:idx val="1"/>
          <c:order val="1"/>
          <c:tx>
            <c:strRef>
              <c:f>'3.2.4 Хөрөнгийн зах'!$E$2</c:f>
              <c:strCache>
                <c:ptCount val="1"/>
                <c:pt idx="0">
                  <c:v>Түрээсийн өсөлт, жилээр (ҮСХ)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'3.2.4 Хөрөнгийн зах'!$E$31:$E$46</c:f>
              <c:numCache>
                <c:formatCode>0.0%</c:formatCode>
                <c:ptCount val="16"/>
                <c:pt idx="0">
                  <c:v>4.5077174942934617E-2</c:v>
                </c:pt>
                <c:pt idx="1">
                  <c:v>3.8600376851567919E-2</c:v>
                </c:pt>
                <c:pt idx="2">
                  <c:v>4.7980495647407029E-2</c:v>
                </c:pt>
                <c:pt idx="3">
                  <c:v>0.10072999362695567</c:v>
                </c:pt>
                <c:pt idx="4">
                  <c:v>9.5727123654765656E-2</c:v>
                </c:pt>
                <c:pt idx="5">
                  <c:v>9.2576162202598011E-2</c:v>
                </c:pt>
                <c:pt idx="6">
                  <c:v>9.1210989925176511E-2</c:v>
                </c:pt>
                <c:pt idx="7">
                  <c:v>9.7493258689372864E-2</c:v>
                </c:pt>
                <c:pt idx="8">
                  <c:v>0.23963880036463925</c:v>
                </c:pt>
                <c:pt idx="9">
                  <c:v>0.22870981473496799</c:v>
                </c:pt>
                <c:pt idx="10">
                  <c:v>0.2125371852305189</c:v>
                </c:pt>
                <c:pt idx="11">
                  <c:v>0.16519017243280332</c:v>
                </c:pt>
                <c:pt idx="12">
                  <c:v>4.6209386281588438E-2</c:v>
                </c:pt>
                <c:pt idx="13">
                  <c:v>9.8332250379034036E-2</c:v>
                </c:pt>
                <c:pt idx="14">
                  <c:v>0.21954207322734565</c:v>
                </c:pt>
                <c:pt idx="15">
                  <c:v>0.36983621645469289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7-4943-9774-9788F9597004}"/>
            </c:ext>
          </c:extLst>
        </c:ser>
        <c:ser>
          <c:idx val="2"/>
          <c:order val="2"/>
          <c:tx>
            <c:strRef>
              <c:f>'3.2.4 Хөрөнгийн зах'!$F$2</c:f>
              <c:strCache>
                <c:ptCount val="1"/>
                <c:pt idx="0">
                  <c:v>Түрээсийн өсөлт, жилээр (Тэнхлэг зууч)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'3.2.4 Хөрөнгийн зах'!$F$31:$F$46</c:f>
              <c:numCache>
                <c:formatCode>0.0%</c:formatCode>
                <c:ptCount val="16"/>
                <c:pt idx="0">
                  <c:v>6.8062827225130906E-2</c:v>
                </c:pt>
                <c:pt idx="1">
                  <c:v>0.22318840579710164</c:v>
                </c:pt>
                <c:pt idx="2">
                  <c:v>0.16358839050131913</c:v>
                </c:pt>
                <c:pt idx="3">
                  <c:v>6.0096153846153744E-2</c:v>
                </c:pt>
                <c:pt idx="4">
                  <c:v>6.6666666666666652E-2</c:v>
                </c:pt>
                <c:pt idx="5">
                  <c:v>1.42180094786728E-2</c:v>
                </c:pt>
                <c:pt idx="6">
                  <c:v>-3.6961451247165544E-2</c:v>
                </c:pt>
                <c:pt idx="7">
                  <c:v>-3.1065759637188162E-2</c:v>
                </c:pt>
                <c:pt idx="8">
                  <c:v>-1.0340073529412019E-2</c:v>
                </c:pt>
                <c:pt idx="9">
                  <c:v>3.0373831775700744E-3</c:v>
                </c:pt>
                <c:pt idx="10">
                  <c:v>1.092064987049679E-2</c:v>
                </c:pt>
                <c:pt idx="11">
                  <c:v>-9.5272642171775335E-3</c:v>
                </c:pt>
                <c:pt idx="12">
                  <c:v>-1.6726259577432123E-2</c:v>
                </c:pt>
                <c:pt idx="13">
                  <c:v>-3.0514791521074613E-4</c:v>
                </c:pt>
                <c:pt idx="14">
                  <c:v>-2.8113048460653989E-3</c:v>
                </c:pt>
                <c:pt idx="15">
                  <c:v>1.1617823920383241E-2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7-4943-9774-9788F959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80896239"/>
        <c:axId val="1580885679"/>
      </c:barChart>
      <c:lineChart>
        <c:grouping val="standard"/>
        <c:varyColors val="0"/>
        <c:ser>
          <c:idx val="3"/>
          <c:order val="3"/>
          <c:tx>
            <c:strRef>
              <c:f>'3.2.4 Хөрөнгийн зах'!$G$2</c:f>
              <c:strCache>
                <c:ptCount val="1"/>
                <c:pt idx="0">
                  <c:v>Үнийн өсөлт, жилээр (ҮСХ)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'3.2.4 Хөрөнгийн зах'!$A$31:$B$46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зах'!$G$31:$G$46</c:f>
              <c:numCache>
                <c:formatCode>0.0%</c:formatCode>
                <c:ptCount val="16"/>
                <c:pt idx="0">
                  <c:v>-3.7969101153311202E-3</c:v>
                </c:pt>
                <c:pt idx="1">
                  <c:v>3.1966991008462786E-2</c:v>
                </c:pt>
                <c:pt idx="2">
                  <c:v>9.478368736283227E-2</c:v>
                </c:pt>
                <c:pt idx="3">
                  <c:v>0.10981184947101141</c:v>
                </c:pt>
                <c:pt idx="4">
                  <c:v>0.16240364026077825</c:v>
                </c:pt>
                <c:pt idx="5">
                  <c:v>0.1611601802734135</c:v>
                </c:pt>
                <c:pt idx="6">
                  <c:v>0.12582798248038451</c:v>
                </c:pt>
                <c:pt idx="7">
                  <c:v>0.13702579998340791</c:v>
                </c:pt>
                <c:pt idx="8">
                  <c:v>0.11556634853455883</c:v>
                </c:pt>
                <c:pt idx="9">
                  <c:v>9.2295346499160491E-2</c:v>
                </c:pt>
                <c:pt idx="10">
                  <c:v>8.0679678586168979E-2</c:v>
                </c:pt>
                <c:pt idx="11">
                  <c:v>9.312559938387599E-2</c:v>
                </c:pt>
                <c:pt idx="12">
                  <c:v>9.7971553923308405E-2</c:v>
                </c:pt>
                <c:pt idx="13">
                  <c:v>0.11032929156353144</c:v>
                </c:pt>
                <c:pt idx="14">
                  <c:v>0.1216421427895</c:v>
                </c:pt>
                <c:pt idx="15">
                  <c:v>0.13770554312598801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07-4943-9774-9788F9597004}"/>
            </c:ext>
          </c:extLst>
        </c:ser>
        <c:ser>
          <c:idx val="4"/>
          <c:order val="4"/>
          <c:tx>
            <c:strRef>
              <c:f>'3.2.4 Хөрөнгийн зах'!$H$2</c:f>
              <c:strCache>
                <c:ptCount val="1"/>
                <c:pt idx="0">
                  <c:v>Үнийн өсөлт, жилээр (Тэнхлэг зууч)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'3.2.4 Хөрөнгийн зах'!$A$31:$B$46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'3.2.4 Хөрөнгийн зах'!$H$31:$H$46</c:f>
              <c:numCache>
                <c:formatCode>0.0%</c:formatCode>
                <c:ptCount val="16"/>
                <c:pt idx="0">
                  <c:v>2.93604651162791E-2</c:v>
                </c:pt>
                <c:pt idx="1">
                  <c:v>1.9327731092436906E-2</c:v>
                </c:pt>
                <c:pt idx="2">
                  <c:v>9.7257562906418071E-2</c:v>
                </c:pt>
                <c:pt idx="3">
                  <c:v>0.14833906071019465</c:v>
                </c:pt>
                <c:pt idx="4">
                  <c:v>7.8E-2</c:v>
                </c:pt>
                <c:pt idx="5">
                  <c:v>4.5616927727397671E-2</c:v>
                </c:pt>
                <c:pt idx="6">
                  <c:v>-2.1643906209742214E-2</c:v>
                </c:pt>
                <c:pt idx="7">
                  <c:v>-5.5361596009977476E-2</c:v>
                </c:pt>
                <c:pt idx="8">
                  <c:v>-3.6223153483498916E-3</c:v>
                </c:pt>
                <c:pt idx="9">
                  <c:v>-3.3902759526936999E-3</c:v>
                </c:pt>
                <c:pt idx="10">
                  <c:v>1.3695022386084332E-4</c:v>
                </c:pt>
                <c:pt idx="11">
                  <c:v>0</c:v>
                </c:pt>
                <c:pt idx="12">
                  <c:v>-2.458617779962502E-2</c:v>
                </c:pt>
                <c:pt idx="13">
                  <c:v>-6.8273515993778622E-3</c:v>
                </c:pt>
                <c:pt idx="14">
                  <c:v>-8.5845499167875872E-3</c:v>
                </c:pt>
                <c:pt idx="15">
                  <c:v>-1.2530706695972671E-2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07-4943-9774-9788F9597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896239"/>
        <c:axId val="1580885679"/>
      </c:lineChart>
      <c:catAx>
        <c:axId val="1580896239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0885679"/>
        <c:crosses val="autoZero"/>
        <c:auto val="1"/>
        <c:lblAlgn val="ctr"/>
        <c:lblOffset val="100"/>
        <c:noMultiLvlLbl val="0"/>
      </c:catAx>
      <c:valAx>
        <c:axId val="1580885679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089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18744531933506"/>
          <c:y val="9.8352289297171224E-3"/>
          <c:w val="0.63595844269466317"/>
          <c:h val="0.193868474773986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69950905952979E-2"/>
          <c:y val="2.9277443585213985E-2"/>
          <c:w val="0.91776479061788452"/>
          <c:h val="0.81699472339314894"/>
        </c:manualLayout>
      </c:layout>
      <c:lineChart>
        <c:grouping val="standard"/>
        <c:varyColors val="0"/>
        <c:ser>
          <c:idx val="1"/>
          <c:order val="0"/>
          <c:tx>
            <c:strRef>
              <c:f>'3.2.4 Хөрөнгийн зах'!$N$2</c:f>
              <c:strCache>
                <c:ptCount val="1"/>
                <c:pt idx="0">
                  <c:v>Үнийн өсөлт, жилээр (ҮСХ)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'3.2.4 Хөрөнгийн зах'!$I$31:$J$48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зах'!$N$31:$N$47</c:f>
              <c:numCache>
                <c:formatCode>0.0%</c:formatCode>
                <c:ptCount val="17"/>
                <c:pt idx="4">
                  <c:v>0.16240364026077825</c:v>
                </c:pt>
                <c:pt idx="5">
                  <c:v>0.1611601802734135</c:v>
                </c:pt>
                <c:pt idx="6">
                  <c:v>0.12582798248038451</c:v>
                </c:pt>
                <c:pt idx="7">
                  <c:v>0.13702579998340791</c:v>
                </c:pt>
                <c:pt idx="8">
                  <c:v>0.11556634853455883</c:v>
                </c:pt>
                <c:pt idx="9">
                  <c:v>9.2295346499160491E-2</c:v>
                </c:pt>
                <c:pt idx="10">
                  <c:v>8.0679678586168979E-2</c:v>
                </c:pt>
                <c:pt idx="11">
                  <c:v>9.312559938387599E-2</c:v>
                </c:pt>
                <c:pt idx="12">
                  <c:v>9.7971553923308363E-2</c:v>
                </c:pt>
                <c:pt idx="13">
                  <c:v>0.11032929156353144</c:v>
                </c:pt>
                <c:pt idx="14">
                  <c:v>0.1216421427895</c:v>
                </c:pt>
                <c:pt idx="15">
                  <c:v>0.13770554312598837</c:v>
                </c:pt>
                <c:pt idx="16">
                  <c:v>0.14588553055992315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0A8-4BCB-9502-B088B88CCB25}"/>
            </c:ext>
          </c:extLst>
        </c:ser>
        <c:ser>
          <c:idx val="0"/>
          <c:order val="1"/>
          <c:tx>
            <c:strRef>
              <c:f>'3.2.4 Хөрөнгийн зах'!$L$2</c:f>
              <c:strCache>
                <c:ptCount val="1"/>
                <c:pt idx="0">
                  <c:v>Түрээсийн өсөлт, жилээр (ҮСХ)</c:v>
                </c:pt>
              </c:strCache>
            </c:strRef>
          </c:tx>
          <c:spPr>
            <a:ln w="19050" cap="rnd">
              <a:solidFill>
                <a:srgbClr val="286A6C"/>
              </a:solidFill>
              <a:round/>
            </a:ln>
            <a:effectLst/>
          </c:spPr>
          <c:marker>
            <c:symbol val="none"/>
          </c:marker>
          <c:cat>
            <c:multiLvlStrRef>
              <c:f>'3.2.4 Хөрөнгийн зах'!$I$31:$J$48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зах'!$L$31:$L$47</c:f>
              <c:numCache>
                <c:formatCode>0.0%</c:formatCode>
                <c:ptCount val="17"/>
                <c:pt idx="0">
                  <c:v>3.9195867034088616E-2</c:v>
                </c:pt>
                <c:pt idx="1">
                  <c:v>3.2117321024993206E-2</c:v>
                </c:pt>
                <c:pt idx="2">
                  <c:v>4.3137587183165627E-2</c:v>
                </c:pt>
                <c:pt idx="3">
                  <c:v>9.3927624620309347E-2</c:v>
                </c:pt>
                <c:pt idx="4">
                  <c:v>8.87184657027833E-2</c:v>
                </c:pt>
                <c:pt idx="5">
                  <c:v>8.5239808585340082E-2</c:v>
                </c:pt>
                <c:pt idx="6">
                  <c:v>8.2080034121112755E-2</c:v>
                </c:pt>
                <c:pt idx="7">
                  <c:v>9.1284664786435377E-2</c:v>
                </c:pt>
                <c:pt idx="8">
                  <c:v>0.25858255815065556</c:v>
                </c:pt>
                <c:pt idx="9">
                  <c:v>0.28250401330671426</c:v>
                </c:pt>
                <c:pt idx="10">
                  <c:v>0.29114336649206751</c:v>
                </c:pt>
                <c:pt idx="11">
                  <c:v>0.22136069804225356</c:v>
                </c:pt>
                <c:pt idx="12">
                  <c:v>8.2348418542499191E-2</c:v>
                </c:pt>
                <c:pt idx="13">
                  <c:v>0.10507909156812589</c:v>
                </c:pt>
                <c:pt idx="14">
                  <c:v>0.22411294919599611</c:v>
                </c:pt>
                <c:pt idx="15">
                  <c:v>0.33767777342004512</c:v>
                </c:pt>
                <c:pt idx="16">
                  <c:v>0.50732539449287484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70A8-4BCB-9502-B088B88CCB25}"/>
            </c:ext>
          </c:extLst>
        </c:ser>
        <c:ser>
          <c:idx val="2"/>
          <c:order val="2"/>
          <c:tx>
            <c:strRef>
              <c:f>'3.2.4 Хөрөнгийн зах'!$M$2</c:f>
              <c:strCache>
                <c:ptCount val="1"/>
                <c:pt idx="0">
                  <c:v>Үнийн өсөлт, жилээр (Тэнхлэг зууч)</c:v>
                </c:pt>
              </c:strCache>
            </c:strRef>
          </c:tx>
          <c:spPr>
            <a:ln w="19050" cap="rnd">
              <a:solidFill>
                <a:srgbClr val="FFAF57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B119-475F-9943-A596492822B7}"/>
              </c:ext>
            </c:extLst>
          </c:dPt>
          <c:cat>
            <c:multiLvlStrRef>
              <c:f>'3.2.4 Хөрөнгийн зах'!$I$31:$J$48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зах'!$M$31:$M$47</c:f>
              <c:numCache>
                <c:formatCode>0.0%</c:formatCode>
                <c:ptCount val="17"/>
                <c:pt idx="0">
                  <c:v>2.93604651162791E-2</c:v>
                </c:pt>
                <c:pt idx="1">
                  <c:v>1.9327731092436906E-2</c:v>
                </c:pt>
                <c:pt idx="2">
                  <c:v>9.7257562906420736E-2</c:v>
                </c:pt>
                <c:pt idx="3">
                  <c:v>0.14833906071019776</c:v>
                </c:pt>
                <c:pt idx="4">
                  <c:v>7.8226489692177159E-2</c:v>
                </c:pt>
                <c:pt idx="5">
                  <c:v>4.5616927727397671E-2</c:v>
                </c:pt>
                <c:pt idx="6">
                  <c:v>-2.1643906209742214E-2</c:v>
                </c:pt>
                <c:pt idx="7">
                  <c:v>-5.5361596009977476E-2</c:v>
                </c:pt>
                <c:pt idx="8">
                  <c:v>-3.6223153483498916E-3</c:v>
                </c:pt>
                <c:pt idx="9">
                  <c:v>-3.3902759526936999E-3</c:v>
                </c:pt>
                <c:pt idx="10">
                  <c:v>1.3695022386084332E-4</c:v>
                </c:pt>
                <c:pt idx="11">
                  <c:v>4.989440337910267E-4</c:v>
                </c:pt>
                <c:pt idx="12">
                  <c:v>-2.458617779962502E-2</c:v>
                </c:pt>
                <c:pt idx="13">
                  <c:v>-6.8273515993778622E-3</c:v>
                </c:pt>
                <c:pt idx="14">
                  <c:v>-8.5845499167875872E-3</c:v>
                </c:pt>
                <c:pt idx="15">
                  <c:v>-1.2530706695972671E-2</c:v>
                </c:pt>
                <c:pt idx="16">
                  <c:v>8.3794170277902147E-3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0A8-4BCB-9502-B088B88CCB25}"/>
            </c:ext>
          </c:extLst>
        </c:ser>
        <c:ser>
          <c:idx val="4"/>
          <c:order val="3"/>
          <c:tx>
            <c:strRef>
              <c:f>'3.2.4 Хөрөнгийн зах'!$K$2</c:f>
              <c:strCache>
                <c:ptCount val="1"/>
                <c:pt idx="0">
                  <c:v>Түрээсийн өсөлт, жилээр (Тэнхлэг зууч)</c:v>
                </c:pt>
              </c:strCache>
            </c:strRef>
          </c:tx>
          <c:spPr>
            <a:ln w="19050" cap="rnd">
              <a:solidFill>
                <a:srgbClr val="A9C3C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B119-475F-9943-A596492822B7}"/>
              </c:ext>
            </c:extLst>
          </c:dPt>
          <c:cat>
            <c:multiLvlStrRef>
              <c:f>'3.2.4 Хөрөнгийн зах'!$I$31:$J$48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зах'!$K$31:$K$47</c:f>
              <c:numCache>
                <c:formatCode>0.0%</c:formatCode>
                <c:ptCount val="17"/>
                <c:pt idx="0">
                  <c:v>6.8062827225130906E-2</c:v>
                </c:pt>
                <c:pt idx="1">
                  <c:v>0.22318840579710164</c:v>
                </c:pt>
                <c:pt idx="2">
                  <c:v>0.16358839050131913</c:v>
                </c:pt>
                <c:pt idx="3">
                  <c:v>6.0096153846153744E-2</c:v>
                </c:pt>
                <c:pt idx="4">
                  <c:v>6.6666666666666652E-2</c:v>
                </c:pt>
                <c:pt idx="5">
                  <c:v>1.42180094786728E-2</c:v>
                </c:pt>
                <c:pt idx="6">
                  <c:v>-3.6961451247165544E-2</c:v>
                </c:pt>
                <c:pt idx="7">
                  <c:v>-3.1065759637188162E-2</c:v>
                </c:pt>
                <c:pt idx="8">
                  <c:v>-1.0340073529412019E-2</c:v>
                </c:pt>
                <c:pt idx="9">
                  <c:v>3.0373831775700744E-3</c:v>
                </c:pt>
                <c:pt idx="10">
                  <c:v>1.092064987049679E-2</c:v>
                </c:pt>
                <c:pt idx="11">
                  <c:v>-9.5272642171775335E-3</c:v>
                </c:pt>
                <c:pt idx="12">
                  <c:v>-1.6726259577432123E-2</c:v>
                </c:pt>
                <c:pt idx="13">
                  <c:v>-3.0514791521074613E-4</c:v>
                </c:pt>
                <c:pt idx="14">
                  <c:v>-2.8113048460653989E-3</c:v>
                </c:pt>
                <c:pt idx="15">
                  <c:v>1.1617823920383241E-2</c:v>
                </c:pt>
                <c:pt idx="16">
                  <c:v>9.7972590059884901E-3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A8-4BCB-9502-B088B88CC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367592"/>
        <c:axId val="393367984"/>
        <c:extLst/>
      </c:lineChart>
      <c:catAx>
        <c:axId val="393367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2B2B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984"/>
        <c:crosses val="autoZero"/>
        <c:auto val="1"/>
        <c:lblAlgn val="ctr"/>
        <c:lblOffset val="100"/>
        <c:noMultiLvlLbl val="0"/>
      </c:catAx>
      <c:valAx>
        <c:axId val="39336798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B2B2B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9336759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54613861559652E-2"/>
          <c:y val="0.9354501812124395"/>
          <c:w val="0.9107380963279138"/>
          <c:h val="6.31705507956171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chemeClr val="tx1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074267180876626E-2"/>
          <c:y val="3.2126971073785489E-2"/>
          <c:w val="0.91369054534067462"/>
          <c:h val="0.7852973765367897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'3.2.4 Хөрөнгийн зах'!$T$2</c:f>
              <c:strCache>
                <c:ptCount val="1"/>
                <c:pt idx="0">
                  <c:v>Материалын өртөг</c:v>
                </c:pt>
              </c:strCache>
            </c:strRef>
          </c:tx>
          <c:spPr>
            <a:solidFill>
              <a:srgbClr val="286A6C"/>
            </a:solidFill>
            <a:ln w="19050">
              <a:noFill/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F35-4EFF-B82F-00BEA57A8879}"/>
              </c:ext>
            </c:extLst>
          </c:dPt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зах'!$A$27:$B$47</c15:sqref>
                  </c15:fullRef>
                </c:ext>
              </c:extLst>
              <c:f>'3.2.4 Хөрөнгийн зах'!$A$31:$B$47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зах'!$T$27:$T$47</c15:sqref>
                  </c15:fullRef>
                </c:ext>
              </c:extLst>
              <c:f>'3.2.4 Хөрөнгийн зах'!$T$31:$T$47</c:f>
              <c:numCache>
                <c:formatCode>0.0</c:formatCode>
                <c:ptCount val="17"/>
                <c:pt idx="0">
                  <c:v>3.2517038217564185</c:v>
                </c:pt>
                <c:pt idx="1">
                  <c:v>22.052604418170091</c:v>
                </c:pt>
                <c:pt idx="2">
                  <c:v>20.798142227433416</c:v>
                </c:pt>
                <c:pt idx="3">
                  <c:v>21.8774570628464</c:v>
                </c:pt>
                <c:pt idx="4">
                  <c:v>24.524035523142054</c:v>
                </c:pt>
                <c:pt idx="5">
                  <c:v>10.955777672775938</c:v>
                </c:pt>
                <c:pt idx="6">
                  <c:v>14.86288795378951</c:v>
                </c:pt>
                <c:pt idx="7">
                  <c:v>18.80106063336304</c:v>
                </c:pt>
                <c:pt idx="8">
                  <c:v>22.910312636500223</c:v>
                </c:pt>
                <c:pt idx="9">
                  <c:v>16.761070067359533</c:v>
                </c:pt>
                <c:pt idx="10">
                  <c:v>4.2089186730787507</c:v>
                </c:pt>
                <c:pt idx="11">
                  <c:v>-3.5</c:v>
                </c:pt>
                <c:pt idx="12">
                  <c:v>-6.7702747185301542</c:v>
                </c:pt>
                <c:pt idx="13">
                  <c:v>-7.902264897541218</c:v>
                </c:pt>
                <c:pt idx="14">
                  <c:v>-2.7858404819489575</c:v>
                </c:pt>
                <c:pt idx="15">
                  <c:v>0.35942524726672731</c:v>
                </c:pt>
                <c:pt idx="16">
                  <c:v>-0.98300724764503522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5-4EFF-B82F-00BEA57A8879}"/>
            </c:ext>
          </c:extLst>
        </c:ser>
        <c:ser>
          <c:idx val="2"/>
          <c:order val="2"/>
          <c:tx>
            <c:strRef>
              <c:f>'3.2.4 Хөрөнгийн зах'!$U$2</c:f>
              <c:strCache>
                <c:ptCount val="1"/>
                <c:pt idx="0">
                  <c:v>Машин механизмын түрээсийн зардал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зах'!$A$27:$B$47</c15:sqref>
                  </c15:fullRef>
                </c:ext>
              </c:extLst>
              <c:f>'3.2.4 Хөрөнгийн зах'!$A$31:$B$47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зах'!$U$27:$U$47</c15:sqref>
                  </c15:fullRef>
                </c:ext>
              </c:extLst>
              <c:f>'3.2.4 Хөрөнгийн зах'!$U$31:$U$47</c:f>
              <c:numCache>
                <c:formatCode>0.0</c:formatCode>
                <c:ptCount val="17"/>
                <c:pt idx="0">
                  <c:v>0.82831149142240135</c:v>
                </c:pt>
                <c:pt idx="1">
                  <c:v>0.57812201076663061</c:v>
                </c:pt>
                <c:pt idx="2">
                  <c:v>0.95341414182255768</c:v>
                </c:pt>
                <c:pt idx="3">
                  <c:v>1.6066684420801109</c:v>
                </c:pt>
                <c:pt idx="4">
                  <c:v>1.5998603976116132</c:v>
                </c:pt>
                <c:pt idx="5">
                  <c:v>1.7925067141914601</c:v>
                </c:pt>
                <c:pt idx="6">
                  <c:v>2.3409801834267845</c:v>
                </c:pt>
                <c:pt idx="7">
                  <c:v>1.8306889909157187</c:v>
                </c:pt>
                <c:pt idx="8">
                  <c:v>1.8792316373026852</c:v>
                </c:pt>
                <c:pt idx="9">
                  <c:v>1.4352542618856763</c:v>
                </c:pt>
                <c:pt idx="10">
                  <c:v>-0.18498921657746914</c:v>
                </c:pt>
                <c:pt idx="11">
                  <c:v>0.5</c:v>
                </c:pt>
                <c:pt idx="12">
                  <c:v>-0.3397742818711279</c:v>
                </c:pt>
                <c:pt idx="13">
                  <c:v>0.22744919092470745</c:v>
                </c:pt>
                <c:pt idx="14">
                  <c:v>1.2492549004731026</c:v>
                </c:pt>
                <c:pt idx="15">
                  <c:v>0.11515371122339521</c:v>
                </c:pt>
                <c:pt idx="16">
                  <c:v>0.88285622914487905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35-4EFF-B82F-00BEA57A8879}"/>
            </c:ext>
          </c:extLst>
        </c:ser>
        <c:ser>
          <c:idx val="3"/>
          <c:order val="3"/>
          <c:tx>
            <c:strRef>
              <c:f>'3.2.4 Хөрөнгийн зах'!$V$2</c:f>
              <c:strCache>
                <c:ptCount val="1"/>
                <c:pt idx="0">
                  <c:v>Цалингийн зардал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зах'!$A$27:$B$47</c15:sqref>
                  </c15:fullRef>
                </c:ext>
              </c:extLst>
              <c:f>'3.2.4 Хөрөнгийн зах'!$A$31:$B$47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зах'!$V$27:$V$47</c15:sqref>
                  </c15:fullRef>
                </c:ext>
              </c:extLst>
              <c:f>'3.2.4 Хөрөнгийн зах'!$V$31:$V$47</c:f>
              <c:numCache>
                <c:formatCode>0.0</c:formatCode>
                <c:ptCount val="17"/>
                <c:pt idx="0">
                  <c:v>11.024994827791522</c:v>
                </c:pt>
                <c:pt idx="1">
                  <c:v>17.876824142901174</c:v>
                </c:pt>
                <c:pt idx="2">
                  <c:v>13.80476275161921</c:v>
                </c:pt>
                <c:pt idx="3">
                  <c:v>15.71342593332651</c:v>
                </c:pt>
                <c:pt idx="4">
                  <c:v>20.513498625318309</c:v>
                </c:pt>
                <c:pt idx="5">
                  <c:v>10.169091593679649</c:v>
                </c:pt>
                <c:pt idx="6">
                  <c:v>11.351854511585929</c:v>
                </c:pt>
                <c:pt idx="7">
                  <c:v>12.67556563407374</c:v>
                </c:pt>
                <c:pt idx="8">
                  <c:v>8.7757146417271752</c:v>
                </c:pt>
                <c:pt idx="9">
                  <c:v>8.5815616816181013</c:v>
                </c:pt>
                <c:pt idx="10">
                  <c:v>6.8338450632123253</c:v>
                </c:pt>
                <c:pt idx="11">
                  <c:v>6.6</c:v>
                </c:pt>
                <c:pt idx="12">
                  <c:v>7.9244059904066813</c:v>
                </c:pt>
                <c:pt idx="13">
                  <c:v>11.199361261093136</c:v>
                </c:pt>
                <c:pt idx="14">
                  <c:v>10.476245968894922</c:v>
                </c:pt>
                <c:pt idx="15">
                  <c:v>7.7820101390810663</c:v>
                </c:pt>
                <c:pt idx="16">
                  <c:v>6.3226059448427074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35-4EFF-B82F-00BEA57A8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8044815"/>
        <c:axId val="38054799"/>
      </c:barChart>
      <c:lineChart>
        <c:grouping val="standard"/>
        <c:varyColors val="0"/>
        <c:ser>
          <c:idx val="1"/>
          <c:order val="0"/>
          <c:tx>
            <c:strRef>
              <c:f>'3.2.4 Хөрөнгийн зах'!$S$2</c:f>
              <c:strCache>
                <c:ptCount val="1"/>
                <c:pt idx="0">
                  <c:v>БӨИ, жилийн өсөлт</c:v>
                </c:pt>
              </c:strCache>
            </c:strRef>
          </c:tx>
          <c:spPr>
            <a:ln>
              <a:solidFill>
                <a:schemeClr val="tx1"/>
              </a:solidFill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5-4EFF-B82F-00BEA57A88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5-4EFF-B82F-00BEA57A88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5-4EFF-B82F-00BEA57A88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5-4EFF-B82F-00BEA57A887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35-4EFF-B82F-00BEA57A88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5-4EFF-B82F-00BEA57A8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latin typeface="PT Sans" panose="020B0503020203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'3.2.4 Хөрөнгийн зах'!$A$27:$B$45</c15:sqref>
                  </c15:fullRef>
                </c:ext>
              </c:extLst>
              <c:f>'3.2.4 Хөрөнгийн зах'!$A$31:$B$45</c:f>
              <c:multiLvlStrCache>
                <c:ptCount val="1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'3.2.4 Хөрөнгийн зах'!$S$27:$S$47</c15:sqref>
                  </c15:fullRef>
                </c:ext>
              </c:extLst>
              <c:f>'3.2.4 Хөрөнгийн зах'!$S$31:$S$47</c:f>
              <c:numCache>
                <c:formatCode>0.0</c:formatCode>
                <c:ptCount val="17"/>
                <c:pt idx="0">
                  <c:v>15.105010140970343</c:v>
                </c:pt>
                <c:pt idx="1">
                  <c:v>40.507550571837896</c:v>
                </c:pt>
                <c:pt idx="2">
                  <c:v>35.55631912087518</c:v>
                </c:pt>
                <c:pt idx="3">
                  <c:v>39.197551438253022</c:v>
                </c:pt>
                <c:pt idx="4">
                  <c:v>46.637394546071974</c:v>
                </c:pt>
                <c:pt idx="5">
                  <c:v>22.917375980647048</c:v>
                </c:pt>
                <c:pt idx="6">
                  <c:v>28.555722648802224</c:v>
                </c:pt>
                <c:pt idx="7">
                  <c:v>33.307315258352496</c:v>
                </c:pt>
                <c:pt idx="8">
                  <c:v>33.56525891553008</c:v>
                </c:pt>
                <c:pt idx="9">
                  <c:v>26.777886010863309</c:v>
                </c:pt>
                <c:pt idx="10">
                  <c:v>10.857774519713599</c:v>
                </c:pt>
                <c:pt idx="11">
                  <c:v>3.6</c:v>
                </c:pt>
                <c:pt idx="12">
                  <c:v>0.81435699000539952</c:v>
                </c:pt>
                <c:pt idx="13">
                  <c:v>3.5245455544766253</c:v>
                </c:pt>
                <c:pt idx="14">
                  <c:v>8.9396603874190674</c:v>
                </c:pt>
                <c:pt idx="15">
                  <c:v>8.2565890975711884</c:v>
                </c:pt>
                <c:pt idx="16">
                  <c:v>6.222454926342551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categoryFilterExceptions>
                <c15:categoryFilterException>
                  <c15:sqref>'3.2.4 Хөрөнгийн зах'!$S$29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B38E-49FB-9767-57A356650A80}"/>
                      </c:ext>
                    </c:extLst>
                  </c15:dLbl>
                </c15:categoryFilterException>
                <c15:categoryFilterException>
                  <c15:sqref>'3.2.4 Хөрөнгийн зах'!$S$30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B38E-49FB-9767-57A356650A80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C-FF35-4EFF-B82F-00BEA57A8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44815"/>
        <c:axId val="38054799"/>
      </c:lineChart>
      <c:catAx>
        <c:axId val="38044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5400000" vert="horz"/>
          <a:lstStyle/>
          <a:p>
            <a:pPr>
              <a:defRPr sz="800" b="0">
                <a:latin typeface="PT Sans" panose="020B0503020203020204" pitchFamily="34" charset="0"/>
              </a:defRPr>
            </a:pPr>
            <a:endParaRPr lang="en-US"/>
          </a:p>
        </c:txPr>
        <c:crossAx val="38054799"/>
        <c:crosses val="autoZero"/>
        <c:auto val="1"/>
        <c:lblAlgn val="ctr"/>
        <c:lblOffset val="100"/>
        <c:noMultiLvlLbl val="0"/>
      </c:catAx>
      <c:valAx>
        <c:axId val="38054799"/>
        <c:scaling>
          <c:orientation val="minMax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sz="800" b="0">
                <a:latin typeface="PT Sans" panose="020B0503020203020204" pitchFamily="34" charset="0"/>
              </a:defRPr>
            </a:pPr>
            <a:endParaRPr lang="en-US"/>
          </a:p>
        </c:txPr>
        <c:crossAx val="38044815"/>
        <c:crosses val="autoZero"/>
        <c:crossBetween val="between"/>
        <c:majorUnit val="15"/>
      </c:valAx>
    </c:plotArea>
    <c:legend>
      <c:legendPos val="b"/>
      <c:layout>
        <c:manualLayout>
          <c:xMode val="edge"/>
          <c:yMode val="edge"/>
          <c:x val="3.6516498514064306E-2"/>
          <c:y val="0.93381928825476446"/>
          <c:w val="0.94402507561985038"/>
          <c:h val="4.0035708702556384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00"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 sz="1600" b="1"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99074154192268E-2"/>
          <c:y val="5.5807447146029823E-2"/>
          <c:w val="0.92411033651743435"/>
          <c:h val="0.8484668458819361"/>
        </c:manualLayout>
      </c:layout>
      <c:lineChart>
        <c:grouping val="standard"/>
        <c:varyColors val="0"/>
        <c:ser>
          <c:idx val="0"/>
          <c:order val="0"/>
          <c:tx>
            <c:strRef>
              <c:f>'3.2.4 Хөрөнгийн зах'!$Q$2</c:f>
              <c:strCache>
                <c:ptCount val="1"/>
                <c:pt idx="0">
                  <c:v>Үнэ (ҮСХ)/орлогын харьцаа </c:v>
                </c:pt>
              </c:strCache>
            </c:strRef>
          </c:tx>
          <c:spPr>
            <a:ln w="19050">
              <a:solidFill>
                <a:srgbClr val="286A6C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зах'!$A$31:$B$47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зах'!$Q$31:$Q$47</c:f>
              <c:numCache>
                <c:formatCode>0.0</c:formatCode>
                <c:ptCount val="17"/>
                <c:pt idx="0">
                  <c:v>1.088899003029014</c:v>
                </c:pt>
                <c:pt idx="1">
                  <c:v>1.0595370126452546</c:v>
                </c:pt>
                <c:pt idx="2">
                  <c:v>1.0582308040682549</c:v>
                </c:pt>
                <c:pt idx="3">
                  <c:v>1.0684983867427511</c:v>
                </c:pt>
                <c:pt idx="4">
                  <c:v>1.0277725738624668</c:v>
                </c:pt>
                <c:pt idx="5">
                  <c:v>1.0619155426107822</c:v>
                </c:pt>
                <c:pt idx="6">
                  <c:v>1.0743446108107253</c:v>
                </c:pt>
                <c:pt idx="7">
                  <c:v>1.080687551751188</c:v>
                </c:pt>
                <c:pt idx="8">
                  <c:v>1.0851185090831343</c:v>
                </c:pt>
                <c:pt idx="9">
                  <c:v>1.0320331815494681</c:v>
                </c:pt>
                <c:pt idx="10">
                  <c:v>0.93800382267983373</c:v>
                </c:pt>
                <c:pt idx="11">
                  <c:v>0.95434174599834376</c:v>
                </c:pt>
                <c:pt idx="12">
                  <c:v>0.92769124440610429</c:v>
                </c:pt>
                <c:pt idx="13">
                  <c:v>0.91742524249367285</c:v>
                </c:pt>
                <c:pt idx="14">
                  <c:v>0.9029235017191749</c:v>
                </c:pt>
                <c:pt idx="15">
                  <c:v>0.93968110735424493</c:v>
                </c:pt>
                <c:pt idx="16">
                  <c:v>0.9142789626109511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0-C5AC-44AD-9A17-2B92415599B9}"/>
            </c:ext>
          </c:extLst>
        </c:ser>
        <c:ser>
          <c:idx val="1"/>
          <c:order val="1"/>
          <c:tx>
            <c:strRef>
              <c:f>'3.2.4 Хөрөнгийн зах'!$P$2</c:f>
              <c:strCache>
                <c:ptCount val="1"/>
                <c:pt idx="0">
                  <c:v>Үнэ (ҮСХ)/түрээсийн харьцаа</c:v>
                </c:pt>
              </c:strCache>
            </c:strRef>
          </c:tx>
          <c:spPr>
            <a:ln w="19050">
              <a:solidFill>
                <a:srgbClr val="FFAF57"/>
              </a:solidFill>
              <a:prstDash val="solid"/>
            </a:ln>
          </c:spPr>
          <c:marker>
            <c:symbol val="none"/>
          </c:marker>
          <c:cat>
            <c:multiLvlStrRef>
              <c:f>'3.2.4 Хөрөнгийн зах'!$A$31:$B$47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зах'!$P$31:$P$47</c:f>
              <c:numCache>
                <c:formatCode>0.0</c:formatCode>
                <c:ptCount val="17"/>
                <c:pt idx="0">
                  <c:v>1.2407177871346</c:v>
                </c:pt>
                <c:pt idx="1">
                  <c:v>1.2702421193743685</c:v>
                </c:pt>
                <c:pt idx="2">
                  <c:v>1.3117445731464328</c:v>
                </c:pt>
                <c:pt idx="3">
                  <c:v>1.2609513008864299</c:v>
                </c:pt>
                <c:pt idx="4">
                  <c:v>1.3246903747247429</c:v>
                </c:pt>
                <c:pt idx="5">
                  <c:v>1.359104740404147</c:v>
                </c:pt>
                <c:pt idx="6">
                  <c:v>1.3647777426320666</c:v>
                </c:pt>
                <c:pt idx="7">
                  <c:v>1.3138040035695877</c:v>
                </c:pt>
                <c:pt idx="8">
                  <c:v>1.1741621514618648</c:v>
                </c:pt>
                <c:pt idx="9">
                  <c:v>1.1575353901004646</c:v>
                </c:pt>
                <c:pt idx="10">
                  <c:v>1.1423112340005508</c:v>
                </c:pt>
                <c:pt idx="11">
                  <c:v>1.1758629462835819</c:v>
                </c:pt>
                <c:pt idx="12">
                  <c:v>1.1911105702307612</c:v>
                </c:pt>
                <c:pt idx="13">
                  <c:v>1.1630348085096633</c:v>
                </c:pt>
                <c:pt idx="14">
                  <c:v>1.0466880699844228</c:v>
                </c:pt>
                <c:pt idx="15">
                  <c:v>1.0000807507797385</c:v>
                </c:pt>
                <c:pt idx="16">
                  <c:v>0.90549550396423062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1-C5AC-44AD-9A17-2B9241559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239792"/>
        <c:axId val="391240184"/>
        <c:extLst/>
      </c:lineChart>
      <c:catAx>
        <c:axId val="39123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91240184"/>
        <c:crosses val="autoZero"/>
        <c:auto val="1"/>
        <c:lblAlgn val="ctr"/>
        <c:lblOffset val="100"/>
        <c:tickLblSkip val="1"/>
        <c:noMultiLvlLbl val="0"/>
      </c:catAx>
      <c:valAx>
        <c:axId val="391240184"/>
        <c:scaling>
          <c:orientation val="minMax"/>
          <c:max val="1.4"/>
          <c:min val="0.4"/>
        </c:scaling>
        <c:delete val="0"/>
        <c:axPos val="l"/>
        <c:numFmt formatCode="0.0" sourceLinked="1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crossAx val="391239792"/>
        <c:crosses val="autoZero"/>
        <c:crossBetween val="between"/>
        <c:majorUnit val="0.2"/>
      </c:valAx>
      <c:spPr>
        <a:noFill/>
        <a:ln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8.3749069827809983E-2"/>
          <c:y val="0.67612183092498046"/>
          <c:w val="0.35676133555269801"/>
          <c:h val="0.1805000638105756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>
          <a:latin typeface="PT Sans" panose="020B0503020203020204" pitchFamily="34" charset="0"/>
          <a:cs typeface="Times New Roman" pitchFamily="18" charset="0"/>
        </a:defRPr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21610504933879E-2"/>
          <c:y val="4.6415226609912048E-2"/>
          <c:w val="0.89219706676906074"/>
          <c:h val="0.8330705373875101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'3.2.4 Хөрөнгийн зах'!$AF$2</c:f>
              <c:strCache>
                <c:ptCount val="1"/>
                <c:pt idx="0">
                  <c:v>ТОП-20 индекс (зүүн)</c:v>
                </c:pt>
              </c:strCache>
            </c:strRef>
          </c:tx>
          <c:spPr>
            <a:solidFill>
              <a:srgbClr val="286A6C"/>
            </a:solidFill>
          </c:spPr>
          <c:invertIfNegative val="0"/>
          <c:cat>
            <c:multiLvlStrRef>
              <c:f>'3.2.4 Хөрөнгийн зах'!$AC$39:$AD$55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зах'!$AF$39:$AF$55</c:f>
              <c:numCache>
                <c:formatCode>_-* #,##0_₮_-;\-* #,##0_₮_-;_-* "-"??_₮_-;_-@_-</c:formatCode>
                <c:ptCount val="17"/>
                <c:pt idx="0">
                  <c:v>33952.239999999998</c:v>
                </c:pt>
                <c:pt idx="1">
                  <c:v>33021.78</c:v>
                </c:pt>
                <c:pt idx="2">
                  <c:v>44824.4</c:v>
                </c:pt>
                <c:pt idx="3">
                  <c:v>41668.791818181817</c:v>
                </c:pt>
                <c:pt idx="4">
                  <c:v>38023.440000000002</c:v>
                </c:pt>
                <c:pt idx="5">
                  <c:v>33867.24</c:v>
                </c:pt>
                <c:pt idx="6">
                  <c:v>34602.51</c:v>
                </c:pt>
                <c:pt idx="7">
                  <c:v>36176.800000000003</c:v>
                </c:pt>
                <c:pt idx="8">
                  <c:v>38538.83</c:v>
                </c:pt>
                <c:pt idx="9">
                  <c:v>36476.06</c:v>
                </c:pt>
                <c:pt idx="10">
                  <c:v>34850.379999999997</c:v>
                </c:pt>
                <c:pt idx="11">
                  <c:v>38553.862000000008</c:v>
                </c:pt>
                <c:pt idx="12">
                  <c:v>44351.202999999994</c:v>
                </c:pt>
                <c:pt idx="13">
                  <c:v>43080.307894736849</c:v>
                </c:pt>
                <c:pt idx="14">
                  <c:v>48334.73</c:v>
                </c:pt>
                <c:pt idx="15">
                  <c:v>50277.707272727297</c:v>
                </c:pt>
                <c:pt idx="16">
                  <c:v>51068.853333333325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0-4F4B-B2AE-206361712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87727912"/>
        <c:axId val="387728304"/>
      </c:barChart>
      <c:lineChart>
        <c:grouping val="standard"/>
        <c:varyColors val="0"/>
        <c:ser>
          <c:idx val="0"/>
          <c:order val="0"/>
          <c:tx>
            <c:strRef>
              <c:f>'3.2.4 Хөрөнгийн зах'!$AE$2</c:f>
              <c:strCache>
                <c:ptCount val="1"/>
                <c:pt idx="0">
                  <c:v>Зах зээлийн үнэлгээ (баруун)</c:v>
                </c:pt>
              </c:strCache>
            </c:strRef>
          </c:tx>
          <c:spPr>
            <a:ln w="25400">
              <a:solidFill>
                <a:srgbClr val="FFAF57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FFAF57"/>
                </a:solidFill>
              </a:ln>
            </c:spPr>
          </c:marker>
          <c:cat>
            <c:multiLvlStrRef>
              <c:f>'3.2.4 Хөрөнгийн зах'!$AC$35:$AD$55</c:f>
              <c:multiLvlStrCache>
                <c:ptCount val="2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'3.2.4 Хөрөнгийн зах'!$AE$39:$AE$55</c:f>
              <c:numCache>
                <c:formatCode>_-* #,##0_₮_-;\-* #,##0_₮_-;_-* "-"??_₮_-;_-@_-</c:formatCode>
                <c:ptCount val="17"/>
                <c:pt idx="0">
                  <c:v>3691.9368365640003</c:v>
                </c:pt>
                <c:pt idx="1">
                  <c:v>3804.035793516</c:v>
                </c:pt>
                <c:pt idx="2">
                  <c:v>4966.0428558399999</c:v>
                </c:pt>
                <c:pt idx="3">
                  <c:v>5978.9901939440306</c:v>
                </c:pt>
                <c:pt idx="4">
                  <c:v>5375.7254103069999</c:v>
                </c:pt>
                <c:pt idx="5">
                  <c:v>3804.035793516</c:v>
                </c:pt>
                <c:pt idx="6">
                  <c:v>4966.0428558399999</c:v>
                </c:pt>
                <c:pt idx="7">
                  <c:v>5978.9901939440306</c:v>
                </c:pt>
                <c:pt idx="8">
                  <c:v>6528.1696190989996</c:v>
                </c:pt>
                <c:pt idx="9">
                  <c:v>10996.506058261999</c:v>
                </c:pt>
                <c:pt idx="10">
                  <c:v>10288.846385792998</c:v>
                </c:pt>
                <c:pt idx="11">
                  <c:v>11620.235212747801</c:v>
                </c:pt>
                <c:pt idx="12">
                  <c:v>11773.104594731902</c:v>
                </c:pt>
                <c:pt idx="13">
                  <c:v>11284.614235055071</c:v>
                </c:pt>
                <c:pt idx="14">
                  <c:v>12084.155033728701</c:v>
                </c:pt>
                <c:pt idx="15">
                  <c:v>12944.685407286201</c:v>
                </c:pt>
                <c:pt idx="16">
                  <c:v>12807.3059178441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860-4F4B-B2AE-206361712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992624"/>
        <c:axId val="603997424"/>
      </c:lineChart>
      <c:catAx>
        <c:axId val="387727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rgbClr val="BFBFBF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387728304"/>
        <c:crosses val="autoZero"/>
        <c:auto val="1"/>
        <c:lblAlgn val="ctr"/>
        <c:lblOffset val="100"/>
        <c:tickMarkSkip val="1"/>
        <c:noMultiLvlLbl val="0"/>
      </c:catAx>
      <c:valAx>
        <c:axId val="387728304"/>
        <c:scaling>
          <c:orientation val="minMax"/>
          <c:max val="55000"/>
          <c:min val="1500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</c:spPr>
        <c:crossAx val="387727912"/>
        <c:crosses val="autoZero"/>
        <c:crossBetween val="between"/>
        <c:majorUnit val="10000"/>
      </c:valAx>
      <c:valAx>
        <c:axId val="603997424"/>
        <c:scaling>
          <c:orientation val="minMax"/>
          <c:max val="15400"/>
          <c:min val="22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mn-MN"/>
                  <a:t>Тэрбум</a:t>
                </a:r>
                <a:r>
                  <a:rPr lang="mn-MN" baseline="0"/>
                  <a:t> төгрөг</a:t>
                </a: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603992624"/>
        <c:crosses val="max"/>
        <c:crossBetween val="between"/>
        <c:majorUnit val="2200"/>
      </c:valAx>
      <c:catAx>
        <c:axId val="60399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9974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6977170852540892E-2"/>
          <c:y val="6.2619095689961823E-2"/>
          <c:w val="0.59762208690103691"/>
          <c:h val="0.10757658060195824"/>
        </c:manualLayout>
      </c:layout>
      <c:overlay val="0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>
          <a:latin typeface="PT Sans" panose="020B0503020203020204" pitchFamily="34" charset="0"/>
          <a:cs typeface="Times New Roman" pitchFamily="18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404027767557096E-2"/>
          <c:y val="0.23671059160773303"/>
          <c:w val="0.83903372826060296"/>
          <c:h val="0.638644631951742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Инфляц'!$T$2</c:f>
              <c:strCache>
                <c:ptCount val="1"/>
                <c:pt idx="0">
                  <c:v>Бусад дотоодын бараа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Инфляц'!$T$3:$T$19</c:f>
              <c:numCache>
                <c:formatCode>0.0%</c:formatCode>
                <c:ptCount val="17"/>
                <c:pt idx="0">
                  <c:v>2.9338196289420033E-3</c:v>
                </c:pt>
                <c:pt idx="1">
                  <c:v>3.3100719380846706E-3</c:v>
                </c:pt>
                <c:pt idx="2">
                  <c:v>3.0193403450103243E-3</c:v>
                </c:pt>
                <c:pt idx="3">
                  <c:v>3.3187289656217834E-3</c:v>
                </c:pt>
                <c:pt idx="4">
                  <c:v>3.1572014891564294E-3</c:v>
                </c:pt>
                <c:pt idx="5">
                  <c:v>3.1586579426724471E-3</c:v>
                </c:pt>
                <c:pt idx="6">
                  <c:v>3.0996760497213737E-3</c:v>
                </c:pt>
                <c:pt idx="7">
                  <c:v>3.4095733883296193E-3</c:v>
                </c:pt>
                <c:pt idx="8">
                  <c:v>4.104640024958829E-3</c:v>
                </c:pt>
                <c:pt idx="9">
                  <c:v>4.3815648541706848E-3</c:v>
                </c:pt>
                <c:pt idx="10">
                  <c:v>4.0612425269199405E-3</c:v>
                </c:pt>
                <c:pt idx="11">
                  <c:v>4.5219789939363536E-3</c:v>
                </c:pt>
                <c:pt idx="12">
                  <c:v>5.2651434586789905E-3</c:v>
                </c:pt>
                <c:pt idx="13">
                  <c:v>5.3279505092393075E-3</c:v>
                </c:pt>
                <c:pt idx="14">
                  <c:v>5.4764812138317588E-3</c:v>
                </c:pt>
                <c:pt idx="15">
                  <c:v>4.973467437193858E-3</c:v>
                </c:pt>
                <c:pt idx="16">
                  <c:v>5.3050821657054598E-3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1-4BF1-AE0C-778C2DD0FC68}"/>
            </c:ext>
          </c:extLst>
        </c:ser>
        <c:ser>
          <c:idx val="1"/>
          <c:order val="1"/>
          <c:tx>
            <c:strRef>
              <c:f>'1. Инфляц'!$U$2</c:f>
              <c:strCache>
                <c:ptCount val="1"/>
                <c:pt idx="0">
                  <c:v>Импортын бараа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Инфляц'!$U$3:$U$19</c:f>
              <c:numCache>
                <c:formatCode>0.0%</c:formatCode>
                <c:ptCount val="17"/>
                <c:pt idx="0">
                  <c:v>1.9325171639908989E-2</c:v>
                </c:pt>
                <c:pt idx="1">
                  <c:v>1.8458406349019737E-2</c:v>
                </c:pt>
                <c:pt idx="2">
                  <c:v>1.8705663533786492E-2</c:v>
                </c:pt>
                <c:pt idx="3">
                  <c:v>1.6481285191145365E-2</c:v>
                </c:pt>
                <c:pt idx="4">
                  <c:v>1.5877673249489486E-2</c:v>
                </c:pt>
                <c:pt idx="5">
                  <c:v>1.4889712056177454E-2</c:v>
                </c:pt>
                <c:pt idx="6">
                  <c:v>1.5934539898273477E-2</c:v>
                </c:pt>
                <c:pt idx="7">
                  <c:v>1.7827909528785386E-2</c:v>
                </c:pt>
                <c:pt idx="8">
                  <c:v>2.0014987171891433E-2</c:v>
                </c:pt>
                <c:pt idx="9">
                  <c:v>2.1949403346515375E-2</c:v>
                </c:pt>
                <c:pt idx="10">
                  <c:v>2.1563853125081751E-2</c:v>
                </c:pt>
                <c:pt idx="11">
                  <c:v>2.5323949272082154E-2</c:v>
                </c:pt>
                <c:pt idx="12">
                  <c:v>2.5475747450448071E-2</c:v>
                </c:pt>
                <c:pt idx="13">
                  <c:v>2.6789906262461395E-2</c:v>
                </c:pt>
                <c:pt idx="14">
                  <c:v>2.5429987371980226E-2</c:v>
                </c:pt>
                <c:pt idx="15">
                  <c:v>2.4064017291573075E-2</c:v>
                </c:pt>
                <c:pt idx="16">
                  <c:v>2.201877792947907E-2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31-4BF1-AE0C-778C2DD0FC68}"/>
            </c:ext>
          </c:extLst>
        </c:ser>
        <c:ser>
          <c:idx val="2"/>
          <c:order val="2"/>
          <c:tx>
            <c:strRef>
              <c:f>'1. Инфляц'!$V$2</c:f>
              <c:strCache>
                <c:ptCount val="1"/>
                <c:pt idx="0">
                  <c:v>Үйлчилгээ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Инфляц'!$V$3:$V$19</c:f>
              <c:numCache>
                <c:formatCode>0.0%</c:formatCode>
                <c:ptCount val="17"/>
                <c:pt idx="0">
                  <c:v>1.1783294578135111E-2</c:v>
                </c:pt>
                <c:pt idx="1">
                  <c:v>1.2094940468211184E-2</c:v>
                </c:pt>
                <c:pt idx="2">
                  <c:v>1.1680065890533818E-2</c:v>
                </c:pt>
                <c:pt idx="3">
                  <c:v>1.0779406516007261E-2</c:v>
                </c:pt>
                <c:pt idx="4">
                  <c:v>1.0018820904073402E-2</c:v>
                </c:pt>
                <c:pt idx="5">
                  <c:v>1.10147753634749E-2</c:v>
                </c:pt>
                <c:pt idx="6">
                  <c:v>1.2860069942650737E-2</c:v>
                </c:pt>
                <c:pt idx="7">
                  <c:v>1.6130182591639595E-2</c:v>
                </c:pt>
                <c:pt idx="8">
                  <c:v>1.5929128446610805E-2</c:v>
                </c:pt>
                <c:pt idx="9">
                  <c:v>1.7304995842727204E-2</c:v>
                </c:pt>
                <c:pt idx="10">
                  <c:v>1.7088641185620045E-2</c:v>
                </c:pt>
                <c:pt idx="11">
                  <c:v>1.8562871481930421E-2</c:v>
                </c:pt>
                <c:pt idx="12">
                  <c:v>2.0308714932689438E-2</c:v>
                </c:pt>
                <c:pt idx="13">
                  <c:v>2.1761063875062776E-2</c:v>
                </c:pt>
                <c:pt idx="14">
                  <c:v>2.1109949992090066E-2</c:v>
                </c:pt>
                <c:pt idx="15">
                  <c:v>2.1985590373075611E-2</c:v>
                </c:pt>
                <c:pt idx="16">
                  <c:v>2.2217244433703185E-2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31-4BF1-AE0C-778C2DD0FC68}"/>
            </c:ext>
          </c:extLst>
        </c:ser>
        <c:ser>
          <c:idx val="4"/>
          <c:order val="3"/>
          <c:tx>
            <c:strRef>
              <c:f>'1. Инфляц'!$W$2</c:f>
              <c:strCache>
                <c:ptCount val="1"/>
                <c:pt idx="0">
                  <c:v>Төрийн зохицуулалттай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Инфляц'!$W$3:$W$19</c:f>
              <c:numCache>
                <c:formatCode>0.0%</c:formatCode>
                <c:ptCount val="17"/>
                <c:pt idx="0">
                  <c:v>4.034005251045485E-3</c:v>
                </c:pt>
                <c:pt idx="1">
                  <c:v>4.1276115049226894E-3</c:v>
                </c:pt>
                <c:pt idx="2">
                  <c:v>4.0926947913611338E-3</c:v>
                </c:pt>
                <c:pt idx="3">
                  <c:v>4.0430006804348176E-3</c:v>
                </c:pt>
                <c:pt idx="4">
                  <c:v>3.9988356931849253E-3</c:v>
                </c:pt>
                <c:pt idx="5">
                  <c:v>3.9654103575268336E-3</c:v>
                </c:pt>
                <c:pt idx="6">
                  <c:v>4.1553680787253565E-3</c:v>
                </c:pt>
                <c:pt idx="7">
                  <c:v>4.9812722095457151E-3</c:v>
                </c:pt>
                <c:pt idx="8">
                  <c:v>4.9962091645210103E-3</c:v>
                </c:pt>
                <c:pt idx="9">
                  <c:v>5.0797784985956301E-3</c:v>
                </c:pt>
                <c:pt idx="10">
                  <c:v>1.6531367225931869E-2</c:v>
                </c:pt>
                <c:pt idx="11">
                  <c:v>1.6412623483663954E-2</c:v>
                </c:pt>
                <c:pt idx="12">
                  <c:v>1.6060177218505268E-2</c:v>
                </c:pt>
                <c:pt idx="13">
                  <c:v>1.9281809266317014E-2</c:v>
                </c:pt>
                <c:pt idx="14">
                  <c:v>1.9132735108486672E-2</c:v>
                </c:pt>
                <c:pt idx="15">
                  <c:v>1.8988248370898093E-2</c:v>
                </c:pt>
                <c:pt idx="16">
                  <c:v>1.9128975202134791E-2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1-4BF1-AE0C-778C2DD0FC68}"/>
            </c:ext>
          </c:extLst>
        </c:ser>
        <c:ser>
          <c:idx val="5"/>
          <c:order val="4"/>
          <c:tx>
            <c:strRef>
              <c:f>'1. Инфляц'!$X$2</c:f>
              <c:strCache>
                <c:ptCount val="1"/>
                <c:pt idx="0">
                  <c:v>Шатахуун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Инфляц'!$X$3:$X$19</c:f>
              <c:numCache>
                <c:formatCode>0.0%</c:formatCode>
                <c:ptCount val="17"/>
                <c:pt idx="0">
                  <c:v>2.0802932634509833E-4</c:v>
                </c:pt>
                <c:pt idx="1">
                  <c:v>-1.596889695172226E-3</c:v>
                </c:pt>
                <c:pt idx="2">
                  <c:v>-1.5864748433787206E-3</c:v>
                </c:pt>
                <c:pt idx="3">
                  <c:v>-6.7997838729929856E-4</c:v>
                </c:pt>
                <c:pt idx="4">
                  <c:v>-5.045486225690129E-4</c:v>
                </c:pt>
                <c:pt idx="5">
                  <c:v>-5.003312182145556E-4</c:v>
                </c:pt>
                <c:pt idx="6">
                  <c:v>-6.3003430499277487E-4</c:v>
                </c:pt>
                <c:pt idx="7">
                  <c:v>-6.3329727903032164E-4</c:v>
                </c:pt>
                <c:pt idx="8">
                  <c:v>-2.0891004426054744E-3</c:v>
                </c:pt>
                <c:pt idx="9">
                  <c:v>-3.1617694754833316E-3</c:v>
                </c:pt>
                <c:pt idx="10">
                  <c:v>-4.6134111770434558E-3</c:v>
                </c:pt>
                <c:pt idx="11">
                  <c:v>-4.5631859160260345E-3</c:v>
                </c:pt>
                <c:pt idx="12">
                  <c:v>-4.5355479956946934E-3</c:v>
                </c:pt>
                <c:pt idx="13">
                  <c:v>-2.9903326140233374E-3</c:v>
                </c:pt>
                <c:pt idx="14">
                  <c:v>-2.9642996004770033E-3</c:v>
                </c:pt>
                <c:pt idx="15">
                  <c:v>-2.8737633958160732E-3</c:v>
                </c:pt>
                <c:pt idx="16">
                  <c:v>-1.5916428252517303E-3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31-4BF1-AE0C-778C2DD0FC68}"/>
            </c:ext>
          </c:extLst>
        </c:ser>
        <c:ser>
          <c:idx val="6"/>
          <c:order val="5"/>
          <c:tx>
            <c:strRef>
              <c:f>'1. Инфляц'!$Y$2</c:f>
              <c:strCache>
                <c:ptCount val="1"/>
                <c:pt idx="0">
                  <c:v>Импортын хүнс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Инфляц'!$Y$3:$Y$19</c:f>
              <c:numCache>
                <c:formatCode>0.0%</c:formatCode>
                <c:ptCount val="17"/>
                <c:pt idx="0">
                  <c:v>2.4258113446565112E-3</c:v>
                </c:pt>
                <c:pt idx="1">
                  <c:v>1.7215978314286695E-3</c:v>
                </c:pt>
                <c:pt idx="2">
                  <c:v>2.0815693288030279E-3</c:v>
                </c:pt>
                <c:pt idx="3">
                  <c:v>2.2572291212515907E-3</c:v>
                </c:pt>
                <c:pt idx="4">
                  <c:v>1.6056696978704664E-3</c:v>
                </c:pt>
                <c:pt idx="5">
                  <c:v>1.6659494923195513E-3</c:v>
                </c:pt>
                <c:pt idx="6">
                  <c:v>2.1239928567124778E-3</c:v>
                </c:pt>
                <c:pt idx="7">
                  <c:v>1.5122170912210196E-3</c:v>
                </c:pt>
                <c:pt idx="8">
                  <c:v>1.9297415069280104E-3</c:v>
                </c:pt>
                <c:pt idx="9">
                  <c:v>1.5297895065240015E-3</c:v>
                </c:pt>
                <c:pt idx="10">
                  <c:v>1.9084043788100897E-3</c:v>
                </c:pt>
                <c:pt idx="11">
                  <c:v>2.0277030783784219E-3</c:v>
                </c:pt>
                <c:pt idx="12">
                  <c:v>1.8925397011363707E-3</c:v>
                </c:pt>
                <c:pt idx="13">
                  <c:v>2.4331585826379001E-3</c:v>
                </c:pt>
                <c:pt idx="14">
                  <c:v>2.0970320576223348E-3</c:v>
                </c:pt>
                <c:pt idx="15">
                  <c:v>1.6494329145454493E-3</c:v>
                </c:pt>
                <c:pt idx="16">
                  <c:v>2.6626830837046872E-3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31-4BF1-AE0C-778C2DD0FC68}"/>
            </c:ext>
          </c:extLst>
        </c:ser>
        <c:ser>
          <c:idx val="7"/>
          <c:order val="6"/>
          <c:tx>
            <c:strRef>
              <c:f>'1. Инфляц'!$Z$2</c:f>
              <c:strCache>
                <c:ptCount val="1"/>
                <c:pt idx="0">
                  <c:v>Махнаас бусад хүнс (дот)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Инфляц'!$Z$3:$Z$19</c:f>
              <c:numCache>
                <c:formatCode>0.0%</c:formatCode>
                <c:ptCount val="17"/>
                <c:pt idx="0">
                  <c:v>1.4568029075441342E-2</c:v>
                </c:pt>
                <c:pt idx="1">
                  <c:v>1.3266818489050253E-2</c:v>
                </c:pt>
                <c:pt idx="2">
                  <c:v>1.4658927122146229E-2</c:v>
                </c:pt>
                <c:pt idx="3">
                  <c:v>1.3957330814028007E-2</c:v>
                </c:pt>
                <c:pt idx="4">
                  <c:v>1.2397617906774313E-2</c:v>
                </c:pt>
                <c:pt idx="5">
                  <c:v>1.2407369165390718E-2</c:v>
                </c:pt>
                <c:pt idx="6">
                  <c:v>1.2093117860049161E-2</c:v>
                </c:pt>
                <c:pt idx="7">
                  <c:v>1.0000655746100396E-2</c:v>
                </c:pt>
                <c:pt idx="8">
                  <c:v>8.558200572407422E-3</c:v>
                </c:pt>
                <c:pt idx="9">
                  <c:v>7.660963532605757E-3</c:v>
                </c:pt>
                <c:pt idx="10">
                  <c:v>6.2521972414496417E-3</c:v>
                </c:pt>
                <c:pt idx="11">
                  <c:v>7.7530612377271447E-3</c:v>
                </c:pt>
                <c:pt idx="12">
                  <c:v>6.9876581987490007E-3</c:v>
                </c:pt>
                <c:pt idx="13">
                  <c:v>6.7522487450401335E-3</c:v>
                </c:pt>
                <c:pt idx="14">
                  <c:v>5.0197433355396266E-3</c:v>
                </c:pt>
                <c:pt idx="15">
                  <c:v>4.4289466876114413E-3</c:v>
                </c:pt>
                <c:pt idx="16">
                  <c:v>4.7714059104209949E-3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31-4BF1-AE0C-778C2DD0FC68}"/>
            </c:ext>
          </c:extLst>
        </c:ser>
        <c:ser>
          <c:idx val="8"/>
          <c:order val="7"/>
          <c:tx>
            <c:strRef>
              <c:f>'1. Инфляц'!$AA$2</c:f>
              <c:strCache>
                <c:ptCount val="1"/>
                <c:pt idx="0">
                  <c:v>Мах (дот)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'1. Инфляц'!$C$3:$D$19</c:f>
              <c:multiLvlStrCache>
                <c:ptCount val="17"/>
                <c:lvl>
                  <c:pt idx="1">
                    <c:v>2</c:v>
                  </c:pt>
                  <c:pt idx="4">
                    <c:v>5</c:v>
                  </c:pt>
                  <c:pt idx="7">
                    <c:v>8</c:v>
                  </c:pt>
                  <c:pt idx="10">
                    <c:v>11</c:v>
                  </c:pt>
                  <c:pt idx="13">
                    <c:v>2</c:v>
                  </c:pt>
                  <c:pt idx="16">
                    <c:v>5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'1. Инфляц'!$AA$3:$AA$19</c:f>
              <c:numCache>
                <c:formatCode>0.0%</c:formatCode>
                <c:ptCount val="17"/>
                <c:pt idx="0">
                  <c:v>1.1983734474449703E-2</c:v>
                </c:pt>
                <c:pt idx="1">
                  <c:v>1.1157067066636361E-2</c:v>
                </c:pt>
                <c:pt idx="2">
                  <c:v>9.1082271353453634E-3</c:v>
                </c:pt>
                <c:pt idx="3">
                  <c:v>7.0050334005318342E-3</c:v>
                </c:pt>
                <c:pt idx="4">
                  <c:v>4.7082523259225914E-3</c:v>
                </c:pt>
                <c:pt idx="5">
                  <c:v>-8.2438826307143064E-4</c:v>
                </c:pt>
                <c:pt idx="6">
                  <c:v>1.2576435257869577E-3</c:v>
                </c:pt>
                <c:pt idx="7">
                  <c:v>8.1102085764662851E-3</c:v>
                </c:pt>
                <c:pt idx="8">
                  <c:v>9.8817634535862797E-3</c:v>
                </c:pt>
                <c:pt idx="9">
                  <c:v>1.1000486300264376E-2</c:v>
                </c:pt>
                <c:pt idx="10">
                  <c:v>1.126601178506919E-2</c:v>
                </c:pt>
                <c:pt idx="11">
                  <c:v>1.3559212056778472E-2</c:v>
                </c:pt>
                <c:pt idx="12">
                  <c:v>1.567514211589361E-2</c:v>
                </c:pt>
                <c:pt idx="13">
                  <c:v>1.6332283047168276E-2</c:v>
                </c:pt>
                <c:pt idx="14">
                  <c:v>1.5719313815710234E-2</c:v>
                </c:pt>
                <c:pt idx="15">
                  <c:v>1.311882623929096E-2</c:v>
                </c:pt>
                <c:pt idx="16">
                  <c:v>8.2910634070044956E-3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40884688"/>
        <c:axId val="440882392"/>
      </c:barChart>
      <c:lineChart>
        <c:grouping val="standard"/>
        <c:varyColors val="0"/>
        <c:ser>
          <c:idx val="9"/>
          <c:order val="8"/>
          <c:tx>
            <c:strRef>
              <c:f>'1. Инфляц'!$AB$2</c:f>
              <c:strCache>
                <c:ptCount val="1"/>
                <c:pt idx="0">
                  <c:v>Жилийн инфляц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16"/>
              <c:layout>
                <c:manualLayout>
                  <c:x val="-4.7327323404588464E-2"/>
                  <c:y val="-5.95000358279376E-2"/>
                </c:manualLayout>
              </c:layout>
              <c:spPr>
                <a:solidFill>
                  <a:schemeClr val="lt1"/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800" b="1" i="0" u="none" strike="noStrike" kern="1200" baseline="0">
                      <a:solidFill>
                        <a:sysClr val="windowText" lastClr="000000"/>
                      </a:solidFill>
                      <a:latin typeface="PT Sans" panose="020B0503020203020204" pitchFamily="34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ound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4836770310401058E-2"/>
                      <c:h val="5.592744131988919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6B-47DE-A474-9A0DE317F873}"/>
                </c:ext>
              </c:extLst>
            </c:dLbl>
            <c:spPr>
              <a:noFill/>
              <a:ln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[121]m_cal!$B$1:$O$2</c:f>
              <c:multiLvlStrCache>
                <c:ptCount val="2"/>
                <c:lvl>
                  <c:pt idx="1">
                    <c:v>2</c:v>
                  </c:pt>
                </c:lvl>
                <c:lvl>
                  <c:pt idx="0">
                    <c:v>2025</c:v>
                  </c:pt>
                </c:lvl>
                <c:lvl/>
                <c:lvl>
                  <c:pt idx="1">
                    <c:v>11</c:v>
                  </c:pt>
                </c:lvl>
                <c:lvl/>
                <c:lvl/>
                <c:lvl>
                  <c:pt idx="1">
                    <c:v>8</c:v>
                  </c:pt>
                </c:lvl>
                <c:lvl/>
                <c:lvl/>
                <c:lvl>
                  <c:pt idx="1">
                    <c:v>5</c:v>
                  </c:pt>
                </c:lvl>
                <c:lvl/>
                <c:lvl/>
                <c:lvl>
                  <c:pt idx="1">
                    <c:v>2</c:v>
                  </c:pt>
                </c:lvl>
                <c:lvl>
                  <c:pt idx="0">
                    <c:v>2024</c:v>
                  </c:pt>
                </c:lvl>
              </c:multiLvlStrCache>
            </c:multiLvlStrRef>
          </c:cat>
          <c:val>
            <c:numRef>
              <c:f>'1. Инфляц'!$AB$3:$AB$19</c:f>
              <c:numCache>
                <c:formatCode>0.0%</c:formatCode>
                <c:ptCount val="17"/>
                <c:pt idx="0">
                  <c:v>6.7269065608311029E-2</c:v>
                </c:pt>
                <c:pt idx="1">
                  <c:v>6.253330338660823E-2</c:v>
                </c:pt>
                <c:pt idx="2">
                  <c:v>6.1751567081921976E-2</c:v>
                </c:pt>
                <c:pt idx="3">
                  <c:v>5.7153103558935214E-2</c:v>
                </c:pt>
                <c:pt idx="4">
                  <c:v>5.1251214332863171E-2</c:v>
                </c:pt>
                <c:pt idx="5">
                  <c:v>4.5770782943389099E-2</c:v>
                </c:pt>
                <c:pt idx="6">
                  <c:v>5.0884687060300138E-2</c:v>
                </c:pt>
                <c:pt idx="7">
                  <c:v>6.1323016556556142E-2</c:v>
                </c:pt>
                <c:pt idx="8">
                  <c:v>6.3308182975802207E-2</c:v>
                </c:pt>
                <c:pt idx="9">
                  <c:v>6.5728635877843944E-2</c:v>
                </c:pt>
                <c:pt idx="10">
                  <c:v>7.4048274610996723E-2</c:v>
                </c:pt>
                <c:pt idx="11">
                  <c:v>8.3591145348808293E-2</c:v>
                </c:pt>
                <c:pt idx="12">
                  <c:v>8.7112191125068739E-2</c:v>
                </c:pt>
                <c:pt idx="13">
                  <c:v>9.5688087673903688E-2</c:v>
                </c:pt>
                <c:pt idx="14">
                  <c:v>9.1020943294784384E-2</c:v>
                </c:pt>
                <c:pt idx="15">
                  <c:v>8.6334765918372636E-2</c:v>
                </c:pt>
                <c:pt idx="16">
                  <c:v>8.2803589306901015E-2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8631-4BF1-AE0C-778C2DD0F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84688"/>
        <c:axId val="440882392"/>
      </c:lineChart>
      <c:catAx>
        <c:axId val="4408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E8E8E8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2392"/>
        <c:crosses val="autoZero"/>
        <c:auto val="1"/>
        <c:lblAlgn val="ctr"/>
        <c:lblOffset val="100"/>
        <c:noMultiLvlLbl val="0"/>
      </c:catAx>
      <c:valAx>
        <c:axId val="440882392"/>
        <c:scaling>
          <c:orientation val="minMax"/>
          <c:max val="0.12000000000000001"/>
          <c:min val="-1.0000000000000002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rgbClr val="E8E8E8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40884688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7351525769661157E-3"/>
          <c:w val="1"/>
          <c:h val="0.206931982622363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71243185882092E-2"/>
          <c:y val="1.982810486428498E-2"/>
          <c:w val="0.91039739763849126"/>
          <c:h val="0.75666177612179475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'3.2.4 Хөрөнгийн зах'!$AK$2</c:f>
              <c:strCache>
                <c:ptCount val="1"/>
                <c:pt idx="0">
                  <c:v>ЗГ-ын бонд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rgbClr val="E8E8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F-4D2F-A968-1E1CD1B541F5}"/>
              </c:ext>
            </c:extLst>
          </c:dPt>
          <c:cat>
            <c:multiLvlStrRef>
              <c:f>'3.2.4 Хөрөнгийн зах'!$AH$7:$AI$23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зах'!$AK$7:$AK$23</c:f>
              <c:numCache>
                <c:formatCode>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48-4284-AE2E-50DE49FCB4A3}"/>
            </c:ext>
          </c:extLst>
        </c:ser>
        <c:ser>
          <c:idx val="0"/>
          <c:order val="1"/>
          <c:tx>
            <c:strRef>
              <c:f>'3.2.4 Хөрөнгийн зах'!$AL$2</c:f>
              <c:strCache>
                <c:ptCount val="1"/>
                <c:pt idx="0">
                  <c:v>Компанийн бонд, анхдагч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зах'!$AL$7:$AL$23</c:f>
              <c:numCache>
                <c:formatCode>0.00</c:formatCode>
                <c:ptCount val="17"/>
                <c:pt idx="0">
                  <c:v>0</c:v>
                </c:pt>
                <c:pt idx="1">
                  <c:v>355.73647</c:v>
                </c:pt>
                <c:pt idx="2">
                  <c:v>219.41376754300001</c:v>
                </c:pt>
                <c:pt idx="3">
                  <c:v>144.90459999999999</c:v>
                </c:pt>
                <c:pt idx="4">
                  <c:v>0</c:v>
                </c:pt>
                <c:pt idx="5">
                  <c:v>79.718000000000004</c:v>
                </c:pt>
                <c:pt idx="6">
                  <c:v>0</c:v>
                </c:pt>
                <c:pt idx="7">
                  <c:v>20</c:v>
                </c:pt>
                <c:pt idx="8">
                  <c:v>8.5</c:v>
                </c:pt>
                <c:pt idx="9">
                  <c:v>18</c:v>
                </c:pt>
                <c:pt idx="10">
                  <c:v>49</c:v>
                </c:pt>
                <c:pt idx="11">
                  <c:v>32</c:v>
                </c:pt>
                <c:pt idx="12">
                  <c:v>0</c:v>
                </c:pt>
                <c:pt idx="13">
                  <c:v>20</c:v>
                </c:pt>
                <c:pt idx="14">
                  <c:v>10</c:v>
                </c:pt>
                <c:pt idx="15">
                  <c:v>202.22417999999999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C-450B-8BC4-A37AA98FC7B3}"/>
            </c:ext>
          </c:extLst>
        </c:ser>
        <c:ser>
          <c:idx val="1"/>
          <c:order val="2"/>
          <c:tx>
            <c:strRef>
              <c:f>'3.2.4 Хөрөнгийн зах'!$AM$2</c:f>
              <c:strCache>
                <c:ptCount val="1"/>
                <c:pt idx="0">
                  <c:v>Компанийн бонд, хоёрдогч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зах'!$AM$7:$AM$23</c:f>
              <c:numCache>
                <c:formatCode>0.00</c:formatCode>
                <c:ptCount val="17"/>
                <c:pt idx="0">
                  <c:v>0.46513351999999997</c:v>
                </c:pt>
                <c:pt idx="1">
                  <c:v>161.26595893084999</c:v>
                </c:pt>
                <c:pt idx="2">
                  <c:v>165.60714121540002</c:v>
                </c:pt>
                <c:pt idx="3">
                  <c:v>0.80867067337999288</c:v>
                </c:pt>
                <c:pt idx="4">
                  <c:v>17.891928604499999</c:v>
                </c:pt>
                <c:pt idx="5">
                  <c:v>4.3040133009999977</c:v>
                </c:pt>
                <c:pt idx="6">
                  <c:v>3.2194562860000002</c:v>
                </c:pt>
                <c:pt idx="7">
                  <c:v>8.9268860020799998</c:v>
                </c:pt>
                <c:pt idx="8">
                  <c:v>3.3769084530000004</c:v>
                </c:pt>
                <c:pt idx="9">
                  <c:v>7.5736585407000021</c:v>
                </c:pt>
                <c:pt idx="10">
                  <c:v>10.674019949999995</c:v>
                </c:pt>
                <c:pt idx="11">
                  <c:v>8.9590000000000032</c:v>
                </c:pt>
                <c:pt idx="12">
                  <c:v>42.562623709999997</c:v>
                </c:pt>
                <c:pt idx="13">
                  <c:v>2.4707425000000001</c:v>
                </c:pt>
                <c:pt idx="14">
                  <c:v>40.573991229999997</c:v>
                </c:pt>
                <c:pt idx="15">
                  <c:v>78.421473667000043</c:v>
                </c:pt>
                <c:pt idx="16" formatCode="_-* #,##0.0_₮_-;\-* #,##0.0_₮_-;_-* &quot;-&quot;??_₮_-;_-@_-">
                  <c:v>48.033073552000005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5C-450B-8BC4-A37AA98FC7B3}"/>
            </c:ext>
          </c:extLst>
        </c:ser>
        <c:ser>
          <c:idx val="2"/>
          <c:order val="3"/>
          <c:tx>
            <c:strRef>
              <c:f>'3.2.4 Хөрөнгийн зах'!$AN$2</c:f>
              <c:strCache>
                <c:ptCount val="1"/>
                <c:pt idx="0">
                  <c:v>Хувьцаа, анхдагч 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зах'!$AN$7:$AN$23</c:f>
              <c:numCache>
                <c:formatCode>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74.695881082000014</c:v>
                </c:pt>
                <c:pt idx="4">
                  <c:v>0</c:v>
                </c:pt>
                <c:pt idx="5">
                  <c:v>0</c:v>
                </c:pt>
                <c:pt idx="6">
                  <c:v>21.493109397000001</c:v>
                </c:pt>
                <c:pt idx="7">
                  <c:v>154.29194039000001</c:v>
                </c:pt>
                <c:pt idx="8">
                  <c:v>11.915760300000001</c:v>
                </c:pt>
                <c:pt idx="9">
                  <c:v>313.04923917100007</c:v>
                </c:pt>
                <c:pt idx="10">
                  <c:v>10.985082070000001</c:v>
                </c:pt>
                <c:pt idx="11">
                  <c:v>8.3000000000000007</c:v>
                </c:pt>
                <c:pt idx="12">
                  <c:v>8.9039999999999999</c:v>
                </c:pt>
                <c:pt idx="13">
                  <c:v>15.234677184000001</c:v>
                </c:pt>
                <c:pt idx="14">
                  <c:v>0.67500000000000004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5C-450B-8BC4-A37AA98FC7B3}"/>
            </c:ext>
          </c:extLst>
        </c:ser>
        <c:ser>
          <c:idx val="3"/>
          <c:order val="4"/>
          <c:tx>
            <c:strRef>
              <c:f>'3.2.4 Хөрөнгийн зах'!$AO$2</c:f>
              <c:strCache>
                <c:ptCount val="1"/>
                <c:pt idx="0">
                  <c:v>Хувьцаа, хоёрдогч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зах'!$AO$7:$AO$23</c:f>
              <c:numCache>
                <c:formatCode>0.00</c:formatCode>
                <c:ptCount val="17"/>
                <c:pt idx="0">
                  <c:v>65.927312430410012</c:v>
                </c:pt>
                <c:pt idx="1">
                  <c:v>53.624071918779904</c:v>
                </c:pt>
                <c:pt idx="2">
                  <c:v>66.579100047499992</c:v>
                </c:pt>
                <c:pt idx="3">
                  <c:v>44.10494879438</c:v>
                </c:pt>
                <c:pt idx="4">
                  <c:v>95.398911386760005</c:v>
                </c:pt>
                <c:pt idx="5">
                  <c:v>18.295108342999999</c:v>
                </c:pt>
                <c:pt idx="6">
                  <c:v>15.229697144000001</c:v>
                </c:pt>
                <c:pt idx="7">
                  <c:v>38.646268639710001</c:v>
                </c:pt>
                <c:pt idx="8">
                  <c:v>40.624568622000005</c:v>
                </c:pt>
                <c:pt idx="9">
                  <c:v>64.212747152859961</c:v>
                </c:pt>
                <c:pt idx="10">
                  <c:v>26.229811630999997</c:v>
                </c:pt>
                <c:pt idx="11">
                  <c:v>43.012872594140056</c:v>
                </c:pt>
                <c:pt idx="12">
                  <c:v>118.65274322808</c:v>
                </c:pt>
                <c:pt idx="13">
                  <c:v>41.910394086700009</c:v>
                </c:pt>
                <c:pt idx="14">
                  <c:v>57.12595144838</c:v>
                </c:pt>
                <c:pt idx="15">
                  <c:v>99.83</c:v>
                </c:pt>
                <c:pt idx="16">
                  <c:v>47.324060621149997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5C-450B-8BC4-A37AA98FC7B3}"/>
            </c:ext>
          </c:extLst>
        </c:ser>
        <c:ser>
          <c:idx val="4"/>
          <c:order val="5"/>
          <c:tx>
            <c:strRef>
              <c:f>'3.2.4 Хөрөнгийн зах'!$AP$2</c:f>
              <c:strCache>
                <c:ptCount val="1"/>
                <c:pt idx="0">
                  <c:v>ХОС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зах'!$AP$7:$AP$23</c:f>
              <c:numCache>
                <c:formatCode>0.00</c:formatCode>
                <c:ptCount val="17"/>
                <c:pt idx="0">
                  <c:v>1.30505793223</c:v>
                </c:pt>
                <c:pt idx="1">
                  <c:v>4.1896662191099994</c:v>
                </c:pt>
                <c:pt idx="2">
                  <c:v>48.94193578398</c:v>
                </c:pt>
                <c:pt idx="3">
                  <c:v>2.39458267906</c:v>
                </c:pt>
                <c:pt idx="4">
                  <c:v>1.2105106862400001</c:v>
                </c:pt>
                <c:pt idx="5">
                  <c:v>1.12977268188</c:v>
                </c:pt>
                <c:pt idx="6">
                  <c:v>0.80913914699999989</c:v>
                </c:pt>
                <c:pt idx="7">
                  <c:v>1.01607717616</c:v>
                </c:pt>
                <c:pt idx="8">
                  <c:v>2.4615107059999999</c:v>
                </c:pt>
                <c:pt idx="9">
                  <c:v>0.94181406461999995</c:v>
                </c:pt>
                <c:pt idx="10">
                  <c:v>1.9333200470000003</c:v>
                </c:pt>
                <c:pt idx="11">
                  <c:v>0.58099999999999996</c:v>
                </c:pt>
                <c:pt idx="12">
                  <c:v>1.1657006458400001</c:v>
                </c:pt>
                <c:pt idx="13">
                  <c:v>1.7550856163599999</c:v>
                </c:pt>
                <c:pt idx="14">
                  <c:v>1.48902099017</c:v>
                </c:pt>
                <c:pt idx="15">
                  <c:v>6.4895510598300001</c:v>
                </c:pt>
                <c:pt idx="16">
                  <c:v>0.72049313032999995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5C-450B-8BC4-A37AA98FC7B3}"/>
            </c:ext>
          </c:extLst>
        </c:ser>
        <c:ser>
          <c:idx val="5"/>
          <c:order val="6"/>
          <c:tx>
            <c:strRef>
              <c:f>'3.2.4 Хөрөнгийн зах'!$AQ$2</c:f>
              <c:strCache>
                <c:ptCount val="1"/>
                <c:pt idx="0">
                  <c:v>ХБҮЦ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'3.2.4 Хөрөнгийн зах'!$AH$7:$AI$23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зах'!$AQ$7:$AQ$23</c:f>
              <c:numCache>
                <c:formatCode>0.00</c:formatCode>
                <c:ptCount val="17"/>
                <c:pt idx="0">
                  <c:v>4.1410444100000001</c:v>
                </c:pt>
                <c:pt idx="1">
                  <c:v>3.5499999999999996E-4</c:v>
                </c:pt>
                <c:pt idx="2">
                  <c:v>8.9673089999999997E-2</c:v>
                </c:pt>
                <c:pt idx="3">
                  <c:v>0</c:v>
                </c:pt>
                <c:pt idx="4">
                  <c:v>5.3243</c:v>
                </c:pt>
                <c:pt idx="5">
                  <c:v>52.662080120000006</c:v>
                </c:pt>
                <c:pt idx="6">
                  <c:v>11.724732319999999</c:v>
                </c:pt>
                <c:pt idx="7">
                  <c:v>29.222026940000003</c:v>
                </c:pt>
                <c:pt idx="8">
                  <c:v>7.2645406999999995</c:v>
                </c:pt>
                <c:pt idx="9">
                  <c:v>34.937801919999998</c:v>
                </c:pt>
                <c:pt idx="10">
                  <c:v>2.5245627999999996</c:v>
                </c:pt>
                <c:pt idx="11">
                  <c:v>18.771999999999998</c:v>
                </c:pt>
                <c:pt idx="12">
                  <c:v>16.728385300000003</c:v>
                </c:pt>
                <c:pt idx="13">
                  <c:v>27.703246309999997</c:v>
                </c:pt>
                <c:pt idx="14">
                  <c:v>65.951938849999991</c:v>
                </c:pt>
                <c:pt idx="15">
                  <c:v>36.253109469999998</c:v>
                </c:pt>
                <c:pt idx="16">
                  <c:v>28.223347420000003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5C-450B-8BC4-A37AA98F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83420520"/>
        <c:axId val="682070768"/>
      </c:barChart>
      <c:lineChart>
        <c:grouping val="standard"/>
        <c:varyColors val="0"/>
        <c:ser>
          <c:idx val="6"/>
          <c:order val="7"/>
          <c:tx>
            <c:strRef>
              <c:f>'3.2.4 Хөрөнгийн зах'!$AJ$2</c:f>
              <c:strCache>
                <c:ptCount val="1"/>
                <c:pt idx="0">
                  <c:v>Нийт арилжааны дүн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2.792120215742263E-2"/>
                  <c:y val="-4.1514041514041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2F-4655-8BD3-6460E54B9293}"/>
                </c:ext>
              </c:extLst>
            </c:dLbl>
            <c:dLbl>
              <c:idx val="13"/>
              <c:layout>
                <c:manualLayout>
                  <c:x val="-3.5331228528715251E-2"/>
                  <c:y val="-2.939632788941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F-4655-8BD3-6460E54B9293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'3.2.4 Хөрөнгийн зах'!$AH$7:$AI$23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'3.2.4 Хөрөнгийн зах'!$AJ$7:$AJ$23</c:f>
              <c:numCache>
                <c:formatCode>0.00</c:formatCode>
                <c:ptCount val="17"/>
                <c:pt idx="0">
                  <c:v>71.838548292639999</c:v>
                </c:pt>
                <c:pt idx="1">
                  <c:v>574.81652206873991</c:v>
                </c:pt>
                <c:pt idx="2">
                  <c:v>500.63161767987998</c:v>
                </c:pt>
                <c:pt idx="3">
                  <c:v>266.90868322882</c:v>
                </c:pt>
                <c:pt idx="4">
                  <c:v>119.82565067697</c:v>
                </c:pt>
                <c:pt idx="5">
                  <c:v>156.10896998401998</c:v>
                </c:pt>
                <c:pt idx="6">
                  <c:v>52.476134293000001</c:v>
                </c:pt>
                <c:pt idx="7">
                  <c:v>252.10319914794999</c:v>
                </c:pt>
                <c:pt idx="8">
                  <c:v>74.143288780419994</c:v>
                </c:pt>
                <c:pt idx="9">
                  <c:v>438.71526084917997</c:v>
                </c:pt>
                <c:pt idx="10">
                  <c:v>101.34679649835999</c:v>
                </c:pt>
                <c:pt idx="11">
                  <c:v>111.65</c:v>
                </c:pt>
                <c:pt idx="12">
                  <c:v>188.01345288392</c:v>
                </c:pt>
                <c:pt idx="13">
                  <c:v>609.07414569706009</c:v>
                </c:pt>
                <c:pt idx="14">
                  <c:v>175.81590251854999</c:v>
                </c:pt>
                <c:pt idx="15">
                  <c:v>433.22146668755994</c:v>
                </c:pt>
                <c:pt idx="16" formatCode="_-* #,##0.0_₮_-;\-* #,##0.0_₮_-;_-* &quot;-&quot;??_₮_-;_-@_-">
                  <c:v>124.30097472348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1C5C-450B-8BC4-A37AA98F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420520"/>
        <c:axId val="682070768"/>
      </c:lineChart>
      <c:catAx>
        <c:axId val="6834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>
                <a:alpha val="49804"/>
              </a:srgb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2070768"/>
        <c:crosses val="autoZero"/>
        <c:auto val="1"/>
        <c:lblAlgn val="ctr"/>
        <c:lblOffset val="100"/>
        <c:noMultiLvlLbl val="0"/>
      </c:catAx>
      <c:valAx>
        <c:axId val="682070768"/>
        <c:scaling>
          <c:orientation val="minMax"/>
          <c:max val="7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mn-MN"/>
                  <a:t>тэрбум төгрөг</a:t>
                </a:r>
              </a:p>
            </c:rich>
          </c:tx>
          <c:layout>
            <c:manualLayout>
              <c:xMode val="edge"/>
              <c:yMode val="edge"/>
              <c:x val="0"/>
              <c:y val="0.385116111258776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83420520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633766318516022E-2"/>
          <c:y val="0.85375652379174916"/>
          <c:w val="0.90962468609314073"/>
          <c:h val="0.13161981946884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7.5239946335409466E-2"/>
          <c:y val="1.04403318493212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7065685390124506E-2"/>
          <c:y val="0.11711606882473025"/>
          <c:w val="0.5340286657145874"/>
          <c:h val="0.7976473810338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'3.25-26'!$B$14</c:f>
              <c:strCache>
                <c:ptCount val="1"/>
                <c:pt idx="0">
                  <c:v>Татварын бус орлого</c:v>
                </c:pt>
              </c:strCache>
            </c:strRef>
          </c:tx>
          <c:spPr>
            <a:solidFill>
              <a:srgbClr val="286A6C"/>
            </a:solidFill>
            <a:ln w="3175" cap="rnd">
              <a:noFill/>
              <a:prstDash val="solid"/>
              <a:round/>
            </a:ln>
            <a:effectLst/>
          </c:spPr>
          <c:invertIfNegative val="0"/>
          <c:cat>
            <c:numRef>
              <c:f>'3.25-26'!$C$5:$E$5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'3.25-26'!$C$14:$E$14</c:f>
              <c:numCache>
                <c:formatCode>0.0</c:formatCode>
                <c:ptCount val="3"/>
                <c:pt idx="0">
                  <c:v>0.42681464652672002</c:v>
                </c:pt>
                <c:pt idx="1">
                  <c:v>0.7538542536495606</c:v>
                </c:pt>
                <c:pt idx="2">
                  <c:v>0.67620748159025057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A4-4E2B-9E7A-57006579B411}"/>
            </c:ext>
          </c:extLst>
        </c:ser>
        <c:ser>
          <c:idx val="2"/>
          <c:order val="1"/>
          <c:tx>
            <c:strRef>
              <c:f>'3.25-26'!$B$13</c:f>
              <c:strCache>
                <c:ptCount val="1"/>
                <c:pt idx="0">
                  <c:v>Бусад татварын орлого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'3.25-26'!$C$13:$E$13</c:f>
              <c:numCache>
                <c:formatCode>0.0</c:formatCode>
                <c:ptCount val="3"/>
                <c:pt idx="0">
                  <c:v>1.2062483509105086</c:v>
                </c:pt>
                <c:pt idx="1">
                  <c:v>1.662049591010833</c:v>
                </c:pt>
                <c:pt idx="2">
                  <c:v>1.777710488616447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1A4-4E2B-9E7A-57006579B411}"/>
            </c:ext>
          </c:extLst>
        </c:ser>
        <c:ser>
          <c:idx val="6"/>
          <c:order val="2"/>
          <c:tx>
            <c:strRef>
              <c:f>'3.25-26'!$B$9</c:f>
              <c:strCache>
                <c:ptCount val="1"/>
                <c:pt idx="0">
                  <c:v>Орлогын албан татвар</c:v>
                </c:pt>
              </c:strCache>
            </c:strRef>
          </c:tx>
          <c:spPr>
            <a:solidFill>
              <a:srgbClr val="C57F7F">
                <a:alpha val="80000"/>
              </a:srgbClr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182-4DD1-A195-BA302561D9C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82-4DD1-A195-BA302561D9C9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82-4DD1-A195-BA302561D9C9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82-4DD1-A195-BA302561D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'3.25-26'!$C$9:$E$9</c:f>
              <c:numCache>
                <c:formatCode>0.0</c:formatCode>
                <c:ptCount val="3"/>
                <c:pt idx="0">
                  <c:v>2.23725269974079</c:v>
                </c:pt>
                <c:pt idx="1">
                  <c:v>3.8114327023731698</c:v>
                </c:pt>
                <c:pt idx="2">
                  <c:v>3.2757453866659096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012-4B7E-BB28-682D07452CED}"/>
            </c:ext>
          </c:extLst>
        </c:ser>
        <c:ser>
          <c:idx val="5"/>
          <c:order val="3"/>
          <c:tx>
            <c:strRef>
              <c:f>'3.25-26'!$B$11</c:f>
              <c:strCache>
                <c:ptCount val="1"/>
                <c:pt idx="0">
                  <c:v>НӨАТ</c:v>
                </c:pt>
              </c:strCache>
            </c:strRef>
          </c:tx>
          <c:spPr>
            <a:solidFill>
              <a:srgbClr val="C57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82-4DD1-A195-BA302561D9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82-4DD1-A195-BA302561D9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82-4DD1-A195-BA302561D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'3.25-26'!$C$11:$E$11</c:f>
              <c:numCache>
                <c:formatCode>0.0</c:formatCode>
                <c:ptCount val="3"/>
                <c:pt idx="0">
                  <c:v>1.7246646262485801</c:v>
                </c:pt>
                <c:pt idx="1">
                  <c:v>2.25735221238843</c:v>
                </c:pt>
                <c:pt idx="2">
                  <c:v>2.29240238763103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2-4B7E-BB28-682D07452CED}"/>
            </c:ext>
          </c:extLst>
        </c:ser>
        <c:ser>
          <c:idx val="3"/>
          <c:order val="4"/>
          <c:tx>
            <c:strRef>
              <c:f>'3.25-26'!$B$10</c:f>
              <c:strCache>
                <c:ptCount val="1"/>
                <c:pt idx="0">
                  <c:v>НД-ын орлого</c:v>
                </c:pt>
              </c:strCache>
            </c:strRef>
          </c:tx>
          <c:spPr>
            <a:solidFill>
              <a:srgbClr val="FBBF7F"/>
            </a:solidFill>
            <a:ln w="3175" cmpd="sng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B1A4-4E2B-9E7A-57006579B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'3.25-26'!$C$10:$E$10</c:f>
              <c:numCache>
                <c:formatCode>0.0</c:formatCode>
                <c:ptCount val="3"/>
                <c:pt idx="0">
                  <c:v>1.4263946530460567</c:v>
                </c:pt>
                <c:pt idx="1">
                  <c:v>1.7280362270830822</c:v>
                </c:pt>
                <c:pt idx="2">
                  <c:v>2.0765806801536399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A4-4E2B-9E7A-57006579B411}"/>
            </c:ext>
          </c:extLst>
        </c:ser>
        <c:ser>
          <c:idx val="4"/>
          <c:order val="5"/>
          <c:tx>
            <c:strRef>
              <c:f>'3.25-26'!$B$12</c:f>
              <c:strCache>
                <c:ptCount val="1"/>
                <c:pt idx="0">
                  <c:v>АМНАТ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1A4-4E2B-9E7A-57006579B4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1A4-4E2B-9E7A-57006579B4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1A4-4E2B-9E7A-57006579B41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A4-4E2B-9E7A-57006579B4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A4-4E2B-9E7A-57006579B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'3.25-26'!$C$12:$E$12</c:f>
              <c:numCache>
                <c:formatCode>0.0</c:formatCode>
                <c:ptCount val="3"/>
                <c:pt idx="0">
                  <c:v>1.4824159153711942</c:v>
                </c:pt>
                <c:pt idx="1">
                  <c:v>1.8592430379899858</c:v>
                </c:pt>
                <c:pt idx="2">
                  <c:v>0.61294101989417993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00344"/>
        <c:axId val="616700672"/>
      </c:barChart>
      <c:lineChart>
        <c:grouping val="standard"/>
        <c:varyColors val="0"/>
        <c:ser>
          <c:idx val="1"/>
          <c:order val="6"/>
          <c:tx>
            <c:strRef>
              <c:f>'3.25-26'!$B$7</c:f>
              <c:strCache>
                <c:ptCount val="1"/>
                <c:pt idx="0">
                  <c:v>Тэнцвэржүүлсэн орлого</c:v>
                </c:pt>
              </c:strCache>
            </c:strRef>
          </c:tx>
          <c:spPr>
            <a:ln w="3175">
              <a:solidFill>
                <a:sysClr val="windowText" lastClr="000000"/>
              </a:solidFill>
              <a:prstDash val="dash"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'3.25-26'!$C$5:$E$5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'3.25-26'!$C$7:$E$7</c:f>
              <c:numCache>
                <c:formatCode>0.0</c:formatCode>
                <c:ptCount val="3"/>
                <c:pt idx="0">
                  <c:v>8.503790891843849</c:v>
                </c:pt>
                <c:pt idx="1">
                  <c:v>12.071968024495062</c:v>
                </c:pt>
                <c:pt idx="2">
                  <c:v>10.711587444551459</c:v>
                </c:pt>
              </c:numCache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D-B1A4-4E2B-9E7A-57006579B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6700344"/>
        <c:axId val="616700672"/>
      </c:lineChart>
      <c:catAx>
        <c:axId val="6167003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672"/>
        <c:crosses val="autoZero"/>
        <c:auto val="1"/>
        <c:lblAlgn val="ctr"/>
        <c:lblOffset val="100"/>
        <c:noMultiLvlLbl val="0"/>
      </c:catAx>
      <c:valAx>
        <c:axId val="6167006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rgbClr val="373334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6700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27511094336277"/>
          <c:y val="0.10931603972935643"/>
          <c:w val="0.34667364611171431"/>
          <c:h val="0.88630535169362401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mn-MN"/>
              <a:t>их наяд ₮</a:t>
            </a:r>
            <a:endParaRPr lang="en-US"/>
          </a:p>
        </c:rich>
      </c:tx>
      <c:layout>
        <c:manualLayout>
          <c:xMode val="edge"/>
          <c:yMode val="edge"/>
          <c:x val="5.2661597895207933E-2"/>
          <c:y val="1.27271416772468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5172909871621695E-2"/>
          <c:y val="0.13067112880413509"/>
          <c:w val="0.4998137875181366"/>
          <c:h val="0.7865943733096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'3.25-26'!$B$19</c:f>
              <c:strCache>
                <c:ptCount val="1"/>
                <c:pt idx="0">
                  <c:v>Бараа, үйлчилгээний зардал</c:v>
                </c:pt>
              </c:strCache>
            </c:strRef>
          </c:tx>
          <c:spPr>
            <a:solidFill>
              <a:srgbClr val="286A6C"/>
            </a:solidFill>
            <a:ln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'3.25-26'!$C$19:$E$19</c:f>
              <c:numCache>
                <c:formatCode>0.0</c:formatCode>
                <c:ptCount val="3"/>
                <c:pt idx="0">
                  <c:v>1.6</c:v>
                </c:pt>
                <c:pt idx="1">
                  <c:v>3.6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A9-475C-8D5F-80A6320ADF07}"/>
            </c:ext>
          </c:extLst>
        </c:ser>
        <c:ser>
          <c:idx val="1"/>
          <c:order val="1"/>
          <c:tx>
            <c:strRef>
              <c:f>'3.25-26'!$B$20</c:f>
              <c:strCache>
                <c:ptCount val="1"/>
                <c:pt idx="0">
                  <c:v>Татаас ба шилжүүлэг</c:v>
                </c:pt>
              </c:strCache>
            </c:strRef>
          </c:tx>
          <c:spPr>
            <a:solidFill>
              <a:srgbClr val="7EA6A7">
                <a:alpha val="80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'3.25-26'!$C$20:$E$20</c:f>
              <c:numCache>
                <c:formatCode>0.0</c:formatCode>
                <c:ptCount val="3"/>
                <c:pt idx="0">
                  <c:v>4</c:v>
                </c:pt>
                <c:pt idx="1">
                  <c:v>4.5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A9-475C-8D5F-80A6320ADF07}"/>
            </c:ext>
          </c:extLst>
        </c:ser>
        <c:ser>
          <c:idx val="4"/>
          <c:order val="2"/>
          <c:tx>
            <c:strRef>
              <c:f>'3.25-26'!$B$21</c:f>
              <c:strCache>
                <c:ptCount val="1"/>
                <c:pt idx="0">
                  <c:v>Хөрөнгийн зардал</c:v>
                </c:pt>
              </c:strCache>
            </c:strRef>
          </c:tx>
          <c:spPr>
            <a:solidFill>
              <a:srgbClr val="FBBF7F"/>
            </a:solidFill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BA9-475C-8D5F-80A6320AD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9BA9-475C-8D5F-80A6320AD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'3.25-26'!$C$21:$E$21</c:f>
              <c:numCache>
                <c:formatCode>0.0</c:formatCode>
                <c:ptCount val="3"/>
                <c:pt idx="0">
                  <c:v>0.9</c:v>
                </c:pt>
                <c:pt idx="1">
                  <c:v>1.5</c:v>
                </c:pt>
                <c:pt idx="2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BA9-475C-8D5F-80A6320ADF07}"/>
            </c:ext>
          </c:extLst>
        </c:ser>
        <c:ser>
          <c:idx val="3"/>
          <c:order val="4"/>
          <c:tx>
            <c:strRef>
              <c:f>'3.25-26'!$B$22</c:f>
              <c:strCache>
                <c:ptCount val="1"/>
                <c:pt idx="0">
                  <c:v>Хүүний зардал</c:v>
                </c:pt>
              </c:strCache>
            </c:strRef>
          </c:tx>
          <c:spPr>
            <a:solidFill>
              <a:srgbClr val="FCE7D8"/>
            </a:solidFill>
            <a:ln>
              <a:noFill/>
            </a:ln>
          </c:spPr>
          <c:invertIfNegative val="0"/>
          <c:cat>
            <c:numRef>
              <c:f>'3.25-26'!$C$16:$E$16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'3.25-26'!$C$22:$E$22</c:f>
              <c:numCache>
                <c:formatCode>0.0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19-43AD-8D0B-D8F3374D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08649608"/>
        <c:axId val="608649936"/>
      </c:barChart>
      <c:lineChart>
        <c:grouping val="standard"/>
        <c:varyColors val="0"/>
        <c:ser>
          <c:idx val="2"/>
          <c:order val="3"/>
          <c:tx>
            <c:strRef>
              <c:f>'3.25-26'!$B$18</c:f>
              <c:strCache>
                <c:ptCount val="1"/>
                <c:pt idx="0">
                  <c:v>Нийт зардал</c:v>
                </c:pt>
              </c:strCache>
            </c:strRef>
          </c:tx>
          <c:marker>
            <c:symbol val="none"/>
          </c:marker>
          <c:dPt>
            <c:idx val="0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9BA9-475C-8D5F-80A6320ADF07}"/>
              </c:ext>
            </c:extLst>
          </c:dPt>
          <c:dPt>
            <c:idx val="1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9BA9-475C-8D5F-80A6320ADF07}"/>
              </c:ext>
            </c:extLst>
          </c:dPt>
          <c:dPt>
            <c:idx val="2"/>
            <c:bubble3D val="0"/>
            <c:spPr>
              <a:ln w="3175">
                <a:solidFill>
                  <a:sysClr val="windowText" lastClr="000000">
                    <a:lumMod val="85000"/>
                    <a:lumOff val="15000"/>
                  </a:sysClr>
                </a:solidFill>
                <a:prstDash val="dash"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9BA9-475C-8D5F-80A6320ADF0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'3.25-26'!$C$16:$E$16</c:f>
              <c:numCache>
                <c:formatCode>0.00</c:formatCode>
                <c:ptCount val="3"/>
                <c:pt idx="0">
                  <c:v>2023.05</c:v>
                </c:pt>
                <c:pt idx="1">
                  <c:v>2024.05</c:v>
                </c:pt>
                <c:pt idx="2">
                  <c:v>2025.05</c:v>
                </c:pt>
              </c:numCache>
            </c:numRef>
          </c:cat>
          <c:val>
            <c:numRef>
              <c:f>'3.25-26'!$C$18:$E$18</c:f>
              <c:numCache>
                <c:formatCode>0.0</c:formatCode>
                <c:ptCount val="3"/>
                <c:pt idx="0">
                  <c:v>7.1</c:v>
                </c:pt>
                <c:pt idx="1">
                  <c:v>10</c:v>
                </c:pt>
                <c:pt idx="2">
                  <c:v>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9BA9-475C-8D5F-80A6320AD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8649608"/>
        <c:axId val="608649936"/>
      </c:lineChart>
      <c:catAx>
        <c:axId val="60864960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low"/>
        <c:spPr>
          <a:ln>
            <a:solidFill>
              <a:srgbClr val="373334"/>
            </a:solidFill>
          </a:ln>
        </c:spPr>
        <c:crossAx val="608649936"/>
        <c:crosses val="autoZero"/>
        <c:auto val="1"/>
        <c:lblAlgn val="ctr"/>
        <c:lblOffset val="100"/>
        <c:noMultiLvlLbl val="0"/>
      </c:catAx>
      <c:valAx>
        <c:axId val="60864993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rgbClr val="373334"/>
            </a:solidFill>
          </a:ln>
        </c:spPr>
        <c:crossAx val="60864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887146473985597"/>
          <c:y val="0.11180843954798772"/>
          <c:w val="0.29831093435097522"/>
          <c:h val="0.74982202514289042"/>
        </c:manualLayout>
      </c:layout>
      <c:overlay val="0"/>
      <c:spPr>
        <a:solidFill>
          <a:sysClr val="window" lastClr="FFFFFF">
            <a:alpha val="39000"/>
          </a:sysClr>
        </a:solidFill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74647254923193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378759468507848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2-47E1-97D0-C21795B3F4CD}"/>
                </c:ext>
              </c:extLst>
            </c:dLbl>
            <c:dLbl>
              <c:idx val="1"/>
              <c:layout>
                <c:manualLayout>
                  <c:x val="-3.0971604008042727E-17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2-47E1-97D0-C21795B3F4CD}"/>
                </c:ext>
              </c:extLst>
            </c:dLbl>
            <c:dLbl>
              <c:idx val="2"/>
              <c:layout>
                <c:manualLayout>
                  <c:x val="-3.3787594685078335E-3"/>
                  <c:y val="1.2995912597882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2-47E1-97D0-C21795B3F4CD}"/>
                </c:ext>
              </c:extLst>
            </c:dLbl>
            <c:dLbl>
              <c:idx val="3"/>
              <c:layout>
                <c:manualLayout>
                  <c:x val="-6.1943208016085454E-17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2-47E1-97D0-C21795B3F4CD}"/>
                </c:ext>
              </c:extLst>
            </c:dLbl>
            <c:dLbl>
              <c:idx val="4"/>
              <c:layout>
                <c:manualLayout>
                  <c:x val="-6.7575189370157286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2-47E1-97D0-C21795B3F4CD}"/>
                </c:ext>
              </c:extLst>
            </c:dLbl>
            <c:dLbl>
              <c:idx val="5"/>
              <c:layout>
                <c:manualLayout>
                  <c:x val="-6.757518937015667E-3"/>
                  <c:y val="1.2995912597883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2-47E1-97D0-C21795B3F4CD}"/>
                </c:ext>
              </c:extLst>
            </c:dLbl>
            <c:dLbl>
              <c:idx val="6"/>
              <c:layout>
                <c:manualLayout>
                  <c:x val="-6.757518937015667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2-47E1-97D0-C21795B3F4CD}"/>
                </c:ext>
              </c:extLst>
            </c:dLbl>
            <c:dLbl>
              <c:idx val="7"/>
              <c:layout>
                <c:manualLayout>
                  <c:x val="-1.2388641603217091E-16"/>
                  <c:y val="8.66394173192187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2-47E1-97D0-C21795B3F4CD}"/>
                </c:ext>
              </c:extLst>
            </c:dLbl>
            <c:dLbl>
              <c:idx val="8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2-47E1-97D0-C21795B3F4CD}"/>
                </c:ext>
              </c:extLst>
            </c:dLbl>
            <c:dLbl>
              <c:idx val="9"/>
              <c:layout>
                <c:manualLayout>
                  <c:x val="-3.3787594685079571E-3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A9C3C4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4.1-2'!$C$2:$C$11</c:f>
              <c:numCache>
                <c:formatCode>0.0</c:formatCode>
                <c:ptCount val="10"/>
                <c:pt idx="0">
                  <c:v>3.2249999999999996</c:v>
                </c:pt>
                <c:pt idx="1">
                  <c:v>3.1917499999999999</c:v>
                </c:pt>
                <c:pt idx="2">
                  <c:v>4.5549999999999997</c:v>
                </c:pt>
                <c:pt idx="3">
                  <c:v>4.2125000000000004</c:v>
                </c:pt>
                <c:pt idx="4">
                  <c:v>2.3083333333333336</c:v>
                </c:pt>
                <c:pt idx="5">
                  <c:v>2.0249999999999999</c:v>
                </c:pt>
                <c:pt idx="6">
                  <c:v>1.51875</c:v>
                </c:pt>
                <c:pt idx="7">
                  <c:v>1.4729166666666667</c:v>
                </c:pt>
                <c:pt idx="8">
                  <c:v>1.0125</c:v>
                </c:pt>
                <c:pt idx="9">
                  <c:v>1.3916666666666664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2-47E1-97D0-C21795B3F4CD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485802004021364E-17"/>
                  <c:y val="8.6639417319219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2-47E1-97D0-C21795B3F4CD}"/>
                </c:ext>
              </c:extLst>
            </c:dLbl>
            <c:dLbl>
              <c:idx val="1"/>
              <c:layout>
                <c:manualLayout>
                  <c:x val="0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2-47E1-97D0-C21795B3F4CD}"/>
                </c:ext>
              </c:extLst>
            </c:dLbl>
            <c:dLbl>
              <c:idx val="2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2-47E1-97D0-C21795B3F4CD}"/>
                </c:ext>
              </c:extLst>
            </c:dLbl>
            <c:dLbl>
              <c:idx val="3"/>
              <c:layout>
                <c:manualLayout>
                  <c:x val="3.3787594685078335E-3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2-47E1-97D0-C21795B3F4CD}"/>
                </c:ext>
              </c:extLst>
            </c:dLbl>
            <c:dLbl>
              <c:idx val="4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2-47E1-97D0-C21795B3F4CD}"/>
                </c:ext>
              </c:extLst>
            </c:dLbl>
            <c:dLbl>
              <c:idx val="5"/>
              <c:layout>
                <c:manualLayout>
                  <c:x val="0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2-47E1-97D0-C21795B3F4CD}"/>
                </c:ext>
              </c:extLst>
            </c:dLbl>
            <c:dLbl>
              <c:idx val="6"/>
              <c:layout>
                <c:manualLayout>
                  <c:x val="-1.2388641603217091E-16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2-47E1-97D0-C21795B3F4CD}"/>
                </c:ext>
              </c:extLst>
            </c:dLbl>
            <c:dLbl>
              <c:idx val="7"/>
              <c:layout>
                <c:manualLayout>
                  <c:x val="3.3787594685078335E-3"/>
                  <c:y val="1.7327883463843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2-47E1-97D0-C21795B3F4CD}"/>
                </c:ext>
              </c:extLst>
            </c:dLbl>
            <c:dLbl>
              <c:idx val="8"/>
              <c:layout>
                <c:manualLayout>
                  <c:x val="1.01362784055235E-2"/>
                  <c:y val="1.2995912597882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2-47E1-97D0-C21795B3F4CD}"/>
                </c:ext>
              </c:extLst>
            </c:dLbl>
            <c:dLbl>
              <c:idx val="9"/>
              <c:layout>
                <c:manualLayout>
                  <c:x val="3.3787594685077095E-3"/>
                  <c:y val="1.7327883463843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2-47E1-97D0-C21795B3F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286A6C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4.1-2'!$A$2:$B$11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4.1-2'!$D$2:$D$11</c:f>
              <c:numCache>
                <c:formatCode>0.0</c:formatCode>
                <c:ptCount val="10"/>
                <c:pt idx="0">
                  <c:v>2.6712500000000001</c:v>
                </c:pt>
                <c:pt idx="1">
                  <c:v>2.9209999999999998</c:v>
                </c:pt>
                <c:pt idx="2">
                  <c:v>4.4280999999999997</c:v>
                </c:pt>
                <c:pt idx="3">
                  <c:v>3.9796125000000004</c:v>
                </c:pt>
                <c:pt idx="4">
                  <c:v>1.1548750000000001</c:v>
                </c:pt>
                <c:pt idx="5">
                  <c:v>1.3047499999999999</c:v>
                </c:pt>
                <c:pt idx="6">
                  <c:v>1.4167499999999997</c:v>
                </c:pt>
                <c:pt idx="7">
                  <c:v>1.2676041666666666</c:v>
                </c:pt>
                <c:pt idx="8">
                  <c:v>0.919875</c:v>
                </c:pt>
                <c:pt idx="9">
                  <c:v>1.1587499999999999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22-47E1-97D0-C21795B3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жилийн өсөлтийн 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2.7988411553083112E-3"/>
              <c:y val="0.129546102932785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91099202274165"/>
          <c:y val="2.0215044095891196E-2"/>
          <c:w val="0.3908900797725835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1724937603286"/>
          <c:y val="2.4472100614142289E-2"/>
          <c:w val="0.82426365076882258"/>
          <c:h val="0.782704267944767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'Гадаад орчин 4.1-2'!$C$1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solidFill>
              <a:srgbClr val="FFAF57">
                <a:alpha val="50196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FAD6BE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4.1-2'!$C$23:$C$32</c:f>
              <c:numCache>
                <c:formatCode>0.0</c:formatCode>
                <c:ptCount val="10"/>
                <c:pt idx="0">
                  <c:v>3.9666666666666668</c:v>
                </c:pt>
                <c:pt idx="1">
                  <c:v>3.4333333333333336</c:v>
                </c:pt>
                <c:pt idx="2">
                  <c:v>0.90250000000000008</c:v>
                </c:pt>
                <c:pt idx="3">
                  <c:v>1.13425</c:v>
                </c:pt>
                <c:pt idx="4">
                  <c:v>2.2880000000000003</c:v>
                </c:pt>
                <c:pt idx="5">
                  <c:v>2.1004999999999998</c:v>
                </c:pt>
                <c:pt idx="6">
                  <c:v>7.3133333333333335</c:v>
                </c:pt>
                <c:pt idx="7">
                  <c:v>4.5</c:v>
                </c:pt>
                <c:pt idx="8">
                  <c:v>2.0679999999999996</c:v>
                </c:pt>
                <c:pt idx="9">
                  <c:v>1.9875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DA-4263-A04A-476472A388EB}"/>
            </c:ext>
          </c:extLst>
        </c:ser>
        <c:ser>
          <c:idx val="1"/>
          <c:order val="1"/>
          <c:tx>
            <c:strRef>
              <c:f>'Гадаад орчин 4.1-2'!$D$1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ED7D31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'Гадаад орчин 4.1-2'!$A$23:$B$32</c:f>
              <c:multiLvlStrCache>
                <c:ptCount val="10"/>
                <c:lvl>
                  <c:pt idx="0">
                    <c:v>2025</c:v>
                  </c:pt>
                  <c:pt idx="1">
                    <c:v>2026</c:v>
                  </c:pt>
                  <c:pt idx="2">
                    <c:v>2025</c:v>
                  </c:pt>
                  <c:pt idx="3">
                    <c:v>2026</c:v>
                  </c:pt>
                  <c:pt idx="4">
                    <c:v>2025</c:v>
                  </c:pt>
                  <c:pt idx="5">
                    <c:v>2026</c:v>
                  </c:pt>
                  <c:pt idx="6">
                    <c:v>2025</c:v>
                  </c:pt>
                  <c:pt idx="7">
                    <c:v>2026</c:v>
                  </c:pt>
                  <c:pt idx="8">
                    <c:v>2025</c:v>
                  </c:pt>
                  <c:pt idx="9">
                    <c:v>2026</c:v>
                  </c:pt>
                </c:lvl>
                <c:lvl>
                  <c:pt idx="0">
                    <c:v>Дэлхий</c:v>
                  </c:pt>
                  <c:pt idx="2">
                    <c:v>БНХАУ </c:v>
                  </c:pt>
                  <c:pt idx="4">
                    <c:v>АНУ</c:v>
                  </c:pt>
                  <c:pt idx="6">
                    <c:v>ОХУ </c:v>
                  </c:pt>
                  <c:pt idx="8">
                    <c:v>Евро бүс </c:v>
                  </c:pt>
                </c:lvl>
              </c:multiLvlStrCache>
            </c:multiLvlStrRef>
          </c:cat>
          <c:val>
            <c:numRef>
              <c:f>'Гадаад орчин 4.1-2'!$D$23:$D$32</c:f>
              <c:numCache>
                <c:formatCode>0.0</c:formatCode>
                <c:ptCount val="10"/>
                <c:pt idx="0">
                  <c:v>4.2949999999999999</c:v>
                </c:pt>
                <c:pt idx="1">
                  <c:v>3.6163333333333334</c:v>
                </c:pt>
                <c:pt idx="2">
                  <c:v>0.28887499999999999</c:v>
                </c:pt>
                <c:pt idx="3">
                  <c:v>0.88349999999999995</c:v>
                </c:pt>
                <c:pt idx="4">
                  <c:v>3.149833333333333</c:v>
                </c:pt>
                <c:pt idx="5">
                  <c:v>2.6414999999999997</c:v>
                </c:pt>
                <c:pt idx="6">
                  <c:v>9.0421874999999989</c:v>
                </c:pt>
                <c:pt idx="7">
                  <c:v>5.7556666666666665</c:v>
                </c:pt>
                <c:pt idx="8">
                  <c:v>2.1572708333333335</c:v>
                </c:pt>
                <c:pt idx="9">
                  <c:v>1.9732499999999997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ADA-4263-A04A-476472A3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012542328"/>
        <c:axId val="1012543048"/>
      </c:barChart>
      <c:catAx>
        <c:axId val="101254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" lastClr="FFFFFF">
                <a:lumMod val="7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3048"/>
        <c:crosses val="autoZero"/>
        <c:auto val="1"/>
        <c:lblAlgn val="ctr"/>
        <c:lblOffset val="100"/>
        <c:noMultiLvlLbl val="0"/>
      </c:catAx>
      <c:valAx>
        <c:axId val="1012543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PT Sans" panose="020B0503020203020204" pitchFamily="34" charset="0"/>
                    <a:ea typeface="+mn-ea"/>
                    <a:cs typeface="+mn-cs"/>
                  </a:defRPr>
                </a:pPr>
                <a:r>
                  <a:rPr lang="mn-MN">
                    <a:solidFill>
                      <a:sysClr val="windowText" lastClr="000000"/>
                    </a:solidFill>
                  </a:rPr>
                  <a:t>хувь</a:t>
                </a:r>
                <a:endParaRPr lang="en-US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1.1444553668193377E-2"/>
              <c:y val="0.3227828179086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PT Sans" panose="020B0503020203020204" pitchFamily="34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" lastClr="FFFFFF">
                <a:lumMod val="7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+mn-cs"/>
              </a:defRPr>
            </a:pPr>
            <a:endParaRPr lang="en-US"/>
          </a:p>
        </c:txPr>
        <c:crossAx val="1012542328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58142403563902"/>
          <c:y val="2.0215204077751146E-2"/>
          <c:w val="0.35187515765551275"/>
          <c:h val="0.125802732602349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PT Sans" panose="020B0503020203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153913876623503E-2"/>
          <c:y val="2.2424707355071242E-2"/>
          <c:w val="0.9048551684864149"/>
          <c:h val="0.5560191524972422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'4.1.3'!$I$2</c:f>
              <c:strCache>
                <c:ptCount val="1"/>
                <c:pt idx="0">
                  <c:v>Экспортын үнийн жилийн өөрчлөлт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'4.1.3'!$I$36:$I$59</c:f>
              <c:numCache>
                <c:formatCode>0.0%</c:formatCode>
                <c:ptCount val="24"/>
                <c:pt idx="0">
                  <c:v>0.36483335600000016</c:v>
                </c:pt>
                <c:pt idx="1">
                  <c:v>0.32668537999999997</c:v>
                </c:pt>
                <c:pt idx="2">
                  <c:v>0.33735971000000009</c:v>
                </c:pt>
                <c:pt idx="3">
                  <c:v>0.49943539000000003</c:v>
                </c:pt>
                <c:pt idx="4">
                  <c:v>-5.5372060000000119E-2</c:v>
                </c:pt>
                <c:pt idx="5">
                  <c:v>-6.0566399999999023E-3</c:v>
                </c:pt>
                <c:pt idx="6">
                  <c:v>-0.10827248999999994</c:v>
                </c:pt>
                <c:pt idx="7">
                  <c:v>-0.32671159999999988</c:v>
                </c:pt>
                <c:pt idx="8">
                  <c:v>0.13729708000000002</c:v>
                </c:pt>
                <c:pt idx="9">
                  <c:v>-2.4153589999999951E-2</c:v>
                </c:pt>
                <c:pt idx="10">
                  <c:v>-8.8783870000000181E-2</c:v>
                </c:pt>
                <c:pt idx="11">
                  <c:v>-4.8706680000000092E-2</c:v>
                </c:pt>
                <c:pt idx="12">
                  <c:v>-6.7179780000000161E-2</c:v>
                </c:pt>
                <c:pt idx="13">
                  <c:v>-3.7740960000000143E-2</c:v>
                </c:pt>
                <c:pt idx="14">
                  <c:v>-3.0068079999999924E-2</c:v>
                </c:pt>
                <c:pt idx="15">
                  <c:v>-0.10219867000000007</c:v>
                </c:pt>
                <c:pt idx="16">
                  <c:v>-0.19055403999999981</c:v>
                </c:pt>
                <c:pt idx="17">
                  <c:v>-0.22560982999999993</c:v>
                </c:pt>
                <c:pt idx="18">
                  <c:v>-0.14670991999999999</c:v>
                </c:pt>
                <c:pt idx="19">
                  <c:v>-9.8234189999999874E-2</c:v>
                </c:pt>
                <c:pt idx="20">
                  <c:v>-5.4140849999999997E-2</c:v>
                </c:pt>
                <c:pt idx="21">
                  <c:v>1.3617899999999992E-2</c:v>
                </c:pt>
                <c:pt idx="22">
                  <c:v>1.1620049999999936E-2</c:v>
                </c:pt>
                <c:pt idx="23">
                  <c:v>1.1673229999999962E-2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0-402B-B8AC-FDBD3C5858B9}"/>
            </c:ext>
          </c:extLst>
        </c:ser>
        <c:ser>
          <c:idx val="2"/>
          <c:order val="2"/>
          <c:tx>
            <c:strRef>
              <c:f>'4.1.3'!$J$2</c:f>
              <c:strCache>
                <c:ptCount val="1"/>
                <c:pt idx="0">
                  <c:v>Импортын үнийн жилийн өөрчлөлт (*-1)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'4.1.3'!$J$36:$J$59</c:f>
              <c:numCache>
                <c:formatCode>0.0%</c:formatCode>
                <c:ptCount val="24"/>
                <c:pt idx="0">
                  <c:v>-1.5643295999999935E-2</c:v>
                </c:pt>
                <c:pt idx="1">
                  <c:v>-0.17899551799999996</c:v>
                </c:pt>
                <c:pt idx="2">
                  <c:v>-0.15444740099999998</c:v>
                </c:pt>
                <c:pt idx="3">
                  <c:v>-0.16441709299999993</c:v>
                </c:pt>
                <c:pt idx="4">
                  <c:v>-0.14644303400000014</c:v>
                </c:pt>
                <c:pt idx="5">
                  <c:v>-0.14539156200000009</c:v>
                </c:pt>
                <c:pt idx="6">
                  <c:v>-0.11281974900000008</c:v>
                </c:pt>
                <c:pt idx="7">
                  <c:v>-4.3758759000000112E-2</c:v>
                </c:pt>
                <c:pt idx="8">
                  <c:v>4.6690420000000191E-3</c:v>
                </c:pt>
                <c:pt idx="9">
                  <c:v>8.3081310000000033E-2</c:v>
                </c:pt>
                <c:pt idx="10">
                  <c:v>8.4127004000000061E-2</c:v>
                </c:pt>
                <c:pt idx="11">
                  <c:v>2.2019611000000053E-2</c:v>
                </c:pt>
                <c:pt idx="12">
                  <c:v>2.447872200000006E-2</c:v>
                </c:pt>
                <c:pt idx="13">
                  <c:v>-8.4767959999999219E-3</c:v>
                </c:pt>
                <c:pt idx="14">
                  <c:v>-2.382728499999999E-2</c:v>
                </c:pt>
                <c:pt idx="15">
                  <c:v>1.8403016000000036E-2</c:v>
                </c:pt>
                <c:pt idx="16">
                  <c:v>-4.7113500000000386E-3</c:v>
                </c:pt>
                <c:pt idx="17">
                  <c:v>9.0543569999999816E-3</c:v>
                </c:pt>
                <c:pt idx="18">
                  <c:v>1.4416544000000045E-2</c:v>
                </c:pt>
                <c:pt idx="19">
                  <c:v>6.7665839999999375E-3</c:v>
                </c:pt>
                <c:pt idx="20">
                  <c:v>1.0825013999999982E-2</c:v>
                </c:pt>
                <c:pt idx="21">
                  <c:v>-1.5201296999999982E-2</c:v>
                </c:pt>
                <c:pt idx="22">
                  <c:v>-1.5921976999999997E-2</c:v>
                </c:pt>
                <c:pt idx="23">
                  <c:v>-1.4323201999999924E-2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116480"/>
        <c:axId val="518098304"/>
      </c:barChart>
      <c:lineChart>
        <c:grouping val="standard"/>
        <c:varyColors val="0"/>
        <c:ser>
          <c:idx val="0"/>
          <c:order val="0"/>
          <c:tx>
            <c:strRef>
              <c:f>'4.1.3'!$H$2</c:f>
              <c:strCache>
                <c:ptCount val="1"/>
                <c:pt idx="0">
                  <c:v>Худ.нөхцлийн жилийн өөрчлөлт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'4.1.3'!$H$36:$H$59</c:f>
              <c:numCache>
                <c:formatCode>0.0%</c:formatCode>
                <c:ptCount val="24"/>
                <c:pt idx="0">
                  <c:v>0.34919006000000002</c:v>
                </c:pt>
                <c:pt idx="1">
                  <c:v>0.14768985999999998</c:v>
                </c:pt>
                <c:pt idx="2">
                  <c:v>0.18291231700000005</c:v>
                </c:pt>
                <c:pt idx="3">
                  <c:v>0.33501830199999993</c:v>
                </c:pt>
                <c:pt idx="4">
                  <c:v>-0.20181509400000003</c:v>
                </c:pt>
                <c:pt idx="5">
                  <c:v>-0.15144819499999998</c:v>
                </c:pt>
                <c:pt idx="6">
                  <c:v>-0.22109224000000005</c:v>
                </c:pt>
                <c:pt idx="7">
                  <c:v>-0.37047036199999994</c:v>
                </c:pt>
                <c:pt idx="8">
                  <c:v>0.14196612299999997</c:v>
                </c:pt>
                <c:pt idx="9">
                  <c:v>5.8927718999999996E-2</c:v>
                </c:pt>
                <c:pt idx="10">
                  <c:v>-4.6568749999999423E-3</c:v>
                </c:pt>
                <c:pt idx="11">
                  <c:v>-2.6687070000000049E-2</c:v>
                </c:pt>
                <c:pt idx="12">
                  <c:v>-4.2701058999999972E-2</c:v>
                </c:pt>
                <c:pt idx="13">
                  <c:v>-4.6217758000000018E-2</c:v>
                </c:pt>
                <c:pt idx="14">
                  <c:v>-5.3895357000000033E-2</c:v>
                </c:pt>
                <c:pt idx="15">
                  <c:v>-8.3795655999999996E-2</c:v>
                </c:pt>
                <c:pt idx="16">
                  <c:v>-0.19526538999999998</c:v>
                </c:pt>
                <c:pt idx="17">
                  <c:v>-0.216555473</c:v>
                </c:pt>
                <c:pt idx="18">
                  <c:v>-0.13229338399999999</c:v>
                </c:pt>
                <c:pt idx="19">
                  <c:v>-9.1467600999999982E-2</c:v>
                </c:pt>
                <c:pt idx="20">
                  <c:v>-4.3315839000000016E-2</c:v>
                </c:pt>
                <c:pt idx="21">
                  <c:v>-1.5833950000000031E-3</c:v>
                </c:pt>
                <c:pt idx="22">
                  <c:v>-4.3019239999999926E-3</c:v>
                </c:pt>
                <c:pt idx="23">
                  <c:v>-2.6499719999999983E-3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60-402B-B8AC-FDBD3C5858B9}"/>
            </c:ext>
          </c:extLst>
        </c:ser>
        <c:ser>
          <c:idx val="3"/>
          <c:order val="3"/>
          <c:tx>
            <c:strRef>
              <c:f>'4.1.3'!$K$2</c:f>
              <c:strCache>
                <c:ptCount val="1"/>
                <c:pt idx="0">
                  <c:v>Худ.нөхцлийн жилийн өөрчлөлт (өмнөх төсөөлөл)</c:v>
                </c:pt>
              </c:strCache>
            </c:strRef>
          </c:tx>
          <c:spPr>
            <a:ln w="127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'4.1.3'!$A$36:$B$59</c:f>
              <c:multiLvlStrCache>
                <c:ptCount val="24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  <c:pt idx="17">
                    <c:v>II*</c:v>
                  </c:pt>
                  <c:pt idx="18">
                    <c:v>III*</c:v>
                  </c:pt>
                  <c:pt idx="19">
                    <c:v>IV*</c:v>
                  </c:pt>
                  <c:pt idx="20">
                    <c:v>I*</c:v>
                  </c:pt>
                  <c:pt idx="21">
                    <c:v>II*</c:v>
                  </c:pt>
                  <c:pt idx="22">
                    <c:v>III*</c:v>
                  </c:pt>
                  <c:pt idx="23">
                    <c:v>IV*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  <c:pt idx="20">
                    <c:v>2026</c:v>
                  </c:pt>
                </c:lvl>
              </c:multiLvlStrCache>
            </c:multiLvlStrRef>
          </c:cat>
          <c:val>
            <c:numRef>
              <c:f>'4.1.3'!$K$36:$K$59</c:f>
              <c:numCache>
                <c:formatCode>0.0%</c:formatCode>
                <c:ptCount val="24"/>
                <c:pt idx="0">
                  <c:v>0.34922500000000001</c:v>
                </c:pt>
                <c:pt idx="1">
                  <c:v>0.14769400000000005</c:v>
                </c:pt>
                <c:pt idx="2">
                  <c:v>0.18290799999999996</c:v>
                </c:pt>
                <c:pt idx="3">
                  <c:v>0.33498800000000001</c:v>
                </c:pt>
                <c:pt idx="4">
                  <c:v>-0.20178600000000002</c:v>
                </c:pt>
                <c:pt idx="5">
                  <c:v>-0.15143000000000001</c:v>
                </c:pt>
                <c:pt idx="6">
                  <c:v>-0.22110599999999991</c:v>
                </c:pt>
                <c:pt idx="7">
                  <c:v>-0.370531</c:v>
                </c:pt>
                <c:pt idx="8">
                  <c:v>0.14199700000000001</c:v>
                </c:pt>
                <c:pt idx="9">
                  <c:v>5.8962999999999967E-2</c:v>
                </c:pt>
                <c:pt idx="10">
                  <c:v>-4.6850000000000589E-3</c:v>
                </c:pt>
                <c:pt idx="11">
                  <c:v>-2.6795000000000044E-2</c:v>
                </c:pt>
                <c:pt idx="12">
                  <c:v>-4.2567999999999981E-2</c:v>
                </c:pt>
                <c:pt idx="13">
                  <c:v>-4.5897000000000007E-2</c:v>
                </c:pt>
                <c:pt idx="14">
                  <c:v>-5.3962000000000003E-2</c:v>
                </c:pt>
                <c:pt idx="15">
                  <c:v>-8.3221999999999949E-2</c:v>
                </c:pt>
                <c:pt idx="16">
                  <c:v>-0.17495899999999998</c:v>
                </c:pt>
                <c:pt idx="17">
                  <c:v>-0.142318</c:v>
                </c:pt>
                <c:pt idx="18">
                  <c:v>-6.3200999999999966E-2</c:v>
                </c:pt>
                <c:pt idx="19">
                  <c:v>-2.7982000000000014E-2</c:v>
                </c:pt>
                <c:pt idx="20">
                  <c:v>-2.2135999999999996E-2</c:v>
                </c:pt>
                <c:pt idx="21">
                  <c:v>-3.7560999999999962E-2</c:v>
                </c:pt>
                <c:pt idx="22">
                  <c:v>-3.9565000000000017E-2</c:v>
                </c:pt>
                <c:pt idx="23">
                  <c:v>-4.0089000000000007E-2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460-402B-B8AC-FDBD3C585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095232"/>
        <c:axId val="518096768"/>
      </c:lineChart>
      <c:catAx>
        <c:axId val="5180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 rot="0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6768"/>
        <c:crosses val="autoZero"/>
        <c:auto val="1"/>
        <c:lblAlgn val="ctr"/>
        <c:lblOffset val="100"/>
        <c:tickMarkSkip val="1"/>
        <c:noMultiLvlLbl val="0"/>
      </c:catAx>
      <c:valAx>
        <c:axId val="518096768"/>
        <c:scaling>
          <c:orientation val="minMax"/>
          <c:max val="0.60000000000000009"/>
          <c:min val="-0.5"/>
        </c:scaling>
        <c:delete val="0"/>
        <c:axPos val="l"/>
        <c:numFmt formatCode="0%" sourceLinked="0"/>
        <c:majorTickMark val="none"/>
        <c:minorTickMark val="none"/>
        <c:tickLblPos val="nextTo"/>
        <c:spPr>
          <a:ln w="3175">
            <a:solidFill>
              <a:sysClr val="window" lastClr="FFFFFF">
                <a:lumMod val="75000"/>
              </a:sysClr>
            </a:solidFill>
          </a:ln>
        </c:spPr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518095232"/>
        <c:crosses val="autoZero"/>
        <c:crossBetween val="between"/>
        <c:majorUnit val="0.2"/>
      </c:valAx>
      <c:valAx>
        <c:axId val="518098304"/>
        <c:scaling>
          <c:orientation val="minMax"/>
          <c:max val="0.4"/>
          <c:min val="-0.30000000000000004"/>
        </c:scaling>
        <c:delete val="1"/>
        <c:axPos val="r"/>
        <c:numFmt formatCode="0%" sourceLinked="0"/>
        <c:majorTickMark val="out"/>
        <c:minorTickMark val="none"/>
        <c:tickLblPos val="nextTo"/>
        <c:crossAx val="518116480"/>
        <c:crosses val="max"/>
        <c:crossBetween val="between"/>
        <c:majorUnit val="0.1"/>
      </c:valAx>
      <c:catAx>
        <c:axId val="51811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8098304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0"/>
          <c:y val="0.78017564380539384"/>
          <c:w val="1"/>
          <c:h val="0.2150514473734261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 b="0">
          <a:latin typeface="PT Sans" panose="020B0503020203020204" pitchFamily="34" charset="0"/>
          <a:cs typeface="Times New Roman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6546369756079E-2"/>
          <c:y val="0.15138536118225163"/>
          <c:w val="0.89536895796614413"/>
          <c:h val="0.739928244287993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тэнцэл'!$A$3</c:f>
              <c:strCache>
                <c:ptCount val="1"/>
                <c:pt idx="0">
                  <c:v>Урсгал дансны тэнцэл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тэнцэл'!$N$3:$AL$3</c15:sqref>
                  </c15:fullRef>
                </c:ext>
              </c:extLst>
              <c:f>'4.3 Төлбөрийн тэнцэл'!$Z$3:$AL$3</c:f>
              <c:numCache>
                <c:formatCode>0</c:formatCode>
                <c:ptCount val="13"/>
                <c:pt idx="0">
                  <c:v>-1098.2283831692184</c:v>
                </c:pt>
                <c:pt idx="1">
                  <c:v>-879.80329794588238</c:v>
                </c:pt>
                <c:pt idx="2">
                  <c:v>-429.0004106571464</c:v>
                </c:pt>
                <c:pt idx="3">
                  <c:v>-513.69144744131063</c:v>
                </c:pt>
                <c:pt idx="4">
                  <c:v>315.16475548270273</c:v>
                </c:pt>
                <c:pt idx="5">
                  <c:v>-94.009780210494682</c:v>
                </c:pt>
                <c:pt idx="6">
                  <c:v>208.84773563415865</c:v>
                </c:pt>
                <c:pt idx="7">
                  <c:v>-308.73653907595872</c:v>
                </c:pt>
                <c:pt idx="8">
                  <c:v>-536.95941582728267</c:v>
                </c:pt>
                <c:pt idx="9">
                  <c:v>-420.38392917638669</c:v>
                </c:pt>
                <c:pt idx="10">
                  <c:v>-743.17232366921996</c:v>
                </c:pt>
                <c:pt idx="11">
                  <c:v>-784.91885263375571</c:v>
                </c:pt>
                <c:pt idx="12">
                  <c:v>-958.51988202986422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B-48E3-9C28-11B65C07BF0E}"/>
            </c:ext>
          </c:extLst>
        </c:ser>
        <c:ser>
          <c:idx val="2"/>
          <c:order val="1"/>
          <c:tx>
            <c:strRef>
              <c:f>'4.3 Төлбөрийн тэнцэл'!$A$4</c:f>
              <c:strCache>
                <c:ptCount val="1"/>
                <c:pt idx="0">
                  <c:v>Хөрөнгө, санхүүгийн дансны тэнцэл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тэнцэл'!$N$1:$AL$2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тэнцэл'!$N$4:$AL$4</c15:sqref>
                  </c15:fullRef>
                </c:ext>
              </c:extLst>
              <c:f>'4.3 Төлбөрийн тэнцэл'!$Z$4:$AL$4</c:f>
              <c:numCache>
                <c:formatCode>0</c:formatCode>
                <c:ptCount val="13"/>
                <c:pt idx="0">
                  <c:v>323.35009631576986</c:v>
                </c:pt>
                <c:pt idx="1">
                  <c:v>558.07654752330495</c:v>
                </c:pt>
                <c:pt idx="2">
                  <c:v>31.219848165958144</c:v>
                </c:pt>
                <c:pt idx="3">
                  <c:v>786.74486775183971</c:v>
                </c:pt>
                <c:pt idx="4">
                  <c:v>-478.82786649619203</c:v>
                </c:pt>
                <c:pt idx="5">
                  <c:v>597.00936298505871</c:v>
                </c:pt>
                <c:pt idx="6">
                  <c:v>159.46180734675832</c:v>
                </c:pt>
                <c:pt idx="7">
                  <c:v>1333.8452609797362</c:v>
                </c:pt>
                <c:pt idx="8">
                  <c:v>784.51582913778566</c:v>
                </c:pt>
                <c:pt idx="9">
                  <c:v>214.72671998580549</c:v>
                </c:pt>
                <c:pt idx="10">
                  <c:v>227.72970737812108</c:v>
                </c:pt>
                <c:pt idx="11">
                  <c:v>2273.972297089822</c:v>
                </c:pt>
                <c:pt idx="12">
                  <c:v>614.52181162209592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66432"/>
        <c:axId val="518867968"/>
      </c:barChart>
      <c:lineChart>
        <c:grouping val="standard"/>
        <c:varyColors val="0"/>
        <c:ser>
          <c:idx val="3"/>
          <c:order val="2"/>
          <c:tx>
            <c:strRef>
              <c:f>'4.3 Төлбөрийн тэнцэл'!$A$5</c:f>
              <c:strCache>
                <c:ptCount val="1"/>
                <c:pt idx="0">
                  <c:v>Төлбөрийн тэнцэл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тэнцэл'!$B$1:$AF$2</c15:sqref>
                  </c15:fullRef>
                </c:ext>
              </c:extLst>
              <c:f>'4.3 Төлбөрийн тэнцэл'!$N$1:$AF$2</c:f>
              <c:multiLvlStrCache>
                <c:ptCount val="1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тэнцэл'!$N$5:$AL$5</c15:sqref>
                  </c15:fullRef>
                </c:ext>
              </c:extLst>
              <c:f>'4.3 Төлбөрийн тэнцэл'!$Z$5:$AL$5</c:f>
              <c:numCache>
                <c:formatCode>0</c:formatCode>
                <c:ptCount val="13"/>
                <c:pt idx="0">
                  <c:v>-953.58303962821901</c:v>
                </c:pt>
                <c:pt idx="1">
                  <c:v>-104.3760373574829</c:v>
                </c:pt>
                <c:pt idx="2">
                  <c:v>-300.98345945306505</c:v>
                </c:pt>
                <c:pt idx="3">
                  <c:v>631.69732754442646</c:v>
                </c:pt>
                <c:pt idx="4">
                  <c:v>79.613095505381722</c:v>
                </c:pt>
                <c:pt idx="5">
                  <c:v>394.10505700656159</c:v>
                </c:pt>
                <c:pt idx="6">
                  <c:v>317.7196128083562</c:v>
                </c:pt>
                <c:pt idx="7">
                  <c:v>665.58671806047448</c:v>
                </c:pt>
                <c:pt idx="8">
                  <c:v>373.19372323641221</c:v>
                </c:pt>
                <c:pt idx="9">
                  <c:v>-430.50573230958997</c:v>
                </c:pt>
                <c:pt idx="10">
                  <c:v>-193.47538900908586</c:v>
                </c:pt>
                <c:pt idx="11">
                  <c:v>873.07292549508657</c:v>
                </c:pt>
                <c:pt idx="12">
                  <c:v>-602.06084266245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00B-48E3-9C28-11B65C07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66432"/>
        <c:axId val="518867968"/>
      </c:lineChart>
      <c:catAx>
        <c:axId val="5188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7968"/>
        <c:crosses val="autoZero"/>
        <c:auto val="1"/>
        <c:lblAlgn val="ctr"/>
        <c:lblOffset val="100"/>
        <c:noMultiLvlLbl val="0"/>
      </c:catAx>
      <c:valAx>
        <c:axId val="518867968"/>
        <c:scaling>
          <c:orientation val="minMax"/>
          <c:max val="2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solidFill>
                      <a:sysClr val="windowText" lastClr="000000"/>
                    </a:solidFill>
                    <a:latin typeface="PT Sans" panose="020B0503020203020204" pitchFamily="34" charset="0"/>
                  </a:defRPr>
                </a:pPr>
                <a:r>
                  <a:rPr lang="mn-MN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solidFill>
                      <a:sysClr val="windowText" lastClr="000000"/>
                    </a:solidFill>
                    <a:latin typeface="PT Sans" panose="020B0503020203020204" pitchFamily="34" charset="0"/>
                  </a:rPr>
                  <a:t>$</a:t>
                </a:r>
              </a:p>
            </c:rich>
          </c:tx>
          <c:layout>
            <c:manualLayout>
              <c:xMode val="edge"/>
              <c:yMode val="edge"/>
              <c:x val="2.64746780428647E-3"/>
              <c:y val="0.4261206099178345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solidFill>
                  <a:sysClr val="windowText" lastClr="000000"/>
                </a:solidFill>
                <a:latin typeface="PT Sans" panose="020B0503020203020204" pitchFamily="34" charset="0"/>
              </a:defRPr>
            </a:pPr>
            <a:endParaRPr lang="en-US"/>
          </a:p>
        </c:txPr>
        <c:crossAx val="518866432"/>
        <c:crosses val="autoZero"/>
        <c:crossBetween val="between"/>
      </c:valAx>
      <c:spPr>
        <a:noFill/>
        <a:ln>
          <a:solidFill>
            <a:schemeClr val="bg1"/>
          </a:solidFill>
        </a:ln>
      </c:spPr>
    </c:plotArea>
    <c:legend>
      <c:legendPos val="r"/>
      <c:layout>
        <c:manualLayout>
          <c:xMode val="edge"/>
          <c:yMode val="edge"/>
          <c:x val="0.33828364056383176"/>
          <c:y val="1.3116471761682966E-5"/>
          <c:w val="0.36332900695105419"/>
          <c:h val="0.1455844520974488"/>
        </c:manualLayout>
      </c:layout>
      <c:overlay val="1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76357525830948E-2"/>
          <c:y val="1.4171720521680767E-2"/>
          <c:w val="0.91161681461773125"/>
          <c:h val="0.8850074464312185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'4.3 Төлбөрийн тэнцэл'!$A$9</c:f>
              <c:strCache>
                <c:ptCount val="1"/>
                <c:pt idx="0">
                  <c:v>Тээвэр 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тэнцэл'!$V$1:$AH$2</c15:sqref>
                  </c15:fullRef>
                </c:ext>
              </c:extLst>
              <c:f>'4.3 Төлбөрийн тэнцэл'!$Z$1:$AH$2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тэнцэл'!$V$9:$AL$9</c15:sqref>
                  </c15:fullRef>
                </c:ext>
              </c:extLst>
              <c:f>'4.3 Төлбөрийн тэнцэл'!$Z$9:$AL$9</c:f>
              <c:numCache>
                <c:formatCode>#,##0</c:formatCode>
                <c:ptCount val="13"/>
                <c:pt idx="0">
                  <c:v>-58.108542566700137</c:v>
                </c:pt>
                <c:pt idx="1">
                  <c:v>-133.01490064669164</c:v>
                </c:pt>
                <c:pt idx="2">
                  <c:v>-256.56756800262178</c:v>
                </c:pt>
                <c:pt idx="3">
                  <c:v>-253.51227580662197</c:v>
                </c:pt>
                <c:pt idx="4">
                  <c:v>-250.31059920911684</c:v>
                </c:pt>
                <c:pt idx="5">
                  <c:v>-239.17959952329801</c:v>
                </c:pt>
                <c:pt idx="6">
                  <c:v>-190.11372513322451</c:v>
                </c:pt>
                <c:pt idx="7">
                  <c:v>-60.08809185574961</c:v>
                </c:pt>
                <c:pt idx="8" formatCode="0">
                  <c:v>-223.91285248784348</c:v>
                </c:pt>
                <c:pt idx="9" formatCode="0">
                  <c:v>-245.56828591013922</c:v>
                </c:pt>
                <c:pt idx="10" formatCode="0">
                  <c:v>-164.85775147052212</c:v>
                </c:pt>
                <c:pt idx="11" formatCode="0">
                  <c:v>-166.53599530799312</c:v>
                </c:pt>
                <c:pt idx="12" formatCode="0">
                  <c:v>-221.34247637170162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8-4F3C-A9DB-E63EE58237F3}"/>
            </c:ext>
          </c:extLst>
        </c:ser>
        <c:ser>
          <c:idx val="2"/>
          <c:order val="2"/>
          <c:tx>
            <c:strRef>
              <c:f>'4.3 Төлбөрийн тэнцэл'!$A$10</c:f>
              <c:strCache>
                <c:ptCount val="1"/>
                <c:pt idx="0">
                  <c:v>Аялал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тэнцэл'!$V$1:$AH$2</c15:sqref>
                  </c15:fullRef>
                </c:ext>
              </c:extLst>
              <c:f>'4.3 Төлбөрийн тэнцэл'!$Z$1:$AH$2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тэнцэл'!$V$10:$AL$10</c15:sqref>
                  </c15:fullRef>
                </c:ext>
              </c:extLst>
              <c:f>'4.3 Төлбөрийн тэнцэл'!$Z$10:$AL$10</c:f>
              <c:numCache>
                <c:formatCode>#,##0</c:formatCode>
                <c:ptCount val="13"/>
                <c:pt idx="0">
                  <c:v>-52.346450426151335</c:v>
                </c:pt>
                <c:pt idx="1">
                  <c:v>-66.891220134085728</c:v>
                </c:pt>
                <c:pt idx="2">
                  <c:v>-13.603366321471725</c:v>
                </c:pt>
                <c:pt idx="3">
                  <c:v>-152.50330990040447</c:v>
                </c:pt>
                <c:pt idx="4">
                  <c:v>-116.05449020902654</c:v>
                </c:pt>
                <c:pt idx="5">
                  <c:v>-40.868297692567836</c:v>
                </c:pt>
                <c:pt idx="6">
                  <c:v>82.345493268739546</c:v>
                </c:pt>
                <c:pt idx="7">
                  <c:v>-184.75482376993392</c:v>
                </c:pt>
                <c:pt idx="8" formatCode="0">
                  <c:v>-204.19133659001196</c:v>
                </c:pt>
                <c:pt idx="9" formatCode="0">
                  <c:v>-108.06008776399256</c:v>
                </c:pt>
                <c:pt idx="10" formatCode="0">
                  <c:v>91.833308685352932</c:v>
                </c:pt>
                <c:pt idx="11" formatCode="0">
                  <c:v>-173.62737133642753</c:v>
                </c:pt>
                <c:pt idx="12" formatCode="0">
                  <c:v>-199.66642327037431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8-4F3C-A9DB-E63EE58237F3}"/>
            </c:ext>
          </c:extLst>
        </c:ser>
        <c:ser>
          <c:idx val="3"/>
          <c:order val="3"/>
          <c:tx>
            <c:strRef>
              <c:f>'4.3 Төлбөрийн тэнцэл'!$A$11</c:f>
              <c:strCache>
                <c:ptCount val="1"/>
                <c:pt idx="0">
                  <c:v>Боловсрол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тэнцэл'!$V$1:$AH$2</c15:sqref>
                  </c15:fullRef>
                </c:ext>
              </c:extLst>
              <c:f>'4.3 Төлбөрийн тэнцэл'!$Z$1:$AH$2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тэнцэл'!$V$11:$AL$11</c15:sqref>
                  </c15:fullRef>
                </c:ext>
              </c:extLst>
              <c:f>'4.3 Төлбөрийн тэнцэл'!$Z$11:$AL$11</c:f>
              <c:numCache>
                <c:formatCode>#,##0</c:formatCode>
                <c:ptCount val="13"/>
                <c:pt idx="0">
                  <c:v>-162.49538962529044</c:v>
                </c:pt>
                <c:pt idx="1">
                  <c:v>-58.92197830110306</c:v>
                </c:pt>
                <c:pt idx="2">
                  <c:v>-167.68506344010709</c:v>
                </c:pt>
                <c:pt idx="3">
                  <c:v>-61.974476728531229</c:v>
                </c:pt>
                <c:pt idx="4">
                  <c:v>-169.78457504167599</c:v>
                </c:pt>
                <c:pt idx="5">
                  <c:v>-64.474862072780837</c:v>
                </c:pt>
                <c:pt idx="6">
                  <c:v>-181.30610435971164</c:v>
                </c:pt>
                <c:pt idx="7">
                  <c:v>-84.308922491211405</c:v>
                </c:pt>
                <c:pt idx="8" formatCode="0">
                  <c:v>-187.37888772073956</c:v>
                </c:pt>
                <c:pt idx="9" formatCode="0">
                  <c:v>-71.447868992630575</c:v>
                </c:pt>
                <c:pt idx="10" formatCode="0">
                  <c:v>-212.79724903863288</c:v>
                </c:pt>
                <c:pt idx="11" formatCode="0">
                  <c:v>-89.63651214667172</c:v>
                </c:pt>
                <c:pt idx="12" formatCode="0">
                  <c:v>-215.9818194407911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8-4F3C-A9DB-E63EE58237F3}"/>
            </c:ext>
          </c:extLst>
        </c:ser>
        <c:ser>
          <c:idx val="4"/>
          <c:order val="4"/>
          <c:tx>
            <c:strRef>
              <c:f>'4.3 Төлбөрийн тэнцэл'!$A$12</c:f>
              <c:strCache>
                <c:ptCount val="1"/>
                <c:pt idx="0">
                  <c:v>Бизнесийн бусад үйлчилгээ</c:v>
                </c:pt>
              </c:strCache>
            </c:strRef>
          </c:tx>
          <c:spPr>
            <a:solidFill>
              <a:srgbClr val="E8E8E8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тэнцэл'!$V$1:$AH$2</c15:sqref>
                  </c15:fullRef>
                </c:ext>
              </c:extLst>
              <c:f>'4.3 Төлбөрийн тэнцэл'!$Z$1:$AH$2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тэнцэл'!$V$12:$AL$12</c15:sqref>
                  </c15:fullRef>
                </c:ext>
              </c:extLst>
              <c:f>'4.3 Төлбөрийн тэнцэл'!$Z$12:$AL$12</c:f>
              <c:numCache>
                <c:formatCode>#,##0</c:formatCode>
                <c:ptCount val="13"/>
                <c:pt idx="0">
                  <c:v>-77.054359092694298</c:v>
                </c:pt>
                <c:pt idx="1">
                  <c:v>-51.016592007702641</c:v>
                </c:pt>
                <c:pt idx="2">
                  <c:v>-175</c:v>
                </c:pt>
                <c:pt idx="3">
                  <c:v>-191.11512437871488</c:v>
                </c:pt>
                <c:pt idx="4">
                  <c:v>-123.79904037018974</c:v>
                </c:pt>
                <c:pt idx="5">
                  <c:v>-136.77929722444162</c:v>
                </c:pt>
                <c:pt idx="6">
                  <c:v>-152.78822455981782</c:v>
                </c:pt>
                <c:pt idx="7">
                  <c:v>-245.26885745338006</c:v>
                </c:pt>
                <c:pt idx="8" formatCode="0">
                  <c:v>-234.01957167249969</c:v>
                </c:pt>
                <c:pt idx="9" formatCode="0">
                  <c:v>-152.6190700700584</c:v>
                </c:pt>
                <c:pt idx="10" formatCode="0">
                  <c:v>-206.45252230446943</c:v>
                </c:pt>
                <c:pt idx="11" formatCode="0">
                  <c:v>-347.81214962657521</c:v>
                </c:pt>
                <c:pt idx="12" formatCode="0">
                  <c:v>-150.44068301983083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98-4F3C-A9DB-E63EE58237F3}"/>
            </c:ext>
          </c:extLst>
        </c:ser>
        <c:ser>
          <c:idx val="5"/>
          <c:order val="5"/>
          <c:tx>
            <c:strRef>
              <c:f>'4.3 Төлбөрийн тэнцэл'!$A$13</c:f>
              <c:strCache>
                <c:ptCount val="1"/>
                <c:pt idx="0">
                  <c:v>Бусад үйлчилгээ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тэнцэл'!$V$1:$AH$2</c15:sqref>
                  </c15:fullRef>
                </c:ext>
              </c:extLst>
              <c:f>'4.3 Төлбөрийн тэнцэл'!$Z$1:$AH$2</c:f>
              <c:multiLvlStrCache>
                <c:ptCount val="9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тэнцэл'!$V$13:$AL$13</c15:sqref>
                  </c15:fullRef>
                </c:ext>
              </c:extLst>
              <c:f>'4.3 Төлбөрийн тэнцэл'!$Z$13:$AL$13</c:f>
              <c:numCache>
                <c:formatCode>#,##0</c:formatCode>
                <c:ptCount val="13"/>
                <c:pt idx="0">
                  <c:v>-100.12955720476721</c:v>
                </c:pt>
                <c:pt idx="1">
                  <c:v>-74.260351345031282</c:v>
                </c:pt>
                <c:pt idx="2">
                  <c:v>-56.049237736241736</c:v>
                </c:pt>
                <c:pt idx="3">
                  <c:v>-157.71516945211835</c:v>
                </c:pt>
                <c:pt idx="4">
                  <c:v>-129.87738620509685</c:v>
                </c:pt>
                <c:pt idx="5">
                  <c:v>-102.85663218582368</c:v>
                </c:pt>
                <c:pt idx="6">
                  <c:v>-52.783351898672834</c:v>
                </c:pt>
                <c:pt idx="7">
                  <c:v>-149.22472588712071</c:v>
                </c:pt>
                <c:pt idx="8" formatCode="0">
                  <c:v>-194.84791232252394</c:v>
                </c:pt>
                <c:pt idx="9" formatCode="0">
                  <c:v>-70.031088616269301</c:v>
                </c:pt>
                <c:pt idx="10" formatCode="0">
                  <c:v>-110.57981107422233</c:v>
                </c:pt>
                <c:pt idx="11" formatCode="0">
                  <c:v>-244.65182667350484</c:v>
                </c:pt>
                <c:pt idx="12" formatCode="0">
                  <c:v>-89.043744287607439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409792"/>
        <c:axId val="517427968"/>
      </c:barChart>
      <c:lineChart>
        <c:grouping val="standard"/>
        <c:varyColors val="0"/>
        <c:ser>
          <c:idx val="0"/>
          <c:order val="0"/>
          <c:tx>
            <c:strRef>
              <c:f>'4.3 Төлбөрийн тэнцэл'!$A$8</c:f>
              <c:strCache>
                <c:ptCount val="1"/>
                <c:pt idx="0">
                  <c:v>Үйлчилгээний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тэнцэл'!$V$8:$AL$8</c15:sqref>
                  </c15:fullRef>
                </c:ext>
              </c:extLst>
              <c:f>'4.3 Төлбөрийн тэнцэл'!$Z$8:$AL$8</c:f>
              <c:numCache>
                <c:formatCode>#,##0</c:formatCode>
                <c:ptCount val="13"/>
                <c:pt idx="0">
                  <c:v>-450.13429891560338</c:v>
                </c:pt>
                <c:pt idx="1">
                  <c:v>-384.10504243461435</c:v>
                </c:pt>
                <c:pt idx="2">
                  <c:v>-668.90523550044236</c:v>
                </c:pt>
                <c:pt idx="3">
                  <c:v>-816.82035626639095</c:v>
                </c:pt>
                <c:pt idx="4">
                  <c:v>-789.82609103510595</c:v>
                </c:pt>
                <c:pt idx="5">
                  <c:v>-584.15868869891199</c:v>
                </c:pt>
                <c:pt idx="6">
                  <c:v>-494.64591268268725</c:v>
                </c:pt>
                <c:pt idx="7">
                  <c:v>-723.64542145739574</c:v>
                </c:pt>
                <c:pt idx="8" formatCode="0">
                  <c:v>-1044.3505607936186</c:v>
                </c:pt>
                <c:pt idx="9" formatCode="0">
                  <c:v>-647.72640135309007</c:v>
                </c:pt>
                <c:pt idx="10" formatCode="0">
                  <c:v>-602.85402520249386</c:v>
                </c:pt>
                <c:pt idx="11" formatCode="0">
                  <c:v>-1022.2638550911726</c:v>
                </c:pt>
                <c:pt idx="12" formatCode="0">
                  <c:v>-876.47514639030533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4098-4F3C-A9DB-E63EE582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409792"/>
        <c:axId val="517427968"/>
      </c:lineChart>
      <c:catAx>
        <c:axId val="51740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27968"/>
        <c:crosses val="autoZero"/>
        <c:auto val="1"/>
        <c:lblAlgn val="ctr"/>
        <c:lblOffset val="100"/>
        <c:noMultiLvlLbl val="0"/>
      </c:catAx>
      <c:valAx>
        <c:axId val="517427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409792"/>
        <c:crosses val="autoZero"/>
        <c:crossBetween val="between"/>
      </c:val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8.9928427910174996E-2"/>
          <c:y val="0.60329650193260853"/>
          <c:w val="0.37391571041854416"/>
          <c:h val="0.28433715258067899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>
              <a:lumMod val="85000"/>
              <a:lumOff val="1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01238027857458E-2"/>
          <c:y val="2.3259428954450195E-2"/>
          <c:w val="0.89229972783045186"/>
          <c:h val="0.865816060641763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тэнцэл'!$A$16</c:f>
              <c:strCache>
                <c:ptCount val="1"/>
                <c:pt idx="0">
                  <c:v>Ажилчдын цалин</c:v>
                </c:pt>
              </c:strCache>
            </c:strRef>
          </c:tx>
          <c:spPr>
            <a:solidFill>
              <a:srgbClr val="E8E8E8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тэнцэл'!$J$16:$AL$16</c15:sqref>
                  </c15:fullRef>
                </c:ext>
              </c:extLst>
              <c:f>'4.3 Төлбөрийн тэнцэл'!$Z$16:$AL$16</c:f>
              <c:numCache>
                <c:formatCode>0.0</c:formatCode>
                <c:ptCount val="13"/>
                <c:pt idx="0" formatCode="0">
                  <c:v>47.303145317686614</c:v>
                </c:pt>
                <c:pt idx="1" formatCode="0">
                  <c:v>60.467694578160099</c:v>
                </c:pt>
                <c:pt idx="2" formatCode="0">
                  <c:v>53.433826660411114</c:v>
                </c:pt>
                <c:pt idx="3" formatCode="0">
                  <c:v>49.747323375405742</c:v>
                </c:pt>
                <c:pt idx="4" formatCode="0">
                  <c:v>48.107255902008944</c:v>
                </c:pt>
                <c:pt idx="5" formatCode="0">
                  <c:v>63.964781008514869</c:v>
                </c:pt>
                <c:pt idx="6" formatCode="0">
                  <c:v>61.777971801975475</c:v>
                </c:pt>
                <c:pt idx="7" formatCode="0">
                  <c:v>51.454334227084772</c:v>
                </c:pt>
                <c:pt idx="8" formatCode="0">
                  <c:v>70.547934726833546</c:v>
                </c:pt>
                <c:pt idx="9" formatCode="0">
                  <c:v>76.908274932399621</c:v>
                </c:pt>
                <c:pt idx="10" formatCode="0">
                  <c:v>84.607755536437026</c:v>
                </c:pt>
                <c:pt idx="11" formatCode="0">
                  <c:v>71.704771765564004</c:v>
                </c:pt>
                <c:pt idx="12" formatCode="0">
                  <c:v>47.871647545002475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5-4345-9CD8-89A601A1E7C9}"/>
            </c:ext>
          </c:extLst>
        </c:ser>
        <c:ser>
          <c:idx val="1"/>
          <c:order val="1"/>
          <c:tx>
            <c:strRef>
              <c:f>'4.3 Төлбөрийн тэнцэл'!$A$17</c:f>
              <c:strCache>
                <c:ptCount val="1"/>
                <c:pt idx="0">
                  <c:v>Шууд хөрөнгө оруулалтын орлого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тэнцэл'!$J$17:$AL$17</c15:sqref>
                  </c15:fullRef>
                </c:ext>
              </c:extLst>
              <c:f>'4.3 Төлбөрийн тэнцэл'!$Z$17:$AL$17</c:f>
              <c:numCache>
                <c:formatCode>#,##0</c:formatCode>
                <c:ptCount val="13"/>
                <c:pt idx="0" formatCode="0">
                  <c:v>-469.97001514550902</c:v>
                </c:pt>
                <c:pt idx="1" formatCode="0">
                  <c:v>-300.37386343818071</c:v>
                </c:pt>
                <c:pt idx="2" formatCode="0">
                  <c:v>-386.84806785625824</c:v>
                </c:pt>
                <c:pt idx="3" formatCode="0">
                  <c:v>-362.45868366770122</c:v>
                </c:pt>
                <c:pt idx="4" formatCode="0">
                  <c:v>-384.66933448639799</c:v>
                </c:pt>
                <c:pt idx="5" formatCode="0">
                  <c:v>-384.66140023053543</c:v>
                </c:pt>
                <c:pt idx="6" formatCode="0">
                  <c:v>-388.59226545123528</c:v>
                </c:pt>
                <c:pt idx="7" formatCode="0">
                  <c:v>-477.83272506419183</c:v>
                </c:pt>
                <c:pt idx="8" formatCode="0">
                  <c:v>-494.44884328102944</c:v>
                </c:pt>
                <c:pt idx="9" formatCode="0">
                  <c:v>-750.76936861634772</c:v>
                </c:pt>
                <c:pt idx="10" formatCode="0">
                  <c:v>-585.39801839361257</c:v>
                </c:pt>
                <c:pt idx="11" formatCode="0">
                  <c:v>-370.93220790311841</c:v>
                </c:pt>
                <c:pt idx="12" formatCode="0">
                  <c:v>-390.4857557815323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5-4345-9CD8-89A601A1E7C9}"/>
            </c:ext>
          </c:extLst>
        </c:ser>
        <c:ser>
          <c:idx val="2"/>
          <c:order val="2"/>
          <c:tx>
            <c:strRef>
              <c:f>'4.3 Төлбөрийн тэнцэл'!$A$18</c:f>
              <c:strCache>
                <c:ptCount val="1"/>
                <c:pt idx="0">
                  <c:v>Багцын хөрөнгө оруулалтын орлого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тэнцэл'!$J$18:$AL$18</c15:sqref>
                  </c15:fullRef>
                </c:ext>
              </c:extLst>
              <c:f>'4.3 Төлбөрийн тэнцэл'!$Z$18:$AL$18</c:f>
              <c:numCache>
                <c:formatCode>#,##0</c:formatCode>
                <c:ptCount val="13"/>
                <c:pt idx="0" formatCode="0">
                  <c:v>-66.646289329074435</c:v>
                </c:pt>
                <c:pt idx="1" formatCode="0">
                  <c:v>-64.860195303351389</c:v>
                </c:pt>
                <c:pt idx="2" formatCode="0">
                  <c:v>-63.639945519715639</c:v>
                </c:pt>
                <c:pt idx="3" formatCode="0">
                  <c:v>-61.277282193692074</c:v>
                </c:pt>
                <c:pt idx="4" formatCode="0">
                  <c:v>-46.141180561344179</c:v>
                </c:pt>
                <c:pt idx="5" formatCode="0">
                  <c:v>-62.167510023560986</c:v>
                </c:pt>
                <c:pt idx="6" formatCode="0">
                  <c:v>-49.324718106513373</c:v>
                </c:pt>
                <c:pt idx="7" formatCode="0">
                  <c:v>-39.445796546404807</c:v>
                </c:pt>
                <c:pt idx="8" formatCode="0">
                  <c:v>-36.120592869164433</c:v>
                </c:pt>
                <c:pt idx="9" formatCode="0">
                  <c:v>-45.720396130154114</c:v>
                </c:pt>
                <c:pt idx="10" formatCode="0">
                  <c:v>-51.340047969221793</c:v>
                </c:pt>
                <c:pt idx="11" formatCode="0">
                  <c:v>-56.230915650833524</c:v>
                </c:pt>
                <c:pt idx="12" formatCode="0">
                  <c:v>-85.174028559443371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5-4345-9CD8-89A601A1E7C9}"/>
            </c:ext>
          </c:extLst>
        </c:ser>
        <c:ser>
          <c:idx val="3"/>
          <c:order val="3"/>
          <c:tx>
            <c:strRef>
              <c:f>'4.3 Төлбөрийн тэнцэл'!$A$19</c:f>
              <c:strCache>
                <c:ptCount val="1"/>
                <c:pt idx="0">
                  <c:v>Бусад хөрөнгө оруулалтын орлого</c:v>
                </c:pt>
              </c:strCache>
            </c:strRef>
          </c:tx>
          <c:spPr>
            <a:solidFill>
              <a:srgbClr val="A9C3C4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тэнцэл'!$J$19:$AL$19</c15:sqref>
                  </c15:fullRef>
                </c:ext>
              </c:extLst>
              <c:f>'4.3 Төлбөрийн тэнцэл'!$Z$19:$AL$19</c:f>
              <c:numCache>
                <c:formatCode>#,##0</c:formatCode>
                <c:ptCount val="13"/>
                <c:pt idx="0" formatCode="0">
                  <c:v>-28.448239803749473</c:v>
                </c:pt>
                <c:pt idx="1" formatCode="0">
                  <c:v>-137.94120747492536</c:v>
                </c:pt>
                <c:pt idx="2" formatCode="0">
                  <c:v>-136.27289890625158</c:v>
                </c:pt>
                <c:pt idx="3" formatCode="0">
                  <c:v>-159.18055146695121</c:v>
                </c:pt>
                <c:pt idx="4" formatCode="0">
                  <c:v>-64.896197555383054</c:v>
                </c:pt>
                <c:pt idx="5" formatCode="0">
                  <c:v>-216.92445266691283</c:v>
                </c:pt>
                <c:pt idx="6" formatCode="0">
                  <c:v>-149.98367260275967</c:v>
                </c:pt>
                <c:pt idx="7" formatCode="0">
                  <c:v>-245.2672181589391</c:v>
                </c:pt>
                <c:pt idx="8" formatCode="0">
                  <c:v>-165.44336090528967</c:v>
                </c:pt>
                <c:pt idx="9" formatCode="0">
                  <c:v>-145.94189388225513</c:v>
                </c:pt>
                <c:pt idx="10" formatCode="0">
                  <c:v>-197.98636235258863</c:v>
                </c:pt>
                <c:pt idx="11" formatCode="0">
                  <c:v>-142.95759609979189</c:v>
                </c:pt>
                <c:pt idx="12" formatCode="0">
                  <c:v>-147.77415030978972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25-4345-9CD8-89A601A1E7C9}"/>
            </c:ext>
          </c:extLst>
        </c:ser>
        <c:ser>
          <c:idx val="4"/>
          <c:order val="4"/>
          <c:tx>
            <c:strRef>
              <c:f>'4.3 Төлбөрийн тэнцэл'!$A$20</c:f>
              <c:strCache>
                <c:ptCount val="1"/>
                <c:pt idx="0">
                  <c:v>Гадаад валютын нөөцийн орлого (Кредит)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тэнцэл'!$J$20:$AL$20</c15:sqref>
                  </c15:fullRef>
                </c:ext>
              </c:extLst>
              <c:f>'4.3 Төлбөрийн тэнцэл'!$Z$20:$AL$20</c:f>
              <c:numCache>
                <c:formatCode>#,##0</c:formatCode>
                <c:ptCount val="13"/>
                <c:pt idx="0" formatCode="0">
                  <c:v>0.31969115928819347</c:v>
                </c:pt>
                <c:pt idx="1" formatCode="0">
                  <c:v>0.73140396711604083</c:v>
                </c:pt>
                <c:pt idx="2" formatCode="0">
                  <c:v>2.5496998547673715</c:v>
                </c:pt>
                <c:pt idx="3" formatCode="0">
                  <c:v>5.272569312446624</c:v>
                </c:pt>
                <c:pt idx="4" formatCode="0">
                  <c:v>10.718379156111499</c:v>
                </c:pt>
                <c:pt idx="5" formatCode="0">
                  <c:v>9.712391983782263</c:v>
                </c:pt>
                <c:pt idx="6" formatCode="0">
                  <c:v>14.103795381567439</c:v>
                </c:pt>
                <c:pt idx="7" formatCode="0">
                  <c:v>19.11019050215458</c:v>
                </c:pt>
                <c:pt idx="8" formatCode="0">
                  <c:v>20.191712907711665</c:v>
                </c:pt>
                <c:pt idx="9" formatCode="0">
                  <c:v>19.915326252640547</c:v>
                </c:pt>
                <c:pt idx="10" formatCode="0">
                  <c:v>15.608170469242349</c:v>
                </c:pt>
                <c:pt idx="11" formatCode="0">
                  <c:v>12.845851334996869</c:v>
                </c:pt>
                <c:pt idx="12" formatCode="0">
                  <c:v>20.21044856862483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25-4345-9CD8-89A601A1E7C9}"/>
            </c:ext>
          </c:extLst>
        </c:ser>
        <c:ser>
          <c:idx val="5"/>
          <c:order val="5"/>
          <c:tx>
            <c:strRef>
              <c:f>'4.3 Төлбөрийн тэнцэл'!$A$21</c:f>
              <c:strCache>
                <c:ptCount val="1"/>
                <c:pt idx="0">
                  <c:v>Бусад орлого </c:v>
                </c:pt>
              </c:strCache>
            </c:strRef>
          </c:tx>
          <c:spPr>
            <a:solidFill>
              <a:srgbClr val="C57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тэнцэл'!$J$21:$AL$21</c15:sqref>
                  </c15:fullRef>
                </c:ext>
              </c:extLst>
              <c:f>'4.3 Төлбөрийн тэнцэл'!$Z$21:$AL$21</c:f>
              <c:numCache>
                <c:formatCode>#,##0</c:formatCode>
                <c:ptCount val="13"/>
                <c:pt idx="0" formatCode="0">
                  <c:v>10.081063023500382</c:v>
                </c:pt>
                <c:pt idx="1" formatCode="0">
                  <c:v>1.2951528500019978</c:v>
                </c:pt>
                <c:pt idx="2" formatCode="0">
                  <c:v>6.5154574241665291</c:v>
                </c:pt>
                <c:pt idx="3" formatCode="0">
                  <c:v>10.949025715606419</c:v>
                </c:pt>
                <c:pt idx="4" formatCode="0">
                  <c:v>2.473548328396685</c:v>
                </c:pt>
                <c:pt idx="5" formatCode="0">
                  <c:v>0.13235974823119878</c:v>
                </c:pt>
                <c:pt idx="6" formatCode="0">
                  <c:v>-1.5055877299657647</c:v>
                </c:pt>
                <c:pt idx="7" formatCode="0">
                  <c:v>-2.8957454051926543</c:v>
                </c:pt>
                <c:pt idx="8" formatCode="0">
                  <c:v>-0.31748461351389656</c:v>
                </c:pt>
                <c:pt idx="9" formatCode="0">
                  <c:v>0.11671590977903923</c:v>
                </c:pt>
                <c:pt idx="10" formatCode="0">
                  <c:v>0.33037719837457807</c:v>
                </c:pt>
                <c:pt idx="11" formatCode="0">
                  <c:v>7.2697000054757266E-2</c:v>
                </c:pt>
                <c:pt idx="12" formatCode="0">
                  <c:v>-0.44868354954277884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7546368"/>
        <c:axId val="517547904"/>
      </c:barChart>
      <c:lineChart>
        <c:grouping val="standard"/>
        <c:varyColors val="0"/>
        <c:ser>
          <c:idx val="6"/>
          <c:order val="6"/>
          <c:tx>
            <c:strRef>
              <c:f>'4.3 Төлбөрийн тэнцэл'!$A$22</c:f>
              <c:strCache>
                <c:ptCount val="1"/>
                <c:pt idx="0">
                  <c:v>Анхдагч орлогын данс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тэнцэл'!$J$1:$AD$2</c15:sqref>
                  </c15:fullRef>
                </c:ext>
              </c:extLst>
              <c:f>'4.3 Төлбөрийн тэнцэл'!$Z$1:$AD$2</c:f>
              <c:multiLvlStrCache>
                <c:ptCount val="5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тэнцэл'!$J$22:$AL$22</c15:sqref>
                  </c15:fullRef>
                </c:ext>
              </c:extLst>
              <c:f>'4.3 Төлбөрийн тэнцэл'!$Z$22:$AL$22</c:f>
              <c:numCache>
                <c:formatCode>0</c:formatCode>
                <c:ptCount val="13"/>
                <c:pt idx="0">
                  <c:v>-267.44876757977931</c:v>
                </c:pt>
                <c:pt idx="1">
                  <c:v>-306.44017700618292</c:v>
                </c:pt>
                <c:pt idx="2">
                  <c:v>-524.26192834288042</c:v>
                </c:pt>
                <c:pt idx="3">
                  <c:v>-516.94759892488571</c:v>
                </c:pt>
                <c:pt idx="4">
                  <c:v>-434.40752921660817</c:v>
                </c:pt>
                <c:pt idx="5">
                  <c:v>-589.94383018048097</c:v>
                </c:pt>
                <c:pt idx="6">
                  <c:v>-513.52447670693118</c:v>
                </c:pt>
                <c:pt idx="7">
                  <c:v>-694.87696044548898</c:v>
                </c:pt>
                <c:pt idx="8">
                  <c:v>-605.59063403445225</c:v>
                </c:pt>
                <c:pt idx="9">
                  <c:v>-845.49134153393766</c:v>
                </c:pt>
                <c:pt idx="10">
                  <c:v>-734.17812551136899</c:v>
                </c:pt>
                <c:pt idx="11">
                  <c:v>-485.49739955312828</c:v>
                </c:pt>
                <c:pt idx="12">
                  <c:v>-555.80052208668076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D25-4345-9CD8-89A601A1E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563904"/>
        <c:axId val="517562368"/>
      </c:lineChart>
      <c:catAx>
        <c:axId val="5175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7904"/>
        <c:crosses val="autoZero"/>
        <c:auto val="1"/>
        <c:lblAlgn val="ctr"/>
        <c:lblOffset val="100"/>
        <c:noMultiLvlLbl val="0"/>
      </c:catAx>
      <c:valAx>
        <c:axId val="517547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 </a:t>
                </a:r>
                <a:r>
                  <a:rPr lang="en-US" b="0">
                    <a:latin typeface="PT Sans" panose="020B0503020203020204" pitchFamily="34" charset="0"/>
                  </a:rPr>
                  <a:t>$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7546368"/>
        <c:crosses val="autoZero"/>
        <c:crossBetween val="between"/>
      </c:valAx>
      <c:valAx>
        <c:axId val="5175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517563904"/>
        <c:crosses val="max"/>
        <c:crossBetween val="between"/>
      </c:valAx>
      <c:catAx>
        <c:axId val="517563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756236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6.3501393290461023E-3"/>
          <c:y val="0.59563212382413522"/>
          <c:w val="0.61911166304426901"/>
          <c:h val="0.28942125910609356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15305972211676E-2"/>
          <c:y val="2.63104917060645E-2"/>
          <c:w val="0.9015870510225088"/>
          <c:h val="0.870495237236205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'4.3 Төлбөрийн тэнцэл'!$A$25</c:f>
              <c:strCache>
                <c:ptCount val="1"/>
                <c:pt idx="0">
                  <c:v>ГШХО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тэнцэл'!$V$25:$AL$25</c15:sqref>
                  </c15:fullRef>
                </c:ext>
              </c:extLst>
              <c:f>'4.3 Төлбөрийн тэнцэл'!$Z$25:$AL$25</c:f>
              <c:numCache>
                <c:formatCode>0</c:formatCode>
                <c:ptCount val="13"/>
                <c:pt idx="0">
                  <c:v>-671.66112621956984</c:v>
                </c:pt>
                <c:pt idx="1">
                  <c:v>-123.77049270530252</c:v>
                </c:pt>
                <c:pt idx="2">
                  <c:v>-512.07015265639802</c:v>
                </c:pt>
                <c:pt idx="3">
                  <c:v>-1400.4849931312615</c:v>
                </c:pt>
                <c:pt idx="4">
                  <c:v>-308.05690442338869</c:v>
                </c:pt>
                <c:pt idx="5">
                  <c:v>-540.23296637300473</c:v>
                </c:pt>
                <c:pt idx="6">
                  <c:v>-545.1956225115697</c:v>
                </c:pt>
                <c:pt idx="7">
                  <c:v>-778.15057927541329</c:v>
                </c:pt>
                <c:pt idx="8">
                  <c:v>-674.30187666155643</c:v>
                </c:pt>
                <c:pt idx="9">
                  <c:v>-958.05820311957552</c:v>
                </c:pt>
                <c:pt idx="10">
                  <c:v>-414.40224069300587</c:v>
                </c:pt>
                <c:pt idx="11">
                  <c:v>-679.94746462774151</c:v>
                </c:pt>
                <c:pt idx="12">
                  <c:v>-430.70329161848889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4-485A-9B87-59009245D62E}"/>
            </c:ext>
          </c:extLst>
        </c:ser>
        <c:ser>
          <c:idx val="2"/>
          <c:order val="1"/>
          <c:tx>
            <c:strRef>
              <c:f>'4.3 Төлбөрийн тэнцэл'!$A$26</c:f>
              <c:strCache>
                <c:ptCount val="1"/>
                <c:pt idx="0">
                  <c:v>Багцын ХО</c:v>
                </c:pt>
              </c:strCache>
            </c:strRef>
          </c:tx>
          <c:spPr>
            <a:solidFill>
              <a:srgbClr val="7EA6A7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тэнцэл'!$V$26:$AL$26</c15:sqref>
                  </c15:fullRef>
                </c:ext>
              </c:extLst>
              <c:f>'4.3 Төлбөрийн тэнцэл'!$Z$26:$AL$26</c:f>
              <c:numCache>
                <c:formatCode>0</c:formatCode>
                <c:ptCount val="13"/>
                <c:pt idx="0">
                  <c:v>105.98148675371314</c:v>
                </c:pt>
                <c:pt idx="1">
                  <c:v>29.173970637806704</c:v>
                </c:pt>
                <c:pt idx="2">
                  <c:v>29.56652526066037</c:v>
                </c:pt>
                <c:pt idx="3">
                  <c:v>258.03632729474953</c:v>
                </c:pt>
                <c:pt idx="4">
                  <c:v>-172.76334586931765</c:v>
                </c:pt>
                <c:pt idx="5">
                  <c:v>273.62597534800841</c:v>
                </c:pt>
                <c:pt idx="6">
                  <c:v>229.93554910085439</c:v>
                </c:pt>
                <c:pt idx="7">
                  <c:v>487.05269516860704</c:v>
                </c:pt>
                <c:pt idx="8">
                  <c:v>-6.9803252424764608</c:v>
                </c:pt>
                <c:pt idx="9">
                  <c:v>-198.56962120616581</c:v>
                </c:pt>
                <c:pt idx="10">
                  <c:v>-14.37216021683909</c:v>
                </c:pt>
                <c:pt idx="11">
                  <c:v>-884.73162161029143</c:v>
                </c:pt>
                <c:pt idx="12">
                  <c:v>-76.24850366300609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4-485A-9B87-59009245D62E}"/>
            </c:ext>
          </c:extLst>
        </c:ser>
        <c:ser>
          <c:idx val="3"/>
          <c:order val="2"/>
          <c:tx>
            <c:strRef>
              <c:f>'4.3 Төлбөрийн тэнцэл'!$A$27</c:f>
              <c:strCache>
                <c:ptCount val="1"/>
                <c:pt idx="0">
                  <c:v>Санхүүгийн дериватив</c:v>
                </c:pt>
              </c:strCache>
            </c:strRef>
          </c:tx>
          <c:spPr>
            <a:solidFill>
              <a:srgbClr val="FBBF7F">
                <a:alpha val="50000"/>
              </a:srgbClr>
            </a:solidFill>
            <a:ln w="28575"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тэнцэл'!$V$27:$AL$27</c15:sqref>
                  </c15:fullRef>
                </c:ext>
              </c:extLst>
              <c:f>'4.3 Төлбөрийн тэнцэл'!$Z$27:$AL$27</c:f>
              <c:numCache>
                <c:formatCode>0</c:formatCode>
                <c:ptCount val="13"/>
                <c:pt idx="0">
                  <c:v>-6.5565615069538099</c:v>
                </c:pt>
                <c:pt idx="1">
                  <c:v>-16.999095130001201</c:v>
                </c:pt>
                <c:pt idx="2">
                  <c:v>0.256856301847807</c:v>
                </c:pt>
                <c:pt idx="3">
                  <c:v>-0.5806820147399947</c:v>
                </c:pt>
                <c:pt idx="4">
                  <c:v>-0.36911695061315036</c:v>
                </c:pt>
                <c:pt idx="5">
                  <c:v>-0.71480038785889222</c:v>
                </c:pt>
                <c:pt idx="6">
                  <c:v>-4.6064548366958391E-2</c:v>
                </c:pt>
                <c:pt idx="7">
                  <c:v>-1.0533403779826418</c:v>
                </c:pt>
                <c:pt idx="8">
                  <c:v>8.0929736463553841</c:v>
                </c:pt>
                <c:pt idx="9">
                  <c:v>-8.489340996924037</c:v>
                </c:pt>
                <c:pt idx="10">
                  <c:v>-7.1282211689124377</c:v>
                </c:pt>
                <c:pt idx="11">
                  <c:v>-5.3201712815327502</c:v>
                </c:pt>
                <c:pt idx="12">
                  <c:v>8.1428651075995102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4-485A-9B87-59009245D62E}"/>
            </c:ext>
          </c:extLst>
        </c:ser>
        <c:ser>
          <c:idx val="1"/>
          <c:order val="3"/>
          <c:tx>
            <c:strRef>
              <c:f>'4.3 Төлбөрийн тэнцэл'!$A$28</c:f>
              <c:strCache>
                <c:ptCount val="1"/>
                <c:pt idx="0">
                  <c:v>Бусад ХО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тэнцэл'!$V$1:$AL$2</c15:sqref>
                  </c15:fullRef>
                </c:ext>
              </c:extLst>
              <c:f>'4.3 Төлбөрийн тэнцэл'!$Z$1:$AL$2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тэнцэл'!$V$28:$AL$28</c15:sqref>
                  </c15:fullRef>
                </c:ext>
              </c:extLst>
              <c:f>'4.3 Төлбөрийн тэнцэл'!$Z$28:$AL$28</c:f>
              <c:numCache>
                <c:formatCode>0</c:formatCode>
                <c:ptCount val="13"/>
                <c:pt idx="0">
                  <c:v>277.5737089664475</c:v>
                </c:pt>
                <c:pt idx="1">
                  <c:v>-523.26282735865516</c:v>
                </c:pt>
                <c:pt idx="2">
                  <c:v>502.00165687956104</c:v>
                </c:pt>
                <c:pt idx="3">
                  <c:v>405.00066183500974</c:v>
                </c:pt>
                <c:pt idx="4">
                  <c:v>981.69663732996878</c:v>
                </c:pt>
                <c:pt idx="5">
                  <c:v>-291.45937799464707</c:v>
                </c:pt>
                <c:pt idx="6">
                  <c:v>184.76503818775518</c:v>
                </c:pt>
                <c:pt idx="7">
                  <c:v>-995.62948674994959</c:v>
                </c:pt>
                <c:pt idx="8">
                  <c:v>-79.105220817887471</c:v>
                </c:pt>
                <c:pt idx="9">
                  <c:v>996.54569943789306</c:v>
                </c:pt>
                <c:pt idx="10">
                  <c:v>250.19861403457449</c:v>
                </c:pt>
                <c:pt idx="11">
                  <c:v>-652.98271762359821</c:v>
                </c:pt>
                <c:pt idx="12">
                  <c:v>-96.032978679485524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8816128"/>
        <c:axId val="518817664"/>
      </c:barChart>
      <c:lineChart>
        <c:grouping val="standard"/>
        <c:varyColors val="0"/>
        <c:ser>
          <c:idx val="4"/>
          <c:order val="4"/>
          <c:tx>
            <c:strRef>
              <c:f>'4.3 Төлбөрийн тэнцэл'!$A$29</c:f>
              <c:strCache>
                <c:ptCount val="1"/>
                <c:pt idx="0">
                  <c:v>Санхүүгийн данс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'4.3 Төлбөрийн тэнцэл'!$V$1:$AJ$2</c15:sqref>
                  </c15:fullRef>
                </c:ext>
              </c:extLst>
              <c:f>'4.3 Төлбөрийн тэнцэл'!$Z$1:$AJ$2</c:f>
              <c:multiLvlStrCache>
                <c:ptCount val="1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'4.3 Төлбөрийн тэнцэл'!$V$29:$AL$29</c15:sqref>
                  </c15:fullRef>
                </c:ext>
              </c:extLst>
              <c:f>'4.3 Төлбөрийн тэнцэл'!$Z$29:$AL$29</c:f>
              <c:numCache>
                <c:formatCode>0</c:formatCode>
                <c:ptCount val="13"/>
                <c:pt idx="0">
                  <c:v>-294.66249200636287</c:v>
                </c:pt>
                <c:pt idx="1">
                  <c:v>-499.63584140848002</c:v>
                </c:pt>
                <c:pt idx="2">
                  <c:v>19.754885785671235</c:v>
                </c:pt>
                <c:pt idx="3">
                  <c:v>-738.02868601624232</c:v>
                </c:pt>
                <c:pt idx="4">
                  <c:v>500.50727008664933</c:v>
                </c:pt>
                <c:pt idx="5">
                  <c:v>-558.78116940750215</c:v>
                </c:pt>
                <c:pt idx="6">
                  <c:v>-130.54109977132703</c:v>
                </c:pt>
                <c:pt idx="7">
                  <c:v>-1287.7807112347386</c:v>
                </c:pt>
                <c:pt idx="8">
                  <c:v>-752.29444907556501</c:v>
                </c:pt>
                <c:pt idx="9">
                  <c:v>-168.57146588477224</c:v>
                </c:pt>
                <c:pt idx="10">
                  <c:v>-185.7040080441829</c:v>
                </c:pt>
                <c:pt idx="11">
                  <c:v>-2222.9819751431642</c:v>
                </c:pt>
                <c:pt idx="12">
                  <c:v>-594.84190885338103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4D64-485A-9B87-59009245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816128"/>
        <c:axId val="518817664"/>
      </c:lineChart>
      <c:catAx>
        <c:axId val="5188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7664"/>
        <c:crosses val="autoZero"/>
        <c:auto val="1"/>
        <c:lblAlgn val="ctr"/>
        <c:lblOffset val="100"/>
        <c:noMultiLvlLbl val="0"/>
      </c:catAx>
      <c:valAx>
        <c:axId val="518817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>
                    <a:latin typeface="PT Sans" panose="020B0503020203020204" pitchFamily="34" charset="0"/>
                  </a:defRPr>
                </a:pPr>
                <a:r>
                  <a:rPr lang="mn-MN" b="0">
                    <a:latin typeface="PT Sans" panose="020B0503020203020204" pitchFamily="34" charset="0"/>
                  </a:rPr>
                  <a:t>сая</a:t>
                </a:r>
                <a:r>
                  <a:rPr lang="mn-MN" b="0" baseline="0">
                    <a:latin typeface="PT Sans" panose="020B0503020203020204" pitchFamily="34" charset="0"/>
                  </a:rPr>
                  <a:t> </a:t>
                </a:r>
                <a:r>
                  <a:rPr lang="en-US" b="0" baseline="0">
                    <a:latin typeface="PT Sans" panose="020B0503020203020204" pitchFamily="34" charset="0"/>
                  </a:rPr>
                  <a:t>$</a:t>
                </a:r>
                <a:endParaRPr lang="en-US" b="0">
                  <a:latin typeface="PT Sans" panose="020B0503020203020204" pitchFamily="34" charset="0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b="0">
                <a:latin typeface="PT Sans" panose="020B0503020203020204" pitchFamily="34" charset="0"/>
              </a:defRPr>
            </a:pPr>
            <a:endParaRPr lang="en-US"/>
          </a:p>
        </c:txPr>
        <c:crossAx val="518816128"/>
        <c:crosses val="autoZero"/>
        <c:crossBetween val="between"/>
        <c:majorUnit val="1000"/>
      </c:valAx>
      <c:spPr>
        <a:ln>
          <a:solidFill>
            <a:schemeClr val="bg1"/>
          </a:solidFill>
        </a:ln>
      </c:spPr>
    </c:plotArea>
    <c:legend>
      <c:legendPos val="b"/>
      <c:layout>
        <c:manualLayout>
          <c:xMode val="edge"/>
          <c:yMode val="edge"/>
          <c:x val="0.18724669881306921"/>
          <c:y val="0.61309892481596984"/>
          <c:w val="0.23837989760130829"/>
          <c:h val="0.25000215900443989"/>
        </c:manualLayout>
      </c:layout>
      <c:overlay val="0"/>
      <c:txPr>
        <a:bodyPr/>
        <a:lstStyle/>
        <a:p>
          <a:pPr>
            <a:defRPr b="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9050">
      <a:noFill/>
    </a:ln>
  </c:spPr>
  <c:txPr>
    <a:bodyPr/>
    <a:lstStyle/>
    <a:p>
      <a:pPr>
        <a:defRPr sz="1200"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230662321202162E-2"/>
          <c:y val="8.8802821939634846E-2"/>
          <c:w val="0.94170647446162858"/>
          <c:h val="0.77287768172260296"/>
        </c:manualLayout>
      </c:layout>
      <c:areaChart>
        <c:grouping val="stacked"/>
        <c:varyColors val="0"/>
        <c:ser>
          <c:idx val="0"/>
          <c:order val="0"/>
          <c:tx>
            <c:strRef>
              <c:f>'2.1'!$A$3</c:f>
              <c:strCache>
                <c:ptCount val="1"/>
                <c:pt idx="0">
                  <c:v>90%a</c:v>
                </c:pt>
              </c:strCache>
            </c:strRef>
          </c:tx>
          <c:spPr>
            <a:solidFill>
              <a:schemeClr val="bg1"/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'2.1'!$B$3:$U$3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7.4235702677192261E-2</c:v>
                </c:pt>
                <c:pt idx="5">
                  <c:v>6.8832683868498057E-2</c:v>
                </c:pt>
                <c:pt idx="6">
                  <c:v>5.7636826677357478E-2</c:v>
                </c:pt>
                <c:pt idx="7">
                  <c:v>4.864001519679384E-2</c:v>
                </c:pt>
                <c:pt idx="8">
                  <c:v>3.8164381307971729E-2</c:v>
                </c:pt>
                <c:pt idx="9">
                  <c:v>1.7471449265469063E-2</c:v>
                </c:pt>
                <c:pt idx="10">
                  <c:v>6.5533829396011711E-3</c:v>
                </c:pt>
                <c:pt idx="11">
                  <c:v>-6.8485234484636504E-3</c:v>
                </c:pt>
                <c:pt idx="12">
                  <c:v>-4.8970151496893211E-3</c:v>
                </c:pt>
                <c:pt idx="13">
                  <c:v>-1.4974818347549101E-2</c:v>
                </c:pt>
                <c:pt idx="14">
                  <c:v>-2.625293712500432E-2</c:v>
                </c:pt>
                <c:pt idx="15">
                  <c:v>-3.760013676177909E-2</c:v>
                </c:pt>
                <c:pt idx="16">
                  <c:v>-4.85661501423853E-2</c:v>
                </c:pt>
                <c:pt idx="17">
                  <c:v>-5.3374705682166734E-2</c:v>
                </c:pt>
                <c:pt idx="18">
                  <c:v>-5.4979455447399135E-2</c:v>
                </c:pt>
                <c:pt idx="19">
                  <c:v>-5.5905212472119888E-2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9-4042-B9D6-7C8F95D2DC0D}"/>
            </c:ext>
          </c:extLst>
        </c:ser>
        <c:ser>
          <c:idx val="1"/>
          <c:order val="1"/>
          <c:tx>
            <c:strRef>
              <c:f>'2.1'!$A$4</c:f>
              <c:strCache>
                <c:ptCount val="1"/>
                <c:pt idx="0">
                  <c:v>60%a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'2.1'!$B$4:$U$4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1.2125397656664427E-2</c:v>
                </c:pt>
                <c:pt idx="10">
                  <c:v>2.1037192275921157E-2</c:v>
                </c:pt>
                <c:pt idx="11">
                  <c:v>3.0916938358013679E-2</c:v>
                </c:pt>
                <c:pt idx="12">
                  <c:v>3.6661101072157698E-2</c:v>
                </c:pt>
                <c:pt idx="13">
                  <c:v>4.0894901914360071E-2</c:v>
                </c:pt>
                <c:pt idx="14">
                  <c:v>4.3880763205412239E-2</c:v>
                </c:pt>
                <c:pt idx="15">
                  <c:v>4.6468580414014138E-2</c:v>
                </c:pt>
                <c:pt idx="16">
                  <c:v>4.8344180675460875E-2</c:v>
                </c:pt>
                <c:pt idx="17">
                  <c:v>5.0153300797395328E-2</c:v>
                </c:pt>
                <c:pt idx="18">
                  <c:v>5.1647374619391402E-2</c:v>
                </c:pt>
                <c:pt idx="19">
                  <c:v>5.2946274345461515E-2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9-4042-B9D6-7C8F95D2DC0D}"/>
            </c:ext>
          </c:extLst>
        </c:ser>
        <c:ser>
          <c:idx val="2"/>
          <c:order val="2"/>
          <c:tx>
            <c:strRef>
              <c:f>'2.1'!$A$5</c:f>
              <c:strCache>
                <c:ptCount val="1"/>
                <c:pt idx="0">
                  <c:v>30%a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'2.1'!$B$5:$U$5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7.0277554829156763E-3</c:v>
                </c:pt>
                <c:pt idx="10">
                  <c:v>1.2234418568568328E-2</c:v>
                </c:pt>
                <c:pt idx="11">
                  <c:v>1.8023950592093829E-2</c:v>
                </c:pt>
                <c:pt idx="12">
                  <c:v>2.1485791898185003E-2</c:v>
                </c:pt>
                <c:pt idx="13">
                  <c:v>2.4046179852047933E-2</c:v>
                </c:pt>
                <c:pt idx="14">
                  <c:v>2.5863297085673365E-2</c:v>
                </c:pt>
                <c:pt idx="15">
                  <c:v>2.7422281153693717E-2</c:v>
                </c:pt>
                <c:pt idx="16">
                  <c:v>2.8581937603882834E-2</c:v>
                </c:pt>
                <c:pt idx="17">
                  <c:v>2.9692613104945309E-2</c:v>
                </c:pt>
                <c:pt idx="18">
                  <c:v>3.0609947638057022E-2</c:v>
                </c:pt>
                <c:pt idx="19">
                  <c:v>3.1397247919596749E-2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9-4042-B9D6-7C8F95D2DC0D}"/>
            </c:ext>
          </c:extLst>
        </c:ser>
        <c:ser>
          <c:idx val="3"/>
          <c:order val="3"/>
          <c:tx>
            <c:strRef>
              <c:f>'2.1'!$A$6</c:f>
              <c:strCache>
                <c:ptCount val="1"/>
                <c:pt idx="0">
                  <c:v>ДНБ-ий өсөлт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'2.1'!$B$6:$U$6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7.0993516819291003E-3</c:v>
                </c:pt>
                <c:pt idx="10">
                  <c:v>1.2158538505747885E-2</c:v>
                </c:pt>
                <c:pt idx="11">
                  <c:v>1.7951699860372372E-2</c:v>
                </c:pt>
                <c:pt idx="12">
                  <c:v>1.8371847257969254E-2</c:v>
                </c:pt>
                <c:pt idx="13">
                  <c:v>2.1228518704677679E-2</c:v>
                </c:pt>
                <c:pt idx="14">
                  <c:v>2.2166938630246769E-2</c:v>
                </c:pt>
                <c:pt idx="15">
                  <c:v>2.2437335392601288E-2</c:v>
                </c:pt>
                <c:pt idx="16">
                  <c:v>2.4656320164577084E-2</c:v>
                </c:pt>
                <c:pt idx="17">
                  <c:v>2.5557997777875263E-2</c:v>
                </c:pt>
                <c:pt idx="18">
                  <c:v>2.6491016847357773E-2</c:v>
                </c:pt>
                <c:pt idx="19">
                  <c:v>2.7445946671851296E-2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9-4042-B9D6-7C8F95D2DC0D}"/>
            </c:ext>
          </c:extLst>
        </c:ser>
        <c:ser>
          <c:idx val="4"/>
          <c:order val="4"/>
          <c:tx>
            <c:strRef>
              <c:f>'2.1'!$A$7</c:f>
              <c:strCache>
                <c:ptCount val="1"/>
                <c:pt idx="0">
                  <c:v>0.30</c:v>
                </c:pt>
              </c:strCache>
            </c:strRef>
          </c:tx>
          <c:spPr>
            <a:solidFill>
              <a:srgbClr val="7EA6A7"/>
            </a:solidFill>
            <a:ln w="25400">
              <a:noFill/>
            </a:ln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'2.1'!$B$7:$U$7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1.918194314498578E-8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5.0047257439629345E-3</c:v>
                </c:pt>
                <c:pt idx="10">
                  <c:v>8.9833887164634252E-3</c:v>
                </c:pt>
                <c:pt idx="11">
                  <c:v>1.3269344382966564E-2</c:v>
                </c:pt>
                <c:pt idx="12">
                  <c:v>1.904109190848401E-2</c:v>
                </c:pt>
                <c:pt idx="13">
                  <c:v>2.0777661331047071E-2</c:v>
                </c:pt>
                <c:pt idx="14">
                  <c:v>2.3117679343038322E-2</c:v>
                </c:pt>
                <c:pt idx="15">
                  <c:v>2.5633488741078524E-2</c:v>
                </c:pt>
                <c:pt idx="16">
                  <c:v>2.5538744658648804E-2</c:v>
                </c:pt>
                <c:pt idx="17">
                  <c:v>2.6657788253625414E-2</c:v>
                </c:pt>
                <c:pt idx="18">
                  <c:v>2.7393745259384872E-2</c:v>
                </c:pt>
                <c:pt idx="19">
                  <c:v>2.7854295074929637E-2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9-4042-B9D6-7C8F95D2DC0D}"/>
            </c:ext>
          </c:extLst>
        </c:ser>
        <c:ser>
          <c:idx val="5"/>
          <c:order val="5"/>
          <c:tx>
            <c:strRef>
              <c:f>'2.1'!$A$8</c:f>
              <c:strCache>
                <c:ptCount val="1"/>
                <c:pt idx="0">
                  <c:v>0.60</c:v>
                </c:pt>
              </c:strCache>
            </c:strRef>
          </c:tx>
          <c:spPr>
            <a:solidFill>
              <a:srgbClr val="BED2D3"/>
            </a:solidFill>
            <a:ln w="25400">
              <a:noFill/>
            </a:ln>
            <a:effectLst>
              <a:outerShdw blurRad="50800" dist="50800" dir="5400000" sx="8000" sy="8000" algn="ctr" rotWithShape="0">
                <a:srgbClr val="000000">
                  <a:alpha val="43000"/>
                </a:srgbClr>
              </a:outerShdw>
            </a:effectLst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'2.1'!$B$8:$U$8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7.3087369176547679E-3</c:v>
                </c:pt>
                <c:pt idx="10">
                  <c:v>1.2808533541621703E-2</c:v>
                </c:pt>
                <c:pt idx="11">
                  <c:v>1.8959859770495403E-2</c:v>
                </c:pt>
                <c:pt idx="12">
                  <c:v>2.2839984984066818E-2</c:v>
                </c:pt>
                <c:pt idx="13">
                  <c:v>2.572594091977699E-2</c:v>
                </c:pt>
                <c:pt idx="14">
                  <c:v>2.7796612910830465E-2</c:v>
                </c:pt>
                <c:pt idx="15">
                  <c:v>2.9540669654661827E-2</c:v>
                </c:pt>
                <c:pt idx="16">
                  <c:v>3.0902165198842802E-2</c:v>
                </c:pt>
                <c:pt idx="17">
                  <c:v>3.2188791469819351E-2</c:v>
                </c:pt>
                <c:pt idx="18">
                  <c:v>3.3251406948329176E-2</c:v>
                </c:pt>
                <c:pt idx="19">
                  <c:v>3.4142664002069022E-2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69-4042-B9D6-7C8F95D2DC0D}"/>
            </c:ext>
          </c:extLst>
        </c:ser>
        <c:ser>
          <c:idx val="6"/>
          <c:order val="6"/>
          <c:tx>
            <c:strRef>
              <c:f>'2.1'!$A$9</c:f>
              <c:strCache>
                <c:ptCount val="1"/>
                <c:pt idx="0">
                  <c:v>0.90</c:v>
                </c:pt>
              </c:strCache>
            </c:strRef>
          </c:tx>
          <c:spPr>
            <a:solidFill>
              <a:srgbClr val="93B4B5">
                <a:alpha val="40000"/>
              </a:srgbClr>
            </a:solidFill>
            <a:ln w="25400">
              <a:noFill/>
            </a:ln>
            <a:effectLst/>
          </c:spP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'2.1'!$B$9:$U$9</c:f>
              <c:numCache>
                <c:formatCode>0.0%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1.3128039997230667E-2</c:v>
                </c:pt>
                <c:pt idx="10">
                  <c:v>2.3086025078637551E-2</c:v>
                </c:pt>
                <c:pt idx="11">
                  <c:v>3.4257122189102596E-2</c:v>
                </c:pt>
                <c:pt idx="12">
                  <c:v>4.1495479543363079E-2</c:v>
                </c:pt>
                <c:pt idx="13">
                  <c:v>4.6891994314272052E-2</c:v>
                </c:pt>
                <c:pt idx="14">
                  <c:v>5.0783340916592971E-2</c:v>
                </c:pt>
                <c:pt idx="15">
                  <c:v>5.4032022936277853E-2</c:v>
                </c:pt>
                <c:pt idx="16">
                  <c:v>5.6629019023608292E-2</c:v>
                </c:pt>
                <c:pt idx="17">
                  <c:v>5.906667869223934E-2</c:v>
                </c:pt>
                <c:pt idx="18">
                  <c:v>6.1079747225239574E-2</c:v>
                </c:pt>
                <c:pt idx="19">
                  <c:v>6.275003251066355E-2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758336"/>
        <c:axId val="495764224"/>
      </c:areaChart>
      <c:lineChart>
        <c:grouping val="standard"/>
        <c:varyColors val="0"/>
        <c:ser>
          <c:idx val="8"/>
          <c:order val="7"/>
          <c:tx>
            <c:strRef>
              <c:f>'2.1'!$A$11</c:f>
              <c:strCache>
                <c:ptCount val="1"/>
                <c:pt idx="0">
                  <c:v>Өмнөх төсөөлөл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'2.1'!$B$11:$U$11</c:f>
              <c:numCache>
                <c:formatCode>0.0%</c:formatCode>
                <c:ptCount val="20"/>
                <c:pt idx="0">
                  <c:v>7.3642908154792686E-2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7.4235683495249116E-2</c:v>
                </c:pt>
                <c:pt idx="5">
                  <c:v>6.8832683868498057E-2</c:v>
                </c:pt>
                <c:pt idx="6">
                  <c:v>5.7636826677357478E-2</c:v>
                </c:pt>
                <c:pt idx="7">
                  <c:v>4.864001519679384E-2</c:v>
                </c:pt>
                <c:pt idx="8">
                  <c:v>4.4771350594843273E-2</c:v>
                </c:pt>
                <c:pt idx="9">
                  <c:v>5.4213687665938037E-2</c:v>
                </c:pt>
                <c:pt idx="10">
                  <c:v>6.5879753038198929E-2</c:v>
                </c:pt>
                <c:pt idx="11">
                  <c:v>7.3886839330882914E-2</c:v>
                </c:pt>
                <c:pt idx="12">
                  <c:v>7.6723562627840636E-2</c:v>
                </c:pt>
                <c:pt idx="13">
                  <c:v>7.2819410314323152E-2</c:v>
                </c:pt>
                <c:pt idx="14">
                  <c:v>6.4867197038658952E-2</c:v>
                </c:pt>
                <c:pt idx="15">
                  <c:v>5.9805403921059375E-2</c:v>
                </c:pt>
                <c:pt idx="16">
                  <c:v>5.6918316128868218E-2</c:v>
                </c:pt>
                <c:pt idx="17">
                  <c:v>5.6773687449553467E-2</c:v>
                </c:pt>
                <c:pt idx="18">
                  <c:v>5.8000179244026784E-2</c:v>
                </c:pt>
                <c:pt idx="19">
                  <c:v>5.9338300925882548E-2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B469-4042-B9D6-7C8F95D2DC0D}"/>
            </c:ext>
          </c:extLst>
        </c:ser>
        <c:ser>
          <c:idx val="7"/>
          <c:order val="8"/>
          <c:tx>
            <c:strRef>
              <c:f>'2.1'!$A$10</c:f>
              <c:strCache>
                <c:ptCount val="1"/>
                <c:pt idx="0">
                  <c:v>Одоогийн төсөөлөл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'2.1'!$B$1:$U$2</c:f>
              <c:multiLvlStrCache>
                <c:ptCount val="20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  <c:pt idx="12">
                    <c:v>2026</c:v>
                  </c:pt>
                  <c:pt idx="16">
                    <c:v>2027</c:v>
                  </c:pt>
                </c:lvl>
              </c:multiLvlStrCache>
            </c:multiLvlStrRef>
          </c:cat>
          <c:val>
            <c:numRef>
              <c:f>'2.1'!$B$10:$U$10</c:f>
              <c:numCache>
                <c:formatCode>0.0%</c:formatCode>
                <c:ptCount val="20"/>
                <c:pt idx="0">
                  <c:v>7.3858119439696557E-2</c:v>
                </c:pt>
                <c:pt idx="1">
                  <c:v>7.1781939023995989E-2</c:v>
                </c:pt>
                <c:pt idx="2">
                  <c:v>7.456097582235488E-2</c:v>
                </c:pt>
                <c:pt idx="3">
                  <c:v>7.4221116746049365E-2</c:v>
                </c:pt>
                <c:pt idx="4">
                  <c:v>7.4235683495249116E-2</c:v>
                </c:pt>
                <c:pt idx="5">
                  <c:v>6.8832683868498057E-2</c:v>
                </c:pt>
                <c:pt idx="6">
                  <c:v>5.7636826677357478E-2</c:v>
                </c:pt>
                <c:pt idx="7">
                  <c:v>4.864001519679384E-2</c:v>
                </c:pt>
                <c:pt idx="8">
                  <c:v>3.8164381307971729E-2</c:v>
                </c:pt>
                <c:pt idx="9">
                  <c:v>4.3723954086978267E-2</c:v>
                </c:pt>
                <c:pt idx="10">
                  <c:v>5.1983532289838541E-2</c:v>
                </c:pt>
                <c:pt idx="11">
                  <c:v>6.004406536201623E-2</c:v>
                </c:pt>
                <c:pt idx="12">
                  <c:v>7.1621725078622633E-2</c:v>
                </c:pt>
                <c:pt idx="13">
                  <c:v>7.1194782123536582E-2</c:v>
                </c:pt>
                <c:pt idx="14">
                  <c:v>6.5658061796328049E-2</c:v>
                </c:pt>
                <c:pt idx="15">
                  <c:v>5.8728060198530052E-2</c:v>
                </c:pt>
                <c:pt idx="16">
                  <c:v>5.3016288301535486E-2</c:v>
                </c:pt>
                <c:pt idx="17">
                  <c:v>5.2029205998049166E-2</c:v>
                </c:pt>
                <c:pt idx="18">
                  <c:v>5.3768883657407063E-2</c:v>
                </c:pt>
                <c:pt idx="19">
                  <c:v>5.5884256464789672E-2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B469-4042-B9D6-7C8F95D2D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58336"/>
        <c:axId val="495764224"/>
      </c:lineChart>
      <c:catAx>
        <c:axId val="4957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bg1">
                <a:lumMod val="75000"/>
              </a:schemeClr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6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5764224"/>
        <c:scaling>
          <c:orientation val="minMax"/>
          <c:max val="0.2"/>
        </c:scaling>
        <c:delete val="0"/>
        <c:axPos val="l"/>
        <c:numFmt formatCode="0%" sourceLinked="0"/>
        <c:majorTickMark val="none"/>
        <c:minorTickMark val="none"/>
        <c:tickLblPos val="nextTo"/>
        <c:spPr>
          <a:ln>
            <a:solidFill>
              <a:srgbClr val="BFBFBF"/>
            </a:solidFill>
          </a:ln>
        </c:spPr>
        <c:txPr>
          <a:bodyPr rot="0" vert="horz"/>
          <a:lstStyle/>
          <a:p>
            <a:pPr>
              <a:defRPr sz="800"/>
            </a:pPr>
            <a:endParaRPr lang="en-US"/>
          </a:p>
        </c:txPr>
        <c:crossAx val="495758336"/>
        <c:crosses val="autoZero"/>
        <c:crossBetween val="between"/>
      </c:valAx>
      <c:spPr>
        <a:ln w="127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34660722096577212"/>
          <c:y val="1.087006387319539E-2"/>
          <c:w val="0.34586517274900674"/>
          <c:h val="0.1348093252237987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T Sans "/>
          <a:ea typeface="Times New Roman"/>
          <a:cs typeface="Times New Roman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43572526414529E-2"/>
          <c:y val="7.8474148472918157E-2"/>
          <c:w val="0.92303024557358138"/>
          <c:h val="0.8555903036118282"/>
        </c:manualLayout>
      </c:layout>
      <c:lineChart>
        <c:grouping val="standard"/>
        <c:varyColors val="0"/>
        <c:ser>
          <c:idx val="0"/>
          <c:order val="0"/>
          <c:tx>
            <c:strRef>
              <c:f>'2. ЭЗӨ'!$D$5</c:f>
              <c:strCache>
                <c:ptCount val="1"/>
                <c:pt idx="0">
                  <c:v>Калман фильтер</c:v>
                </c:pt>
              </c:strCache>
            </c:strRef>
          </c:tx>
          <c:spPr>
            <a:ln>
              <a:solidFill>
                <a:srgbClr val="286A6C"/>
              </a:solidFill>
            </a:ln>
          </c:spPr>
          <c:marker>
            <c:symbol val="none"/>
          </c:marker>
          <c:cat>
            <c:multiLvlStrRef>
              <c:f>'2. ЭЗӨ'!$E$3:$AS$4</c:f>
              <c:multiLvlStrCache>
                <c:ptCount val="4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ЭЗӨ'!$E$5:$AS$5</c:f>
              <c:numCache>
                <c:formatCode>0.0</c:formatCode>
                <c:ptCount val="41"/>
                <c:pt idx="0">
                  <c:v>6.1615385659199218</c:v>
                </c:pt>
                <c:pt idx="1">
                  <c:v>4.8395792870424392</c:v>
                </c:pt>
                <c:pt idx="2">
                  <c:v>3.6909421418115151</c:v>
                </c:pt>
                <c:pt idx="3">
                  <c:v>3.0888162324898438</c:v>
                </c:pt>
                <c:pt idx="4">
                  <c:v>2.8760762713693433</c:v>
                </c:pt>
                <c:pt idx="5">
                  <c:v>2.8268490609735908</c:v>
                </c:pt>
                <c:pt idx="6">
                  <c:v>3.0689607546075859</c:v>
                </c:pt>
                <c:pt idx="7">
                  <c:v>3.6921263288425488</c:v>
                </c:pt>
                <c:pt idx="8">
                  <c:v>4.2578035769218925</c:v>
                </c:pt>
                <c:pt idx="9">
                  <c:v>4.5107813207849068</c:v>
                </c:pt>
                <c:pt idx="10">
                  <c:v>4.7962479565154315</c:v>
                </c:pt>
                <c:pt idx="11">
                  <c:v>4.7269734396315322</c:v>
                </c:pt>
                <c:pt idx="12">
                  <c:v>4.6064636420802607</c:v>
                </c:pt>
                <c:pt idx="13">
                  <c:v>4.6791739141454736</c:v>
                </c:pt>
                <c:pt idx="14">
                  <c:v>4.6800739434460725</c:v>
                </c:pt>
                <c:pt idx="15">
                  <c:v>4.6304607115514429</c:v>
                </c:pt>
                <c:pt idx="16">
                  <c:v>4.6441870395075524</c:v>
                </c:pt>
                <c:pt idx="17">
                  <c:v>4.4911699652947945</c:v>
                </c:pt>
                <c:pt idx="18">
                  <c:v>4.2124978044896899</c:v>
                </c:pt>
                <c:pt idx="19">
                  <c:v>3.825746201681457</c:v>
                </c:pt>
                <c:pt idx="20">
                  <c:v>3.1588385826644361</c:v>
                </c:pt>
                <c:pt idx="21">
                  <c:v>2.8674627213681303</c:v>
                </c:pt>
                <c:pt idx="22">
                  <c:v>2.4949227659582407</c:v>
                </c:pt>
                <c:pt idx="23">
                  <c:v>2.1571687916168703</c:v>
                </c:pt>
                <c:pt idx="24">
                  <c:v>2.0803182053846569</c:v>
                </c:pt>
                <c:pt idx="25">
                  <c:v>1.7086114352707238</c:v>
                </c:pt>
                <c:pt idx="26">
                  <c:v>1.7994067241030143</c:v>
                </c:pt>
                <c:pt idx="27">
                  <c:v>2.5568827393590787</c:v>
                </c:pt>
                <c:pt idx="28">
                  <c:v>2.5430737980916218</c:v>
                </c:pt>
                <c:pt idx="29">
                  <c:v>2.7094316270649621</c:v>
                </c:pt>
                <c:pt idx="30">
                  <c:v>2.9868986934502129</c:v>
                </c:pt>
                <c:pt idx="31">
                  <c:v>3.0431807616923656</c:v>
                </c:pt>
                <c:pt idx="32">
                  <c:v>4.1671948351874155</c:v>
                </c:pt>
                <c:pt idx="33">
                  <c:v>5.1393524154853765</c:v>
                </c:pt>
                <c:pt idx="34">
                  <c:v>5.6866816705678058</c:v>
                </c:pt>
                <c:pt idx="35">
                  <c:v>5.789732393556557</c:v>
                </c:pt>
                <c:pt idx="36">
                  <c:v>5.5048469977731163</c:v>
                </c:pt>
                <c:pt idx="37">
                  <c:v>5.1730312612166207</c:v>
                </c:pt>
                <c:pt idx="38">
                  <c:v>4.8178666307383322</c:v>
                </c:pt>
                <c:pt idx="39">
                  <c:v>4.5965106466941297</c:v>
                </c:pt>
                <c:pt idx="40">
                  <c:v>4.3442397850551817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0E-4B12-8048-B75E7537160E}"/>
            </c:ext>
          </c:extLst>
        </c:ser>
        <c:ser>
          <c:idx val="1"/>
          <c:order val="1"/>
          <c:tx>
            <c:strRef>
              <c:f>'2. ЭЗӨ'!$D$6</c:f>
              <c:strCache>
                <c:ptCount val="1"/>
                <c:pt idx="0">
                  <c:v>HP фильтер</c:v>
                </c:pt>
              </c:strCache>
            </c:strRef>
          </c:tx>
          <c:spPr>
            <a:ln>
              <a:solidFill>
                <a:srgbClr val="8B0000"/>
              </a:solidFill>
            </a:ln>
          </c:spPr>
          <c:marker>
            <c:symbol val="none"/>
          </c:marker>
          <c:cat>
            <c:multiLvlStrRef>
              <c:f>'2. ЭЗӨ'!$E$3:$AS$4</c:f>
              <c:multiLvlStrCache>
                <c:ptCount val="4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ЭЗӨ'!$E$6:$AS$6</c:f>
              <c:numCache>
                <c:formatCode>0.0</c:formatCode>
                <c:ptCount val="41"/>
                <c:pt idx="0">
                  <c:v>4.4789990111700817</c:v>
                </c:pt>
                <c:pt idx="1">
                  <c:v>3.5415312909127028</c:v>
                </c:pt>
                <c:pt idx="2">
                  <c:v>2.830577330615669</c:v>
                </c:pt>
                <c:pt idx="3">
                  <c:v>2.3912694382373756</c:v>
                </c:pt>
                <c:pt idx="4">
                  <c:v>2.2316589763081929</c:v>
                </c:pt>
                <c:pt idx="5">
                  <c:v>2.3601300757113863</c:v>
                </c:pt>
                <c:pt idx="6">
                  <c:v>2.7918443282475724</c:v>
                </c:pt>
                <c:pt idx="7">
                  <c:v>3.5018645123674474</c:v>
                </c:pt>
                <c:pt idx="8">
                  <c:v>4.2987367977852742</c:v>
                </c:pt>
                <c:pt idx="9">
                  <c:v>5.069693707620937</c:v>
                </c:pt>
                <c:pt idx="10">
                  <c:v>5.7356193454994209</c:v>
                </c:pt>
                <c:pt idx="11">
                  <c:v>6.2471780504783858</c:v>
                </c:pt>
                <c:pt idx="12">
                  <c:v>6.6025905238728866</c:v>
                </c:pt>
                <c:pt idx="13">
                  <c:v>6.731922157561665</c:v>
                </c:pt>
                <c:pt idx="14">
                  <c:v>6.5594356616232474</c:v>
                </c:pt>
                <c:pt idx="15">
                  <c:v>6.0410989540652604</c:v>
                </c:pt>
                <c:pt idx="16">
                  <c:v>5.1615285881734474</c:v>
                </c:pt>
                <c:pt idx="17">
                  <c:v>3.9735560169573914</c:v>
                </c:pt>
                <c:pt idx="18">
                  <c:v>2.5980757409826305</c:v>
                </c:pt>
                <c:pt idx="19">
                  <c:v>1.234008692279831</c:v>
                </c:pt>
                <c:pt idx="20">
                  <c:v>0.1323481807027127</c:v>
                </c:pt>
                <c:pt idx="21">
                  <c:v>-0.4405613189503832</c:v>
                </c:pt>
                <c:pt idx="22">
                  <c:v>-0.48435647709498264</c:v>
                </c:pt>
                <c:pt idx="23">
                  <c:v>-0.16898947155807864</c:v>
                </c:pt>
                <c:pt idx="24">
                  <c:v>0.28110716086566789</c:v>
                </c:pt>
                <c:pt idx="25">
                  <c:v>0.65865327287781827</c:v>
                </c:pt>
                <c:pt idx="26">
                  <c:v>1.0778538025288942</c:v>
                </c:pt>
                <c:pt idx="27">
                  <c:v>1.6719650369350303</c:v>
                </c:pt>
                <c:pt idx="28">
                  <c:v>2.5250080116754337</c:v>
                </c:pt>
                <c:pt idx="29">
                  <c:v>3.5820245410377538</c:v>
                </c:pt>
                <c:pt idx="30">
                  <c:v>4.6182880229284518</c:v>
                </c:pt>
                <c:pt idx="31">
                  <c:v>5.4928298646621299</c:v>
                </c:pt>
                <c:pt idx="32">
                  <c:v>6.1234304033894071</c:v>
                </c:pt>
                <c:pt idx="33">
                  <c:v>6.4880590826127627</c:v>
                </c:pt>
                <c:pt idx="34">
                  <c:v>6.6156561372319844</c:v>
                </c:pt>
                <c:pt idx="35">
                  <c:v>6.5348304784006883</c:v>
                </c:pt>
                <c:pt idx="36">
                  <c:v>6.303970020369154</c:v>
                </c:pt>
                <c:pt idx="37">
                  <c:v>6.0032106675859342</c:v>
                </c:pt>
                <c:pt idx="38">
                  <c:v>5.7505808187287455</c:v>
                </c:pt>
                <c:pt idx="39">
                  <c:v>5.6173117962678543</c:v>
                </c:pt>
                <c:pt idx="40">
                  <c:v>5.6206440826478854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0E-4B12-8048-B75E7537160E}"/>
            </c:ext>
          </c:extLst>
        </c:ser>
        <c:ser>
          <c:idx val="2"/>
          <c:order val="2"/>
          <c:tx>
            <c:strRef>
              <c:f>'2. ЭЗӨ'!$D$7</c:f>
              <c:strCache>
                <c:ptCount val="1"/>
                <c:pt idx="0">
                  <c:v>Үйлдвэрлэлийн функц</c:v>
                </c:pt>
              </c:strCache>
            </c:strRef>
          </c:tx>
          <c:spPr>
            <a:ln>
              <a:solidFill>
                <a:srgbClr val="FFAF57"/>
              </a:solidFill>
            </a:ln>
          </c:spPr>
          <c:marker>
            <c:symbol val="none"/>
          </c:marker>
          <c:cat>
            <c:multiLvlStrRef>
              <c:f>'2. ЭЗӨ'!$E$3:$AS$4</c:f>
              <c:multiLvlStrCache>
                <c:ptCount val="4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ЭЗӨ'!$E$7:$AS$7</c:f>
              <c:numCache>
                <c:formatCode>0.0</c:formatCode>
                <c:ptCount val="41"/>
                <c:pt idx="0">
                  <c:v>6.7040436265743297</c:v>
                </c:pt>
                <c:pt idx="1">
                  <c:v>5.6837977142220941</c:v>
                </c:pt>
                <c:pt idx="2">
                  <c:v>4.5022776689749078</c:v>
                </c:pt>
                <c:pt idx="3">
                  <c:v>3.2206503185602475</c:v>
                </c:pt>
                <c:pt idx="4">
                  <c:v>2.8674159829071622</c:v>
                </c:pt>
                <c:pt idx="5">
                  <c:v>2.6898905437443332</c:v>
                </c:pt>
                <c:pt idx="6">
                  <c:v>2.2580224341661514</c:v>
                </c:pt>
                <c:pt idx="7">
                  <c:v>2.6206240775751288</c:v>
                </c:pt>
                <c:pt idx="8">
                  <c:v>2.9259187677946219</c:v>
                </c:pt>
                <c:pt idx="9">
                  <c:v>3.5684483006060974</c:v>
                </c:pt>
                <c:pt idx="10">
                  <c:v>4.0808738984552839</c:v>
                </c:pt>
                <c:pt idx="11">
                  <c:v>4.8940784725528319</c:v>
                </c:pt>
                <c:pt idx="12">
                  <c:v>5.5455055620686311</c:v>
                </c:pt>
                <c:pt idx="13">
                  <c:v>5.9680671395401896</c:v>
                </c:pt>
                <c:pt idx="14">
                  <c:v>6.627023462773729</c:v>
                </c:pt>
                <c:pt idx="15">
                  <c:v>6.4532789856742045</c:v>
                </c:pt>
                <c:pt idx="16">
                  <c:v>6.3846650127595606</c:v>
                </c:pt>
                <c:pt idx="17">
                  <c:v>5.8980976467726265</c:v>
                </c:pt>
                <c:pt idx="18">
                  <c:v>5.1670268597053148</c:v>
                </c:pt>
                <c:pt idx="19">
                  <c:v>4.0697776964139676</c:v>
                </c:pt>
                <c:pt idx="20">
                  <c:v>2.6432401688565976</c:v>
                </c:pt>
                <c:pt idx="21">
                  <c:v>1.071228635357957</c:v>
                </c:pt>
                <c:pt idx="22">
                  <c:v>0.13434983022275748</c:v>
                </c:pt>
                <c:pt idx="23">
                  <c:v>-1.0439983837820854</c:v>
                </c:pt>
                <c:pt idx="24">
                  <c:v>-0.96130236860176854</c:v>
                </c:pt>
                <c:pt idx="25">
                  <c:v>-0.61034433708317959</c:v>
                </c:pt>
                <c:pt idx="26">
                  <c:v>-0.47787446552517432</c:v>
                </c:pt>
                <c:pt idx="27">
                  <c:v>0.76640549281958847</c:v>
                </c:pt>
                <c:pt idx="28">
                  <c:v>1.3104990277993389</c:v>
                </c:pt>
                <c:pt idx="29">
                  <c:v>2.2659874852143158</c:v>
                </c:pt>
                <c:pt idx="30">
                  <c:v>3.2385290944654699</c:v>
                </c:pt>
                <c:pt idx="31">
                  <c:v>4.1827966125776328</c:v>
                </c:pt>
                <c:pt idx="32">
                  <c:v>5.0685797328311244</c:v>
                </c:pt>
                <c:pt idx="33">
                  <c:v>5.6239556594746221</c:v>
                </c:pt>
                <c:pt idx="34">
                  <c:v>6.03216243231397</c:v>
                </c:pt>
                <c:pt idx="35">
                  <c:v>6.0876721699762992</c:v>
                </c:pt>
                <c:pt idx="36">
                  <c:v>6.2286865956536763</c:v>
                </c:pt>
                <c:pt idx="37">
                  <c:v>5.729084960648656</c:v>
                </c:pt>
                <c:pt idx="38">
                  <c:v>5.7206227282424971</c:v>
                </c:pt>
                <c:pt idx="39">
                  <c:v>6.3096386565017815</c:v>
                </c:pt>
                <c:pt idx="40">
                  <c:v>6.4594250390436647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40E-4B12-8048-B75E7537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797696"/>
        <c:axId val="510799232"/>
      </c:lineChart>
      <c:catAx>
        <c:axId val="5107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9232"/>
        <c:crosses val="autoZero"/>
        <c:auto val="1"/>
        <c:lblAlgn val="ctr"/>
        <c:lblOffset val="100"/>
        <c:tickMarkSkip val="1"/>
        <c:noMultiLvlLbl val="0"/>
      </c:catAx>
      <c:valAx>
        <c:axId val="510799232"/>
        <c:scaling>
          <c:orientation val="minMax"/>
          <c:min val="-2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 b="0"/>
            </a:pPr>
            <a:endParaRPr lang="en-US"/>
          </a:p>
        </c:txPr>
        <c:crossAx val="51079769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88665452694683"/>
          <c:y val="2.5728257241605119E-2"/>
          <c:w val="0.44178858692944506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1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62398227377315E-2"/>
          <c:y val="0.14127015920316621"/>
          <c:w val="0.93715996206565078"/>
          <c:h val="0.8109043742481624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ЭЗӨ'!$D$11</c:f>
              <c:strCache>
                <c:ptCount val="1"/>
                <c:pt idx="0">
                  <c:v>Уул уурхайн</c:v>
                </c:pt>
              </c:strCache>
            </c:strRef>
          </c:tx>
          <c:spPr>
            <a:solidFill>
              <a:srgbClr val="A9C3C4"/>
            </a:solidFill>
          </c:spPr>
          <c:invertIfNegative val="0"/>
          <c:val>
            <c:numRef>
              <c:f>'2. ЭЗӨ'!$E$11:$AS$11</c:f>
              <c:numCache>
                <c:formatCode>0.0</c:formatCode>
                <c:ptCount val="41"/>
                <c:pt idx="0">
                  <c:v>0.99842207978747899</c:v>
                </c:pt>
                <c:pt idx="1">
                  <c:v>1.4461997971426135</c:v>
                </c:pt>
                <c:pt idx="2">
                  <c:v>2.1686992880824283</c:v>
                </c:pt>
                <c:pt idx="3">
                  <c:v>2.1420063688419044</c:v>
                </c:pt>
                <c:pt idx="4">
                  <c:v>1.6606882462781347</c:v>
                </c:pt>
                <c:pt idx="5">
                  <c:v>1.0283287780938899</c:v>
                </c:pt>
                <c:pt idx="6">
                  <c:v>0.64898405879887311</c:v>
                </c:pt>
                <c:pt idx="7">
                  <c:v>0.90165972935911365</c:v>
                </c:pt>
                <c:pt idx="8">
                  <c:v>0.63856863265367025</c:v>
                </c:pt>
                <c:pt idx="9">
                  <c:v>0.48094460264683758</c:v>
                </c:pt>
                <c:pt idx="10">
                  <c:v>0.38087734318129302</c:v>
                </c:pt>
                <c:pt idx="11">
                  <c:v>3.7940994376970171E-3</c:v>
                </c:pt>
                <c:pt idx="12">
                  <c:v>0.27242280090910392</c:v>
                </c:pt>
                <c:pt idx="13">
                  <c:v>0.58497432721385501</c:v>
                </c:pt>
                <c:pt idx="14">
                  <c:v>0.92882060198407423</c:v>
                </c:pt>
                <c:pt idx="15">
                  <c:v>1.5872711437148181</c:v>
                </c:pt>
                <c:pt idx="16">
                  <c:v>2.1867769161612922</c:v>
                </c:pt>
                <c:pt idx="17">
                  <c:v>1.8589071150661929</c:v>
                </c:pt>
                <c:pt idx="18">
                  <c:v>0.47608701329301395</c:v>
                </c:pt>
                <c:pt idx="19">
                  <c:v>-1.0650879097445105</c:v>
                </c:pt>
                <c:pt idx="20">
                  <c:v>-1.9131078985444743</c:v>
                </c:pt>
                <c:pt idx="21">
                  <c:v>-1.3744670398879153</c:v>
                </c:pt>
                <c:pt idx="22">
                  <c:v>9.2819541716761059E-2</c:v>
                </c:pt>
                <c:pt idx="23">
                  <c:v>1.4379589337268268</c:v>
                </c:pt>
                <c:pt idx="24">
                  <c:v>1.4538111304310095</c:v>
                </c:pt>
                <c:pt idx="25">
                  <c:v>0.450856937178508</c:v>
                </c:pt>
                <c:pt idx="26">
                  <c:v>-0.40082298440035885</c:v>
                </c:pt>
                <c:pt idx="27">
                  <c:v>-1.3518290683675229</c:v>
                </c:pt>
                <c:pt idx="28">
                  <c:v>-2.8411959425145028</c:v>
                </c:pt>
                <c:pt idx="29">
                  <c:v>-2.8045975155677079</c:v>
                </c:pt>
                <c:pt idx="30">
                  <c:v>-1.7285176282562817</c:v>
                </c:pt>
                <c:pt idx="31">
                  <c:v>-0.8019738176425304</c:v>
                </c:pt>
                <c:pt idx="32">
                  <c:v>-0.23279218422311138</c:v>
                </c:pt>
                <c:pt idx="33">
                  <c:v>-0.10661744813454303</c:v>
                </c:pt>
                <c:pt idx="34">
                  <c:v>-0.3998068494436316</c:v>
                </c:pt>
                <c:pt idx="35">
                  <c:v>-0.55826294835099055</c:v>
                </c:pt>
                <c:pt idx="36">
                  <c:v>-8.5691627887358165E-2</c:v>
                </c:pt>
                <c:pt idx="37">
                  <c:v>0.16136238146360626</c:v>
                </c:pt>
                <c:pt idx="38">
                  <c:v>-0.40767140521627715</c:v>
                </c:pt>
                <c:pt idx="39">
                  <c:v>-0.7956715297905288</c:v>
                </c:pt>
                <c:pt idx="40">
                  <c:v>-0.91293781021021736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5-46F9-B8EA-5DFCB922A349}"/>
            </c:ext>
          </c:extLst>
        </c:ser>
        <c:ser>
          <c:idx val="2"/>
          <c:order val="2"/>
          <c:tx>
            <c:strRef>
              <c:f>'2. ЭЗӨ'!$D$12</c:f>
              <c:strCache>
                <c:ptCount val="1"/>
                <c:pt idx="0">
                  <c:v>Уул уурхайн бус</c:v>
                </c:pt>
              </c:strCache>
            </c:strRef>
          </c:tx>
          <c:spPr>
            <a:solidFill>
              <a:srgbClr val="FBBF7F"/>
            </a:solidFill>
          </c:spPr>
          <c:invertIfNegative val="0"/>
          <c:val>
            <c:numRef>
              <c:f>'2. ЭЗӨ'!$E$12:$AS$12</c:f>
              <c:numCache>
                <c:formatCode>0.0</c:formatCode>
                <c:ptCount val="41"/>
                <c:pt idx="0">
                  <c:v>-1.994499809479876</c:v>
                </c:pt>
                <c:pt idx="1">
                  <c:v>-1.9594284013479801</c:v>
                </c:pt>
                <c:pt idx="2">
                  <c:v>-2.2435121741339978</c:v>
                </c:pt>
                <c:pt idx="3">
                  <c:v>-3.9750369667228838</c:v>
                </c:pt>
                <c:pt idx="4">
                  <c:v>-4.3199771596347798</c:v>
                </c:pt>
                <c:pt idx="5">
                  <c:v>-4.0305095895477496</c:v>
                </c:pt>
                <c:pt idx="6">
                  <c:v>-3.490013554925707</c:v>
                </c:pt>
                <c:pt idx="7">
                  <c:v>-2.3232181251678568</c:v>
                </c:pt>
                <c:pt idx="8">
                  <c:v>-1.7275725559755171</c:v>
                </c:pt>
                <c:pt idx="9">
                  <c:v>-1.7084562106537906</c:v>
                </c:pt>
                <c:pt idx="10">
                  <c:v>-1.7885861442508031</c:v>
                </c:pt>
                <c:pt idx="11">
                  <c:v>-0.76213561909218419</c:v>
                </c:pt>
                <c:pt idx="12">
                  <c:v>-2.0219731395825551E-2</c:v>
                </c:pt>
                <c:pt idx="13">
                  <c:v>0.60170186968422612</c:v>
                </c:pt>
                <c:pt idx="14">
                  <c:v>0.81694896293828101</c:v>
                </c:pt>
                <c:pt idx="15">
                  <c:v>1.325003813162031</c:v>
                </c:pt>
                <c:pt idx="16">
                  <c:v>1.5782728510790351</c:v>
                </c:pt>
                <c:pt idx="17">
                  <c:v>2.1599615482704255</c:v>
                </c:pt>
                <c:pt idx="18">
                  <c:v>1.7200490782473083</c:v>
                </c:pt>
                <c:pt idx="19">
                  <c:v>-0.23771485270033793</c:v>
                </c:pt>
                <c:pt idx="20">
                  <c:v>-4.1223351485539643</c:v>
                </c:pt>
                <c:pt idx="21">
                  <c:v>-4.7348013140312526</c:v>
                </c:pt>
                <c:pt idx="22">
                  <c:v>-3.6459974662471502</c:v>
                </c:pt>
                <c:pt idx="23">
                  <c:v>-2.7269359259747463</c:v>
                </c:pt>
                <c:pt idx="24">
                  <c:v>-2.96853627589952</c:v>
                </c:pt>
                <c:pt idx="25">
                  <c:v>-4.6238743039222747</c:v>
                </c:pt>
                <c:pt idx="26">
                  <c:v>-5.2460262943159748</c:v>
                </c:pt>
                <c:pt idx="27">
                  <c:v>-4.9874034608989808</c:v>
                </c:pt>
                <c:pt idx="28">
                  <c:v>-2.5193958834499752</c:v>
                </c:pt>
                <c:pt idx="29">
                  <c:v>-0.75136929476030923</c:v>
                </c:pt>
                <c:pt idx="30">
                  <c:v>-0.53754911229857616</c:v>
                </c:pt>
                <c:pt idx="31">
                  <c:v>-0.91005679777604298</c:v>
                </c:pt>
                <c:pt idx="32">
                  <c:v>-1.4149446912197983</c:v>
                </c:pt>
                <c:pt idx="33">
                  <c:v>-0.80944518379080754</c:v>
                </c:pt>
                <c:pt idx="34">
                  <c:v>0.25264353528954109</c:v>
                </c:pt>
                <c:pt idx="35">
                  <c:v>0.62775504556389805</c:v>
                </c:pt>
                <c:pt idx="36">
                  <c:v>-0.23863142580834429</c:v>
                </c:pt>
                <c:pt idx="37">
                  <c:v>-1.021516883997619</c:v>
                </c:pt>
                <c:pt idx="38">
                  <c:v>-0.28953978774130662</c:v>
                </c:pt>
                <c:pt idx="39">
                  <c:v>0.15003917169128564</c:v>
                </c:pt>
                <c:pt idx="40">
                  <c:v>-0.50570081767291042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3240064"/>
        <c:axId val="513254144"/>
      </c:barChart>
      <c:lineChart>
        <c:grouping val="standard"/>
        <c:varyColors val="0"/>
        <c:ser>
          <c:idx val="0"/>
          <c:order val="0"/>
          <c:tx>
            <c:strRef>
              <c:f>'2. ЭЗӨ'!$D$10</c:f>
              <c:strCache>
                <c:ptCount val="1"/>
                <c:pt idx="0">
                  <c:v>Үйлдвэрлэлийн зөрүү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'2. ЭЗӨ'!$E$3:$AS$4</c:f>
              <c:multiLvlStrCache>
                <c:ptCount val="41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  <c:pt idx="36">
                    <c:v>2024</c:v>
                  </c:pt>
                  <c:pt idx="40">
                    <c:v>2025</c:v>
                  </c:pt>
                </c:lvl>
              </c:multiLvlStrCache>
            </c:multiLvlStrRef>
          </c:cat>
          <c:val>
            <c:numRef>
              <c:f>'2. ЭЗӨ'!$E$10:$AS$10</c:f>
              <c:numCache>
                <c:formatCode>0.0</c:formatCode>
                <c:ptCount val="41"/>
                <c:pt idx="0">
                  <c:v>-0.89766677900000003</c:v>
                </c:pt>
                <c:pt idx="1">
                  <c:v>-0.40313543099999999</c:v>
                </c:pt>
                <c:pt idx="2">
                  <c:v>6.1662378599999998E-2</c:v>
                </c:pt>
                <c:pt idx="3">
                  <c:v>-1.6904769100000001</c:v>
                </c:pt>
                <c:pt idx="4">
                  <c:v>-2.5338225200000002</c:v>
                </c:pt>
                <c:pt idx="5">
                  <c:v>-2.9038666599999998</c:v>
                </c:pt>
                <c:pt idx="6">
                  <c:v>-2.76136099</c:v>
                </c:pt>
                <c:pt idx="7">
                  <c:v>-1.33009701</c:v>
                </c:pt>
                <c:pt idx="8">
                  <c:v>-1.0164086299999999</c:v>
                </c:pt>
                <c:pt idx="9">
                  <c:v>-1.16112774</c:v>
                </c:pt>
                <c:pt idx="10">
                  <c:v>-1.34222234</c:v>
                </c:pt>
                <c:pt idx="11">
                  <c:v>-0.74383189400000005</c:v>
                </c:pt>
                <c:pt idx="12">
                  <c:v>0.28282459300000001</c:v>
                </c:pt>
                <c:pt idx="13">
                  <c:v>1.2447174700000001</c:v>
                </c:pt>
                <c:pt idx="14">
                  <c:v>1.8514189299999999</c:v>
                </c:pt>
                <c:pt idx="15">
                  <c:v>3.1158199400000002</c:v>
                </c:pt>
                <c:pt idx="16">
                  <c:v>4.0873476399999999</c:v>
                </c:pt>
                <c:pt idx="17">
                  <c:v>4.3020225400000003</c:v>
                </c:pt>
                <c:pt idx="18">
                  <c:v>2.2379442100000002</c:v>
                </c:pt>
                <c:pt idx="19">
                  <c:v>-1.54690295</c:v>
                </c:pt>
                <c:pt idx="20">
                  <c:v>-6.3647315899999999</c:v>
                </c:pt>
                <c:pt idx="21">
                  <c:v>-6.2890882000000001</c:v>
                </c:pt>
                <c:pt idx="22">
                  <c:v>-3.36637392</c:v>
                </c:pt>
                <c:pt idx="23">
                  <c:v>-0.73806101599999996</c:v>
                </c:pt>
                <c:pt idx="24">
                  <c:v>-0.93069615000000006</c:v>
                </c:pt>
                <c:pt idx="25">
                  <c:v>-3.8104015200000001</c:v>
                </c:pt>
                <c:pt idx="26">
                  <c:v>-5.5249290599999998</c:v>
                </c:pt>
                <c:pt idx="27">
                  <c:v>-6.5578904500000004</c:v>
                </c:pt>
                <c:pt idx="28">
                  <c:v>-6.2446078900000002</c:v>
                </c:pt>
                <c:pt idx="29">
                  <c:v>-4.5117053800000004</c:v>
                </c:pt>
                <c:pt idx="30">
                  <c:v>-2.8401773299999999</c:v>
                </c:pt>
                <c:pt idx="31">
                  <c:v>-1.9384870599999999</c:v>
                </c:pt>
                <c:pt idx="32">
                  <c:v>-1.65583137</c:v>
                </c:pt>
                <c:pt idx="33">
                  <c:v>-0.91173128199999998</c:v>
                </c:pt>
                <c:pt idx="34">
                  <c:v>-0.276107353</c:v>
                </c:pt>
                <c:pt idx="35">
                  <c:v>-0.113036573</c:v>
                </c:pt>
                <c:pt idx="36">
                  <c:v>-0.33719292000000001</c:v>
                </c:pt>
                <c:pt idx="37">
                  <c:v>-0.77863018799999995</c:v>
                </c:pt>
                <c:pt idx="38">
                  <c:v>-0.78643038300000001</c:v>
                </c:pt>
                <c:pt idx="39">
                  <c:v>-0.84347385100000005</c:v>
                </c:pt>
                <c:pt idx="40">
                  <c:v>-1.6147801500000001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65-46F9-B8EA-5DFCB922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240064"/>
        <c:axId val="513254144"/>
      </c:lineChart>
      <c:catAx>
        <c:axId val="5132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BFBFBF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54144"/>
        <c:crosses val="autoZero"/>
        <c:auto val="1"/>
        <c:lblAlgn val="ctr"/>
        <c:lblOffset val="100"/>
        <c:tickMarkSkip val="1"/>
        <c:noMultiLvlLbl val="0"/>
      </c:catAx>
      <c:valAx>
        <c:axId val="513254144"/>
        <c:scaling>
          <c:orientation val="minMax"/>
          <c:max val="5"/>
          <c:min val="-8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>
            <a:solidFill>
              <a:srgbClr val="BFBFBF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1324006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82303705458165"/>
          <c:y val="5.0527763601539988E-2"/>
          <c:w val="0.43622190926975457"/>
          <c:h val="3.2772727085068759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PT Sans" panose="020B0503020203020204" pitchFamily="34" charset="0"/>
          <a:cs typeface="Times New Roman" panose="02020603050405020304" pitchFamily="18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64844564726008E-2"/>
          <c:y val="0.18766039570599199"/>
          <c:w val="0.92618366820519293"/>
          <c:h val="0.6979239742217245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 ЭЗӨ-2'!$A$30</c:f>
              <c:strCache>
                <c:ptCount val="1"/>
                <c:pt idx="0">
                  <c:v>Уул уурхай</c:v>
                </c:pt>
              </c:strCache>
            </c:strRef>
          </c:tx>
          <c:spPr>
            <a:solidFill>
              <a:srgbClr val="286A6C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ЭЗӨ-2'!$R$30:$AL$30</c15:sqref>
                  </c15:fullRef>
                </c:ext>
              </c:extLst>
              <c:f>'2. ЭЗӨ-2'!$Z$30:$AL$30</c:f>
              <c:numCache>
                <c:formatCode>0.0%</c:formatCode>
                <c:ptCount val="13"/>
                <c:pt idx="0">
                  <c:v>-6.3704478637980469E-2</c:v>
                </c:pt>
                <c:pt idx="1">
                  <c:v>-2.1132706142474658E-2</c:v>
                </c:pt>
                <c:pt idx="2">
                  <c:v>-3.1183411406826506E-3</c:v>
                </c:pt>
                <c:pt idx="3">
                  <c:v>-6.1968362238307107E-3</c:v>
                </c:pt>
                <c:pt idx="4">
                  <c:v>5.0748569680986289E-2</c:v>
                </c:pt>
                <c:pt idx="5">
                  <c:v>3.1311950182750903E-2</c:v>
                </c:pt>
                <c:pt idx="6">
                  <c:v>2.2771347524172255E-2</c:v>
                </c:pt>
                <c:pt idx="7">
                  <c:v>7.503367195505743E-3</c:v>
                </c:pt>
                <c:pt idx="8">
                  <c:v>1.9088378572623722E-2</c:v>
                </c:pt>
                <c:pt idx="9">
                  <c:v>1.7717115062025862E-2</c:v>
                </c:pt>
                <c:pt idx="10">
                  <c:v>7.6697474375894293E-3</c:v>
                </c:pt>
                <c:pt idx="11">
                  <c:v>1.2178126688052165E-2</c:v>
                </c:pt>
                <c:pt idx="12">
                  <c:v>1.1467610619816894E-3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4-407F-971B-E1283B333C95}"/>
            </c:ext>
          </c:extLst>
        </c:ser>
        <c:ser>
          <c:idx val="7"/>
          <c:order val="2"/>
          <c:tx>
            <c:strRef>
              <c:f>'2. ЭЗӨ-2'!$A$33</c:f>
              <c:strCache>
                <c:ptCount val="1"/>
                <c:pt idx="0">
                  <c:v>Тээвэр</c:v>
                </c:pt>
              </c:strCache>
            </c:strRef>
          </c:tx>
          <c:spPr>
            <a:solidFill>
              <a:srgbClr val="7EA6A7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ЭЗӨ-2'!$R$33:$AL$33</c15:sqref>
                  </c15:fullRef>
                </c:ext>
              </c:extLst>
              <c:f>'2. ЭЗӨ-2'!$Z$33:$AL$33</c:f>
              <c:numCache>
                <c:formatCode>0.0%</c:formatCode>
                <c:ptCount val="13"/>
                <c:pt idx="0">
                  <c:v>-1.2860557522579804E-2</c:v>
                </c:pt>
                <c:pt idx="1">
                  <c:v>-1.1123396757492172E-3</c:v>
                </c:pt>
                <c:pt idx="2">
                  <c:v>1.3846491248706301E-2</c:v>
                </c:pt>
                <c:pt idx="3">
                  <c:v>1.1681738070575343E-2</c:v>
                </c:pt>
                <c:pt idx="4">
                  <c:v>2.19053459241818E-2</c:v>
                </c:pt>
                <c:pt idx="5">
                  <c:v>1.623370993311227E-2</c:v>
                </c:pt>
                <c:pt idx="6">
                  <c:v>2.6591002350835346E-2</c:v>
                </c:pt>
                <c:pt idx="7">
                  <c:v>8.6756082910598425E-3</c:v>
                </c:pt>
                <c:pt idx="8">
                  <c:v>1.2588896599206478E-2</c:v>
                </c:pt>
                <c:pt idx="9">
                  <c:v>8.2942431899339433E-3</c:v>
                </c:pt>
                <c:pt idx="10">
                  <c:v>5.8990540415821508E-3</c:v>
                </c:pt>
                <c:pt idx="11">
                  <c:v>2.5772351349626767E-2</c:v>
                </c:pt>
                <c:pt idx="12">
                  <c:v>-1.1900304104468325E-2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F-4B8F-9561-FD618545811E}"/>
            </c:ext>
          </c:extLst>
        </c:ser>
        <c:ser>
          <c:idx val="6"/>
          <c:order val="3"/>
          <c:tx>
            <c:strRef>
              <c:f>'2. ЭЗӨ-2'!$A$32</c:f>
              <c:strCache>
                <c:ptCount val="1"/>
                <c:pt idx="0">
                  <c:v>Үйлчилгээ*</c:v>
                </c:pt>
              </c:strCache>
            </c:strRef>
          </c:tx>
          <c:spPr>
            <a:solidFill>
              <a:srgbClr val="A9C3C4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ЭЗӨ-2'!$R$32:$AL$32</c15:sqref>
                  </c15:fullRef>
                </c:ext>
              </c:extLst>
              <c:f>'2. ЭЗӨ-2'!$Z$32:$AL$32</c:f>
              <c:numCache>
                <c:formatCode>0.0%</c:formatCode>
                <c:ptCount val="13"/>
                <c:pt idx="0">
                  <c:v>2.7064475134799863E-2</c:v>
                </c:pt>
                <c:pt idx="1">
                  <c:v>3.597412552329142E-2</c:v>
                </c:pt>
                <c:pt idx="2">
                  <c:v>2.1053037266250033E-2</c:v>
                </c:pt>
                <c:pt idx="3">
                  <c:v>2.8875392952506181E-2</c:v>
                </c:pt>
                <c:pt idx="4">
                  <c:v>1.8952690747831159E-2</c:v>
                </c:pt>
                <c:pt idx="5">
                  <c:v>1.9008235247611919E-2</c:v>
                </c:pt>
                <c:pt idx="6">
                  <c:v>2.8326844255874048E-2</c:v>
                </c:pt>
                <c:pt idx="7">
                  <c:v>4.5709304776300391E-2</c:v>
                </c:pt>
                <c:pt idx="8">
                  <c:v>2.7846902736319717E-2</c:v>
                </c:pt>
                <c:pt idx="9">
                  <c:v>3.8603472116475274E-2</c:v>
                </c:pt>
                <c:pt idx="10">
                  <c:v>4.301621803752595E-2</c:v>
                </c:pt>
                <c:pt idx="11">
                  <c:v>2.6431817363362534E-2</c:v>
                </c:pt>
                <c:pt idx="12">
                  <c:v>2.3742459759020822E-2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F-4B8F-9561-FD618545811E}"/>
            </c:ext>
          </c:extLst>
        </c:ser>
        <c:ser>
          <c:idx val="3"/>
          <c:order val="5"/>
          <c:tx>
            <c:strRef>
              <c:f>'2. ЭЗӨ-2'!$A$34</c:f>
              <c:strCache>
                <c:ptCount val="1"/>
                <c:pt idx="0">
                  <c:v>Аж үйлдвэр, барилга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ЭЗӨ-2'!$R$34:$AL$34</c15:sqref>
                  </c15:fullRef>
                </c:ext>
              </c:extLst>
              <c:f>'2. ЭЗӨ-2'!$Z$34:$AL$34</c:f>
              <c:numCache>
                <c:formatCode>0.0%</c:formatCode>
                <c:ptCount val="13"/>
                <c:pt idx="0">
                  <c:v>-8.7659387300354115E-3</c:v>
                </c:pt>
                <c:pt idx="1">
                  <c:v>4.1715318382257458E-3</c:v>
                </c:pt>
                <c:pt idx="2">
                  <c:v>1.1488626809842141E-2</c:v>
                </c:pt>
                <c:pt idx="3">
                  <c:v>2.1801783306790182E-2</c:v>
                </c:pt>
                <c:pt idx="4">
                  <c:v>-2.7350803201397936E-3</c:v>
                </c:pt>
                <c:pt idx="5">
                  <c:v>6.7896561473823032E-3</c:v>
                </c:pt>
                <c:pt idx="6">
                  <c:v>7.7451191583095928E-3</c:v>
                </c:pt>
                <c:pt idx="7">
                  <c:v>1.1007586227071091E-2</c:v>
                </c:pt>
                <c:pt idx="8">
                  <c:v>8.7007921184523648E-3</c:v>
                </c:pt>
                <c:pt idx="9">
                  <c:v>7.9714290677850019E-3</c:v>
                </c:pt>
                <c:pt idx="10">
                  <c:v>-6.3203385806617721E-3</c:v>
                </c:pt>
                <c:pt idx="11">
                  <c:v>4.9738284043507591E-3</c:v>
                </c:pt>
                <c:pt idx="12">
                  <c:v>4.3957181286041541E-3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4-407F-971B-E1283B333C95}"/>
            </c:ext>
          </c:extLst>
        </c:ser>
        <c:ser>
          <c:idx val="4"/>
          <c:order val="6"/>
          <c:tx>
            <c:strRef>
              <c:f>'2. ЭЗӨ-2'!$A$35</c:f>
              <c:strCache>
                <c:ptCount val="1"/>
                <c:pt idx="0">
                  <c:v>Татвар</c:v>
                </c:pt>
              </c:strCache>
            </c:strRef>
          </c:tx>
          <c:spPr>
            <a:solidFill>
              <a:srgbClr val="E2BFBF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ЭЗӨ-2'!$R$35:$AL$35</c15:sqref>
                  </c15:fullRef>
                </c:ext>
              </c:extLst>
              <c:f>'2. ЭЗӨ-2'!$Z$35:$AL$35</c:f>
              <c:numCache>
                <c:formatCode>0.0%</c:formatCode>
                <c:ptCount val="13"/>
                <c:pt idx="0">
                  <c:v>1.5610833761671279E-2</c:v>
                </c:pt>
                <c:pt idx="1">
                  <c:v>1.8803388924820655E-2</c:v>
                </c:pt>
                <c:pt idx="2">
                  <c:v>1.546382131121671E-2</c:v>
                </c:pt>
                <c:pt idx="3">
                  <c:v>5.6064444074144792E-3</c:v>
                </c:pt>
                <c:pt idx="4">
                  <c:v>-6.7717779012520024E-3</c:v>
                </c:pt>
                <c:pt idx="5">
                  <c:v>1.1149382208494629E-2</c:v>
                </c:pt>
                <c:pt idx="6">
                  <c:v>1.0214189745524013E-2</c:v>
                </c:pt>
                <c:pt idx="7">
                  <c:v>1.3540666818673655E-2</c:v>
                </c:pt>
                <c:pt idx="8">
                  <c:v>2.1337778504373021E-2</c:v>
                </c:pt>
                <c:pt idx="9">
                  <c:v>2.457229049519816E-2</c:v>
                </c:pt>
                <c:pt idx="10">
                  <c:v>1.8475920693900381E-2</c:v>
                </c:pt>
                <c:pt idx="11">
                  <c:v>1.6662083210876515E-2</c:v>
                </c:pt>
                <c:pt idx="12">
                  <c:v>-3.8719064238112574E-3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E4-407F-971B-E1283B333C95}"/>
            </c:ext>
          </c:extLst>
        </c:ser>
        <c:ser>
          <c:idx val="5"/>
          <c:order val="7"/>
          <c:tx>
            <c:strRef>
              <c:f>'2. ЭЗӨ-2'!$A$36</c:f>
              <c:strCache>
                <c:ptCount val="1"/>
                <c:pt idx="0">
                  <c:v>Хөдөө аж ахуй</c:v>
                </c:pt>
              </c:strCache>
            </c:strRef>
          </c:tx>
          <c:spPr>
            <a:solidFill>
              <a:srgbClr val="FFAF57"/>
            </a:solidFill>
            <a:ln w="3175"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ЭЗӨ-2'!$R$36:$AL$36</c15:sqref>
                  </c15:fullRef>
                </c:ext>
              </c:extLst>
              <c:f>'2. ЭЗӨ-2'!$Z$36:$AL$36</c:f>
              <c:numCache>
                <c:formatCode>0.0%</c:formatCode>
                <c:ptCount val="13"/>
                <c:pt idx="0">
                  <c:v>4.5601460472720233E-3</c:v>
                </c:pt>
                <c:pt idx="1">
                  <c:v>2.7776197250865872E-2</c:v>
                </c:pt>
                <c:pt idx="2">
                  <c:v>1.2672167995309644E-2</c:v>
                </c:pt>
                <c:pt idx="3">
                  <c:v>1.9153056019208359E-2</c:v>
                </c:pt>
                <c:pt idx="4">
                  <c:v>-2.3645654057503859E-3</c:v>
                </c:pt>
                <c:pt idx="5">
                  <c:v>-2.6920990148065621E-2</c:v>
                </c:pt>
                <c:pt idx="6">
                  <c:v>-1.3871645462450658E-2</c:v>
                </c:pt>
                <c:pt idx="7">
                  <c:v>-7.175133495284548E-3</c:v>
                </c:pt>
                <c:pt idx="8">
                  <c:v>-1.016008345207595E-2</c:v>
                </c:pt>
                <c:pt idx="9">
                  <c:v>-5.839697734451859E-2</c:v>
                </c:pt>
                <c:pt idx="10">
                  <c:v>-2.9345060624614346E-2</c:v>
                </c:pt>
                <c:pt idx="11">
                  <c:v>-3.9540309448791944E-2</c:v>
                </c:pt>
                <c:pt idx="12">
                  <c:v>1.0163021745116189E-2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E4-407F-971B-E1283B33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102424336"/>
        <c:axId val="2102426736"/>
        <c:extLst>
          <c:ext xmlns:c15="http://schemas.microsoft.com/office/drawing/2012/chart" uri="{02D57815-91ED-43cb-92C2-25804820EDAC}">
            <c15:filteredBarSeries>
              <c15:ser>
                <c:idx val="2"/>
                <c:order val="4"/>
                <c:tx>
                  <c:strRef>
                    <c:extLst>
                      <c:ext uri="{02D57815-91ED-43cb-92C2-25804820EDAC}">
                        <c15:formulaRef>
                          <c15:sqref>'2. ЭЗӨ-2'!$A$31</c15:sqref>
                        </c15:formulaRef>
                      </c:ext>
                    </c:extLst>
                    <c:strCache>
                      <c:ptCount val="1"/>
                      <c:pt idx="0">
                        <c:v>Үйлчилгээ</c:v>
                      </c:pt>
                    </c:strCache>
                  </c:strRef>
                </c:tx>
                <c:spPr>
                  <a:solidFill>
                    <a:schemeClr val="tx2">
                      <a:lumMod val="60000"/>
                      <a:lumOff val="40000"/>
                    </a:schemeClr>
                  </a:solidFill>
                  <a:ln w="3175"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'2. ЭЗӨ-2'!$R$1:$AL$2</c15:sqref>
                        </c15:fullRef>
                        <c15:formulaRef>
                          <c15:sqref>'2. ЭЗӨ-2'!$Z$1:$AL$2</c15:sqref>
                        </c15:formulaRef>
                      </c:ext>
                    </c:extLst>
                    <c:multiLvlStrCache>
                      <c:ptCount val="13"/>
                      <c:lvl>
                        <c:pt idx="0">
                          <c:v>I</c:v>
                        </c:pt>
                        <c:pt idx="1">
                          <c:v>II</c:v>
                        </c:pt>
                        <c:pt idx="2">
                          <c:v>III</c:v>
                        </c:pt>
                        <c:pt idx="3">
                          <c:v>IV</c:v>
                        </c:pt>
                        <c:pt idx="4">
                          <c:v>I</c:v>
                        </c:pt>
                        <c:pt idx="5">
                          <c:v>II</c:v>
                        </c:pt>
                        <c:pt idx="6">
                          <c:v>III</c:v>
                        </c:pt>
                        <c:pt idx="7">
                          <c:v>IV</c:v>
                        </c:pt>
                        <c:pt idx="8">
                          <c:v>I</c:v>
                        </c:pt>
                        <c:pt idx="9">
                          <c:v>II</c:v>
                        </c:pt>
                        <c:pt idx="10">
                          <c:v>III</c:v>
                        </c:pt>
                        <c:pt idx="11">
                          <c:v>IV</c:v>
                        </c:pt>
                        <c:pt idx="12">
                          <c:v>I</c:v>
                        </c:pt>
                      </c:lvl>
                      <c:lvl>
                        <c:pt idx="0">
                          <c:v>2022</c:v>
                        </c:pt>
                        <c:pt idx="4">
                          <c:v>2023</c:v>
                        </c:pt>
                        <c:pt idx="8">
                          <c:v>2024</c:v>
                        </c:pt>
                        <c:pt idx="12">
                          <c:v>2025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'2. ЭЗӨ-2'!$R$32:$AL$32</c15:sqref>
                        </c15:fullRef>
                        <c15:formulaRef>
                          <c15:sqref>'2. ЭЗӨ-2'!$Z$32:$AL$32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2.7064475134799863E-2</c:v>
                      </c:pt>
                      <c:pt idx="1">
                        <c:v>3.597412552329142E-2</c:v>
                      </c:pt>
                      <c:pt idx="2">
                        <c:v>2.1053037266250033E-2</c:v>
                      </c:pt>
                      <c:pt idx="3">
                        <c:v>2.8875392952506181E-2</c:v>
                      </c:pt>
                      <c:pt idx="4">
                        <c:v>1.8952690747831159E-2</c:v>
                      </c:pt>
                      <c:pt idx="5">
                        <c:v>1.9008235247611919E-2</c:v>
                      </c:pt>
                      <c:pt idx="6">
                        <c:v>2.8326844255874048E-2</c:v>
                      </c:pt>
                      <c:pt idx="7">
                        <c:v>4.5709304776300391E-2</c:v>
                      </c:pt>
                      <c:pt idx="8">
                        <c:v>2.7846902736319717E-2</c:v>
                      </c:pt>
                      <c:pt idx="9">
                        <c:v>3.8603472116475274E-2</c:v>
                      </c:pt>
                      <c:pt idx="10">
                        <c:v>4.301621803752595E-2</c:v>
                      </c:pt>
                      <c:pt idx="11">
                        <c:v>2.6431817363362534E-2</c:v>
                      </c:pt>
                      <c:pt idx="12">
                        <c:v>2.3742459759020822E-2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CE4-407F-971B-E1283B333C95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'2. ЭЗӨ-2'!$A$29</c:f>
              <c:strCache>
                <c:ptCount val="1"/>
                <c:pt idx="0">
                  <c:v>Нийт нийлүүлэлт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ЭЗӨ-2'!$R$1:$AL$2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ЭЗӨ-2'!$R$29:$AL$29</c15:sqref>
                  </c15:fullRef>
                </c:ext>
              </c:extLst>
              <c:f>'2. ЭЗӨ-2'!$Z$29:$AL$29</c:f>
              <c:numCache>
                <c:formatCode>0.0%</c:formatCode>
                <c:ptCount val="13"/>
                <c:pt idx="0">
                  <c:v>-3.8095556843397049E-2</c:v>
                </c:pt>
                <c:pt idx="1">
                  <c:v>6.4480183701230986E-2</c:v>
                </c:pt>
                <c:pt idx="2">
                  <c:v>7.1405803490642183E-2</c:v>
                </c:pt>
                <c:pt idx="3">
                  <c:v>8.0921565299368003E-2</c:v>
                </c:pt>
                <c:pt idx="4">
                  <c:v>7.973522108366371E-2</c:v>
                </c:pt>
                <c:pt idx="5">
                  <c:v>5.7571956739919106E-2</c:v>
                </c:pt>
                <c:pt idx="6">
                  <c:v>8.1776857572264605E-2</c:v>
                </c:pt>
                <c:pt idx="7">
                  <c:v>7.9261412055930958E-2</c:v>
                </c:pt>
                <c:pt idx="8">
                  <c:v>7.9402718366694769E-2</c:v>
                </c:pt>
                <c:pt idx="9">
                  <c:v>3.8761560135139206E-2</c:v>
                </c:pt>
                <c:pt idx="10">
                  <c:v>3.9395541005321943E-2</c:v>
                </c:pt>
                <c:pt idx="11">
                  <c:v>4.6477908910979915E-2</c:v>
                </c:pt>
                <c:pt idx="12">
                  <c:v>2.3675736534230787E-2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CE4-407F-971B-E1283B33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424336"/>
        <c:axId val="2102426736"/>
      </c:lineChart>
      <c:catAx>
        <c:axId val="210242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2426736"/>
        <c:crosses val="autoZero"/>
        <c:auto val="1"/>
        <c:lblAlgn val="ctr"/>
        <c:lblOffset val="100"/>
        <c:noMultiLvlLbl val="0"/>
      </c:catAx>
      <c:valAx>
        <c:axId val="2102426736"/>
        <c:scaling>
          <c:orientation val="minMax"/>
          <c:max val="0.11000000000000001"/>
          <c:min val="-8.0000000000000016E-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PT Sans" panose="020B0503020203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102424336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705565924506808E-2"/>
          <c:y val="1.705956261342889E-3"/>
          <c:w val="0.87430685687530518"/>
          <c:h val="0.175847840467624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ysClr val="windowText" lastClr="000000"/>
              </a:solidFill>
              <a:latin typeface="PT Sans" panose="020B0503020203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646753436252655E-2"/>
          <c:y val="1.3758899705394685E-2"/>
          <c:w val="0.93188532510945343"/>
          <c:h val="0.88874378348205929"/>
        </c:manualLayout>
      </c:layout>
      <c:barChart>
        <c:barDir val="col"/>
        <c:grouping val="stacked"/>
        <c:varyColors val="0"/>
        <c:ser>
          <c:idx val="7"/>
          <c:order val="1"/>
          <c:tx>
            <c:strRef>
              <c:f>'2. ЭЗӨ-2'!$A$40</c:f>
              <c:strCache>
                <c:ptCount val="1"/>
                <c:pt idx="0">
                  <c:v>Нүүрс</c:v>
                </c:pt>
              </c:strCache>
            </c:strRef>
          </c:tx>
          <c:spPr>
            <a:solidFill>
              <a:srgbClr val="286A6C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ЭЗӨ-2'!$N$40:$AL$40</c15:sqref>
                  </c15:fullRef>
                </c:ext>
              </c:extLst>
              <c:f>'2. ЭЗӨ-2'!$Z$40:$AL$40</c:f>
              <c:numCache>
                <c:formatCode>0.0%</c:formatCode>
                <c:ptCount val="13"/>
                <c:pt idx="0">
                  <c:v>-0.17778091296038681</c:v>
                </c:pt>
                <c:pt idx="1">
                  <c:v>-2.2950528378035587E-2</c:v>
                </c:pt>
                <c:pt idx="2">
                  <c:v>0.13841347273722232</c:v>
                </c:pt>
                <c:pt idx="3">
                  <c:v>0.17741023584683721</c:v>
                </c:pt>
                <c:pt idx="4">
                  <c:v>0.46192761432328411</c:v>
                </c:pt>
                <c:pt idx="5">
                  <c:v>0.38343989451880528</c:v>
                </c:pt>
                <c:pt idx="6">
                  <c:v>0.25857192680980084</c:v>
                </c:pt>
                <c:pt idx="7">
                  <c:v>0.11511349676919143</c:v>
                </c:pt>
                <c:pt idx="8">
                  <c:v>0.10918322533768149</c:v>
                </c:pt>
                <c:pt idx="9">
                  <c:v>0.16159506297036114</c:v>
                </c:pt>
                <c:pt idx="10">
                  <c:v>5.4912395005400197E-2</c:v>
                </c:pt>
                <c:pt idx="11">
                  <c:v>7.1998784906804215E-3</c:v>
                </c:pt>
                <c:pt idx="12">
                  <c:v>-6.3622687296194691E-2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3-4617-9D57-C31DABF3B03C}"/>
            </c:ext>
          </c:extLst>
        </c:ser>
        <c:ser>
          <c:idx val="1"/>
          <c:order val="2"/>
          <c:tx>
            <c:strRef>
              <c:f>'2. ЭЗӨ-2'!$A$41</c:f>
              <c:strCache>
                <c:ptCount val="1"/>
                <c:pt idx="0">
                  <c:v>Зэсийн баяжмал</c:v>
                </c:pt>
              </c:strCache>
            </c:strRef>
          </c:tx>
          <c:spPr>
            <a:solidFill>
              <a:srgbClr val="7EA6A7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ЭЗӨ-2'!$N$41:$AL$41</c15:sqref>
                  </c15:fullRef>
                </c:ext>
              </c:extLst>
              <c:f>'2. ЭЗӨ-2'!$Z$41:$AL$41</c:f>
              <c:numCache>
                <c:formatCode>0.0%</c:formatCode>
                <c:ptCount val="13"/>
                <c:pt idx="0">
                  <c:v>-0.15808870392625934</c:v>
                </c:pt>
                <c:pt idx="1">
                  <c:v>-9.4251581653425912E-2</c:v>
                </c:pt>
                <c:pt idx="2">
                  <c:v>-9.6158632543014766E-2</c:v>
                </c:pt>
                <c:pt idx="3">
                  <c:v>-0.11603820104481402</c:v>
                </c:pt>
                <c:pt idx="4">
                  <c:v>9.7104082889606119E-2</c:v>
                </c:pt>
                <c:pt idx="5">
                  <c:v>9.1460034123530459E-2</c:v>
                </c:pt>
                <c:pt idx="6">
                  <c:v>-5.3880144264534359E-3</c:v>
                </c:pt>
                <c:pt idx="7">
                  <c:v>-1.9616970454430595E-2</c:v>
                </c:pt>
                <c:pt idx="8">
                  <c:v>1.7843888534724908E-3</c:v>
                </c:pt>
                <c:pt idx="9">
                  <c:v>1.2974134129453767E-2</c:v>
                </c:pt>
                <c:pt idx="10">
                  <c:v>1.1401755065490854E-2</c:v>
                </c:pt>
                <c:pt idx="11">
                  <c:v>9.0130511936883928E-2</c:v>
                </c:pt>
                <c:pt idx="12">
                  <c:v>8.670832203465588E-2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3-4617-9D57-C31DABF3B03C}"/>
            </c:ext>
          </c:extLst>
        </c:ser>
        <c:ser>
          <c:idx val="2"/>
          <c:order val="3"/>
          <c:tx>
            <c:strRef>
              <c:f>'2. ЭЗӨ-2'!$A$42</c:f>
              <c:strCache>
                <c:ptCount val="1"/>
                <c:pt idx="0">
                  <c:v>Төмрийн хүдэр, баяжмал</c:v>
                </c:pt>
              </c:strCache>
            </c:strRef>
          </c:tx>
          <c:spPr>
            <a:solidFill>
              <a:srgbClr val="FBBF7F">
                <a:alpha val="50196"/>
              </a:srgb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ЭЗӨ-2'!$N$42:$AL$42</c15:sqref>
                  </c15:fullRef>
                </c:ext>
              </c:extLst>
              <c:f>'2. ЭЗӨ-2'!$Z$42:$AL$42</c:f>
              <c:numCache>
                <c:formatCode>0.0%</c:formatCode>
                <c:ptCount val="13"/>
                <c:pt idx="0">
                  <c:v>-2.7124598545397481E-4</c:v>
                </c:pt>
                <c:pt idx="1">
                  <c:v>-3.79309290091603E-2</c:v>
                </c:pt>
                <c:pt idx="2">
                  <c:v>-8.0288330652919168E-2</c:v>
                </c:pt>
                <c:pt idx="3">
                  <c:v>-0.101797996579362</c:v>
                </c:pt>
                <c:pt idx="4">
                  <c:v>-0.1124227694520552</c:v>
                </c:pt>
                <c:pt idx="5">
                  <c:v>-8.4532321190638041E-2</c:v>
                </c:pt>
                <c:pt idx="6">
                  <c:v>-1.7899412013225346E-3</c:v>
                </c:pt>
                <c:pt idx="7">
                  <c:v>1.1169323723999466E-2</c:v>
                </c:pt>
                <c:pt idx="8">
                  <c:v>2.9941039675105488E-2</c:v>
                </c:pt>
                <c:pt idx="9">
                  <c:v>3.4504777652835793E-2</c:v>
                </c:pt>
                <c:pt idx="10">
                  <c:v>3.8240658122043795E-3</c:v>
                </c:pt>
                <c:pt idx="11">
                  <c:v>2.5623639046172635E-2</c:v>
                </c:pt>
                <c:pt idx="12">
                  <c:v>-5.5547768206145546E-3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A3-4617-9D57-C31DABF3B03C}"/>
            </c:ext>
          </c:extLst>
        </c:ser>
        <c:ser>
          <c:idx val="4"/>
          <c:order val="4"/>
          <c:tx>
            <c:strRef>
              <c:f>'2. ЭЗӨ-2'!$A$43</c:f>
              <c:strCache>
                <c:ptCount val="1"/>
                <c:pt idx="0">
                  <c:v>Газрын тос</c:v>
                </c:pt>
              </c:strCache>
            </c:strRef>
          </c:tx>
          <c:spPr>
            <a:solidFill>
              <a:srgbClr val="E2BFB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ЭЗӨ-2'!$N$43:$AL$43</c15:sqref>
                  </c15:fullRef>
                </c:ext>
              </c:extLst>
              <c:f>'2. ЭЗӨ-2'!$Z$43:$AL$43</c:f>
              <c:numCache>
                <c:formatCode>0.0%</c:formatCode>
                <c:ptCount val="13"/>
                <c:pt idx="0">
                  <c:v>-4.6845186159218816E-2</c:v>
                </c:pt>
                <c:pt idx="1">
                  <c:v>-4.8484388772105917E-2</c:v>
                </c:pt>
                <c:pt idx="2">
                  <c:v>8.5200731330158375E-3</c:v>
                </c:pt>
                <c:pt idx="3">
                  <c:v>1.2903128384969721E-2</c:v>
                </c:pt>
                <c:pt idx="4">
                  <c:v>5.7384520333108105E-2</c:v>
                </c:pt>
                <c:pt idx="5">
                  <c:v>4.9555224120670302E-2</c:v>
                </c:pt>
                <c:pt idx="6">
                  <c:v>-3.6878232548740722E-3</c:v>
                </c:pt>
                <c:pt idx="7">
                  <c:v>-7.5462164726521489E-3</c:v>
                </c:pt>
                <c:pt idx="8">
                  <c:v>-4.3279138714227144E-3</c:v>
                </c:pt>
                <c:pt idx="9">
                  <c:v>-7.7020010048246225E-3</c:v>
                </c:pt>
                <c:pt idx="10">
                  <c:v>-7.209172196092066E-3</c:v>
                </c:pt>
                <c:pt idx="11">
                  <c:v>-5.9646744548247166E-3</c:v>
                </c:pt>
                <c:pt idx="12">
                  <c:v>-4.7981419087579028E-3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A3-4617-9D57-C31DABF3B03C}"/>
            </c:ext>
          </c:extLst>
        </c:ser>
        <c:ser>
          <c:idx val="6"/>
          <c:order val="5"/>
          <c:tx>
            <c:strRef>
              <c:f>'2. ЭЗӨ-2'!$A$44</c:f>
              <c:strCache>
                <c:ptCount val="1"/>
                <c:pt idx="0">
                  <c:v>Алт</c:v>
                </c:pt>
              </c:strCache>
            </c:strRef>
          </c:tx>
          <c:spPr>
            <a:solidFill>
              <a:srgbClr val="FBBF7F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ЭЗӨ-2'!$N$44:$AL$44</c15:sqref>
                  </c15:fullRef>
                </c:ext>
              </c:extLst>
              <c:f>'2. ЭЗӨ-2'!$Z$44:$AL$44</c:f>
              <c:numCache>
                <c:formatCode>0.0%</c:formatCode>
                <c:ptCount val="13"/>
                <c:pt idx="0">
                  <c:v>-5.6183670545776349E-3</c:v>
                </c:pt>
                <c:pt idx="1">
                  <c:v>-4.2443761914183796E-3</c:v>
                </c:pt>
                <c:pt idx="2">
                  <c:v>6.9046562849170903E-3</c:v>
                </c:pt>
                <c:pt idx="3">
                  <c:v>-1.4243435800987813E-2</c:v>
                </c:pt>
                <c:pt idx="4">
                  <c:v>-1.694607473383784E-2</c:v>
                </c:pt>
                <c:pt idx="5">
                  <c:v>-2.6050568768037775E-2</c:v>
                </c:pt>
                <c:pt idx="6">
                  <c:v>-6.6727465044059769E-2</c:v>
                </c:pt>
                <c:pt idx="7">
                  <c:v>-4.2072399534286486E-2</c:v>
                </c:pt>
                <c:pt idx="8">
                  <c:v>-3.5631738026723316E-3</c:v>
                </c:pt>
                <c:pt idx="9">
                  <c:v>-2.6206369892349125E-2</c:v>
                </c:pt>
                <c:pt idx="10">
                  <c:v>-7.0928680819650723E-3</c:v>
                </c:pt>
                <c:pt idx="11">
                  <c:v>-2.2454642396502342E-2</c:v>
                </c:pt>
                <c:pt idx="12">
                  <c:v>-5.1196487671003044E-3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489983360"/>
        <c:axId val="490010112"/>
      </c:barChart>
      <c:lineChart>
        <c:grouping val="standard"/>
        <c:varyColors val="0"/>
        <c:ser>
          <c:idx val="0"/>
          <c:order val="0"/>
          <c:tx>
            <c:strRef>
              <c:f>'2. ЭЗӨ-2'!$A$39</c:f>
              <c:strCache>
                <c:ptCount val="1"/>
                <c:pt idx="0">
                  <c:v>Уул уурхайн өсөлт</c:v>
                </c:pt>
              </c:strCache>
            </c:strRef>
          </c:tx>
          <c:spPr>
            <a:ln w="12700" cap="rnd">
              <a:solidFill>
                <a:sysClr val="windowText" lastClr="00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'2. ЭЗӨ-2'!$N$1:$AL$2</c15:sqref>
                  </c15:fullRef>
                </c:ext>
              </c:extLst>
              <c:f>'2. ЭЗӨ-2'!$Z$1:$AL$2</c:f>
              <c:multiLvlStrCache>
                <c:ptCount val="13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 ЭЗӨ-2'!$N$39:$AL$39</c15:sqref>
                  </c15:fullRef>
                </c:ext>
              </c:extLst>
              <c:f>'2. ЭЗӨ-2'!$Z$39:$AL$39</c:f>
              <c:numCache>
                <c:formatCode>0.0%</c:formatCode>
                <c:ptCount val="13"/>
                <c:pt idx="0">
                  <c:v>-0.38860441608589658</c:v>
                </c:pt>
                <c:pt idx="1">
                  <c:v>-0.20786180400414622</c:v>
                </c:pt>
                <c:pt idx="2">
                  <c:v>-2.2608761040778597E-2</c:v>
                </c:pt>
                <c:pt idx="3">
                  <c:v>-4.1766269193357075E-2</c:v>
                </c:pt>
                <c:pt idx="4">
                  <c:v>0.4870473733601054</c:v>
                </c:pt>
                <c:pt idx="5">
                  <c:v>0.41387226280433032</c:v>
                </c:pt>
                <c:pt idx="6">
                  <c:v>0.18097868288309091</c:v>
                </c:pt>
                <c:pt idx="7">
                  <c:v>5.7047234031821964E-2</c:v>
                </c:pt>
                <c:pt idx="8">
                  <c:v>0.1330175372591399</c:v>
                </c:pt>
                <c:pt idx="9">
                  <c:v>0.17516565664202874</c:v>
                </c:pt>
                <c:pt idx="10">
                  <c:v>5.5836139387178511E-2</c:v>
                </c:pt>
                <c:pt idx="11">
                  <c:v>9.4534674919434777E-2</c:v>
                </c:pt>
                <c:pt idx="12">
                  <c:v>7.6130672419885319E-3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1A3-4617-9D57-C31DABF3B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983360"/>
        <c:axId val="490010112"/>
      </c:lineChart>
      <c:catAx>
        <c:axId val="4899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 sz="1400">
                <a:latin typeface="PT Sans" panose="020B0503020203020204" pitchFamily="34" charset="0"/>
              </a:defRPr>
            </a:pPr>
            <a:endParaRPr lang="en-US"/>
          </a:p>
        </c:txPr>
        <c:crossAx val="490010112"/>
        <c:crosses val="autoZero"/>
        <c:auto val="1"/>
        <c:lblAlgn val="ctr"/>
        <c:lblOffset val="100"/>
        <c:noMultiLvlLbl val="0"/>
      </c:catAx>
      <c:valAx>
        <c:axId val="490010112"/>
        <c:scaling>
          <c:orientation val="minMax"/>
          <c:max val="0.65000000000000013"/>
          <c:min val="-0.4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 w="6350"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 sz="1400">
                <a:latin typeface="PT Sans" panose="020B0503020203020204" pitchFamily="34" charset="0"/>
              </a:defRPr>
            </a:pPr>
            <a:endParaRPr lang="en-US"/>
          </a:p>
        </c:txPr>
        <c:crossAx val="48998336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7.4402713691002778E-2"/>
          <c:y val="4.4429352529317817E-2"/>
          <c:w val="0.30544447710034528"/>
          <c:h val="0.24329112822922427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400">
              <a:latin typeface="PT Sans" panose="020B0503020203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chart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chart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chart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chart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742706-79CA-48BF-AE74-D166EE3E3DE7}">
  <sheetPr codeName="Chart3">
    <tabColor theme="7" tint="0.39997558519241921"/>
  </sheetPr>
  <sheetViews>
    <sheetView tabSelected="1" zoomScale="11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6E143A-2D7A-4950-858A-586F709E9243}">
  <sheetPr codeName="Chart16">
    <tabColor rgb="FF7EA6A7"/>
  </sheetPr>
  <sheetViews>
    <sheetView zoomScale="5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54058F-9958-4BE0-85AF-C35FDCFA9654}">
  <sheetPr codeName="Chart17">
    <tabColor rgb="FF7EA6A7"/>
  </sheetPr>
  <sheetViews>
    <sheetView zoomScale="90" workbookViewId="0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5014D7-5A6D-438B-AB8C-F7EF4CE79D9E}">
  <sheetPr codeName="Chart20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199A46E-4996-4085-9091-529F3B3AAD8F}">
  <sheetPr codeName="Chart21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0D78633-F07F-4AD0-8FC7-7951B60F33A0}">
  <sheetPr codeName="Chart22">
    <tabColor theme="7" tint="0.59999389629810485"/>
  </sheetPr>
  <sheetViews>
    <sheetView zoomScale="85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ABEDBC4-2DEB-4E61-A4E1-809FEAB1C031}">
  <sheetPr codeName="Chart23">
    <tabColor theme="7" tint="0.59999389629810485"/>
  </sheetPr>
  <sheetViews>
    <sheetView zoomScale="90"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C4B9B10-DFC5-4069-B28A-C458CBEC7C33}">
  <sheetPr codeName="Chart24">
    <tabColor theme="7" tint="0.59999389629810485"/>
  </sheetPr>
  <sheetViews>
    <sheetView zoomScale="70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041ED35-38E0-4853-A277-ACC566CA72C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4669EA-9602-4BF8-BA9B-1FDC2F48A1FD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A9CA9D-C043-4FDC-97BC-4ECAF7AB499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4">
    <tabColor theme="7" tint="0.39997558519241921"/>
  </sheetPr>
  <sheetViews>
    <sheetView zoomScale="90" workbookViewId="0"/>
  </sheetViews>
  <pageMargins left="0.7" right="0.7" top="1.35" bottom="1.35" header="0.3" footer="0.3"/>
  <pageSetup paperSize="9" orientation="landscape" horizontalDpi="4294967295" verticalDpi="4294967295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CB2F790-F7B6-4C0F-8F7B-8AA749FF1C28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386F121-B78A-4652-B385-AA6EFD8C6CA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22229DA-78F9-4036-9335-D48903BA6180}">
  <sheetPr>
    <tabColor theme="4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500-000000000000}">
  <sheetPr codeName="Chart31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5D92F4-DCFE-49E1-8EE4-3426B7A827D9}">
  <sheetPr codeName="Chart32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F7F97FD-0E7A-47B4-9AD3-3527F8C6B5A7}">
  <sheetPr codeName="Chart33">
    <tabColor theme="4" tint="-0.499984740745262"/>
  </sheetPr>
  <sheetViews>
    <sheetView workbookViewId="0"/>
  </sheetViews>
  <pageMargins left="0.7" right="0.7" top="1.35" bottom="1.35" header="0.3" footer="0.3"/>
  <pageSetup orientation="landscape" r:id="rId1"/>
  <drawing r:id="rId2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C08F71B-3D82-401D-9F2B-A318BA79E004}">
  <sheetPr>
    <tabColor theme="9" tint="0.59999389629810485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1205C18-3535-4E04-937A-C9577D365335}">
  <sheetPr codeName="Chart36">
    <tabColor theme="9" tint="0.59999389629810485"/>
  </sheetPr>
  <sheetViews>
    <sheetView workbookViewId="0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20A9CD-D8B3-480E-BD98-3F7CACC8FEB8}">
  <sheetPr>
    <tabColor theme="9" tint="0.59999389629810485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3E041E9-BB99-4600-9F02-D1B0FB9AA021}">
  <sheetPr codeName="Chart38">
    <tabColor theme="9" tint="0.59999389629810485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CF9FFE4-F3E8-429A-ACE6-8A4647824142}">
  <sheetPr>
    <tabColor theme="7" tint="0.39997558519241921"/>
  </sheetPr>
  <sheetViews>
    <sheetView zoomScale="80"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D16A582-9AA5-4941-93C9-4A1433630A70}">
  <sheetPr codeName="Chart39"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A449E99-674E-4930-ABD4-04D90352C9E9}">
  <sheetPr codeName="Chart40">
    <tabColor theme="4" tint="0.59999389629810485"/>
  </sheetPr>
  <sheetViews>
    <sheetView zoomScale="80" workbookViewId="0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7F41236-5DC9-422F-A607-B0DFAF98CAD3}">
  <sheetPr codeName="Chart41"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68858A-7DF2-4B25-B811-E19147FC7317}">
  <sheetPr codeName="Chart42"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BA697EB-7D6C-44B7-A76D-692F509D8F84}">
  <sheetPr codeName="Chart44">
    <tabColor theme="4" tint="0.59999389629810485"/>
  </sheetPr>
  <sheetViews>
    <sheetView zoomScale="80" workbookViewId="0"/>
  </sheetViews>
  <pageMargins left="0.7" right="0.7" top="1.35" bottom="1.35" header="0.3" footer="0.3"/>
  <pageSetup orientation="landscape" r:id="rId1"/>
  <drawing r:id="rId2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43">
    <tabColor rgb="FF006666"/>
  </sheetPr>
  <sheetViews>
    <sheetView zoomScale="85" workbookViewId="0"/>
  </sheetViews>
  <customSheetViews>
    <customSheetView guid="{8D4EA38E-ED42-44A9-9431-B3D4F6087B53}" scale="102">
      <pageMargins left="0" right="0" top="0" bottom="0" header="0" footer="0"/>
    </customSheetView>
    <customSheetView guid="{B6000075-C6E9-470D-8855-6E4C41B43187}" scale="102">
      <pageMargins left="0" right="0" top="0" bottom="0" header="0" footer="0"/>
    </customSheetView>
    <customSheetView guid="{A510ACF3-DF9A-47BB-87AF-862EA6359570}" scale="102">
      <pageMargins left="0" right="0" top="0" bottom="0" header="0" footer="0"/>
    </customSheetView>
    <customSheetView guid="{5B55F06F-38A3-4953-A2E1-A01BECB01CAC}" scale="102">
      <pageMargins left="0" right="0" top="0" bottom="0" header="0" footer="0"/>
    </customSheetView>
    <customSheetView guid="{54FD4859-4825-49C8-AF88-E7B792413D64}" scale="102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66747E0-6F32-4D0A-B044-AA08EB228605}">
  <sheetPr codeName="Chart45"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A77F13-2691-4BB5-A7AD-E6F6B2BA1D89}">
  <sheetPr codeName="Chart46">
    <tabColor rgb="FF286A6C"/>
  </sheetPr>
  <sheetViews>
    <sheetView zoomScale="85" workbookViewId="0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47">
    <tabColor rgb="FF006666"/>
  </sheetPr>
  <sheetViews>
    <sheetView zoomScale="85" workbookViewId="0"/>
  </sheetViews>
  <customSheetViews>
    <customSheetView guid="{8D4EA38E-ED42-44A9-9431-B3D4F6087B53}" scale="55">
      <pageMargins left="0" right="0" top="0" bottom="0" header="0" footer="0"/>
    </customSheetView>
    <customSheetView guid="{B6000075-C6E9-470D-8855-6E4C41B43187}" scale="88" zoomToFit="1">
      <pageMargins left="0" right="0" top="0" bottom="0" header="0" footer="0"/>
    </customSheetView>
    <customSheetView guid="{A510ACF3-DF9A-47BB-87AF-862EA6359570}" scale="88" zoomToFit="1">
      <pageMargins left="0" right="0" top="0" bottom="0" header="0" footer="0"/>
    </customSheetView>
    <customSheetView guid="{5B55F06F-38A3-4953-A2E1-A01BECB01CAC}" scale="88" zoomToFit="1">
      <pageMargins left="0" right="0" top="0" bottom="0" header="0" footer="0"/>
    </customSheetView>
    <customSheetView guid="{54FD4859-4825-49C8-AF88-E7B792413D64}" scale="88" zoomToFit="1">
      <pageMargins left="0" right="0" top="0" bottom="0" header="0" footer="0"/>
    </customSheetView>
  </customSheetViews>
  <pageMargins left="0" right="0" top="0" bottom="0" header="0" footer="0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962EF7-B387-40C7-AEF6-D87B58E0DC44}">
  <sheetPr codeName="Chart10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C53072-92DF-4CF3-AA89-B8A2939E3C85}">
  <sheetPr codeName="Chart11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C71F9B2-FF9D-4B9F-8E5F-AF46D0F47095}">
  <sheetPr codeName="Chart12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8260F48-8F43-49A2-8877-F2EAC182EC88}">
  <sheetPr codeName="Chart14">
    <tabColor rgb="FF68A5A5"/>
  </sheetPr>
  <sheetViews>
    <sheetView zoomScale="8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A82B8FF-8643-4AB3-BA2B-A52563F5E368}">
  <sheetPr codeName="Chart13">
    <tabColor rgb="FF7EA6A7"/>
  </sheetPr>
  <sheetViews>
    <sheetView zoomScale="8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15">
    <tabColor rgb="FF7EA6A7"/>
  </sheetPr>
  <sheetViews>
    <sheetView zoomScale="70" workbookViewId="0"/>
  </sheetViews>
  <customSheetViews>
    <customSheetView guid="{8D4EA38E-ED42-44A9-9431-B3D4F6087B53}" scale="78" zoomToFit="1">
      <pageMargins left="0" right="0" top="0" bottom="0" header="0" footer="0"/>
    </customSheetView>
    <customSheetView guid="{54FD4859-4825-49C8-AF88-E7B792413D64}" scale="78" zoomToFit="1">
      <pageMargins left="0" right="0" top="0" bottom="0" header="0" footer="0"/>
    </customSheetView>
  </customSheetViews>
  <pageMargins left="0.7" right="0.7" top="1.35" bottom="1.35" header="0.3" footer="0.3"/>
  <pageSetup orientation="landscape" horizontalDpi="4294967295" verticalDpi="4294967295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09" cy="6286500"/>
    <xdr:graphicFrame macro="">
      <xdr:nvGraphicFramePr>
        <xdr:cNvPr id="67" name="Chart 1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77" name="Chart 1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5" name="Chart 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54143" cy="5184321"/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9" name="Chart 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404531</xdr:colOff>
      <xdr:row>18</xdr:row>
      <xdr:rowOff>32123</xdr:rowOff>
    </xdr:from>
    <xdr:to>
      <xdr:col>17</xdr:col>
      <xdr:colOff>10645</xdr:colOff>
      <xdr:row>35</xdr:row>
      <xdr:rowOff>92448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0650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2167" cy="4974167"/>
    <xdr:graphicFrame macro="">
      <xdr:nvGraphicFramePr>
        <xdr:cNvPr id="52" name="Chart 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142</xdr:col>
      <xdr:colOff>514142</xdr:colOff>
      <xdr:row>46</xdr:row>
      <xdr:rowOff>133801</xdr:rowOff>
    </xdr:from>
    <xdr:to>
      <xdr:col>150</xdr:col>
      <xdr:colOff>206851</xdr:colOff>
      <xdr:row>63</xdr:row>
      <xdr:rowOff>97433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136</xdr:col>
      <xdr:colOff>0</xdr:colOff>
      <xdr:row>46</xdr:row>
      <xdr:rowOff>0</xdr:rowOff>
    </xdr:from>
    <xdr:to>
      <xdr:col>141</xdr:col>
      <xdr:colOff>673039</xdr:colOff>
      <xdr:row>60</xdr:row>
      <xdr:rowOff>101360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0.96703</cdr:x>
      <cdr:y>0.17149</cdr:y>
    </cdr:from>
    <cdr:to>
      <cdr:x>0.98901</cdr:x>
      <cdr:y>0.26475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8CC544B1-4BEE-FC95-DDF0-34D51B460993}"/>
            </a:ext>
          </a:extLst>
        </cdr:cNvPr>
        <cdr:cNvSpPr/>
      </cdr:nvSpPr>
      <cdr:spPr>
        <a:xfrm xmlns:a="http://schemas.openxmlformats.org/drawingml/2006/main" rot="16200000">
          <a:off x="8183668" y="1278029"/>
          <a:ext cx="587167" cy="190500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57F7F"/>
        </a:solidFill>
        <a:ln xmlns:a="http://schemas.openxmlformats.org/drawingml/2006/main">
          <a:solidFill>
            <a:srgbClr val="C57F7F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sz="800">
            <a:latin typeface="PT Sans" panose="020B0503020203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7" name="Chart 1">
          <a:extLst>
            <a:ext uri="{FF2B5EF4-FFF2-40B4-BE49-F238E27FC236}">
              <a16:creationId xmlns:a16="http://schemas.microsoft.com/office/drawing/2014/main" id="{00000000-0008-0000-2600-00001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60</xdr:row>
      <xdr:rowOff>0</xdr:rowOff>
    </xdr:from>
    <xdr:to>
      <xdr:col>19</xdr:col>
      <xdr:colOff>624214</xdr:colOff>
      <xdr:row>78</xdr:row>
      <xdr:rowOff>128309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583924</xdr:colOff>
      <xdr:row>49</xdr:row>
      <xdr:rowOff>48866</xdr:rowOff>
    </xdr:from>
    <xdr:to>
      <xdr:col>7</xdr:col>
      <xdr:colOff>683315</xdr:colOff>
      <xdr:row>63</xdr:row>
      <xdr:rowOff>125066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28A36B-716D-CE01-6FF2-5E8A9FCFBE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3031"/>
    <xdr:graphicFrame macro="">
      <xdr:nvGraphicFramePr>
        <xdr:cNvPr id="24" name="Chart 1">
          <a:extLst>
            <a:ext uri="{FF2B5EF4-FFF2-40B4-BE49-F238E27FC236}">
              <a16:creationId xmlns:a16="http://schemas.microsoft.com/office/drawing/2014/main" id="{00000000-0008-0000-2900-00001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3031"/>
    <xdr:graphicFrame macro="">
      <xdr:nvGraphicFramePr>
        <xdr:cNvPr id="98" name="Chart 1">
          <a:extLst>
            <a:ext uri="{FF2B5EF4-FFF2-40B4-BE49-F238E27FC236}">
              <a16:creationId xmlns:a16="http://schemas.microsoft.com/office/drawing/2014/main" id="{00000000-0008-0000-2B00-00006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169" name="Chart 1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303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203031"/>
    <xdr:graphicFrame macro="">
      <xdr:nvGraphicFramePr>
        <xdr:cNvPr id="124" name="Chart 1">
          <a:extLst>
            <a:ext uri="{FF2B5EF4-FFF2-40B4-BE49-F238E27FC236}">
              <a16:creationId xmlns:a16="http://schemas.microsoft.com/office/drawing/2014/main" id="{00000000-0008-0000-2D00-00007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219634</xdr:colOff>
      <xdr:row>2</xdr:row>
      <xdr:rowOff>190501</xdr:rowOff>
    </xdr:from>
    <xdr:to>
      <xdr:col>16</xdr:col>
      <xdr:colOff>357187</xdr:colOff>
      <xdr:row>29</xdr:row>
      <xdr:rowOff>95249</xdr:rowOff>
    </xdr:to>
    <xdr:graphicFrame macro="">
      <xdr:nvGraphicFramePr>
        <xdr:cNvPr id="30" name="Chart 1">
          <a:extLst>
            <a:ext uri="{FF2B5EF4-FFF2-40B4-BE49-F238E27FC236}">
              <a16:creationId xmlns:a16="http://schemas.microsoft.com/office/drawing/2014/main" id="{00000000-0008-0000-2F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27535</xdr:colOff>
      <xdr:row>3</xdr:row>
      <xdr:rowOff>12695</xdr:rowOff>
    </xdr:from>
    <xdr:to>
      <xdr:col>25</xdr:col>
      <xdr:colOff>49307</xdr:colOff>
      <xdr:row>29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542297</xdr:colOff>
      <xdr:row>5</xdr:row>
      <xdr:rowOff>170307</xdr:rowOff>
    </xdr:from>
    <xdr:to>
      <xdr:col>10</xdr:col>
      <xdr:colOff>330054</xdr:colOff>
      <xdr:row>16</xdr:row>
      <xdr:rowOff>177927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542193</xdr:colOff>
      <xdr:row>16</xdr:row>
      <xdr:rowOff>146539</xdr:rowOff>
    </xdr:from>
    <xdr:to>
      <xdr:col>10</xdr:col>
      <xdr:colOff>327752</xdr:colOff>
      <xdr:row>26</xdr:row>
      <xdr:rowOff>132178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392906</xdr:colOff>
      <xdr:row>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20604956" y="2133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12</xdr:col>
      <xdr:colOff>17921</xdr:colOff>
      <xdr:row>40</xdr:row>
      <xdr:rowOff>125863</xdr:rowOff>
    </xdr:from>
    <xdr:to>
      <xdr:col>21</xdr:col>
      <xdr:colOff>231322</xdr:colOff>
      <xdr:row>55</xdr:row>
      <xdr:rowOff>68035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3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0.6844</cdr:x>
      <cdr:y>0.01844</cdr:y>
    </cdr:from>
    <cdr:to>
      <cdr:x>0.97351</cdr:x>
      <cdr:y>0.75745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2005214" y="38785"/>
          <a:ext cx="847049" cy="1554227"/>
        </a:xfrm>
        <a:prstGeom xmlns:a="http://schemas.openxmlformats.org/drawingml/2006/main" prst="rect">
          <a:avLst/>
        </a:prstGeom>
        <a:solidFill xmlns:a="http://schemas.openxmlformats.org/drawingml/2006/main">
          <a:srgbClr val="A9C3C4">
            <a:alpha val="1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409481</xdr:colOff>
      <xdr:row>13</xdr:row>
      <xdr:rowOff>121294</xdr:rowOff>
    </xdr:from>
    <xdr:to>
      <xdr:col>25</xdr:col>
      <xdr:colOff>217554</xdr:colOff>
      <xdr:row>44</xdr:row>
      <xdr:rowOff>49705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6" name="Chart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0.02745</cdr:x>
      <cdr:y>0.02551</cdr:y>
    </cdr:from>
    <cdr:to>
      <cdr:x>0.06477</cdr:x>
      <cdr:y>0.08653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7428" y="160673"/>
          <a:ext cx="322853" cy="3842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>
              <a:latin typeface="PT Sans" panose="020B0503020203020204" pitchFamily="34" charset="0"/>
              <a:cs typeface="Times New Roman" panose="02020603050405020304" pitchFamily="18" charset="0"/>
            </a:rPr>
            <a:t>%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51" name="Chart 1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0.01276</cdr:x>
      <cdr:y>0.02847</cdr:y>
    </cdr:from>
    <cdr:to>
      <cdr:x>0.10363</cdr:x>
      <cdr:y>0.09964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0414" y="179294"/>
          <a:ext cx="786056" cy="4482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mn-MN" sz="800" b="0">
              <a:latin typeface="PT Sans" panose="020B0503020203020204" pitchFamily="34" charset="0"/>
              <a:cs typeface="Times New Roman" panose="02020603050405020304" pitchFamily="18" charset="0"/>
            </a:rPr>
            <a:t>потенциал</a:t>
          </a:r>
          <a:r>
            <a:rPr lang="mn-MN" sz="800" b="0" baseline="0">
              <a:latin typeface="PT Sans" panose="020B0503020203020204" pitchFamily="34" charset="0"/>
              <a:cs typeface="Times New Roman" panose="02020603050405020304" pitchFamily="18" charset="0"/>
            </a:rPr>
            <a:t> үйлдвэрлэлд эзлэх </a:t>
          </a:r>
          <a:r>
            <a:rPr lang="mn-MN" sz="800" b="0">
              <a:latin typeface="PT Sans" panose="020B0503020203020204" pitchFamily="34" charset="0"/>
              <a:cs typeface="Times New Roman" panose="02020603050405020304" pitchFamily="18" charset="0"/>
            </a:rPr>
            <a:t>хувь</a:t>
          </a:r>
          <a:endParaRPr lang="en-US" sz="800" b="0">
            <a:latin typeface="PT Sans" panose="020B0503020203020204" pitchFamily="34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UDGET/YEARSBUD/Bud-2002_Draft2-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OldCData/missions/GN-SEP99/gn-bop-old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DATA\GHA\WORKING\Ghfis0500m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MEMORIA/MEM5/CAPIT6/SUCP3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OARD/MALI/1ST-COMP/DSA/MLI-buybac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opr\1.%20&#1058;&#1257;&#1083;&#1073;&#1257;&#1088;&#1080;&#1081;&#1085;%20&#1090;&#1101;&#1085;&#1094;&#1083;&#1080;&#1081;&#1085;%20&#1085;&#1101;&#1075;&#1090;&#1075;&#1101;&#1083;&#1080;&#1081;&#1085;%20&#1073;&#1072;&#1075;\1.1%20&#1059;&#1088;&#1089;&#1075;&#1072;&#1083;%20&#1076;&#1072;&#1085;&#1089;\BOP2009\BOP%204Q\BOP%202009%20Q4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Quadromacro/Quadro%20Macroeconomico--Versao%2029%20Setembro%20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OP9703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29-06-20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Tab_Annexe_aideMe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uments%20and%20Settings/MCUC/My%20Local%20Documents/COG/2002/frame/SR_01/cghub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ecured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RED/2000/RED-tabl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had/mission/150dp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Current/22%20Post-Mission(Article%20IV)%20Sept%202006/MNGReal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CJosz/My%20Documents/S&#233;n&#233;gal/Third%20review/101405%20TOF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FBORNHORST/Desktop/SENMONEY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Cameroon/mission/DSARep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My%20Documents/execucao2002/FMI_ME/Quadro%20Macroeconomico--Versao%20Maio%202002-Execu&#231;ao20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IV/Mission-2/Fisc-work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3%20Names\LHAGVAZAYA\Mendeegees\Data\Medeelliin%20baaz\Forecast\Error%20analysis\Assump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Archive/temp_JL/28%20Post-Mission%20August%202007/MNGfiscal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(revised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WIN/Temporary%20Internet%20Files/OLKD2B0/Civfis_m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Users/AManoel/My%20Documents/Mozambique%20AFR/Missions/2004%20Feb%20mission%20New%20Prog/Brief/moz%20macroframework%20Brief%20Feb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bg365/Shared%20Documents/General/EAPD/Inflation/Infl/2025.03%20-%20Copy/medee/CPI202502_NAT_work_original.xlsx" TargetMode="External"/></Relationships>
</file>

<file path=xl/externalLinks/_rels/externalLink12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ongolbank2.sharepoint.com/sites/EAPD-GDP-expendituremethod/Shared%20Documents/GDP%20-%20expenditure%20method/GDP%20-%20expenditure%20method/2.%20Working%20file/2025.I/WF2.0%20-%202505+.xlsx" TargetMode="External"/><Relationship Id="rId1" Type="http://schemas.openxmlformats.org/officeDocument/2006/relationships/externalLinkPath" Target="/sites/EAPD-GDP-expendituremethod/Shared%20Documents/GDP%20-%20expenditure%20method/GDP%20-%20expenditure%20method/2.%20Working%20file/2025.I/WF2.0%20-%202505+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p,%20Top20_quarter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ocuments%20and%20Settings\MZERMENO\Local%20Settings\Temporary%20Internet%20Files\OLKF\ecubopLate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WIN\TEMP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ud-ITH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DGET\YEARSBUD\Bud-2002_Draft2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nyam\My%20Documents\Sharav\My%20Documents\EXCEL\Bud-2002_Draft%20-%20Final%20Approved%20Budg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S1\ECU\SECTORS\External\PERUMF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CFMP%202002-2010/CFMP%202004-2008/Projec&#231;&#245;es/CFMP%202004-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ocuments%20and%20Settings/nyam/My%20Documents/Sharav/My%20Documents/EXCEL/Bud-2002_Draft%20-%20Final%20Approved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MNGReal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fr\My%20Documents\GHBopbaseline0515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ngd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NGA/Current/NGA-re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April%202003%20Staff%20Report/SenC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1Alvaro/Mexico/Venezuela/Bop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ining%20Sector/Mining%20revenue/July%202009/Oyu%20Tolgoi%20Project%20-%20WEO%20assumptions%20June%205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andia\My%20Documents\yui\Annreport2004\Anreport\jiliin%20tail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Cameroon/DSA/Cam_Relief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riotinto.com/eRoom1/eRoomReq/Files/RTHQProjects/OTBA/0_890eb/2012%20OT%20Valuation%20Model%20v12%2002%2006%20-%20Project%20Lev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ocuments%20and%20Settings/myulek/Local%20Settings/Temporary%20Internet%20Files/OLK11C/SR-03-03-tables(1-14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EXT/Copy%20of%20MNG_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TREASURY/sariin-huvaari-2008-01-14-1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4/Trimestraliza&#231;&#227;o/Trimestraliza&#231;&#227;o16_12_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joe/Guinea%20Bissau/Guinea-Bissau/Guinea%20Bissau_md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CFMP/Quadromacro/Quadro%20Macroeconomico--Versao%2016%20Junho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Budget%202000/FINPUB.NV/DETTEPUB/DETTEINT/DETTEINT/Di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HASSANAL/FINPUB.NV/DETTEPUB/DETTEINT/DETTEINT/Di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PNG/FIS/Pngfis-current%20disas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WIN\TEMP\MFLOW9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Delgerjagral/2016.02.14/forecast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NGA%20local/scenario%20III/STA-ins/NGCPI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L/MEX/Other%20divisional%20data/REAL/amacr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EWSDATA/NGA/NGA_RE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IMF/Nigeria/Statistics/Bloomberg_Nigeria_D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wrs94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R\bop2000\Templ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FWK%2001-29-09/FWK%2001-23-09%20bis/Oyu%20Tolgoi%20Project%20-%20Fiscal_Financial%20Analysis%20IMF_fina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bByiers/My%20Documents/Or&#231;amento/OE%202003/Trimestraliza&#231;&#227;o/Abril%202003/PlanoTesourariaTrimestral.2003_26Junho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ocuments%20and%20Settings/sDista/My%20Documents/ORCAMENTO/2003/PARPA/Despesas%20nos%20Sectores%20Priritarios%20do%20PARPA_1999-2003%20(23.04.2003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22\rsd\Documents%20and%20Settings\munkhbat\My%20Documents\Annual%20Report%202008\International%20Department\annual%20BOM%20report%20BOP%20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Users/prj0001402/Desktop/2016%20tatah/2015.10.06/Budget-2016-2015-10-06-v0290%20(valued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D2B0/Civfis_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SHIJIR%20Enkhbayar/My%20Documents/MOFE%202/NEGTGEL/MAIN/2003/2003-2006%20projection%202003%2009%2005%20v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urrent/Macroframework/CivM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SYC/Current/Scmony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XCPF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Investimento2002%20Revisa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OE2003/Tabelas%20Globais/Orcamento%20do%20Estado%20para%202003%20vesao%20de%2030%20Setembro%20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_d/My%20Documents/office/Budget/My%20Documents/EXCEL/BUDGET/YEARSBUD/budget2005/excel/MAIN/2003/plan_2003_year_HBG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debiase/c/COPIA/CAP10/CAP102/FDOAF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munkhbayar/Desktop/Government%20external%20debt%20data%20for%202011%20Q1%20received%20from%20MOF%20May%20201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res/weo/GEE/current/G94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My%20Documents/Moz/E-Final/BOP97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MLI\Current\MLI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COD\Main\CDCA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NPO/Planifica&#231;&#227;o%20&amp;%20Or&#231;amenta&#231;&#227;o/OE/2002/Prepara&#231;&#227;o%20da%20Miss&#227;o%20IMF/AnexosLeiOE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Maquina%20Dr%20Sulemane/Documentos%20Varios/My%20Documents/Orcamento%202002/OE-Corrente2001%20Revisa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Work/MNGReal%20From%20Folder%2033%20DMX%20Reformat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mfdata/econ/DMX/DemoFiles/Chile/Input/Metadat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WIN/Temporary%20Internet%20Files/OLKB2C2/gin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ata/MNG/Current/13%20Post%20Mission%20June%202005/MNGMony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MNG_ExtDebt_n1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RAFTS\CS\RG\2000\Mozambique\SR_RED_BOP_Tab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SEN/Current/Framework%20February%202004%20Second%20Review/Staff%20Report/SNFIS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11%20Budget\Budget-2011\0.%202011%20TODOTGOL\&#1059;&#1048;&#1061;-&#1076;%20&#1257;&#1088;&#1075;&#1257;&#1085;%20&#1073;&#1072;&#1088;&#1100;&#1089;&#1072;&#1085;%202011-9-28\Budget-Tod-2011-draft-2011-09-28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FINPUB.NV/DETTEPUB/DETTEINT/DETTEINT/DI9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rs/apd/system2000/WRSTA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ocs/O-DRIVE/JM/BEN/HIPC/excelfiles/with%20libya/BN-DSA-Kad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Documents%20and%20Settings/ulziisaikhan/My%20Documents/My%20Documents/budget/budget2004-excel/Bud-ITH-2004-las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11%20Budget/Budget-2010/2009-09-14/Repaired%20-%202009%2008%2028-hyazgaar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Current/39%20After%20Mission%20Feb%2009/Documents%20and%20Settings/nyam/My%20Documents/Budget/My%20Documents/EXCEL/BUDGET/YEARSBUD/2002_Amendmen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My%20Documents/TS1031076762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BOARD/BENIN/Decion%20Pt/HIPC%20tabl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GIS%20DATA/LAND/Cadastra-MRAM%20information/2004/12-December/12_16/Lic_Reg_Eng_12_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DGET\YEARSBUD\Bud-2002_Draft2-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TEMP/HIPC/Other%20HIPCs/Burkina%20Faso/BUR%2012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2%20%20IIP%20consolidation/2011/Q3/2.Output/IIP_Q3%202011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PD/Mission/Uganda/Previous%20files/Data%20from%20the%20Authorities/Diskette%209/INTR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edium%20term/MT_baseline_CURRENT%20June%2020,%202003%20no%20refor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Temp/ETHIOPIA/Mission/Tem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OT/Ad%20hoc/Cash%20Curv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My%20Documents/mission-juin-2001/CivSumtable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PNG/MON/Monetary_curren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DR\bop2000\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MF1S/VOL1/DATA/WEO/UTIL/Deveds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ofdata/free/Documents%20and%20Settings/nyam/My%20Documents/Sharav/My%20Documents/EXCEL/Bud-2002_Draft%20-%20Final%20Approved%20Budge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pdr/WIN/Desktop/EDSSPNG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CIV/Charts/HDR05_T1&amp;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pd/Data/MNG/DMX_TEST/Input/Real/Archive/MNGReal-ArchivedWorkshee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bopr/1.1%20&#1059;&#1088;&#1089;&#1075;&#1072;&#1083;%20&#1076;&#1072;&#1085;&#1089;/BOP2010/BOP%204Q/3.%20Output/1.%20Monthly/BOP%202010%20Q4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s_dnpo/g/Program%20Files/OrcamentoAno2001/Altera%20OI2001/OIGesta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My%20Documents/Gambia/GMBbop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DATA/NGA/Staff%20Report/SR_Figure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2/afr/DATA/CIV/RED/2000/RED-tables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0.12.22/Users/ubdj/Downloads/Monetary_curren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afr/Lamby/Nigeria/Statistics/Imf/00NGRED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  <sheetName val="(data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E76">
            <v>1153350000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debt"/>
      <sheetName val="FR"/>
      <sheetName val="C"/>
      <sheetName val="D"/>
      <sheetName val="E"/>
      <sheetName val="F"/>
      <sheetName val="G"/>
      <sheetName val="IMF"/>
      <sheetName val="I"/>
      <sheetName val="LT"/>
      <sheetName val="L"/>
      <sheetName val="MT"/>
      <sheetName val="N"/>
      <sheetName val="O"/>
      <sheetName val="P"/>
      <sheetName val="Q"/>
      <sheetName val="R"/>
      <sheetName val="S"/>
      <sheetName val="U"/>
      <sheetName val="V"/>
      <sheetName val="W"/>
      <sheetName val="arrears"/>
      <sheetName val="Bud$"/>
      <sheetName val="weta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BOP Analytic"/>
      <sheetName val="Control"/>
      <sheetName val="2. BOP Standard"/>
      <sheetName val="1. Goods"/>
      <sheetName val="2. Service"/>
      <sheetName val="3. Income"/>
      <sheetName val="4. Current transfers"/>
      <sheetName val="5. Capital transfer"/>
      <sheetName val="6. BOM loan"/>
      <sheetName val="7. Gov loan"/>
      <sheetName val="8.  Bank loan"/>
      <sheetName val="9. Other sectors"/>
      <sheetName val="10. Boroo gold"/>
      <sheetName val="11. FDI_Enterprise_1"/>
      <sheetName val="12. FDI_Enterprise_2"/>
      <sheetName val="13. FDI_Bank_3"/>
      <sheetName val="14. FDI_Bank_4"/>
      <sheetName val="15. Reserve_1"/>
      <sheetName val="16. Reserve_Gold"/>
      <sheetName val="17. Reserve_3"/>
      <sheetName val="3. Loan_Bank_1"/>
      <sheetName val="BOP exp."/>
      <sheetName val="Instructions"/>
      <sheetName val="Sheet2"/>
      <sheetName val="Sheet1"/>
    </sheetNames>
    <sheetDataSet>
      <sheetData sheetId="0"/>
      <sheetData sheetId="1">
        <row r="3">
          <cell r="C3" t="str">
            <v>2006Q1-2009Q4</v>
          </cell>
        </row>
      </sheetData>
      <sheetData sheetId="2"/>
      <sheetData sheetId="3">
        <row r="5">
          <cell r="A5" t="str">
            <v>9482110B.1...</v>
          </cell>
        </row>
      </sheetData>
      <sheetData sheetId="4">
        <row r="5">
          <cell r="A5" t="str">
            <v>9482211..1...</v>
          </cell>
        </row>
      </sheetData>
      <sheetData sheetId="5">
        <row r="5">
          <cell r="A5" t="str">
            <v>9482373..1...</v>
          </cell>
        </row>
      </sheetData>
      <sheetData sheetId="6">
        <row r="5">
          <cell r="A5" t="str">
            <v>9482391..1...</v>
          </cell>
        </row>
      </sheetData>
      <sheetData sheetId="7" refreshError="1"/>
      <sheetData sheetId="8">
        <row r="5">
          <cell r="A5" t="str">
            <v>9482766..1...</v>
          </cell>
        </row>
      </sheetData>
      <sheetData sheetId="9">
        <row r="5">
          <cell r="A5" t="str">
            <v>9482770Z.1...</v>
          </cell>
        </row>
      </sheetData>
      <sheetData sheetId="10">
        <row r="5">
          <cell r="A5" t="str">
            <v>9482373..1...</v>
          </cell>
        </row>
      </sheetData>
      <sheetData sheetId="11">
        <row r="6">
          <cell r="A6" t="str">
            <v>9482776Z.1...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3">
          <cell r="C23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Key Ratios"/>
      <sheetName val="DebtService to budget"/>
      <sheetName val="IMF Assistance Old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Passifs"/>
      <sheetName val="Arrears"/>
      <sheetName val="TOFE-A"/>
      <sheetName val="Det-M"/>
      <sheetName val="TOFE-M"/>
      <sheetName val="TOFE-cash"/>
      <sheetName val="Cashplan"/>
      <sheetName val="Critere"/>
      <sheetName val="Critere(old)"/>
      <sheetName val="TOFE-DP"/>
      <sheetName val="BOP "/>
      <sheetName val="BOP-5M"/>
      <sheetName val="Revenue"/>
      <sheetName val="money"/>
      <sheetName val="MSurv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e"/>
      <sheetName val="BOP "/>
      <sheetName val="MSurvey"/>
      <sheetName val="TOFE-A"/>
      <sheetName val="S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MAIN"/>
      <sheetName val="Asm"/>
      <sheetName val="Gin"/>
      <sheetName val="Con"/>
      <sheetName val="WETA"/>
      <sheetName val="DSA"/>
      <sheetName val="SPA"/>
      <sheetName val="Ann"/>
      <sheetName val="Gout"/>
      <sheetName val="Fout"/>
      <sheetName val="Mout"/>
      <sheetName val="Bout"/>
      <sheetName val="Oout"/>
      <sheetName val="Dout"/>
      <sheetName val="Fin"/>
      <sheetName val="Min"/>
      <sheetName val="Bin"/>
      <sheetName val="Din"/>
      <sheetName val="Oin"/>
      <sheetName val="Med"/>
      <sheetName val="Old"/>
      <sheetName val="Chg"/>
      <sheetName val="Chart1"/>
      <sheetName val="Macros"/>
      <sheetName val="SEI"/>
      <sheetName val="Gin:Oin"/>
      <sheetName val="COP FED"/>
      <sheetName val="[cghub.xls][cghub.xls]Gin:Oin"/>
      <sheetName val="[cghub.xls]Gin:Oin"/>
      <sheetName val="[cghub.xls][cghub.xls]_cghub_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  <sheetName val="S&amp;I DANE"/>
      <sheetName val="Table 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 SEI"/>
      <sheetName val="Input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AltScenarios"/>
      <sheetName val="Calculations Annual"/>
      <sheetName val="Tables CPI"/>
      <sheetName val="Calculations Ex.F&amp;F CPI"/>
      <sheetName val="ControlSheet"/>
      <sheetName val="COLA_old"/>
      <sheetName val="COLA"/>
      <sheetName val="data_out (A)"/>
      <sheetName val="data_out (M)"/>
      <sheetName val="SAppx. Basic Data"/>
      <sheetName val="WEO GAS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3"/>
      <sheetName val="T4"/>
      <sheetName val="T5"/>
    </sheetNames>
    <sheetDataSet>
      <sheetData sheetId="0" refreshError="1"/>
      <sheetData sheetId="1" refreshError="1"/>
      <sheetData sheetId="2" refreshError="1">
        <row r="1">
          <cell r="A1" t="str">
            <v>Table 5.  Senegal: Quarterly Government Financial Operations, 2005</v>
          </cell>
        </row>
        <row r="4">
          <cell r="C4">
            <v>2003</v>
          </cell>
          <cell r="P4">
            <v>2005</v>
          </cell>
        </row>
        <row r="5">
          <cell r="C5" t="str">
            <v>March</v>
          </cell>
          <cell r="F5" t="str">
            <v>June</v>
          </cell>
          <cell r="I5" t="str">
            <v>September</v>
          </cell>
          <cell r="L5" t="str">
            <v>December</v>
          </cell>
          <cell r="O5" t="str">
            <v>March</v>
          </cell>
          <cell r="P5" t="str">
            <v>March</v>
          </cell>
          <cell r="U5" t="str">
            <v>June</v>
          </cell>
          <cell r="V5" t="str">
            <v>June</v>
          </cell>
          <cell r="AA5" t="str">
            <v>Sept.</v>
          </cell>
          <cell r="AD5" t="str">
            <v>Dec.</v>
          </cell>
        </row>
        <row r="6">
          <cell r="A6">
            <v>38639.481934837961</v>
          </cell>
          <cell r="C6" t="str">
            <v xml:space="preserve">       Mars</v>
          </cell>
          <cell r="F6" t="str">
            <v xml:space="preserve">       Juin</v>
          </cell>
          <cell r="I6" t="str">
            <v xml:space="preserve">     Septembre</v>
          </cell>
          <cell r="L6" t="str">
            <v xml:space="preserve">     Décembre</v>
          </cell>
        </row>
        <row r="7">
          <cell r="A7" t="e">
            <v>#REF!</v>
          </cell>
          <cell r="C7" t="str">
            <v>Prog.</v>
          </cell>
          <cell r="D7" t="str">
            <v>Proj.</v>
          </cell>
          <cell r="F7" t="str">
            <v>Prog.</v>
          </cell>
          <cell r="I7" t="str">
            <v>Prog.</v>
          </cell>
          <cell r="L7" t="str">
            <v>Prog.</v>
          </cell>
          <cell r="M7" t="str">
            <v>Proj.</v>
          </cell>
        </row>
        <row r="8">
          <cell r="C8" t="str">
            <v>Prog.</v>
          </cell>
          <cell r="D8" t="str">
            <v>Est.</v>
          </cell>
          <cell r="F8" t="str">
            <v>Prog.</v>
          </cell>
          <cell r="G8" t="str">
            <v>Est.</v>
          </cell>
          <cell r="I8" t="str">
            <v>Prog.</v>
          </cell>
          <cell r="J8" t="str">
            <v>Est.</v>
          </cell>
          <cell r="L8" t="str">
            <v>Prog.</v>
          </cell>
          <cell r="M8" t="str">
            <v>Proj.</v>
          </cell>
          <cell r="O8" t="str">
            <v>EBS/04/9</v>
          </cell>
          <cell r="P8" t="str">
            <v>Prog. 1/ 2/</v>
          </cell>
          <cell r="Q8" t="str">
            <v>Est.</v>
          </cell>
          <cell r="R8" t="str">
            <v>Old Est. 2/</v>
          </cell>
          <cell r="S8" t="str">
            <v>New Est. 3/</v>
          </cell>
          <cell r="U8" t="str">
            <v>EBS/04/9</v>
          </cell>
          <cell r="V8" t="str">
            <v>Prog. 1/ 2/</v>
          </cell>
          <cell r="W8" t="str">
            <v>Est.</v>
          </cell>
          <cell r="X8" t="str">
            <v>Old Est. 2/</v>
          </cell>
          <cell r="Y8" t="str">
            <v>New Est. 3/</v>
          </cell>
          <cell r="AA8" t="str">
            <v>Prog. 1/ 2/</v>
          </cell>
          <cell r="AB8" t="str">
            <v>Rev. pr. 0605</v>
          </cell>
          <cell r="AD8" t="str">
            <v>Prog. 1/ 2/</v>
          </cell>
          <cell r="AE8" t="str">
            <v>Rev. prog. 3/</v>
          </cell>
        </row>
        <row r="10">
          <cell r="N10" t="str">
            <v>(In billions of CFA francs, cumulative since the beginning of the year)</v>
          </cell>
        </row>
        <row r="15">
          <cell r="A15" t="str">
            <v>Total revenue and grants</v>
          </cell>
          <cell r="B15" t="str">
            <v>Recettes totales et dons</v>
          </cell>
          <cell r="C15">
            <v>195.25</v>
          </cell>
          <cell r="D15">
            <v>170.14279999999997</v>
          </cell>
          <cell r="F15">
            <v>416.8</v>
          </cell>
          <cell r="G15">
            <v>864.8</v>
          </cell>
          <cell r="I15">
            <v>613.20000000000005</v>
          </cell>
          <cell r="J15">
            <v>0</v>
          </cell>
          <cell r="L15">
            <v>832.63585365853658</v>
          </cell>
          <cell r="M15">
            <v>1898.9008594605318</v>
          </cell>
          <cell r="O15">
            <v>195.7</v>
          </cell>
          <cell r="P15">
            <v>199.54694720000003</v>
          </cell>
          <cell r="R15">
            <v>205.49999999999997</v>
          </cell>
          <cell r="S15">
            <v>205.49999999999997</v>
          </cell>
          <cell r="U15">
            <v>417.3</v>
          </cell>
          <cell r="V15">
            <v>434.36508479999998</v>
          </cell>
          <cell r="X15">
            <v>468.2</v>
          </cell>
          <cell r="Y15">
            <v>468.2</v>
          </cell>
          <cell r="AA15">
            <v>689.51082000000008</v>
          </cell>
          <cell r="AB15">
            <v>690.39942150311185</v>
          </cell>
          <cell r="AD15">
            <v>922.37716473284161</v>
          </cell>
          <cell r="AE15">
            <v>941.27634324196208</v>
          </cell>
        </row>
        <row r="16">
          <cell r="A16" t="str">
            <v>Revenue</v>
          </cell>
          <cell r="B16" t="str">
            <v xml:space="preserve">    Recettes</v>
          </cell>
          <cell r="C16">
            <v>169.05</v>
          </cell>
          <cell r="D16">
            <v>161.13079999999997</v>
          </cell>
          <cell r="F16">
            <v>359.2</v>
          </cell>
          <cell r="G16">
            <v>776.8</v>
          </cell>
          <cell r="I16">
            <v>538.6</v>
          </cell>
          <cell r="J16">
            <v>0</v>
          </cell>
          <cell r="L16">
            <v>728.27</v>
          </cell>
          <cell r="M16">
            <v>1694.2791453540963</v>
          </cell>
          <cell r="O16">
            <v>179.9</v>
          </cell>
          <cell r="P16">
            <v>179.20694720000003</v>
          </cell>
          <cell r="R16">
            <v>193.29999999999998</v>
          </cell>
          <cell r="S16">
            <v>193.29999999999998</v>
          </cell>
          <cell r="U16">
            <v>382</v>
          </cell>
          <cell r="V16">
            <v>392.05788480000001</v>
          </cell>
          <cell r="X16">
            <v>442</v>
          </cell>
          <cell r="Y16">
            <v>442</v>
          </cell>
          <cell r="AA16">
            <v>628.4908200000001</v>
          </cell>
          <cell r="AB16">
            <v>635.54942150311183</v>
          </cell>
          <cell r="AD16">
            <v>841.01716473284159</v>
          </cell>
          <cell r="AE16">
            <v>863.19634324196204</v>
          </cell>
        </row>
        <row r="17">
          <cell r="A17" t="str">
            <v>Tax revenue</v>
          </cell>
          <cell r="B17" t="str">
            <v xml:space="preserve">       Recettes fiscales</v>
          </cell>
          <cell r="C17">
            <v>166.05</v>
          </cell>
          <cell r="D17">
            <v>156.25079999999997</v>
          </cell>
          <cell r="F17">
            <v>353.2</v>
          </cell>
          <cell r="G17">
            <v>738.5</v>
          </cell>
          <cell r="I17">
            <v>521.70000000000005</v>
          </cell>
          <cell r="J17">
            <v>0</v>
          </cell>
          <cell r="L17">
            <v>698.47</v>
          </cell>
          <cell r="M17">
            <v>1601.0433706408558</v>
          </cell>
          <cell r="O17">
            <v>176.3</v>
          </cell>
          <cell r="P17">
            <v>176.48394720000002</v>
          </cell>
          <cell r="R17">
            <v>190.7</v>
          </cell>
          <cell r="S17">
            <v>190.7</v>
          </cell>
          <cell r="U17">
            <v>375.4</v>
          </cell>
          <cell r="V17">
            <v>385.0558848</v>
          </cell>
          <cell r="X17">
            <v>435.6</v>
          </cell>
          <cell r="Y17">
            <v>435.6</v>
          </cell>
          <cell r="AA17">
            <v>601.64982000000009</v>
          </cell>
          <cell r="AB17">
            <v>608.70842150311182</v>
          </cell>
          <cell r="AD17">
            <v>802.11716473284162</v>
          </cell>
          <cell r="AE17">
            <v>824.29634324196206</v>
          </cell>
        </row>
        <row r="18">
          <cell r="A18" t="str">
            <v xml:space="preserve">Nontax revenue </v>
          </cell>
          <cell r="B18" t="str">
            <v xml:space="preserve">       Recettes non fiscales 1/</v>
          </cell>
          <cell r="C18">
            <v>3</v>
          </cell>
          <cell r="D18">
            <v>4.88</v>
          </cell>
          <cell r="F18">
            <v>6</v>
          </cell>
          <cell r="G18">
            <v>38.299999999999997</v>
          </cell>
          <cell r="I18">
            <v>16.899999999999999</v>
          </cell>
          <cell r="J18">
            <v>0</v>
          </cell>
          <cell r="L18">
            <v>29.8</v>
          </cell>
          <cell r="M18">
            <v>93.235774713240616</v>
          </cell>
          <cell r="O18">
            <v>3.6</v>
          </cell>
          <cell r="P18">
            <v>2.7230000000000003</v>
          </cell>
          <cell r="R18">
            <v>2.6</v>
          </cell>
          <cell r="S18">
            <v>2.6</v>
          </cell>
          <cell r="U18">
            <v>6.6</v>
          </cell>
          <cell r="V18">
            <v>7.0019999999999998</v>
          </cell>
          <cell r="X18">
            <v>6.4</v>
          </cell>
          <cell r="Y18">
            <v>6.4</v>
          </cell>
          <cell r="AA18">
            <v>26.840999999999998</v>
          </cell>
          <cell r="AB18">
            <v>26.840999999999998</v>
          </cell>
          <cell r="AD18">
            <v>38.9</v>
          </cell>
          <cell r="AE18">
            <v>38.9</v>
          </cell>
        </row>
        <row r="19">
          <cell r="A19" t="str">
            <v>Grants</v>
          </cell>
          <cell r="B19" t="str">
            <v xml:space="preserve">    Dons</v>
          </cell>
          <cell r="C19">
            <v>26.2</v>
          </cell>
          <cell r="D19">
            <v>9.0120000000000005</v>
          </cell>
          <cell r="F19">
            <v>57.6</v>
          </cell>
          <cell r="G19">
            <v>88</v>
          </cell>
          <cell r="I19">
            <v>74.599999999999994</v>
          </cell>
          <cell r="J19">
            <v>0</v>
          </cell>
          <cell r="L19">
            <v>104.36585365853658</v>
          </cell>
          <cell r="M19">
            <v>204.62171410643546</v>
          </cell>
          <cell r="O19">
            <v>15.8</v>
          </cell>
          <cell r="P19">
            <v>20.34</v>
          </cell>
          <cell r="R19">
            <v>12.2</v>
          </cell>
          <cell r="S19">
            <v>12.2</v>
          </cell>
          <cell r="U19">
            <v>35.299999999999997</v>
          </cell>
          <cell r="V19">
            <v>42.307199999999995</v>
          </cell>
          <cell r="X19">
            <v>26.200000000000003</v>
          </cell>
          <cell r="Y19">
            <v>26.200000000000003</v>
          </cell>
          <cell r="AA19">
            <v>61.02</v>
          </cell>
          <cell r="AB19">
            <v>54.85</v>
          </cell>
          <cell r="AD19">
            <v>81.36</v>
          </cell>
          <cell r="AE19">
            <v>78.08</v>
          </cell>
        </row>
        <row r="20">
          <cell r="A20" t="str">
            <v xml:space="preserve">Budgetary </v>
          </cell>
          <cell r="B20" t="str">
            <v xml:space="preserve">          Budgétaires</v>
          </cell>
          <cell r="C20">
            <v>7.4</v>
          </cell>
          <cell r="D20">
            <v>0</v>
          </cell>
          <cell r="F20">
            <v>12.6</v>
          </cell>
          <cell r="G20">
            <v>18.5</v>
          </cell>
          <cell r="I20">
            <v>22.1</v>
          </cell>
          <cell r="J20">
            <v>0</v>
          </cell>
          <cell r="L20">
            <v>29.365853658536583</v>
          </cell>
          <cell r="M20">
            <v>32.955989585254592</v>
          </cell>
          <cell r="O20">
            <v>1.3</v>
          </cell>
          <cell r="P20">
            <v>3.69</v>
          </cell>
          <cell r="R20">
            <v>0</v>
          </cell>
          <cell r="S20">
            <v>0</v>
          </cell>
          <cell r="U20">
            <v>2.6</v>
          </cell>
          <cell r="V20">
            <v>7.6752000000000002</v>
          </cell>
          <cell r="X20">
            <v>4.9000000000000004</v>
          </cell>
          <cell r="Y20">
            <v>4.9000000000000004</v>
          </cell>
          <cell r="AA20">
            <v>11.07</v>
          </cell>
          <cell r="AB20">
            <v>4.9000000000000004</v>
          </cell>
          <cell r="AD20">
            <v>14.76</v>
          </cell>
          <cell r="AE20">
            <v>11.48</v>
          </cell>
        </row>
        <row r="21">
          <cell r="A21" t="str">
            <v>Budgeted development projects</v>
          </cell>
          <cell r="B21" t="str">
            <v xml:space="preserve">          En capital</v>
          </cell>
          <cell r="C21">
            <v>18.8</v>
          </cell>
          <cell r="D21">
            <v>9.0120000000000005</v>
          </cell>
          <cell r="F21">
            <v>45</v>
          </cell>
          <cell r="G21">
            <v>69.5</v>
          </cell>
          <cell r="I21">
            <v>52.5</v>
          </cell>
          <cell r="J21">
            <v>0</v>
          </cell>
          <cell r="L21">
            <v>75</v>
          </cell>
          <cell r="M21">
            <v>171.66572452118086</v>
          </cell>
          <cell r="O21">
            <v>14.5</v>
          </cell>
          <cell r="P21">
            <v>16.649999999999999</v>
          </cell>
          <cell r="R21">
            <v>12.2</v>
          </cell>
          <cell r="S21">
            <v>12.2</v>
          </cell>
          <cell r="U21">
            <v>32.700000000000003</v>
          </cell>
          <cell r="V21">
            <v>34.631999999999998</v>
          </cell>
          <cell r="X21">
            <v>21.3</v>
          </cell>
          <cell r="Y21">
            <v>21.3</v>
          </cell>
          <cell r="AA21">
            <v>49.95</v>
          </cell>
          <cell r="AB21">
            <v>49.95</v>
          </cell>
          <cell r="AD21">
            <v>66.599999999999994</v>
          </cell>
          <cell r="AE21">
            <v>66.599999999999994</v>
          </cell>
        </row>
        <row r="22">
          <cell r="C22">
            <v>0</v>
          </cell>
          <cell r="F22">
            <v>0</v>
          </cell>
          <cell r="I22">
            <v>0</v>
          </cell>
          <cell r="L22">
            <v>0</v>
          </cell>
        </row>
        <row r="23">
          <cell r="A23" t="str">
            <v>Total expenditure and net lending</v>
          </cell>
          <cell r="B23" t="str">
            <v>Dépenses totales et prêts (net)</v>
          </cell>
          <cell r="C23">
            <v>195.38</v>
          </cell>
          <cell r="D23">
            <v>151.50700000000001</v>
          </cell>
          <cell r="F23">
            <v>398.47500000000002</v>
          </cell>
          <cell r="G23">
            <v>978.7021076743315</v>
          </cell>
          <cell r="I23">
            <v>608.27717440555125</v>
          </cell>
          <cell r="J23">
            <v>0</v>
          </cell>
          <cell r="L23">
            <v>883.62591468517064</v>
          </cell>
          <cell r="M23">
            <v>2369.2213145186497</v>
          </cell>
          <cell r="O23">
            <v>212.7</v>
          </cell>
          <cell r="P23">
            <v>207.61544790085622</v>
          </cell>
          <cell r="R23">
            <v>223.12100000000001</v>
          </cell>
          <cell r="S23">
            <v>217.9</v>
          </cell>
          <cell r="U23">
            <v>439.9</v>
          </cell>
          <cell r="V23">
            <v>485.46531830044756</v>
          </cell>
          <cell r="X23">
            <v>431.20600000000007</v>
          </cell>
          <cell r="Y23">
            <v>455.90000000000009</v>
          </cell>
          <cell r="AA23">
            <v>753.50422193083671</v>
          </cell>
          <cell r="AB23">
            <v>789.85998519750331</v>
          </cell>
          <cell r="AD23">
            <v>1049.8400647097596</v>
          </cell>
          <cell r="AE23">
            <v>1115.3752414807332</v>
          </cell>
        </row>
        <row r="24">
          <cell r="A24" t="str">
            <v>Current expenditure</v>
          </cell>
          <cell r="B24" t="str">
            <v xml:space="preserve">    Dépenses courantes</v>
          </cell>
          <cell r="C24">
            <v>120.86</v>
          </cell>
          <cell r="D24">
            <v>118.795</v>
          </cell>
          <cell r="F24">
            <v>248.435</v>
          </cell>
          <cell r="G24">
            <v>544.80210767433152</v>
          </cell>
          <cell r="I24">
            <v>373.11</v>
          </cell>
          <cell r="J24">
            <v>0</v>
          </cell>
          <cell r="L24">
            <v>509.80200000000002</v>
          </cell>
          <cell r="M24">
            <v>1272.7620049994225</v>
          </cell>
          <cell r="O24">
            <v>134.5</v>
          </cell>
          <cell r="P24">
            <v>145.29044790085621</v>
          </cell>
          <cell r="R24">
            <v>141.30000000000001</v>
          </cell>
          <cell r="S24">
            <v>141.30000000000001</v>
          </cell>
          <cell r="U24">
            <v>278.10000000000002</v>
          </cell>
          <cell r="V24">
            <v>303.51065163378087</v>
          </cell>
          <cell r="X24">
            <v>304.20000000000005</v>
          </cell>
          <cell r="Y24">
            <v>304.20000000000005</v>
          </cell>
          <cell r="AA24">
            <v>432.33588859750341</v>
          </cell>
          <cell r="AB24">
            <v>448.4347351975033</v>
          </cell>
          <cell r="AD24">
            <v>600.44006470975978</v>
          </cell>
          <cell r="AE24">
            <v>638.65036198264124</v>
          </cell>
        </row>
        <row r="25">
          <cell r="A25" t="str">
            <v xml:space="preserve">Wages and salaries </v>
          </cell>
          <cell r="B25" t="str">
            <v xml:space="preserve">        Traitements et salaires </v>
          </cell>
          <cell r="C25">
            <v>51.8</v>
          </cell>
          <cell r="D25">
            <v>50.195</v>
          </cell>
          <cell r="F25">
            <v>103.6</v>
          </cell>
          <cell r="G25">
            <v>217.6</v>
          </cell>
          <cell r="I25">
            <v>154.4</v>
          </cell>
          <cell r="J25">
            <v>0</v>
          </cell>
          <cell r="L25">
            <v>207.4</v>
          </cell>
          <cell r="M25">
            <v>513.26678555269564</v>
          </cell>
          <cell r="O25">
            <v>55.8</v>
          </cell>
          <cell r="P25">
            <v>58.587249999999997</v>
          </cell>
          <cell r="R25">
            <v>61.3</v>
          </cell>
          <cell r="S25">
            <v>61.3</v>
          </cell>
          <cell r="U25">
            <v>111.7</v>
          </cell>
          <cell r="V25">
            <v>118.6</v>
          </cell>
          <cell r="X25">
            <v>124.2</v>
          </cell>
          <cell r="Y25">
            <v>124.2</v>
          </cell>
          <cell r="AA25">
            <v>179</v>
          </cell>
          <cell r="AB25">
            <v>184.8</v>
          </cell>
          <cell r="AD25">
            <v>247.3</v>
          </cell>
          <cell r="AE25">
            <v>249.3</v>
          </cell>
        </row>
        <row r="26">
          <cell r="A26" t="str">
            <v xml:space="preserve">Interest due </v>
          </cell>
          <cell r="B26" t="str">
            <v xml:space="preserve">        Intérêts de la dette publique  1/</v>
          </cell>
          <cell r="C26">
            <v>10.199999999999999</v>
          </cell>
          <cell r="D26">
            <v>8.8000000000000007</v>
          </cell>
          <cell r="F26">
            <v>19.600000000000001</v>
          </cell>
          <cell r="G26">
            <v>37.602107674331471</v>
          </cell>
          <cell r="I26">
            <v>28.1</v>
          </cell>
          <cell r="J26">
            <v>0</v>
          </cell>
          <cell r="L26">
            <v>38.902000000000001</v>
          </cell>
          <cell r="M26">
            <v>43.575353878627581</v>
          </cell>
          <cell r="O26">
            <v>9.9</v>
          </cell>
          <cell r="P26">
            <v>9.2454801008561915</v>
          </cell>
          <cell r="R26">
            <v>6.2</v>
          </cell>
          <cell r="S26">
            <v>6.2</v>
          </cell>
          <cell r="U26">
            <v>26.2</v>
          </cell>
          <cell r="V26">
            <v>23.798598609780875</v>
          </cell>
          <cell r="X26">
            <v>13.6</v>
          </cell>
          <cell r="Y26">
            <v>13.6</v>
          </cell>
          <cell r="AA26">
            <v>30.962735197503342</v>
          </cell>
          <cell r="AB26">
            <v>30.162735197503341</v>
          </cell>
          <cell r="AD26">
            <v>43.240064709759757</v>
          </cell>
          <cell r="AE26">
            <v>43.672361982641142</v>
          </cell>
        </row>
        <row r="27">
          <cell r="A27" t="str">
            <v xml:space="preserve">Of which: external </v>
          </cell>
          <cell r="B27" t="str">
            <v xml:space="preserve">            Dont: dette publique extérieure 2/</v>
          </cell>
          <cell r="C27">
            <v>7.7</v>
          </cell>
          <cell r="D27">
            <v>7.7</v>
          </cell>
          <cell r="F27">
            <v>15.7</v>
          </cell>
          <cell r="G27">
            <v>32.002107674331469</v>
          </cell>
          <cell r="I27">
            <v>22.8</v>
          </cell>
          <cell r="J27">
            <v>0</v>
          </cell>
          <cell r="L27">
            <v>30.6</v>
          </cell>
          <cell r="M27">
            <v>35.359423148103218</v>
          </cell>
          <cell r="O27">
            <v>7.7</v>
          </cell>
          <cell r="P27">
            <v>7.9</v>
          </cell>
          <cell r="R27">
            <v>5</v>
          </cell>
          <cell r="S27">
            <v>5</v>
          </cell>
          <cell r="U27">
            <v>22.2</v>
          </cell>
          <cell r="V27">
            <v>21</v>
          </cell>
          <cell r="X27">
            <v>11.6</v>
          </cell>
          <cell r="Y27">
            <v>11.6</v>
          </cell>
          <cell r="AA27">
            <v>27.1</v>
          </cell>
          <cell r="AB27">
            <v>26.3</v>
          </cell>
          <cell r="AD27">
            <v>37.856943503788294</v>
          </cell>
          <cell r="AE27">
            <v>38.289240776669679</v>
          </cell>
        </row>
        <row r="28">
          <cell r="A28" t="str">
            <v xml:space="preserve">Other current expenditure </v>
          </cell>
          <cell r="B28" t="str">
            <v xml:space="preserve">        Autres dépenses courantes</v>
          </cell>
          <cell r="C28">
            <v>58.86</v>
          </cell>
          <cell r="D28">
            <v>59.8</v>
          </cell>
          <cell r="F28">
            <v>125.235</v>
          </cell>
          <cell r="G28">
            <v>289.60000000000002</v>
          </cell>
          <cell r="I28">
            <v>190.61</v>
          </cell>
          <cell r="J28">
            <v>0</v>
          </cell>
          <cell r="L28">
            <v>263.5</v>
          </cell>
          <cell r="M28">
            <v>715.91986556809923</v>
          </cell>
          <cell r="O28">
            <v>68.8</v>
          </cell>
          <cell r="P28">
            <v>77.457717800000012</v>
          </cell>
          <cell r="R28">
            <v>73.8</v>
          </cell>
          <cell r="S28">
            <v>73.8</v>
          </cell>
          <cell r="U28">
            <v>140.19999999999999</v>
          </cell>
          <cell r="V28">
            <v>161.11205302400001</v>
          </cell>
          <cell r="X28">
            <v>166.4</v>
          </cell>
          <cell r="Y28">
            <v>166.4</v>
          </cell>
          <cell r="AA28">
            <v>222.37315340000004</v>
          </cell>
          <cell r="AB28">
            <v>233.47199999999998</v>
          </cell>
          <cell r="AD28">
            <v>309.89999999999998</v>
          </cell>
          <cell r="AE28">
            <v>345.67800000000005</v>
          </cell>
        </row>
        <row r="29">
          <cell r="A29" t="str">
            <v xml:space="preserve">Transfers and subsidies </v>
          </cell>
          <cell r="B29" t="str">
            <v>Biens et services</v>
          </cell>
          <cell r="C29">
            <v>26.5</v>
          </cell>
          <cell r="D29">
            <v>45.274999999999999</v>
          </cell>
          <cell r="F29">
            <v>59.625</v>
          </cell>
          <cell r="G29">
            <v>67.795000000000002</v>
          </cell>
          <cell r="I29">
            <v>92.75</v>
          </cell>
          <cell r="J29">
            <v>109.492</v>
          </cell>
          <cell r="L29">
            <v>131</v>
          </cell>
          <cell r="M29">
            <v>312.68052047673353</v>
          </cell>
          <cell r="O29">
            <v>35.799999999999997</v>
          </cell>
          <cell r="P29" t="str">
            <v>...</v>
          </cell>
          <cell r="U29">
            <v>72.2</v>
          </cell>
          <cell r="V29" t="str">
            <v>...</v>
          </cell>
          <cell r="X29">
            <v>0</v>
          </cell>
          <cell r="AA29" t="str">
            <v>...</v>
          </cell>
          <cell r="AD29" t="str">
            <v>...</v>
          </cell>
        </row>
        <row r="30">
          <cell r="A30" t="str">
            <v>Goods and services</v>
          </cell>
          <cell r="B30" t="str">
            <v xml:space="preserve">Transferts et subsides </v>
          </cell>
          <cell r="C30">
            <v>32.36</v>
          </cell>
          <cell r="D30">
            <v>14.561</v>
          </cell>
          <cell r="F30">
            <v>65.61</v>
          </cell>
          <cell r="G30">
            <v>55.905000000000001</v>
          </cell>
          <cell r="I30">
            <v>97.86</v>
          </cell>
          <cell r="J30">
            <v>91.006</v>
          </cell>
          <cell r="L30">
            <v>132.5</v>
          </cell>
          <cell r="M30">
            <v>423.23934509136569</v>
          </cell>
          <cell r="O30">
            <v>33</v>
          </cell>
          <cell r="P30" t="str">
            <v>...</v>
          </cell>
          <cell r="U30">
            <v>68</v>
          </cell>
          <cell r="V30" t="str">
            <v>...</v>
          </cell>
          <cell r="X30">
            <v>0</v>
          </cell>
          <cell r="AA30" t="str">
            <v>...</v>
          </cell>
          <cell r="AD30" t="str">
            <v>...</v>
          </cell>
        </row>
        <row r="31">
          <cell r="A31" t="str">
            <v xml:space="preserve">            Of which: petroleum product subsidies (excl. butane)</v>
          </cell>
          <cell r="B31" t="str">
            <v xml:space="preserve">            Of which: petroleum product subsidies (excl. butane)</v>
          </cell>
          <cell r="C31">
            <v>0</v>
          </cell>
          <cell r="D31">
            <v>37.712000000000003</v>
          </cell>
          <cell r="F31">
            <v>0</v>
          </cell>
          <cell r="I31">
            <v>0</v>
          </cell>
          <cell r="L31">
            <v>0</v>
          </cell>
          <cell r="M31" t="e">
            <v>#REF!</v>
          </cell>
          <cell r="X31">
            <v>0</v>
          </cell>
        </row>
        <row r="32">
          <cell r="A32" t="str">
            <v xml:space="preserve">                            assistance to public enterprises</v>
          </cell>
          <cell r="B32" t="str">
            <v xml:space="preserve">                            assistance to public enterprises</v>
          </cell>
          <cell r="C32">
            <v>0</v>
          </cell>
          <cell r="D32">
            <v>8</v>
          </cell>
          <cell r="F32">
            <v>0</v>
          </cell>
          <cell r="I32">
            <v>0</v>
          </cell>
          <cell r="L32">
            <v>0</v>
          </cell>
          <cell r="M32" t="e">
            <v>#REF!</v>
          </cell>
          <cell r="X32">
            <v>0</v>
          </cell>
        </row>
        <row r="33">
          <cell r="A33" t="str">
            <v xml:space="preserve">       o/w: HIPC current expenditure</v>
          </cell>
          <cell r="P33">
            <v>2.5</v>
          </cell>
          <cell r="R33">
            <v>1.9</v>
          </cell>
          <cell r="S33">
            <v>1.9</v>
          </cell>
          <cell r="V33">
            <v>5.2</v>
          </cell>
          <cell r="X33">
            <v>4.3</v>
          </cell>
          <cell r="Y33">
            <v>4.3</v>
          </cell>
          <cell r="AA33">
            <v>7.5</v>
          </cell>
          <cell r="AB33">
            <v>7.5</v>
          </cell>
          <cell r="AD33">
            <v>10</v>
          </cell>
          <cell r="AE33">
            <v>10</v>
          </cell>
        </row>
        <row r="34">
          <cell r="A34" t="str">
            <v>Capital expenditure</v>
          </cell>
          <cell r="B34" t="str">
            <v xml:space="preserve">   Dépenses en capital </v>
          </cell>
          <cell r="C34">
            <v>65.72</v>
          </cell>
          <cell r="D34">
            <v>37.712000000000003</v>
          </cell>
          <cell r="F34">
            <v>139.63999999999999</v>
          </cell>
          <cell r="G34">
            <v>221.3</v>
          </cell>
          <cell r="I34">
            <v>209.55</v>
          </cell>
          <cell r="J34">
            <v>0</v>
          </cell>
          <cell r="L34">
            <v>318.10000000000002</v>
          </cell>
          <cell r="M34">
            <v>604.38022100866897</v>
          </cell>
          <cell r="O34">
            <v>68</v>
          </cell>
          <cell r="P34">
            <v>62.325000000000003</v>
          </cell>
          <cell r="R34">
            <v>75.099999999999994</v>
          </cell>
          <cell r="S34">
            <v>75.099999999999994</v>
          </cell>
          <cell r="U34">
            <v>137.1</v>
          </cell>
          <cell r="V34">
            <v>162.29466666666667</v>
          </cell>
          <cell r="X34">
            <v>147.1</v>
          </cell>
          <cell r="Y34">
            <v>147.1</v>
          </cell>
          <cell r="AA34">
            <v>298.50833333333333</v>
          </cell>
          <cell r="AB34">
            <v>322.26525000000004</v>
          </cell>
          <cell r="AD34">
            <v>422.9</v>
          </cell>
          <cell r="AE34">
            <v>435.22487949809181</v>
          </cell>
        </row>
        <row r="35">
          <cell r="A35" t="str">
            <v>Domestically financed</v>
          </cell>
          <cell r="B35" t="str">
            <v xml:space="preserve">        Sur financement intérieur </v>
          </cell>
          <cell r="C35">
            <v>31.12</v>
          </cell>
          <cell r="D35">
            <v>8</v>
          </cell>
          <cell r="F35">
            <v>62.24</v>
          </cell>
          <cell r="G35">
            <v>0</v>
          </cell>
          <cell r="I35">
            <v>107.5</v>
          </cell>
          <cell r="J35">
            <v>0</v>
          </cell>
          <cell r="L35">
            <v>168.1</v>
          </cell>
          <cell r="M35">
            <v>-4.7513974440364635</v>
          </cell>
          <cell r="O35">
            <v>32.200000000000003</v>
          </cell>
          <cell r="P35">
            <v>26.35</v>
          </cell>
          <cell r="R35">
            <v>31.1</v>
          </cell>
          <cell r="S35">
            <v>31.1</v>
          </cell>
          <cell r="U35">
            <v>64</v>
          </cell>
          <cell r="V35">
            <v>87.466666666666683</v>
          </cell>
          <cell r="X35">
            <v>68.099999999999994</v>
          </cell>
          <cell r="Y35">
            <v>68.099999999999994</v>
          </cell>
          <cell r="AA35">
            <v>190.58333333333334</v>
          </cell>
          <cell r="AB35">
            <v>185.18400000000003</v>
          </cell>
          <cell r="AD35">
            <v>279</v>
          </cell>
          <cell r="AE35">
            <v>252.4498794980918</v>
          </cell>
        </row>
        <row r="36">
          <cell r="A36" t="str">
            <v>Non HIPC financed</v>
          </cell>
          <cell r="M36">
            <v>-4.7513974440364635</v>
          </cell>
          <cell r="P36">
            <v>22.95</v>
          </cell>
          <cell r="R36">
            <v>26.200000000000003</v>
          </cell>
          <cell r="S36">
            <v>26.200000000000003</v>
          </cell>
          <cell r="V36">
            <v>65.166666666666686</v>
          </cell>
          <cell r="X36">
            <v>53.899999999999991</v>
          </cell>
          <cell r="Y36">
            <v>53.899999999999991</v>
          </cell>
          <cell r="AA36">
            <v>163.78333333333333</v>
          </cell>
          <cell r="AB36">
            <v>158.38400000000001</v>
          </cell>
          <cell r="AD36">
            <v>229.4</v>
          </cell>
          <cell r="AE36">
            <v>193.4</v>
          </cell>
        </row>
        <row r="37">
          <cell r="A37" t="str">
            <v>HIPC financed</v>
          </cell>
          <cell r="M37">
            <v>0</v>
          </cell>
          <cell r="P37">
            <v>3.4</v>
          </cell>
          <cell r="R37">
            <v>4.9000000000000004</v>
          </cell>
          <cell r="S37">
            <v>4.9000000000000004</v>
          </cell>
          <cell r="V37">
            <v>22.3</v>
          </cell>
          <cell r="X37">
            <v>14.2</v>
          </cell>
          <cell r="Y37">
            <v>14.2</v>
          </cell>
          <cell r="AA37">
            <v>26.8</v>
          </cell>
          <cell r="AB37">
            <v>26.8</v>
          </cell>
          <cell r="AD37">
            <v>49.6</v>
          </cell>
          <cell r="AE37">
            <v>59.049879498091798</v>
          </cell>
        </row>
        <row r="38">
          <cell r="A38" t="str">
            <v xml:space="preserve">Externally financed </v>
          </cell>
          <cell r="B38" t="str">
            <v xml:space="preserve">        Sur financement extérieur  3/</v>
          </cell>
          <cell r="C38">
            <v>34.6</v>
          </cell>
          <cell r="D38">
            <v>29.712</v>
          </cell>
          <cell r="F38">
            <v>77.400000000000006</v>
          </cell>
          <cell r="G38">
            <v>12.3</v>
          </cell>
          <cell r="I38">
            <v>102.05</v>
          </cell>
          <cell r="J38">
            <v>0</v>
          </cell>
          <cell r="L38">
            <v>150</v>
          </cell>
          <cell r="M38">
            <v>14</v>
          </cell>
          <cell r="O38">
            <v>35.799999999999997</v>
          </cell>
          <cell r="P38">
            <v>35.975000000000001</v>
          </cell>
          <cell r="R38">
            <v>44</v>
          </cell>
          <cell r="S38">
            <v>44</v>
          </cell>
          <cell r="U38">
            <v>73.099999999999994</v>
          </cell>
          <cell r="V38">
            <v>74.828000000000003</v>
          </cell>
          <cell r="X38">
            <v>79</v>
          </cell>
          <cell r="Y38">
            <v>79</v>
          </cell>
          <cell r="AA38">
            <v>107.925</v>
          </cell>
          <cell r="AB38">
            <v>137.08125000000001</v>
          </cell>
          <cell r="AD38">
            <v>143.9</v>
          </cell>
          <cell r="AE38">
            <v>182.77499999999998</v>
          </cell>
        </row>
        <row r="39">
          <cell r="A39" t="str">
            <v xml:space="preserve">Treasury special accounts and correspondents (net)  </v>
          </cell>
          <cell r="B39" t="str">
            <v xml:space="preserve">    Comptes spéciaux et correspondants (net) </v>
          </cell>
          <cell r="C39">
            <v>8</v>
          </cell>
          <cell r="D39">
            <v>-4.9000000000000004</v>
          </cell>
          <cell r="F39">
            <v>9</v>
          </cell>
          <cell r="G39">
            <v>0</v>
          </cell>
          <cell r="I39">
            <v>8</v>
          </cell>
          <cell r="J39">
            <v>0</v>
          </cell>
          <cell r="L39">
            <v>8</v>
          </cell>
          <cell r="M39">
            <v>0</v>
          </cell>
          <cell r="O39">
            <v>-1.1000000000000001</v>
          </cell>
          <cell r="P39">
            <v>0</v>
          </cell>
          <cell r="R39">
            <v>5.221000000000001</v>
          </cell>
          <cell r="S39" t="str">
            <v>...</v>
          </cell>
          <cell r="U39">
            <v>-2.1</v>
          </cell>
          <cell r="V39">
            <v>0</v>
          </cell>
          <cell r="X39">
            <v>-24.694000000000003</v>
          </cell>
          <cell r="Y39" t="str">
            <v>...</v>
          </cell>
          <cell r="AA39">
            <v>0</v>
          </cell>
          <cell r="AB39" t="str">
            <v>...</v>
          </cell>
          <cell r="AD39">
            <v>0</v>
          </cell>
          <cell r="AE39" t="str">
            <v>...</v>
          </cell>
        </row>
        <row r="40">
          <cell r="A40" t="str">
            <v>Net lending</v>
          </cell>
          <cell r="B40" t="str">
            <v xml:space="preserve">    Prêts nets</v>
          </cell>
          <cell r="C40">
            <v>0.8</v>
          </cell>
          <cell r="D40">
            <v>-0.1</v>
          </cell>
          <cell r="F40">
            <v>1.4</v>
          </cell>
          <cell r="G40">
            <v>0</v>
          </cell>
          <cell r="I40">
            <v>2.7</v>
          </cell>
          <cell r="J40">
            <v>0</v>
          </cell>
          <cell r="L40">
            <v>8</v>
          </cell>
          <cell r="M40">
            <v>-8</v>
          </cell>
          <cell r="O40">
            <v>0</v>
          </cell>
          <cell r="P40">
            <v>0</v>
          </cell>
          <cell r="R40">
            <v>1.5</v>
          </cell>
          <cell r="S40">
            <v>1.5</v>
          </cell>
          <cell r="U40">
            <v>0</v>
          </cell>
          <cell r="V40">
            <v>4.16</v>
          </cell>
          <cell r="X40">
            <v>4.5999999999999996</v>
          </cell>
          <cell r="Y40">
            <v>4.5999999999999996</v>
          </cell>
          <cell r="AA40">
            <v>4.16</v>
          </cell>
          <cell r="AB40">
            <v>19.16</v>
          </cell>
          <cell r="AD40">
            <v>8</v>
          </cell>
          <cell r="AE40">
            <v>23</v>
          </cell>
        </row>
        <row r="41">
          <cell r="A41" t="str">
            <v xml:space="preserve">         Lending</v>
          </cell>
          <cell r="B41" t="str">
            <v xml:space="preserve">         Lending</v>
          </cell>
          <cell r="C41">
            <v>0</v>
          </cell>
          <cell r="D41">
            <v>0.1</v>
          </cell>
          <cell r="F41">
            <v>0</v>
          </cell>
          <cell r="I41">
            <v>0</v>
          </cell>
          <cell r="L41">
            <v>0</v>
          </cell>
          <cell r="M41" t="e">
            <v>#REF!</v>
          </cell>
          <cell r="O41">
            <v>0</v>
          </cell>
          <cell r="U41">
            <v>0</v>
          </cell>
        </row>
        <row r="42">
          <cell r="A42" t="str">
            <v xml:space="preserve">         Reimbursements</v>
          </cell>
          <cell r="B42" t="str">
            <v xml:space="preserve">         Reimbursements</v>
          </cell>
          <cell r="C42">
            <v>0</v>
          </cell>
          <cell r="D42">
            <v>-0.2</v>
          </cell>
          <cell r="F42">
            <v>0</v>
          </cell>
          <cell r="I42">
            <v>0</v>
          </cell>
          <cell r="L42">
            <v>0</v>
          </cell>
          <cell r="M42" t="e">
            <v>#REF!</v>
          </cell>
          <cell r="P42">
            <v>11.7</v>
          </cell>
          <cell r="V42">
            <v>11.7</v>
          </cell>
          <cell r="AA42">
            <v>11.7</v>
          </cell>
          <cell r="AD42">
            <v>11.7</v>
          </cell>
        </row>
        <row r="43">
          <cell r="A43" t="str">
            <v>Additional HIPC Initiative expenditures (to be identified)</v>
          </cell>
          <cell r="B43" t="str">
            <v xml:space="preserve">    Dépenses additionelles PPTE (à identifier)</v>
          </cell>
          <cell r="C43">
            <v>0</v>
          </cell>
          <cell r="D43">
            <v>0</v>
          </cell>
          <cell r="F43">
            <v>0</v>
          </cell>
          <cell r="G43">
            <v>-20</v>
          </cell>
          <cell r="I43">
            <v>7.4171744055511768</v>
          </cell>
          <cell r="J43">
            <v>0</v>
          </cell>
          <cell r="L43">
            <v>24.723914685170591</v>
          </cell>
          <cell r="M43">
            <v>0</v>
          </cell>
          <cell r="O43">
            <v>0</v>
          </cell>
          <cell r="U43">
            <v>0</v>
          </cell>
        </row>
        <row r="44">
          <cell r="C44">
            <v>0</v>
          </cell>
          <cell r="D44">
            <v>-4.9000000000000004</v>
          </cell>
          <cell r="F44">
            <v>0</v>
          </cell>
          <cell r="I44">
            <v>0</v>
          </cell>
          <cell r="L44">
            <v>0</v>
          </cell>
          <cell r="M44" t="e">
            <v>#REF!</v>
          </cell>
        </row>
        <row r="45">
          <cell r="A45" t="str">
            <v>Temporary costs of structural reforms</v>
          </cell>
          <cell r="B45" t="str">
            <v>Coûts temporaires des reformes structurelles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I45">
            <v>7.5</v>
          </cell>
          <cell r="J45">
            <v>0</v>
          </cell>
          <cell r="L45">
            <v>15</v>
          </cell>
          <cell r="M45">
            <v>0</v>
          </cell>
          <cell r="O45">
            <v>11.3</v>
          </cell>
          <cell r="P45">
            <v>0</v>
          </cell>
          <cell r="R45">
            <v>0</v>
          </cell>
          <cell r="S45">
            <v>0</v>
          </cell>
          <cell r="U45">
            <v>26.8</v>
          </cell>
          <cell r="V45">
            <v>15.5</v>
          </cell>
          <cell r="X45">
            <v>0</v>
          </cell>
          <cell r="Y45">
            <v>0</v>
          </cell>
          <cell r="AA45">
            <v>18.5</v>
          </cell>
          <cell r="AB45">
            <v>0</v>
          </cell>
          <cell r="AD45">
            <v>18.5</v>
          </cell>
          <cell r="AE45">
            <v>18.5</v>
          </cell>
        </row>
        <row r="47">
          <cell r="A47" t="str">
            <v>Selected public sector entities balance 4/</v>
          </cell>
          <cell r="P47" t="str">
            <v>...</v>
          </cell>
          <cell r="R47" t="str">
            <v>...</v>
          </cell>
          <cell r="S47">
            <v>29.686</v>
          </cell>
          <cell r="V47" t="str">
            <v>...</v>
          </cell>
          <cell r="W47" t="str">
            <v>...</v>
          </cell>
          <cell r="X47" t="str">
            <v>...</v>
          </cell>
          <cell r="Y47">
            <v>12.495999999999995</v>
          </cell>
          <cell r="AA47" t="str">
            <v>...</v>
          </cell>
          <cell r="AB47">
            <v>0</v>
          </cell>
          <cell r="AD47" t="str">
            <v>...</v>
          </cell>
          <cell r="AE47">
            <v>0</v>
          </cell>
        </row>
        <row r="49">
          <cell r="A49" t="str">
            <v xml:space="preserve">Overall fiscal balance (including grants) </v>
          </cell>
          <cell r="B49" t="str">
            <v>Excédent ou déficit (-) base ordonnancement, dons compris</v>
          </cell>
          <cell r="C49">
            <v>-0.12999999999999545</v>
          </cell>
          <cell r="D49">
            <v>18.635799999999961</v>
          </cell>
          <cell r="F49">
            <v>18.324999999999999</v>
          </cell>
          <cell r="G49">
            <v>0</v>
          </cell>
          <cell r="I49">
            <v>4.9228255944487955</v>
          </cell>
          <cell r="J49">
            <v>0</v>
          </cell>
          <cell r="L49">
            <v>-50.990061026634066</v>
          </cell>
          <cell r="M49">
            <v>-470.32045505811789</v>
          </cell>
          <cell r="O49">
            <v>-17</v>
          </cell>
          <cell r="P49">
            <v>-8.0685007008561911</v>
          </cell>
          <cell r="R49">
            <v>-17.621000000000038</v>
          </cell>
          <cell r="S49">
            <v>17.285999999999966</v>
          </cell>
          <cell r="U49">
            <v>-22.599999999999966</v>
          </cell>
          <cell r="V49">
            <v>-51.100233500447587</v>
          </cell>
          <cell r="X49">
            <v>36.9939999999999</v>
          </cell>
          <cell r="Y49">
            <v>24.795999999999893</v>
          </cell>
          <cell r="AA49">
            <v>-63.993401930836626</v>
          </cell>
          <cell r="AB49">
            <v>-99.460563694391453</v>
          </cell>
          <cell r="AD49">
            <v>-127.46289997691804</v>
          </cell>
          <cell r="AE49">
            <v>-174.09889823877108</v>
          </cell>
        </row>
        <row r="50">
          <cell r="A50" t="str">
            <v xml:space="preserve">Overall fiscal balance (excluding grants) </v>
          </cell>
          <cell r="O50">
            <v>-32.799999999999997</v>
          </cell>
          <cell r="P50">
            <v>-28.408500700856191</v>
          </cell>
          <cell r="R50">
            <v>-29.821000000000037</v>
          </cell>
          <cell r="S50">
            <v>5.0859999999999665</v>
          </cell>
          <cell r="U50">
            <v>-57.899999999999963</v>
          </cell>
          <cell r="V50">
            <v>-93.407433500447581</v>
          </cell>
          <cell r="X50">
            <v>10.793999999999897</v>
          </cell>
          <cell r="Y50">
            <v>-1.40400000000011</v>
          </cell>
          <cell r="AA50">
            <v>-125.01340193083664</v>
          </cell>
          <cell r="AB50">
            <v>-154.31056369439145</v>
          </cell>
          <cell r="AD50">
            <v>-208.82289997691805</v>
          </cell>
          <cell r="AE50">
            <v>-252.17889823877107</v>
          </cell>
        </row>
        <row r="51">
          <cell r="A51" t="str">
            <v>Excluding temporary costs of structural reforms and HIPC Initiative expenditure</v>
          </cell>
          <cell r="O51">
            <v>-44.099999999999994</v>
          </cell>
          <cell r="P51">
            <v>0</v>
          </cell>
          <cell r="U51">
            <v>-84.69999999999996</v>
          </cell>
          <cell r="V51">
            <v>0</v>
          </cell>
          <cell r="AA51">
            <v>0</v>
          </cell>
          <cell r="AD51">
            <v>0</v>
          </cell>
        </row>
        <row r="53">
          <cell r="A53" t="str">
            <v>Primary balance 5/</v>
          </cell>
          <cell r="P53">
            <v>1.1769794000000005</v>
          </cell>
          <cell r="R53">
            <v>-11.421000000000038</v>
          </cell>
          <cell r="S53">
            <v>23.485999999999965</v>
          </cell>
          <cell r="V53">
            <v>-27.301634890666712</v>
          </cell>
          <cell r="X53">
            <v>50.593999999999902</v>
          </cell>
          <cell r="Y53">
            <v>38.395999999999894</v>
          </cell>
          <cell r="AA53">
            <v>-33.030666733333284</v>
          </cell>
          <cell r="AB53">
            <v>-69.297828496888116</v>
          </cell>
          <cell r="AD53">
            <v>-84.222835267158274</v>
          </cell>
          <cell r="AE53">
            <v>-130.42653625612994</v>
          </cell>
        </row>
        <row r="55">
          <cell r="A55" t="str">
            <v>Basic fiscal balance (program definition) 6/</v>
          </cell>
          <cell r="B55" t="str">
            <v>Solde de base 4/</v>
          </cell>
          <cell r="C55">
            <v>10.67</v>
          </cell>
          <cell r="D55">
            <v>39.435799999999958</v>
          </cell>
          <cell r="F55">
            <v>42.125000000000057</v>
          </cell>
          <cell r="G55">
            <v>0</v>
          </cell>
          <cell r="I55">
            <v>41.972825594448807</v>
          </cell>
          <cell r="J55">
            <v>0</v>
          </cell>
          <cell r="L55">
            <v>10.64408531482934</v>
          </cell>
          <cell r="M55">
            <v>-174.86308065399521</v>
          </cell>
          <cell r="O55">
            <v>3.5000000000000284</v>
          </cell>
          <cell r="P55">
            <v>13.4664992991438</v>
          </cell>
          <cell r="R55">
            <v>26.478999999999974</v>
          </cell>
          <cell r="S55">
            <v>61.385999999999981</v>
          </cell>
          <cell r="U55">
            <v>49.200000000000031</v>
          </cell>
          <cell r="V55">
            <v>32.740566499552472</v>
          </cell>
          <cell r="X55">
            <v>118.29399999999991</v>
          </cell>
          <cell r="Y55">
            <v>106.0959999999999</v>
          </cell>
          <cell r="AA55">
            <v>44.031598069163394</v>
          </cell>
          <cell r="AB55">
            <v>40.230686305608558</v>
          </cell>
          <cell r="AD55">
            <v>29.177100023081927</v>
          </cell>
          <cell r="AE55">
            <v>49.145981259320649</v>
          </cell>
        </row>
        <row r="57">
          <cell r="A57" t="str">
            <v>Overall fiscal balance (cash basis, including grants)</v>
          </cell>
          <cell r="O57">
            <v>-17</v>
          </cell>
          <cell r="P57">
            <v>0</v>
          </cell>
          <cell r="U57">
            <v>-22.599999999999966</v>
          </cell>
          <cell r="V57">
            <v>0</v>
          </cell>
          <cell r="AA57">
            <v>0</v>
          </cell>
          <cell r="AD57">
            <v>0</v>
          </cell>
        </row>
        <row r="59">
          <cell r="A59" t="str">
            <v>Financing</v>
          </cell>
          <cell r="B59" t="str">
            <v>Financement</v>
          </cell>
          <cell r="C59">
            <v>0.12999999999999545</v>
          </cell>
          <cell r="D59">
            <v>-18.635799999999961</v>
          </cell>
          <cell r="F59">
            <v>-18.324999999999999</v>
          </cell>
          <cell r="G59">
            <v>0</v>
          </cell>
          <cell r="I59">
            <v>-4.9228255944487955</v>
          </cell>
          <cell r="J59">
            <v>0</v>
          </cell>
          <cell r="L59">
            <v>50.990061026634066</v>
          </cell>
          <cell r="M59">
            <v>470.32045505811789</v>
          </cell>
          <cell r="O59">
            <v>17</v>
          </cell>
          <cell r="P59">
            <v>8.0685007008561911</v>
          </cell>
          <cell r="R59">
            <v>17.621000000000038</v>
          </cell>
          <cell r="S59">
            <v>-17.285999999999966</v>
          </cell>
          <cell r="U59">
            <v>22.599999999999966</v>
          </cell>
          <cell r="V59">
            <v>51.100233500447587</v>
          </cell>
          <cell r="X59">
            <v>-36.9939999999999</v>
          </cell>
          <cell r="Y59">
            <v>-24.795999999999893</v>
          </cell>
          <cell r="AA59">
            <v>63.993401930836626</v>
          </cell>
          <cell r="AB59">
            <v>99.460563694391453</v>
          </cell>
          <cell r="AD59">
            <v>127.46289997691804</v>
          </cell>
          <cell r="AE59">
            <v>174.09889823877108</v>
          </cell>
        </row>
        <row r="60">
          <cell r="A60" t="str">
            <v>External financing</v>
          </cell>
          <cell r="B60" t="str">
            <v xml:space="preserve">   Financement extérieur</v>
          </cell>
          <cell r="C60">
            <v>12.00999</v>
          </cell>
          <cell r="D60">
            <v>12.9</v>
          </cell>
          <cell r="F60">
            <v>18.179561</v>
          </cell>
          <cell r="G60">
            <v>0</v>
          </cell>
          <cell r="I60">
            <v>33.639550999999997</v>
          </cell>
          <cell r="J60">
            <v>0</v>
          </cell>
          <cell r="L60">
            <v>50.223914685170591</v>
          </cell>
          <cell r="M60">
            <v>306.81156002999887</v>
          </cell>
          <cell r="O60">
            <v>20.3</v>
          </cell>
          <cell r="P60">
            <v>36.508274999999998</v>
          </cell>
          <cell r="R60">
            <v>48.999999999999993</v>
          </cell>
          <cell r="S60">
            <v>48.999999999999993</v>
          </cell>
          <cell r="U60">
            <v>48.7</v>
          </cell>
          <cell r="V60">
            <v>76.773624999999996</v>
          </cell>
          <cell r="X60">
            <v>73.900000000000006</v>
          </cell>
          <cell r="Y60">
            <v>73.900000000000006</v>
          </cell>
          <cell r="AA60">
            <v>92.152625</v>
          </cell>
          <cell r="AB60">
            <v>117.59497617449665</v>
          </cell>
          <cell r="AD60">
            <v>139.24887149110299</v>
          </cell>
          <cell r="AE60">
            <v>198.2634844980918</v>
          </cell>
        </row>
        <row r="61">
          <cell r="A61" t="str">
            <v xml:space="preserve">Drawings </v>
          </cell>
          <cell r="B61" t="str">
            <v xml:space="preserve">      Tirages</v>
          </cell>
          <cell r="C61">
            <v>18.2</v>
          </cell>
          <cell r="D61">
            <v>20.8</v>
          </cell>
          <cell r="F61">
            <v>36.4</v>
          </cell>
          <cell r="G61">
            <v>0</v>
          </cell>
          <cell r="I61">
            <v>59.15</v>
          </cell>
          <cell r="J61">
            <v>0</v>
          </cell>
          <cell r="L61">
            <v>91</v>
          </cell>
          <cell r="M61" t="e">
            <v>#REF!</v>
          </cell>
          <cell r="O61">
            <v>33.1</v>
          </cell>
          <cell r="P61">
            <v>48.408274999999996</v>
          </cell>
          <cell r="R61">
            <v>57.4</v>
          </cell>
          <cell r="S61">
            <v>57.4</v>
          </cell>
          <cell r="U61">
            <v>70.400000000000006</v>
          </cell>
          <cell r="V61">
            <v>82.073624999999993</v>
          </cell>
          <cell r="X61">
            <v>87.800000000000011</v>
          </cell>
          <cell r="Y61">
            <v>87.800000000000011</v>
          </cell>
          <cell r="AA61">
            <v>99.852625000000003</v>
          </cell>
          <cell r="AB61">
            <v>129.69497617449665</v>
          </cell>
          <cell r="AD61">
            <v>148.56615499999998</v>
          </cell>
          <cell r="AE61">
            <v>203.391775</v>
          </cell>
        </row>
        <row r="62">
          <cell r="A62" t="str">
            <v>Program loans</v>
          </cell>
          <cell r="B62" t="str">
            <v xml:space="preserve">          Programme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L62">
            <v>0</v>
          </cell>
          <cell r="M62">
            <v>40.144536911960763</v>
          </cell>
          <cell r="O62">
            <v>11.3</v>
          </cell>
          <cell r="P62">
            <v>29.083274999999997</v>
          </cell>
          <cell r="R62">
            <v>20.100000000000001</v>
          </cell>
          <cell r="S62">
            <v>20.100000000000001</v>
          </cell>
          <cell r="U62">
            <v>26.8</v>
          </cell>
          <cell r="V62">
            <v>33.557625000000002</v>
          </cell>
          <cell r="X62">
            <v>20.100000000000001</v>
          </cell>
          <cell r="Y62">
            <v>20.100000000000001</v>
          </cell>
          <cell r="AA62">
            <v>33.557625000000002</v>
          </cell>
          <cell r="AB62">
            <v>34.403726174496633</v>
          </cell>
          <cell r="AD62">
            <v>55.266154999999998</v>
          </cell>
          <cell r="AE62">
            <v>56.216775000000005</v>
          </cell>
        </row>
        <row r="63">
          <cell r="A63" t="str">
            <v>Project loans</v>
          </cell>
          <cell r="B63" t="str">
            <v xml:space="preserve">          Prêts projets</v>
          </cell>
          <cell r="C63">
            <v>18.2</v>
          </cell>
          <cell r="D63">
            <v>20.8</v>
          </cell>
          <cell r="F63">
            <v>36.4</v>
          </cell>
          <cell r="G63">
            <v>0</v>
          </cell>
          <cell r="I63">
            <v>59.15</v>
          </cell>
          <cell r="J63">
            <v>0</v>
          </cell>
          <cell r="L63">
            <v>91</v>
          </cell>
          <cell r="M63">
            <v>328.41336398937739</v>
          </cell>
          <cell r="O63">
            <v>21.8</v>
          </cell>
          <cell r="P63">
            <v>19.324999999999999</v>
          </cell>
          <cell r="R63">
            <v>37.299999999999997</v>
          </cell>
          <cell r="S63">
            <v>37.299999999999997</v>
          </cell>
          <cell r="U63">
            <v>43.6</v>
          </cell>
          <cell r="V63">
            <v>48.515999999999998</v>
          </cell>
          <cell r="X63">
            <v>67.7</v>
          </cell>
          <cell r="Y63">
            <v>67.7</v>
          </cell>
          <cell r="AA63">
            <v>66.295000000000002</v>
          </cell>
          <cell r="AB63">
            <v>95.291250000000005</v>
          </cell>
          <cell r="AD63">
            <v>93.3</v>
          </cell>
          <cell r="AE63">
            <v>147.17499999999998</v>
          </cell>
        </row>
        <row r="64">
          <cell r="A64" t="str">
            <v>Amortization due</v>
          </cell>
          <cell r="B64" t="str">
            <v xml:space="preserve">      Amortissement</v>
          </cell>
          <cell r="C64">
            <v>-13.1</v>
          </cell>
          <cell r="D64">
            <v>-14.7</v>
          </cell>
          <cell r="F64">
            <v>-30.4</v>
          </cell>
          <cell r="G64">
            <v>0</v>
          </cell>
          <cell r="I64">
            <v>-44.7</v>
          </cell>
          <cell r="J64">
            <v>0</v>
          </cell>
          <cell r="L64">
            <v>-65.5</v>
          </cell>
          <cell r="M64">
            <v>-133.79174559669195</v>
          </cell>
          <cell r="O64">
            <v>-13.6</v>
          </cell>
          <cell r="P64">
            <v>-12.4</v>
          </cell>
          <cell r="R64">
            <v>-9.8000000000000007</v>
          </cell>
          <cell r="S64">
            <v>-9.8000000000000007</v>
          </cell>
          <cell r="U64">
            <v>-37.1</v>
          </cell>
          <cell r="V64">
            <v>-35.700000000000003</v>
          </cell>
          <cell r="X64">
            <v>-30.2</v>
          </cell>
          <cell r="Y64">
            <v>-30.2</v>
          </cell>
          <cell r="AA64">
            <v>-49.4</v>
          </cell>
          <cell r="AB64">
            <v>-51.1</v>
          </cell>
          <cell r="AD64">
            <v>-127.137</v>
          </cell>
          <cell r="AE64">
            <v>-129.67816999999999</v>
          </cell>
        </row>
        <row r="65">
          <cell r="A65" t="str">
            <v>Debt relief and HIPC Initiative assistance  7/</v>
          </cell>
          <cell r="B65" t="str">
            <v xml:space="preserve">      Service différé (Club de Paris) et assistance PPTE 5/</v>
          </cell>
          <cell r="C65">
            <v>6.9099900000000005</v>
          </cell>
          <cell r="D65">
            <v>6.8</v>
          </cell>
          <cell r="F65">
            <v>12.179561000000001</v>
          </cell>
          <cell r="G65">
            <v>256.2021076743315</v>
          </cell>
          <cell r="I65">
            <v>19.189551000000002</v>
          </cell>
          <cell r="J65">
            <v>0</v>
          </cell>
          <cell r="L65">
            <v>24.723914685170591</v>
          </cell>
          <cell r="M65">
            <v>18.207674861666732</v>
          </cell>
          <cell r="O65">
            <v>4.8</v>
          </cell>
          <cell r="P65">
            <v>6.2</v>
          </cell>
          <cell r="R65">
            <v>7.1</v>
          </cell>
          <cell r="S65">
            <v>7.1</v>
          </cell>
          <cell r="U65">
            <v>19.399999999999999</v>
          </cell>
          <cell r="V65">
            <v>25.1</v>
          </cell>
          <cell r="X65">
            <v>22</v>
          </cell>
          <cell r="Y65">
            <v>22</v>
          </cell>
          <cell r="AA65">
            <v>29.6</v>
          </cell>
          <cell r="AB65">
            <v>26.9</v>
          </cell>
          <cell r="AD65">
            <v>105.71971649110324</v>
          </cell>
          <cell r="AE65">
            <v>112.4498794980918</v>
          </cell>
        </row>
        <row r="66">
          <cell r="A66" t="str">
            <v>T-bills and bonds issued in WAEMU</v>
          </cell>
          <cell r="B66" t="str">
            <v xml:space="preserve"> Bons du Trésor émis dans l'UEMOA</v>
          </cell>
          <cell r="C66">
            <v>0</v>
          </cell>
          <cell r="D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L66">
            <v>0</v>
          </cell>
          <cell r="M66" t="e">
            <v>#REF!</v>
          </cell>
          <cell r="O66">
            <v>-4</v>
          </cell>
          <cell r="P66">
            <v>-5.7</v>
          </cell>
          <cell r="R66">
            <v>-5.7</v>
          </cell>
          <cell r="S66">
            <v>-5.7</v>
          </cell>
          <cell r="U66">
            <v>-4</v>
          </cell>
          <cell r="V66">
            <v>5.3</v>
          </cell>
          <cell r="X66">
            <v>-5.7</v>
          </cell>
          <cell r="Y66">
            <v>-5.7</v>
          </cell>
          <cell r="AA66">
            <v>12.1</v>
          </cell>
          <cell r="AB66">
            <v>12.1</v>
          </cell>
          <cell r="AD66">
            <v>12.1</v>
          </cell>
          <cell r="AE66">
            <v>12.1</v>
          </cell>
        </row>
        <row r="68">
          <cell r="A68" t="str">
            <v>Domestic financing</v>
          </cell>
          <cell r="B68" t="str">
            <v xml:space="preserve">   Financement intérieur</v>
          </cell>
          <cell r="C68">
            <v>-11.879990000000003</v>
          </cell>
          <cell r="D68">
            <v>-38.546999999999997</v>
          </cell>
          <cell r="F68">
            <v>-39.516502073969157</v>
          </cell>
          <cell r="G68">
            <v>0</v>
          </cell>
          <cell r="I68">
            <v>-41.574317668417905</v>
          </cell>
          <cell r="J68">
            <v>0</v>
          </cell>
          <cell r="L68">
            <v>-19.097999999999999</v>
          </cell>
          <cell r="M68">
            <v>0</v>
          </cell>
          <cell r="O68">
            <v>-3.3</v>
          </cell>
          <cell r="P68">
            <v>-28.408194447421902</v>
          </cell>
          <cell r="R68">
            <v>-32.783999999999992</v>
          </cell>
          <cell r="S68">
            <v>-66.285999999999959</v>
          </cell>
          <cell r="U68">
            <v>-26.1</v>
          </cell>
          <cell r="V68">
            <v>-25.639116595276199</v>
          </cell>
          <cell r="X68">
            <v>-111.73</v>
          </cell>
          <cell r="Y68">
            <v>-99.531999999999982</v>
          </cell>
          <cell r="AA68">
            <v>-28.161306025186001</v>
          </cell>
          <cell r="AB68">
            <v>-18.181306025186018</v>
          </cell>
          <cell r="AD68">
            <v>-11.821764538400489</v>
          </cell>
          <cell r="AE68">
            <v>-24.140510992898758</v>
          </cell>
        </row>
        <row r="69">
          <cell r="A69" t="str">
            <v xml:space="preserve">Banking system  </v>
          </cell>
          <cell r="B69" t="str">
            <v xml:space="preserve">      Financement bancaire  6/</v>
          </cell>
          <cell r="C69">
            <v>7.8200099999999955</v>
          </cell>
          <cell r="D69">
            <v>-29.6</v>
          </cell>
          <cell r="F69">
            <v>-15.216502073969158</v>
          </cell>
          <cell r="G69">
            <v>45.5</v>
          </cell>
          <cell r="I69">
            <v>-14.674317668417908</v>
          </cell>
          <cell r="J69">
            <v>0</v>
          </cell>
          <cell r="L69">
            <v>-2.4979999999999993</v>
          </cell>
          <cell r="M69">
            <v>0</v>
          </cell>
          <cell r="O69">
            <v>3.9</v>
          </cell>
          <cell r="P69">
            <v>-16.0939087331362</v>
          </cell>
          <cell r="R69">
            <v>2.600000000000005</v>
          </cell>
          <cell r="S69">
            <v>-9.0849999999999955</v>
          </cell>
          <cell r="U69">
            <v>-18.3</v>
          </cell>
          <cell r="V69">
            <v>-24.510545166704784</v>
          </cell>
          <cell r="X69">
            <v>-81</v>
          </cell>
          <cell r="Y69">
            <v>-79.8</v>
          </cell>
          <cell r="AA69">
            <v>-27.275591739471729</v>
          </cell>
          <cell r="AB69">
            <v>-22.595591739471729</v>
          </cell>
          <cell r="AD69">
            <v>2.4782354615995104</v>
          </cell>
          <cell r="AE69">
            <v>-26.440510992898759</v>
          </cell>
        </row>
        <row r="70">
          <cell r="A70" t="str">
            <v>Of which:  T-bills and bonds</v>
          </cell>
          <cell r="B70" t="str">
            <v>Emissions de Bons du Trésor</v>
          </cell>
          <cell r="C70">
            <v>0</v>
          </cell>
          <cell r="D70">
            <v>0</v>
          </cell>
          <cell r="F70">
            <v>0</v>
          </cell>
          <cell r="G70">
            <v>-23.304545220978259</v>
          </cell>
          <cell r="I70">
            <v>23.001999999999999</v>
          </cell>
          <cell r="J70">
            <v>0</v>
          </cell>
          <cell r="L70">
            <v>23.001999999999999</v>
          </cell>
          <cell r="M70">
            <v>0</v>
          </cell>
          <cell r="O70">
            <v>-7.5</v>
          </cell>
          <cell r="P70">
            <v>-16.95</v>
          </cell>
          <cell r="R70">
            <v>-17</v>
          </cell>
          <cell r="S70">
            <v>-17</v>
          </cell>
          <cell r="U70">
            <v>-7.5</v>
          </cell>
          <cell r="V70">
            <v>16.05</v>
          </cell>
          <cell r="X70">
            <v>-17</v>
          </cell>
          <cell r="Y70">
            <v>-17</v>
          </cell>
          <cell r="AA70">
            <v>36.6</v>
          </cell>
          <cell r="AB70">
            <v>36.6</v>
          </cell>
          <cell r="AD70">
            <v>36.6</v>
          </cell>
          <cell r="AE70">
            <v>40.200000000000003</v>
          </cell>
        </row>
        <row r="71">
          <cell r="A71" t="str">
            <v xml:space="preserve">Nonbank financing </v>
          </cell>
          <cell r="B71" t="str">
            <v xml:space="preserve">      Financement non-bancaire</v>
          </cell>
          <cell r="C71">
            <v>-19.7</v>
          </cell>
          <cell r="D71">
            <v>-8.9469999999999992</v>
          </cell>
          <cell r="F71">
            <v>-24.3</v>
          </cell>
          <cell r="G71">
            <v>1.7830000000000297</v>
          </cell>
          <cell r="I71">
            <v>-26.9</v>
          </cell>
          <cell r="J71">
            <v>0</v>
          </cell>
          <cell r="L71">
            <v>-16.600000000000001</v>
          </cell>
          <cell r="M71">
            <v>0</v>
          </cell>
          <cell r="O71">
            <v>-7.2</v>
          </cell>
          <cell r="P71">
            <v>-12.314285714285699</v>
          </cell>
          <cell r="R71">
            <v>-35.383999999999993</v>
          </cell>
          <cell r="S71">
            <v>-58.606000000000002</v>
          </cell>
          <cell r="U71">
            <v>-7.8</v>
          </cell>
          <cell r="V71">
            <v>-1.1285714285714299</v>
          </cell>
          <cell r="X71">
            <v>-30.73</v>
          </cell>
          <cell r="Y71">
            <v>-19.731999999999992</v>
          </cell>
          <cell r="AA71">
            <v>-0.88571428571430033</v>
          </cell>
          <cell r="AB71">
            <v>4.4142857142857128</v>
          </cell>
          <cell r="AD71">
            <v>-14.3</v>
          </cell>
          <cell r="AE71">
            <v>2.2999999999999998</v>
          </cell>
        </row>
        <row r="72">
          <cell r="A72" t="str">
            <v>Of which: privatization receipts</v>
          </cell>
          <cell r="B72" t="str">
            <v xml:space="preserve">         Dont: recettes de privatisation </v>
          </cell>
          <cell r="C72">
            <v>0</v>
          </cell>
          <cell r="D72">
            <v>0</v>
          </cell>
          <cell r="F72">
            <v>0</v>
          </cell>
          <cell r="G72">
            <v>0</v>
          </cell>
          <cell r="I72">
            <v>1.1000000000000001</v>
          </cell>
          <cell r="J72">
            <v>0</v>
          </cell>
          <cell r="L72">
            <v>1.1000000000000001</v>
          </cell>
          <cell r="M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>
            <v>5.3</v>
          </cell>
          <cell r="Y72">
            <v>5.3</v>
          </cell>
          <cell r="AA72">
            <v>1.1000000000000001</v>
          </cell>
          <cell r="AB72">
            <v>6.4</v>
          </cell>
          <cell r="AD72">
            <v>1.1000000000000001</v>
          </cell>
          <cell r="AE72">
            <v>6.4</v>
          </cell>
        </row>
        <row r="73">
          <cell r="A73" t="str">
            <v xml:space="preserve">   correspondents' accounts</v>
          </cell>
          <cell r="S73">
            <v>-34.907000000000004</v>
          </cell>
          <cell r="Y73">
            <v>12.198000000000008</v>
          </cell>
          <cell r="AB73">
            <v>0</v>
          </cell>
          <cell r="AE73">
            <v>0</v>
          </cell>
        </row>
        <row r="74">
          <cell r="R74">
            <v>-35.384</v>
          </cell>
        </row>
        <row r="75">
          <cell r="A75" t="str">
            <v>Errors and omissions</v>
          </cell>
          <cell r="B75" t="str">
            <v xml:space="preserve">   Erreurs et omissions</v>
          </cell>
          <cell r="C75">
            <v>0</v>
          </cell>
          <cell r="D75">
            <v>7.0112000000000343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1.6000000000000005</v>
          </cell>
          <cell r="S75">
            <v>0</v>
          </cell>
          <cell r="U75">
            <v>0</v>
          </cell>
          <cell r="V75">
            <v>0</v>
          </cell>
          <cell r="X75">
            <v>0.8</v>
          </cell>
          <cell r="Y75">
            <v>0.8</v>
          </cell>
          <cell r="AA75">
            <v>0</v>
          </cell>
          <cell r="AB75">
            <v>0</v>
          </cell>
          <cell r="AD75">
            <v>-0.04</v>
          </cell>
          <cell r="AE75">
            <v>0</v>
          </cell>
        </row>
        <row r="76">
          <cell r="A76" t="str">
            <v xml:space="preserve">Financing gap </v>
          </cell>
          <cell r="B76" t="str">
            <v xml:space="preserve">   Ecart de financement 7/</v>
          </cell>
          <cell r="C76">
            <v>0</v>
          </cell>
          <cell r="D76">
            <v>0</v>
          </cell>
          <cell r="F76">
            <v>3.0119410739691128</v>
          </cell>
          <cell r="G76">
            <v>0</v>
          </cell>
          <cell r="I76">
            <v>3.0119410739691128</v>
          </cell>
          <cell r="J76">
            <v>0</v>
          </cell>
          <cell r="L76">
            <v>19.904146341463473</v>
          </cell>
          <cell r="M76">
            <v>0</v>
          </cell>
          <cell r="O76">
            <v>0</v>
          </cell>
          <cell r="P76">
            <v>-3.1579851721893704E-2</v>
          </cell>
          <cell r="R76">
            <v>-0.19499999999996387</v>
          </cell>
          <cell r="S76">
            <v>0</v>
          </cell>
          <cell r="U76">
            <v>0</v>
          </cell>
          <cell r="V76">
            <v>-3.4274904276202278E-2</v>
          </cell>
          <cell r="X76">
            <v>3.6000000000097954E-2</v>
          </cell>
          <cell r="Y76">
            <v>3.6000000000083743E-2</v>
          </cell>
          <cell r="AA76">
            <v>2.0829560226331978E-3</v>
          </cell>
          <cell r="AB76">
            <v>0</v>
          </cell>
          <cell r="AD76">
            <v>3.5793024215308833E-2</v>
          </cell>
          <cell r="AE76">
            <v>0</v>
          </cell>
        </row>
        <row r="78">
          <cell r="A78" t="str">
            <v>Memorandum items:</v>
          </cell>
          <cell r="B78" t="str">
            <v>Pour mémoire:</v>
          </cell>
        </row>
        <row r="79">
          <cell r="A79" t="str">
            <v>Airport travel tax earmarked for new airport  (RDIA)</v>
          </cell>
          <cell r="AE79">
            <v>11.52748436175</v>
          </cell>
        </row>
        <row r="80">
          <cell r="A80" t="str">
            <v xml:space="preserve">Total HIPC spending </v>
          </cell>
          <cell r="B80" t="str">
            <v>Depenses PPTE programmée</v>
          </cell>
          <cell r="C80">
            <v>1.54</v>
          </cell>
          <cell r="D80">
            <v>1.4209999999999998</v>
          </cell>
          <cell r="F80">
            <v>3.08</v>
          </cell>
          <cell r="G80">
            <v>0</v>
          </cell>
          <cell r="I80">
            <v>12.341326695854569</v>
          </cell>
          <cell r="J80">
            <v>0</v>
          </cell>
          <cell r="L80">
            <v>32.423914685170594</v>
          </cell>
          <cell r="M80">
            <v>36.9</v>
          </cell>
          <cell r="O80">
            <v>2</v>
          </cell>
          <cell r="P80">
            <v>5.9</v>
          </cell>
          <cell r="R80">
            <v>6.8000000000000007</v>
          </cell>
          <cell r="S80">
            <v>6.8000000000000007</v>
          </cell>
          <cell r="U80">
            <v>4</v>
          </cell>
          <cell r="V80">
            <v>27.5</v>
          </cell>
          <cell r="X80">
            <v>18.5</v>
          </cell>
          <cell r="Y80">
            <v>18.5</v>
          </cell>
          <cell r="AA80">
            <v>34.299999999999997</v>
          </cell>
          <cell r="AB80">
            <v>34.299999999999997</v>
          </cell>
          <cell r="AD80">
            <v>59.6</v>
          </cell>
          <cell r="AE80">
            <v>69.049879498091798</v>
          </cell>
        </row>
        <row r="81">
          <cell r="A81" t="str">
            <v>Basic fiscal balance (WAEMU definition) 8/</v>
          </cell>
          <cell r="P81">
            <v>7.5664992991437998</v>
          </cell>
          <cell r="R81">
            <v>19.678999999999974</v>
          </cell>
          <cell r="S81">
            <v>54.585999999999977</v>
          </cell>
          <cell r="U81">
            <v>18.400000000000034</v>
          </cell>
          <cell r="V81">
            <v>-10.259433500447528</v>
          </cell>
          <cell r="X81">
            <v>99.793999999999912</v>
          </cell>
          <cell r="Y81">
            <v>87.595999999999904</v>
          </cell>
          <cell r="AA81">
            <v>-8.7684019308366032</v>
          </cell>
          <cell r="AB81">
            <v>5.9306863056085604</v>
          </cell>
          <cell r="AD81">
            <v>-48.922899976918075</v>
          </cell>
          <cell r="AE81">
            <v>-38.403898238771148</v>
          </cell>
        </row>
        <row r="82">
          <cell r="A82" t="str">
            <v>Banking deposits without counterpart in the fiscal accounts</v>
          </cell>
          <cell r="S82">
            <v>11.685</v>
          </cell>
          <cell r="Y82">
            <v>-1.2000000000000002</v>
          </cell>
          <cell r="AB82">
            <v>0</v>
          </cell>
        </row>
        <row r="85">
          <cell r="A85" t="str">
            <v xml:space="preserve">  Sources:  Senegalese authorities; and staff estimates and projections.</v>
          </cell>
          <cell r="B85" t="str">
            <v>Sources: Autorités sénégalaises; et estimations et projections des services du FMI</v>
          </cell>
        </row>
        <row r="87">
          <cell r="A87" t="str">
            <v xml:space="preserve">1/ Starting from 2003, interest due on domestic debt is gross and interest on deposits from deposits in the Central Bank </v>
          </cell>
          <cell r="B87" t="str">
            <v>1/ A partir de 2003, l'intérêt dû sur la dette intérieure est un intérêt débiteur brut, et les intérêts créditeurs sur les dépôts auprès de la Banque</v>
          </cell>
        </row>
        <row r="88">
          <cell r="A88" t="str">
            <v>are recorded in non tax revenues.</v>
          </cell>
        </row>
        <row r="89">
          <cell r="A89" t="str">
            <v xml:space="preserve">2/ The external debt-service figures include all debt directly contracted by the government and part of the government-guaranteed </v>
          </cell>
          <cell r="B89" t="str">
            <v>Centrale sont inclus dans les recettes non-fiscales.</v>
          </cell>
        </row>
        <row r="90">
          <cell r="A90" t="str">
            <v xml:space="preserve">debt serviced by the budget. </v>
          </cell>
        </row>
        <row r="91">
          <cell r="A91" t="str">
            <v>3/ Sources of foreign financing are grants, loans, and uses of the proceeds received from Taiwan Province of China.</v>
          </cell>
          <cell r="B91" t="str">
            <v>2/ Les chiffres du service de la dette extérieure incluent le service sur toute la dette contractée directement par le gouvernement et la partie du</v>
          </cell>
        </row>
        <row r="93">
          <cell r="A93" t="str">
            <v>1/ Staff Report for the Article IV consultation and the second review (EBS/05/28; February 16, 2005).</v>
          </cell>
        </row>
        <row r="94">
          <cell r="A94" t="str">
            <v>2/ Before methodological changes presented in box 1 of the Memorandum of Economic and Financial Policies.</v>
          </cell>
        </row>
        <row r="95">
          <cell r="A95" t="str">
            <v>3/ Incorporates methodological changes presented in box 1 of the Memorandum of Economic and Financial Policies.</v>
          </cell>
        </row>
        <row r="96">
          <cell r="A96" t="str">
            <v>4/ Local governments,  autonomous public sector entities (e.g. hospitals, universities), and  the civil servants' pension fund  (FNR).</v>
          </cell>
        </row>
        <row r="97">
          <cell r="A97" t="str">
            <v>5/ Defined as total revenue and grants minus total expenditure and net lending, excluding interest expenditure.</v>
          </cell>
        </row>
        <row r="98">
          <cell r="A98" t="str">
            <v>6/ Defined as total revenue minus total expenditure and net lending, excluding externally financed capital expenditure, on-lending, cost of structural reforms and HIPC expenditure.</v>
          </cell>
          <cell r="B98" t="str">
            <v xml:space="preserve">service de la dette garantie par le gouvernement exécutée par le Budget. </v>
          </cell>
        </row>
        <row r="99">
          <cell r="A99" t="str">
            <v xml:space="preserve">7/ Includes debt relief by Kuwait on  KWD 30 million (CFAF 52 billion) loan principal repayment. </v>
          </cell>
        </row>
        <row r="100">
          <cell r="A100" t="str">
            <v>8/ Defined as total revenue minus total expenditure and net lending, excluding externally financed capital expenditure, and on-lending.</v>
          </cell>
          <cell r="B100">
            <v>38639.481934837961</v>
          </cell>
        </row>
      </sheetData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MON"/>
      <sheetName val="Discount rate"/>
      <sheetName val="T7"/>
      <sheetName val="PNG"/>
      <sheetName val="monetary survey"/>
      <sheetName val="BCEAO"/>
      <sheetName val="Commercial Banks"/>
      <sheetName val="required reserve ratio"/>
      <sheetName val="PNG-TOFE"/>
      <sheetName val="Interest rates"/>
      <sheetName val="Money Market Interest rate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Senegal: Monetary Survey, 2004–26</v>
          </cell>
        </row>
        <row r="5">
          <cell r="B5">
            <v>1993</v>
          </cell>
          <cell r="C5">
            <v>1994</v>
          </cell>
          <cell r="D5">
            <v>1995</v>
          </cell>
          <cell r="E5">
            <v>1996</v>
          </cell>
          <cell r="F5" t="str">
            <v xml:space="preserve">        1997</v>
          </cell>
          <cell r="G5" t="str">
            <v>1998</v>
          </cell>
          <cell r="H5">
            <v>1999</v>
          </cell>
          <cell r="I5">
            <v>2000</v>
          </cell>
          <cell r="J5" t="str">
            <v>2001</v>
          </cell>
          <cell r="K5" t="str">
            <v>2002 June</v>
          </cell>
          <cell r="L5">
            <v>2002</v>
          </cell>
          <cell r="P5">
            <v>2003</v>
          </cell>
          <cell r="W5">
            <v>2004</v>
          </cell>
          <cell r="AH5">
            <v>2005</v>
          </cell>
          <cell r="AS5">
            <v>2006</v>
          </cell>
          <cell r="AV5">
            <v>2006</v>
          </cell>
        </row>
        <row r="6">
          <cell r="K6" t="str">
            <v>Est.</v>
          </cell>
          <cell r="L6" t="str">
            <v>(EBS/02/50)</v>
          </cell>
          <cell r="M6" t="str">
            <v xml:space="preserve">Est. 1/ </v>
          </cell>
          <cell r="P6" t="str">
            <v>June</v>
          </cell>
          <cell r="Q6" t="str">
            <v>Sept.</v>
          </cell>
          <cell r="R6" t="str">
            <v>EBS/03/49 1/</v>
          </cell>
          <cell r="S6" t="str">
            <v>EBS/04/9 2/</v>
          </cell>
          <cell r="T6" t="str">
            <v>EBS/04/63 1/</v>
          </cell>
          <cell r="W6" t="str">
            <v>Prog. 1/</v>
          </cell>
          <cell r="X6" t="str">
            <v>EBS/04/9 2/</v>
          </cell>
          <cell r="Z6" t="str">
            <v>June</v>
          </cell>
          <cell r="AA6" t="str">
            <v>Sept</v>
          </cell>
          <cell r="AC6" t="str">
            <v>Target 1/</v>
          </cell>
          <cell r="AD6" t="str">
            <v>Proj. 1/</v>
          </cell>
          <cell r="AE6" t="str">
            <v>Brief</v>
          </cell>
          <cell r="AH6" t="str">
            <v>EBS/03/49</v>
          </cell>
          <cell r="AI6" t="str">
            <v>EBS/04/9 2/</v>
          </cell>
          <cell r="AJ6" t="str">
            <v>EBS/04/63 1/</v>
          </cell>
          <cell r="AK6" t="str">
            <v>Sept.</v>
          </cell>
          <cell r="AL6" t="str">
            <v>Prog. 1/</v>
          </cell>
          <cell r="AM6" t="str">
            <v>Brief</v>
          </cell>
          <cell r="AN6" t="str">
            <v>Rev. pr. 0605</v>
          </cell>
          <cell r="AO6" t="str">
            <v>EBS/05/203</v>
          </cell>
          <cell r="AP6" t="str">
            <v>Brief</v>
          </cell>
          <cell r="AQ6" t="str">
            <v>Est.</v>
          </cell>
          <cell r="AS6" t="str">
            <v>Proj. 1/</v>
          </cell>
          <cell r="AT6" t="str">
            <v>Brief</v>
          </cell>
          <cell r="AU6" t="str">
            <v>Rev. pr. 0605</v>
          </cell>
          <cell r="AV6" t="str">
            <v>EBS/05/203</v>
          </cell>
          <cell r="AW6" t="str">
            <v>Brief</v>
          </cell>
          <cell r="AX6" t="str">
            <v>Proj.</v>
          </cell>
        </row>
        <row r="7">
          <cell r="K7">
            <v>37508</v>
          </cell>
          <cell r="Z7" t="str">
            <v>Est.</v>
          </cell>
          <cell r="AA7" t="str">
            <v>Est.</v>
          </cell>
        </row>
        <row r="9">
          <cell r="I9" t="str">
            <v>(In billions of CFA francs)</v>
          </cell>
          <cell r="J9" t="str">
            <v>(In billions of CFA francs)</v>
          </cell>
        </row>
        <row r="11">
          <cell r="A11" t="str">
            <v xml:space="preserve">Net foreign assets </v>
          </cell>
          <cell r="B11">
            <v>-314.09999999999997</v>
          </cell>
          <cell r="C11">
            <v>-155.29999999999998</v>
          </cell>
          <cell r="D11">
            <v>-105.09999999999994</v>
          </cell>
          <cell r="E11">
            <v>-70.200000000000017</v>
          </cell>
          <cell r="F11">
            <v>15.600000000000009</v>
          </cell>
          <cell r="G11">
            <v>51.400000000000006</v>
          </cell>
          <cell r="H11">
            <v>104.00000000000001</v>
          </cell>
          <cell r="I11">
            <v>88.699999999999974</v>
          </cell>
          <cell r="J11">
            <v>169.60000000000005</v>
          </cell>
          <cell r="K11">
            <v>181.00000000000006</v>
          </cell>
          <cell r="L11">
            <v>198.48826581853092</v>
          </cell>
          <cell r="M11">
            <v>279.5</v>
          </cell>
          <cell r="N11">
            <v>296.79999999999995</v>
          </cell>
          <cell r="O11">
            <v>296.8</v>
          </cell>
          <cell r="P11">
            <v>285.39999999999998</v>
          </cell>
          <cell r="Q11">
            <v>333.1</v>
          </cell>
          <cell r="R11">
            <v>309.92899999999997</v>
          </cell>
          <cell r="S11">
            <v>312.03290630322374</v>
          </cell>
          <cell r="T11">
            <v>353.3</v>
          </cell>
          <cell r="U11">
            <v>550.79999999999995</v>
          </cell>
          <cell r="W11">
            <v>379.97248813671615</v>
          </cell>
          <cell r="X11">
            <v>380.31144449245608</v>
          </cell>
          <cell r="Z11">
            <v>418.98736267234403</v>
          </cell>
          <cell r="AA11">
            <v>0</v>
          </cell>
          <cell r="AC11">
            <v>418.98736267234403</v>
          </cell>
          <cell r="AD11">
            <v>457.48250022739984</v>
          </cell>
          <cell r="AE11">
            <v>529.5</v>
          </cell>
          <cell r="AF11">
            <v>676.3</v>
          </cell>
          <cell r="AH11">
            <v>429.7</v>
          </cell>
          <cell r="AI11">
            <v>414.07982971851504</v>
          </cell>
          <cell r="AJ11">
            <v>450.49953826380687</v>
          </cell>
          <cell r="AK11">
            <v>711.7</v>
          </cell>
          <cell r="AL11">
            <v>513.24276517575743</v>
          </cell>
          <cell r="AM11">
            <v>618.4426986166477</v>
          </cell>
          <cell r="AN11">
            <v>594.76131105793888</v>
          </cell>
          <cell r="AO11">
            <v>739.23662301326476</v>
          </cell>
          <cell r="AP11">
            <v>712.3</v>
          </cell>
          <cell r="AQ11">
            <v>659.59999999999991</v>
          </cell>
          <cell r="AS11">
            <v>540.52898575938002</v>
          </cell>
          <cell r="AT11">
            <v>705.78826967112195</v>
          </cell>
          <cell r="AU11">
            <v>679.86323778937435</v>
          </cell>
          <cell r="AV11">
            <v>783.2206238742524</v>
          </cell>
          <cell r="AW11">
            <v>817.40579876040988</v>
          </cell>
          <cell r="AX11">
            <v>732.77747331260605</v>
          </cell>
        </row>
        <row r="12">
          <cell r="A12" t="str">
            <v>Central Bank of West African States (BCEAO)</v>
          </cell>
          <cell r="B12">
            <v>-300.39999999999998</v>
          </cell>
          <cell r="C12">
            <v>-168.1</v>
          </cell>
          <cell r="D12">
            <v>-126.09999999999994</v>
          </cell>
          <cell r="E12">
            <v>-98.000000000000028</v>
          </cell>
          <cell r="F12">
            <v>-21.099999999999994</v>
          </cell>
          <cell r="G12">
            <v>-6.5</v>
          </cell>
          <cell r="H12">
            <v>13.600000000000023</v>
          </cell>
          <cell r="I12">
            <v>-5.6000000000000227</v>
          </cell>
          <cell r="J12">
            <v>66.700000000000045</v>
          </cell>
          <cell r="K12">
            <v>78.200000000000045</v>
          </cell>
          <cell r="L12">
            <v>95.5882658185309</v>
          </cell>
          <cell r="M12">
            <v>144.80000000000001</v>
          </cell>
          <cell r="N12">
            <v>137.69999999999999</v>
          </cell>
          <cell r="O12">
            <v>137.69999999999999</v>
          </cell>
          <cell r="P12">
            <v>160.5</v>
          </cell>
          <cell r="Q12">
            <v>204</v>
          </cell>
          <cell r="R12">
            <v>165.8</v>
          </cell>
          <cell r="S12">
            <v>168.84290630322371</v>
          </cell>
          <cell r="T12">
            <v>167.9</v>
          </cell>
          <cell r="U12">
            <v>351.59999999999991</v>
          </cell>
          <cell r="W12">
            <v>225.75445813671618</v>
          </cell>
          <cell r="X12">
            <v>227.0981444924561</v>
          </cell>
          <cell r="Z12">
            <v>227.098362672344</v>
          </cell>
          <cell r="AA12">
            <v>0</v>
          </cell>
          <cell r="AC12">
            <v>227.09836267234402</v>
          </cell>
          <cell r="AD12">
            <v>243.34250022739985</v>
          </cell>
          <cell r="AE12">
            <v>330.3</v>
          </cell>
          <cell r="AF12">
            <v>477.1</v>
          </cell>
          <cell r="AH12">
            <v>264.7</v>
          </cell>
          <cell r="AI12">
            <v>250.14159871851504</v>
          </cell>
          <cell r="AJ12">
            <v>249.01608826380681</v>
          </cell>
          <cell r="AK12">
            <v>508.30000000000007</v>
          </cell>
          <cell r="AL12">
            <v>289.46646517575743</v>
          </cell>
          <cell r="AM12">
            <v>409.28269861664774</v>
          </cell>
          <cell r="AN12">
            <v>385.6013110579388</v>
          </cell>
          <cell r="AO12">
            <v>530.07662301326468</v>
          </cell>
          <cell r="AP12">
            <v>520.1</v>
          </cell>
          <cell r="AQ12">
            <v>486.49999999999989</v>
          </cell>
          <cell r="AS12">
            <v>305.56387075938011</v>
          </cell>
          <cell r="AT12">
            <v>486.1702696711219</v>
          </cell>
          <cell r="AU12">
            <v>460.2452377893743</v>
          </cell>
          <cell r="AV12">
            <v>563.60262387425234</v>
          </cell>
          <cell r="AW12">
            <v>615.59579876040993</v>
          </cell>
          <cell r="AX12">
            <v>551.02247331260605</v>
          </cell>
        </row>
        <row r="13">
          <cell r="A13" t="str">
            <v>Commercial banks</v>
          </cell>
          <cell r="B13">
            <v>-13.7</v>
          </cell>
          <cell r="C13">
            <v>12.800000000000011</v>
          </cell>
          <cell r="D13">
            <v>21</v>
          </cell>
          <cell r="E13">
            <v>27.800000000000004</v>
          </cell>
          <cell r="F13">
            <v>36.700000000000003</v>
          </cell>
          <cell r="G13">
            <v>57.900000000000006</v>
          </cell>
          <cell r="H13">
            <v>90.399999999999991</v>
          </cell>
          <cell r="I13">
            <v>94.3</v>
          </cell>
          <cell r="J13">
            <v>102.9</v>
          </cell>
          <cell r="K13">
            <v>102.8</v>
          </cell>
          <cell r="L13">
            <v>102.9</v>
          </cell>
          <cell r="M13">
            <v>134.69999999999999</v>
          </cell>
          <cell r="N13">
            <v>159.1</v>
          </cell>
          <cell r="O13">
            <v>159.1</v>
          </cell>
          <cell r="P13">
            <v>124.9</v>
          </cell>
          <cell r="Q13">
            <v>129.1</v>
          </cell>
          <cell r="R13">
            <v>144.12899999999999</v>
          </cell>
          <cell r="S13">
            <v>143.19</v>
          </cell>
          <cell r="T13">
            <v>185.4</v>
          </cell>
          <cell r="U13">
            <v>199.20000000000002</v>
          </cell>
          <cell r="W13">
            <v>154.21803</v>
          </cell>
          <cell r="X13">
            <v>153.2133</v>
          </cell>
          <cell r="Z13">
            <v>191.88900000000004</v>
          </cell>
          <cell r="AA13">
            <v>0</v>
          </cell>
          <cell r="AC13">
            <v>191.88900000000004</v>
          </cell>
          <cell r="AD13">
            <v>214.14</v>
          </cell>
          <cell r="AE13">
            <v>199.2</v>
          </cell>
          <cell r="AF13">
            <v>199.2</v>
          </cell>
          <cell r="AH13">
            <v>165</v>
          </cell>
          <cell r="AI13">
            <v>163.938231</v>
          </cell>
          <cell r="AJ13">
            <v>201.48345000000006</v>
          </cell>
          <cell r="AK13">
            <v>203.39999999999998</v>
          </cell>
          <cell r="AL13">
            <v>223.77629999999996</v>
          </cell>
          <cell r="AM13">
            <v>209.16</v>
          </cell>
          <cell r="AN13">
            <v>209.16</v>
          </cell>
          <cell r="AO13">
            <v>209.16</v>
          </cell>
          <cell r="AP13">
            <v>192.2</v>
          </cell>
          <cell r="AQ13">
            <v>173.09999999999997</v>
          </cell>
          <cell r="AS13">
            <v>234.96511499999997</v>
          </cell>
          <cell r="AT13">
            <v>219.61800000000005</v>
          </cell>
          <cell r="AU13">
            <v>219.61800000000005</v>
          </cell>
          <cell r="AV13">
            <v>219.61800000000005</v>
          </cell>
          <cell r="AW13">
            <v>201.81</v>
          </cell>
          <cell r="AX13">
            <v>181.75500000000002</v>
          </cell>
        </row>
        <row r="15">
          <cell r="A15" t="str">
            <v>Net domestic assets</v>
          </cell>
          <cell r="B15">
            <v>628.6</v>
          </cell>
          <cell r="C15">
            <v>602.20000000000005</v>
          </cell>
          <cell r="D15">
            <v>593.09999999999991</v>
          </cell>
          <cell r="E15">
            <v>611.1</v>
          </cell>
          <cell r="F15">
            <v>564.79999999999995</v>
          </cell>
          <cell r="G15">
            <v>578.9</v>
          </cell>
          <cell r="H15">
            <v>610.1</v>
          </cell>
          <cell r="I15">
            <v>701.7</v>
          </cell>
          <cell r="J15">
            <v>735.60000000000014</v>
          </cell>
          <cell r="K15">
            <v>760.5</v>
          </cell>
          <cell r="L15">
            <v>777.20901249368944</v>
          </cell>
          <cell r="M15">
            <v>700.4</v>
          </cell>
          <cell r="N15">
            <v>677.3</v>
          </cell>
          <cell r="O15">
            <v>677.3</v>
          </cell>
          <cell r="P15">
            <v>676.1</v>
          </cell>
          <cell r="Q15">
            <v>676.9</v>
          </cell>
          <cell r="R15">
            <v>756.61044711538455</v>
          </cell>
          <cell r="S15">
            <v>727.80733807794672</v>
          </cell>
          <cell r="T15">
            <v>735.9</v>
          </cell>
          <cell r="U15">
            <v>729.8</v>
          </cell>
          <cell r="W15">
            <v>784.84948858783639</v>
          </cell>
          <cell r="X15">
            <v>749.98855550754433</v>
          </cell>
          <cell r="Z15">
            <v>754.73100844196551</v>
          </cell>
          <cell r="AA15">
            <v>0</v>
          </cell>
          <cell r="AC15">
            <v>754.73100844196551</v>
          </cell>
          <cell r="AD15">
            <v>741.02768037605051</v>
          </cell>
          <cell r="AE15">
            <v>768.7</v>
          </cell>
          <cell r="AF15">
            <v>769.5</v>
          </cell>
          <cell r="AH15">
            <v>835.4</v>
          </cell>
          <cell r="AI15">
            <v>805.42017028148575</v>
          </cell>
          <cell r="AJ15">
            <v>809.92992788379752</v>
          </cell>
          <cell r="AK15">
            <v>781</v>
          </cell>
          <cell r="AL15">
            <v>786.70617265781334</v>
          </cell>
          <cell r="AM15">
            <v>795.23530480484555</v>
          </cell>
          <cell r="AN15">
            <v>800.30749625492172</v>
          </cell>
          <cell r="AO15">
            <v>938.56570388452667</v>
          </cell>
          <cell r="AP15">
            <v>874.8</v>
          </cell>
          <cell r="AQ15">
            <v>893.69999999999993</v>
          </cell>
          <cell r="AS15">
            <v>841.74897981483878</v>
          </cell>
          <cell r="AT15">
            <v>781.95257448743769</v>
          </cell>
          <cell r="AU15">
            <v>883.81591654856015</v>
          </cell>
          <cell r="AV15">
            <v>1078.3979396465854</v>
          </cell>
          <cell r="AW15">
            <v>930.8530743787029</v>
          </cell>
          <cell r="AX15">
            <v>1016.2157293411028</v>
          </cell>
        </row>
        <row r="17">
          <cell r="A17" t="str">
            <v>Net domestic credit</v>
          </cell>
          <cell r="B17">
            <v>661.9</v>
          </cell>
          <cell r="C17">
            <v>638.5</v>
          </cell>
          <cell r="D17">
            <v>643.79999999999995</v>
          </cell>
          <cell r="E17">
            <v>683.80000000000007</v>
          </cell>
          <cell r="F17">
            <v>583.29999999999995</v>
          </cell>
          <cell r="G17">
            <v>621.5</v>
          </cell>
          <cell r="H17">
            <v>674.6</v>
          </cell>
          <cell r="I17">
            <v>785.30000000000007</v>
          </cell>
          <cell r="J17">
            <v>837.40000000000009</v>
          </cell>
          <cell r="K17">
            <v>843</v>
          </cell>
          <cell r="L17">
            <v>877.5090124936894</v>
          </cell>
          <cell r="M17">
            <v>794.2</v>
          </cell>
          <cell r="N17">
            <v>792.9</v>
          </cell>
          <cell r="O17">
            <v>792.9</v>
          </cell>
          <cell r="P17">
            <v>779.9</v>
          </cell>
          <cell r="Q17">
            <v>792.6</v>
          </cell>
          <cell r="R17">
            <v>856.97644711538453</v>
          </cell>
          <cell r="S17">
            <v>859.86300629054801</v>
          </cell>
          <cell r="T17">
            <v>848.3</v>
          </cell>
          <cell r="U17">
            <v>848.8</v>
          </cell>
          <cell r="W17">
            <v>892.24110858783638</v>
          </cell>
          <cell r="X17">
            <v>895.46684538086356</v>
          </cell>
          <cell r="Z17">
            <v>887.72040146574716</v>
          </cell>
          <cell r="AA17">
            <v>0</v>
          </cell>
          <cell r="AC17">
            <v>887.72040146574716</v>
          </cell>
          <cell r="AD17">
            <v>863.23241290619001</v>
          </cell>
          <cell r="AE17">
            <v>881.5</v>
          </cell>
          <cell r="AF17">
            <v>880.9</v>
          </cell>
          <cell r="AH17">
            <v>950.3</v>
          </cell>
          <cell r="AI17">
            <v>960.63298735031788</v>
          </cell>
          <cell r="AJ17">
            <v>953.85664214486928</v>
          </cell>
          <cell r="AK17">
            <v>925.7</v>
          </cell>
          <cell r="AL17">
            <v>913.45662150895294</v>
          </cell>
          <cell r="AM17">
            <v>910.70322069196561</v>
          </cell>
          <cell r="AN17">
            <v>910.97609192939058</v>
          </cell>
          <cell r="AO17">
            <v>1047.3082502600857</v>
          </cell>
          <cell r="AP17">
            <v>988</v>
          </cell>
          <cell r="AQ17">
            <v>1031.8</v>
          </cell>
          <cell r="AS17">
            <v>970.2172065303613</v>
          </cell>
          <cell r="AT17">
            <v>898.53915412361982</v>
          </cell>
          <cell r="AU17">
            <v>995.22356050583744</v>
          </cell>
          <cell r="AV17">
            <v>1187.7880009614541</v>
          </cell>
          <cell r="AW17">
            <v>1045.2036924008362</v>
          </cell>
          <cell r="AX17">
            <v>1163.3857744741406</v>
          </cell>
        </row>
        <row r="18">
          <cell r="A18" t="str">
            <v xml:space="preserve">Net credit to the government </v>
          </cell>
          <cell r="B18">
            <v>406.9</v>
          </cell>
          <cell r="C18">
            <v>360</v>
          </cell>
          <cell r="D18">
            <v>357.1</v>
          </cell>
          <cell r="E18">
            <v>335.6</v>
          </cell>
          <cell r="F18">
            <v>187.29999999999998</v>
          </cell>
          <cell r="G18">
            <v>181.10000000000002</v>
          </cell>
          <cell r="H18">
            <v>188.50000000000003</v>
          </cell>
          <cell r="I18">
            <v>160.20000000000002</v>
          </cell>
          <cell r="J18">
            <v>182.00000000000003</v>
          </cell>
          <cell r="K18">
            <v>165.29999999999998</v>
          </cell>
          <cell r="L18">
            <v>156.17558545045245</v>
          </cell>
          <cell r="M18">
            <v>107.57444711538457</v>
          </cell>
          <cell r="N18">
            <v>106.50000000000001</v>
          </cell>
          <cell r="O18">
            <v>106.5</v>
          </cell>
          <cell r="P18">
            <v>32.1</v>
          </cell>
          <cell r="Q18">
            <v>41.4</v>
          </cell>
          <cell r="R18">
            <v>105.0764471153846</v>
          </cell>
          <cell r="S18">
            <v>113.09630079477837</v>
          </cell>
          <cell r="T18">
            <v>64.3</v>
          </cell>
          <cell r="U18">
            <v>64.199999999999932</v>
          </cell>
          <cell r="W18">
            <v>66.925447115384586</v>
          </cell>
          <cell r="X18">
            <v>85.355656454792026</v>
          </cell>
          <cell r="Z18">
            <v>32.621305291271753</v>
          </cell>
          <cell r="AA18">
            <v>0</v>
          </cell>
          <cell r="AC18">
            <v>32.621305291271753</v>
          </cell>
          <cell r="AD18">
            <v>32.662115965707123</v>
          </cell>
          <cell r="AE18">
            <v>25.2</v>
          </cell>
          <cell r="AF18">
            <v>24.000000000000018</v>
          </cell>
          <cell r="AH18">
            <v>41.7</v>
          </cell>
          <cell r="AI18">
            <v>79.001015245248567</v>
          </cell>
          <cell r="AJ18">
            <v>10.234736479067397</v>
          </cell>
          <cell r="AK18">
            <v>-95.399999999999963</v>
          </cell>
          <cell r="AL18">
            <v>35.140351427306634</v>
          </cell>
          <cell r="AM18">
            <v>-14.122437027366312</v>
          </cell>
          <cell r="AN18">
            <v>-24.19449208966763</v>
          </cell>
          <cell r="AO18">
            <v>6.4907275124627866</v>
          </cell>
          <cell r="AP18">
            <v>-31.5</v>
          </cell>
          <cell r="AQ18">
            <v>-35.200000000000003</v>
          </cell>
          <cell r="AS18">
            <v>23.873834492160846</v>
          </cell>
          <cell r="AT18">
            <v>-81.484615091195309</v>
          </cell>
          <cell r="AU18">
            <v>-16.041863399393844</v>
          </cell>
          <cell r="AV18">
            <v>47.506762732793689</v>
          </cell>
          <cell r="AW18">
            <v>-70.731276492243992</v>
          </cell>
          <cell r="AX18">
            <v>-43.371430980625206</v>
          </cell>
        </row>
        <row r="19">
          <cell r="A19" t="str">
            <v xml:space="preserve">Central bank </v>
          </cell>
          <cell r="B19">
            <v>396.7</v>
          </cell>
          <cell r="C19">
            <v>340.9</v>
          </cell>
          <cell r="D19">
            <v>330.7</v>
          </cell>
          <cell r="E19">
            <v>269.39999999999998</v>
          </cell>
          <cell r="F19">
            <v>152.1</v>
          </cell>
          <cell r="G19">
            <v>158.9</v>
          </cell>
          <cell r="H19">
            <v>174.4</v>
          </cell>
          <cell r="I19">
            <v>201.20000000000002</v>
          </cell>
          <cell r="J19">
            <v>221.00000000000003</v>
          </cell>
          <cell r="K19">
            <v>228</v>
          </cell>
          <cell r="L19">
            <v>212.57558545045242</v>
          </cell>
          <cell r="M19">
            <v>188.77444711538459</v>
          </cell>
          <cell r="N19">
            <v>188.70000000000002</v>
          </cell>
          <cell r="O19">
            <v>188.7</v>
          </cell>
          <cell r="P19">
            <v>133.30000000000001</v>
          </cell>
          <cell r="Q19">
            <v>143.80000000000001</v>
          </cell>
          <cell r="R19">
            <v>177.37444711538461</v>
          </cell>
          <cell r="S19">
            <v>190.59630079477836</v>
          </cell>
          <cell r="T19">
            <v>180.8</v>
          </cell>
          <cell r="U19">
            <v>175.49999999999994</v>
          </cell>
          <cell r="W19">
            <v>141.62344711538461</v>
          </cell>
          <cell r="X19">
            <v>169.82956949827027</v>
          </cell>
          <cell r="Z19">
            <v>159.82130529127176</v>
          </cell>
          <cell r="AA19">
            <v>0</v>
          </cell>
          <cell r="AC19">
            <v>159.82130529127176</v>
          </cell>
          <cell r="AD19">
            <v>138.86211596570715</v>
          </cell>
          <cell r="AE19">
            <v>108.3</v>
          </cell>
          <cell r="AF19">
            <v>107.9</v>
          </cell>
          <cell r="AH19">
            <v>107.3</v>
          </cell>
          <cell r="AI19">
            <v>168.19231959307464</v>
          </cell>
          <cell r="AJ19">
            <v>147.42604082689348</v>
          </cell>
          <cell r="AK19">
            <v>1.4000000000000341</v>
          </cell>
          <cell r="AL19">
            <v>104.74035142730666</v>
          </cell>
          <cell r="AM19">
            <v>32.377562972633683</v>
          </cell>
          <cell r="AN19">
            <v>23.105507910332364</v>
          </cell>
          <cell r="AO19">
            <v>53.79072751246278</v>
          </cell>
          <cell r="AP19">
            <v>83.1</v>
          </cell>
          <cell r="AQ19">
            <v>83.800000000000011</v>
          </cell>
          <cell r="AS19">
            <v>90.712964926943485</v>
          </cell>
          <cell r="AT19">
            <v>-49.984615091195309</v>
          </cell>
          <cell r="AU19">
            <v>16.25813660060615</v>
          </cell>
          <cell r="AV19">
            <v>79.806762732793686</v>
          </cell>
          <cell r="AW19">
            <v>28.868723507756016</v>
          </cell>
          <cell r="AX19">
            <v>60.658569019374809</v>
          </cell>
        </row>
        <row r="20">
          <cell r="A20" t="str">
            <v>Statutory advance</v>
          </cell>
          <cell r="F20">
            <v>66.8</v>
          </cell>
          <cell r="G20">
            <v>70.400000000000006</v>
          </cell>
          <cell r="H20">
            <v>60.7</v>
          </cell>
          <cell r="I20">
            <v>38.9</v>
          </cell>
          <cell r="J20">
            <v>73.5</v>
          </cell>
          <cell r="K20">
            <v>71.5</v>
          </cell>
          <cell r="L20">
            <v>50.9</v>
          </cell>
          <cell r="M20">
            <v>73.5</v>
          </cell>
          <cell r="N20">
            <v>73.5</v>
          </cell>
          <cell r="O20">
            <v>73.5</v>
          </cell>
          <cell r="P20">
            <v>72</v>
          </cell>
          <cell r="R20">
            <v>68.8</v>
          </cell>
          <cell r="S20">
            <v>68.8</v>
          </cell>
          <cell r="T20">
            <v>68.8</v>
          </cell>
          <cell r="U20">
            <v>68.8</v>
          </cell>
          <cell r="W20">
            <v>62.248999999999995</v>
          </cell>
          <cell r="X20">
            <v>62.2</v>
          </cell>
          <cell r="Z20">
            <v>62.2</v>
          </cell>
          <cell r="AA20">
            <v>0</v>
          </cell>
          <cell r="AC20">
            <v>62.2</v>
          </cell>
          <cell r="AD20">
            <v>62.2</v>
          </cell>
          <cell r="AE20">
            <v>62.2</v>
          </cell>
          <cell r="AF20">
            <v>62.2</v>
          </cell>
          <cell r="AH20">
            <v>55.5</v>
          </cell>
          <cell r="AI20">
            <v>55.4</v>
          </cell>
          <cell r="AJ20">
            <v>55.4</v>
          </cell>
          <cell r="AK20">
            <v>57.2</v>
          </cell>
          <cell r="AL20">
            <v>55.4</v>
          </cell>
          <cell r="AM20">
            <v>55.4</v>
          </cell>
          <cell r="AN20">
            <v>55.4</v>
          </cell>
          <cell r="AO20">
            <v>55.4</v>
          </cell>
          <cell r="AP20">
            <v>55.5</v>
          </cell>
          <cell r="AQ20">
            <v>55.5</v>
          </cell>
          <cell r="AS20">
            <v>48.6</v>
          </cell>
          <cell r="AT20">
            <v>48.6</v>
          </cell>
          <cell r="AU20">
            <v>48.6</v>
          </cell>
          <cell r="AV20">
            <v>48.6</v>
          </cell>
          <cell r="AW20">
            <v>48.8</v>
          </cell>
          <cell r="AX20">
            <v>48.5</v>
          </cell>
        </row>
        <row r="21">
          <cell r="A21" t="str">
            <v xml:space="preserve">Use of  IMF credit </v>
          </cell>
          <cell r="F21">
            <v>168</v>
          </cell>
          <cell r="G21">
            <v>160.80000000000001</v>
          </cell>
          <cell r="H21">
            <v>154</v>
          </cell>
          <cell r="I21">
            <v>154.1</v>
          </cell>
          <cell r="J21">
            <v>159.4</v>
          </cell>
          <cell r="K21">
            <v>160.69999999999999</v>
          </cell>
          <cell r="L21">
            <v>151.97558545045243</v>
          </cell>
          <cell r="M21">
            <v>152.1744471153846</v>
          </cell>
          <cell r="N21">
            <v>152.19999999999999</v>
          </cell>
          <cell r="O21">
            <v>152.19999999999999</v>
          </cell>
          <cell r="P21">
            <v>144.9</v>
          </cell>
          <cell r="R21">
            <v>130.6744471153846</v>
          </cell>
          <cell r="S21">
            <v>132.2637023589848</v>
          </cell>
          <cell r="T21">
            <v>133.5</v>
          </cell>
          <cell r="U21">
            <v>133.4</v>
          </cell>
          <cell r="W21">
            <v>104.97444711538459</v>
          </cell>
          <cell r="X21">
            <v>113.61389091307154</v>
          </cell>
          <cell r="Z21">
            <v>115.79112434702773</v>
          </cell>
          <cell r="AA21">
            <v>0</v>
          </cell>
          <cell r="AC21">
            <v>115.79112434702773</v>
          </cell>
          <cell r="AD21">
            <v>110.09479151267041</v>
          </cell>
          <cell r="AE21">
            <v>110.4</v>
          </cell>
          <cell r="AF21">
            <v>110.4</v>
          </cell>
          <cell r="AH21">
            <v>80.5</v>
          </cell>
          <cell r="AI21">
            <v>93.676641007875887</v>
          </cell>
          <cell r="AJ21">
            <v>96.995859882649469</v>
          </cell>
          <cell r="AK21">
            <v>94.5</v>
          </cell>
          <cell r="AL21">
            <v>92.867822833045054</v>
          </cell>
          <cell r="AM21">
            <v>93.167145489044685</v>
          </cell>
          <cell r="AN21">
            <v>92.905507910332389</v>
          </cell>
          <cell r="AO21">
            <v>88.87072751246275</v>
          </cell>
          <cell r="AP21">
            <v>89</v>
          </cell>
          <cell r="AQ21">
            <v>88.9</v>
          </cell>
          <cell r="AS21">
            <v>79.708078138794662</v>
          </cell>
          <cell r="AT21">
            <v>80.021517511268485</v>
          </cell>
          <cell r="AU21">
            <v>79.468136600606172</v>
          </cell>
          <cell r="AV21">
            <v>79.186762732793653</v>
          </cell>
          <cell r="AW21">
            <v>20.758352927184205</v>
          </cell>
          <cell r="AX21">
            <v>13.253762742321896</v>
          </cell>
        </row>
        <row r="22">
          <cell r="A22" t="str">
            <v>Consolidated loans</v>
          </cell>
          <cell r="F22">
            <v>0</v>
          </cell>
          <cell r="G22">
            <v>6</v>
          </cell>
          <cell r="H22">
            <v>5.2</v>
          </cell>
          <cell r="I22">
            <v>4.5</v>
          </cell>
          <cell r="J22">
            <v>8.9</v>
          </cell>
          <cell r="K22">
            <v>8.4</v>
          </cell>
          <cell r="L22">
            <v>7.9</v>
          </cell>
          <cell r="M22">
            <v>7.3</v>
          </cell>
          <cell r="N22">
            <v>7.2</v>
          </cell>
          <cell r="O22">
            <v>7.3</v>
          </cell>
          <cell r="P22">
            <v>7.5</v>
          </cell>
          <cell r="R22">
            <v>5.5</v>
          </cell>
          <cell r="S22">
            <v>5.5</v>
          </cell>
          <cell r="T22">
            <v>6.5</v>
          </cell>
          <cell r="U22">
            <v>6.5</v>
          </cell>
          <cell r="W22">
            <v>3.1</v>
          </cell>
          <cell r="X22">
            <v>3.7</v>
          </cell>
          <cell r="Z22">
            <v>4.7</v>
          </cell>
          <cell r="AA22">
            <v>0</v>
          </cell>
          <cell r="AC22">
            <v>4.7</v>
          </cell>
          <cell r="AD22">
            <v>4.7</v>
          </cell>
          <cell r="AE22">
            <v>4.3</v>
          </cell>
          <cell r="AF22">
            <v>4.3</v>
          </cell>
          <cell r="AH22">
            <v>1.1000000000000001</v>
          </cell>
          <cell r="AI22">
            <v>1.7</v>
          </cell>
          <cell r="AJ22">
            <v>2.7</v>
          </cell>
          <cell r="AK22">
            <v>2.4</v>
          </cell>
          <cell r="AL22">
            <v>2.7</v>
          </cell>
          <cell r="AM22">
            <v>2.2999999999999998</v>
          </cell>
          <cell r="AN22">
            <v>2.2999999999999998</v>
          </cell>
          <cell r="AO22">
            <v>2.2999999999999998</v>
          </cell>
          <cell r="AP22">
            <v>2.4</v>
          </cell>
          <cell r="AQ22">
            <v>2.4</v>
          </cell>
          <cell r="AS22">
            <v>2.7</v>
          </cell>
          <cell r="AT22">
            <v>2.2999999999999998</v>
          </cell>
          <cell r="AU22">
            <v>2.2999999999999998</v>
          </cell>
          <cell r="AV22">
            <v>2.2999999999999998</v>
          </cell>
          <cell r="AW22">
            <v>2.4</v>
          </cell>
          <cell r="AX22">
            <v>0</v>
          </cell>
        </row>
        <row r="23">
          <cell r="A23" t="str">
            <v>Other loans  3/</v>
          </cell>
          <cell r="F23">
            <v>58.9</v>
          </cell>
          <cell r="G23">
            <v>59.1</v>
          </cell>
          <cell r="H23">
            <v>59.1</v>
          </cell>
          <cell r="I23">
            <v>59.1</v>
          </cell>
          <cell r="J23">
            <v>59.1</v>
          </cell>
          <cell r="K23">
            <v>59.1</v>
          </cell>
          <cell r="L23">
            <v>59.1</v>
          </cell>
          <cell r="M23">
            <v>59.1</v>
          </cell>
          <cell r="N23">
            <v>59.1</v>
          </cell>
          <cell r="O23">
            <v>59.1</v>
          </cell>
          <cell r="P23">
            <v>59.1</v>
          </cell>
          <cell r="R23">
            <v>59.1</v>
          </cell>
          <cell r="S23">
            <v>59.1</v>
          </cell>
          <cell r="T23">
            <v>59.1</v>
          </cell>
          <cell r="U23">
            <v>53.4</v>
          </cell>
          <cell r="W23">
            <v>59.1</v>
          </cell>
          <cell r="X23">
            <v>59.1</v>
          </cell>
          <cell r="Z23">
            <v>59.1</v>
          </cell>
          <cell r="AA23">
            <v>0</v>
          </cell>
          <cell r="AC23">
            <v>59.1</v>
          </cell>
          <cell r="AD23">
            <v>53.4</v>
          </cell>
          <cell r="AE23">
            <v>49.1</v>
          </cell>
          <cell r="AF23">
            <v>49.1</v>
          </cell>
          <cell r="AH23">
            <v>59.1</v>
          </cell>
          <cell r="AI23">
            <v>59.1</v>
          </cell>
          <cell r="AJ23">
            <v>59.1</v>
          </cell>
          <cell r="AK23">
            <v>49.1</v>
          </cell>
          <cell r="AL23">
            <v>53.4</v>
          </cell>
          <cell r="AM23">
            <v>49.1</v>
          </cell>
          <cell r="AN23">
            <v>49.1</v>
          </cell>
          <cell r="AO23">
            <v>49.1</v>
          </cell>
          <cell r="AP23">
            <v>56.9</v>
          </cell>
          <cell r="AQ23">
            <v>56.9</v>
          </cell>
          <cell r="AS23">
            <v>53.4</v>
          </cell>
          <cell r="AT23">
            <v>49.1</v>
          </cell>
          <cell r="AU23">
            <v>49.1</v>
          </cell>
          <cell r="AV23">
            <v>49.1</v>
          </cell>
          <cell r="AW23">
            <v>56.9</v>
          </cell>
          <cell r="AX23">
            <v>56.9</v>
          </cell>
        </row>
        <row r="24">
          <cell r="A24" t="str">
            <v>Deposits</v>
          </cell>
          <cell r="F24">
            <v>-141.6</v>
          </cell>
          <cell r="G24">
            <v>-137.4</v>
          </cell>
          <cell r="H24">
            <v>-104.6</v>
          </cell>
          <cell r="I24">
            <v>-55.4</v>
          </cell>
          <cell r="J24">
            <v>-79.900000000000006</v>
          </cell>
          <cell r="K24">
            <v>-71.7</v>
          </cell>
          <cell r="L24">
            <v>-57.3</v>
          </cell>
          <cell r="M24">
            <v>-103.3</v>
          </cell>
          <cell r="N24">
            <v>-103.4</v>
          </cell>
          <cell r="O24">
            <v>-103.4</v>
          </cell>
          <cell r="P24">
            <v>-150.19999999999999</v>
          </cell>
          <cell r="R24">
            <v>-86.7</v>
          </cell>
          <cell r="S24">
            <v>-75.067401564206477</v>
          </cell>
          <cell r="T24">
            <v>-87.1</v>
          </cell>
          <cell r="U24">
            <v>-86.600000000000009</v>
          </cell>
          <cell r="W24">
            <v>-87.8</v>
          </cell>
          <cell r="X24">
            <v>-68.784321414801241</v>
          </cell>
          <cell r="Z24">
            <v>-81.969819055755963</v>
          </cell>
          <cell r="AA24">
            <v>0</v>
          </cell>
          <cell r="AC24">
            <v>-81.969819055755963</v>
          </cell>
          <cell r="AD24">
            <v>-91.532675546963247</v>
          </cell>
          <cell r="AE24">
            <v>-117.7</v>
          </cell>
          <cell r="AF24">
            <v>-118.1</v>
          </cell>
          <cell r="AH24">
            <v>-88.9</v>
          </cell>
          <cell r="AI24">
            <v>-41.684321414801225</v>
          </cell>
          <cell r="AJ24">
            <v>-66.76981905575596</v>
          </cell>
          <cell r="AK24">
            <v>-201.79999999999998</v>
          </cell>
          <cell r="AL24">
            <v>-99.627471405738376</v>
          </cell>
          <cell r="AM24">
            <v>-167.58958251641101</v>
          </cell>
          <cell r="AN24">
            <v>-176.6</v>
          </cell>
          <cell r="AO24">
            <v>-141.88</v>
          </cell>
          <cell r="AP24">
            <v>-120.7</v>
          </cell>
          <cell r="AQ24">
            <v>-119.9</v>
          </cell>
          <cell r="AS24">
            <v>-93.695113211851165</v>
          </cell>
          <cell r="AT24">
            <v>-230.00613260246382</v>
          </cell>
          <cell r="AU24">
            <v>-163.21</v>
          </cell>
          <cell r="AV24">
            <v>-99.38</v>
          </cell>
          <cell r="AW24">
            <v>-99.989629419428184</v>
          </cell>
          <cell r="AX24">
            <v>-57.995193722947093</v>
          </cell>
        </row>
        <row r="25">
          <cell r="A25" t="str">
            <v xml:space="preserve">Commercial banks </v>
          </cell>
          <cell r="B25">
            <v>9.5</v>
          </cell>
          <cell r="C25">
            <v>17.5</v>
          </cell>
          <cell r="D25">
            <v>24.600000000000009</v>
          </cell>
          <cell r="E25">
            <v>66.40000000000002</v>
          </cell>
          <cell r="F25">
            <v>35</v>
          </cell>
          <cell r="G25">
            <v>20.900000000000006</v>
          </cell>
          <cell r="H25">
            <v>13.000000000000014</v>
          </cell>
          <cell r="I25">
            <v>-42.5</v>
          </cell>
          <cell r="J25">
            <v>-42</v>
          </cell>
          <cell r="K25">
            <v>-64.400000000000006</v>
          </cell>
          <cell r="L25">
            <v>-57.9</v>
          </cell>
          <cell r="M25">
            <v>-84.1</v>
          </cell>
          <cell r="N25">
            <v>-83</v>
          </cell>
          <cell r="O25">
            <v>-83</v>
          </cell>
          <cell r="P25">
            <v>-104</v>
          </cell>
          <cell r="Q25">
            <v>-106</v>
          </cell>
          <cell r="R25">
            <v>-75.198000000000022</v>
          </cell>
          <cell r="S25">
            <v>-78.3</v>
          </cell>
          <cell r="T25">
            <v>-117.3</v>
          </cell>
          <cell r="U25">
            <v>-117.20000000000002</v>
          </cell>
          <cell r="W25">
            <v>-77.598000000000027</v>
          </cell>
          <cell r="X25">
            <v>-85.273913043478245</v>
          </cell>
          <cell r="Z25">
            <v>-128</v>
          </cell>
          <cell r="AA25">
            <v>0</v>
          </cell>
          <cell r="AC25">
            <v>-128</v>
          </cell>
          <cell r="AD25">
            <v>-112.1</v>
          </cell>
          <cell r="AE25">
            <v>-93.7</v>
          </cell>
          <cell r="AF25">
            <v>-93.699999999999989</v>
          </cell>
          <cell r="AH25">
            <v>-68.5</v>
          </cell>
          <cell r="AI25">
            <v>-89.991304347826073</v>
          </cell>
          <cell r="AJ25">
            <v>-137.99130434782609</v>
          </cell>
          <cell r="AK25">
            <v>-104.3</v>
          </cell>
          <cell r="AL25">
            <v>-75.5</v>
          </cell>
          <cell r="AM25">
            <v>-57.1</v>
          </cell>
          <cell r="AN25">
            <v>-57.1</v>
          </cell>
          <cell r="AO25">
            <v>-57.1</v>
          </cell>
          <cell r="AP25">
            <v>-119.2</v>
          </cell>
          <cell r="AQ25">
            <v>-122.50000000000001</v>
          </cell>
          <cell r="AS25">
            <v>-72.739130434782638</v>
          </cell>
          <cell r="AT25">
            <v>-42.1</v>
          </cell>
          <cell r="AU25">
            <v>-42.1</v>
          </cell>
          <cell r="AV25">
            <v>-42.1</v>
          </cell>
          <cell r="AW25">
            <v>-104.2</v>
          </cell>
          <cell r="AX25">
            <v>-107.53000000000002</v>
          </cell>
        </row>
        <row r="26">
          <cell r="A26" t="str">
            <v>Of which: deposits</v>
          </cell>
          <cell r="G26">
            <v>-101.5</v>
          </cell>
          <cell r="H26">
            <v>-97.6</v>
          </cell>
          <cell r="I26">
            <v>-136.5</v>
          </cell>
          <cell r="J26">
            <v>-143.80000000000001</v>
          </cell>
          <cell r="K26">
            <v>-143.30000000000001</v>
          </cell>
          <cell r="L26">
            <v>-139.30000000000001</v>
          </cell>
          <cell r="M26">
            <v>-144.6</v>
          </cell>
          <cell r="N26">
            <v>-143.5</v>
          </cell>
          <cell r="O26">
            <v>-143.5</v>
          </cell>
          <cell r="P26">
            <v>-158.5</v>
          </cell>
          <cell r="R26">
            <v>-144.6</v>
          </cell>
          <cell r="S26">
            <v>-139.69999999999999</v>
          </cell>
          <cell r="T26">
            <v>-185.6</v>
          </cell>
          <cell r="U26">
            <v>-186.3</v>
          </cell>
          <cell r="W26">
            <v>-144.6</v>
          </cell>
          <cell r="X26">
            <v>-139.69999999999999</v>
          </cell>
          <cell r="Z26">
            <v>-185.6</v>
          </cell>
          <cell r="AA26">
            <v>0</v>
          </cell>
          <cell r="AC26">
            <v>-185.6</v>
          </cell>
          <cell r="AD26">
            <v>-186.3</v>
          </cell>
          <cell r="AE26">
            <v>-165.1</v>
          </cell>
          <cell r="AF26">
            <v>-165.1</v>
          </cell>
          <cell r="AH26">
            <v>-144.6</v>
          </cell>
          <cell r="AI26">
            <v>-139.69999999999999</v>
          </cell>
          <cell r="AJ26">
            <v>-185.6</v>
          </cell>
          <cell r="AK26">
            <v>-177.9</v>
          </cell>
          <cell r="AL26">
            <v>-186.3</v>
          </cell>
          <cell r="AM26">
            <v>-165.1</v>
          </cell>
          <cell r="AN26">
            <v>-165.1</v>
          </cell>
          <cell r="AO26">
            <v>-165.1</v>
          </cell>
          <cell r="AP26">
            <v>-188.5</v>
          </cell>
          <cell r="AQ26">
            <v>-191.70000000000002</v>
          </cell>
          <cell r="AS26">
            <v>-186.3</v>
          </cell>
          <cell r="AT26">
            <v>-165.1</v>
          </cell>
          <cell r="AU26">
            <v>-165.1</v>
          </cell>
          <cell r="AV26">
            <v>-165.1</v>
          </cell>
          <cell r="AW26">
            <v>-188.5</v>
          </cell>
          <cell r="AX26">
            <v>-191.70000000000002</v>
          </cell>
        </row>
        <row r="27">
          <cell r="A27" t="str">
            <v>Of which: guarantee deposits</v>
          </cell>
          <cell r="G27">
            <v>0</v>
          </cell>
          <cell r="H27">
            <v>-8.6999999999999993</v>
          </cell>
          <cell r="I27">
            <v>-15.7</v>
          </cell>
          <cell r="J27">
            <v>-4.5</v>
          </cell>
          <cell r="K27">
            <v>-4.5</v>
          </cell>
          <cell r="L27">
            <v>0</v>
          </cell>
          <cell r="M27">
            <v>-4.5</v>
          </cell>
          <cell r="N27">
            <v>-4.5</v>
          </cell>
          <cell r="O27">
            <v>-4.5</v>
          </cell>
          <cell r="P27">
            <v>-4.5</v>
          </cell>
          <cell r="R27">
            <v>0</v>
          </cell>
          <cell r="S27">
            <v>-4.5</v>
          </cell>
          <cell r="T27">
            <v>-4.5</v>
          </cell>
          <cell r="U27">
            <v>-4.5</v>
          </cell>
          <cell r="W27">
            <v>0</v>
          </cell>
          <cell r="X27">
            <v>-4.5</v>
          </cell>
          <cell r="Z27">
            <v>0</v>
          </cell>
          <cell r="AA27">
            <v>0</v>
          </cell>
          <cell r="AC27">
            <v>-3</v>
          </cell>
          <cell r="AD27">
            <v>-3</v>
          </cell>
          <cell r="AE27">
            <v>-3</v>
          </cell>
          <cell r="AF27">
            <v>-3</v>
          </cell>
          <cell r="AH27">
            <v>0</v>
          </cell>
          <cell r="AI27">
            <v>-4.5</v>
          </cell>
          <cell r="AJ27">
            <v>-3</v>
          </cell>
          <cell r="AK27">
            <v>0</v>
          </cell>
          <cell r="AL27">
            <v>-3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S27">
            <v>-3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</row>
        <row r="28">
          <cell r="A28" t="str">
            <v xml:space="preserve">                                    treasury bills</v>
          </cell>
          <cell r="G28">
            <v>0</v>
          </cell>
          <cell r="H28">
            <v>0</v>
          </cell>
          <cell r="I28">
            <v>0</v>
          </cell>
          <cell r="J28">
            <v>27.4</v>
          </cell>
          <cell r="K28">
            <v>27.4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23.001999999999999</v>
          </cell>
          <cell r="S28">
            <v>15</v>
          </cell>
          <cell r="T28">
            <v>15</v>
          </cell>
          <cell r="U28">
            <v>15</v>
          </cell>
          <cell r="W28">
            <v>35.001999999999995</v>
          </cell>
          <cell r="X28">
            <v>22.826086956521738</v>
          </cell>
          <cell r="Z28">
            <v>0</v>
          </cell>
          <cell r="AA28">
            <v>15</v>
          </cell>
          <cell r="AC28">
            <v>15</v>
          </cell>
          <cell r="AD28">
            <v>15</v>
          </cell>
          <cell r="AE28">
            <v>15</v>
          </cell>
          <cell r="AF28">
            <v>15</v>
          </cell>
          <cell r="AH28">
            <v>58.5</v>
          </cell>
          <cell r="AI28">
            <v>32.608695652173914</v>
          </cell>
          <cell r="AJ28">
            <v>18.100000000000001</v>
          </cell>
          <cell r="AK28">
            <v>15</v>
          </cell>
          <cell r="AL28">
            <v>33.9</v>
          </cell>
          <cell r="AM28">
            <v>7.5</v>
          </cell>
          <cell r="AN28">
            <v>7.5</v>
          </cell>
          <cell r="AO28">
            <v>7.5</v>
          </cell>
          <cell r="AP28">
            <v>7.5</v>
          </cell>
          <cell r="AQ28">
            <v>7.5</v>
          </cell>
          <cell r="AS28">
            <v>37.5</v>
          </cell>
          <cell r="AT28">
            <v>7.5</v>
          </cell>
          <cell r="AU28">
            <v>7.5</v>
          </cell>
          <cell r="AV28">
            <v>7.5</v>
          </cell>
          <cell r="AW28">
            <v>7.5</v>
          </cell>
          <cell r="AX28">
            <v>7.5</v>
          </cell>
        </row>
        <row r="29">
          <cell r="A29" t="str">
            <v>Other institutions</v>
          </cell>
          <cell r="B29">
            <v>0.70000000000000018</v>
          </cell>
          <cell r="C29">
            <v>1.6</v>
          </cell>
          <cell r="D29">
            <v>1.7999999999999998</v>
          </cell>
          <cell r="E29">
            <v>-0.20000000000000018</v>
          </cell>
          <cell r="F29">
            <v>0.20000000000000018</v>
          </cell>
          <cell r="G29">
            <v>1.3000000000000003</v>
          </cell>
          <cell r="H29">
            <v>1.1000000000000001</v>
          </cell>
          <cell r="I29">
            <v>1.5000000000000004</v>
          </cell>
          <cell r="J29">
            <v>2.9999999999999996</v>
          </cell>
          <cell r="K29">
            <v>1.6999999999999993</v>
          </cell>
          <cell r="L29">
            <v>1.5</v>
          </cell>
          <cell r="M29">
            <v>2.9</v>
          </cell>
          <cell r="N29">
            <v>0.79999999999999982</v>
          </cell>
          <cell r="O29">
            <v>0.8</v>
          </cell>
          <cell r="P29">
            <v>2.8</v>
          </cell>
          <cell r="Q29">
            <v>3.6</v>
          </cell>
          <cell r="R29">
            <v>2.9</v>
          </cell>
          <cell r="S29">
            <v>0.8</v>
          </cell>
          <cell r="T29">
            <v>0.8</v>
          </cell>
          <cell r="U29">
            <v>5.9</v>
          </cell>
          <cell r="W29">
            <v>2.9</v>
          </cell>
          <cell r="X29">
            <v>0.8</v>
          </cell>
          <cell r="Z29">
            <v>0.8</v>
          </cell>
          <cell r="AA29">
            <v>0</v>
          </cell>
          <cell r="AC29">
            <v>0.8</v>
          </cell>
          <cell r="AD29">
            <v>5.9</v>
          </cell>
          <cell r="AE29">
            <v>10.6</v>
          </cell>
          <cell r="AF29">
            <v>9.8000000000000007</v>
          </cell>
          <cell r="AH29">
            <v>2.9</v>
          </cell>
          <cell r="AI29">
            <v>0.8</v>
          </cell>
          <cell r="AJ29">
            <v>0.8</v>
          </cell>
          <cell r="AK29">
            <v>7.5</v>
          </cell>
          <cell r="AL29">
            <v>5.9</v>
          </cell>
          <cell r="AM29">
            <v>10.6</v>
          </cell>
          <cell r="AN29">
            <v>9.8000000000000007</v>
          </cell>
          <cell r="AO29">
            <v>9.8000000000000007</v>
          </cell>
          <cell r="AP29">
            <v>4.5999999999999996</v>
          </cell>
          <cell r="AQ29">
            <v>3.5</v>
          </cell>
          <cell r="AS29">
            <v>5.9</v>
          </cell>
          <cell r="AT29">
            <v>10.6</v>
          </cell>
          <cell r="AU29">
            <v>9.8000000000000007</v>
          </cell>
          <cell r="AV29">
            <v>9.8000000000000007</v>
          </cell>
          <cell r="AW29">
            <v>4.5999999999999996</v>
          </cell>
          <cell r="AX29">
            <v>3.5</v>
          </cell>
        </row>
        <row r="31">
          <cell r="A31" t="str">
            <v xml:space="preserve">Credit to the economy  </v>
          </cell>
          <cell r="B31">
            <v>255</v>
          </cell>
          <cell r="C31">
            <v>278.5</v>
          </cell>
          <cell r="D31">
            <v>286.7</v>
          </cell>
          <cell r="E31">
            <v>348.20000000000005</v>
          </cell>
          <cell r="F31">
            <v>396</v>
          </cell>
          <cell r="G31">
            <v>440.4</v>
          </cell>
          <cell r="H31">
            <v>486.09999999999997</v>
          </cell>
          <cell r="I31">
            <v>625.1</v>
          </cell>
          <cell r="J31">
            <v>655.5</v>
          </cell>
          <cell r="K31">
            <v>677.7</v>
          </cell>
          <cell r="L31">
            <v>721.33342704323695</v>
          </cell>
          <cell r="M31">
            <v>686.62555288461544</v>
          </cell>
          <cell r="N31">
            <v>686.4</v>
          </cell>
          <cell r="O31">
            <v>686.4</v>
          </cell>
          <cell r="P31">
            <v>747.8</v>
          </cell>
          <cell r="Q31">
            <v>751.2</v>
          </cell>
          <cell r="R31">
            <v>751.9</v>
          </cell>
          <cell r="S31">
            <v>746.76670549576966</v>
          </cell>
          <cell r="T31">
            <v>784</v>
          </cell>
          <cell r="U31">
            <v>784.6</v>
          </cell>
          <cell r="W31">
            <v>825.31566147245178</v>
          </cell>
          <cell r="X31">
            <v>810.11118892607158</v>
          </cell>
          <cell r="Z31">
            <v>855.09909617447545</v>
          </cell>
          <cell r="AA31">
            <v>0</v>
          </cell>
          <cell r="AC31">
            <v>855.09909617447545</v>
          </cell>
          <cell r="AD31">
            <v>830.57029694048288</v>
          </cell>
          <cell r="AE31">
            <v>856.3</v>
          </cell>
          <cell r="AF31">
            <v>856.9</v>
          </cell>
          <cell r="AH31">
            <v>908.6</v>
          </cell>
          <cell r="AI31">
            <v>881.63197210506928</v>
          </cell>
          <cell r="AJ31">
            <v>943.62190566580193</v>
          </cell>
          <cell r="AK31">
            <v>1021.1</v>
          </cell>
          <cell r="AL31">
            <v>878.31627008164628</v>
          </cell>
          <cell r="AM31">
            <v>924.82565771933196</v>
          </cell>
          <cell r="AN31">
            <v>935.1705840190582</v>
          </cell>
          <cell r="AO31">
            <v>1040.8175227476199</v>
          </cell>
          <cell r="AP31">
            <v>1019.5</v>
          </cell>
          <cell r="AQ31">
            <v>1067</v>
          </cell>
          <cell r="AS31">
            <v>946.34337203820041</v>
          </cell>
          <cell r="AT31">
            <v>980.02376921481516</v>
          </cell>
          <cell r="AU31">
            <v>1011.2654239052313</v>
          </cell>
          <cell r="AV31">
            <v>1140.2812382286604</v>
          </cell>
          <cell r="AW31">
            <v>1115.9349688930802</v>
          </cell>
          <cell r="AX31">
            <v>1206.7572054547659</v>
          </cell>
        </row>
        <row r="32">
          <cell r="A32" t="str">
            <v>Of which: crop credit</v>
          </cell>
          <cell r="F32">
            <v>2</v>
          </cell>
          <cell r="G32">
            <v>12.7</v>
          </cell>
          <cell r="H32">
            <v>1.7</v>
          </cell>
          <cell r="I32">
            <v>0</v>
          </cell>
          <cell r="J32">
            <v>5</v>
          </cell>
          <cell r="K32">
            <v>20.8</v>
          </cell>
          <cell r="L32">
            <v>5.3971527730513351</v>
          </cell>
          <cell r="M32">
            <v>0.9</v>
          </cell>
          <cell r="N32">
            <v>0.9</v>
          </cell>
          <cell r="O32">
            <v>0.9</v>
          </cell>
          <cell r="P32">
            <v>5.3</v>
          </cell>
          <cell r="Q32">
            <v>1.4</v>
          </cell>
          <cell r="R32">
            <v>8</v>
          </cell>
          <cell r="S32">
            <v>0</v>
          </cell>
          <cell r="T32">
            <v>1.3</v>
          </cell>
          <cell r="U32">
            <v>3.6</v>
          </cell>
          <cell r="W32">
            <v>8.6334990105777472</v>
          </cell>
          <cell r="X32">
            <v>0</v>
          </cell>
          <cell r="Z32">
            <v>2.2000000000000002</v>
          </cell>
          <cell r="AA32">
            <v>0</v>
          </cell>
          <cell r="AC32">
            <v>2.2000000000000002</v>
          </cell>
          <cell r="AD32">
            <v>2.2000000000000002</v>
          </cell>
          <cell r="AE32">
            <v>14</v>
          </cell>
          <cell r="AF32">
            <v>14</v>
          </cell>
          <cell r="AH32">
            <v>9.3000000000000007</v>
          </cell>
          <cell r="AI32">
            <v>0</v>
          </cell>
          <cell r="AJ32">
            <v>2.2000000000000002</v>
          </cell>
          <cell r="AK32">
            <v>20.5</v>
          </cell>
          <cell r="AL32">
            <v>2.2000000000000002</v>
          </cell>
          <cell r="AM32">
            <v>15.049299971245079</v>
          </cell>
          <cell r="AN32">
            <v>15.171295653656054</v>
          </cell>
          <cell r="AO32">
            <v>15.099144909503959</v>
          </cell>
          <cell r="AP32">
            <v>12.3</v>
          </cell>
          <cell r="AQ32">
            <v>10.1</v>
          </cell>
          <cell r="AS32">
            <v>2.3602354571815711</v>
          </cell>
          <cell r="AT32">
            <v>16.013093723255807</v>
          </cell>
          <cell r="AU32">
            <v>16.271435460068712</v>
          </cell>
          <cell r="AV32">
            <v>16.235894444031146</v>
          </cell>
          <cell r="AW32">
            <v>13.181064419583203</v>
          </cell>
          <cell r="AX32">
            <v>10.749411493054097</v>
          </cell>
        </row>
        <row r="34">
          <cell r="A34" t="str">
            <v>Other items (net)</v>
          </cell>
          <cell r="B34">
            <v>-33.299999999999997</v>
          </cell>
          <cell r="C34">
            <v>-36.299999999999997</v>
          </cell>
          <cell r="D34">
            <v>-50.7</v>
          </cell>
          <cell r="E34">
            <v>-72.7</v>
          </cell>
          <cell r="F34">
            <v>-18.5</v>
          </cell>
          <cell r="G34">
            <v>-42.6</v>
          </cell>
          <cell r="H34">
            <v>-64.5</v>
          </cell>
          <cell r="I34">
            <v>-83.6</v>
          </cell>
          <cell r="J34">
            <v>-101.8</v>
          </cell>
          <cell r="K34">
            <v>-82.5</v>
          </cell>
          <cell r="L34">
            <v>-100.3</v>
          </cell>
          <cell r="M34">
            <v>-93.8</v>
          </cell>
          <cell r="N34">
            <v>-115.6</v>
          </cell>
          <cell r="O34">
            <v>-115.6</v>
          </cell>
          <cell r="P34">
            <v>-103.8</v>
          </cell>
          <cell r="Q34">
            <v>-115.7</v>
          </cell>
          <cell r="R34">
            <v>-100.366</v>
          </cell>
          <cell r="S34">
            <v>-132.05566821260123</v>
          </cell>
          <cell r="T34">
            <v>-112.4</v>
          </cell>
          <cell r="U34">
            <v>-119</v>
          </cell>
          <cell r="W34">
            <v>-107.39162</v>
          </cell>
          <cell r="X34">
            <v>-145.47828987331926</v>
          </cell>
          <cell r="Z34">
            <v>-132.98939302378162</v>
          </cell>
          <cell r="AA34">
            <v>0</v>
          </cell>
          <cell r="AC34">
            <v>-132.98939302378162</v>
          </cell>
          <cell r="AD34">
            <v>-122.20473253013949</v>
          </cell>
          <cell r="AE34">
            <v>-112.8</v>
          </cell>
          <cell r="AF34">
            <v>-111.4</v>
          </cell>
          <cell r="AH34">
            <v>-114.9</v>
          </cell>
          <cell r="AI34">
            <v>-155.21281706883218</v>
          </cell>
          <cell r="AJ34">
            <v>-143.92671426107182</v>
          </cell>
          <cell r="AK34">
            <v>-144.69999999999999</v>
          </cell>
          <cell r="AL34">
            <v>-126.75044885113965</v>
          </cell>
          <cell r="AM34">
            <v>-115.46791588712007</v>
          </cell>
          <cell r="AN34">
            <v>-110.66859567446889</v>
          </cell>
          <cell r="AO34">
            <v>-108.74254637555907</v>
          </cell>
          <cell r="AP34">
            <v>-113.2</v>
          </cell>
          <cell r="AQ34">
            <v>-138.1</v>
          </cell>
          <cell r="AS34">
            <v>-128.46822671552258</v>
          </cell>
          <cell r="AT34">
            <v>-116.58657963618218</v>
          </cell>
          <cell r="AU34">
            <v>-111.40764395727732</v>
          </cell>
          <cell r="AV34">
            <v>-109.39006131486875</v>
          </cell>
          <cell r="AW34">
            <v>-114.35061802213325</v>
          </cell>
          <cell r="AX34">
            <v>-147.17004513303783</v>
          </cell>
        </row>
        <row r="36">
          <cell r="A36" t="str">
            <v>Broad money (M2)</v>
          </cell>
          <cell r="B36">
            <v>314.5</v>
          </cell>
          <cell r="C36">
            <v>446.9</v>
          </cell>
          <cell r="D36">
            <v>488</v>
          </cell>
          <cell r="E36">
            <v>540.9</v>
          </cell>
          <cell r="F36">
            <v>580.40000000000009</v>
          </cell>
          <cell r="G36">
            <v>630.29999999999995</v>
          </cell>
          <cell r="H36">
            <v>714.09999999999991</v>
          </cell>
          <cell r="I36">
            <v>790.4</v>
          </cell>
          <cell r="J36">
            <v>905.2</v>
          </cell>
          <cell r="K36">
            <v>941.5</v>
          </cell>
          <cell r="L36">
            <v>975.69727831222031</v>
          </cell>
          <cell r="M36">
            <v>979.9</v>
          </cell>
          <cell r="N36">
            <v>974.1</v>
          </cell>
          <cell r="O36">
            <v>974.1</v>
          </cell>
          <cell r="P36">
            <v>961.5</v>
          </cell>
          <cell r="Q36">
            <v>1010</v>
          </cell>
          <cell r="R36">
            <v>1066.5</v>
          </cell>
          <cell r="S36">
            <v>1039.8402443811706</v>
          </cell>
          <cell r="T36">
            <v>1089.2</v>
          </cell>
          <cell r="U36">
            <v>1280.5999999999999</v>
          </cell>
          <cell r="W36">
            <v>1164.8219767245525</v>
          </cell>
          <cell r="X36">
            <v>1130.3</v>
          </cell>
          <cell r="Z36">
            <v>1173.7183711143095</v>
          </cell>
          <cell r="AA36">
            <v>0</v>
          </cell>
          <cell r="AC36">
            <v>1173.7183711143095</v>
          </cell>
          <cell r="AD36">
            <v>1198.5101806034504</v>
          </cell>
          <cell r="AE36">
            <v>1298.2</v>
          </cell>
          <cell r="AF36">
            <v>1445.8</v>
          </cell>
          <cell r="AH36">
            <v>1265.0999999999999</v>
          </cell>
          <cell r="AI36">
            <v>1219.5</v>
          </cell>
          <cell r="AJ36">
            <v>1260.4294661476044</v>
          </cell>
          <cell r="AK36">
            <v>1492.7</v>
          </cell>
          <cell r="AL36">
            <v>1299.9489378335707</v>
          </cell>
          <cell r="AM36">
            <v>1413.6780034214933</v>
          </cell>
          <cell r="AN36">
            <v>1395.0688073128606</v>
          </cell>
          <cell r="AO36">
            <v>1677.8023268977913</v>
          </cell>
          <cell r="AP36">
            <v>1587.1</v>
          </cell>
          <cell r="AQ36">
            <v>1553.3</v>
          </cell>
          <cell r="AS36">
            <v>1382.2779655742188</v>
          </cell>
          <cell r="AT36">
            <v>1487.7408441585596</v>
          </cell>
          <cell r="AU36">
            <v>1563.6791543379345</v>
          </cell>
          <cell r="AV36">
            <v>1861.6185635208378</v>
          </cell>
          <cell r="AW36">
            <v>1748.2588731391129</v>
          </cell>
          <cell r="AX36">
            <v>1748.993202653709</v>
          </cell>
        </row>
        <row r="37">
          <cell r="A37" t="str">
            <v>Currency outside banks</v>
          </cell>
          <cell r="B37">
            <v>93.1</v>
          </cell>
          <cell r="C37">
            <v>145.69999999999999</v>
          </cell>
          <cell r="D37">
            <v>152.1</v>
          </cell>
          <cell r="E37">
            <v>142</v>
          </cell>
          <cell r="F37">
            <v>142.80000000000001</v>
          </cell>
          <cell r="G37">
            <v>158.5</v>
          </cell>
          <cell r="H37">
            <v>179.7</v>
          </cell>
          <cell r="I37">
            <v>172</v>
          </cell>
          <cell r="J37">
            <v>217.8</v>
          </cell>
          <cell r="K37">
            <v>201.1</v>
          </cell>
          <cell r="L37">
            <v>236.61183759265404</v>
          </cell>
          <cell r="M37">
            <v>204.6</v>
          </cell>
          <cell r="N37">
            <v>192.6</v>
          </cell>
          <cell r="O37">
            <v>192.6</v>
          </cell>
          <cell r="P37">
            <v>142.9</v>
          </cell>
          <cell r="Q37">
            <v>161</v>
          </cell>
          <cell r="R37">
            <v>218.2</v>
          </cell>
          <cell r="S37">
            <v>177.9</v>
          </cell>
          <cell r="T37">
            <v>171.6</v>
          </cell>
          <cell r="U37">
            <v>337.5</v>
          </cell>
          <cell r="W37">
            <v>233.29668551350804</v>
          </cell>
          <cell r="X37">
            <v>189.3049565082639</v>
          </cell>
          <cell r="Z37">
            <v>182.65560634606695</v>
          </cell>
          <cell r="AA37">
            <v>0</v>
          </cell>
          <cell r="AC37">
            <v>182.65560634606695</v>
          </cell>
          <cell r="AD37">
            <v>185.33777491042784</v>
          </cell>
          <cell r="AE37">
            <v>196.5</v>
          </cell>
          <cell r="AF37">
            <v>344.3</v>
          </cell>
          <cell r="AH37">
            <v>249.4</v>
          </cell>
          <cell r="AI37">
            <v>201.4016611978347</v>
          </cell>
          <cell r="AJ37">
            <v>194.32314565507738</v>
          </cell>
          <cell r="AK37">
            <v>323.2</v>
          </cell>
          <cell r="AL37">
            <v>199.17090017062097</v>
          </cell>
          <cell r="AM37">
            <v>209.26267459640414</v>
          </cell>
          <cell r="AN37">
            <v>169.31680889868284</v>
          </cell>
          <cell r="AO37">
            <v>349.69656356333309</v>
          </cell>
          <cell r="AP37">
            <v>421</v>
          </cell>
          <cell r="AQ37">
            <v>377.7</v>
          </cell>
          <cell r="AS37">
            <v>211.68566400805315</v>
          </cell>
          <cell r="AT37">
            <v>220.57173820749546</v>
          </cell>
          <cell r="AU37">
            <v>179.90157445601031</v>
          </cell>
          <cell r="AV37">
            <v>372.52674481177019</v>
          </cell>
          <cell r="AW37">
            <v>446.94675777597791</v>
          </cell>
          <cell r="AX37">
            <v>398.20841791351808</v>
          </cell>
        </row>
        <row r="38">
          <cell r="A38" t="str">
            <v xml:space="preserve">   Total deposits</v>
          </cell>
          <cell r="B38">
            <v>221.4</v>
          </cell>
          <cell r="C38">
            <v>301.2</v>
          </cell>
          <cell r="D38">
            <v>335.9</v>
          </cell>
          <cell r="E38">
            <v>398.9</v>
          </cell>
          <cell r="F38">
            <v>437.6</v>
          </cell>
          <cell r="G38">
            <v>471.8</v>
          </cell>
          <cell r="H38">
            <v>534.4</v>
          </cell>
          <cell r="I38">
            <v>618.4</v>
          </cell>
          <cell r="J38">
            <v>687.40000000000009</v>
          </cell>
          <cell r="N38">
            <v>781.5</v>
          </cell>
          <cell r="T38">
            <v>917.6</v>
          </cell>
          <cell r="U38">
            <v>943.1</v>
          </cell>
          <cell r="Z38">
            <v>991.06276476824257</v>
          </cell>
          <cell r="AA38">
            <v>0</v>
          </cell>
          <cell r="AC38">
            <v>991.06276476824257</v>
          </cell>
          <cell r="AD38">
            <v>1013.1724056930226</v>
          </cell>
          <cell r="AE38">
            <v>1101.7</v>
          </cell>
          <cell r="AF38">
            <v>1101.5</v>
          </cell>
          <cell r="AJ38">
            <v>1066.1063204925272</v>
          </cell>
          <cell r="AK38">
            <v>1169.5</v>
          </cell>
          <cell r="AL38">
            <v>1100.7780376629496</v>
          </cell>
          <cell r="AM38">
            <v>1204.4153288250891</v>
          </cell>
          <cell r="AN38">
            <v>1225.7519984141777</v>
          </cell>
          <cell r="AO38">
            <v>1328.1057633344583</v>
          </cell>
          <cell r="AP38">
            <v>1166.0999999999999</v>
          </cell>
          <cell r="AQ38">
            <v>1175.5999999999999</v>
          </cell>
          <cell r="AS38">
            <v>1170.5923015661656</v>
          </cell>
          <cell r="AT38">
            <v>1267.1691059510642</v>
          </cell>
          <cell r="AU38">
            <v>1383.7775798819241</v>
          </cell>
          <cell r="AV38">
            <v>1489.0918187090676</v>
          </cell>
          <cell r="AW38">
            <v>1301.312115363135</v>
          </cell>
          <cell r="AX38">
            <v>1350.7847847401908</v>
          </cell>
        </row>
        <row r="39">
          <cell r="A39" t="str">
            <v>Demand deposits</v>
          </cell>
          <cell r="B39">
            <v>94.2</v>
          </cell>
          <cell r="C39">
            <v>148.89999999999998</v>
          </cell>
          <cell r="D39">
            <v>158.89999999999998</v>
          </cell>
          <cell r="E39">
            <v>189.39999999999998</v>
          </cell>
          <cell r="F39">
            <v>199.90000000000003</v>
          </cell>
          <cell r="G39">
            <v>238.60000000000002</v>
          </cell>
          <cell r="H39">
            <v>261.2</v>
          </cell>
          <cell r="I39">
            <v>292.89999999999998</v>
          </cell>
          <cell r="J39">
            <v>323.5</v>
          </cell>
          <cell r="K39">
            <v>359.09999999999997</v>
          </cell>
          <cell r="L39">
            <v>346.28101268122811</v>
          </cell>
          <cell r="M39">
            <v>371.2</v>
          </cell>
          <cell r="N39">
            <v>372.6</v>
          </cell>
          <cell r="O39">
            <v>372.6</v>
          </cell>
          <cell r="P39">
            <v>409.3</v>
          </cell>
          <cell r="Q39">
            <v>431.3</v>
          </cell>
          <cell r="R39">
            <v>424.6</v>
          </cell>
          <cell r="S39">
            <v>438.24024438117061</v>
          </cell>
          <cell r="T39">
            <v>478</v>
          </cell>
          <cell r="U39">
            <v>495.40000000000003</v>
          </cell>
          <cell r="W39">
            <v>438.38875721090045</v>
          </cell>
          <cell r="X39">
            <v>448.64331824059002</v>
          </cell>
          <cell r="Z39" t="str">
            <v>...</v>
          </cell>
          <cell r="AA39" t="str">
            <v>...</v>
          </cell>
          <cell r="AC39">
            <v>472.51437767453262</v>
          </cell>
          <cell r="AD39">
            <v>483.055711274754</v>
          </cell>
          <cell r="AE39">
            <v>563.4</v>
          </cell>
          <cell r="AF39">
            <v>563.1</v>
          </cell>
          <cell r="AH39">
            <v>478</v>
          </cell>
          <cell r="AI39">
            <v>485.40427516018826</v>
          </cell>
          <cell r="AJ39">
            <v>508.29330136342378</v>
          </cell>
          <cell r="AK39">
            <v>584.1</v>
          </cell>
          <cell r="AL39">
            <v>524.8239242907423</v>
          </cell>
          <cell r="AM39">
            <v>705.0032416994186</v>
          </cell>
          <cell r="AN39">
            <v>701.65346287876378</v>
          </cell>
          <cell r="AO39">
            <v>833.53380111335423</v>
          </cell>
          <cell r="AP39">
            <v>586.9</v>
          </cell>
          <cell r="AQ39">
            <v>593.29999999999995</v>
          </cell>
          <cell r="AS39">
            <v>558.109650113312</v>
          </cell>
          <cell r="AT39">
            <v>741.73609891558601</v>
          </cell>
          <cell r="AU39">
            <v>792.11156256265167</v>
          </cell>
          <cell r="AV39">
            <v>934.57042211689588</v>
          </cell>
          <cell r="AW39">
            <v>826.40821692048621</v>
          </cell>
          <cell r="AX39">
            <v>681.71198773932906</v>
          </cell>
        </row>
        <row r="40">
          <cell r="A40" t="str">
            <v>Time deposits</v>
          </cell>
          <cell r="B40">
            <v>127.2</v>
          </cell>
          <cell r="C40">
            <v>152.30000000000001</v>
          </cell>
          <cell r="D40">
            <v>177</v>
          </cell>
          <cell r="E40">
            <v>209.5</v>
          </cell>
          <cell r="F40">
            <v>237.7</v>
          </cell>
          <cell r="G40">
            <v>233.2</v>
          </cell>
          <cell r="H40">
            <v>273.2</v>
          </cell>
          <cell r="I40">
            <v>325.5</v>
          </cell>
          <cell r="J40">
            <v>363.9</v>
          </cell>
          <cell r="K40">
            <v>381.3</v>
          </cell>
          <cell r="L40">
            <v>392.80442803833813</v>
          </cell>
          <cell r="M40">
            <v>404.1</v>
          </cell>
          <cell r="N40">
            <v>408.9</v>
          </cell>
          <cell r="O40">
            <v>408.9</v>
          </cell>
          <cell r="P40">
            <v>409.3</v>
          </cell>
          <cell r="Q40">
            <v>417.7</v>
          </cell>
          <cell r="R40">
            <v>423.7</v>
          </cell>
          <cell r="S40">
            <v>423.7</v>
          </cell>
          <cell r="T40">
            <v>439.6</v>
          </cell>
          <cell r="U40">
            <v>447.7</v>
          </cell>
          <cell r="W40">
            <v>493.13653400014408</v>
          </cell>
          <cell r="X40">
            <v>492.35172525114649</v>
          </cell>
          <cell r="Z40" t="str">
            <v>...</v>
          </cell>
          <cell r="AA40" t="str">
            <v>...</v>
          </cell>
          <cell r="AC40">
            <v>518.54838709370995</v>
          </cell>
          <cell r="AD40">
            <v>530.11669441826859</v>
          </cell>
          <cell r="AE40">
            <v>538.29999999999995</v>
          </cell>
          <cell r="AF40">
            <v>538.4</v>
          </cell>
          <cell r="AH40">
            <v>537.70000000000005</v>
          </cell>
          <cell r="AI40">
            <v>532.69406364197766</v>
          </cell>
          <cell r="AJ40">
            <v>557.8130191291034</v>
          </cell>
          <cell r="AK40">
            <v>585.4</v>
          </cell>
          <cell r="AL40">
            <v>575.9541133722073</v>
          </cell>
          <cell r="AM40">
            <v>499.41208712567044</v>
          </cell>
          <cell r="AN40">
            <v>524.09853553541393</v>
          </cell>
          <cell r="AO40">
            <v>494.57196222110412</v>
          </cell>
          <cell r="AP40">
            <v>579.20000000000005</v>
          </cell>
          <cell r="AQ40">
            <v>582.29999999999995</v>
          </cell>
          <cell r="AS40">
            <v>612.48265145285359</v>
          </cell>
          <cell r="AT40">
            <v>525.43300703547823</v>
          </cell>
          <cell r="AU40">
            <v>591.66601731927244</v>
          </cell>
          <cell r="AV40">
            <v>554.52139659217175</v>
          </cell>
          <cell r="AW40">
            <v>474.90389844264888</v>
          </cell>
          <cell r="AX40">
            <v>669.07279700086178</v>
          </cell>
        </row>
        <row r="42">
          <cell r="I42" t="str">
            <v>(Change in percentage of beginning-of-period money stock)</v>
          </cell>
          <cell r="J42" t="str">
            <v>(Change in percentage of beginning-of-period broad money stock)</v>
          </cell>
        </row>
        <row r="44">
          <cell r="A44" t="str">
            <v>Net foreign assets</v>
          </cell>
          <cell r="B44" t="str">
            <v>…</v>
          </cell>
          <cell r="C44">
            <v>50.492845786963429</v>
          </cell>
          <cell r="D44">
            <v>11.232938017453579</v>
          </cell>
          <cell r="E44">
            <v>7.1516393442622785</v>
          </cell>
          <cell r="F44">
            <v>15.862451469772607</v>
          </cell>
          <cell r="G44">
            <v>6.1681598897312186</v>
          </cell>
          <cell r="H44">
            <v>8.3452324290020634</v>
          </cell>
          <cell r="I44">
            <v>-2.1425570648368635</v>
          </cell>
          <cell r="J44">
            <v>10.235323886639685</v>
          </cell>
          <cell r="K44">
            <v>1.2593901900132574</v>
          </cell>
          <cell r="L44">
            <v>3.2912236808186091</v>
          </cell>
          <cell r="M44">
            <v>12.140963323022525</v>
          </cell>
          <cell r="N44">
            <v>14.052143172779486</v>
          </cell>
          <cell r="P44">
            <v>-1.1703110563597143</v>
          </cell>
          <cell r="Q44">
            <v>3.7265167847243679</v>
          </cell>
          <cell r="R44">
            <v>3.1</v>
          </cell>
          <cell r="S44">
            <v>1.5636323448186951</v>
          </cell>
          <cell r="T44">
            <v>5.7996304660234097</v>
          </cell>
          <cell r="U44">
            <v>26.075351606611228</v>
          </cell>
          <cell r="W44">
            <v>6.5715791975925502</v>
          </cell>
          <cell r="X44">
            <v>6.5662527064305181</v>
          </cell>
          <cell r="Z44">
            <v>6.0307898156760897</v>
          </cell>
          <cell r="AA44">
            <v>0</v>
          </cell>
          <cell r="AC44">
            <v>6.0307898156760897</v>
          </cell>
          <cell r="AD44">
            <v>6.3587297525217092</v>
          </cell>
          <cell r="AE44">
            <v>12.810176475857746</v>
          </cell>
          <cell r="AF44">
            <v>9.8000937060752769</v>
          </cell>
          <cell r="AH44">
            <v>4.3</v>
          </cell>
          <cell r="AI44">
            <v>2.9875595174784531</v>
          </cell>
          <cell r="AJ44">
            <v>2.6848157417477991</v>
          </cell>
          <cell r="AK44">
            <v>2.448471434499937</v>
          </cell>
          <cell r="AL44">
            <v>4.6524648560166817</v>
          </cell>
          <cell r="AM44">
            <v>6.8512323691763743</v>
          </cell>
          <cell r="AN44">
            <v>8.3514382987562676</v>
          </cell>
          <cell r="AO44">
            <v>4.3530656393183573</v>
          </cell>
          <cell r="AP44">
            <v>2.4899709503389129</v>
          </cell>
          <cell r="AQ44">
            <v>-1.155069857518332</v>
          </cell>
          <cell r="AS44">
            <v>2.0990224915369704</v>
          </cell>
          <cell r="AT44">
            <v>6.1786043811301949</v>
          </cell>
          <cell r="AU44">
            <v>6.100195652381923</v>
          </cell>
          <cell r="AV44">
            <v>2.6215246072707981</v>
          </cell>
          <cell r="AW44">
            <v>6.6225063802161133</v>
          </cell>
          <cell r="AX44">
            <v>4.7110972325118228</v>
          </cell>
        </row>
        <row r="45">
          <cell r="A45" t="str">
            <v>BCEAO</v>
          </cell>
          <cell r="B45" t="str">
            <v>…</v>
          </cell>
          <cell r="C45">
            <v>42.066772655007945</v>
          </cell>
          <cell r="D45">
            <v>9.3980756321324819</v>
          </cell>
          <cell r="E45">
            <v>5.7581967213114567</v>
          </cell>
          <cell r="F45">
            <v>14.217045664633027</v>
          </cell>
          <cell r="G45">
            <v>2.5155065472088203</v>
          </cell>
          <cell r="H45">
            <v>3.188957639219423</v>
          </cell>
          <cell r="I45">
            <v>-2.6886990617560635</v>
          </cell>
          <cell r="J45">
            <v>9.1472672064777409</v>
          </cell>
          <cell r="K45">
            <v>1.2704374723817939</v>
          </cell>
          <cell r="L45">
            <v>3.2912236808186073</v>
          </cell>
          <cell r="M45">
            <v>8.6279275298276517</v>
          </cell>
          <cell r="N45">
            <v>7.8435704816615051</v>
          </cell>
          <cell r="P45">
            <v>2.340622112719434</v>
          </cell>
          <cell r="Q45">
            <v>6.8062827225130906</v>
          </cell>
          <cell r="R45">
            <v>2.1</v>
          </cell>
          <cell r="S45">
            <v>3.1967672247201526</v>
          </cell>
          <cell r="T45">
            <v>3.0999794703346382</v>
          </cell>
          <cell r="U45">
            <v>21.958731136433624</v>
          </cell>
          <cell r="W45">
            <v>5.6255881856164907</v>
          </cell>
          <cell r="X45">
            <v>5.6023257903334205</v>
          </cell>
          <cell r="Z45">
            <v>5.435031460920305</v>
          </cell>
          <cell r="AA45">
            <v>0</v>
          </cell>
          <cell r="AC45">
            <v>5.4350314609203076</v>
          </cell>
          <cell r="AD45">
            <v>5.0203798465824487</v>
          </cell>
          <cell r="AE45">
            <v>12.810176475857748</v>
          </cell>
          <cell r="AF45">
            <v>9.8000937060752875</v>
          </cell>
          <cell r="AH45">
            <v>3.3</v>
          </cell>
          <cell r="AI45">
            <v>2.0387024883711344</v>
          </cell>
          <cell r="AJ45">
            <v>1.8673751839339825</v>
          </cell>
          <cell r="AK45">
            <v>2.1579748236270611</v>
          </cell>
          <cell r="AL45">
            <v>3.848441648208123</v>
          </cell>
          <cell r="AM45">
            <v>6.0840162237442392</v>
          </cell>
          <cell r="AN45">
            <v>7.5604598997727788</v>
          </cell>
          <cell r="AO45">
            <v>3.6641736763912478</v>
          </cell>
          <cell r="AP45">
            <v>2.9741319684603682</v>
          </cell>
          <cell r="AQ45">
            <v>0.65015908147737334</v>
          </cell>
          <cell r="AS45">
            <v>1.2383106070650589</v>
          </cell>
          <cell r="AT45">
            <v>5.4388319594974881</v>
          </cell>
          <cell r="AU45">
            <v>5.3505552084712127</v>
          </cell>
          <cell r="AV45">
            <v>1.9982092242639982</v>
          </cell>
          <cell r="AW45">
            <v>6.0169994808398917</v>
          </cell>
          <cell r="AX45">
            <v>4.1538964342114317</v>
          </cell>
        </row>
        <row r="46">
          <cell r="A46" t="str">
            <v>Commercial banks</v>
          </cell>
          <cell r="B46" t="str">
            <v>…</v>
          </cell>
          <cell r="C46">
            <v>8.4260731319554889</v>
          </cell>
          <cell r="D46">
            <v>1.8348623853210986</v>
          </cell>
          <cell r="E46">
            <v>1.3934426229508206</v>
          </cell>
          <cell r="F46">
            <v>1.6454058051395819</v>
          </cell>
          <cell r="G46">
            <v>3.6526533425223979</v>
          </cell>
          <cell r="H46">
            <v>5.1562747897826418</v>
          </cell>
          <cell r="I46">
            <v>0.54614199691919985</v>
          </cell>
          <cell r="J46">
            <v>1.0880566801619445</v>
          </cell>
          <cell r="K46">
            <v>-1.104728236853828E-2</v>
          </cell>
          <cell r="L46">
            <v>0</v>
          </cell>
          <cell r="M46">
            <v>3.5130357931948719</v>
          </cell>
          <cell r="N46">
            <v>6.2085726911179835</v>
          </cell>
          <cell r="P46">
            <v>-3.510933169079149</v>
          </cell>
          <cell r="Q46">
            <v>-3.0797659377887276</v>
          </cell>
          <cell r="R46">
            <v>1</v>
          </cell>
          <cell r="S46">
            <v>-1.6331348799014571</v>
          </cell>
          <cell r="T46">
            <v>2.6996509956887715</v>
          </cell>
          <cell r="U46">
            <v>4.1166204701776028</v>
          </cell>
          <cell r="W46">
            <v>0.9459910119760615</v>
          </cell>
          <cell r="X46">
            <v>0.9639269160971039</v>
          </cell>
          <cell r="Z46">
            <v>0.59575835475578709</v>
          </cell>
          <cell r="AA46">
            <v>0</v>
          </cell>
          <cell r="AC46">
            <v>0.59575835475578709</v>
          </cell>
          <cell r="AD46">
            <v>1.3383499059392634</v>
          </cell>
          <cell r="AE46">
            <v>0</v>
          </cell>
          <cell r="AF46">
            <v>0</v>
          </cell>
          <cell r="AH46">
            <v>0.9</v>
          </cell>
          <cell r="AI46">
            <v>0.94885702910731606</v>
          </cell>
          <cell r="AJ46">
            <v>0.81744055781381386</v>
          </cell>
          <cell r="AK46">
            <v>0.29049661087287237</v>
          </cell>
          <cell r="AL46">
            <v>0.80402320780855585</v>
          </cell>
          <cell r="AM46">
            <v>0.76721614543213956</v>
          </cell>
          <cell r="AN46">
            <v>0.79097839898348443</v>
          </cell>
          <cell r="AO46">
            <v>0.68889196292710175</v>
          </cell>
          <cell r="AP46">
            <v>-0.48416101812145523</v>
          </cell>
          <cell r="AQ46">
            <v>-1.8052289389957135</v>
          </cell>
          <cell r="AS46">
            <v>0.86071188447191782</v>
          </cell>
          <cell r="AT46">
            <v>0.73977242163270307</v>
          </cell>
          <cell r="AU46">
            <v>0.74964044391071372</v>
          </cell>
          <cell r="AV46">
            <v>0.62331538300680334</v>
          </cell>
          <cell r="AW46">
            <v>0.60550689937622171</v>
          </cell>
          <cell r="AX46">
            <v>0.55720079830039648</v>
          </cell>
        </row>
        <row r="48">
          <cell r="A48" t="str">
            <v>Net domestic assets</v>
          </cell>
          <cell r="B48" t="str">
            <v>…</v>
          </cell>
          <cell r="C48">
            <v>-8.3942766295707401</v>
          </cell>
          <cell r="D48">
            <v>-2.0362497202953986</v>
          </cell>
          <cell r="E48">
            <v>3.6885245901639578</v>
          </cell>
          <cell r="F48">
            <v>-8.559807727860985</v>
          </cell>
          <cell r="G48">
            <v>2.4293590627153723</v>
          </cell>
          <cell r="H48">
            <v>4.9500237981913449</v>
          </cell>
          <cell r="I48">
            <v>12.827335107127858</v>
          </cell>
          <cell r="J48">
            <v>4.2889676113360444</v>
          </cell>
          <cell r="K48">
            <v>2.7507733097657825</v>
          </cell>
          <cell r="L48">
            <v>4.6518317802081057</v>
          </cell>
          <cell r="M48">
            <v>-3.8886433937251481</v>
          </cell>
          <cell r="N48">
            <v>-6.4405656208572886</v>
          </cell>
          <cell r="P48">
            <v>-0.12319063751154212</v>
          </cell>
          <cell r="Q48">
            <v>-4.1063545837180707E-2</v>
          </cell>
          <cell r="R48">
            <v>5.7</v>
          </cell>
          <cell r="S48">
            <v>5.1742289137699391</v>
          </cell>
          <cell r="T48">
            <v>6.0049271196879488</v>
          </cell>
          <cell r="U48">
            <v>5.389590391130274</v>
          </cell>
          <cell r="W48">
            <v>2.6471584346292714</v>
          </cell>
          <cell r="X48">
            <v>2.1331370419114806</v>
          </cell>
          <cell r="Z48">
            <v>1.7288843593431451</v>
          </cell>
          <cell r="AA48">
            <v>0</v>
          </cell>
          <cell r="AC48">
            <v>1.7288843593431451</v>
          </cell>
          <cell r="AD48">
            <v>1.0057941750470802</v>
          </cell>
          <cell r="AE48">
            <v>3.4847263280480241</v>
          </cell>
          <cell r="AF48">
            <v>3.1001093237544941</v>
          </cell>
          <cell r="AH48">
            <v>4.3</v>
          </cell>
          <cell r="AI48">
            <v>4.9041506479643813</v>
          </cell>
          <cell r="AJ48">
            <v>4.702910067721529</v>
          </cell>
          <cell r="AK48">
            <v>0.7954073869138194</v>
          </cell>
          <cell r="AL48">
            <v>3.8112727802415236</v>
          </cell>
          <cell r="AM48">
            <v>2.0440074568514488</v>
          </cell>
          <cell r="AN48">
            <v>2.4386512273603631</v>
          </cell>
          <cell r="AO48">
            <v>11.693574760307559</v>
          </cell>
          <cell r="AP48">
            <v>7.2831650297413164</v>
          </cell>
          <cell r="AQ48">
            <v>8.5903997786692443</v>
          </cell>
          <cell r="AS48">
            <v>4.2342284035215263</v>
          </cell>
          <cell r="AT48">
            <v>-0.93958668701500436</v>
          </cell>
          <cell r="AU48">
            <v>5.9859714342326837</v>
          </cell>
          <cell r="AV48">
            <v>8.3342497218134497</v>
          </cell>
          <cell r="AW48">
            <v>3.5317922234706667</v>
          </cell>
          <cell r="AX48">
            <v>7.8874479714866981</v>
          </cell>
        </row>
        <row r="49">
          <cell r="A49" t="str">
            <v xml:space="preserve">   Net credit to the government</v>
          </cell>
          <cell r="B49" t="str">
            <v>…</v>
          </cell>
          <cell r="C49">
            <v>-14.912559618441964</v>
          </cell>
          <cell r="D49">
            <v>-0.6489147460281891</v>
          </cell>
          <cell r="E49">
            <v>-4.4057377049180326</v>
          </cell>
          <cell r="F49">
            <v>-27.417267517101134</v>
          </cell>
          <cell r="G49">
            <v>-1.0682288077188076</v>
          </cell>
          <cell r="H49">
            <v>1.1740441059812798</v>
          </cell>
          <cell r="I49">
            <v>-3.9630303879008566</v>
          </cell>
          <cell r="J49">
            <v>2.745445344129557</v>
          </cell>
          <cell r="K49">
            <v>-1.8338488731772038</v>
          </cell>
          <cell r="L49">
            <v>-2.7242410166553341</v>
          </cell>
          <cell r="M49">
            <v>-8.2109536991400187</v>
          </cell>
          <cell r="N49">
            <v>-8.3296509058771555</v>
          </cell>
          <cell r="P49">
            <v>-7.6378195257160462</v>
          </cell>
          <cell r="Q49">
            <v>-6.6830920850015421</v>
          </cell>
          <cell r="R49">
            <v>-0.25492397183385818</v>
          </cell>
          <cell r="S49">
            <v>0.67709923986639009</v>
          </cell>
          <cell r="T49">
            <v>-4.3317593923219038</v>
          </cell>
          <cell r="U49">
            <v>-4.3424699722821147</v>
          </cell>
          <cell r="W49">
            <v>-3.5772024761447536</v>
          </cell>
          <cell r="X49">
            <v>-2.6677794488032487</v>
          </cell>
          <cell r="Z49">
            <v>-2.9084368994425502</v>
          </cell>
          <cell r="AA49">
            <v>0</v>
          </cell>
          <cell r="AC49">
            <v>-2.9084368994425502</v>
          </cell>
          <cell r="AD49">
            <v>-2.8252158052757204</v>
          </cell>
          <cell r="AE49">
            <v>-3.4936844934157469</v>
          </cell>
          <cell r="AF49">
            <v>-3.1391535217866564</v>
          </cell>
          <cell r="AH49">
            <v>-2.2000000000000002</v>
          </cell>
          <cell r="AI49">
            <v>-0.56220837030376503</v>
          </cell>
          <cell r="AJ49">
            <v>-1.9073203046954872</v>
          </cell>
          <cell r="AK49">
            <v>-8.2584036519573925</v>
          </cell>
          <cell r="AL49">
            <v>0.20677633796583336</v>
          </cell>
          <cell r="AM49">
            <v>-3.0289968438889479</v>
          </cell>
          <cell r="AN49">
            <v>-3.8273897784043553</v>
          </cell>
          <cell r="AO49">
            <v>-1.2110438848760017</v>
          </cell>
          <cell r="AP49">
            <v>-3.8387052151058247</v>
          </cell>
          <cell r="AQ49">
            <v>-4.0946188961128804</v>
          </cell>
          <cell r="AS49">
            <v>-0.86668919118638588</v>
          </cell>
          <cell r="AT49">
            <v>-4.7650297946769928</v>
          </cell>
          <cell r="AU49">
            <v>0.58438900271715866</v>
          </cell>
          <cell r="AV49">
            <v>2.4446285812565529</v>
          </cell>
          <cell r="AW49">
            <v>-2.4718843483236093</v>
          </cell>
          <cell r="AX49">
            <v>-0.52606907748826393</v>
          </cell>
        </row>
        <row r="50">
          <cell r="A50" t="str">
            <v xml:space="preserve">   Credit to the economy</v>
          </cell>
          <cell r="B50" t="str">
            <v>…</v>
          </cell>
          <cell r="C50">
            <v>7.4721780604133547</v>
          </cell>
          <cell r="D50">
            <v>1.8348623853210986</v>
          </cell>
          <cell r="E50">
            <v>12.602459016393455</v>
          </cell>
          <cell r="F50">
            <v>8.8371233129968481</v>
          </cell>
          <cell r="G50">
            <v>7.6498966230186021</v>
          </cell>
          <cell r="H50">
            <v>7.2505156274789773</v>
          </cell>
          <cell r="I50">
            <v>19.46506091583813</v>
          </cell>
          <cell r="J50">
            <v>3.8461538461538436</v>
          </cell>
          <cell r="K50">
            <v>2.4524966858152943</v>
          </cell>
          <cell r="L50">
            <v>7.3760727968634336</v>
          </cell>
          <cell r="M50">
            <v>3.4385277159318868</v>
          </cell>
          <cell r="N50">
            <v>3.4136102518780351</v>
          </cell>
          <cell r="P50">
            <v>6.3032542860075944</v>
          </cell>
          <cell r="Q50">
            <v>6.6522944256236585</v>
          </cell>
          <cell r="R50">
            <v>6.7</v>
          </cell>
          <cell r="S50">
            <v>6.186276482834085</v>
          </cell>
          <cell r="T50">
            <v>10.008211866146581</v>
          </cell>
          <cell r="U50">
            <v>10.081100503028441</v>
          </cell>
          <cell r="W50">
            <v>6.8831133749414617</v>
          </cell>
          <cell r="X50">
            <v>6.0917514755355011</v>
          </cell>
          <cell r="Z50">
            <v>6.5276437912665672</v>
          </cell>
          <cell r="AA50">
            <v>0</v>
          </cell>
          <cell r="AC50">
            <v>6.5276437912665672</v>
          </cell>
          <cell r="AD50">
            <v>4.1180952199662144</v>
          </cell>
          <cell r="AE50">
            <v>6.4230045686643313</v>
          </cell>
          <cell r="AF50">
            <v>5.6457910354521283</v>
          </cell>
          <cell r="AH50">
            <v>7.2</v>
          </cell>
          <cell r="AI50">
            <v>6.3275929557637518</v>
          </cell>
          <cell r="AJ50">
            <v>7.5420826383832047</v>
          </cell>
          <cell r="AK50">
            <v>11.357034167934712</v>
          </cell>
          <cell r="AL50">
            <v>3.9837770186585555</v>
          </cell>
          <cell r="AM50">
            <v>5.2785131504646436</v>
          </cell>
          <cell r="AN50">
            <v>6.2158977143470633</v>
          </cell>
          <cell r="AO50">
            <v>12.720813580552145</v>
          </cell>
          <cell r="AP50">
            <v>11.246368792364091</v>
          </cell>
          <cell r="AQ50">
            <v>14.531747129616823</v>
          </cell>
          <cell r="AS50">
            <v>5.2330595438559824</v>
          </cell>
          <cell r="AT50">
            <v>3.904574546812531</v>
          </cell>
          <cell r="AU50">
            <v>5.4545581900540565</v>
          </cell>
          <cell r="AV50">
            <v>5.9282141815206026</v>
          </cell>
          <cell r="AW50">
            <v>6.0761747144527867</v>
          </cell>
          <cell r="AX50">
            <v>8.9974380644283709</v>
          </cell>
        </row>
        <row r="51">
          <cell r="A51" t="str">
            <v xml:space="preserve">   Other items (net)</v>
          </cell>
          <cell r="B51" t="str">
            <v>…</v>
          </cell>
          <cell r="C51">
            <v>-0.95389507154213027</v>
          </cell>
          <cell r="D51">
            <v>-3.222197359588276</v>
          </cell>
          <cell r="E51">
            <v>-4.5081967213114753</v>
          </cell>
          <cell r="F51">
            <v>10.020336476243299</v>
          </cell>
          <cell r="G51">
            <v>-4.1523087525844247</v>
          </cell>
          <cell r="H51">
            <v>-3.4745359352689196</v>
          </cell>
          <cell r="I51">
            <v>-2.6746954208094103</v>
          </cell>
          <cell r="J51">
            <v>-2.302631578947369</v>
          </cell>
          <cell r="K51">
            <v>2.1321254971277059</v>
          </cell>
          <cell r="L51">
            <v>0</v>
          </cell>
          <cell r="M51">
            <v>0.88378258948298727</v>
          </cell>
          <cell r="N51">
            <v>-1.5245249668581526</v>
          </cell>
          <cell r="P51">
            <v>1.2113746021968994</v>
          </cell>
          <cell r="Q51">
            <v>-1.0265886459296636E-2</v>
          </cell>
          <cell r="R51">
            <v>-0.67006837432391086</v>
          </cell>
          <cell r="S51">
            <v>-1.6891468089305317</v>
          </cell>
          <cell r="T51">
            <v>0.32847464586327124</v>
          </cell>
          <cell r="U51">
            <v>-0.3490401396160564</v>
          </cell>
          <cell r="W51">
            <v>-0.65875246416744282</v>
          </cell>
          <cell r="X51">
            <v>-1.2908349848207779</v>
          </cell>
          <cell r="Z51">
            <v>-1.8903225324808677</v>
          </cell>
          <cell r="AA51">
            <v>0</v>
          </cell>
          <cell r="AC51">
            <v>-1.8903225324808677</v>
          </cell>
          <cell r="AD51">
            <v>-0.28708523964341975</v>
          </cell>
          <cell r="AE51">
            <v>0.5554062527994269</v>
          </cell>
          <cell r="AF51">
            <v>0.59347181008902039</v>
          </cell>
          <cell r="AH51">
            <v>-0.6</v>
          </cell>
          <cell r="AI51">
            <v>-0.86123393749561372</v>
          </cell>
          <cell r="AJ51">
            <v>-0.93185226596619497</v>
          </cell>
          <cell r="AK51">
            <v>-2.3032231290634932</v>
          </cell>
          <cell r="AL51">
            <v>-0.37928057638287116</v>
          </cell>
          <cell r="AM51">
            <v>-0.20550884972423927</v>
          </cell>
          <cell r="AN51">
            <v>5.0143291417654674E-2</v>
          </cell>
          <cell r="AO51">
            <v>0.1838050646314105</v>
          </cell>
          <cell r="AP51">
            <v>-0.12449854751694545</v>
          </cell>
          <cell r="AQ51">
            <v>-1.8467284548346927</v>
          </cell>
          <cell r="AS51">
            <v>-0.13214194914807087</v>
          </cell>
          <cell r="AT51">
            <v>-7.9131439150544269E-2</v>
          </cell>
          <cell r="AU51">
            <v>-5.2975758538531051E-2</v>
          </cell>
          <cell r="AV51">
            <v>-3.8593040963705749E-2</v>
          </cell>
          <cell r="AW51">
            <v>-7.2498142658512024E-2</v>
          </cell>
          <cell r="AX51">
            <v>-0.58392101545341135</v>
          </cell>
        </row>
        <row r="53">
          <cell r="A53" t="str">
            <v>Broad money (M2)</v>
          </cell>
          <cell r="B53" t="str">
            <v>…</v>
          </cell>
          <cell r="C53">
            <v>42.098569157392681</v>
          </cell>
          <cell r="D53">
            <v>9.1966882971582073</v>
          </cell>
          <cell r="E53">
            <v>10.840163934426226</v>
          </cell>
          <cell r="F53">
            <v>7.3026437419116501</v>
          </cell>
          <cell r="G53">
            <v>8.5975189524465634</v>
          </cell>
          <cell r="H53">
            <v>13.295256227193395</v>
          </cell>
          <cell r="I53">
            <v>10.684778042291008</v>
          </cell>
          <cell r="J53">
            <v>14.524291497975717</v>
          </cell>
          <cell r="K53">
            <v>4.0101634997790496</v>
          </cell>
          <cell r="L53">
            <v>7.9430554610266988</v>
          </cell>
          <cell r="M53">
            <v>8.2523199292973839</v>
          </cell>
          <cell r="N53">
            <v>7.6115775519222248</v>
          </cell>
          <cell r="P53">
            <v>-1.2935016938712685</v>
          </cell>
          <cell r="Q53">
            <v>3.6854532388871757</v>
          </cell>
          <cell r="R53">
            <v>8.8000000000000007</v>
          </cell>
          <cell r="S53">
            <v>6.7378612585886399</v>
          </cell>
          <cell r="T53">
            <v>11.804557585711352</v>
          </cell>
          <cell r="U53">
            <v>31.464941997741491</v>
          </cell>
          <cell r="W53">
            <v>9.2187376322218206</v>
          </cell>
          <cell r="X53">
            <v>8.6993897483419893</v>
          </cell>
          <cell r="Z53">
            <v>7.7596741750192333</v>
          </cell>
          <cell r="AA53">
            <v>0</v>
          </cell>
          <cell r="AC53">
            <v>7.7596741750192333</v>
          </cell>
          <cell r="AD53">
            <v>7.3645239275687944</v>
          </cell>
          <cell r="AE53">
            <v>16.294902803905771</v>
          </cell>
          <cell r="AF53">
            <v>12.900203029829772</v>
          </cell>
          <cell r="AH53">
            <v>8.6</v>
          </cell>
          <cell r="AI53">
            <v>7.8917101654428237</v>
          </cell>
          <cell r="AJ53">
            <v>7.3877258094693339</v>
          </cell>
          <cell r="AK53">
            <v>3.2438788214137566</v>
          </cell>
          <cell r="AL53">
            <v>8.4637376362581911</v>
          </cell>
          <cell r="AM53">
            <v>8.8952398260278223</v>
          </cell>
          <cell r="AN53">
            <v>10.790089526116626</v>
          </cell>
          <cell r="AO53">
            <v>16.046640399625907</v>
          </cell>
          <cell r="AP53">
            <v>9.7731359800802284</v>
          </cell>
          <cell r="AQ53">
            <v>7.4353299211509194</v>
          </cell>
          <cell r="AS53">
            <v>6.3332508950585051</v>
          </cell>
          <cell r="AT53">
            <v>5.2390176941151907</v>
          </cell>
          <cell r="AU53">
            <v>12.086167086614607</v>
          </cell>
          <cell r="AV53">
            <v>10.955774329084255</v>
          </cell>
          <cell r="AW53">
            <v>10.154298603686787</v>
          </cell>
          <cell r="AX53">
            <v>12.598545203998521</v>
          </cell>
        </row>
        <row r="55">
          <cell r="A55" t="str">
            <v>Memorandum items:</v>
          </cell>
          <cell r="I55" t="str">
            <v>(In units indicated)</v>
          </cell>
          <cell r="J55" t="str">
            <v>(In units indicated)</v>
          </cell>
        </row>
        <row r="58">
          <cell r="A58" t="str">
            <v>Velocity (GDP/M2; end of period)</v>
          </cell>
          <cell r="B58" t="str">
            <v>…</v>
          </cell>
          <cell r="C58">
            <v>5.3120567375886525</v>
          </cell>
          <cell r="D58">
            <v>4.5778688524590168</v>
          </cell>
          <cell r="E58">
            <v>4.3849140321686084</v>
          </cell>
          <cell r="F58">
            <v>4.3945554789800125</v>
          </cell>
          <cell r="G58">
            <v>4.3482468665714737</v>
          </cell>
          <cell r="H58">
            <v>4.0973253045791909</v>
          </cell>
          <cell r="I58">
            <v>4.2152931147051484</v>
          </cell>
          <cell r="J58">
            <v>3.9499227764824716</v>
          </cell>
          <cell r="K58" t="str">
            <v>...</v>
          </cell>
          <cell r="L58">
            <v>3.7389950748064589</v>
          </cell>
          <cell r="M58">
            <v>3.6224251541120802</v>
          </cell>
          <cell r="N58">
            <v>3.8164861238030663</v>
          </cell>
          <cell r="R58">
            <v>3.609035888956893</v>
          </cell>
          <cell r="S58">
            <v>3.6179990440845993</v>
          </cell>
          <cell r="T58">
            <v>3.4202928138044451</v>
          </cell>
          <cell r="U58">
            <v>3.092956842715862</v>
          </cell>
          <cell r="W58">
            <v>3.5957517247250186</v>
          </cell>
          <cell r="X58">
            <v>3.5751117285372933</v>
          </cell>
          <cell r="Z58">
            <v>0</v>
          </cell>
          <cell r="AA58">
            <v>0</v>
          </cell>
          <cell r="AC58">
            <v>3.45</v>
          </cell>
          <cell r="AD58">
            <v>3.3572596370113801</v>
          </cell>
          <cell r="AE58">
            <v>3.1107592236335626</v>
          </cell>
          <cell r="AF58">
            <v>2.9039097799880969</v>
          </cell>
          <cell r="AH58">
            <v>3.6</v>
          </cell>
          <cell r="AI58">
            <v>3.5584890695330547</v>
          </cell>
          <cell r="AJ58">
            <v>3.45</v>
          </cell>
          <cell r="AK58">
            <v>2.9824659262817437</v>
          </cell>
          <cell r="AL58">
            <v>3.3572596370113801</v>
          </cell>
          <cell r="AM58">
            <v>3.0707592236335626</v>
          </cell>
          <cell r="AN58">
            <v>3.129790347462444</v>
          </cell>
          <cell r="AO58">
            <v>2.59</v>
          </cell>
          <cell r="AP58">
            <v>2.8724632771782068</v>
          </cell>
          <cell r="AQ58">
            <v>2.9204993224610494</v>
          </cell>
          <cell r="AS58">
            <v>3.3872596370113799</v>
          </cell>
          <cell r="AT58">
            <v>3.1047592236335624</v>
          </cell>
          <cell r="AU58">
            <v>2.9947903474624438</v>
          </cell>
          <cell r="AV58">
            <v>2.5099999999999998</v>
          </cell>
          <cell r="AW58">
            <v>2.794463277178207</v>
          </cell>
          <cell r="AX58">
            <v>2.7604993224610492</v>
          </cell>
        </row>
        <row r="59">
          <cell r="A59" t="str">
            <v>Velocity (annual average)</v>
          </cell>
          <cell r="C59">
            <v>5.3120567375886525</v>
          </cell>
          <cell r="D59">
            <v>4.7791207615787785</v>
          </cell>
          <cell r="E59">
            <v>4.6103605792594031</v>
          </cell>
          <cell r="F59">
            <v>4.5493623472754825</v>
          </cell>
          <cell r="G59">
            <v>4.5274634508961755</v>
          </cell>
          <cell r="H59">
            <v>4.352722404046415</v>
          </cell>
          <cell r="I59">
            <v>4.4290696947330668</v>
          </cell>
          <cell r="J59">
            <v>4.2173509050152553</v>
          </cell>
          <cell r="L59">
            <v>3.8818180470949453</v>
          </cell>
          <cell r="M59">
            <v>3.7777931125100337</v>
          </cell>
          <cell r="N59">
            <v>3.9564083788608171</v>
          </cell>
          <cell r="R59">
            <v>3.7124214536842799</v>
          </cell>
          <cell r="S59">
            <v>3.7359144343490693</v>
          </cell>
          <cell r="T59">
            <v>3.6109168680777373</v>
          </cell>
          <cell r="U59">
            <v>3.5134080212728374</v>
          </cell>
          <cell r="W59">
            <v>3.7541901710897947</v>
          </cell>
          <cell r="X59">
            <v>3.7241360757474964</v>
          </cell>
          <cell r="Z59">
            <v>0</v>
          </cell>
          <cell r="AA59">
            <v>0</v>
          </cell>
          <cell r="AC59">
            <v>3.8046541693846105</v>
          </cell>
          <cell r="AD59">
            <v>3.7370584481583702</v>
          </cell>
          <cell r="AE59">
            <v>3.5847389144921142</v>
          </cell>
          <cell r="AF59">
            <v>3.0798655809175401</v>
          </cell>
          <cell r="AI59">
            <v>3.6935717255047753</v>
          </cell>
          <cell r="AJ59">
            <v>3.9143253111581058</v>
          </cell>
          <cell r="AK59">
            <v>3.1328432413783882</v>
          </cell>
          <cell r="AL59">
            <v>3.859878523077946</v>
          </cell>
          <cell r="AM59">
            <v>3.6555134290332969</v>
          </cell>
          <cell r="AN59">
            <v>3.7057760948278395</v>
          </cell>
          <cell r="AO59">
            <v>3.2930465257456318</v>
          </cell>
          <cell r="AP59">
            <v>3.0062886789604222</v>
          </cell>
          <cell r="AQ59">
            <v>3.0251819529717237</v>
          </cell>
          <cell r="AS59">
            <v>3.9143731851377095</v>
          </cell>
          <cell r="AT59">
            <v>3.698603975732917</v>
          </cell>
          <cell r="AU59">
            <v>3.6390637349231922</v>
          </cell>
          <cell r="AV59">
            <v>3.2543755314830105</v>
          </cell>
          <cell r="AW59">
            <v>3.5424124019426704</v>
          </cell>
          <cell r="AX59">
            <v>3.4998959375983176</v>
          </cell>
        </row>
        <row r="60">
          <cell r="A60" t="str">
            <v>Nominal GDP growth (percentage growth)</v>
          </cell>
          <cell r="B60">
            <v>-3.6103798420458855</v>
          </cell>
          <cell r="C60">
            <v>31.5060476004682</v>
          </cell>
          <cell r="D60">
            <v>10.468278692577758</v>
          </cell>
          <cell r="E60">
            <v>6.1683079677708141</v>
          </cell>
          <cell r="F60">
            <v>7.5385782949658475</v>
          </cell>
          <cell r="G60">
            <v>7.4531482788363412</v>
          </cell>
          <cell r="H60">
            <v>6.7573977451016232</v>
          </cell>
          <cell r="I60">
            <v>13.87154987740351</v>
          </cell>
          <cell r="J60">
            <v>7.3145081821941016</v>
          </cell>
          <cell r="K60" t="str">
            <v>...</v>
          </cell>
          <cell r="L60">
            <v>7.9430554610266935</v>
          </cell>
          <cell r="M60">
            <v>5.0281943454436151</v>
          </cell>
          <cell r="N60">
            <v>3.9762333918862192</v>
          </cell>
          <cell r="R60">
            <v>9.3000000000000007</v>
          </cell>
          <cell r="S60">
            <v>7.1665273680608932</v>
          </cell>
          <cell r="T60">
            <v>7.2755652170437779</v>
          </cell>
          <cell r="U60">
            <v>6.5418237454438533</v>
          </cell>
          <cell r="W60">
            <v>7.9187376322218395</v>
          </cell>
          <cell r="X60">
            <v>7.4108805555165302</v>
          </cell>
          <cell r="Z60">
            <v>0</v>
          </cell>
          <cell r="AA60">
            <v>0</v>
          </cell>
          <cell r="AC60">
            <v>7.4426610408315552</v>
          </cell>
          <cell r="AD60">
            <v>8.0079531815403282</v>
          </cell>
          <cell r="AE60">
            <v>8.4019467789419267</v>
          </cell>
          <cell r="AF60">
            <v>5.9995403793233315</v>
          </cell>
          <cell r="AH60">
            <v>7.9</v>
          </cell>
          <cell r="AI60">
            <v>7.3900623167480139</v>
          </cell>
          <cell r="AJ60">
            <v>7.3877258094693365</v>
          </cell>
          <cell r="AK60">
            <v>7.5587652640203506</v>
          </cell>
          <cell r="AL60">
            <v>8.4637376362582053</v>
          </cell>
          <cell r="AM60">
            <v>7.494999794607704</v>
          </cell>
          <cell r="AN60">
            <v>8.3663975261146781</v>
          </cell>
          <cell r="AO60">
            <v>7.8510350678854257</v>
          </cell>
          <cell r="AP60">
            <v>8.5844002787037965</v>
          </cell>
          <cell r="AQ60">
            <v>8.0490896808738768</v>
          </cell>
          <cell r="AS60">
            <v>7.2834298718895907</v>
          </cell>
          <cell r="AT60">
            <v>6.4042430800918648</v>
          </cell>
          <cell r="AU60">
            <v>7.2514558514159555</v>
          </cell>
          <cell r="AV60">
            <v>7.5285689444021031</v>
          </cell>
          <cell r="AW60">
            <v>7.1631253624650615</v>
          </cell>
          <cell r="AX60">
            <v>6.4298167629118552</v>
          </cell>
        </row>
        <row r="61">
          <cell r="A61" t="str">
            <v>Credit to the economy (percentage growth)</v>
          </cell>
          <cell r="B61" t="str">
            <v>…</v>
          </cell>
          <cell r="C61">
            <v>9.2156862745097925</v>
          </cell>
          <cell r="D61">
            <v>2.9443447037701853</v>
          </cell>
          <cell r="E61">
            <v>21.450994070456943</v>
          </cell>
          <cell r="F61">
            <v>3.7</v>
          </cell>
          <cell r="G61">
            <v>11.212121212121207</v>
          </cell>
          <cell r="H61">
            <v>10.376930063578559</v>
          </cell>
          <cell r="I61">
            <v>28.594939312898603</v>
          </cell>
          <cell r="J61">
            <v>4.8632218844984809</v>
          </cell>
          <cell r="K61">
            <v>3.3867276887871833</v>
          </cell>
          <cell r="L61">
            <v>10.184249758896247</v>
          </cell>
          <cell r="M61">
            <v>4.7483680983394949</v>
          </cell>
          <cell r="N61">
            <v>4.7139588100686414</v>
          </cell>
          <cell r="R61">
            <v>9.5</v>
          </cell>
          <cell r="S61">
            <v>8.7788354691580075</v>
          </cell>
          <cell r="T61">
            <v>14.202476329206126</v>
          </cell>
          <cell r="U61">
            <v>14.30652680652682</v>
          </cell>
          <cell r="W61">
            <v>9.7629980028321128</v>
          </cell>
          <cell r="X61">
            <v>8.4824996835187285</v>
          </cell>
          <cell r="Z61">
            <v>9.0687622671524757</v>
          </cell>
          <cell r="AA61">
            <v>0</v>
          </cell>
          <cell r="AC61">
            <v>9.0687622671524757</v>
          </cell>
          <cell r="AD61">
            <v>5.8590742977928656</v>
          </cell>
          <cell r="AE61">
            <v>9.1384144787152621</v>
          </cell>
          <cell r="AF61">
            <v>9.2148865664032584</v>
          </cell>
          <cell r="AH61">
            <v>10.1</v>
          </cell>
          <cell r="AI61">
            <v>8.8285144257555181</v>
          </cell>
          <cell r="AJ61">
            <v>10.352345112672667</v>
          </cell>
          <cell r="AK61">
            <v>19.162095927179369</v>
          </cell>
          <cell r="AL61">
            <v>5.74857700992224</v>
          </cell>
          <cell r="AM61">
            <v>8.0025292209893628</v>
          </cell>
          <cell r="AN61">
            <v>9.1341561464649565</v>
          </cell>
          <cell r="AO61">
            <v>21.463125539458861</v>
          </cell>
          <cell r="AP61">
            <v>18.975376356634378</v>
          </cell>
          <cell r="AQ61">
            <v>24.518613607188698</v>
          </cell>
          <cell r="AS61">
            <v>7.7451715599246018</v>
          </cell>
          <cell r="AT61">
            <v>5.9684883345045403</v>
          </cell>
          <cell r="AU61">
            <v>8.1370010120658698</v>
          </cell>
          <cell r="AV61">
            <v>9.5563067787777243</v>
          </cell>
          <cell r="AW61">
            <v>9.4590455020186592</v>
          </cell>
          <cell r="AX61">
            <v>13.098144841121462</v>
          </cell>
        </row>
        <row r="62">
          <cell r="A62" t="str">
            <v>Credit to the economy/GDP (in percent)</v>
          </cell>
          <cell r="B62">
            <v>16.582130316035894</v>
          </cell>
          <cell r="C62">
            <v>13.771448350887603</v>
          </cell>
          <cell r="D62">
            <v>12.833482542524619</v>
          </cell>
          <cell r="E62">
            <v>14.68083312252298</v>
          </cell>
          <cell r="F62">
            <v>15.525758645024702</v>
          </cell>
          <cell r="G62">
            <v>16.068887510490022</v>
          </cell>
          <cell r="H62">
            <v>16.613691513722273</v>
          </cell>
          <cell r="I62">
            <v>18.761812360246843</v>
          </cell>
          <cell r="J62">
            <v>18.33325359090944</v>
          </cell>
          <cell r="K62" t="str">
            <v>...</v>
          </cell>
          <cell r="L62">
            <v>19.772704298507122</v>
          </cell>
          <cell r="M62">
            <v>19.343665927138819</v>
          </cell>
          <cell r="N62">
            <v>19.3</v>
          </cell>
          <cell r="R62">
            <v>19.399999999999999</v>
          </cell>
          <cell r="S62">
            <v>19.849513972940475</v>
          </cell>
          <cell r="T62">
            <v>21.044816442846283</v>
          </cell>
          <cell r="U62">
            <v>19.808926754466658</v>
          </cell>
          <cell r="W62">
            <v>19.704745642783305</v>
          </cell>
          <cell r="X62">
            <v>20.047549020646429</v>
          </cell>
          <cell r="Z62">
            <v>0</v>
          </cell>
          <cell r="AA62">
            <v>0</v>
          </cell>
          <cell r="AC62">
            <v>21.11705981478724</v>
          </cell>
          <cell r="AD62">
            <v>20.641903295738242</v>
          </cell>
          <cell r="AE62">
            <v>21.204007136050095</v>
          </cell>
          <cell r="AF62">
            <v>20.409802540174727</v>
          </cell>
          <cell r="AH62">
            <v>20.100000000000001</v>
          </cell>
          <cell r="AI62">
            <v>20.316078887815362</v>
          </cell>
          <cell r="AJ62">
            <v>21.700031869385842</v>
          </cell>
          <cell r="AK62">
            <v>22.936135872209952</v>
          </cell>
          <cell r="AL62">
            <v>20.125176836714875</v>
          </cell>
          <cell r="AM62">
            <v>21.304120235257638</v>
          </cell>
          <cell r="AN62">
            <v>21.418051692696398</v>
          </cell>
          <cell r="AO62">
            <v>23.951572896905702</v>
          </cell>
          <cell r="AP62">
            <v>22.362917070493097</v>
          </cell>
          <cell r="AQ62">
            <v>23.520793407932775</v>
          </cell>
          <cell r="AS62">
            <v>20.211825141985003</v>
          </cell>
          <cell r="AT62">
            <v>21.21687398243585</v>
          </cell>
          <cell r="AU62">
            <v>21.594894532511024</v>
          </cell>
          <cell r="AV62">
            <v>24.403243657826675</v>
          </cell>
          <cell r="AW62">
            <v>22.842032171957801</v>
          </cell>
          <cell r="AX62">
            <v>24.994481626839317</v>
          </cell>
        </row>
        <row r="63">
          <cell r="A63" t="str">
            <v xml:space="preserve">Variation of net credit to the government (since the </v>
          </cell>
        </row>
        <row r="64">
          <cell r="A64" t="str">
            <v>beginning of the year; in billions of CFA francs)</v>
          </cell>
          <cell r="G64">
            <v>-6.2</v>
          </cell>
          <cell r="H64">
            <v>7.4000000000000057</v>
          </cell>
          <cell r="I64">
            <v>-28.300000000000011</v>
          </cell>
          <cell r="J64">
            <v>21.800000000000011</v>
          </cell>
          <cell r="K64" t="e">
            <v>#REF!</v>
          </cell>
          <cell r="L64">
            <v>-25.724414549547618</v>
          </cell>
          <cell r="M64">
            <v>-74.325552884615462</v>
          </cell>
          <cell r="N64">
            <v>-75.40000000000002</v>
          </cell>
          <cell r="P64">
            <v>-74.400000000000006</v>
          </cell>
          <cell r="Q64">
            <v>-65.100000000000023</v>
          </cell>
          <cell r="R64">
            <v>-2.4979999999999762</v>
          </cell>
          <cell r="S64">
            <v>6.5963007947783723</v>
          </cell>
          <cell r="T64">
            <v>-42.2</v>
          </cell>
          <cell r="U64">
            <v>-42.300000000000082</v>
          </cell>
          <cell r="W64">
            <v>-38.15100000000001</v>
          </cell>
          <cell r="X64">
            <v>-27.740644339986346</v>
          </cell>
          <cell r="Z64">
            <v>-31.578694708728179</v>
          </cell>
          <cell r="AA64">
            <v>-64.199999999999932</v>
          </cell>
          <cell r="AC64">
            <v>-31.678694708728258</v>
          </cell>
          <cell r="AD64">
            <v>-31.537884034292865</v>
          </cell>
          <cell r="AE64">
            <v>-39</v>
          </cell>
          <cell r="AF64">
            <v>-40.199999999999918</v>
          </cell>
          <cell r="AH64">
            <v>-25.3</v>
          </cell>
          <cell r="AI64">
            <v>-6.354641209543459</v>
          </cell>
          <cell r="AJ64">
            <v>-22.386568812204356</v>
          </cell>
          <cell r="AK64">
            <v>-119.39999999999998</v>
          </cell>
          <cell r="AL64">
            <v>2.4782354615995104</v>
          </cell>
          <cell r="AM64">
            <v>-39.32243702736632</v>
          </cell>
          <cell r="AN64">
            <v>-48.194492089667648</v>
          </cell>
          <cell r="AO64">
            <v>-17.509272487537231</v>
          </cell>
          <cell r="AP64">
            <v>-55.5</v>
          </cell>
          <cell r="AQ64">
            <v>-59.200000000000017</v>
          </cell>
          <cell r="AS64">
            <v>-11.266516935145788</v>
          </cell>
          <cell r="AT64">
            <v>-67.362178063828992</v>
          </cell>
          <cell r="AU64">
            <v>8.1526286902737866</v>
          </cell>
          <cell r="AV64">
            <v>41.016035220330906</v>
          </cell>
          <cell r="AW64">
            <v>-39.231276492244</v>
          </cell>
          <cell r="AX64">
            <v>-8.1714309806252032</v>
          </cell>
        </row>
        <row r="67">
          <cell r="A67" t="str">
            <v>Sources:  Senegalese authorities; and staff estimates and projections.</v>
          </cell>
        </row>
        <row r="69">
          <cell r="A69" t="str">
            <v>1/ Staff Report issued for Board consideration of the second review (postponed), (EBS/04/63; May 20, 2004).</v>
          </cell>
          <cell r="B69" t="str">
            <v>1/ Request for a three-year PRGF, April 14, 2003.</v>
          </cell>
          <cell r="C69" t="str">
            <v>1/ Request for a three-year PRGF, April 14, 2003.</v>
          </cell>
          <cell r="D69" t="str">
            <v>1/ Request for a three-year PRGF, April 14, 2003.</v>
          </cell>
          <cell r="E69" t="str">
            <v>1/ Request for a three-year PRGF, April 14, 2003.</v>
          </cell>
          <cell r="F69" t="str">
            <v>1/ Request for a three-year PRGF, April 14, 2003.</v>
          </cell>
          <cell r="G69" t="str">
            <v>1/ Request for a three-year PRGF, April 14, 2003.</v>
          </cell>
          <cell r="H69" t="str">
            <v>1/ Request for a three-year PRGF, April 14, 2003.</v>
          </cell>
        </row>
        <row r="70">
          <cell r="A70" t="str">
            <v>2/ First review under the PRGF arrangement, January 30, 2004.</v>
          </cell>
          <cell r="B70" t="str">
            <v>2/ First review under the PRGF, February 12, 2004.</v>
          </cell>
          <cell r="C70" t="str">
            <v>2/ First review under the PRGF, February 12, 2004.</v>
          </cell>
          <cell r="D70" t="str">
            <v>2/ First review under the PRGF, February 12, 2004.</v>
          </cell>
          <cell r="E70" t="str">
            <v>2/ First review under the PRGF, February 12, 2004.</v>
          </cell>
          <cell r="F70" t="str">
            <v>2/ First review under the PRGF, February 12, 2004.</v>
          </cell>
          <cell r="G70" t="str">
            <v>2/ First review under the PRGF, February 12, 2004.</v>
          </cell>
          <cell r="H70" t="str">
            <v>2/ First review under the PRGF, February 12, 2004.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ttes"/>
      <sheetName val="Depenses"/>
      <sheetName val="TOFE"/>
      <sheetName val="Financement"/>
      <sheetName val="TOFE-A"/>
      <sheetName val="Arrears"/>
      <sheetName val="Cash-rec"/>
      <sheetName val="Cash-Tofe"/>
      <sheetName val="Tplan-01"/>
      <sheetName val="Sheet2"/>
      <sheetName val="Tpassage"/>
      <sheetName val="Sheet1"/>
      <sheetName val="DENOs"/>
      <sheetName val="Debtserv-dom"/>
      <sheetName val="Stock-Dom"/>
      <sheetName val="Petrol"/>
      <sheetName val="Wagebill"/>
      <sheetName val="Struc.de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7">
          <cell r="B7" t="str">
            <v>Premium</v>
          </cell>
          <cell r="C7" t="str">
            <v xml:space="preserve">      Regular</v>
          </cell>
          <cell r="F7" t="str">
            <v>Kerosene</v>
          </cell>
          <cell r="G7" t="str">
            <v xml:space="preserve">  Diesel Fuel</v>
          </cell>
          <cell r="J7" t="str">
            <v>DDO1</v>
          </cell>
          <cell r="K7" t="str">
            <v xml:space="preserve">        DDO2</v>
          </cell>
          <cell r="N7" t="str">
            <v>(FO 180)</v>
          </cell>
        </row>
      </sheetData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guitsetgel osn nemegdeh"/>
      <sheetName val="Saraar"/>
      <sheetName val="Monthly Revenue"/>
      <sheetName val="Q revenue"/>
      <sheetName val="Q revenue-GDP"/>
      <sheetName val="Q revenue-Total revenue"/>
      <sheetName val="Actual Revenue"/>
      <sheetName val="Monthly Forecasting"/>
      <sheetName val="Q Forecasting"/>
      <sheetName val="Forecasting approach"/>
      <sheetName val="Error analysis"/>
    </sheetNames>
    <sheetDataSet>
      <sheetData sheetId="0" refreshError="1"/>
      <sheetData sheetId="1" refreshError="1"/>
      <sheetData sheetId="2">
        <row r="19">
          <cell r="M19">
            <v>683100</v>
          </cell>
        </row>
      </sheetData>
      <sheetData sheetId="3" refreshError="1"/>
      <sheetData sheetId="4" refreshError="1"/>
      <sheetData sheetId="5">
        <row r="86">
          <cell r="M86">
            <v>1224062094.65818</v>
          </cell>
          <cell r="N86">
            <v>1224062094.65818</v>
          </cell>
          <cell r="O86">
            <v>1224062094.65818</v>
          </cell>
          <cell r="P86">
            <v>1224062094.65818</v>
          </cell>
          <cell r="U86">
            <v>1391878198.3602698</v>
          </cell>
          <cell r="V86">
            <v>1391878198.3602698</v>
          </cell>
          <cell r="W86">
            <v>1391878198.3602698</v>
          </cell>
          <cell r="X86">
            <v>1391878198.3602698</v>
          </cell>
          <cell r="Y86">
            <v>1550609936.3036101</v>
          </cell>
          <cell r="Z86">
            <v>1550609936.3036101</v>
          </cell>
          <cell r="AA86">
            <v>1550609936.3036101</v>
          </cell>
          <cell r="AB86">
            <v>1550609936.3036101</v>
          </cell>
          <cell r="AC86">
            <v>1829072240.2799699</v>
          </cell>
          <cell r="AD86">
            <v>1829072240.2799699</v>
          </cell>
          <cell r="AE86">
            <v>1829072240.2799699</v>
          </cell>
          <cell r="AF86">
            <v>1829072240.2799699</v>
          </cell>
          <cell r="AG86">
            <v>2361156922.6609397</v>
          </cell>
          <cell r="AH86">
            <v>2361156922.6609397</v>
          </cell>
          <cell r="AI86">
            <v>2361156922.6609397</v>
          </cell>
          <cell r="AJ86">
            <v>2361156922.6609397</v>
          </cell>
          <cell r="AK86">
            <v>3041405706.7313199</v>
          </cell>
          <cell r="AL86">
            <v>3041405706.7313199</v>
          </cell>
          <cell r="AM86">
            <v>3041405706.7313199</v>
          </cell>
          <cell r="AN86">
            <v>3041405706.7313199</v>
          </cell>
          <cell r="AO86">
            <v>4027558617.8041701</v>
          </cell>
          <cell r="AP86">
            <v>4027558617.8041701</v>
          </cell>
          <cell r="AQ86">
            <v>4027558617.8041701</v>
          </cell>
          <cell r="AR86">
            <v>4027558617.8041701</v>
          </cell>
          <cell r="AS86">
            <v>4956647172.77806</v>
          </cell>
          <cell r="AT86">
            <v>4956647172.77806</v>
          </cell>
          <cell r="AU86">
            <v>4956647172.77806</v>
          </cell>
          <cell r="AV86">
            <v>4956647172.77806</v>
          </cell>
          <cell r="AW86">
            <v>6555569398.8385201</v>
          </cell>
          <cell r="AX86">
            <v>6555569398.8385201</v>
          </cell>
          <cell r="AY86">
            <v>6555569398.8385201</v>
          </cell>
          <cell r="AZ86">
            <v>6555569398.8385201</v>
          </cell>
          <cell r="BA86">
            <v>6590637121.0314398</v>
          </cell>
          <cell r="BB86">
            <v>6590637121.0314398</v>
          </cell>
          <cell r="BC86">
            <v>6590637121.0314398</v>
          </cell>
          <cell r="BD86">
            <v>6590637121.0314398</v>
          </cell>
          <cell r="BE86">
            <v>8414504540.999999</v>
          </cell>
          <cell r="BF86">
            <v>8414504540.999999</v>
          </cell>
          <cell r="BG86">
            <v>8414504540.999999</v>
          </cell>
          <cell r="BH86">
            <v>8414504540.999999</v>
          </cell>
          <cell r="BI86">
            <v>10829689600</v>
          </cell>
          <cell r="BJ86">
            <v>10829689600</v>
          </cell>
          <cell r="BK86">
            <v>10829689600</v>
          </cell>
          <cell r="BL86">
            <v>10829689600</v>
          </cell>
        </row>
      </sheetData>
      <sheetData sheetId="6">
        <row r="90">
          <cell r="M90">
            <v>343172800</v>
          </cell>
          <cell r="N90">
            <v>343172800</v>
          </cell>
          <cell r="O90">
            <v>343172800</v>
          </cell>
          <cell r="P90">
            <v>343172800</v>
          </cell>
          <cell r="U90">
            <v>424768800</v>
          </cell>
          <cell r="V90">
            <v>424768800</v>
          </cell>
          <cell r="W90">
            <v>424768800</v>
          </cell>
          <cell r="X90">
            <v>424768800</v>
          </cell>
          <cell r="Y90">
            <v>466527100</v>
          </cell>
          <cell r="Z90">
            <v>466527100</v>
          </cell>
          <cell r="AA90">
            <v>466527100</v>
          </cell>
          <cell r="AB90">
            <v>466527100</v>
          </cell>
          <cell r="AC90">
            <v>536031400</v>
          </cell>
          <cell r="AD90">
            <v>536031400</v>
          </cell>
          <cell r="AE90">
            <v>536031400</v>
          </cell>
          <cell r="AF90">
            <v>536031400</v>
          </cell>
          <cell r="AG90">
            <v>713113600</v>
          </cell>
          <cell r="AH90">
            <v>713113600</v>
          </cell>
          <cell r="AI90">
            <v>713113600</v>
          </cell>
          <cell r="AJ90">
            <v>713113600</v>
          </cell>
          <cell r="AK90">
            <v>833307400</v>
          </cell>
          <cell r="AL90">
            <v>833307400</v>
          </cell>
          <cell r="AM90">
            <v>833307400</v>
          </cell>
          <cell r="AN90">
            <v>833307400</v>
          </cell>
          <cell r="AO90">
            <v>1361389294.97873</v>
          </cell>
          <cell r="AP90">
            <v>1361389294.97873</v>
          </cell>
          <cell r="AQ90">
            <v>1361389294.97873</v>
          </cell>
          <cell r="AR90">
            <v>1361389294.97873</v>
          </cell>
          <cell r="AS90">
            <v>1880514625.5396199</v>
          </cell>
          <cell r="AT90">
            <v>1880514625.5396199</v>
          </cell>
          <cell r="AU90">
            <v>1880514625.5396199</v>
          </cell>
          <cell r="AV90">
            <v>1880514625.5396199</v>
          </cell>
          <cell r="AW90">
            <v>2170523195.1896996</v>
          </cell>
          <cell r="AX90">
            <v>2170523195.1896996</v>
          </cell>
          <cell r="AY90">
            <v>2170523195.1896996</v>
          </cell>
          <cell r="AZ90">
            <v>2170523195.1896996</v>
          </cell>
          <cell r="BA90">
            <v>1993995557.0285473</v>
          </cell>
          <cell r="BB90">
            <v>1993995557.0285473</v>
          </cell>
          <cell r="BC90">
            <v>1993995557.0285473</v>
          </cell>
          <cell r="BD90">
            <v>1993995557.0285473</v>
          </cell>
          <cell r="BE90">
            <v>3122464163.5507622</v>
          </cell>
          <cell r="BF90">
            <v>3122464163.5507622</v>
          </cell>
          <cell r="BG90">
            <v>3122464163.5507622</v>
          </cell>
          <cell r="BH90">
            <v>3122464163.5507622</v>
          </cell>
          <cell r="BI90">
            <v>4400621800.4549999</v>
          </cell>
          <cell r="BJ90">
            <v>4400621800.4549999</v>
          </cell>
          <cell r="BK90">
            <v>4400621800.4549999</v>
          </cell>
          <cell r="BL90">
            <v>4400621800.4549999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Metadata"/>
      <sheetName val="Input SEI"/>
      <sheetName val="GDP (DMX)"/>
      <sheetName val="Output SEI"/>
      <sheetName val="GDP"/>
      <sheetName val="Program"/>
      <sheetName val="SR Table"/>
      <sheetName val="tax reform"/>
      <sheetName val="Input monthly"/>
      <sheetName val="Monthly_analysis"/>
      <sheetName val="royalties"/>
      <sheetName val="Erdenet"/>
      <sheetName val="MinWealth"/>
      <sheetName val="Mineral"/>
      <sheetName val="Input For Fin"/>
      <sheetName val="Input Dom Fin"/>
      <sheetName val="INPUT SUM % M"/>
      <sheetName val="Input SUM % Q"/>
      <sheetName val="Input CUMUL % M"/>
      <sheetName val="2001"/>
      <sheetName val="2002"/>
      <sheetName val="ControlSheet"/>
      <sheetName val="Monthly Payables"/>
      <sheetName val="vat_customs duty"/>
      <sheetName val="data-out (A)"/>
    </sheetNames>
    <sheetDataSet>
      <sheetData sheetId="0" refreshError="1">
        <row r="42">
          <cell r="C42" t="str">
            <v>.AmdBudget</v>
          </cell>
        </row>
        <row r="43">
          <cell r="C43" t="str">
            <v>.AppBudget</v>
          </cell>
        </row>
        <row r="44">
          <cell r="C44" t="str">
            <v>.AuthProj</v>
          </cell>
        </row>
        <row r="45">
          <cell r="C45" t="str">
            <v>.Baseline</v>
          </cell>
        </row>
        <row r="46">
          <cell r="C46" t="str">
            <v>.ConsBudget</v>
          </cell>
        </row>
        <row r="47">
          <cell r="C47" t="str">
            <v>.DrfBudget</v>
          </cell>
        </row>
        <row r="48">
          <cell r="C48" t="str">
            <v>.SfProj</v>
          </cell>
        </row>
        <row r="49">
          <cell r="C49" t="str">
            <v>.SfRecomm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-real"/>
      <sheetName val="Input-money"/>
      <sheetName val="Input-BOP"/>
      <sheetName val="Input-External Financing"/>
      <sheetName val="wage growth"/>
      <sheetName val="Rev-A"/>
      <sheetName val="Exp-A"/>
      <sheetName val="Summary-A"/>
      <sheetName val="Gov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OUTPUT"/>
      <sheetName val="Scratch pad"/>
      <sheetName val="ControlSheet"/>
      <sheetName val="INPUT"/>
      <sheetName val="Sel. Ind.-MacroframeworkI"/>
      <sheetName val="Annual Meetings Selec Indicator"/>
      <sheetName val="WETA"/>
      <sheetName val="GDP Prod. - Input"/>
      <sheetName val="National Accounts"/>
      <sheetName val="Chart real growth rates"/>
      <sheetName val="Figure 3"/>
      <sheetName val="INE PIBprod"/>
      <sheetName val="PROJECTIONS"/>
      <sheetName val="AnMeets"/>
      <sheetName val="PIN Selected Indicators."/>
      <sheetName val="weekly-monthly Rep."/>
      <sheetName val="MacroframeworkII"/>
      <sheetName val="RED TABLES"/>
      <sheetName val="Basic Data"/>
      <sheetName val="SUMMARY"/>
      <sheetName val="Excel macros"/>
      <sheetName val="moz macroframework Brief Feb200"/>
      <sheetName val="wage growth"/>
      <sheetName val="Q1"/>
      <sheetName val="Q2"/>
      <sheetName val="Q3"/>
      <sheetName val="Assump"/>
      <sheetName val="Last"/>
      <sheetName val="Mnth BoM data"/>
      <sheetName val="Sheet1"/>
      <sheetName val="E"/>
      <sheetName val="Gin"/>
      <sheetName val="Din"/>
      <sheetName val="Gasoline"/>
      <sheetName val="Scratch_pad"/>
      <sheetName val="Sel__Ind_-MacroframeworkI"/>
      <sheetName val="Annual_Meetings_Selec_Indicator"/>
      <sheetName val="GDP_Prod__-_Input"/>
      <sheetName val="National_Accounts"/>
      <sheetName val="Chart_real_growth_rates"/>
      <sheetName val="Figure_3"/>
      <sheetName val="INE_PIBprod"/>
      <sheetName val="PIN_Selected_Indicators_"/>
      <sheetName val="weekly-monthly_Rep_"/>
      <sheetName val="RED_TABLES"/>
      <sheetName val="Basic_Data"/>
      <sheetName val="Excel_macros"/>
      <sheetName val="moz_macroframework_Brief_Feb200"/>
      <sheetName val="wage_growth"/>
      <sheetName val="PIVO"/>
      <sheetName val="M"/>
      <sheetName val="GFI"/>
      <sheetName val="DMX IN-A"/>
      <sheetName val="Scratch_pad1"/>
      <sheetName val="Sel__Ind_-MacroframeworkI1"/>
      <sheetName val="Annual_Meetings_Selec_Indicato1"/>
      <sheetName val="GDP_Prod__-_Input1"/>
      <sheetName val="National_Accounts1"/>
      <sheetName val="Chart_real_growth_rates1"/>
      <sheetName val="Figure_31"/>
      <sheetName val="INE_PIBprod1"/>
      <sheetName val="PIN_Selected_Indicators_1"/>
      <sheetName val="weekly-monthly_Rep_1"/>
      <sheetName val="RED_TABLES1"/>
      <sheetName val="Basic_Data1"/>
      <sheetName val="Excel_macros1"/>
      <sheetName val="moz_macroframework_Brief_Feb201"/>
      <sheetName val="wage_growth1"/>
      <sheetName val="Table"/>
      <sheetName val="Table_GEF"/>
      <sheetName val="unemp"/>
      <sheetName val="J3"/>
      <sheetName val="WEO"/>
      <sheetName val="FY 08-13MTB(LY std)"/>
      <sheetName val="PIB EN CORR"/>
      <sheetName val="продаја - графикони"/>
      <sheetName val="Fiscal Scenarios"/>
      <sheetName val="A"/>
      <sheetName val="Cover"/>
      <sheetName val="IN"/>
      <sheetName val="END"/>
      <sheetName val="ExIm bfSBA04"/>
      <sheetName val="KA bfSBA04"/>
      <sheetName val="Table 3"/>
      <sheetName val="Table 4"/>
      <sheetName val="Table 5"/>
      <sheetName val="Table 6"/>
      <sheetName val="TOC"/>
      <sheetName val="CIRRs"/>
      <sheetName val="Control"/>
      <sheetName val="data"/>
      <sheetName val="WEO Flash(old)"/>
      <sheetName val="Imp"/>
      <sheetName val="DSA output"/>
      <sheetName val="2012"/>
      <sheetName val="2016"/>
      <sheetName val="2013"/>
      <sheetName val="2014"/>
      <sheetName val="2015"/>
      <sheetName val="BCC"/>
      <sheetName val="MACRO"/>
      <sheetName val="RED47"/>
      <sheetName val="QPro_index"/>
      <sheetName val="kursi"/>
      <sheetName val="Dep fonct"/>
      <sheetName val="zambia"/>
      <sheetName val="M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C1" t="str">
            <v>SUMMARY TABLES FOR EACH SECTOR; WEO SUBMISISON DATA AND CODES; CONSISTENCY CHECKS</v>
          </cell>
        </row>
        <row r="2">
          <cell r="C2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5">
          <cell r="E5">
            <v>1980</v>
          </cell>
          <cell r="F5">
            <v>1981</v>
          </cell>
          <cell r="G5">
            <v>1982</v>
          </cell>
          <cell r="H5">
            <v>1983</v>
          </cell>
          <cell r="I5">
            <v>1984</v>
          </cell>
          <cell r="J5">
            <v>1985</v>
          </cell>
          <cell r="K5">
            <v>1986</v>
          </cell>
          <cell r="L5">
            <v>1987</v>
          </cell>
          <cell r="M5">
            <v>1988</v>
          </cell>
          <cell r="N5">
            <v>1989</v>
          </cell>
          <cell r="O5">
            <v>1990</v>
          </cell>
          <cell r="P5">
            <v>1991</v>
          </cell>
          <cell r="Q5">
            <v>1992</v>
          </cell>
          <cell r="R5">
            <v>1993</v>
          </cell>
          <cell r="S5">
            <v>1994</v>
          </cell>
          <cell r="T5">
            <v>1995</v>
          </cell>
          <cell r="U5">
            <v>1996</v>
          </cell>
          <cell r="V5">
            <v>1997</v>
          </cell>
          <cell r="W5">
            <v>1998</v>
          </cell>
          <cell r="X5">
            <v>1999</v>
          </cell>
          <cell r="Y5">
            <v>2000</v>
          </cell>
          <cell r="Z5">
            <v>2001</v>
          </cell>
          <cell r="AA5">
            <v>2002</v>
          </cell>
          <cell r="AB5">
            <v>2003</v>
          </cell>
          <cell r="AC5">
            <v>2004</v>
          </cell>
          <cell r="AD5">
            <v>2005</v>
          </cell>
          <cell r="AE5">
            <v>2006</v>
          </cell>
          <cell r="AF5">
            <v>2007</v>
          </cell>
          <cell r="AG5">
            <v>2008</v>
          </cell>
          <cell r="AH5">
            <v>2009</v>
          </cell>
          <cell r="AI5">
            <v>2010</v>
          </cell>
          <cell r="AJ5">
            <v>2011</v>
          </cell>
          <cell r="AK5">
            <v>2012</v>
          </cell>
          <cell r="AL5">
            <v>2013</v>
          </cell>
          <cell r="AM5">
            <v>2014</v>
          </cell>
          <cell r="AN5">
            <v>2015</v>
          </cell>
          <cell r="AO5">
            <v>2016</v>
          </cell>
          <cell r="AP5">
            <v>2017</v>
          </cell>
          <cell r="AQ5">
            <v>2018</v>
          </cell>
          <cell r="AR5">
            <v>2019</v>
          </cell>
          <cell r="AS5">
            <v>2020</v>
          </cell>
          <cell r="AT5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8">
          <cell r="C8" t="str">
            <v>last update</v>
          </cell>
        </row>
        <row r="9">
          <cell r="C9" t="str">
            <v>I.   INDICATORS OF FACTOR INPUT AND PRICES</v>
          </cell>
        </row>
        <row r="10">
          <cell r="C10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8">
          <cell r="C18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7">
          <cell r="C27" t="str">
            <v>GDP deflator (% change)</v>
          </cell>
        </row>
        <row r="28">
          <cell r="C28" t="str">
            <v>II.  NATIONAL ACCOUNTS IN NOMINAL and  REAL TERMS  and PROJECTIONS</v>
          </cell>
        </row>
        <row r="29">
          <cell r="C29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1">
          <cell r="C31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5">
          <cell r="C55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8">
          <cell r="C68" t="str">
            <v>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Imports of goods and services</v>
          </cell>
        </row>
        <row r="81">
          <cell r="C81" t="str">
            <v>Underlying gross domestic product</v>
          </cell>
        </row>
        <row r="82">
          <cell r="C82" t="str">
            <v>GDP at market prices (excl. large projects)</v>
          </cell>
          <cell r="D82">
            <v>0</v>
          </cell>
        </row>
        <row r="83">
          <cell r="C83" t="str">
            <v xml:space="preserve">Memorandum items </v>
          </cell>
        </row>
        <row r="84">
          <cell r="C84" t="str">
            <v>Total Consumption per capita</v>
          </cell>
        </row>
        <row r="85">
          <cell r="C85" t="str">
            <v>Private Consumption per capita</v>
          </cell>
        </row>
        <row r="86">
          <cell r="C86">
            <v>0</v>
          </cell>
        </row>
        <row r="87">
          <cell r="C87" t="str">
            <v>Deflators  (percent)</v>
          </cell>
        </row>
        <row r="88">
          <cell r="C88" t="str">
            <v>Total consumption</v>
          </cell>
        </row>
        <row r="89">
          <cell r="C89" t="str">
            <v xml:space="preserve">  Public consumption</v>
          </cell>
        </row>
        <row r="90">
          <cell r="C90" t="str">
            <v xml:space="preserve">  Private consumption</v>
          </cell>
        </row>
        <row r="91">
          <cell r="C91" t="str">
            <v>Gross fixed capital formation</v>
          </cell>
        </row>
        <row r="92">
          <cell r="C92" t="str">
            <v xml:space="preserve">  Public gross fixed capital formation</v>
          </cell>
        </row>
        <row r="93">
          <cell r="C93" t="str">
            <v xml:space="preserve">  Private gross fixed capital formation</v>
          </cell>
        </row>
        <row r="94">
          <cell r="C94" t="str">
            <v>Exports of goods and services</v>
          </cell>
        </row>
        <row r="95">
          <cell r="C95" t="str">
            <v>Imports of goods and services</v>
          </cell>
        </row>
        <row r="96">
          <cell r="C96" t="str">
            <v>Gross domestic product</v>
          </cell>
        </row>
        <row r="97">
          <cell r="C97" t="str">
            <v>Deflator: (1990 should = 100)</v>
          </cell>
        </row>
        <row r="98">
          <cell r="C98" t="str">
            <v>Deflator: (1990 should = 100)</v>
          </cell>
        </row>
        <row r="99">
          <cell r="C99" t="str">
            <v>II.II NATIONAL ACCOUNTS IN 1999 REAL TERMS (for projections)</v>
          </cell>
        </row>
        <row r="100">
          <cell r="C100" t="str">
            <v>II.II NATIONAL ACCOUNTS IN 1999 REAL TERMS (for projections)</v>
          </cell>
        </row>
        <row r="101">
          <cell r="C101" t="str">
            <v>GDP Components in billions of 1999 Meticals (for projections)</v>
          </cell>
        </row>
        <row r="102">
          <cell r="C102" t="str">
            <v>Total consumption</v>
          </cell>
        </row>
        <row r="103">
          <cell r="C103" t="str">
            <v xml:space="preserve">    Private consumption</v>
          </cell>
        </row>
        <row r="104">
          <cell r="C104" t="str">
            <v xml:space="preserve">        Monetary private consumption + emergency aid</v>
          </cell>
        </row>
        <row r="105">
          <cell r="C105" t="str">
            <v xml:space="preserve">        Non-monetary private cons.</v>
          </cell>
        </row>
        <row r="106">
          <cell r="C106" t="str">
            <v xml:space="preserve">    Public consumption</v>
          </cell>
        </row>
        <row r="107">
          <cell r="C107" t="str">
            <v>Total investment</v>
          </cell>
        </row>
        <row r="108">
          <cell r="C108" t="str">
            <v xml:space="preserve">    Public investment</v>
          </cell>
        </row>
        <row r="109">
          <cell r="C109" t="str">
            <v xml:space="preserve">    Private investment </v>
          </cell>
        </row>
        <row r="110">
          <cell r="C110" t="str">
            <v xml:space="preserve">  Domestic demand</v>
          </cell>
        </row>
        <row r="111">
          <cell r="C111" t="str">
            <v>Exports goods and nonfactor services</v>
          </cell>
        </row>
        <row r="112">
          <cell r="C112" t="str">
            <v>Imports goods and nonfactor services</v>
          </cell>
        </row>
        <row r="113">
          <cell r="C113" t="str">
            <v>GDP at market prices (excl. large projects)</v>
          </cell>
        </row>
        <row r="114">
          <cell r="C114" t="str">
            <v xml:space="preserve">Memorandum items </v>
          </cell>
        </row>
        <row r="115">
          <cell r="C115" t="str">
            <v>Total consumption per capita</v>
          </cell>
        </row>
        <row r="116">
          <cell r="C116" t="str">
            <v>Private consumption per capita</v>
          </cell>
        </row>
        <row r="117">
          <cell r="C117">
            <v>0</v>
          </cell>
        </row>
        <row r="118">
          <cell r="C118" t="str">
            <v>Average propensity to consume</v>
          </cell>
        </row>
        <row r="119">
          <cell r="C119" t="str">
            <v>Freely distributed foreign aid (in 1999 met.)</v>
          </cell>
        </row>
        <row r="120">
          <cell r="C120" t="str">
            <v xml:space="preserve">          Emergency food aid (from fiscal) Mill USD</v>
          </cell>
        </row>
        <row r="121">
          <cell r="C121" t="str">
            <v xml:space="preserve">          Emergency nonfood aid, mill. USD (from fiscal proj)</v>
          </cell>
        </row>
        <row r="122">
          <cell r="C122" t="str">
            <v>Real disposable income of the monetized private sector, 1995 meticais</v>
          </cell>
        </row>
        <row r="123">
          <cell r="C123" t="str">
            <v xml:space="preserve">      GDP</v>
          </cell>
        </row>
        <row r="124">
          <cell r="C124" t="str">
            <v xml:space="preserve">      Subsistance production/consumption  (-)</v>
          </cell>
        </row>
        <row r="125">
          <cell r="C125" t="str">
            <v xml:space="preserve">     Amortization of Pande Gas, bill. 1996 Mt.</v>
          </cell>
        </row>
        <row r="126">
          <cell r="C126" t="str">
            <v xml:space="preserve">          Amortization of Pande Gas, mill. US$</v>
          </cell>
        </row>
        <row r="127">
          <cell r="C127" t="str">
            <v xml:space="preserve">      Real net taxes</v>
          </cell>
        </row>
        <row r="128">
          <cell r="C128" t="str">
            <v xml:space="preserve">      Net private sector factor income, cash</v>
          </cell>
        </row>
        <row r="129">
          <cell r="C129" t="str">
            <v>Net private sector factor income, cash</v>
          </cell>
        </row>
        <row r="130">
          <cell r="C130" t="str">
            <v>Base deflators for projection (100=1997)</v>
          </cell>
        </row>
        <row r="131">
          <cell r="C131" t="str">
            <v>Total consumption</v>
          </cell>
        </row>
        <row r="132">
          <cell r="C132" t="str">
            <v xml:space="preserve">  Public consumption</v>
          </cell>
        </row>
        <row r="133">
          <cell r="C133" t="str">
            <v xml:space="preserve">  Private consumption</v>
          </cell>
        </row>
        <row r="134">
          <cell r="C134" t="str">
            <v>Gross fixed capital formation</v>
          </cell>
        </row>
        <row r="135">
          <cell r="C135" t="str">
            <v xml:space="preserve">  Public gross fixed capital formation</v>
          </cell>
        </row>
        <row r="136">
          <cell r="C136" t="str">
            <v xml:space="preserve">  Private gross fixed capital formation</v>
          </cell>
        </row>
        <row r="137">
          <cell r="C137" t="str">
            <v>Exports of goods and services</v>
          </cell>
        </row>
        <row r="138">
          <cell r="C138" t="str">
            <v>Imports of goods and services</v>
          </cell>
        </row>
        <row r="139">
          <cell r="C139" t="str">
            <v>Gross domestic product</v>
          </cell>
        </row>
        <row r="140">
          <cell r="C140" t="str">
            <v>Gross domestic product</v>
          </cell>
        </row>
        <row r="141">
          <cell r="C141" t="str">
            <v>Base index, exports</v>
          </cell>
        </row>
        <row r="142">
          <cell r="C142" t="str">
            <v>Base index, imports</v>
          </cell>
        </row>
        <row r="143">
          <cell r="C143" t="str">
            <v>Base index, imports</v>
          </cell>
        </row>
        <row r="144">
          <cell r="C144" t="str">
            <v>II.III NATIONAL ACCOUNTS IN 1990 REAL TERMS (for WEO)</v>
          </cell>
        </row>
        <row r="145">
          <cell r="C145" t="str">
            <v>II.III NATIONAL ACCOUNTS IN 1990 REAL TERMS (for WEO)</v>
          </cell>
        </row>
        <row r="146">
          <cell r="C146" t="str">
            <v>Billions of meticais, at 1990 constant prices)</v>
          </cell>
        </row>
        <row r="147">
          <cell r="C147" t="str">
            <v>Total consumption</v>
          </cell>
        </row>
        <row r="148">
          <cell r="B148" t="str">
            <v>NCG_R</v>
          </cell>
          <cell r="C148" t="str">
            <v xml:space="preserve">  Public consumption</v>
          </cell>
        </row>
        <row r="149">
          <cell r="B149" t="str">
            <v>NCP_R</v>
          </cell>
          <cell r="C149" t="str">
            <v xml:space="preserve">  Private consumption</v>
          </cell>
        </row>
        <row r="150">
          <cell r="B150" t="str">
            <v>NFI_R</v>
          </cell>
          <cell r="C150" t="str">
            <v>Gross fixed capital formation</v>
          </cell>
        </row>
        <row r="151">
          <cell r="C151" t="str">
            <v xml:space="preserve">  Public gross fixed capital formation</v>
          </cell>
        </row>
        <row r="152">
          <cell r="C152" t="str">
            <v xml:space="preserve">  Private gross fixed capital formation</v>
          </cell>
        </row>
        <row r="153">
          <cell r="B153" t="str">
            <v>NINV_R</v>
          </cell>
          <cell r="C153" t="str">
            <v>Changes in inventories</v>
          </cell>
        </row>
        <row r="154">
          <cell r="B154" t="str">
            <v>NX_R</v>
          </cell>
          <cell r="C154" t="str">
            <v>Exports of goods and services</v>
          </cell>
        </row>
        <row r="155">
          <cell r="B155" t="str">
            <v>NXG_R</v>
          </cell>
          <cell r="C155" t="str">
            <v xml:space="preserve">  Exports of goods</v>
          </cell>
        </row>
        <row r="156">
          <cell r="B156" t="str">
            <v>NM_R</v>
          </cell>
          <cell r="C156" t="str">
            <v>Imports of goods and services</v>
          </cell>
        </row>
        <row r="157">
          <cell r="B157" t="str">
            <v>NMG_R</v>
          </cell>
          <cell r="C157" t="str">
            <v xml:space="preserve">  Imports of goods</v>
          </cell>
        </row>
        <row r="158">
          <cell r="B158" t="str">
            <v>NGDP_R</v>
          </cell>
          <cell r="C158" t="str">
            <v xml:space="preserve">Gross domestic product </v>
          </cell>
        </row>
        <row r="159">
          <cell r="C159" t="str">
            <v xml:space="preserve">Memorandum items </v>
          </cell>
        </row>
        <row r="160">
          <cell r="B160" t="str">
            <v>NGPXO_R</v>
          </cell>
          <cell r="C160" t="str">
            <v>Non-oil GDP</v>
          </cell>
        </row>
        <row r="161">
          <cell r="C161" t="str">
            <v xml:space="preserve">   Net factor income at 1990 metical </v>
          </cell>
        </row>
        <row r="162">
          <cell r="C162" t="str">
            <v>GNP</v>
          </cell>
        </row>
        <row r="163">
          <cell r="C163" t="str">
            <v xml:space="preserve">GDP per capita </v>
          </cell>
        </row>
        <row r="164">
          <cell r="C164" t="str">
            <v>GNP per capita</v>
          </cell>
        </row>
        <row r="165">
          <cell r="C165" t="str">
            <v>GNP per capita</v>
          </cell>
        </row>
        <row r="166">
          <cell r="C166" t="str">
            <v>Percentage change</v>
          </cell>
        </row>
        <row r="167">
          <cell r="C167" t="str">
            <v>Total consumption</v>
          </cell>
        </row>
        <row r="168">
          <cell r="C168" t="str">
            <v xml:space="preserve">  Public consumption</v>
          </cell>
        </row>
        <row r="169">
          <cell r="C169" t="str">
            <v xml:space="preserve">  Private consumption</v>
          </cell>
        </row>
        <row r="170">
          <cell r="C170" t="str">
            <v>Gross fixed capital formation</v>
          </cell>
        </row>
        <row r="171">
          <cell r="C171" t="str">
            <v xml:space="preserve">  Public gross fixed capital formation</v>
          </cell>
        </row>
        <row r="172">
          <cell r="C172" t="str">
            <v xml:space="preserve">  Private gross fixed capital formation</v>
          </cell>
        </row>
        <row r="173">
          <cell r="C173" t="str">
            <v>Changes in inventories</v>
          </cell>
        </row>
        <row r="174">
          <cell r="C174" t="str">
            <v>Exports of goods and services</v>
          </cell>
        </row>
        <row r="175">
          <cell r="C175" t="str">
            <v xml:space="preserve">  Exports of goods</v>
          </cell>
        </row>
        <row r="176">
          <cell r="C176" t="str">
            <v>Imports of goods and services</v>
          </cell>
        </row>
        <row r="177">
          <cell r="C177" t="str">
            <v xml:space="preserve">  Imports of goods</v>
          </cell>
        </row>
        <row r="178">
          <cell r="C178" t="str">
            <v>Real GDP growth rate:</v>
          </cell>
        </row>
        <row r="179">
          <cell r="C179" t="str">
            <v>Non-oil GDP</v>
          </cell>
        </row>
        <row r="180">
          <cell r="C180" t="str">
            <v>Non-oil GDP</v>
          </cell>
        </row>
        <row r="181">
          <cell r="C181" t="str">
            <v xml:space="preserve">III.    FISCAL AND FINANCIAL INDICATORS </v>
          </cell>
        </row>
        <row r="182">
          <cell r="C182" t="str">
            <v>III.    FISCAL AND FINANCIAL INDICATORS</v>
          </cell>
        </row>
        <row r="183">
          <cell r="C183" t="str">
            <v>Central Government (bill. met.)</v>
          </cell>
        </row>
        <row r="184">
          <cell r="B184" t="str">
            <v>GCRG</v>
          </cell>
          <cell r="C184" t="str">
            <v>Total revenue and grants</v>
          </cell>
        </row>
        <row r="185">
          <cell r="C185" t="str">
            <v xml:space="preserve">   Total revenue</v>
          </cell>
        </row>
        <row r="186">
          <cell r="B186" t="str">
            <v>GCG</v>
          </cell>
          <cell r="C186" t="str">
            <v xml:space="preserve">  Grants received (current and capital)</v>
          </cell>
        </row>
        <row r="187">
          <cell r="B187" t="str">
            <v>GCGC</v>
          </cell>
          <cell r="C187" t="str">
            <v xml:space="preserve">     of which: project grants received</v>
          </cell>
        </row>
        <row r="188">
          <cell r="C188" t="str">
            <v xml:space="preserve">   Estimated grant financed technical assistance</v>
          </cell>
        </row>
        <row r="189">
          <cell r="C189" t="str">
            <v xml:space="preserve">   Tax revenue</v>
          </cell>
        </row>
        <row r="190">
          <cell r="B190" t="str">
            <v>GCENL</v>
          </cell>
          <cell r="C190" t="str">
            <v>Total expenditure and net lending</v>
          </cell>
        </row>
        <row r="191">
          <cell r="B191" t="str">
            <v>GCEG</v>
          </cell>
          <cell r="C191" t="str">
            <v>General public services</v>
          </cell>
        </row>
        <row r="192">
          <cell r="B192" t="str">
            <v>GCED</v>
          </cell>
          <cell r="C192" t="str">
            <v xml:space="preserve">   Defense</v>
          </cell>
        </row>
        <row r="193">
          <cell r="B193" t="str">
            <v>GCEE</v>
          </cell>
          <cell r="C193" t="str">
            <v xml:space="preserve">   Education</v>
          </cell>
        </row>
        <row r="194">
          <cell r="B194" t="str">
            <v>GCEEP</v>
          </cell>
          <cell r="C194" t="str">
            <v xml:space="preserve">      Elementary education</v>
          </cell>
        </row>
        <row r="195">
          <cell r="B195" t="str">
            <v>GCEH</v>
          </cell>
          <cell r="C195" t="str">
            <v xml:space="preserve">   Health</v>
          </cell>
        </row>
        <row r="196">
          <cell r="B196" t="str">
            <v>GCEHP</v>
          </cell>
          <cell r="C196" t="str">
            <v xml:space="preserve">      Basic healthcare</v>
          </cell>
        </row>
        <row r="197">
          <cell r="B197" t="str">
            <v>GCESWH</v>
          </cell>
          <cell r="C197" t="str">
            <v xml:space="preserve">   Social security, welfare &amp; housing</v>
          </cell>
        </row>
        <row r="198">
          <cell r="B198" t="str">
            <v>GCEES</v>
          </cell>
          <cell r="C198" t="str">
            <v xml:space="preserve">   Economic affairs &amp; services</v>
          </cell>
        </row>
        <row r="199">
          <cell r="B199" t="str">
            <v>GCEO</v>
          </cell>
          <cell r="C199" t="str">
            <v xml:space="preserve">   Other (residual)</v>
          </cell>
        </row>
        <row r="200">
          <cell r="C200" t="str">
            <v>Total expenditure (excluding net lending)</v>
          </cell>
        </row>
        <row r="201">
          <cell r="B201" t="str">
            <v>GCEC</v>
          </cell>
          <cell r="C201" t="str">
            <v xml:space="preserve">  Current expenditure</v>
          </cell>
        </row>
        <row r="202">
          <cell r="B202" t="str">
            <v>GCEW</v>
          </cell>
          <cell r="C202" t="str">
            <v xml:space="preserve">  Wages and salaries</v>
          </cell>
        </row>
        <row r="203">
          <cell r="B203" t="str">
            <v>GCEI_D</v>
          </cell>
          <cell r="C203" t="str">
            <v xml:space="preserve">    Domestic interest payments (scheduled)</v>
          </cell>
        </row>
        <row r="204">
          <cell r="B204" t="str">
            <v>GCEI_F</v>
          </cell>
          <cell r="C204" t="str">
            <v xml:space="preserve">    Foreign interest payments (scheduled  -budget)</v>
          </cell>
        </row>
        <row r="205">
          <cell r="C205" t="str">
            <v>Net Taxes</v>
          </cell>
        </row>
        <row r="206">
          <cell r="C206" t="str">
            <v>Net foreign borrowing</v>
          </cell>
        </row>
        <row r="207">
          <cell r="C207" t="str">
            <v>Domestic financing</v>
          </cell>
        </row>
        <row r="208">
          <cell r="C208" t="str">
            <v xml:space="preserve">   Of which:   bank financing</v>
          </cell>
        </row>
        <row r="209">
          <cell r="C209" t="str">
            <v>Of which:   bank financing</v>
          </cell>
        </row>
        <row r="210">
          <cell r="C210" t="str">
            <v>General Government (bill. met.)</v>
          </cell>
        </row>
        <row r="211">
          <cell r="B211" t="str">
            <v>GGRG</v>
          </cell>
          <cell r="C211" t="str">
            <v>Total revenue and grants</v>
          </cell>
        </row>
        <row r="212">
          <cell r="B212" t="str">
            <v>GGENL</v>
          </cell>
          <cell r="C212" t="str">
            <v>Total expenditure and net lending</v>
          </cell>
        </row>
        <row r="213">
          <cell r="B213" t="str">
            <v>GGEC</v>
          </cell>
          <cell r="C213" t="str">
            <v xml:space="preserve">  Current expenditure</v>
          </cell>
        </row>
        <row r="214">
          <cell r="C214" t="str">
            <v xml:space="preserve">        Current expenditure (adjusted)</v>
          </cell>
        </row>
        <row r="215">
          <cell r="B215" t="str">
            <v>GGED</v>
          </cell>
          <cell r="C215" t="str">
            <v xml:space="preserve">    Expenditure on national defense</v>
          </cell>
        </row>
        <row r="216">
          <cell r="C216" t="str">
            <v>Government investment</v>
          </cell>
        </row>
        <row r="217">
          <cell r="C217" t="str">
            <v xml:space="preserve">   Investment expenditure (from budget)</v>
          </cell>
        </row>
        <row r="218">
          <cell r="C218" t="str">
            <v>Investment expenditure (from budget)</v>
          </cell>
        </row>
        <row r="219">
          <cell r="C219" t="str">
            <v>In percent of GDP</v>
          </cell>
        </row>
        <row r="220">
          <cell r="C220" t="str">
            <v>Central Government balance</v>
          </cell>
        </row>
        <row r="221">
          <cell r="C221" t="str">
            <v>Central Government balance (excl. grants)</v>
          </cell>
        </row>
        <row r="222">
          <cell r="C222" t="str">
            <v>General Government balance</v>
          </cell>
        </row>
        <row r="223">
          <cell r="C223" t="str">
            <v>Government investment/GDP:</v>
          </cell>
        </row>
        <row r="224">
          <cell r="C224" t="str">
            <v>Grants/GDP</v>
          </cell>
        </row>
        <row r="225">
          <cell r="C225" t="str">
            <v>Expenditure+net lending/GDP</v>
          </cell>
        </row>
        <row r="226">
          <cell r="C226" t="str">
            <v>Primary balance/GDP (revenue and grants - non-interest expenditure and net lending</v>
          </cell>
        </row>
        <row r="227">
          <cell r="C227" t="str">
            <v>Bank financing/GDP</v>
          </cell>
        </row>
        <row r="229">
          <cell r="C229" t="str">
            <v>Bank financing/GDP</v>
          </cell>
        </row>
        <row r="230">
          <cell r="C230" t="str">
            <v>IV. MONETARY INDICATORS</v>
          </cell>
        </row>
        <row r="231">
          <cell r="C231" t="str">
            <v>IV. MONETARY INDICATORS</v>
          </cell>
        </row>
        <row r="232">
          <cell r="B232" t="str">
            <v>FMB</v>
          </cell>
          <cell r="C232" t="str">
            <v>Stock of broad money (M2; year end)</v>
          </cell>
        </row>
        <row r="233">
          <cell r="B233" t="str">
            <v>FIDR</v>
          </cell>
          <cell r="C233" t="str">
            <v>Short-term interest rate (central monetary authorities)</v>
          </cell>
        </row>
        <row r="234">
          <cell r="C234" t="str">
            <v>Rediscount rate (end of year)</v>
          </cell>
        </row>
        <row r="235">
          <cell r="C235" t="str">
            <v>Velocity of circulation</v>
          </cell>
        </row>
        <row r="236">
          <cell r="C236" t="str">
            <v>Broad money growth:</v>
          </cell>
        </row>
        <row r="237">
          <cell r="C237" t="str">
            <v>Broad money/DGP</v>
          </cell>
        </row>
        <row r="238">
          <cell r="C238" t="str">
            <v>CPS/GDP</v>
          </cell>
        </row>
        <row r="239">
          <cell r="C239" t="str">
            <v>COB/M2</v>
          </cell>
        </row>
        <row r="240">
          <cell r="C240" t="str">
            <v>COB/M2</v>
          </cell>
        </row>
        <row r="241">
          <cell r="C241" t="str">
            <v>V.   FOREIGN TRADE</v>
          </cell>
        </row>
        <row r="242">
          <cell r="C242" t="str">
            <v>V.   FOREIGN TRADE</v>
          </cell>
        </row>
        <row r="243">
          <cell r="B243" t="str">
            <v>TXG_D</v>
          </cell>
          <cell r="C243" t="str">
            <v>Export deflator/unit value for goods (index in U.S. dollars)</v>
          </cell>
        </row>
        <row r="244">
          <cell r="B244" t="str">
            <v>TMG_D</v>
          </cell>
          <cell r="C244" t="str">
            <v>Import deflator/unit value for goods (index in U.S. dollars)</v>
          </cell>
        </row>
        <row r="245">
          <cell r="B245" t="str">
            <v>TMG_D</v>
          </cell>
          <cell r="C245" t="str">
            <v>Import deflator/unit value for goods (index in U.S. dollars)</v>
          </cell>
        </row>
        <row r="246">
          <cell r="B246" t="str">
            <v>TXGO</v>
          </cell>
          <cell r="C246" t="str">
            <v>Value of oil exports (US$ million)</v>
          </cell>
        </row>
        <row r="247">
          <cell r="B247" t="str">
            <v>TMGO</v>
          </cell>
          <cell r="C247" t="str">
            <v>Value of oil imports (US$ million)</v>
          </cell>
        </row>
        <row r="248">
          <cell r="B248" t="str">
            <v>TMGO</v>
          </cell>
          <cell r="C248" t="str">
            <v>Value of oil imports (US$ million)</v>
          </cell>
        </row>
        <row r="249">
          <cell r="C249" t="str">
            <v>Annual change export and import unit values, exchange rate</v>
          </cell>
        </row>
        <row r="250">
          <cell r="C250" t="str">
            <v xml:space="preserve">  Exports (national currency)</v>
          </cell>
        </row>
        <row r="251">
          <cell r="C251" t="str">
            <v xml:space="preserve">  Imports (national currency)</v>
          </cell>
        </row>
        <row r="252">
          <cell r="C252" t="str">
            <v xml:space="preserve">  Export deflator</v>
          </cell>
        </row>
        <row r="253">
          <cell r="C253" t="str">
            <v xml:space="preserve">  Import deflator</v>
          </cell>
        </row>
        <row r="254">
          <cell r="C254" t="str">
            <v xml:space="preserve">  Representative rate</v>
          </cell>
        </row>
        <row r="255">
          <cell r="C255" t="str">
            <v>Representative rate</v>
          </cell>
        </row>
        <row r="256">
          <cell r="C256" t="str">
            <v>Change in terms of trade (merchandise):</v>
          </cell>
        </row>
        <row r="257">
          <cell r="C257" t="str">
            <v xml:space="preserve">   Trade data</v>
          </cell>
        </row>
        <row r="258">
          <cell r="C258" t="str">
            <v xml:space="preserve">   National accounts</v>
          </cell>
        </row>
        <row r="259">
          <cell r="C259" t="str">
            <v>National accounts</v>
          </cell>
        </row>
        <row r="260">
          <cell r="C260" t="str">
            <v>VI.  BALANCE OF PAYMENTS (Millions of U.S. dollars)</v>
          </cell>
        </row>
        <row r="261">
          <cell r="C261" t="str">
            <v>VI.  BALANCE OF PAYMENTS (Millions of U.S. dollars)</v>
          </cell>
        </row>
        <row r="262">
          <cell r="B262" t="str">
            <v>BCA</v>
          </cell>
          <cell r="C262" t="str">
            <v>Balance on CA (excl. capital transfers)</v>
          </cell>
        </row>
        <row r="263">
          <cell r="C263" t="str">
            <v>Balance on CA excl. grants (BPM4)</v>
          </cell>
        </row>
        <row r="264">
          <cell r="C264" t="str">
            <v>Balance on CA (BPM4)</v>
          </cell>
        </row>
        <row r="265">
          <cell r="C265" t="str">
            <v>Current account (CA)/ GDP</v>
          </cell>
        </row>
        <row r="266">
          <cell r="C266" t="str">
            <v>Current account (CA)/ GDP</v>
          </cell>
        </row>
        <row r="267">
          <cell r="B267" t="str">
            <v>BXG</v>
          </cell>
          <cell r="C267" t="str">
            <v>Exports of goods</v>
          </cell>
        </row>
        <row r="268">
          <cell r="B268" t="str">
            <v>BXS</v>
          </cell>
          <cell r="C268" t="str">
            <v>Exports of non factor (NF) services</v>
          </cell>
        </row>
        <row r="269">
          <cell r="C269" t="str">
            <v>Exports of goods, NF services and income</v>
          </cell>
        </row>
        <row r="270">
          <cell r="C270" t="str">
            <v xml:space="preserve">    Exports of goods and NF services</v>
          </cell>
        </row>
        <row r="271">
          <cell r="B271" t="str">
            <v>BMG</v>
          </cell>
          <cell r="C271" t="str">
            <v>Imports of goods (- sign)</v>
          </cell>
        </row>
        <row r="272">
          <cell r="B272" t="str">
            <v>BMS</v>
          </cell>
          <cell r="C272" t="str">
            <v>Imports of NF services (- sign)</v>
          </cell>
        </row>
        <row r="273">
          <cell r="C273" t="str">
            <v>Imports of goods, NF services and income</v>
          </cell>
        </row>
        <row r="274">
          <cell r="C274" t="str">
            <v xml:space="preserve">    Imports of goods and NF services</v>
          </cell>
        </row>
        <row r="275">
          <cell r="B275" t="str">
            <v>BXI</v>
          </cell>
          <cell r="C275" t="str">
            <v>Income credits</v>
          </cell>
        </row>
        <row r="276">
          <cell r="B276" t="str">
            <v>BMI</v>
          </cell>
          <cell r="C276" t="str">
            <v>Income debits (- sign)</v>
          </cell>
        </row>
        <row r="277">
          <cell r="B277" t="str">
            <v>BMII_G</v>
          </cell>
          <cell r="C277" t="str">
            <v xml:space="preserve">     Interest on public debt (scheduled; - sign)</v>
          </cell>
        </row>
        <row r="278">
          <cell r="B278" t="str">
            <v>BMIIMU</v>
          </cell>
          <cell r="C278" t="str">
            <v xml:space="preserve">       To multilateral creditors (scheduled; - sign)</v>
          </cell>
        </row>
        <row r="279">
          <cell r="B279" t="str">
            <v>BMIIBI</v>
          </cell>
          <cell r="C279" t="str">
            <v xml:space="preserve">       To bilateral creditors (scheduled; - sign)</v>
          </cell>
        </row>
        <row r="280">
          <cell r="B280" t="str">
            <v>BMIIBA</v>
          </cell>
          <cell r="C280" t="str">
            <v xml:space="preserve">       To banks (scheduled; - sign)</v>
          </cell>
        </row>
        <row r="281">
          <cell r="B281" t="str">
            <v>BMII_P</v>
          </cell>
          <cell r="C281" t="str">
            <v xml:space="preserve">  Interest on nonpublic debt (scheduled; - sign)</v>
          </cell>
        </row>
        <row r="282">
          <cell r="C282" t="str">
            <v xml:space="preserve"> Non energy imports</v>
          </cell>
        </row>
        <row r="283">
          <cell r="C283" t="str">
            <v>Non energy imports</v>
          </cell>
        </row>
        <row r="284">
          <cell r="B284" t="str">
            <v>BTRP</v>
          </cell>
          <cell r="C284" t="str">
            <v>Private current transfers, net (excl. capital transfers) (BPM4,5)</v>
          </cell>
        </row>
        <row r="285">
          <cell r="B285" t="str">
            <v>BTRG</v>
          </cell>
          <cell r="C285" t="str">
            <v>Official current transfers, net (excl. capital transfers) (BPM5)</v>
          </cell>
        </row>
        <row r="286">
          <cell r="C286" t="str">
            <v>Official transfers, net(BPM4)</v>
          </cell>
        </row>
        <row r="287">
          <cell r="C287" t="str">
            <v>Net factor income and unreq. transfers, accrued (BPM4)</v>
          </cell>
        </row>
        <row r="288">
          <cell r="C288" t="str">
            <v>Net factor income and unreq. transfers, cash (BPM4)</v>
          </cell>
        </row>
        <row r="289">
          <cell r="B289" t="str">
            <v>cash interest needs to be entered for form. to make sense.  Add HCB to equal SR table!</v>
          </cell>
          <cell r="C289" t="str">
            <v>Net factor income and unreq. transf. accrued (BPM5) 6/</v>
          </cell>
        </row>
        <row r="290">
          <cell r="C290" t="str">
            <v>Net factor income and transfers, cash (BPM5) 4/</v>
          </cell>
        </row>
        <row r="291">
          <cell r="B291" t="str">
            <v>cash interest needs to be entered for form. to make sense.  Add HCB to equal SR table!</v>
          </cell>
          <cell r="C291" t="str">
            <v>Disposable national income (cash basis, BPM4) in Mt</v>
          </cell>
        </row>
        <row r="292">
          <cell r="B292" t="str">
            <v>cash interest needs to be entered for form. to make sense.  Add HCB to equal SR table!</v>
          </cell>
        </row>
        <row r="294">
          <cell r="B294" t="str">
            <v>cash interest needs to be entered for form. to make sense.  Add HCB to equal SR table!</v>
          </cell>
        </row>
        <row r="295">
          <cell r="B295" t="str">
            <v>BK</v>
          </cell>
          <cell r="C295" t="str">
            <v>Balance on capital account (BPM5)</v>
          </cell>
        </row>
        <row r="296">
          <cell r="B296" t="str">
            <v>BKF</v>
          </cell>
          <cell r="C296" t="str">
            <v xml:space="preserve">  Debt forgiveness (with forgiven amount +)</v>
          </cell>
        </row>
        <row r="297">
          <cell r="B297" t="str">
            <v>BKFMU</v>
          </cell>
          <cell r="C297" t="str">
            <v xml:space="preserve">    By multilateral creditors</v>
          </cell>
        </row>
        <row r="298">
          <cell r="B298" t="str">
            <v>BKFBI</v>
          </cell>
          <cell r="C298" t="str">
            <v xml:space="preserve">    By bilateral creditors</v>
          </cell>
        </row>
        <row r="299">
          <cell r="B299" t="str">
            <v>BKFBA</v>
          </cell>
          <cell r="C299" t="str">
            <v xml:space="preserve">    By banks</v>
          </cell>
        </row>
        <row r="300">
          <cell r="C300" t="str">
            <v>Balance on capital account (BPM4)   1/</v>
          </cell>
        </row>
        <row r="301">
          <cell r="D301">
            <v>0</v>
          </cell>
        </row>
        <row r="302">
          <cell r="B302" t="str">
            <v>BF</v>
          </cell>
          <cell r="C302" t="str">
            <v>Balance on financial account (BPM5, incl. reserves)</v>
          </cell>
        </row>
        <row r="303">
          <cell r="B303" t="str">
            <v>BF</v>
          </cell>
          <cell r="C303" t="str">
            <v>Balance on financial account (BPM5, incl. reserves)</v>
          </cell>
        </row>
        <row r="304">
          <cell r="B304" t="str">
            <v>BFD</v>
          </cell>
          <cell r="C304" t="str">
            <v>Direct investment, net</v>
          </cell>
        </row>
        <row r="305">
          <cell r="B305" t="str">
            <v>BFDL</v>
          </cell>
          <cell r="C305" t="str">
            <v xml:space="preserve">   of which: debt-creating direct inv. Liabilities</v>
          </cell>
        </row>
        <row r="306">
          <cell r="B306" t="str">
            <v>BFDI</v>
          </cell>
          <cell r="C306" t="str">
            <v xml:space="preserve">  Direct investment in reporting country</v>
          </cell>
        </row>
        <row r="307">
          <cell r="B307" t="str">
            <v>BFDI</v>
          </cell>
          <cell r="C307" t="str">
            <v>Direct investment in reporting country</v>
          </cell>
        </row>
        <row r="308">
          <cell r="B308" t="str">
            <v>BFL_C_G</v>
          </cell>
          <cell r="C308" t="str">
            <v>Gross public borrowing, including IMF</v>
          </cell>
        </row>
        <row r="309">
          <cell r="B309" t="str">
            <v>BFL_CMU</v>
          </cell>
          <cell r="C309" t="str">
            <v xml:space="preserve">  From multilateral creditors (incl. IMF)</v>
          </cell>
        </row>
        <row r="310">
          <cell r="B310" t="str">
            <v>BFL_CBI</v>
          </cell>
          <cell r="C310" t="str">
            <v xml:space="preserve">  From bilateral creditors</v>
          </cell>
        </row>
        <row r="311">
          <cell r="B311" t="str">
            <v>BFL_CBA</v>
          </cell>
          <cell r="C311" t="str">
            <v xml:space="preserve">  From banks</v>
          </cell>
        </row>
        <row r="312">
          <cell r="B312" t="str">
            <v>BFL_C_P</v>
          </cell>
          <cell r="C312" t="str">
            <v>Other gross borrowing</v>
          </cell>
        </row>
        <row r="313">
          <cell r="B313" t="str">
            <v>BFL_C_P</v>
          </cell>
          <cell r="C313" t="str">
            <v>Other gross borrowing</v>
          </cell>
        </row>
        <row r="314">
          <cell r="B314" t="str">
            <v>BFL_D_G</v>
          </cell>
          <cell r="C314" t="str">
            <v>Public amortization (scheduled; - sign)</v>
          </cell>
        </row>
        <row r="315">
          <cell r="B315" t="str">
            <v>BFL_DMU</v>
          </cell>
          <cell r="C315" t="str">
            <v xml:space="preserve">  To multilateral creditors (scheduled; - sign) (incl. IMF)</v>
          </cell>
        </row>
        <row r="316">
          <cell r="B316" t="str">
            <v>BFL_DBI</v>
          </cell>
          <cell r="C316" t="str">
            <v xml:space="preserve">  To bilateral creditors (scheduled; - sign)</v>
          </cell>
        </row>
        <row r="317">
          <cell r="B317" t="str">
            <v>BFL_DBA</v>
          </cell>
          <cell r="C317" t="str">
            <v xml:space="preserve">  To banks (scheduled; - sign)</v>
          </cell>
        </row>
        <row r="318">
          <cell r="B318" t="str">
            <v>BFL_D_P</v>
          </cell>
          <cell r="C318" t="str">
            <v>Other amortization (scheduled; - sign)</v>
          </cell>
        </row>
        <row r="319">
          <cell r="C319">
            <v>0</v>
          </cell>
        </row>
        <row r="320">
          <cell r="B320" t="str">
            <v>BFUND</v>
          </cell>
          <cell r="C320" t="str">
            <v>Memorandum: Net credit from IMF</v>
          </cell>
        </row>
        <row r="321">
          <cell r="B321" t="str">
            <v>BFUND</v>
          </cell>
          <cell r="C321" t="str">
            <v>Memorandum: Net credit from IMF</v>
          </cell>
        </row>
        <row r="322">
          <cell r="B322" t="str">
            <v>BFL_DF</v>
          </cell>
          <cell r="C322" t="str">
            <v>Amortization on account of debt-reduction operations (- sign)</v>
          </cell>
        </row>
        <row r="323">
          <cell r="B323" t="str">
            <v>BFLB_DF</v>
          </cell>
          <cell r="C323" t="str">
            <v xml:space="preserve">  To banks (- sign)</v>
          </cell>
        </row>
        <row r="324">
          <cell r="B324" t="str">
            <v>BFLB_DF</v>
          </cell>
          <cell r="C324" t="str">
            <v>To banks (- sign)</v>
          </cell>
        </row>
        <row r="325">
          <cell r="B325" t="str">
            <v>BER</v>
          </cell>
          <cell r="C325" t="str">
            <v>Rescheduling of current maturities</v>
          </cell>
        </row>
        <row r="326">
          <cell r="B326" t="str">
            <v>BERBI</v>
          </cell>
          <cell r="C326" t="str">
            <v xml:space="preserve">  Of obligations to bilateral creditors</v>
          </cell>
        </row>
        <row r="327">
          <cell r="B327" t="str">
            <v>BERBA</v>
          </cell>
          <cell r="C327" t="str">
            <v xml:space="preserve">  Of obligations to banks</v>
          </cell>
        </row>
        <row r="328">
          <cell r="B328" t="str">
            <v>BERBA</v>
          </cell>
          <cell r="C328" t="str">
            <v>Of obligations to banks</v>
          </cell>
        </row>
        <row r="329">
          <cell r="B329" t="str">
            <v>BEA</v>
          </cell>
          <cell r="C329" t="str">
            <v>Accumulation of arrears, net (decrease -)</v>
          </cell>
        </row>
        <row r="330">
          <cell r="B330" t="str">
            <v>BEAMU</v>
          </cell>
          <cell r="C330" t="str">
            <v xml:space="preserve">  To multilateral creditors, net (decrease -)</v>
          </cell>
        </row>
        <row r="331">
          <cell r="B331" t="str">
            <v>BEABI</v>
          </cell>
          <cell r="C331" t="str">
            <v xml:space="preserve">  To bilateral creditors, net (decrease -)</v>
          </cell>
        </row>
        <row r="332">
          <cell r="B332" t="str">
            <v>BEABA</v>
          </cell>
          <cell r="C332" t="str">
            <v xml:space="preserve">  To banks, net (decrease -)</v>
          </cell>
        </row>
        <row r="333">
          <cell r="B333" t="str">
            <v>BEABA</v>
          </cell>
          <cell r="C333" t="str">
            <v>To banks, net (decrease -)</v>
          </cell>
        </row>
        <row r="334">
          <cell r="B334" t="str">
            <v>BEO</v>
          </cell>
          <cell r="C334" t="str">
            <v>Other exceptional financing</v>
          </cell>
        </row>
        <row r="335">
          <cell r="B335" t="str">
            <v>BEO</v>
          </cell>
          <cell r="C335" t="str">
            <v>Other exceptional financing</v>
          </cell>
        </row>
        <row r="336">
          <cell r="B336" t="str">
            <v>BFOTH</v>
          </cell>
          <cell r="C336" t="str">
            <v>Other long-term financial flows, net</v>
          </cell>
        </row>
        <row r="337">
          <cell r="B337" t="str">
            <v>BFPA</v>
          </cell>
          <cell r="C337" t="str">
            <v xml:space="preserve">  Portfolio investment assets, net (increase -)</v>
          </cell>
        </row>
        <row r="338">
          <cell r="B338" t="str">
            <v>BFPL</v>
          </cell>
          <cell r="C338" t="str">
            <v xml:space="preserve">  Portfolio investment liabilities, net </v>
          </cell>
        </row>
        <row r="339">
          <cell r="B339" t="str">
            <v>BFPQ</v>
          </cell>
          <cell r="C339" t="str">
            <v xml:space="preserve">   Of which:  equity securities</v>
          </cell>
        </row>
        <row r="340">
          <cell r="B340" t="str">
            <v>BFPQ</v>
          </cell>
          <cell r="C340" t="str">
            <v>Of which:  equity securities</v>
          </cell>
        </row>
        <row r="341">
          <cell r="B341" t="str">
            <v>BFO_S</v>
          </cell>
          <cell r="C341" t="str">
            <v>Other short-term flows, net   17/</v>
          </cell>
        </row>
        <row r="342">
          <cell r="D342">
            <v>0</v>
          </cell>
        </row>
        <row r="343">
          <cell r="B343" t="str">
            <v>BFLRES</v>
          </cell>
          <cell r="C343" t="str">
            <v>Residual financing (projections only; history = 0)</v>
          </cell>
        </row>
        <row r="344">
          <cell r="B344" t="str">
            <v>BFRA</v>
          </cell>
          <cell r="C344" t="str">
            <v>Reserve assets (accumulation -)</v>
          </cell>
        </row>
        <row r="345">
          <cell r="C345" t="str">
            <v>NFA accumulation</v>
          </cell>
        </row>
        <row r="346">
          <cell r="B346" t="str">
            <v>BNEO</v>
          </cell>
          <cell r="C346" t="str">
            <v>Net errors and omissions (= 0 in projection period)</v>
          </cell>
        </row>
        <row r="347">
          <cell r="B347" t="str">
            <v>BNEO</v>
          </cell>
          <cell r="C347" t="str">
            <v>Net errors and omissions (= 0 in projection period)</v>
          </cell>
        </row>
        <row r="348">
          <cell r="B348">
            <v>0</v>
          </cell>
          <cell r="C348" t="str">
            <v>Exceptional financing</v>
          </cell>
        </row>
        <row r="349">
          <cell r="B349" t="str">
            <v/>
          </cell>
          <cell r="C349" t="str">
            <v>Exceptional financing</v>
          </cell>
        </row>
        <row r="350">
          <cell r="B350" t="str">
            <v>BFL</v>
          </cell>
          <cell r="C350" t="str">
            <v>Net liability flows</v>
          </cell>
        </row>
        <row r="351">
          <cell r="B351" t="str">
            <v>BFLMU</v>
          </cell>
          <cell r="C351" t="str">
            <v>Multilateral</v>
          </cell>
        </row>
        <row r="352">
          <cell r="B352" t="str">
            <v>BFLBI</v>
          </cell>
          <cell r="C352" t="str">
            <v>Bilateral</v>
          </cell>
        </row>
        <row r="353">
          <cell r="B353" t="str">
            <v>BFLBA</v>
          </cell>
          <cell r="C353" t="str">
            <v>Banks</v>
          </cell>
        </row>
        <row r="354">
          <cell r="B354" t="str">
            <v>BFLBA</v>
          </cell>
          <cell r="C354" t="str">
            <v>Banks</v>
          </cell>
        </row>
        <row r="355">
          <cell r="C355" t="str">
            <v>VII. EXTERNAL DEBT (Millions of U.S. dollars)</v>
          </cell>
        </row>
        <row r="356">
          <cell r="C356" t="str">
            <v>VII. EXTERNAL DEBT (Millions of U.S. dollars)</v>
          </cell>
        </row>
        <row r="357">
          <cell r="B357" t="str">
            <v>D_G</v>
          </cell>
          <cell r="C357" t="str">
            <v>Total public debt (incl. short-term debt, arrears, and IMF)</v>
          </cell>
        </row>
        <row r="358">
          <cell r="B358" t="str">
            <v>DMU</v>
          </cell>
          <cell r="C358" t="str">
            <v xml:space="preserve">  Multilateral debt</v>
          </cell>
        </row>
        <row r="359">
          <cell r="B359" t="str">
            <v>DBI</v>
          </cell>
          <cell r="C359" t="str">
            <v xml:space="preserve">  Bilateral debt</v>
          </cell>
        </row>
        <row r="360">
          <cell r="B360" t="str">
            <v>DBA</v>
          </cell>
          <cell r="C360" t="str">
            <v xml:space="preserve">  Debt to banks</v>
          </cell>
        </row>
        <row r="361">
          <cell r="B361" t="str">
            <v>D_P</v>
          </cell>
          <cell r="C361" t="str">
            <v>Other (nonpublic) debt    9/</v>
          </cell>
        </row>
        <row r="362">
          <cell r="D362">
            <v>0</v>
          </cell>
        </row>
        <row r="363">
          <cell r="B363" t="str">
            <v>DA</v>
          </cell>
          <cell r="C363" t="str">
            <v>Total stock of arrears 7/</v>
          </cell>
        </row>
        <row r="364">
          <cell r="B364" t="str">
            <v>DAMU</v>
          </cell>
          <cell r="C364" t="str">
            <v xml:space="preserve">  To multilateral creditors  11/</v>
          </cell>
        </row>
        <row r="365">
          <cell r="B365" t="str">
            <v>DABI</v>
          </cell>
          <cell r="C365" t="str">
            <v xml:space="preserve">  To bilateral creditors  12/</v>
          </cell>
        </row>
        <row r="366">
          <cell r="B366" t="str">
            <v>DABA</v>
          </cell>
          <cell r="C366" t="str">
            <v xml:space="preserve">  To banks  18/</v>
          </cell>
        </row>
        <row r="367">
          <cell r="B367" t="str">
            <v>DABA</v>
          </cell>
          <cell r="C367" t="str">
            <v>To banks  18/</v>
          </cell>
        </row>
        <row r="368">
          <cell r="B368" t="str">
            <v>D_S</v>
          </cell>
          <cell r="C368" t="str">
            <v>Total short-term debt  7/  14/</v>
          </cell>
        </row>
        <row r="369">
          <cell r="D369">
            <v>0</v>
          </cell>
        </row>
        <row r="370">
          <cell r="B370" t="str">
            <v>DDR</v>
          </cell>
          <cell r="C370" t="str">
            <v>Impact of debt-reduction operations  15/</v>
          </cell>
        </row>
        <row r="371">
          <cell r="B371" t="str">
            <v>DDRBA</v>
          </cell>
          <cell r="C371" t="str">
            <v xml:space="preserve">  Impact of bank debt-reduction operations  13/</v>
          </cell>
        </row>
        <row r="372">
          <cell r="C372" t="str">
            <v>Memorandum items:</v>
          </cell>
        </row>
        <row r="373">
          <cell r="C373" t="str">
            <v>Public external debt to GDP ratio:  16/</v>
          </cell>
        </row>
        <row r="374">
          <cell r="C374" t="str">
            <v>Public external debt service (scheduled) (% of exports of g&amp;s):</v>
          </cell>
        </row>
        <row r="375">
          <cell r="C375" t="str">
            <v>Public external debt service (cash) (% of exports of g&amp;s):</v>
          </cell>
        </row>
        <row r="376">
          <cell r="C376" t="str">
            <v>Public external debt to exports of goods and services</v>
          </cell>
        </row>
        <row r="377">
          <cell r="C377" t="str">
            <v xml:space="preserve">    Scheduled debt service/fiscal revenue bef. grants</v>
          </cell>
        </row>
        <row r="378">
          <cell r="B378">
            <v>0</v>
          </cell>
          <cell r="C378" t="str">
            <v>Debt relief</v>
          </cell>
        </row>
        <row r="379">
          <cell r="C379">
            <v>0</v>
          </cell>
          <cell r="D379">
            <v>0</v>
          </cell>
        </row>
        <row r="380">
          <cell r="C380" t="str">
            <v xml:space="preserve"> VIII. SAVINGS INVESTMENT BALANCE </v>
          </cell>
        </row>
        <row r="381">
          <cell r="C381" t="str">
            <v>In current prices</v>
          </cell>
        </row>
        <row r="382">
          <cell r="C382" t="str">
            <v>BPM5</v>
          </cell>
        </row>
        <row r="383">
          <cell r="C383" t="str">
            <v>Net factor income and Unrequired transfers, accrued (BPM5)</v>
          </cell>
        </row>
        <row r="384">
          <cell r="C384" t="str">
            <v xml:space="preserve">  Net factor income from abroad (accrued) (NFI)</v>
          </cell>
        </row>
        <row r="385">
          <cell r="C385" t="str">
            <v xml:space="preserve">  Income credits</v>
          </cell>
        </row>
        <row r="386">
          <cell r="C386" t="str">
            <v xml:space="preserve">  Income debits</v>
          </cell>
        </row>
        <row r="387">
          <cell r="C387" t="str">
            <v>Net unrequited transfers (NUT) (BPM5)</v>
          </cell>
        </row>
        <row r="388">
          <cell r="C388" t="str">
            <v xml:space="preserve">  Public sector (BPM5)</v>
          </cell>
        </row>
        <row r="389">
          <cell r="C389" t="str">
            <v xml:space="preserve">  Private sector</v>
          </cell>
          <cell r="D389">
            <v>0</v>
          </cell>
        </row>
        <row r="390">
          <cell r="C390" t="str">
            <v>Private sector</v>
          </cell>
          <cell r="D390" t="str">
            <v/>
          </cell>
        </row>
        <row r="391">
          <cell r="C391" t="str">
            <v>Gross national product (GNP) = GDP + NFI (BPM5)</v>
          </cell>
        </row>
        <row r="392">
          <cell r="C392" t="str">
            <v>Gross domestic income (GDI) = GNP + NUT (BPM5)</v>
          </cell>
        </row>
        <row r="393">
          <cell r="C393" t="str">
            <v>Gross National Savings (GNS) = GDI - C (BPM5)</v>
          </cell>
        </row>
        <row r="394">
          <cell r="C394" t="str">
            <v>Gross National Savings (GNS) = GDI - C (BPM5)</v>
          </cell>
        </row>
        <row r="395">
          <cell r="C395" t="str">
            <v>BPM4</v>
          </cell>
        </row>
        <row r="396">
          <cell r="C396" t="str">
            <v>Net factor income and Unrequired transfers, accrued (BPM4)</v>
          </cell>
        </row>
        <row r="397">
          <cell r="C397" t="str">
            <v>Net unrequited transfers (NUT) (BPM4)</v>
          </cell>
        </row>
        <row r="398">
          <cell r="C398" t="str">
            <v xml:space="preserve">  Public sector (BPM4)</v>
          </cell>
        </row>
        <row r="399">
          <cell r="C399" t="str">
            <v>Net factor income from abroad, cash</v>
          </cell>
        </row>
        <row r="400">
          <cell r="C400" t="str">
            <v>Net factor income from abroad, cash</v>
          </cell>
        </row>
        <row r="401">
          <cell r="C401" t="str">
            <v>Gross disposable income (GDI) = GNP + NUT (BPM4)</v>
          </cell>
        </row>
        <row r="402">
          <cell r="C402" t="str">
            <v>Gross National Savings (GNS) = GDI - C (BPM4)</v>
          </cell>
        </row>
        <row r="403">
          <cell r="C403" t="str">
            <v>Gross National Savings (GNS) = GDI - C (BPM4)</v>
          </cell>
        </row>
        <row r="404">
          <cell r="C404" t="str">
            <v>As appears in OLD macroframework (BPM4)</v>
          </cell>
        </row>
        <row r="405">
          <cell r="C405" t="str">
            <v>As appears in OLD macroframework (BPM4)</v>
          </cell>
        </row>
        <row r="406">
          <cell r="C406" t="str">
            <v>Gross domestic product</v>
          </cell>
        </row>
        <row r="407">
          <cell r="C407" t="str">
            <v>Domestic absorption (A) = C + I</v>
          </cell>
        </row>
        <row r="408">
          <cell r="C408" t="str">
            <v>Domestic absorption (A) = C + I</v>
          </cell>
        </row>
        <row r="409">
          <cell r="C409" t="str">
            <v>Net factor income and unrequited transfers, cash, (OM)</v>
          </cell>
        </row>
        <row r="410">
          <cell r="C410" t="str">
            <v xml:space="preserve">  Net factor income from abroad, cash, (OM)</v>
          </cell>
        </row>
        <row r="411">
          <cell r="C411" t="str">
            <v xml:space="preserve">       Public sector  (from BOP)</v>
          </cell>
          <cell r="D411">
            <v>0</v>
          </cell>
        </row>
        <row r="412">
          <cell r="C412" t="str">
            <v xml:space="preserve">       Private sector</v>
          </cell>
        </row>
        <row r="413">
          <cell r="C413" t="str">
            <v xml:space="preserve">                   o/w servicing of HCB and gas in bill of MT</v>
          </cell>
        </row>
        <row r="414">
          <cell r="C414" t="str">
            <v xml:space="preserve">  Net unrequited transfers, cash basis (NUT)</v>
          </cell>
        </row>
        <row r="415">
          <cell r="C415" t="str">
            <v xml:space="preserve">       Public sector</v>
          </cell>
          <cell r="D415">
            <v>0</v>
          </cell>
        </row>
        <row r="416">
          <cell r="C416" t="str">
            <v xml:space="preserve">       Private sector</v>
          </cell>
        </row>
        <row r="417">
          <cell r="D417">
            <v>0</v>
          </cell>
        </row>
        <row r="418">
          <cell r="C418" t="str">
            <v>Gross domestic income (GDI) = GDP + NFI +NUT (OM)</v>
          </cell>
        </row>
        <row r="419">
          <cell r="C419" t="str">
            <v>Gross National Savings (GNS) = GDI - C (OM)</v>
          </cell>
        </row>
        <row r="420">
          <cell r="C420" t="str">
            <v xml:space="preserve">  Public sector </v>
          </cell>
          <cell r="D420">
            <v>0</v>
          </cell>
        </row>
        <row r="421">
          <cell r="C421" t="str">
            <v xml:space="preserve">  Private sector</v>
          </cell>
          <cell r="D421">
            <v>0</v>
          </cell>
        </row>
        <row r="422">
          <cell r="C422" t="str">
            <v>Private sector</v>
          </cell>
          <cell r="D422" t="str">
            <v/>
          </cell>
        </row>
        <row r="423">
          <cell r="C423" t="str">
            <v>Gross Domestic Savings (GDS) = GDP - C</v>
          </cell>
        </row>
        <row r="424">
          <cell r="C424" t="str">
            <v xml:space="preserve">  Public sector </v>
          </cell>
          <cell r="D424">
            <v>0</v>
          </cell>
        </row>
        <row r="425">
          <cell r="C425" t="str">
            <v xml:space="preserve">  Private sector</v>
          </cell>
        </row>
        <row r="426">
          <cell r="C426" t="str">
            <v>Private sector</v>
          </cell>
        </row>
        <row r="427">
          <cell r="C427" t="str">
            <v>Gross investment (I)</v>
          </cell>
        </row>
        <row r="428">
          <cell r="C428" t="str">
            <v xml:space="preserve">  Public investment</v>
          </cell>
        </row>
        <row r="429">
          <cell r="C429" t="str">
            <v xml:space="preserve">  Private investment</v>
          </cell>
        </row>
        <row r="430">
          <cell r="C430" t="str">
            <v xml:space="preserve">    o/w : electricity and gas projects</v>
          </cell>
        </row>
        <row r="431">
          <cell r="C431" t="str">
            <v>o/w : electricity and gas projects</v>
          </cell>
        </row>
        <row r="432">
          <cell r="C432" t="str">
            <v>Foreign savings = I - GNS</v>
          </cell>
        </row>
        <row r="433">
          <cell r="C433" t="str">
            <v>Net official  resource transfers</v>
          </cell>
        </row>
        <row r="434">
          <cell r="C434" t="str">
            <v>Gross energy savings</v>
          </cell>
        </row>
        <row r="435">
          <cell r="C435" t="str">
            <v>IX.  FLOW OF FUNDS</v>
          </cell>
        </row>
        <row r="436">
          <cell r="C436" t="str">
            <v>IX.  FLOW OF FUNDS</v>
          </cell>
        </row>
        <row r="437">
          <cell r="C437" t="str">
            <v>SECTORAL NONFINANCIAL TRANSACTIONS</v>
          </cell>
        </row>
        <row r="438">
          <cell r="B438" t="str">
            <v>I</v>
          </cell>
        </row>
        <row r="439">
          <cell r="B439" t="str">
            <v>I.1</v>
          </cell>
          <cell r="C439" t="str">
            <v>Domestic sector (savings - investment = GDI - A) (BPM5)</v>
          </cell>
        </row>
        <row r="440">
          <cell r="C440" t="str">
            <v>Domestic sector (savings - investment = GDI - A) (BPM4)</v>
          </cell>
        </row>
        <row r="441">
          <cell r="C441" t="str">
            <v>Domestic sector (savings - investment = GDI - A) (OM)</v>
          </cell>
        </row>
        <row r="442">
          <cell r="B442" t="str">
            <v>I.1.1</v>
          </cell>
          <cell r="C442" t="str">
            <v xml:space="preserve">  Private sector</v>
          </cell>
        </row>
        <row r="443">
          <cell r="C443" t="str">
            <v xml:space="preserve">    Private sector - non-energy</v>
          </cell>
        </row>
        <row r="444">
          <cell r="C444" t="str">
            <v xml:space="preserve">    Private sector - energy</v>
          </cell>
        </row>
        <row r="445">
          <cell r="C445" t="str">
            <v xml:space="preserve">  Public sector</v>
          </cell>
        </row>
        <row r="446">
          <cell r="C446" t="str">
            <v xml:space="preserve">  Banking sector</v>
          </cell>
          <cell r="D446">
            <v>0</v>
          </cell>
        </row>
        <row r="447">
          <cell r="C447" t="str">
            <v>External sector</v>
          </cell>
        </row>
        <row r="448">
          <cell r="C448" t="str">
            <v>Horizontal Check</v>
          </cell>
        </row>
        <row r="449">
          <cell r="C449" t="str">
            <v>Horizontal Check</v>
          </cell>
        </row>
        <row r="450">
          <cell r="C450" t="str">
            <v>X. CONSISTENCY CHECK TABLE - Blue checks correspond to WEO</v>
          </cell>
        </row>
        <row r="451">
          <cell r="C451" t="str">
            <v>X. CONSISTENCY CHECK TABLE - Blue checks correspond to WEO</v>
          </cell>
        </row>
        <row r="452">
          <cell r="D452">
            <v>0</v>
          </cell>
        </row>
        <row r="453">
          <cell r="C453" t="str">
            <v>I:  NATIONAL ACCOUNTS IN REAL TERMS</v>
          </cell>
        </row>
        <row r="454">
          <cell r="C454" t="str">
            <v>I:  NATIONAL ACCOUNTS IN REAL TERMS</v>
          </cell>
        </row>
        <row r="455">
          <cell r="C455" t="str">
            <v>Real GDP accounting identity:</v>
          </cell>
        </row>
        <row r="456">
          <cell r="C456" t="str">
            <v xml:space="preserve"> NGDP_R-(NCG_R+NCP_R+NFI_R+NINV_R+NX_R-NM_R)=0</v>
          </cell>
        </row>
        <row r="457">
          <cell r="C457" t="str">
            <v>NGDP_R-(NCG_R+NCP_R+NFI_R+NINV_R+NX_R-NM_R)=0</v>
          </cell>
        </row>
        <row r="458">
          <cell r="C458" t="str">
            <v>II:  NATIONAL ACCOUNTS IN NOMINAL TERMS</v>
          </cell>
        </row>
        <row r="459">
          <cell r="C459" t="str">
            <v>II:  NATIONAL ACCOUNTS IN NOMINAL TERMS</v>
          </cell>
        </row>
        <row r="460">
          <cell r="C460" t="str">
            <v>Nominal GDP accounting identity:</v>
          </cell>
        </row>
        <row r="461">
          <cell r="C461" t="str">
            <v xml:space="preserve"> NGDP-(NCG+NCP+NFI+NINV+NX-NM)=0</v>
          </cell>
        </row>
        <row r="462">
          <cell r="C462" t="str">
            <v>NGDP-(NCG+NCP+NFI+NINV+NX-NM)=0</v>
          </cell>
        </row>
        <row r="463">
          <cell r="C463" t="str">
            <v>National income identity:</v>
          </cell>
        </row>
        <row r="464">
          <cell r="C464" t="str">
            <v xml:space="preserve">  NGNI-(NGDP+((BXI+BMI+BTRP+BTRG)*ENDA_PR)/1000)=0</v>
          </cell>
        </row>
        <row r="465">
          <cell r="C465" t="str">
            <v>NGNI-(NGDP+((BXI+BMI+BTRP+BTRG)*ENDA_PR)/1000)=0</v>
          </cell>
        </row>
        <row r="466">
          <cell r="C466" t="str">
            <v>III:  BALANCE OF PAYMENTS</v>
          </cell>
        </row>
        <row r="467">
          <cell r="C467" t="str">
            <v>III:  BALANCE OF PAYMENTS</v>
          </cell>
        </row>
        <row r="468">
          <cell r="C468" t="str">
            <v>Current account identity:</v>
          </cell>
        </row>
        <row r="469">
          <cell r="C469" t="str">
            <v xml:space="preserve">  BCA-(BXG+BMG+BXS+BMS+BXI+BMI+BTRP+BTRG)=0</v>
          </cell>
        </row>
        <row r="470">
          <cell r="C470" t="str">
            <v>As percent of GDP:</v>
          </cell>
        </row>
        <row r="471">
          <cell r="C471" t="str">
            <v xml:space="preserve">  (BCA/((NGDP/ENDA_PR)*1000))*100</v>
          </cell>
        </row>
        <row r="472">
          <cell r="C472" t="str">
            <v>Financial account identity:</v>
          </cell>
        </row>
        <row r="473">
          <cell r="C473" t="str">
            <v xml:space="preserve">  BF-(BFD+BFL_C_G+BFL_C_P+BFL_D_G+BFL_D_P+BFL_DF</v>
          </cell>
        </row>
        <row r="474">
          <cell r="C474" t="str">
            <v xml:space="preserve">      +BER+BEA+BEO+BFOTH+BFO_S+BFLRES+BFRA)=0</v>
          </cell>
        </row>
        <row r="475">
          <cell r="C475" t="str">
            <v>Overall balance of payments identity:</v>
          </cell>
        </row>
        <row r="476">
          <cell r="C476" t="str">
            <v xml:space="preserve">  BCA+BK+BF+BNEO=0</v>
          </cell>
        </row>
        <row r="477">
          <cell r="C477" t="str">
            <v>BCA+BK+BF+BNEO=0</v>
          </cell>
        </row>
        <row r="478">
          <cell r="C478" t="str">
            <v>Debt file v. BOP file</v>
          </cell>
        </row>
        <row r="479">
          <cell r="C479" t="str">
            <v>Total interest, scheduled</v>
          </cell>
        </row>
        <row r="480">
          <cell r="C480" t="str">
            <v>Total amortization, no IMF</v>
          </cell>
        </row>
        <row r="482">
          <cell r="C482" t="str">
            <v>Total amortization, no IMF</v>
          </cell>
        </row>
        <row r="483">
          <cell r="C483" t="str">
            <v>Fiscal v. Real</v>
          </cell>
        </row>
        <row r="484">
          <cell r="C484" t="str">
            <v>Public investment</v>
          </cell>
        </row>
        <row r="485">
          <cell r="C485" t="str">
            <v>Public investment</v>
          </cell>
        </row>
        <row r="486">
          <cell r="C486" t="str">
            <v>Fiscal v. BOP</v>
          </cell>
        </row>
        <row r="487">
          <cell r="C487" t="str">
            <v>Foreign interest payments from budget, after debt relief, only proj.</v>
          </cell>
        </row>
        <row r="488">
          <cell r="C488" t="str">
            <v>Foreign interest payments from budget, after debt relief, only proj.</v>
          </cell>
        </row>
        <row r="489">
          <cell r="C489" t="str">
            <v>Explanatory notes:</v>
          </cell>
        </row>
        <row r="490">
          <cell r="C490" t="str">
            <v>Explanatory notes:</v>
          </cell>
        </row>
        <row r="491">
          <cell r="C491" t="str">
            <v xml:space="preserve">1.  There is no information on the composition of debt relief, nor on the maturity of cancelled debt.  All debt relief </v>
          </cell>
        </row>
        <row r="492">
          <cell r="C492" t="str">
            <v xml:space="preserve">    assumed to be rescheduling; debt cancelled assumed to apply to future maturities.</v>
          </cell>
        </row>
        <row r="493">
          <cell r="C493" t="str">
            <v>2.  Population present in the country: sharp changes reflect refugee movements.</v>
          </cell>
        </row>
        <row r="494">
          <cell r="C494" t="str">
            <v>4.  Current transfers in 1980-1990 estimated by keeping 1990 proportion of project grants in total fixed.</v>
          </cell>
        </row>
        <row r="495">
          <cell r="C495" t="str">
            <v>5.  Mozambique does not produce constant price series, only real growth rates of NA aggregates based on previous</v>
          </cell>
        </row>
        <row r="496">
          <cell r="C496" t="str">
            <v xml:space="preserve">    year's prices.</v>
          </cell>
        </row>
        <row r="497">
          <cell r="C497" t="str">
            <v>6.  All private transfers assumed to be current.</v>
          </cell>
        </row>
        <row r="498">
          <cell r="C498" t="str">
            <v>7.  For 1980-1992 stocks of arrears derived from changes of arrears in BOP; does not reflect valuation changes or</v>
          </cell>
        </row>
        <row r="499">
          <cell r="C499" t="str">
            <v xml:space="preserve">    revisions.  Cummulative changes amount to $160 more than known arrears in 1993, possibly unregistered debt </v>
          </cell>
        </row>
        <row r="500">
          <cell r="C500" t="str">
            <v xml:space="preserve">    cancellation.</v>
          </cell>
        </row>
        <row r="501">
          <cell r="C501" t="str">
            <v>8.  The parallel market rate should have been used as representative up to 1992, but data are not available until 1990.</v>
          </cell>
        </row>
        <row r="502">
          <cell r="C502" t="str">
            <v>9.  For 1980-85 source is ETA; from 1986-1993 source are official publications; thereafter, staff data base reconciled</v>
          </cell>
        </row>
        <row r="503">
          <cell r="C503" t="str">
            <v>9.  with authorities.</v>
          </cell>
        </row>
        <row r="504">
          <cell r="C504" t="str">
            <v>10. For 1987-1993 source official publication; for 1985-86, extrapolation between available figure from documents for</v>
          </cell>
        </row>
        <row r="505">
          <cell r="C505" t="str">
            <v xml:space="preserve">    1984 and 1987.  For 1980-83 assumed annual nominal growth rate of 10 percent.</v>
          </cell>
        </row>
        <row r="506">
          <cell r="C506" t="str">
            <v>11. Residual.</v>
          </cell>
        </row>
        <row r="507">
          <cell r="C507" t="str">
            <v>12. For 1985-93 source is official publication.  Appears to include both insured and uninsured debt.  Before 1984,</v>
          </cell>
        </row>
        <row r="508">
          <cell r="C508" t="str">
            <v xml:space="preserve">    assumed to have grown at 10 percent annually; for 1984, source is Fund document.  As of 1993, all commercial debt </v>
          </cell>
        </row>
        <row r="509">
          <cell r="C509" t="str">
            <v xml:space="preserve">    debt cancelled or taken over by bilaterals.</v>
          </cell>
        </row>
        <row r="510">
          <cell r="C510" t="str">
            <v xml:space="preserve">13. Arrears to banks for 1984, 1990 and 92 from documents.  In 1993 all debt to banks had been assumed by bilaterals. </v>
          </cell>
        </row>
        <row r="511">
          <cell r="C511" t="str">
            <v xml:space="preserve">    Data for 1991 and 1983-89 based on assumptions.  Before 1983, Mozambique did not incurr significant arrears.</v>
          </cell>
        </row>
        <row r="512">
          <cell r="C512" t="str">
            <v>14. All available data show no arrears or negligible arrears to multilaterals.</v>
          </cell>
        </row>
        <row r="513">
          <cell r="C513" t="str">
            <v>15. Residual.</v>
          </cell>
        </row>
        <row r="514">
          <cell r="C514" t="str">
            <v>16. Data for 1988 and 1989 from fund documents.  Thereafter extrapolated</v>
          </cell>
        </row>
        <row r="515">
          <cell r="C515" t="str">
            <v xml:space="preserve">    to become 0 by 1992.  Before extrapolated to start increasing in 1984.</v>
          </cell>
        </row>
        <row r="516">
          <cell r="B516" t="str">
            <v>I.1.2</v>
          </cell>
          <cell r="C516" t="str">
            <v>17. Up until 1992 the foreign assets of commercial banks cannot be separated from those of the Monetary Authorities.</v>
          </cell>
        </row>
        <row r="517">
          <cell r="B517" t="str">
            <v>I.1.3</v>
          </cell>
          <cell r="C517" t="str">
            <v>18.  Includes entire HCB debt, which may contain some bilateral elements.</v>
          </cell>
        </row>
        <row r="518">
          <cell r="B518" t="str">
            <v>I.2</v>
          </cell>
          <cell r="C518">
            <v>0</v>
          </cell>
        </row>
        <row r="519">
          <cell r="B519" t="str">
            <v>I.1+I.2</v>
          </cell>
        </row>
        <row r="523">
          <cell r="B523" t="str">
            <v>I.1+I.2</v>
          </cell>
        </row>
        <row r="524">
          <cell r="D524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B"/>
      <sheetName val="NAT"/>
      <sheetName val="items"/>
      <sheetName val="data_m"/>
      <sheetName val="data_q"/>
      <sheetName val="m_cal"/>
      <sheetName val="weight"/>
      <sheetName val="items (4)"/>
      <sheetName val="count_gr"/>
      <sheetName val="m_cal_before"/>
      <sheetName val="Бүрэлдэхүүн"/>
      <sheetName val="comparison"/>
    </sheetNames>
    <sheetDataSet>
      <sheetData sheetId="0"/>
      <sheetData sheetId="1"/>
      <sheetData sheetId="2"/>
      <sheetData sheetId="3"/>
      <sheetData sheetId="4"/>
      <sheetData sheetId="5">
        <row r="1">
          <cell r="B1">
            <v>2024</v>
          </cell>
          <cell r="N1">
            <v>2025</v>
          </cell>
        </row>
        <row r="2">
          <cell r="B2"/>
          <cell r="C2">
            <v>2</v>
          </cell>
          <cell r="D2"/>
          <cell r="E2"/>
          <cell r="F2">
            <v>5</v>
          </cell>
          <cell r="G2"/>
          <cell r="H2"/>
          <cell r="I2">
            <v>8</v>
          </cell>
          <cell r="J2"/>
          <cell r="K2"/>
          <cell r="L2">
            <v>11</v>
          </cell>
          <cell r="M2"/>
          <cell r="N2"/>
          <cell r="O2">
            <v>2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2"/>
      <sheetName val="Control panel"/>
      <sheetName val="Main_tab"/>
      <sheetName val="Proj_tab"/>
      <sheetName val="Summary_tab"/>
      <sheetName val="Model results"/>
      <sheetName val="Model EA"/>
      <sheetName val="NTF change"/>
      <sheetName val="Temp_estim"/>
      <sheetName val="Cons_hh"/>
      <sheetName val="Cons_hh_estim"/>
      <sheetName val="Тэтгэвэр, тэтгэмж"/>
      <sheetName val="Cons_gov"/>
      <sheetName val="FCF"/>
      <sheetName val="CF"/>
      <sheetName val="Inventory"/>
      <sheetName val="Inv.livestock"/>
      <sheetName val="X"/>
      <sheetName val="Imp %"/>
      <sheetName val="Ind.saving"/>
      <sheetName val="Wage"/>
      <sheetName val="Wage_calc"/>
      <sheetName val="E_work"/>
      <sheetName val="Sheet1"/>
      <sheetName val="Sheet3"/>
      <sheetName val="Summary_tab (2)"/>
    </sheetNames>
    <sheetDataSet>
      <sheetData sheetId="0" refreshError="1"/>
      <sheetData sheetId="1" refreshError="1"/>
      <sheetData sheetId="2">
        <row r="1">
          <cell r="BB1">
            <v>2018</v>
          </cell>
        </row>
      </sheetData>
      <sheetData sheetId="3" refreshError="1"/>
      <sheetData sheetId="4">
        <row r="2">
          <cell r="AP2">
            <v>2022</v>
          </cell>
        </row>
      </sheetData>
      <sheetData sheetId="5" refreshError="1"/>
      <sheetData sheetId="6">
        <row r="2">
          <cell r="Q2" t="str">
            <v>t+1</v>
          </cell>
        </row>
      </sheetData>
      <sheetData sheetId="7" refreshError="1"/>
      <sheetData sheetId="8" refreshError="1"/>
      <sheetData sheetId="9">
        <row r="25">
          <cell r="BF25">
            <v>1271.736467612177</v>
          </cell>
        </row>
      </sheetData>
      <sheetData sheetId="10" refreshError="1"/>
      <sheetData sheetId="11">
        <row r="5">
          <cell r="Z5">
            <v>369.3134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CO7" t="str">
            <v>I улирал</v>
          </cell>
          <cell r="CP7" t="str">
            <v>II улирал</v>
          </cell>
          <cell r="CQ7" t="str">
            <v>III улирал</v>
          </cell>
          <cell r="CR7" t="str">
            <v>IV улирал</v>
          </cell>
        </row>
        <row r="8">
          <cell r="CN8">
            <v>2019</v>
          </cell>
          <cell r="CO8">
            <v>7.8041882299999994</v>
          </cell>
          <cell r="CP8">
            <v>10.314772400000003</v>
          </cell>
          <cell r="CQ8">
            <v>10.62486606</v>
          </cell>
          <cell r="CR8">
            <v>7.8602476799999996</v>
          </cell>
        </row>
        <row r="9">
          <cell r="CN9">
            <v>2020</v>
          </cell>
          <cell r="CO9">
            <v>3.1383058080000001</v>
          </cell>
          <cell r="CP9">
            <v>5.5378940100000005</v>
          </cell>
          <cell r="CQ9">
            <v>11.191841649000001</v>
          </cell>
          <cell r="CR9">
            <v>8.8090430500000014</v>
          </cell>
        </row>
        <row r="10">
          <cell r="CN10">
            <v>2021</v>
          </cell>
          <cell r="CO10">
            <v>6.7737677600000001</v>
          </cell>
          <cell r="CP10">
            <v>2.8300376000000003</v>
          </cell>
          <cell r="CQ10">
            <v>2.8152098999999997</v>
          </cell>
          <cell r="CR10">
            <v>3.7186242000000003</v>
          </cell>
        </row>
        <row r="11">
          <cell r="CN11">
            <v>2022</v>
          </cell>
          <cell r="CO11">
            <v>2.5231590000000002</v>
          </cell>
          <cell r="CP11">
            <v>5.5582019000000003</v>
          </cell>
          <cell r="CQ11">
            <v>10.959676600000002</v>
          </cell>
          <cell r="CR11">
            <v>12.772923136099998</v>
          </cell>
        </row>
        <row r="12">
          <cell r="CN12">
            <v>2023</v>
          </cell>
          <cell r="CO12">
            <v>14.142781793999999</v>
          </cell>
          <cell r="CP12">
            <v>15.375566870000002</v>
          </cell>
          <cell r="CQ12">
            <v>19.405759769000003</v>
          </cell>
          <cell r="CR12">
            <v>20.684346882</v>
          </cell>
        </row>
        <row r="13">
          <cell r="CN13">
            <v>2024</v>
          </cell>
          <cell r="CO13">
            <v>18.133608900000002</v>
          </cell>
          <cell r="CP13">
            <v>22.486159259999997</v>
          </cell>
          <cell r="CQ13">
            <v>20.605411926000002</v>
          </cell>
          <cell r="CR13">
            <v>22.529823034999996</v>
          </cell>
        </row>
        <row r="14">
          <cell r="CN14">
            <v>2025</v>
          </cell>
          <cell r="CO14">
            <v>17.533187940000001</v>
          </cell>
          <cell r="CP14">
            <v>0</v>
          </cell>
          <cell r="CQ14">
            <v>0</v>
          </cell>
          <cell r="CR14">
            <v>0</v>
          </cell>
        </row>
      </sheetData>
      <sheetData sheetId="18">
        <row r="18">
          <cell r="BR18">
            <v>0.43992719330352642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, Top20_quarter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Stress 0322"/>
      <sheetName val="Stress analysis"/>
      <sheetName val="IMF Assistance Old"/>
      <sheetName val="Key Ratios"/>
      <sheetName val="Debt Service  Long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Tally_PDR"/>
      <sheetName val="SEI"/>
      <sheetName val="TOC"/>
      <sheetName val="Stress_0322"/>
      <sheetName val="Stress_analysis"/>
      <sheetName val="IMF_Assistance_Old"/>
      <sheetName val="Key_Ratios"/>
      <sheetName val="Debt_Service__Long"/>
      <sheetName val="1996"/>
      <sheetName val="Fund_Credit"/>
      <sheetName val="Export destination"/>
      <sheetName val="NPV Reduction"/>
      <sheetName val="Noyau"/>
      <sheetName val="MMI"/>
      <sheetName val="Info Din."/>
      <sheetName val="Scheduled Repayment"/>
      <sheetName val="FHIS"/>
      <sheetName val="BOP9703_stress"/>
      <sheetName val="Q1"/>
      <sheetName val="C_basef14.3p10.6"/>
      <sheetName val="Realism 2 - Fiscal multiplier"/>
      <sheetName val="Realism 2 - Alt. 1"/>
      <sheetName val="Impact"/>
      <sheetName val="Figure 6 NPV"/>
      <sheetName val="Bench - 99"/>
      <sheetName val="BDDCLE-Octobre 04 pgmé"/>
      <sheetName val="panel chart"/>
      <sheetName val="#REF"/>
      <sheetName val="BoP"/>
      <sheetName val="RES"/>
      <sheetName val="Input"/>
      <sheetName val="Trade"/>
      <sheetName val="ЦалингийнСудалгааТайлбар"/>
      <sheetName val="source"/>
      <sheetName val="2"/>
      <sheetName val="WEO_WETA"/>
      <sheetName val="IFS SURVEYS Dec1990_Feb2004"/>
      <sheetName val="Monetary Dev_Monthly"/>
      <sheetName val="Table of Contents"/>
      <sheetName val="InHUB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Gin"/>
      <sheetName val="Din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Afiliados"/>
      <sheetName val="BALANCE DES PAIEMENTS"/>
      <sheetName val="PRODUCTO"/>
      <sheetName val="תוכן"/>
      <sheetName val="page 1"/>
      <sheetName val="country name lookup"/>
      <sheetName val="Listas"/>
      <sheetName val="Haver_In_Q"/>
      <sheetName val="Data"/>
      <sheetName val="NTS"/>
      <sheetName val="Probit"/>
      <sheetName val="Control"/>
      <sheetName val="Hoja1"/>
      <sheetName val="IN"/>
      <sheetName val="labels"/>
      <sheetName val="Exp"/>
      <sheetName val="Imp"/>
      <sheetName val="Outputs"/>
      <sheetName val="Dep fonct"/>
      <sheetName val="Annual"/>
      <sheetName val="Print Tables"/>
      <sheetName val="Chart Data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Export_destination"/>
      <sheetName val="panel_chart"/>
      <sheetName val="NPV_Reduction"/>
      <sheetName val="Info_Din_"/>
      <sheetName val="Realism_2_-_Fiscal_multiplier"/>
      <sheetName val="Realism_2_-_Alt__1"/>
      <sheetName val="Scheduled_Repayment"/>
      <sheetName val="C_basef14_3p10_6"/>
      <sheetName val="IFS_SURVEYS_Dec1990_Feb20041"/>
      <sheetName val="Monetary_Dev_Monthly1"/>
      <sheetName val="Table_of_Contents1"/>
      <sheetName val="6-QAC_&amp;_PC_Table_(2)"/>
      <sheetName val="Bench_-_99"/>
      <sheetName val="BDDCLE-Octobre_04_pgmé"/>
      <sheetName val="Figure_6_NPV"/>
      <sheetName val="BALANCE_DES_PAIEMENTS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 1"/>
      <sheetName val="REER"/>
      <sheetName val="HiddenSettings"/>
      <sheetName val="Proj cur"/>
      <sheetName val="Links_Out"/>
      <sheetName val="Links-Out"/>
      <sheetName val="ТөрөөсИргэдэд(нэрс)"/>
      <sheetName val="УрсгалШилжүүлэг(нэрс)"/>
      <sheetName val="Table1m"/>
      <sheetName val="STATS"/>
      <sheetName val="Chart4"/>
      <sheetName val="panel_chart2"/>
      <sheetName val="panel_chart3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pivo"/>
      <sheetName val="Sheet2"/>
      <sheetName val="Summary"/>
      <sheetName val="A 11"/>
      <sheetName val="Input 1- Basics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Dep_fonct"/>
      <sheetName val="Print_Tables"/>
      <sheetName val="Chart_Data"/>
      <sheetName val="table_1"/>
      <sheetName val="SimInp1"/>
      <sheetName val="ModDef"/>
      <sheetName val="CPI"/>
      <sheetName val="Proj_cur"/>
      <sheetName val="PRIVATE"/>
    </sheetNames>
    <sheetDataSet>
      <sheetData sheetId="0" refreshError="1"/>
      <sheetData sheetId="1" refreshError="1">
        <row r="1">
          <cell r="A1">
            <v>36608.787579398151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/>
      <sheetData sheetId="27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Eco-Gen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F65">
            <v>925345700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F3">
            <v>159365593.86950809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Metadata for Historical Data"/>
      <sheetName val="Metadata for Medium Term Data"/>
      <sheetName val="EDSS-In (M)"/>
      <sheetName val="Input NGDP (Exp.)-After 2007"/>
      <sheetName val="NGDP(Sectoral)-After2007"/>
      <sheetName val="New S&amp;U-After 2007"/>
      <sheetName val="Input RGDP(Sectoral)-After 2007"/>
      <sheetName val="Labor"/>
      <sheetName val="ControlSheet"/>
      <sheetName val="COLA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Contents"/>
      <sheetName val="OUT"/>
      <sheetName val="Assumptions"/>
      <sheetName val="GDP"/>
      <sheetName val="Calc Defl"/>
      <sheetName val="saving - inv prsp vs imf"/>
      <sheetName val="I-S"/>
      <sheetName val="S&amp;U (tab 2a)"/>
      <sheetName val="Comparison"/>
      <sheetName val="SR_table FR"/>
      <sheetName val="SR_table"/>
      <sheetName val="CPI Projection"/>
      <sheetName val="CPI"/>
      <sheetName val="CPI Print"/>
      <sheetName val="CPI-INS"/>
      <sheetName val="ICOR (nominal)"/>
      <sheetName val="Growth projections"/>
      <sheetName val="WETA Defl"/>
      <sheetName val="WET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GRealModule"/>
      <sheetName val="TOC"/>
      <sheetName val="Readme"/>
      <sheetName val="DMX"/>
      <sheetName val="In"/>
      <sheetName val="In_for nonoil"/>
      <sheetName val="Out"/>
      <sheetName val="Weta"/>
      <sheetName val="SavInv_gdp"/>
      <sheetName val="SavInv_nonoilgdp"/>
      <sheetName val="SEI"/>
      <sheetName val="Work_exp"/>
      <sheetName val="SEI_sum"/>
      <sheetName val="GDP summary"/>
      <sheetName val="Sustainability"/>
      <sheetName val="Population"/>
      <sheetName val="Popuation long series"/>
      <sheetName val="Pop UN"/>
      <sheetName val="IMF-Auth Comp Proj"/>
      <sheetName val="Authorities Data"/>
      <sheetName val="Comp old-new"/>
      <sheetName val="Source_sect"/>
      <sheetName val="Ch-LT GDP growth"/>
      <sheetName val="GDP long series"/>
      <sheetName val="Work_sect"/>
      <sheetName val="Nigeria"/>
      <sheetName val="Oil prices"/>
      <sheetName val="Oil prices short-term"/>
      <sheetName val="Source_exp"/>
      <sheetName val="Non-oil Defl"/>
      <sheetName val="GDP Deflator"/>
      <sheetName val="Quarterly_deflator"/>
      <sheetName val="SEI-MDG"/>
      <sheetName val="Work_sect_MDG"/>
      <sheetName val="Work_exp_MDG"/>
      <sheetName val="SavInv-MDG"/>
      <sheetName val="SEI_alternative"/>
      <sheetName val="Summary"/>
      <sheetName val="brief summary"/>
      <sheetName val="Text_tab"/>
      <sheetName val="EER Data"/>
      <sheetName val="SEI long-term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GDP summary temp"/>
      <sheetName val="Authorities Feb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 Brief"/>
      <sheetName val="Sel. Eco. Indic."/>
      <sheetName val="Sel. Eco. Indic. FR"/>
      <sheetName val="WAEMU"/>
      <sheetName val="SR Medium-Term "/>
      <sheetName val="Long-term"/>
      <sheetName val="WAEMU FR"/>
      <sheetName val="SFB"/>
      <sheetName val="Assump"/>
      <sheetName val="Fis-in"/>
      <sheetName val="Fis-out"/>
      <sheetName val="Mon-in"/>
      <sheetName val="Mon-out"/>
      <sheetName val="BOP-in"/>
      <sheetName val="BOP-out"/>
      <sheetName val="Debt-in"/>
      <sheetName val="Debt-out"/>
      <sheetName val="Rea-in"/>
      <sheetName val="Rea-out"/>
      <sheetName val="Mona-Tab5"/>
      <sheetName val="Mona-Tab6"/>
      <sheetName val="ControlSheet"/>
      <sheetName val="Indicators"/>
      <sheetName val="Charts"/>
      <sheetName val="ChartsM"/>
      <sheetName val="Last"/>
      <sheetName val="Module1"/>
      <sheetName val="Module2"/>
      <sheetName val="Modu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 xml:space="preserve">  $/SDR (average)</v>
          </cell>
          <cell r="B13" t="str">
            <v xml:space="preserve">  $/SDR (average)</v>
          </cell>
          <cell r="C13">
            <v>1.3568</v>
          </cell>
          <cell r="D13">
            <v>1.3682000000000001</v>
          </cell>
          <cell r="E13">
            <v>1.4084000000000001</v>
          </cell>
          <cell r="F13">
            <v>1.3963000000000001</v>
          </cell>
          <cell r="G13">
            <v>1.4317</v>
          </cell>
          <cell r="H13">
            <v>1.51695</v>
          </cell>
          <cell r="I13">
            <v>1.4517604564649238</v>
          </cell>
          <cell r="J13">
            <v>1.3759999999999999</v>
          </cell>
          <cell r="K13">
            <v>1.3560000000000001</v>
          </cell>
          <cell r="L13">
            <v>1.3673157631540001</v>
          </cell>
          <cell r="M13">
            <v>1.3187915192507518</v>
          </cell>
          <cell r="Q13">
            <v>1.3317314692813003</v>
          </cell>
          <cell r="R13">
            <v>1.3335453435628803</v>
          </cell>
          <cell r="S13">
            <v>1.3343925173695101</v>
          </cell>
          <cell r="T13">
            <v>1.3342468674035743</v>
          </cell>
          <cell r="U13">
            <v>1.3326191911542307</v>
          </cell>
          <cell r="V13">
            <v>1.3318908009615891</v>
          </cell>
          <cell r="W13">
            <v>1.3318908009615891</v>
          </cell>
          <cell r="X13">
            <v>1.3318908009615891</v>
          </cell>
          <cell r="Y13">
            <v>1.3318908009615891</v>
          </cell>
          <cell r="Z13">
            <v>1.3318908009615891</v>
          </cell>
          <cell r="AA13">
            <v>1.3318908009615891</v>
          </cell>
          <cell r="AB13">
            <v>1.3318908009615891</v>
          </cell>
          <cell r="AC13">
            <v>1.3318908009615891</v>
          </cell>
          <cell r="AD13">
            <v>1.3318908009615891</v>
          </cell>
          <cell r="AE13">
            <v>1.3318908009615891</v>
          </cell>
        </row>
        <row r="14">
          <cell r="A14" t="str">
            <v xml:space="preserve">  FF/$ (average)</v>
          </cell>
          <cell r="B14" t="str">
            <v xml:space="preserve">  FF/$ (average)</v>
          </cell>
          <cell r="C14">
            <v>5.4452999999999996</v>
          </cell>
          <cell r="D14">
            <v>5.6421000000000001</v>
          </cell>
          <cell r="E14">
            <v>5.2938000000000001</v>
          </cell>
          <cell r="F14">
            <v>5.6631999999999998</v>
          </cell>
          <cell r="G14">
            <v>5.5519999999999996</v>
          </cell>
          <cell r="H14">
            <v>4.9909999999999997</v>
          </cell>
          <cell r="I14">
            <v>5.1155222788158534</v>
          </cell>
          <cell r="J14">
            <v>5.8369999999999997</v>
          </cell>
          <cell r="K14">
            <v>5.9</v>
          </cell>
          <cell r="L14">
            <v>6.1486217420206009</v>
          </cell>
          <cell r="M14">
            <v>7.1012139072390044</v>
          </cell>
          <cell r="Q14">
            <v>6.5338631578604325</v>
          </cell>
          <cell r="R14">
            <v>6.5183165116242021</v>
          </cell>
          <cell r="S14">
            <v>6.5065243405521134</v>
          </cell>
          <cell r="T14">
            <v>6.4965268774259499</v>
          </cell>
          <cell r="U14">
            <v>6.494876345453573</v>
          </cell>
          <cell r="V14">
            <v>6.494876345453573</v>
          </cell>
          <cell r="W14">
            <v>6.494876345453573</v>
          </cell>
          <cell r="X14">
            <v>6.494876345453573</v>
          </cell>
          <cell r="Y14">
            <v>6.494876345453573</v>
          </cell>
          <cell r="Z14">
            <v>6.494876345453573</v>
          </cell>
          <cell r="AA14">
            <v>6.494876345453573</v>
          </cell>
          <cell r="AB14">
            <v>6.494876345453573</v>
          </cell>
          <cell r="AC14">
            <v>6.494876345453573</v>
          </cell>
          <cell r="AD14">
            <v>6.494876345453573</v>
          </cell>
          <cell r="AE14">
            <v>6.494876345453573</v>
          </cell>
        </row>
        <row r="15">
          <cell r="A15" t="str">
            <v xml:space="preserve">  $/SDR (end of period)</v>
          </cell>
          <cell r="B15" t="str">
            <v xml:space="preserve">  $/SDR (end of period)</v>
          </cell>
          <cell r="C15">
            <v>1.4227000000000001</v>
          </cell>
          <cell r="D15">
            <v>1.4303999999999999</v>
          </cell>
          <cell r="E15">
            <v>1.4084000000000001</v>
          </cell>
          <cell r="F15">
            <v>1.3735999999999999</v>
          </cell>
          <cell r="G15">
            <v>1.4598500000000001</v>
          </cell>
          <cell r="H15">
            <v>1.4864900000000001</v>
          </cell>
          <cell r="I15">
            <v>1.4379599999999999</v>
          </cell>
          <cell r="J15">
            <v>1.3660000000000001</v>
          </cell>
          <cell r="K15">
            <v>1.3564401943863644</v>
          </cell>
          <cell r="L15">
            <v>1.3725141243931569</v>
          </cell>
          <cell r="M15">
            <v>1.3029146252827106</v>
          </cell>
          <cell r="Q15">
            <v>1.3326767931903492</v>
          </cell>
          <cell r="R15">
            <v>1.3340474460049985</v>
          </cell>
          <cell r="S15">
            <v>1.3344924893466217</v>
          </cell>
          <cell r="T15">
            <v>1.3335143272936847</v>
          </cell>
          <cell r="U15">
            <v>1.3318908009615891</v>
          </cell>
          <cell r="V15">
            <v>1.3318908009615891</v>
          </cell>
          <cell r="W15">
            <v>1.3318908009615891</v>
          </cell>
          <cell r="X15">
            <v>1.3318908009615891</v>
          </cell>
          <cell r="Y15">
            <v>1.3318908009615891</v>
          </cell>
          <cell r="Z15">
            <v>1.3318908009615891</v>
          </cell>
          <cell r="AA15">
            <v>1.3318908009615891</v>
          </cell>
          <cell r="AB15">
            <v>1.3318908009615891</v>
          </cell>
          <cell r="AC15">
            <v>1.3318908009615891</v>
          </cell>
          <cell r="AD15">
            <v>1.3318908009615891</v>
          </cell>
          <cell r="AE15">
            <v>1.3318908009615891</v>
          </cell>
        </row>
        <row r="16">
          <cell r="A16" t="str">
            <v xml:space="preserve">  FF/$ (end of period)</v>
          </cell>
          <cell r="B16" t="str">
            <v xml:space="preserve">  FF/$ (end of period)</v>
          </cell>
          <cell r="C16">
            <v>5.1289999999999996</v>
          </cell>
          <cell r="D16">
            <v>5.18</v>
          </cell>
          <cell r="E16">
            <v>5.5065</v>
          </cell>
          <cell r="F16">
            <v>5.8955000000000002</v>
          </cell>
          <cell r="G16">
            <v>5.3460000000000001</v>
          </cell>
          <cell r="H16">
            <v>4.9000000000000004</v>
          </cell>
          <cell r="I16">
            <v>5.2770000000000001</v>
          </cell>
          <cell r="J16">
            <v>5.9881000000000002</v>
          </cell>
          <cell r="K16">
            <v>5.6219999999999999</v>
          </cell>
          <cell r="L16">
            <v>6.5295341429424649</v>
          </cell>
          <cell r="M16">
            <v>7.0495110155830201</v>
          </cell>
          <cell r="Q16">
            <v>6.6082014469877173</v>
          </cell>
          <cell r="R16">
            <v>6.594587052767019</v>
          </cell>
          <cell r="S16">
            <v>6.582736131776965</v>
          </cell>
          <cell r="T16">
            <v>6.5771936639067405</v>
          </cell>
          <cell r="U16">
            <v>6.5757167881256331</v>
          </cell>
          <cell r="V16">
            <v>6.494876345453573</v>
          </cell>
          <cell r="W16">
            <v>6.494876345453573</v>
          </cell>
          <cell r="X16">
            <v>6.494876345453573</v>
          </cell>
          <cell r="Y16">
            <v>6.494876345453573</v>
          </cell>
          <cell r="Z16">
            <v>6.494876345453573</v>
          </cell>
          <cell r="AA16">
            <v>6.494876345453573</v>
          </cell>
          <cell r="AB16">
            <v>6.494876345453573</v>
          </cell>
          <cell r="AC16">
            <v>6.494876345453573</v>
          </cell>
          <cell r="AD16">
            <v>6.494876345453573</v>
          </cell>
          <cell r="AE16">
            <v>6.494876345453573</v>
          </cell>
        </row>
        <row r="17">
          <cell r="A17" t="str">
            <v xml:space="preserve">  CFAF/$ (average)</v>
          </cell>
          <cell r="B17" t="str">
            <v xml:space="preserve">  CFAF/$ (moyenne)</v>
          </cell>
          <cell r="C17">
            <v>272.26499999999999</v>
          </cell>
          <cell r="D17">
            <v>282.10500000000002</v>
          </cell>
          <cell r="E17">
            <v>264.69</v>
          </cell>
          <cell r="F17">
            <v>283.15999999999997</v>
          </cell>
          <cell r="G17">
            <v>555.19999999999993</v>
          </cell>
          <cell r="H17">
            <v>499.09999999999997</v>
          </cell>
          <cell r="I17">
            <v>511.55222788158534</v>
          </cell>
          <cell r="J17">
            <v>583.70000000000005</v>
          </cell>
          <cell r="K17">
            <v>586.70000000000005</v>
          </cell>
          <cell r="L17">
            <v>614.89181935701049</v>
          </cell>
          <cell r="M17">
            <v>710.12139072390039</v>
          </cell>
          <cell r="Q17">
            <v>653.38631578604327</v>
          </cell>
          <cell r="R17">
            <v>651.83165116242026</v>
          </cell>
          <cell r="S17">
            <v>650.6524340552113</v>
          </cell>
          <cell r="T17">
            <v>649.65268774259494</v>
          </cell>
          <cell r="U17">
            <v>649.48763454535731</v>
          </cell>
          <cell r="V17">
            <v>649.48763454535731</v>
          </cell>
          <cell r="W17">
            <v>649.48763454535731</v>
          </cell>
          <cell r="X17">
            <v>649.48763454535731</v>
          </cell>
          <cell r="Y17">
            <v>649.48763454535731</v>
          </cell>
          <cell r="Z17">
            <v>649.48763454535731</v>
          </cell>
          <cell r="AA17">
            <v>649.48763454535731</v>
          </cell>
          <cell r="AB17">
            <v>649.48763454535731</v>
          </cell>
          <cell r="AC17">
            <v>649.48763454535731</v>
          </cell>
          <cell r="AD17">
            <v>649.48763454535731</v>
          </cell>
          <cell r="AE17">
            <v>649.48763454535731</v>
          </cell>
        </row>
        <row r="18">
          <cell r="A18" t="str">
            <v xml:space="preserve">  CFAF/$ (end of period)</v>
          </cell>
          <cell r="B18" t="str">
            <v xml:space="preserve">  CFAF/$ (fin de période)</v>
          </cell>
          <cell r="C18">
            <v>256.45</v>
          </cell>
          <cell r="D18">
            <v>259</v>
          </cell>
          <cell r="E18">
            <v>275.32499999999999</v>
          </cell>
          <cell r="F18">
            <v>294.77500000000003</v>
          </cell>
          <cell r="G18">
            <v>534.6</v>
          </cell>
          <cell r="H18">
            <v>490.00000000000006</v>
          </cell>
          <cell r="I18">
            <v>527.70000000000005</v>
          </cell>
          <cell r="J18">
            <v>598.80999999999995</v>
          </cell>
          <cell r="K18">
            <v>562.21</v>
          </cell>
          <cell r="L18">
            <v>652.95000000000005</v>
          </cell>
          <cell r="M18">
            <v>704.95110155830196</v>
          </cell>
          <cell r="Q18">
            <v>660.82014469877174</v>
          </cell>
          <cell r="R18">
            <v>659.45870527670195</v>
          </cell>
          <cell r="S18">
            <v>658.27361317769646</v>
          </cell>
          <cell r="T18">
            <v>657.71936639067405</v>
          </cell>
          <cell r="U18">
            <v>657.57167881256328</v>
          </cell>
          <cell r="V18">
            <v>649.48763454535731</v>
          </cell>
          <cell r="W18">
            <v>649.48763454535731</v>
          </cell>
          <cell r="X18">
            <v>649.48763454535731</v>
          </cell>
          <cell r="Y18">
            <v>649.48763454535731</v>
          </cell>
          <cell r="Z18">
            <v>649.48763454535731</v>
          </cell>
          <cell r="AA18">
            <v>649.48763454535731</v>
          </cell>
          <cell r="AB18">
            <v>649.48763454535731</v>
          </cell>
          <cell r="AC18">
            <v>649.48763454535731</v>
          </cell>
          <cell r="AD18">
            <v>649.48763454535731</v>
          </cell>
          <cell r="AE18">
            <v>649.48763454535731</v>
          </cell>
        </row>
        <row r="19">
          <cell r="A19" t="str">
            <v xml:space="preserve">  CFAF/SDR (average)</v>
          </cell>
          <cell r="B19" t="str">
            <v xml:space="preserve">  CFAF/DTS (moyenne)</v>
          </cell>
          <cell r="C19">
            <v>369.40915200000001</v>
          </cell>
          <cell r="D19">
            <v>385.97606100000007</v>
          </cell>
          <cell r="E19">
            <v>372.78939600000001</v>
          </cell>
          <cell r="F19">
            <v>395.37630799999999</v>
          </cell>
          <cell r="G19">
            <v>794.87983999999983</v>
          </cell>
          <cell r="H19">
            <v>757.10974499999998</v>
          </cell>
          <cell r="I19">
            <v>742.65129585501904</v>
          </cell>
          <cell r="J19">
            <v>803.1712</v>
          </cell>
          <cell r="K19">
            <v>795.56520000000012</v>
          </cell>
          <cell r="L19">
            <v>840.75127724128231</v>
          </cell>
          <cell r="M19">
            <v>936.50206772522927</v>
          </cell>
          <cell r="Q19">
            <v>870.13511833004304</v>
          </cell>
          <cell r="R19">
            <v>869.24706319454924</v>
          </cell>
          <cell r="S19">
            <v>868.22573941153257</v>
          </cell>
          <cell r="T19">
            <v>866.79706352086976</v>
          </cell>
          <cell r="U19">
            <v>865.51968621250865</v>
          </cell>
          <cell r="V19">
            <v>865.04660578926382</v>
          </cell>
          <cell r="W19">
            <v>865.04660578926382</v>
          </cell>
          <cell r="X19">
            <v>865.04660578926382</v>
          </cell>
          <cell r="Y19">
            <v>865.04660578926382</v>
          </cell>
          <cell r="Z19">
            <v>865.04660578926382</v>
          </cell>
          <cell r="AA19">
            <v>865.04660578926382</v>
          </cell>
          <cell r="AB19">
            <v>865.04660578926382</v>
          </cell>
          <cell r="AC19">
            <v>865.04660578926382</v>
          </cell>
          <cell r="AD19">
            <v>865.04660578926382</v>
          </cell>
          <cell r="AE19">
            <v>865.04660578926382</v>
          </cell>
        </row>
        <row r="20">
          <cell r="A20" t="str">
            <v xml:space="preserve">  CFAF/SDR (end of period)</v>
          </cell>
          <cell r="B20" t="str">
            <v xml:space="preserve">  CFAF/DTS (fin de période)</v>
          </cell>
          <cell r="C20">
            <v>364.85141500000003</v>
          </cell>
          <cell r="D20">
            <v>370.47359999999998</v>
          </cell>
          <cell r="E20">
            <v>387.76773000000003</v>
          </cell>
          <cell r="F20">
            <v>404.90294</v>
          </cell>
          <cell r="G20">
            <v>780.43581000000006</v>
          </cell>
          <cell r="H20">
            <v>728.38010000000008</v>
          </cell>
          <cell r="I20">
            <v>758.81149200000004</v>
          </cell>
          <cell r="J20">
            <v>817.97446000000002</v>
          </cell>
          <cell r="K20">
            <v>762.60424168595796</v>
          </cell>
          <cell r="L20">
            <v>896.18309752251184</v>
          </cell>
          <cell r="M20">
            <v>918.49110032946908</v>
          </cell>
          <cell r="Q20">
            <v>880.65967131274158</v>
          </cell>
          <cell r="R20">
            <v>879.74920152014727</v>
          </cell>
          <cell r="S20">
            <v>878.46119272069927</v>
          </cell>
          <cell r="T20">
            <v>877.07819842048821</v>
          </cell>
          <cell r="U20">
            <v>875.81366998332169</v>
          </cell>
          <cell r="V20">
            <v>865.04660578926382</v>
          </cell>
          <cell r="W20">
            <v>865.04660578926382</v>
          </cell>
          <cell r="X20">
            <v>865.04660578926382</v>
          </cell>
          <cell r="Y20">
            <v>865.04660578926382</v>
          </cell>
          <cell r="Z20">
            <v>865.04660578926382</v>
          </cell>
          <cell r="AA20">
            <v>865.04660578926382</v>
          </cell>
          <cell r="AB20">
            <v>865.04660578926382</v>
          </cell>
          <cell r="AC20">
            <v>865.04660578926382</v>
          </cell>
          <cell r="AD20">
            <v>865.04660578926382</v>
          </cell>
          <cell r="AE20">
            <v>865.04660578926382</v>
          </cell>
        </row>
        <row r="22">
          <cell r="A22" t="str">
            <v>Taux d'intérêts (6 mois)</v>
          </cell>
          <cell r="B22" t="str">
            <v>Taux d'intérêts (3 mois)</v>
          </cell>
        </row>
        <row r="23">
          <cell r="A23" t="str">
            <v xml:space="preserve">  $ (US Dollars)</v>
          </cell>
          <cell r="B23" t="str">
            <v xml:space="preserve">  $ </v>
          </cell>
          <cell r="C23">
            <v>8.31</v>
          </cell>
          <cell r="D23">
            <v>5.99</v>
          </cell>
          <cell r="E23">
            <v>3.86</v>
          </cell>
          <cell r="F23">
            <v>3.29</v>
          </cell>
          <cell r="G23">
            <v>5.05</v>
          </cell>
          <cell r="H23">
            <v>6.0964498519897452</v>
          </cell>
          <cell r="I23">
            <v>5.585</v>
          </cell>
          <cell r="J23">
            <v>5.8433249999999992</v>
          </cell>
          <cell r="K23">
            <v>5.5449999999999999</v>
          </cell>
          <cell r="L23">
            <v>5.528372526168825</v>
          </cell>
          <cell r="M23">
            <v>6.6527776577330329</v>
          </cell>
          <cell r="Q23">
            <v>3.9319444444444445</v>
          </cell>
          <cell r="R23">
            <v>5.5</v>
          </cell>
          <cell r="S23">
            <v>5.5</v>
          </cell>
          <cell r="T23">
            <v>5.5</v>
          </cell>
          <cell r="U23">
            <v>5.5</v>
          </cell>
          <cell r="V23">
            <v>5.5</v>
          </cell>
          <cell r="W23">
            <v>5.5</v>
          </cell>
          <cell r="X23">
            <v>5.5</v>
          </cell>
          <cell r="Y23">
            <v>5.5</v>
          </cell>
          <cell r="Z23">
            <v>5.5</v>
          </cell>
          <cell r="AA23">
            <v>5.5</v>
          </cell>
          <cell r="AB23">
            <v>5.5</v>
          </cell>
        </row>
        <row r="24">
          <cell r="A24" t="str">
            <v>Q.I</v>
          </cell>
          <cell r="G24">
            <v>3.8</v>
          </cell>
          <cell r="H24">
            <v>6.6011662483215297</v>
          </cell>
          <cell r="I24">
            <v>5.33</v>
          </cell>
          <cell r="J24">
            <v>5.68</v>
          </cell>
          <cell r="K24">
            <v>5.7</v>
          </cell>
          <cell r="L24">
            <v>5.0462408065795898</v>
          </cell>
          <cell r="M24">
            <v>6.3186454772949201</v>
          </cell>
          <cell r="Q24">
            <v>2.572222222222222</v>
          </cell>
          <cell r="R24">
            <v>5.5</v>
          </cell>
          <cell r="S24">
            <v>5.5</v>
          </cell>
          <cell r="T24">
            <v>5.5</v>
          </cell>
          <cell r="U24">
            <v>5.5</v>
          </cell>
        </row>
        <row r="25">
          <cell r="A25" t="str">
            <v>Q.II</v>
          </cell>
          <cell r="G25">
            <v>4.8</v>
          </cell>
          <cell r="H25">
            <v>6.1582665443420401</v>
          </cell>
          <cell r="I25">
            <v>5.63</v>
          </cell>
          <cell r="J25">
            <v>5.9748000000000001</v>
          </cell>
          <cell r="K25">
            <v>5.75</v>
          </cell>
          <cell r="L25">
            <v>5.1818294525146502</v>
          </cell>
          <cell r="M25">
            <v>6.83</v>
          </cell>
          <cell r="Q25">
            <v>3.405555555555555</v>
          </cell>
          <cell r="R25">
            <v>5.5</v>
          </cell>
          <cell r="S25">
            <v>5.5</v>
          </cell>
          <cell r="T25">
            <v>5.5</v>
          </cell>
          <cell r="U25">
            <v>5.5</v>
          </cell>
        </row>
        <row r="26">
          <cell r="A26" t="str">
            <v>Q.III</v>
          </cell>
          <cell r="G26">
            <v>5.3</v>
          </cell>
          <cell r="H26">
            <v>5.8845667839050302</v>
          </cell>
          <cell r="I26">
            <v>5.79</v>
          </cell>
          <cell r="J26">
            <v>5.84</v>
          </cell>
          <cell r="K26">
            <v>5.63</v>
          </cell>
          <cell r="L26">
            <v>5.80261325836182</v>
          </cell>
          <cell r="M26">
            <v>6.8424651536372103</v>
          </cell>
          <cell r="Q26">
            <v>4.3833333333333329</v>
          </cell>
          <cell r="R26">
            <v>5.5</v>
          </cell>
          <cell r="S26">
            <v>5.5</v>
          </cell>
          <cell r="T26">
            <v>5.5</v>
          </cell>
          <cell r="U26">
            <v>5.5</v>
          </cell>
        </row>
        <row r="27">
          <cell r="A27" t="str">
            <v>Q.IV</v>
          </cell>
          <cell r="G27">
            <v>6.3</v>
          </cell>
          <cell r="H27">
            <v>5.74179983139038</v>
          </cell>
          <cell r="I27">
            <v>5.59</v>
          </cell>
          <cell r="J27">
            <v>5.8784999999999998</v>
          </cell>
          <cell r="K27">
            <v>5.0999999999999996</v>
          </cell>
          <cell r="L27">
            <v>6.0828065872192401</v>
          </cell>
          <cell r="M27">
            <v>6.62</v>
          </cell>
          <cell r="Q27">
            <v>5.3666666666666663</v>
          </cell>
          <cell r="R27">
            <v>5.5</v>
          </cell>
          <cell r="S27">
            <v>5.5</v>
          </cell>
          <cell r="T27">
            <v>5.5</v>
          </cell>
          <cell r="U27">
            <v>5.5</v>
          </cell>
        </row>
        <row r="28">
          <cell r="A28" t="str">
            <v xml:space="preserve">  FF ( French Francs- Euro Area)</v>
          </cell>
          <cell r="B28" t="str">
            <v xml:space="preserve">  FF </v>
          </cell>
          <cell r="C28">
            <v>10.29</v>
          </cell>
          <cell r="D28">
            <v>9.61</v>
          </cell>
          <cell r="E28">
            <v>10.37</v>
          </cell>
          <cell r="F28">
            <v>8.57</v>
          </cell>
          <cell r="G28">
            <v>5.4</v>
          </cell>
          <cell r="H28">
            <v>5.6854033130606734</v>
          </cell>
          <cell r="I28">
            <v>3.6745920759317499</v>
          </cell>
          <cell r="J28">
            <v>3.4922271753216978</v>
          </cell>
          <cell r="K28">
            <v>3.6876693075968223</v>
          </cell>
          <cell r="L28">
            <v>3.0165833333333327</v>
          </cell>
          <cell r="M28">
            <v>4.5752500000000005</v>
          </cell>
          <cell r="Q28">
            <v>3.7350000000000003</v>
          </cell>
          <cell r="R28">
            <v>4.3</v>
          </cell>
          <cell r="S28">
            <v>4.8275000000000006</v>
          </cell>
          <cell r="T28">
            <v>5</v>
          </cell>
          <cell r="U28">
            <v>5</v>
          </cell>
          <cell r="V28">
            <v>5</v>
          </cell>
          <cell r="W28">
            <v>5</v>
          </cell>
          <cell r="X28">
            <v>5</v>
          </cell>
          <cell r="Y28">
            <v>5</v>
          </cell>
          <cell r="Z28">
            <v>5</v>
          </cell>
          <cell r="AA28">
            <v>5</v>
          </cell>
          <cell r="AB28">
            <v>5</v>
          </cell>
        </row>
        <row r="29">
          <cell r="A29" t="str">
            <v>Q.I</v>
          </cell>
          <cell r="H29">
            <v>6.1715792623112904</v>
          </cell>
          <cell r="I29">
            <v>3.9936159376433702</v>
          </cell>
          <cell r="J29">
            <v>3.2975756046484701</v>
          </cell>
          <cell r="K29">
            <v>3.7119425844033702</v>
          </cell>
          <cell r="L29">
            <v>3.0483333333333298</v>
          </cell>
          <cell r="M29">
            <v>3.7666666666666702</v>
          </cell>
          <cell r="Q29">
            <v>3.47</v>
          </cell>
          <cell r="R29">
            <v>4.1100000000000003</v>
          </cell>
          <cell r="S29">
            <v>4.58</v>
          </cell>
          <cell r="T29">
            <v>5</v>
          </cell>
          <cell r="U29">
            <v>5</v>
          </cell>
        </row>
        <row r="30">
          <cell r="A30" t="str">
            <v>Q.II</v>
          </cell>
          <cell r="H30">
            <v>6.0480658903490498</v>
          </cell>
          <cell r="I30">
            <v>3.6856422171882302</v>
          </cell>
          <cell r="J30">
            <v>3.3855746861749298</v>
          </cell>
          <cell r="K30">
            <v>3.88436338665863</v>
          </cell>
          <cell r="L30">
            <v>2.6173333333333302</v>
          </cell>
          <cell r="M30">
            <v>4.4247666666666703</v>
          </cell>
          <cell r="Q30">
            <v>3.66</v>
          </cell>
          <cell r="R30">
            <v>4.25</v>
          </cell>
          <cell r="S30">
            <v>4.7300000000000004</v>
          </cell>
          <cell r="T30">
            <v>5</v>
          </cell>
          <cell r="U30">
            <v>5</v>
          </cell>
        </row>
        <row r="31">
          <cell r="A31" t="str">
            <v>Q.III</v>
          </cell>
          <cell r="H31">
            <v>5.3123904199095398</v>
          </cell>
          <cell r="I31">
            <v>3.6490270311703101</v>
          </cell>
          <cell r="J31">
            <v>3.45750742138264</v>
          </cell>
          <cell r="K31">
            <v>3.6132048442919502</v>
          </cell>
          <cell r="L31">
            <v>3.0006666666666701</v>
          </cell>
          <cell r="M31">
            <v>5.0262333333333302</v>
          </cell>
          <cell r="Q31">
            <v>3.82</v>
          </cell>
          <cell r="R31">
            <v>4.3499999999999996</v>
          </cell>
          <cell r="S31">
            <v>5</v>
          </cell>
          <cell r="T31">
            <v>5</v>
          </cell>
          <cell r="U31">
            <v>5</v>
          </cell>
        </row>
        <row r="32">
          <cell r="A32" t="str">
            <v>Q.IV</v>
          </cell>
          <cell r="H32">
            <v>5.2095776796728099</v>
          </cell>
          <cell r="I32">
            <v>3.3700831177250898</v>
          </cell>
          <cell r="J32">
            <v>3.8282509890807499</v>
          </cell>
          <cell r="K32">
            <v>3.5411664150333402</v>
          </cell>
          <cell r="L32">
            <v>3.4</v>
          </cell>
          <cell r="M32">
            <v>5.0833333333333304</v>
          </cell>
          <cell r="Q32">
            <v>3.99</v>
          </cell>
          <cell r="R32">
            <v>4.49</v>
          </cell>
          <cell r="S32">
            <v>5</v>
          </cell>
          <cell r="T32">
            <v>5</v>
          </cell>
          <cell r="U32">
            <v>5</v>
          </cell>
        </row>
      </sheetData>
      <sheetData sheetId="10" refreshError="1">
        <row r="13">
          <cell r="A13" t="str">
            <v xml:space="preserve">      Indirect domestic taxes</v>
          </cell>
          <cell r="G13">
            <v>107.4</v>
          </cell>
          <cell r="H13">
            <v>133.1</v>
          </cell>
          <cell r="I13">
            <v>148.1</v>
          </cell>
          <cell r="J13">
            <v>173.9</v>
          </cell>
          <cell r="K13">
            <v>205.9</v>
          </cell>
          <cell r="Q13" t="e">
            <v>#REF!</v>
          </cell>
          <cell r="R13" t="e">
            <v>#REF!</v>
          </cell>
          <cell r="S13">
            <v>437.93286023040974</v>
          </cell>
          <cell r="T13">
            <v>480.23440550831833</v>
          </cell>
          <cell r="U13">
            <v>25.882661603221322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G14">
            <v>96.9</v>
          </cell>
          <cell r="H14">
            <v>117.1</v>
          </cell>
          <cell r="I14">
            <v>136.19999999999999</v>
          </cell>
          <cell r="J14">
            <v>132.9</v>
          </cell>
          <cell r="K14">
            <v>125.8</v>
          </cell>
          <cell r="Q14" t="e">
            <v>#REF!</v>
          </cell>
          <cell r="R14" t="e">
            <v>#REF!</v>
          </cell>
          <cell r="S14">
            <v>151.33961438431118</v>
          </cell>
          <cell r="T14">
            <v>162.22608174228574</v>
          </cell>
          <cell r="U14">
            <v>15.636869099254923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G16">
            <v>96.9</v>
          </cell>
          <cell r="H16">
            <v>117.1</v>
          </cell>
          <cell r="I16">
            <v>136.19999999999999</v>
          </cell>
          <cell r="J16">
            <v>132.9</v>
          </cell>
          <cell r="K16">
            <v>125.8</v>
          </cell>
          <cell r="Q16" t="e">
            <v>#REF!</v>
          </cell>
          <cell r="R16" t="e">
            <v>#REF!</v>
          </cell>
          <cell r="S16">
            <v>151.33961438431118</v>
          </cell>
          <cell r="T16">
            <v>162.22608174228574</v>
          </cell>
          <cell r="U16">
            <v>15.636869099254923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G17">
            <v>33.700000000000003</v>
          </cell>
          <cell r="H17">
            <v>35.9</v>
          </cell>
          <cell r="I17">
            <v>25</v>
          </cell>
          <cell r="J17">
            <v>31.1</v>
          </cell>
          <cell r="K17">
            <v>21.2</v>
          </cell>
          <cell r="Q17">
            <v>29.5</v>
          </cell>
          <cell r="R17">
            <v>31.317402191877584</v>
          </cell>
          <cell r="S17">
            <v>19.546462340136628</v>
          </cell>
          <cell r="T17">
            <v>21.133635082155724</v>
          </cell>
          <cell r="U17">
            <v>22.737677984891345</v>
          </cell>
          <cell r="V17">
            <v>24.463467743944594</v>
          </cell>
          <cell r="W17">
            <v>26.320244945709987</v>
          </cell>
          <cell r="X17">
            <v>28.317951537089375</v>
          </cell>
          <cell r="Y17">
            <v>30.467284058754462</v>
          </cell>
          <cell r="Z17">
            <v>32.779750918813924</v>
          </cell>
          <cell r="AA17">
            <v>35.267734013551895</v>
          </cell>
          <cell r="AB17">
            <v>37.944555025180485</v>
          </cell>
          <cell r="AC17">
            <v>40.824546751591683</v>
          </cell>
          <cell r="AD17">
            <v>43.92312985003749</v>
          </cell>
          <cell r="AE17">
            <v>47.256895405655335</v>
          </cell>
        </row>
        <row r="18">
          <cell r="G18">
            <v>84.1</v>
          </cell>
          <cell r="H18">
            <v>73.5</v>
          </cell>
          <cell r="I18">
            <v>101.8</v>
          </cell>
          <cell r="J18">
            <v>65.599999999999994</v>
          </cell>
          <cell r="K18">
            <v>81.8</v>
          </cell>
          <cell r="Q18">
            <v>103.1</v>
          </cell>
          <cell r="R18">
            <v>117.6</v>
          </cell>
          <cell r="S18">
            <v>120</v>
          </cell>
          <cell r="T18">
            <v>120</v>
          </cell>
          <cell r="U18">
            <v>128.4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G19">
            <v>69.099999999999994</v>
          </cell>
          <cell r="H19">
            <v>43.5</v>
          </cell>
          <cell r="I19">
            <v>17.7</v>
          </cell>
          <cell r="J19">
            <v>11.9</v>
          </cell>
          <cell r="K19">
            <v>18.7</v>
          </cell>
          <cell r="Q19">
            <v>18.100000000000001</v>
          </cell>
          <cell r="R19">
            <v>22.6</v>
          </cell>
          <cell r="S19">
            <v>20</v>
          </cell>
          <cell r="T19">
            <v>20</v>
          </cell>
          <cell r="U19">
            <v>21.4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G20">
            <v>15</v>
          </cell>
          <cell r="H20">
            <v>30</v>
          </cell>
          <cell r="I20">
            <v>84.1</v>
          </cell>
          <cell r="J20">
            <v>53.7</v>
          </cell>
          <cell r="K20">
            <v>63.1</v>
          </cell>
          <cell r="Q20">
            <v>85</v>
          </cell>
          <cell r="R20">
            <v>95</v>
          </cell>
          <cell r="S20">
            <v>100</v>
          </cell>
          <cell r="T20">
            <v>100</v>
          </cell>
          <cell r="U20">
            <v>107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G21">
            <v>424.84200000000004</v>
          </cell>
          <cell r="H21">
            <v>438.7</v>
          </cell>
          <cell r="I21">
            <v>497.9</v>
          </cell>
          <cell r="J21">
            <v>484.3</v>
          </cell>
          <cell r="K21">
            <v>550.6</v>
          </cell>
          <cell r="Q21">
            <v>942.77464174988881</v>
          </cell>
          <cell r="R21">
            <v>1014.2905566839939</v>
          </cell>
          <cell r="S21">
            <v>1044.07386705</v>
          </cell>
          <cell r="T21">
            <v>1127.7949140220003</v>
          </cell>
          <cell r="U21">
            <v>1233.9405580035402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G22">
            <v>318.74200000000002</v>
          </cell>
          <cell r="H22">
            <v>316.60000000000002</v>
          </cell>
          <cell r="I22">
            <v>312.60000000000002</v>
          </cell>
          <cell r="J22">
            <v>317.60000000000002</v>
          </cell>
          <cell r="K22">
            <v>310.10000000000002</v>
          </cell>
          <cell r="Q22">
            <v>544.22199999999998</v>
          </cell>
          <cell r="R22">
            <v>592.84541899999999</v>
          </cell>
          <cell r="S22">
            <v>610.65054027499991</v>
          </cell>
          <cell r="T22">
            <v>658.83848783725011</v>
          </cell>
          <cell r="U22">
            <v>704.95718198585757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G23">
            <v>148.94200000000001</v>
          </cell>
          <cell r="H23">
            <v>157.5</v>
          </cell>
          <cell r="I23">
            <v>162.6</v>
          </cell>
          <cell r="J23">
            <v>160.4</v>
          </cell>
          <cell r="K23">
            <v>162.6</v>
          </cell>
          <cell r="Q23">
            <v>225.88800000000001</v>
          </cell>
          <cell r="R23">
            <v>249.26678400000003</v>
          </cell>
          <cell r="S23">
            <v>243.31800000000001</v>
          </cell>
          <cell r="T23">
            <v>260.35026000000005</v>
          </cell>
          <cell r="U23">
            <v>278.57477820000008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G24">
            <v>50</v>
          </cell>
          <cell r="H24">
            <v>50.45</v>
          </cell>
          <cell r="I24">
            <v>61.4</v>
          </cell>
          <cell r="J24">
            <v>52.3</v>
          </cell>
          <cell r="K24">
            <v>71.5</v>
          </cell>
          <cell r="Q24">
            <v>145.08750000000001</v>
          </cell>
          <cell r="R24">
            <v>158.8708125</v>
          </cell>
          <cell r="S24">
            <v>174.75789375000002</v>
          </cell>
          <cell r="T24">
            <v>192.23368312500003</v>
          </cell>
          <cell r="U24">
            <v>205.69004094375003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G25">
            <v>48.3</v>
          </cell>
          <cell r="H25">
            <v>44.15</v>
          </cell>
          <cell r="I25">
            <v>32.700000000000003</v>
          </cell>
          <cell r="J25">
            <v>46.3</v>
          </cell>
          <cell r="K25">
            <v>41.2</v>
          </cell>
          <cell r="Q25">
            <v>135.16849999999999</v>
          </cell>
          <cell r="R25">
            <v>145.87582249999997</v>
          </cell>
          <cell r="S25">
            <v>158.17664652499997</v>
          </cell>
          <cell r="T25">
            <v>171.58454471224996</v>
          </cell>
          <cell r="U25">
            <v>183.59546284210748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G26">
            <v>71.5</v>
          </cell>
          <cell r="H26">
            <v>64.5</v>
          </cell>
          <cell r="I26">
            <v>55.9</v>
          </cell>
          <cell r="J26">
            <v>58.6</v>
          </cell>
          <cell r="K26">
            <v>34.799999999999997</v>
          </cell>
          <cell r="Q26">
            <v>38.077999999999996</v>
          </cell>
          <cell r="R26">
            <v>38.832000000000001</v>
          </cell>
          <cell r="S26">
            <v>34.397999999999996</v>
          </cell>
          <cell r="T26">
            <v>34.67</v>
          </cell>
          <cell r="U26">
            <v>37.096900000000005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G27">
            <v>13.2</v>
          </cell>
          <cell r="H27">
            <v>8.6999999999999993</v>
          </cell>
          <cell r="I27">
            <v>10</v>
          </cell>
          <cell r="J27">
            <v>11.1</v>
          </cell>
          <cell r="K27">
            <v>7</v>
          </cell>
          <cell r="Q27">
            <v>7.6779999999999999</v>
          </cell>
          <cell r="R27">
            <v>8.3320000000000007</v>
          </cell>
          <cell r="S27">
            <v>4.9979999999999993</v>
          </cell>
          <cell r="T27">
            <v>4.07</v>
          </cell>
          <cell r="U27">
            <v>4.3549000000000007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G28">
            <v>58.3</v>
          </cell>
          <cell r="H28">
            <v>55.8</v>
          </cell>
          <cell r="I28">
            <v>45.9</v>
          </cell>
          <cell r="J28">
            <v>47.5</v>
          </cell>
          <cell r="K28">
            <v>27.8</v>
          </cell>
          <cell r="Q28">
            <v>30.4</v>
          </cell>
          <cell r="R28">
            <v>30.5</v>
          </cell>
          <cell r="S28">
            <v>29.4</v>
          </cell>
          <cell r="T28">
            <v>30.6</v>
          </cell>
          <cell r="U28">
            <v>32.742000000000004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G29">
            <v>100.2</v>
          </cell>
          <cell r="H29">
            <v>117.7</v>
          </cell>
          <cell r="I29">
            <v>183</v>
          </cell>
          <cell r="J29">
            <v>163.834</v>
          </cell>
          <cell r="K29">
            <v>196.9</v>
          </cell>
          <cell r="Q29">
            <v>349.5</v>
          </cell>
          <cell r="R29">
            <v>375.3</v>
          </cell>
          <cell r="S29">
            <v>413.42332677499996</v>
          </cell>
          <cell r="T29">
            <v>448.95642618475006</v>
          </cell>
          <cell r="U29">
            <v>507.58337601768261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G30">
            <v>26.2</v>
          </cell>
          <cell r="H30">
            <v>35.700000000000003</v>
          </cell>
          <cell r="I30">
            <v>41.6</v>
          </cell>
          <cell r="J30">
            <v>57.5</v>
          </cell>
          <cell r="K30">
            <v>78.5</v>
          </cell>
          <cell r="Q30">
            <v>183</v>
          </cell>
          <cell r="R30">
            <v>204</v>
          </cell>
          <cell r="S30">
            <v>229.42332677499996</v>
          </cell>
          <cell r="T30">
            <v>256.95642618475006</v>
          </cell>
          <cell r="U30">
            <v>302.14337601768261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G31">
            <v>74</v>
          </cell>
          <cell r="H31">
            <v>82</v>
          </cell>
          <cell r="I31">
            <v>141.4</v>
          </cell>
          <cell r="J31">
            <v>106.334</v>
          </cell>
          <cell r="K31">
            <v>118.4</v>
          </cell>
          <cell r="Q31">
            <v>166.5</v>
          </cell>
          <cell r="R31">
            <v>171.3</v>
          </cell>
          <cell r="S31">
            <v>184</v>
          </cell>
          <cell r="T31">
            <v>192</v>
          </cell>
          <cell r="U31">
            <v>205.44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G32">
            <v>15</v>
          </cell>
          <cell r="H32">
            <v>30</v>
          </cell>
          <cell r="I32">
            <v>84.1</v>
          </cell>
          <cell r="J32">
            <v>53.7</v>
          </cell>
          <cell r="K32">
            <v>63.1</v>
          </cell>
          <cell r="Q32">
            <v>85</v>
          </cell>
          <cell r="R32">
            <v>95</v>
          </cell>
          <cell r="S32">
            <v>100</v>
          </cell>
          <cell r="T32">
            <v>100</v>
          </cell>
          <cell r="U32">
            <v>107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G33">
            <v>59</v>
          </cell>
          <cell r="H33">
            <v>52</v>
          </cell>
          <cell r="I33">
            <v>57.3</v>
          </cell>
          <cell r="J33">
            <v>52.634</v>
          </cell>
          <cell r="K33">
            <v>55.3</v>
          </cell>
          <cell r="Q33">
            <v>81.5</v>
          </cell>
          <cell r="R33">
            <v>76.3</v>
          </cell>
          <cell r="S33">
            <v>84</v>
          </cell>
          <cell r="T33">
            <v>92</v>
          </cell>
          <cell r="U33">
            <v>98.44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4">
          <cell r="G34">
            <v>0</v>
          </cell>
          <cell r="H34">
            <v>-6</v>
          </cell>
          <cell r="I34">
            <v>-5.6</v>
          </cell>
          <cell r="J34">
            <v>-4.4339999999999993</v>
          </cell>
          <cell r="K34">
            <v>35.299999999999997</v>
          </cell>
          <cell r="Q34">
            <v>8</v>
          </cell>
          <cell r="R34">
            <v>8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</row>
        <row r="35">
          <cell r="G35">
            <v>0.9</v>
          </cell>
          <cell r="H35">
            <v>6.2</v>
          </cell>
          <cell r="I35">
            <v>9.1999999999999993</v>
          </cell>
          <cell r="J35">
            <v>7.5</v>
          </cell>
          <cell r="K35">
            <v>3.2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</row>
        <row r="36">
          <cell r="G36">
            <v>5</v>
          </cell>
          <cell r="H36">
            <v>4.2</v>
          </cell>
          <cell r="I36">
            <v>-1.3</v>
          </cell>
          <cell r="J36">
            <v>-0.2</v>
          </cell>
          <cell r="K36">
            <v>5.0999999999999996</v>
          </cell>
          <cell r="Q36">
            <v>-3</v>
          </cell>
          <cell r="R36">
            <v>-3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Q37">
            <v>15</v>
          </cell>
          <cell r="R37">
            <v>15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Q38">
            <v>29.052641749888863</v>
          </cell>
          <cell r="R38">
            <v>26.145137683993941</v>
          </cell>
          <cell r="S38">
            <v>20</v>
          </cell>
          <cell r="T38">
            <v>20</v>
          </cell>
          <cell r="U38">
            <v>21.4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G39">
            <v>-49.342000000000098</v>
          </cell>
          <cell r="H39">
            <v>9.4999999999999432</v>
          </cell>
          <cell r="I39">
            <v>40.1</v>
          </cell>
          <cell r="J39">
            <v>67.8</v>
          </cell>
          <cell r="K39">
            <v>71.900000000000091</v>
          </cell>
          <cell r="Q39">
            <v>29.182039593544914</v>
          </cell>
          <cell r="R39">
            <v>31.102938929781317</v>
          </cell>
          <cell r="S39">
            <v>72.524656652895487</v>
          </cell>
          <cell r="T39">
            <v>74.640207638748734</v>
          </cell>
          <cell r="U39">
            <v>72.255740352018051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0">
          <cell r="G40">
            <v>-39.242000000000132</v>
          </cell>
          <cell r="H40">
            <v>0.99999999999994316</v>
          </cell>
          <cell r="I40">
            <v>-1.7999999999999545</v>
          </cell>
          <cell r="J40">
            <v>13.500000000000057</v>
          </cell>
          <cell r="K40">
            <v>-8.6999999999999318</v>
          </cell>
          <cell r="Q40">
            <v>-50.217960406455063</v>
          </cell>
          <cell r="R40">
            <v>-38.597061070218729</v>
          </cell>
          <cell r="S40">
            <v>-7.4753433471046264</v>
          </cell>
          <cell r="T40">
            <v>-13.359792361251266</v>
          </cell>
          <cell r="U40">
            <v>-21.904259647981917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G41">
            <v>-32.1</v>
          </cell>
          <cell r="H41">
            <v>-14.9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-128.69999999999999</v>
          </cell>
          <cell r="H42">
            <v>-45.5</v>
          </cell>
          <cell r="I42">
            <v>0</v>
          </cell>
          <cell r="J42">
            <v>2.7</v>
          </cell>
          <cell r="K42">
            <v>-2.7</v>
          </cell>
        </row>
        <row r="43">
          <cell r="G43">
            <v>-200.04200000000014</v>
          </cell>
          <cell r="H43">
            <v>-59.400000000000055</v>
          </cell>
          <cell r="I43">
            <v>-1.7999999999999545</v>
          </cell>
          <cell r="J43">
            <v>16.200000000000056</v>
          </cell>
          <cell r="K43">
            <v>-11.399999999999931</v>
          </cell>
          <cell r="Q43">
            <v>-50.217960406455063</v>
          </cell>
          <cell r="R43">
            <v>-38.597061070218729</v>
          </cell>
          <cell r="S43">
            <v>-7.4753433471046264</v>
          </cell>
          <cell r="T43">
            <v>-13.359792361251266</v>
          </cell>
          <cell r="U43">
            <v>-21.904259647981917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G44">
            <v>200.04200000000014</v>
          </cell>
          <cell r="H44">
            <v>59.400000000000055</v>
          </cell>
          <cell r="I44">
            <v>1.7999999999999545</v>
          </cell>
          <cell r="J44">
            <v>-16.200000000000056</v>
          </cell>
          <cell r="K44">
            <v>11.399999999999931</v>
          </cell>
          <cell r="Q44">
            <v>50.217960406455063</v>
          </cell>
          <cell r="R44">
            <v>38.597061070218729</v>
          </cell>
          <cell r="S44">
            <v>7.4753433471046264</v>
          </cell>
          <cell r="T44">
            <v>13.359792361251266</v>
          </cell>
          <cell r="U44">
            <v>21.904259647981917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</row>
        <row r="45">
          <cell r="G45">
            <v>186.7</v>
          </cell>
          <cell r="H45">
            <v>75.5</v>
          </cell>
          <cell r="I45">
            <v>39.6</v>
          </cell>
          <cell r="J45">
            <v>46.6</v>
          </cell>
          <cell r="K45">
            <v>50.3</v>
          </cell>
          <cell r="Q45">
            <v>64.452641749888869</v>
          </cell>
          <cell r="R45">
            <v>59.445137683993934</v>
          </cell>
          <cell r="S45">
            <v>60</v>
          </cell>
          <cell r="T45">
            <v>68</v>
          </cell>
          <cell r="U45">
            <v>76.097260461766751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G46">
            <v>44</v>
          </cell>
          <cell r="H46">
            <v>52</v>
          </cell>
          <cell r="I46">
            <v>59.6</v>
          </cell>
          <cell r="J46">
            <v>53.6</v>
          </cell>
          <cell r="K46">
            <v>89.6</v>
          </cell>
          <cell r="Q46">
            <v>97.5</v>
          </cell>
          <cell r="R46">
            <v>92.3</v>
          </cell>
          <cell r="S46">
            <v>100</v>
          </cell>
          <cell r="T46">
            <v>108</v>
          </cell>
          <cell r="U46">
            <v>115.56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G47">
            <v>36.9</v>
          </cell>
          <cell r="H47">
            <v>29.6</v>
          </cell>
          <cell r="I47">
            <v>23.5</v>
          </cell>
          <cell r="J47">
            <v>47.8</v>
          </cell>
          <cell r="K47">
            <v>19.100000000000001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G48">
            <v>-83.1</v>
          </cell>
          <cell r="H48">
            <v>-73.099999999999994</v>
          </cell>
          <cell r="I48">
            <v>-72.7</v>
          </cell>
          <cell r="J48">
            <v>-72</v>
          </cell>
          <cell r="K48">
            <v>-58.4</v>
          </cell>
          <cell r="Q48">
            <v>-62.1</v>
          </cell>
          <cell r="R48">
            <v>-59</v>
          </cell>
          <cell r="S48">
            <v>-60</v>
          </cell>
          <cell r="T48">
            <v>-60</v>
          </cell>
          <cell r="U48">
            <v>-64.2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G49">
            <v>188.9</v>
          </cell>
          <cell r="H49">
            <v>67</v>
          </cell>
          <cell r="I49">
            <v>29.2</v>
          </cell>
          <cell r="J49">
            <v>17.2</v>
          </cell>
          <cell r="K49">
            <v>0</v>
          </cell>
          <cell r="Q49">
            <v>29.052641749888863</v>
          </cell>
          <cell r="R49">
            <v>26.145137683993941</v>
          </cell>
          <cell r="S49">
            <v>20</v>
          </cell>
          <cell r="T49">
            <v>20</v>
          </cell>
          <cell r="U49">
            <v>24.737260461766748</v>
          </cell>
          <cell r="V49">
            <v>25.951728828501661</v>
          </cell>
          <cell r="W49">
            <v>18.513024990537215</v>
          </cell>
          <cell r="X49">
            <v>8.9103468132612562</v>
          </cell>
          <cell r="Y49">
            <v>8.18047949803743</v>
          </cell>
          <cell r="Z49">
            <v>8.3790191626923587</v>
          </cell>
          <cell r="AA49">
            <v>8.5973499456871547</v>
          </cell>
          <cell r="AB49">
            <v>8.8132147964676744</v>
          </cell>
          <cell r="AC49">
            <v>10.007101703879055</v>
          </cell>
          <cell r="AD49">
            <v>10.50529304766142</v>
          </cell>
          <cell r="AE49">
            <v>10.902921211053657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Q50">
            <v>21.7</v>
          </cell>
          <cell r="R50">
            <v>18.8</v>
          </cell>
          <cell r="S50">
            <v>15.598095501183529</v>
          </cell>
          <cell r="T50">
            <v>18.53511296264973</v>
          </cell>
          <cell r="U50">
            <v>24.737260461766748</v>
          </cell>
          <cell r="V50">
            <v>25.951728828501661</v>
          </cell>
          <cell r="W50">
            <v>18.513024990537215</v>
          </cell>
          <cell r="X50">
            <v>8.9103468132612562</v>
          </cell>
          <cell r="Y50">
            <v>8.18047949803743</v>
          </cell>
          <cell r="Z50">
            <v>8.3790191626923587</v>
          </cell>
          <cell r="AA50">
            <v>8.5973499456871547</v>
          </cell>
          <cell r="AB50">
            <v>8.8132147964676744</v>
          </cell>
          <cell r="AC50">
            <v>10.007101703879055</v>
          </cell>
          <cell r="AD50">
            <v>10.50529304766142</v>
          </cell>
          <cell r="AE50">
            <v>10.902921211053657</v>
          </cell>
        </row>
        <row r="51">
          <cell r="G51">
            <v>13.1</v>
          </cell>
          <cell r="H51">
            <v>-17.3</v>
          </cell>
          <cell r="I51">
            <v>-48.5</v>
          </cell>
          <cell r="J51">
            <v>-60.4</v>
          </cell>
          <cell r="K51">
            <v>-28.6</v>
          </cell>
          <cell r="Q51">
            <v>-46.522000000000006</v>
          </cell>
          <cell r="R51">
            <v>-33.367999999999995</v>
          </cell>
          <cell r="S51">
            <v>-68.50200000000001</v>
          </cell>
          <cell r="T51">
            <v>-54.53</v>
          </cell>
          <cell r="U51">
            <v>-54.136099999999999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</row>
        <row r="52">
          <cell r="G52">
            <v>-46.9</v>
          </cell>
          <cell r="H52">
            <v>-2.9</v>
          </cell>
          <cell r="I52">
            <v>-21.5</v>
          </cell>
          <cell r="J52">
            <v>-148.30000000000001</v>
          </cell>
          <cell r="K52">
            <v>-6.2</v>
          </cell>
          <cell r="Q52">
            <v>-38.222000000000001</v>
          </cell>
          <cell r="R52">
            <v>-25.367999999999999</v>
          </cell>
          <cell r="S52">
            <v>-61.802000000000007</v>
          </cell>
          <cell r="T52">
            <v>-47.83</v>
          </cell>
          <cell r="U52">
            <v>-46.967100000000002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</row>
        <row r="53">
          <cell r="G53">
            <v>-55.8</v>
          </cell>
          <cell r="H53">
            <v>-10.199999999999999</v>
          </cell>
          <cell r="I53">
            <v>-61.3</v>
          </cell>
          <cell r="J53">
            <v>-127.3</v>
          </cell>
          <cell r="K53">
            <v>6.8</v>
          </cell>
          <cell r="Q53">
            <v>-35.799999999999997</v>
          </cell>
          <cell r="R53">
            <v>-34.4</v>
          </cell>
          <cell r="S53">
            <v>-30.8</v>
          </cell>
          <cell r="T53">
            <v>-28.4</v>
          </cell>
          <cell r="U53">
            <v>-26.177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</row>
        <row r="54">
          <cell r="G54">
            <v>8</v>
          </cell>
          <cell r="H54">
            <v>7.2</v>
          </cell>
          <cell r="I54">
            <v>41</v>
          </cell>
          <cell r="J54">
            <v>-21.2</v>
          </cell>
          <cell r="K54">
            <v>-14.2</v>
          </cell>
          <cell r="Q54">
            <v>-2.4219999999999988</v>
          </cell>
          <cell r="R54">
            <v>9.032</v>
          </cell>
          <cell r="S54">
            <v>-31.002000000000002</v>
          </cell>
          <cell r="T54">
            <v>-19.43</v>
          </cell>
          <cell r="U54">
            <v>-20.790100000000002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</row>
        <row r="55">
          <cell r="G55">
            <v>60</v>
          </cell>
          <cell r="H55">
            <v>-14.4</v>
          </cell>
          <cell r="I55">
            <v>-27</v>
          </cell>
          <cell r="J55">
            <v>87.9</v>
          </cell>
          <cell r="K55">
            <v>-22.4</v>
          </cell>
          <cell r="Q55">
            <v>-8.3000000000000007</v>
          </cell>
          <cell r="R55">
            <v>-8</v>
          </cell>
          <cell r="S55">
            <v>-6.7</v>
          </cell>
          <cell r="T55">
            <v>-6.7</v>
          </cell>
          <cell r="U55">
            <v>-7.1689999999999996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93.4</v>
          </cell>
          <cell r="K56">
            <v>30.9</v>
          </cell>
          <cell r="Q56">
            <v>1.1000000000000001</v>
          </cell>
          <cell r="R56">
            <v>1.1000000000000001</v>
          </cell>
          <cell r="S56">
            <v>1.1000000000000001</v>
          </cell>
          <cell r="T56">
            <v>1.1000000000000001</v>
          </cell>
          <cell r="U56">
            <v>1.1770000000000003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G57">
            <v>0.2420000000000968</v>
          </cell>
          <cell r="H57">
            <v>1.2000000000000561</v>
          </cell>
          <cell r="I57">
            <v>10.7</v>
          </cell>
          <cell r="J57">
            <v>-2.4000000000000341</v>
          </cell>
          <cell r="K57">
            <v>-10.300000000000061</v>
          </cell>
          <cell r="Q57">
            <v>-0.04</v>
          </cell>
          <cell r="R57">
            <v>-0.04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Q58">
            <v>32.327318656566199</v>
          </cell>
          <cell r="R58">
            <v>12.559923386224789</v>
          </cell>
          <cell r="S58">
            <v>15.977343347104636</v>
          </cell>
          <cell r="T58">
            <v>-0.11020763874873296</v>
          </cell>
          <cell r="U58">
            <v>-5.6900813784835691E-2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60">
          <cell r="J60">
            <v>89.5</v>
          </cell>
          <cell r="K60">
            <v>95.2</v>
          </cell>
        </row>
        <row r="61">
          <cell r="J61">
            <v>19.63</v>
          </cell>
          <cell r="K61">
            <v>21.9</v>
          </cell>
        </row>
        <row r="62">
          <cell r="J62">
            <v>40.200000000000003</v>
          </cell>
          <cell r="K62">
            <v>44.3</v>
          </cell>
        </row>
      </sheetData>
      <sheetData sheetId="11" refreshError="1">
        <row r="13">
          <cell r="A13" t="str">
            <v>CFAF/SDR (average)</v>
          </cell>
          <cell r="C13">
            <v>369.40915200000001</v>
          </cell>
          <cell r="D13">
            <v>385.97606100000007</v>
          </cell>
          <cell r="E13">
            <v>372.78939600000001</v>
          </cell>
          <cell r="F13">
            <v>395.37630799999999</v>
          </cell>
          <cell r="G13">
            <v>794.87983999999983</v>
          </cell>
          <cell r="H13">
            <v>757.10974499999998</v>
          </cell>
          <cell r="I13">
            <v>742.65129585501904</v>
          </cell>
          <cell r="J13">
            <v>803.1712</v>
          </cell>
          <cell r="K13">
            <v>795.56520000000012</v>
          </cell>
          <cell r="Q13">
            <v>870.13511833004304</v>
          </cell>
          <cell r="R13">
            <v>869.24706319454924</v>
          </cell>
          <cell r="S13">
            <v>868.22573941153257</v>
          </cell>
          <cell r="T13">
            <v>866.79706352086976</v>
          </cell>
          <cell r="U13">
            <v>865.51968621250865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4">
          <cell r="C14">
            <v>364.85141500000003</v>
          </cell>
          <cell r="D14">
            <v>370.47359999999998</v>
          </cell>
          <cell r="E14">
            <v>387.76773000000003</v>
          </cell>
          <cell r="F14">
            <v>404.90294</v>
          </cell>
          <cell r="G14">
            <v>780.43581000000006</v>
          </cell>
          <cell r="H14">
            <v>728.38010000000008</v>
          </cell>
          <cell r="I14">
            <v>758.81149200000004</v>
          </cell>
          <cell r="J14">
            <v>817.97446000000002</v>
          </cell>
          <cell r="K14">
            <v>762.60424168595796</v>
          </cell>
          <cell r="Q14">
            <v>880.65967131274158</v>
          </cell>
          <cell r="R14">
            <v>879.74920152014727</v>
          </cell>
          <cell r="S14">
            <v>878.46119272069927</v>
          </cell>
          <cell r="T14">
            <v>877.07819842048821</v>
          </cell>
          <cell r="U14">
            <v>875.81366998332169</v>
          </cell>
          <cell r="V14">
            <v>865.04660578926382</v>
          </cell>
          <cell r="W14">
            <v>865.04660578926382</v>
          </cell>
          <cell r="X14">
            <v>865.04660578926382</v>
          </cell>
          <cell r="Y14">
            <v>865.04660578926382</v>
          </cell>
          <cell r="Z14">
            <v>865.04660578926382</v>
          </cell>
          <cell r="AA14">
            <v>865.04660578926382</v>
          </cell>
          <cell r="AB14">
            <v>865.04660578926382</v>
          </cell>
          <cell r="AC14">
            <v>865.04660578926382</v>
          </cell>
          <cell r="AD14">
            <v>865.04660578926382</v>
          </cell>
          <cell r="AE14">
            <v>865.04660578926382</v>
          </cell>
        </row>
        <row r="17">
          <cell r="C17">
            <v>1551.5</v>
          </cell>
          <cell r="D17">
            <v>1551.5</v>
          </cell>
          <cell r="E17">
            <v>1595.5</v>
          </cell>
          <cell r="F17">
            <v>1537.8</v>
          </cell>
          <cell r="G17">
            <v>2022.3</v>
          </cell>
          <cell r="H17">
            <v>2233.96</v>
          </cell>
          <cell r="I17">
            <v>2371.8000000000002</v>
          </cell>
          <cell r="J17">
            <v>2553.1968137343379</v>
          </cell>
          <cell r="K17">
            <v>2746.027633432393</v>
          </cell>
          <cell r="Q17">
            <v>4188.4106318049153</v>
          </cell>
          <cell r="R17">
            <v>4519.6222577082463</v>
          </cell>
          <cell r="S17">
            <v>4886.6155850341565</v>
          </cell>
          <cell r="T17">
            <v>5283.4087705389311</v>
          </cell>
          <cell r="U17">
            <v>5684.4194962228357</v>
          </cell>
          <cell r="V17">
            <v>6115.8669359861487</v>
          </cell>
          <cell r="W17">
            <v>6580.0612364274966</v>
          </cell>
          <cell r="X17">
            <v>7079.4878842723438</v>
          </cell>
          <cell r="Y17">
            <v>7616.8210146886149</v>
          </cell>
          <cell r="Z17">
            <v>8194.9377297034807</v>
          </cell>
          <cell r="AA17">
            <v>8816.9335033879743</v>
          </cell>
          <cell r="AB17">
            <v>9486.1387562951204</v>
          </cell>
          <cell r="AC17">
            <v>10206.136687897921</v>
          </cell>
          <cell r="AD17">
            <v>10980.782462509373</v>
          </cell>
          <cell r="AE17">
            <v>11814.223851413833</v>
          </cell>
        </row>
        <row r="18">
          <cell r="C18">
            <v>1487.7286000000001</v>
          </cell>
          <cell r="D18">
            <v>1481.7649068000001</v>
          </cell>
          <cell r="E18">
            <v>1514.5629595507999</v>
          </cell>
          <cell r="F18">
            <v>1480.9840000000002</v>
          </cell>
          <cell r="G18">
            <v>1523.5157948827934</v>
          </cell>
          <cell r="H18">
            <v>1602.1630078826258</v>
          </cell>
          <cell r="I18">
            <v>1684.5316336756064</v>
          </cell>
          <cell r="J18">
            <v>1769.505111150236</v>
          </cell>
          <cell r="K18">
            <v>1871.1170717677608</v>
          </cell>
          <cell r="Q18">
            <v>2522.894317806888</v>
          </cell>
          <cell r="R18">
            <v>2670.0349757263898</v>
          </cell>
          <cell r="S18">
            <v>2830.2370742699732</v>
          </cell>
          <cell r="T18">
            <v>3000.0512987261718</v>
          </cell>
          <cell r="U18">
            <v>3180.0543766497422</v>
          </cell>
          <cell r="V18">
            <v>3370.8576392487266</v>
          </cell>
          <cell r="W18">
            <v>3573.1090976036503</v>
          </cell>
          <cell r="X18">
            <v>3787.4956434598694</v>
          </cell>
          <cell r="Y18">
            <v>4014.7453820674618</v>
          </cell>
          <cell r="Z18">
            <v>4255.6301049915101</v>
          </cell>
          <cell r="AA18">
            <v>4510.9679112910007</v>
          </cell>
          <cell r="AB18">
            <v>4781.6259859684615</v>
          </cell>
          <cell r="AC18">
            <v>5068.5235451265698</v>
          </cell>
          <cell r="AD18">
            <v>5372.6349578341642</v>
          </cell>
          <cell r="AE18">
            <v>5694.9930553042141</v>
          </cell>
        </row>
        <row r="19">
          <cell r="C19">
            <v>0.32509863018337359</v>
          </cell>
          <cell r="D19">
            <v>-1.7535569019932362</v>
          </cell>
          <cell r="E19">
            <v>-6.8714354428678348E-3</v>
          </cell>
          <cell r="F19">
            <v>-0.7438840021989801</v>
          </cell>
          <cell r="G19">
            <v>32.103851146689742</v>
          </cell>
          <cell r="H19">
            <v>8.0762024553541867</v>
          </cell>
          <cell r="I19">
            <v>2.7567980409034298</v>
          </cell>
          <cell r="J19">
            <v>1.7531647809723605</v>
          </cell>
          <cell r="K19">
            <v>-16.349916510609518</v>
          </cell>
          <cell r="Q19">
            <v>1.7999999999999794</v>
          </cell>
          <cell r="R19">
            <v>2</v>
          </cell>
          <cell r="S19">
            <v>2</v>
          </cell>
          <cell r="T19">
            <v>2</v>
          </cell>
          <cell r="U19">
            <v>1.5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>
            <v>1428.7</v>
          </cell>
          <cell r="D20">
            <v>1459.6</v>
          </cell>
          <cell r="E20">
            <v>1477.1415462506004</v>
          </cell>
          <cell r="F20">
            <v>1452.5288306398995</v>
          </cell>
          <cell r="G20">
            <v>1783.7135056177813</v>
          </cell>
          <cell r="H20">
            <v>1986.6730564068939</v>
          </cell>
          <cell r="I20">
            <v>2082.1795560882028</v>
          </cell>
          <cell r="J20">
            <v>2319.5723445343383</v>
          </cell>
          <cell r="K20">
            <v>2447.7653390323931</v>
          </cell>
          <cell r="Q20">
            <v>3714.7456030506855</v>
          </cell>
          <cell r="R20">
            <v>3996.6150813755603</v>
          </cell>
          <cell r="S20">
            <v>4280.0208012830517</v>
          </cell>
          <cell r="T20">
            <v>4596.178063017056</v>
          </cell>
          <cell r="U20">
            <v>4946.5907058422545</v>
          </cell>
          <cell r="V20">
            <v>4788.7238108771544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>
            <v>1200.8</v>
          </cell>
          <cell r="D21">
            <v>1249.7</v>
          </cell>
          <cell r="E21">
            <v>1232.2415462506003</v>
          </cell>
          <cell r="F21">
            <v>1225.7288306398996</v>
          </cell>
          <cell r="G21">
            <v>1525.3095056177813</v>
          </cell>
          <cell r="H21">
            <v>1710.5700564068939</v>
          </cell>
          <cell r="I21">
            <v>1795.7575560882028</v>
          </cell>
          <cell r="J21">
            <v>2053.2723445343381</v>
          </cell>
          <cell r="K21">
            <v>2164.1653390323931</v>
          </cell>
          <cell r="Q21">
            <v>3204.3384426132134</v>
          </cell>
          <cell r="R21">
            <v>3439.0653779545619</v>
          </cell>
          <cell r="S21">
            <v>3698.7682610080519</v>
          </cell>
          <cell r="T21">
            <v>3967.0095751798058</v>
          </cell>
          <cell r="U21">
            <v>4273.3804238563971</v>
          </cell>
          <cell r="V21">
            <v>4788.7238108771544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227.9</v>
          </cell>
          <cell r="D22">
            <v>209.9</v>
          </cell>
          <cell r="E22">
            <v>244.9</v>
          </cell>
          <cell r="F22">
            <v>226.8</v>
          </cell>
          <cell r="G22">
            <v>258.404</v>
          </cell>
          <cell r="H22">
            <v>276.10300000000001</v>
          </cell>
          <cell r="I22">
            <v>286.42200000000003</v>
          </cell>
          <cell r="J22">
            <v>266.3</v>
          </cell>
          <cell r="K22">
            <v>283.60000000000002</v>
          </cell>
          <cell r="Q22">
            <v>510.40716043747221</v>
          </cell>
          <cell r="R22">
            <v>557.54970342099853</v>
          </cell>
          <cell r="S22">
            <v>581.252540275</v>
          </cell>
          <cell r="T22">
            <v>629.16848783725015</v>
          </cell>
          <cell r="U22">
            <v>673.21028198585759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5">
          <cell r="E25">
            <v>219.06836015355634</v>
          </cell>
          <cell r="F25">
            <v>200.29449638575028</v>
          </cell>
          <cell r="G25">
            <v>439.14000650348657</v>
          </cell>
          <cell r="H25">
            <v>483.37428907450271</v>
          </cell>
          <cell r="I25">
            <v>505.41069198627775</v>
          </cell>
          <cell r="J25">
            <v>527.95408599999996</v>
          </cell>
          <cell r="K25">
            <v>582.90395599999999</v>
          </cell>
          <cell r="Q25">
            <v>840.69477223889089</v>
          </cell>
          <cell r="R25">
            <v>893.46477342644175</v>
          </cell>
          <cell r="S25">
            <v>950.2037495436897</v>
          </cell>
          <cell r="T25">
            <v>1012.8349082218685</v>
          </cell>
          <cell r="U25">
            <v>1084.6527465666231</v>
          </cell>
          <cell r="V25">
            <v>1108.8606247715006</v>
          </cell>
          <cell r="W25">
            <v>1169.6127459783017</v>
          </cell>
          <cell r="X25">
            <v>1234.386929957062</v>
          </cell>
          <cell r="Y25">
            <v>1303.4721588215184</v>
          </cell>
          <cell r="Z25">
            <v>1377.1791724670588</v>
          </cell>
          <cell r="AA25">
            <v>1455.8421477328304</v>
          </cell>
          <cell r="AB25">
            <v>1539.8205087943304</v>
          </cell>
          <cell r="AC25">
            <v>1629.5008791074472</v>
          </cell>
          <cell r="AD25">
            <v>1725.2991860392294</v>
          </cell>
          <cell r="AE25">
            <v>1827.6629301992698</v>
          </cell>
        </row>
        <row r="26">
          <cell r="E26">
            <v>-315.48874000415685</v>
          </cell>
          <cell r="F26">
            <v>-307.66856743976035</v>
          </cell>
          <cell r="G26">
            <v>-567.44645066671569</v>
          </cell>
          <cell r="H26">
            <v>-607.18006402362903</v>
          </cell>
          <cell r="I26">
            <v>-646.64024807448004</v>
          </cell>
          <cell r="J26">
            <v>-686.40361680000012</v>
          </cell>
          <cell r="K26">
            <v>-755.5416616</v>
          </cell>
          <cell r="Q26">
            <v>-1227.1407639274828</v>
          </cell>
          <cell r="R26">
            <v>-1305.3645677372358</v>
          </cell>
          <cell r="S26">
            <v>-1372.3881072800486</v>
          </cell>
          <cell r="T26">
            <v>-1455.8792352934577</v>
          </cell>
          <cell r="U26">
            <v>-1560.8002949188879</v>
          </cell>
          <cell r="V26">
            <v>-1673.4286869706575</v>
          </cell>
          <cell r="W26">
            <v>-1812.736621240143</v>
          </cell>
          <cell r="X26">
            <v>-1946.9811350727209</v>
          </cell>
          <cell r="Y26">
            <v>-2091.8301375989563</v>
          </cell>
          <cell r="Z26">
            <v>-2248.1558785900461</v>
          </cell>
          <cell r="AA26">
            <v>-2416.9042375544241</v>
          </cell>
          <cell r="AB26">
            <v>-2599.1010508102818</v>
          </cell>
          <cell r="AC26">
            <v>-2795.8589895220061</v>
          </cell>
          <cell r="AD26">
            <v>-3008.3850371911417</v>
          </cell>
          <cell r="AE26">
            <v>-3237.9886193982843</v>
          </cell>
        </row>
        <row r="27">
          <cell r="E27">
            <v>-315.48874000415685</v>
          </cell>
          <cell r="F27">
            <v>-307.66856743976035</v>
          </cell>
          <cell r="G27">
            <v>-567.44645066671569</v>
          </cell>
          <cell r="H27">
            <v>-607.18006402362903</v>
          </cell>
          <cell r="I27">
            <v>-646.64024807448004</v>
          </cell>
          <cell r="J27">
            <v>-686.40361680000012</v>
          </cell>
          <cell r="K27">
            <v>-755.5416616</v>
          </cell>
          <cell r="Q27">
            <v>-1227.1407639274828</v>
          </cell>
          <cell r="R27">
            <v>-1305.3645677372358</v>
          </cell>
          <cell r="S27">
            <v>-1372.3881072800486</v>
          </cell>
          <cell r="T27">
            <v>-1455.8792352934577</v>
          </cell>
          <cell r="U27">
            <v>-1560.8002949188879</v>
          </cell>
          <cell r="V27">
            <v>-1673.4286869706575</v>
          </cell>
          <cell r="W27">
            <v>-1812.736621240143</v>
          </cell>
          <cell r="X27">
            <v>-1946.9811350727209</v>
          </cell>
          <cell r="Y27">
            <v>-2091.8301375989563</v>
          </cell>
          <cell r="Z27">
            <v>-2248.1558785900461</v>
          </cell>
          <cell r="AA27">
            <v>-2416.9042375544241</v>
          </cell>
          <cell r="AB27">
            <v>-2599.1010508102818</v>
          </cell>
          <cell r="AC27">
            <v>-2795.8589895220061</v>
          </cell>
          <cell r="AD27">
            <v>-3008.3850371911417</v>
          </cell>
          <cell r="AE27">
            <v>-3237.9886193982843</v>
          </cell>
        </row>
        <row r="28">
          <cell r="E28">
            <v>-34.973672800000003</v>
          </cell>
          <cell r="F28">
            <v>-30.798011199999998</v>
          </cell>
          <cell r="G28">
            <v>-69.429404000000005</v>
          </cell>
          <cell r="H28">
            <v>-60.647663999999999</v>
          </cell>
          <cell r="I28">
            <v>-79.373819994479987</v>
          </cell>
          <cell r="J28">
            <v>-98.023983199999989</v>
          </cell>
          <cell r="K28">
            <v>-80.836544799999984</v>
          </cell>
          <cell r="Q28">
            <v>-175.44422007856005</v>
          </cell>
          <cell r="R28">
            <v>-179.73409025827226</v>
          </cell>
          <cell r="S28">
            <v>-179.81668407858012</v>
          </cell>
          <cell r="T28">
            <v>-188.51741006141066</v>
          </cell>
          <cell r="U28">
            <v>-191.75199143453446</v>
          </cell>
          <cell r="V28">
            <v>-205.67702105251038</v>
          </cell>
          <cell r="W28">
            <v>-220.61328632134371</v>
          </cell>
          <cell r="X28">
            <v>-236.63422317399966</v>
          </cell>
          <cell r="Y28">
            <v>-253.81860046089562</v>
          </cell>
          <cell r="Z28">
            <v>-272.25090722636583</v>
          </cell>
          <cell r="AA28">
            <v>-292.02176810914449</v>
          </cell>
          <cell r="AB28">
            <v>-313.22838890923055</v>
          </cell>
          <cell r="AC28">
            <v>-335.97503451181893</v>
          </cell>
          <cell r="AD28">
            <v>-360.37354151806721</v>
          </cell>
          <cell r="AE28">
            <v>-386.54386810310933</v>
          </cell>
        </row>
        <row r="29">
          <cell r="E29">
            <v>109.35800365491733</v>
          </cell>
          <cell r="F29">
            <v>105.3648021264766</v>
          </cell>
          <cell r="G29">
            <v>95.502368898250538</v>
          </cell>
          <cell r="H29">
            <v>100</v>
          </cell>
          <cell r="I29">
            <v>102.98461030786443</v>
          </cell>
          <cell r="J29">
            <v>103.96267632415956</v>
          </cell>
          <cell r="K29">
            <v>120.86636260015089</v>
          </cell>
          <cell r="Q29">
            <v>180.54098104954406</v>
          </cell>
          <cell r="R29">
            <v>189.92257035502104</v>
          </cell>
          <cell r="S29">
            <v>197.88174816317456</v>
          </cell>
          <cell r="T29">
            <v>206.76112288591582</v>
          </cell>
          <cell r="U29">
            <v>218.13801582808912</v>
          </cell>
          <cell r="V29">
            <v>230.06796017835973</v>
          </cell>
          <cell r="W29">
            <v>245.15486769657332</v>
          </cell>
          <cell r="X29">
            <v>259.01572896562675</v>
          </cell>
          <cell r="Y29">
            <v>273.74472607242575</v>
          </cell>
          <cell r="Z29">
            <v>289.39940411147791</v>
          </cell>
          <cell r="AA29">
            <v>306.04125421196545</v>
          </cell>
          <cell r="AB29">
            <v>323.73599045991534</v>
          </cell>
          <cell r="AC29">
            <v>342.55384660016756</v>
          </cell>
          <cell r="AD29">
            <v>362.56989395139129</v>
          </cell>
          <cell r="AE29">
            <v>383.86438207250319</v>
          </cell>
        </row>
        <row r="30">
          <cell r="E30">
            <v>103.99548447570872</v>
          </cell>
          <cell r="F30">
            <v>94.505338243530673</v>
          </cell>
          <cell r="G30">
            <v>118.79700164543847</v>
          </cell>
          <cell r="H30">
            <v>100</v>
          </cell>
          <cell r="I30">
            <v>108.86954545850274</v>
          </cell>
          <cell r="J30">
            <v>118.91760909373193</v>
          </cell>
          <cell r="K30">
            <v>133.69567803963562</v>
          </cell>
          <cell r="Q30">
            <v>181.7598055944909</v>
          </cell>
          <cell r="R30">
            <v>190.84779587421536</v>
          </cell>
          <cell r="S30">
            <v>200.39018566792618</v>
          </cell>
          <cell r="T30">
            <v>210.40969495132251</v>
          </cell>
          <cell r="U30">
            <v>224.77800725665853</v>
          </cell>
          <cell r="V30">
            <v>238.71424370657138</v>
          </cell>
          <cell r="W30">
            <v>253.5145268163788</v>
          </cell>
          <cell r="X30">
            <v>269.23242747899423</v>
          </cell>
          <cell r="Y30">
            <v>285.924837982692</v>
          </cell>
          <cell r="Z30">
            <v>303.65217793761889</v>
          </cell>
          <cell r="AA30">
            <v>322.47861296975128</v>
          </cell>
          <cell r="AB30">
            <v>342.4722869738759</v>
          </cell>
          <cell r="AC30">
            <v>363.70556876625619</v>
          </cell>
          <cell r="AD30">
            <v>386.25531402976412</v>
          </cell>
          <cell r="AE30">
            <v>410.20314349960955</v>
          </cell>
        </row>
        <row r="63">
          <cell r="Q63">
            <v>7.3526417498888632</v>
          </cell>
          <cell r="R63">
            <v>7.34513768399394</v>
          </cell>
          <cell r="S63">
            <v>4.4019044988164699</v>
          </cell>
          <cell r="T63">
            <v>1.4648870373502698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</sheetData>
      <sheetData sheetId="12" refreshError="1">
        <row r="13">
          <cell r="A13" t="str">
            <v xml:space="preserve">       dont: Compte d'opérations</v>
          </cell>
          <cell r="F13">
            <v>-83.3</v>
          </cell>
          <cell r="G13">
            <v>91.8</v>
          </cell>
          <cell r="H13">
            <v>128.9</v>
          </cell>
          <cell r="I13">
            <v>147.1</v>
          </cell>
          <cell r="J13">
            <v>227.8</v>
          </cell>
          <cell r="K13">
            <v>239.3</v>
          </cell>
          <cell r="Q13">
            <v>425.17869623237908</v>
          </cell>
          <cell r="R13">
            <v>438.10587986280325</v>
          </cell>
          <cell r="S13">
            <v>485.11646527580461</v>
          </cell>
          <cell r="T13">
            <v>521.41960074008614</v>
          </cell>
          <cell r="U13">
            <v>514.97374146931782</v>
          </cell>
          <cell r="V13">
            <v>464.43768051248179</v>
          </cell>
          <cell r="W13">
            <v>0</v>
          </cell>
          <cell r="X13">
            <v>0</v>
          </cell>
        </row>
        <row r="14">
          <cell r="F14">
            <v>-218.6</v>
          </cell>
          <cell r="G14">
            <v>-264.2</v>
          </cell>
          <cell r="H14">
            <v>-259.5</v>
          </cell>
          <cell r="I14">
            <v>-249</v>
          </cell>
          <cell r="J14">
            <v>-252.5</v>
          </cell>
          <cell r="K14">
            <v>-250</v>
          </cell>
          <cell r="Q14">
            <v>-209.32423809566288</v>
          </cell>
          <cell r="R14">
            <v>-183.31831097051634</v>
          </cell>
          <cell r="S14">
            <v>-184.41831097051636</v>
          </cell>
          <cell r="T14">
            <v>-185.51831097051635</v>
          </cell>
          <cell r="U14">
            <v>-161.21108742562299</v>
          </cell>
          <cell r="V14">
            <v>-162.31108742562299</v>
          </cell>
          <cell r="W14">
            <v>0</v>
          </cell>
          <cell r="X14">
            <v>0</v>
          </cell>
        </row>
        <row r="15">
          <cell r="F15">
            <v>-153.19999999999999</v>
          </cell>
          <cell r="G15">
            <v>-186</v>
          </cell>
          <cell r="H15">
            <v>-199.2</v>
          </cell>
          <cell r="I15">
            <v>-187.8</v>
          </cell>
          <cell r="J15">
            <v>-191.6</v>
          </cell>
          <cell r="K15">
            <v>-188.3</v>
          </cell>
          <cell r="Q15">
            <v>-141.12423809566283</v>
          </cell>
          <cell r="R15">
            <v>-114.01831097051631</v>
          </cell>
          <cell r="S15">
            <v>-114.01831097051631</v>
          </cell>
          <cell r="T15">
            <v>-114.01831097051631</v>
          </cell>
          <cell r="U15">
            <v>-89.711087425622949</v>
          </cell>
          <cell r="V15">
            <v>-89.711087425622949</v>
          </cell>
          <cell r="W15">
            <v>0</v>
          </cell>
          <cell r="X15">
            <v>0</v>
          </cell>
        </row>
        <row r="16">
          <cell r="F16">
            <v>-13.7</v>
          </cell>
          <cell r="G16">
            <v>12.8</v>
          </cell>
          <cell r="H16">
            <v>21</v>
          </cell>
          <cell r="I16">
            <v>27.8</v>
          </cell>
          <cell r="J16">
            <v>36.700000000000003</v>
          </cell>
          <cell r="K16">
            <v>57.9</v>
          </cell>
          <cell r="Q16">
            <v>154.21803</v>
          </cell>
          <cell r="R16">
            <v>165.0132921</v>
          </cell>
          <cell r="S16">
            <v>176.56422254700001</v>
          </cell>
          <cell r="T16">
            <v>188.92371812529001</v>
          </cell>
          <cell r="U16">
            <v>202.14837839406033</v>
          </cell>
          <cell r="V16">
            <v>216.29876488164456</v>
          </cell>
          <cell r="W16">
            <v>0</v>
          </cell>
          <cell r="X16">
            <v>0</v>
          </cell>
        </row>
        <row r="18">
          <cell r="F18">
            <v>628.6</v>
          </cell>
          <cell r="G18">
            <v>602.20000000000005</v>
          </cell>
          <cell r="H18">
            <v>593.1</v>
          </cell>
          <cell r="I18">
            <v>611.1</v>
          </cell>
          <cell r="J18">
            <v>564.79999999999995</v>
          </cell>
          <cell r="K18">
            <v>578.9</v>
          </cell>
          <cell r="Q18">
            <v>784.84948858783639</v>
          </cell>
          <cell r="R18">
            <v>835.38679810596636</v>
          </cell>
          <cell r="S18">
            <v>886.97583846023451</v>
          </cell>
          <cell r="T18">
            <v>957.86392157760258</v>
          </cell>
          <cell r="U18">
            <v>1047.5283414290291</v>
          </cell>
          <cell r="V18">
            <v>1215.5331712441034</v>
          </cell>
          <cell r="W18">
            <v>0</v>
          </cell>
          <cell r="X18">
            <v>0</v>
          </cell>
        </row>
        <row r="19">
          <cell r="F19">
            <v>661.9</v>
          </cell>
          <cell r="G19">
            <v>638.5</v>
          </cell>
          <cell r="H19">
            <v>643.79999999999995</v>
          </cell>
          <cell r="I19">
            <v>683.8</v>
          </cell>
          <cell r="J19">
            <v>583.29999999999995</v>
          </cell>
          <cell r="K19">
            <v>621.5</v>
          </cell>
          <cell r="Q19">
            <v>892.24110858783638</v>
          </cell>
          <cell r="R19">
            <v>950.29583150596636</v>
          </cell>
          <cell r="S19">
            <v>1009.9285041982346</v>
          </cell>
          <cell r="T19">
            <v>1089.4232739172626</v>
          </cell>
          <cell r="U19">
            <v>1188.2968484324654</v>
          </cell>
          <cell r="V19">
            <v>1366.1554737377801</v>
          </cell>
          <cell r="W19">
            <v>0</v>
          </cell>
          <cell r="X19">
            <v>0</v>
          </cell>
        </row>
        <row r="20">
          <cell r="F20">
            <v>406.9</v>
          </cell>
          <cell r="G20">
            <v>360</v>
          </cell>
          <cell r="H20">
            <v>357.1</v>
          </cell>
          <cell r="I20">
            <v>335.6</v>
          </cell>
          <cell r="J20">
            <v>187.3</v>
          </cell>
          <cell r="K20">
            <v>181.1</v>
          </cell>
          <cell r="Q20">
            <v>66.925447115384586</v>
          </cell>
          <cell r="R20">
            <v>41.675447115384578</v>
          </cell>
          <cell r="S20">
            <v>-16.278552884615429</v>
          </cell>
          <cell r="T20">
            <v>-63.942552884615402</v>
          </cell>
          <cell r="U20">
            <v>-88.706552884615405</v>
          </cell>
          <cell r="V20">
            <v>-6.5510000000000019</v>
          </cell>
          <cell r="W20">
            <v>0</v>
          </cell>
          <cell r="X20">
            <v>0</v>
          </cell>
        </row>
        <row r="21">
          <cell r="F21">
            <v>396.7</v>
          </cell>
          <cell r="G21">
            <v>340.9</v>
          </cell>
          <cell r="H21">
            <v>330.7</v>
          </cell>
          <cell r="I21">
            <v>269.39999999999998</v>
          </cell>
          <cell r="J21">
            <v>152.1</v>
          </cell>
          <cell r="K21">
            <v>158.9</v>
          </cell>
          <cell r="Q21">
            <v>141.62344711538461</v>
          </cell>
          <cell r="R21">
            <v>107.27344711538461</v>
          </cell>
          <cell r="S21">
            <v>76.819447115384605</v>
          </cell>
          <cell r="T21">
            <v>48.555447115384624</v>
          </cell>
          <cell r="U21">
            <v>40.291447115384614</v>
          </cell>
          <cell r="V21">
            <v>-6.5510000000000019</v>
          </cell>
          <cell r="W21">
            <v>0</v>
          </cell>
          <cell r="X21">
            <v>0</v>
          </cell>
        </row>
        <row r="22">
          <cell r="F22">
            <v>402.4</v>
          </cell>
          <cell r="G22">
            <v>354.7</v>
          </cell>
          <cell r="H22">
            <v>349.9</v>
          </cell>
          <cell r="I22">
            <v>296.2</v>
          </cell>
          <cell r="J22">
            <v>293.7</v>
          </cell>
          <cell r="K22">
            <v>296.3</v>
          </cell>
          <cell r="Q22">
            <v>229.42344711538459</v>
          </cell>
          <cell r="R22">
            <v>196.17344711538459</v>
          </cell>
          <cell r="S22">
            <v>166.81944711538458</v>
          </cell>
          <cell r="T22">
            <v>139.65544711538459</v>
          </cell>
          <cell r="U22">
            <v>132.49144711538457</v>
          </cell>
          <cell r="V22">
            <v>-6.5510000000000019</v>
          </cell>
          <cell r="W22">
            <v>0</v>
          </cell>
          <cell r="X22">
            <v>0</v>
          </cell>
        </row>
        <row r="23">
          <cell r="F23">
            <v>55</v>
          </cell>
          <cell r="G23">
            <v>57.8</v>
          </cell>
          <cell r="H23">
            <v>44.3</v>
          </cell>
          <cell r="I23">
            <v>60</v>
          </cell>
          <cell r="J23">
            <v>66.8</v>
          </cell>
          <cell r="K23">
            <v>70.400000000000006</v>
          </cell>
          <cell r="Q23">
            <v>62.248999999999995</v>
          </cell>
          <cell r="R23">
            <v>55.498999999999995</v>
          </cell>
          <cell r="S23">
            <v>48.545000000000002</v>
          </cell>
          <cell r="T23">
            <v>41.380999999999993</v>
          </cell>
          <cell r="U23">
            <v>34.216999999999992</v>
          </cell>
          <cell r="V23">
            <v>0</v>
          </cell>
          <cell r="W23">
            <v>0</v>
          </cell>
          <cell r="X23">
            <v>0</v>
          </cell>
        </row>
        <row r="24">
          <cell r="F24">
            <v>140</v>
          </cell>
          <cell r="G24">
            <v>162.19999999999999</v>
          </cell>
          <cell r="H24">
            <v>182.1</v>
          </cell>
          <cell r="I24">
            <v>175.6</v>
          </cell>
          <cell r="J24">
            <v>168</v>
          </cell>
          <cell r="K24">
            <v>160.80000000000001</v>
          </cell>
          <cell r="Q24">
            <v>104.97444711538459</v>
          </cell>
          <cell r="R24">
            <v>80.474447115384592</v>
          </cell>
          <cell r="S24">
            <v>59.174447115384595</v>
          </cell>
          <cell r="T24">
            <v>39.174447115384595</v>
          </cell>
          <cell r="U24">
            <v>39.174447115384595</v>
          </cell>
          <cell r="V24">
            <v>-6.5510000000000019</v>
          </cell>
          <cell r="W24">
            <v>0</v>
          </cell>
          <cell r="X24">
            <v>0</v>
          </cell>
        </row>
        <row r="25">
          <cell r="F25">
            <v>147</v>
          </cell>
          <cell r="G25">
            <v>74.3</v>
          </cell>
          <cell r="H25">
            <v>62.7</v>
          </cell>
          <cell r="I25">
            <v>1.5</v>
          </cell>
          <cell r="J25">
            <v>0</v>
          </cell>
          <cell r="K25">
            <v>6</v>
          </cell>
          <cell r="Q25">
            <v>3.1</v>
          </cell>
          <cell r="R25">
            <v>1.1000000000000001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F26">
            <v>60.4</v>
          </cell>
          <cell r="G26">
            <v>60.4</v>
          </cell>
          <cell r="H26">
            <v>60.8</v>
          </cell>
          <cell r="I26">
            <v>59.1</v>
          </cell>
          <cell r="J26">
            <v>58.9</v>
          </cell>
          <cell r="K26">
            <v>59.1</v>
          </cell>
          <cell r="Q26">
            <v>59.1</v>
          </cell>
          <cell r="R26">
            <v>59.1</v>
          </cell>
          <cell r="S26">
            <v>59.1</v>
          </cell>
          <cell r="T26">
            <v>59.1</v>
          </cell>
          <cell r="U26">
            <v>59.1</v>
          </cell>
          <cell r="V26">
            <v>0</v>
          </cell>
          <cell r="W26">
            <v>0</v>
          </cell>
          <cell r="X26">
            <v>0</v>
          </cell>
        </row>
        <row r="27">
          <cell r="F27">
            <v>-5.7</v>
          </cell>
          <cell r="G27">
            <v>-13.8</v>
          </cell>
          <cell r="H27">
            <v>-19.2</v>
          </cell>
          <cell r="I27">
            <v>-26.8</v>
          </cell>
          <cell r="J27">
            <v>-141.6</v>
          </cell>
          <cell r="K27">
            <v>-137.4</v>
          </cell>
          <cell r="Q27">
            <v>-87.8</v>
          </cell>
          <cell r="R27">
            <v>-88.9</v>
          </cell>
          <cell r="S27">
            <v>-90</v>
          </cell>
          <cell r="T27">
            <v>-91.1</v>
          </cell>
          <cell r="U27">
            <v>-92.2</v>
          </cell>
          <cell r="V27">
            <v>0</v>
          </cell>
          <cell r="W27">
            <v>0</v>
          </cell>
          <cell r="X27">
            <v>0</v>
          </cell>
        </row>
        <row r="28">
          <cell r="F28">
            <v>9.5</v>
          </cell>
          <cell r="G28">
            <v>17.5</v>
          </cell>
          <cell r="H28">
            <v>24.6</v>
          </cell>
          <cell r="I28">
            <v>66.400000000000006</v>
          </cell>
          <cell r="J28">
            <v>35</v>
          </cell>
          <cell r="K28">
            <v>20.9</v>
          </cell>
          <cell r="Q28">
            <v>-77.598000000000027</v>
          </cell>
          <cell r="R28">
            <v>-68.498000000000033</v>
          </cell>
          <cell r="S28">
            <v>-95.998000000000033</v>
          </cell>
          <cell r="T28">
            <v>-115.39800000000002</v>
          </cell>
          <cell r="U28">
            <v>-131.89800000000002</v>
          </cell>
          <cell r="V28">
            <v>0</v>
          </cell>
          <cell r="W28">
            <v>0</v>
          </cell>
          <cell r="X28">
            <v>0</v>
          </cell>
        </row>
        <row r="29">
          <cell r="F29">
            <v>73.7</v>
          </cell>
          <cell r="G29">
            <v>100.3</v>
          </cell>
          <cell r="H29">
            <v>104.4</v>
          </cell>
          <cell r="I29">
            <v>161.6</v>
          </cell>
          <cell r="J29">
            <v>144.6</v>
          </cell>
          <cell r="K29">
            <v>122.4</v>
          </cell>
          <cell r="Q29">
            <v>67.001999999999995</v>
          </cell>
          <cell r="R29">
            <v>76.10199999999999</v>
          </cell>
          <cell r="S29">
            <v>48.60199999999999</v>
          </cell>
          <cell r="T29">
            <v>29.201999999999998</v>
          </cell>
          <cell r="U29">
            <v>12.701999999999998</v>
          </cell>
          <cell r="V29">
            <v>0</v>
          </cell>
          <cell r="W29">
            <v>0</v>
          </cell>
          <cell r="X29">
            <v>0</v>
          </cell>
        </row>
        <row r="30">
          <cell r="F30">
            <v>-64.2</v>
          </cell>
          <cell r="G30">
            <v>-82.8</v>
          </cell>
          <cell r="H30">
            <v>-79.8</v>
          </cell>
          <cell r="I30">
            <v>-95.2</v>
          </cell>
          <cell r="J30">
            <v>-109.6</v>
          </cell>
          <cell r="K30">
            <v>-101.5</v>
          </cell>
          <cell r="Q30">
            <v>-144.6</v>
          </cell>
          <cell r="R30">
            <v>-144.6</v>
          </cell>
          <cell r="S30">
            <v>-144.6</v>
          </cell>
          <cell r="T30">
            <v>-144.6</v>
          </cell>
          <cell r="U30">
            <v>-144.6</v>
          </cell>
          <cell r="V30">
            <v>0</v>
          </cell>
          <cell r="W30">
            <v>0</v>
          </cell>
          <cell r="X30">
            <v>0</v>
          </cell>
        </row>
        <row r="31">
          <cell r="F31">
            <v>0.7</v>
          </cell>
          <cell r="G31">
            <v>1.6</v>
          </cell>
          <cell r="H31">
            <v>1.8</v>
          </cell>
          <cell r="I31">
            <v>-0.2</v>
          </cell>
          <cell r="J31">
            <v>0.2</v>
          </cell>
          <cell r="K31">
            <v>1.3</v>
          </cell>
          <cell r="Q31">
            <v>2.9</v>
          </cell>
          <cell r="R31">
            <v>2.9</v>
          </cell>
          <cell r="S31">
            <v>2.9</v>
          </cell>
          <cell r="T31">
            <v>2.9</v>
          </cell>
          <cell r="U31">
            <v>2.9</v>
          </cell>
          <cell r="V31">
            <v>0</v>
          </cell>
          <cell r="W31">
            <v>0</v>
          </cell>
          <cell r="X31">
            <v>0</v>
          </cell>
        </row>
        <row r="33">
          <cell r="F33">
            <v>255</v>
          </cell>
          <cell r="G33">
            <v>278.5</v>
          </cell>
          <cell r="H33">
            <v>286.7</v>
          </cell>
          <cell r="I33">
            <v>348.2</v>
          </cell>
          <cell r="J33">
            <v>396</v>
          </cell>
          <cell r="K33">
            <v>440.4</v>
          </cell>
          <cell r="Q33">
            <v>825.31566147245178</v>
          </cell>
          <cell r="R33">
            <v>908.62038439058176</v>
          </cell>
          <cell r="S33">
            <v>1026.20705708285</v>
          </cell>
          <cell r="T33">
            <v>1153.365826801878</v>
          </cell>
          <cell r="U33">
            <v>1277.0034013170807</v>
          </cell>
          <cell r="V33">
            <v>1372.70647373778</v>
          </cell>
          <cell r="W33">
            <v>0</v>
          </cell>
          <cell r="X33">
            <v>0</v>
          </cell>
        </row>
        <row r="34">
          <cell r="F34">
            <v>7.6</v>
          </cell>
          <cell r="G34">
            <v>12.7</v>
          </cell>
          <cell r="H34">
            <v>0.4</v>
          </cell>
          <cell r="I34">
            <v>1.1000000000000001</v>
          </cell>
          <cell r="J34">
            <v>2</v>
          </cell>
          <cell r="K34">
            <v>12.7</v>
          </cell>
          <cell r="Q34">
            <v>8.6334990105777472</v>
          </cell>
          <cell r="R34">
            <v>9.3162198552853734</v>
          </cell>
          <cell r="S34">
            <v>10.072696907534548</v>
          </cell>
          <cell r="T34">
            <v>10.890599896426355</v>
          </cell>
          <cell r="U34">
            <v>11.717196428565114</v>
          </cell>
          <cell r="V34">
            <v>12.606531637493203</v>
          </cell>
          <cell r="W34">
            <v>0</v>
          </cell>
          <cell r="X34">
            <v>0</v>
          </cell>
        </row>
        <row r="36">
          <cell r="F36">
            <v>-33.299999999999997</v>
          </cell>
          <cell r="G36">
            <v>-36.299999999999997</v>
          </cell>
          <cell r="H36">
            <v>-50.7</v>
          </cell>
          <cell r="I36">
            <v>-72.7</v>
          </cell>
          <cell r="J36">
            <v>-18.5</v>
          </cell>
          <cell r="K36">
            <v>-42.6</v>
          </cell>
          <cell r="Q36">
            <v>-107.39162</v>
          </cell>
          <cell r="R36">
            <v>-114.90903340000001</v>
          </cell>
          <cell r="S36">
            <v>-122.95266573800002</v>
          </cell>
          <cell r="T36">
            <v>-131.55935233966002</v>
          </cell>
          <cell r="U36">
            <v>-140.76850700343624</v>
          </cell>
          <cell r="V36">
            <v>-150.62230249367678</v>
          </cell>
          <cell r="W36">
            <v>0</v>
          </cell>
          <cell r="X36">
            <v>0</v>
          </cell>
        </row>
        <row r="38">
          <cell r="F38">
            <v>314.5</v>
          </cell>
          <cell r="G38">
            <v>446.9</v>
          </cell>
          <cell r="H38">
            <v>488</v>
          </cell>
          <cell r="I38">
            <v>540.9</v>
          </cell>
          <cell r="J38">
            <v>580.4</v>
          </cell>
          <cell r="K38">
            <v>630.29999999999995</v>
          </cell>
          <cell r="Q38">
            <v>1164.8219767245525</v>
          </cell>
          <cell r="R38">
            <v>1265.0876590982532</v>
          </cell>
          <cell r="S38">
            <v>1374.1382153125228</v>
          </cell>
          <cell r="T38">
            <v>1492.5889294724623</v>
          </cell>
          <cell r="U38">
            <v>1613.3393738667842</v>
          </cell>
          <cell r="V38">
            <v>1743.8585292126065</v>
          </cell>
          <cell r="W38">
            <v>0</v>
          </cell>
          <cell r="X38">
            <v>0</v>
          </cell>
        </row>
        <row r="39">
          <cell r="F39">
            <v>93.1</v>
          </cell>
          <cell r="G39">
            <v>145.69999999999999</v>
          </cell>
          <cell r="H39">
            <v>152.1</v>
          </cell>
          <cell r="I39">
            <v>142</v>
          </cell>
          <cell r="J39">
            <v>142.80000000000001</v>
          </cell>
          <cell r="K39">
            <v>158.5</v>
          </cell>
          <cell r="Q39">
            <v>233.29668551350804</v>
          </cell>
          <cell r="R39">
            <v>249.4123812465225</v>
          </cell>
          <cell r="S39">
            <v>267.17054279127495</v>
          </cell>
          <cell r="T39">
            <v>286.19308543801378</v>
          </cell>
          <cell r="U39">
            <v>305.05320976837885</v>
          </cell>
          <cell r="V39">
            <v>325.15621629211495</v>
          </cell>
          <cell r="W39">
            <v>0</v>
          </cell>
          <cell r="X39">
            <v>0</v>
          </cell>
        </row>
        <row r="40">
          <cell r="F40">
            <v>221.4</v>
          </cell>
          <cell r="G40">
            <v>301.2</v>
          </cell>
          <cell r="H40">
            <v>335.9</v>
          </cell>
          <cell r="I40">
            <v>398.9</v>
          </cell>
          <cell r="J40">
            <v>437.6</v>
          </cell>
          <cell r="K40">
            <v>471.8</v>
          </cell>
          <cell r="Q40">
            <v>931.52529121104453</v>
          </cell>
          <cell r="R40">
            <v>1015.6752778517307</v>
          </cell>
          <cell r="S40">
            <v>1106.9676725212478</v>
          </cell>
          <cell r="T40">
            <v>1206.3958440344486</v>
          </cell>
          <cell r="U40">
            <v>1308.2861640984054</v>
          </cell>
          <cell r="V40">
            <v>1418.7023129204915</v>
          </cell>
          <cell r="W40">
            <v>0</v>
          </cell>
          <cell r="X40">
            <v>0</v>
          </cell>
        </row>
        <row r="41">
          <cell r="F41">
            <v>94.2</v>
          </cell>
          <cell r="G41">
            <v>148.9</v>
          </cell>
          <cell r="H41">
            <v>158.9</v>
          </cell>
          <cell r="I41">
            <v>189.4</v>
          </cell>
          <cell r="J41">
            <v>199.9</v>
          </cell>
          <cell r="K41">
            <v>238.6</v>
          </cell>
          <cell r="Q41">
            <v>438.38875721090045</v>
          </cell>
          <cell r="R41">
            <v>477.99091123804908</v>
          </cell>
          <cell r="S41">
            <v>520.9543818164442</v>
          </cell>
          <cell r="T41">
            <v>567.74666212560987</v>
          </cell>
          <cell r="U41">
            <v>1308.2861640984054</v>
          </cell>
          <cell r="V41">
            <v>1418.7023129204915</v>
          </cell>
          <cell r="W41">
            <v>0</v>
          </cell>
          <cell r="X41">
            <v>0</v>
          </cell>
        </row>
        <row r="42">
          <cell r="F42">
            <v>127.2</v>
          </cell>
          <cell r="G42">
            <v>152.30000000000001</v>
          </cell>
          <cell r="H42">
            <v>177</v>
          </cell>
          <cell r="I42">
            <v>209.5</v>
          </cell>
          <cell r="J42">
            <v>237.7</v>
          </cell>
          <cell r="K42">
            <v>233.2</v>
          </cell>
          <cell r="Q42">
            <v>493.13653400014408</v>
          </cell>
          <cell r="R42">
            <v>537.68436661368162</v>
          </cell>
          <cell r="S42">
            <v>586.01329070480358</v>
          </cell>
          <cell r="T42">
            <v>638.64918190883873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5">
          <cell r="F45">
            <v>4.8896661367249603</v>
          </cell>
          <cell r="G45">
            <v>4.5251734168717839</v>
          </cell>
          <cell r="H45">
            <v>4.5778688524590168</v>
          </cell>
          <cell r="I45">
            <v>4.3849140321686084</v>
          </cell>
          <cell r="J45">
            <v>4.3945554789800125</v>
          </cell>
          <cell r="K45">
            <v>4.3482468665714737</v>
          </cell>
          <cell r="Q45">
            <v>3.5957517247250186</v>
          </cell>
          <cell r="R45">
            <v>3.5725763548510194</v>
          </cell>
          <cell r="S45">
            <v>3.5561310576918816</v>
          </cell>
          <cell r="T45">
            <v>3.5397614615876112</v>
          </cell>
          <cell r="U45">
            <v>3.5233873221594147</v>
          </cell>
          <cell r="V45">
            <v>3.5070889258130404</v>
          </cell>
          <cell r="W45">
            <v>0</v>
          </cell>
          <cell r="X45">
            <v>0</v>
          </cell>
        </row>
        <row r="47">
          <cell r="K47">
            <v>135.5</v>
          </cell>
          <cell r="Q47">
            <v>124.44899999999998</v>
          </cell>
          <cell r="R47">
            <v>115.69899999999998</v>
          </cell>
          <cell r="S47">
            <v>107.645</v>
          </cell>
          <cell r="T47">
            <v>100.48099999999999</v>
          </cell>
          <cell r="U47">
            <v>93.316999999999993</v>
          </cell>
          <cell r="V47">
            <v>0</v>
          </cell>
          <cell r="W47">
            <v>0</v>
          </cell>
          <cell r="X47">
            <v>0</v>
          </cell>
        </row>
        <row r="48">
          <cell r="K48">
            <v>122.4</v>
          </cell>
          <cell r="Q48">
            <v>67.001999999999995</v>
          </cell>
          <cell r="R48">
            <v>76.001999999999995</v>
          </cell>
          <cell r="S48">
            <v>48.60199999999999</v>
          </cell>
          <cell r="T48">
            <v>29.201999999999998</v>
          </cell>
          <cell r="U48">
            <v>12.701999999999998</v>
          </cell>
          <cell r="V48">
            <v>0</v>
          </cell>
          <cell r="W48">
            <v>0</v>
          </cell>
          <cell r="X48">
            <v>0</v>
          </cell>
        </row>
        <row r="52">
          <cell r="F52">
            <v>10.5</v>
          </cell>
          <cell r="G52">
            <v>10</v>
          </cell>
          <cell r="H52">
            <v>7.5</v>
          </cell>
          <cell r="I52">
            <v>6.5</v>
          </cell>
          <cell r="J52">
            <v>6</v>
          </cell>
          <cell r="K52">
            <v>6.25</v>
          </cell>
          <cell r="Q52">
            <v>6.5</v>
          </cell>
          <cell r="R52">
            <v>6.5</v>
          </cell>
          <cell r="S52">
            <v>6.5</v>
          </cell>
          <cell r="T52">
            <v>6.5</v>
          </cell>
          <cell r="U52">
            <v>6.5</v>
          </cell>
          <cell r="V52">
            <v>0</v>
          </cell>
          <cell r="W52">
            <v>0</v>
          </cell>
          <cell r="X52">
            <v>0</v>
          </cell>
        </row>
        <row r="53">
          <cell r="F53">
            <v>7.4</v>
          </cell>
          <cell r="G53">
            <v>5.5</v>
          </cell>
          <cell r="H53">
            <v>5.75</v>
          </cell>
          <cell r="I53">
            <v>5</v>
          </cell>
          <cell r="J53">
            <v>4.5</v>
          </cell>
          <cell r="K53">
            <v>4.95</v>
          </cell>
          <cell r="Q53">
            <v>4.95</v>
          </cell>
          <cell r="R53">
            <v>4.95</v>
          </cell>
          <cell r="S53">
            <v>4.95</v>
          </cell>
          <cell r="T53">
            <v>4.95</v>
          </cell>
          <cell r="U53">
            <v>4.95</v>
          </cell>
          <cell r="V53">
            <v>0</v>
          </cell>
          <cell r="W53">
            <v>0</v>
          </cell>
          <cell r="X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F55">
            <v>7.4</v>
          </cell>
          <cell r="G55">
            <v>5.5</v>
          </cell>
          <cell r="H55">
            <v>5.75</v>
          </cell>
          <cell r="I55">
            <v>5</v>
          </cell>
          <cell r="J55">
            <v>4.5</v>
          </cell>
          <cell r="K55">
            <v>4.95</v>
          </cell>
          <cell r="Q55">
            <v>4.95</v>
          </cell>
          <cell r="R55">
            <v>4.95</v>
          </cell>
          <cell r="S55">
            <v>4.95</v>
          </cell>
          <cell r="T55">
            <v>4.95</v>
          </cell>
          <cell r="U55">
            <v>4.95</v>
          </cell>
          <cell r="V55">
            <v>0</v>
          </cell>
          <cell r="W55">
            <v>0</v>
          </cell>
          <cell r="X55">
            <v>0</v>
          </cell>
        </row>
        <row r="85">
          <cell r="C85" t="str">
            <v>=</v>
          </cell>
          <cell r="D85" t="str">
            <v>=</v>
          </cell>
          <cell r="E85" t="str">
            <v>=</v>
          </cell>
          <cell r="F85" t="str">
            <v>=</v>
          </cell>
          <cell r="G85" t="str">
            <v>=</v>
          </cell>
          <cell r="H85" t="str">
            <v>=</v>
          </cell>
          <cell r="I85" t="str">
            <v>=</v>
          </cell>
          <cell r="J85" t="str">
            <v>=</v>
          </cell>
          <cell r="K85" t="str">
            <v>=</v>
          </cell>
          <cell r="Q85" t="str">
            <v>=</v>
          </cell>
          <cell r="R85" t="str">
            <v>=</v>
          </cell>
          <cell r="AC85" t="str">
            <v>=</v>
          </cell>
          <cell r="AD85" t="str">
            <v>=</v>
          </cell>
          <cell r="AE85" t="str">
            <v>=</v>
          </cell>
        </row>
        <row r="86">
          <cell r="AE86">
            <v>9999</v>
          </cell>
        </row>
        <row r="87">
          <cell r="AE87" t="str">
            <v>range end</v>
          </cell>
        </row>
      </sheetData>
      <sheetData sheetId="13" refreshError="1">
        <row r="13">
          <cell r="A13" t="str">
            <v>Transactions avec le FMI (DTS)</v>
          </cell>
        </row>
        <row r="34">
          <cell r="Q34">
            <v>59.997111234463432</v>
          </cell>
          <cell r="R34">
            <v>38.933110755570723</v>
          </cell>
          <cell r="S34">
            <v>45.910585413001336</v>
          </cell>
          <cell r="T34">
            <v>35.203135464281488</v>
          </cell>
          <cell r="U34">
            <v>17.861364274125098</v>
          </cell>
          <cell r="V34">
            <v>-51.636060956836026</v>
          </cell>
          <cell r="W34">
            <v>-121.93984758591299</v>
          </cell>
          <cell r="X34">
            <v>-183.37122546732496</v>
          </cell>
          <cell r="Y34">
            <v>-241.58066851185134</v>
          </cell>
          <cell r="Z34">
            <v>-305.3748388607741</v>
          </cell>
          <cell r="AA34">
            <v>-376.32737455764669</v>
          </cell>
          <cell r="AB34">
            <v>-455.1530667293365</v>
          </cell>
        </row>
        <row r="37">
          <cell r="C37">
            <v>272.26499999999999</v>
          </cell>
          <cell r="D37">
            <v>282.10500000000002</v>
          </cell>
          <cell r="E37">
            <v>264.69</v>
          </cell>
          <cell r="F37">
            <v>283.15999999999997</v>
          </cell>
          <cell r="G37">
            <v>555.19999999999993</v>
          </cell>
          <cell r="H37">
            <v>499.09999999999997</v>
          </cell>
          <cell r="I37">
            <v>511.55222788158534</v>
          </cell>
          <cell r="J37">
            <v>583.70000000000005</v>
          </cell>
          <cell r="K37">
            <v>586.70000000000005</v>
          </cell>
          <cell r="Q37">
            <v>653.38631578604327</v>
          </cell>
          <cell r="R37">
            <v>651.83165116242026</v>
          </cell>
          <cell r="S37">
            <v>650.6524340552113</v>
          </cell>
          <cell r="T37">
            <v>649.65268774259494</v>
          </cell>
          <cell r="U37">
            <v>649.48763454535731</v>
          </cell>
          <cell r="V37">
            <v>649.48763454535731</v>
          </cell>
          <cell r="W37">
            <v>649.48763454535731</v>
          </cell>
          <cell r="X37">
            <v>649.48763454535731</v>
          </cell>
          <cell r="Y37">
            <v>649.48763454535731</v>
          </cell>
          <cell r="Z37">
            <v>649.48763454535731</v>
          </cell>
          <cell r="AA37">
            <v>649.48763454535731</v>
          </cell>
          <cell r="AB37">
            <v>649.48763454535731</v>
          </cell>
        </row>
        <row r="38">
          <cell r="C38">
            <v>256.45</v>
          </cell>
          <cell r="D38">
            <v>259</v>
          </cell>
          <cell r="E38">
            <v>275.32499999999999</v>
          </cell>
          <cell r="F38">
            <v>294.77500000000003</v>
          </cell>
          <cell r="G38">
            <v>534.6</v>
          </cell>
          <cell r="H38">
            <v>490.00000000000006</v>
          </cell>
          <cell r="I38">
            <v>527.70000000000005</v>
          </cell>
          <cell r="J38">
            <v>598.80999999999995</v>
          </cell>
          <cell r="K38">
            <v>562.21</v>
          </cell>
          <cell r="Q38">
            <v>660.82014469877174</v>
          </cell>
          <cell r="R38">
            <v>659.45870527670195</v>
          </cell>
          <cell r="S38">
            <v>658.27361317769646</v>
          </cell>
          <cell r="T38">
            <v>657.71936639067405</v>
          </cell>
          <cell r="U38">
            <v>657.57167881256328</v>
          </cell>
          <cell r="V38">
            <v>649.48763454535731</v>
          </cell>
          <cell r="W38">
            <v>649.48763454535731</v>
          </cell>
          <cell r="X38">
            <v>649.48763454535731</v>
          </cell>
          <cell r="Y38">
            <v>649.48763454535731</v>
          </cell>
          <cell r="Z38">
            <v>649.48763454535731</v>
          </cell>
          <cell r="AA38">
            <v>649.48763454535731</v>
          </cell>
          <cell r="AB38">
            <v>649.48763454535731</v>
          </cell>
        </row>
        <row r="39">
          <cell r="C39">
            <v>369.40915200000001</v>
          </cell>
          <cell r="D39">
            <v>385.97606100000007</v>
          </cell>
          <cell r="E39">
            <v>372.78939600000001</v>
          </cell>
          <cell r="F39">
            <v>395.37630799999999</v>
          </cell>
          <cell r="G39">
            <v>794.87983999999983</v>
          </cell>
          <cell r="H39">
            <v>757.10974499999998</v>
          </cell>
          <cell r="I39">
            <v>742.65129585501904</v>
          </cell>
          <cell r="J39">
            <v>803.1712</v>
          </cell>
          <cell r="K39">
            <v>795.56520000000012</v>
          </cell>
          <cell r="Q39">
            <v>870.13511833004304</v>
          </cell>
          <cell r="R39">
            <v>869.24706319454924</v>
          </cell>
          <cell r="S39">
            <v>868.22573941153257</v>
          </cell>
          <cell r="T39">
            <v>866.79706352086976</v>
          </cell>
          <cell r="U39">
            <v>865.51968621250865</v>
          </cell>
          <cell r="V39">
            <v>865.04660578926382</v>
          </cell>
          <cell r="W39">
            <v>865.04660578926382</v>
          </cell>
          <cell r="X39">
            <v>865.04660578926382</v>
          </cell>
          <cell r="Y39">
            <v>865.04660578926382</v>
          </cell>
          <cell r="Z39">
            <v>865.04660578926382</v>
          </cell>
          <cell r="AA39">
            <v>865.04660578926382</v>
          </cell>
          <cell r="AB39">
            <v>865.04660578926382</v>
          </cell>
        </row>
        <row r="40">
          <cell r="C40">
            <v>364.85141500000003</v>
          </cell>
          <cell r="D40">
            <v>370.47359999999998</v>
          </cell>
          <cell r="E40">
            <v>387.76773000000003</v>
          </cell>
          <cell r="F40">
            <v>404.90294</v>
          </cell>
          <cell r="G40">
            <v>780.43581000000006</v>
          </cell>
          <cell r="H40">
            <v>728.38010000000008</v>
          </cell>
          <cell r="I40">
            <v>758.81149200000004</v>
          </cell>
          <cell r="J40">
            <v>817.97446000000002</v>
          </cell>
          <cell r="K40">
            <v>762.60424168595796</v>
          </cell>
          <cell r="Q40">
            <v>880.65967131274158</v>
          </cell>
          <cell r="R40">
            <v>879.74920152014727</v>
          </cell>
          <cell r="S40">
            <v>878.46119272069927</v>
          </cell>
          <cell r="T40">
            <v>877.07819842048821</v>
          </cell>
          <cell r="U40">
            <v>875.81366998332169</v>
          </cell>
          <cell r="V40">
            <v>865.04660578926382</v>
          </cell>
          <cell r="W40">
            <v>865.04660578926382</v>
          </cell>
          <cell r="X40">
            <v>865.04660578926382</v>
          </cell>
          <cell r="Y40">
            <v>865.04660578926382</v>
          </cell>
          <cell r="Z40">
            <v>865.04660578926382</v>
          </cell>
          <cell r="AA40">
            <v>865.04660578926382</v>
          </cell>
          <cell r="AB40">
            <v>865.04660578926382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267.8</v>
          </cell>
          <cell r="G42">
            <v>330.3</v>
          </cell>
          <cell r="H42">
            <v>369.3</v>
          </cell>
          <cell r="I42">
            <v>401.1</v>
          </cell>
          <cell r="J42">
            <v>438.9</v>
          </cell>
          <cell r="K42">
            <v>491.228364</v>
          </cell>
          <cell r="Q42">
            <v>826.7760934218976</v>
          </cell>
          <cell r="R42">
            <v>897.05206136275888</v>
          </cell>
          <cell r="S42">
            <v>973.30148657859331</v>
          </cell>
          <cell r="T42">
            <v>1060.8986203706668</v>
          </cell>
          <cell r="U42">
            <v>1156.379496204027</v>
          </cell>
          <cell r="V42">
            <v>1260.4536508623894</v>
          </cell>
          <cell r="W42">
            <v>1373.8944794400045</v>
          </cell>
          <cell r="X42">
            <v>1497.5449825896051</v>
          </cell>
          <cell r="Y42">
            <v>1632.3240310226697</v>
          </cell>
          <cell r="Z42">
            <v>1779.2331938147101</v>
          </cell>
          <cell r="AA42">
            <v>1939.3641812580343</v>
          </cell>
          <cell r="AB42">
            <v>2113.9069575712574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  <cell r="Q45" t="str">
            <v>=</v>
          </cell>
          <cell r="R45" t="str">
            <v>=</v>
          </cell>
          <cell r="AD45" t="str">
            <v>=</v>
          </cell>
          <cell r="AE45" t="str">
            <v>=</v>
          </cell>
        </row>
        <row r="46">
          <cell r="AE46">
            <v>9999</v>
          </cell>
        </row>
        <row r="47">
          <cell r="AE47" t="str">
            <v>range end</v>
          </cell>
        </row>
      </sheetData>
      <sheetData sheetId="14" refreshError="1">
        <row r="13">
          <cell r="A13" t="str">
            <v xml:space="preserve">  Exportations de biens et services non facteurs</v>
          </cell>
          <cell r="E13">
            <v>371.46836015355632</v>
          </cell>
          <cell r="F13">
            <v>340.79449638575028</v>
          </cell>
          <cell r="G13">
            <v>706.2400065034866</v>
          </cell>
          <cell r="H13">
            <v>770.47428907450274</v>
          </cell>
          <cell r="I13">
            <v>699.24069198627774</v>
          </cell>
          <cell r="J13">
            <v>744.89408600000002</v>
          </cell>
          <cell r="K13">
            <v>833.70395599999995</v>
          </cell>
          <cell r="Q13">
            <v>1168.714995638891</v>
          </cell>
          <cell r="R13">
            <v>1235.3345222784419</v>
          </cell>
          <cell r="S13">
            <v>1306.5304816099997</v>
          </cell>
          <cell r="T13">
            <v>1384.2536070097492</v>
          </cell>
          <cell r="U13">
            <v>1471.827201820663</v>
          </cell>
          <cell r="V13">
            <v>1512.0296381367373</v>
          </cell>
          <cell r="W13">
            <v>1589.535430356611</v>
          </cell>
          <cell r="X13">
            <v>1671.8611874935029</v>
          </cell>
          <cell r="Y13">
            <v>1759.336735200086</v>
          </cell>
          <cell r="Z13">
            <v>1852.3158219482041</v>
          </cell>
          <cell r="AA13">
            <v>1951.1779149602312</v>
          </cell>
          <cell r="AB13">
            <v>2056.3301337283797</v>
          </cell>
          <cell r="AC13">
            <v>2168.2093317910631</v>
          </cell>
          <cell r="AD13">
            <v>2287.2843382688461</v>
          </cell>
          <cell r="AE13">
            <v>2414.0583715613311</v>
          </cell>
        </row>
        <row r="14">
          <cell r="E14">
            <v>219.06836015355634</v>
          </cell>
          <cell r="F14">
            <v>200.29449638575028</v>
          </cell>
          <cell r="G14">
            <v>439.14000650348657</v>
          </cell>
          <cell r="H14">
            <v>483.37428907450271</v>
          </cell>
          <cell r="I14">
            <v>505.41069198627775</v>
          </cell>
          <cell r="J14">
            <v>527.95408599999996</v>
          </cell>
          <cell r="K14">
            <v>582.90395599999999</v>
          </cell>
          <cell r="Q14">
            <v>840.69477223889089</v>
          </cell>
          <cell r="R14">
            <v>893.46477342644175</v>
          </cell>
          <cell r="S14">
            <v>950.2037495436897</v>
          </cell>
          <cell r="T14">
            <v>1012.8349082218685</v>
          </cell>
          <cell r="U14">
            <v>1084.6527465666231</v>
          </cell>
          <cell r="V14">
            <v>1108.8606247715006</v>
          </cell>
          <cell r="W14">
            <v>1169.6127459783017</v>
          </cell>
          <cell r="X14">
            <v>1234.386929957062</v>
          </cell>
          <cell r="Y14">
            <v>1303.4721588215184</v>
          </cell>
          <cell r="Z14">
            <v>1377.1791724670588</v>
          </cell>
          <cell r="AA14">
            <v>1455.8421477328304</v>
          </cell>
          <cell r="AB14">
            <v>1539.8205087943304</v>
          </cell>
          <cell r="AC14">
            <v>1629.5008791074472</v>
          </cell>
          <cell r="AD14">
            <v>1725.2991860392294</v>
          </cell>
          <cell r="AE14">
            <v>1827.6629301992698</v>
          </cell>
        </row>
        <row r="15">
          <cell r="E15">
            <v>152.4</v>
          </cell>
          <cell r="F15">
            <v>140.5</v>
          </cell>
          <cell r="G15">
            <v>267.10000000000002</v>
          </cell>
          <cell r="H15">
            <v>287.10000000000002</v>
          </cell>
          <cell r="I15">
            <v>193.83</v>
          </cell>
          <cell r="J15">
            <v>216.94</v>
          </cell>
          <cell r="K15">
            <v>250.8</v>
          </cell>
          <cell r="Q15">
            <v>328.02022340000002</v>
          </cell>
          <cell r="R15">
            <v>341.86974885200004</v>
          </cell>
          <cell r="S15">
            <v>356.32673206631</v>
          </cell>
          <cell r="T15">
            <v>371.4186987878806</v>
          </cell>
          <cell r="U15">
            <v>387.17445525403986</v>
          </cell>
          <cell r="V15">
            <v>403.16901336523665</v>
          </cell>
          <cell r="W15">
            <v>419.92268437830921</v>
          </cell>
          <cell r="X15">
            <v>437.47425753644097</v>
          </cell>
          <cell r="Y15">
            <v>455.86457637856745</v>
          </cell>
          <cell r="Z15">
            <v>475.1366494811453</v>
          </cell>
          <cell r="AA15">
            <v>495.33576722740065</v>
          </cell>
          <cell r="AB15">
            <v>516.50962493404927</v>
          </cell>
          <cell r="AC15">
            <v>538.70845268361575</v>
          </cell>
          <cell r="AD15">
            <v>561.98515222961646</v>
          </cell>
          <cell r="AE15">
            <v>586.39544136206132</v>
          </cell>
        </row>
        <row r="17">
          <cell r="E17">
            <v>-489.90990640415686</v>
          </cell>
          <cell r="F17">
            <v>-472.22332702564995</v>
          </cell>
          <cell r="G17">
            <v>-840.92551212126773</v>
          </cell>
          <cell r="H17">
            <v>-896.48534548139662</v>
          </cell>
          <cell r="I17">
            <v>-849.14024807448004</v>
          </cell>
          <cell r="J17">
            <v>-915.00361680000015</v>
          </cell>
          <cell r="K17">
            <v>-1016.7416616</v>
          </cell>
          <cell r="Q17">
            <v>-1568.9487240136675</v>
          </cell>
          <cell r="R17">
            <v>-1663.1497369068659</v>
          </cell>
          <cell r="S17">
            <v>-1744.0725883481985</v>
          </cell>
          <cell r="T17">
            <v>-1843.522602694823</v>
          </cell>
          <cell r="U17">
            <v>-1967.5174421204363</v>
          </cell>
          <cell r="V17">
            <v>-2105.3116701832355</v>
          </cell>
          <cell r="W17">
            <v>-2273.5919064068767</v>
          </cell>
          <cell r="X17">
            <v>-2437.062266697113</v>
          </cell>
          <cell r="Y17">
            <v>-2613.2285150581547</v>
          </cell>
          <cell r="Z17">
            <v>-2803.1239059027912</v>
          </cell>
          <cell r="AA17">
            <v>-3007.8682459555903</v>
          </cell>
          <cell r="AB17">
            <v>-3228.6752846382278</v>
          </cell>
          <cell r="AC17">
            <v>-3466.8607443833816</v>
          </cell>
          <cell r="AD17">
            <v>-3723.8510469072362</v>
          </cell>
          <cell r="AE17">
            <v>-4001.1927964224346</v>
          </cell>
        </row>
        <row r="18">
          <cell r="E18">
            <v>-315.48874000415685</v>
          </cell>
          <cell r="F18">
            <v>-307.66856743976035</v>
          </cell>
          <cell r="G18">
            <v>-567.44645066671569</v>
          </cell>
          <cell r="H18">
            <v>-607.18006402362903</v>
          </cell>
          <cell r="I18">
            <v>-646.64024807448004</v>
          </cell>
          <cell r="J18">
            <v>-686.40361680000012</v>
          </cell>
          <cell r="K18">
            <v>-755.5416616</v>
          </cell>
          <cell r="Q18">
            <v>-1227.1407639274828</v>
          </cell>
          <cell r="R18">
            <v>-1305.3645677372358</v>
          </cell>
          <cell r="S18">
            <v>-1372.3881072800486</v>
          </cell>
          <cell r="T18">
            <v>-1455.8792352934577</v>
          </cell>
          <cell r="U18">
            <v>-1560.8002949188879</v>
          </cell>
          <cell r="V18">
            <v>-1673.4286869706575</v>
          </cell>
          <cell r="W18">
            <v>-1812.736621240143</v>
          </cell>
          <cell r="X18">
            <v>-1946.9811350727209</v>
          </cell>
          <cell r="Y18">
            <v>-2091.8301375989563</v>
          </cell>
          <cell r="Z18">
            <v>-2248.1558785900461</v>
          </cell>
          <cell r="AA18">
            <v>-2416.9042375544241</v>
          </cell>
          <cell r="AB18">
            <v>-2599.1010508102818</v>
          </cell>
          <cell r="AC18">
            <v>-2795.8589895220061</v>
          </cell>
          <cell r="AD18">
            <v>-3008.3850371911417</v>
          </cell>
          <cell r="AE18">
            <v>-3237.9886193982843</v>
          </cell>
        </row>
        <row r="19">
          <cell r="E19">
            <v>-174.4211664</v>
          </cell>
          <cell r="F19">
            <v>-164.5547595858896</v>
          </cell>
          <cell r="G19">
            <v>-273.4790614545521</v>
          </cell>
          <cell r="H19">
            <v>-289.30528145776759</v>
          </cell>
          <cell r="I19">
            <v>-202.5</v>
          </cell>
          <cell r="J19">
            <v>-228.6</v>
          </cell>
          <cell r="K19">
            <v>-261.2</v>
          </cell>
          <cell r="Q19">
            <v>-341.80796008618472</v>
          </cell>
          <cell r="R19">
            <v>-357.78516916963002</v>
          </cell>
          <cell r="S19">
            <v>-371.68448106814981</v>
          </cell>
          <cell r="T19">
            <v>-387.64336740136525</v>
          </cell>
          <cell r="U19">
            <v>-406.71714720154841</v>
          </cell>
          <cell r="V19">
            <v>-431.88298321257787</v>
          </cell>
          <cell r="W19">
            <v>-460.85528516673378</v>
          </cell>
          <cell r="X19">
            <v>-490.08113162439201</v>
          </cell>
          <cell r="Y19">
            <v>-521.39837745919817</v>
          </cell>
          <cell r="Z19">
            <v>-554.96802731274522</v>
          </cell>
          <cell r="AA19">
            <v>-590.96400840116598</v>
          </cell>
          <cell r="AB19">
            <v>-629.57423382794605</v>
          </cell>
          <cell r="AC19">
            <v>-671.00175486137539</v>
          </cell>
          <cell r="AD19">
            <v>-715.4660097160945</v>
          </cell>
          <cell r="AE19">
            <v>-763.20417702415034</v>
          </cell>
        </row>
        <row r="21">
          <cell r="E21">
            <v>-35.1</v>
          </cell>
          <cell r="F21">
            <v>-37.4</v>
          </cell>
          <cell r="G21">
            <v>-78.900000000000006</v>
          </cell>
          <cell r="H21">
            <v>-77.347999999999999</v>
          </cell>
          <cell r="I21">
            <v>-37.270000000000003</v>
          </cell>
          <cell r="J21">
            <v>-42.038999999999987</v>
          </cell>
          <cell r="K21">
            <v>-33</v>
          </cell>
          <cell r="Q21">
            <v>-65.894794349624391</v>
          </cell>
          <cell r="R21">
            <v>-65.749356817115711</v>
          </cell>
          <cell r="S21">
            <v>-64.421113070673485</v>
          </cell>
          <cell r="T21">
            <v>-65.781171641317457</v>
          </cell>
          <cell r="U21">
            <v>-64.635116671168149</v>
          </cell>
          <cell r="V21">
            <v>-63.674115882742768</v>
          </cell>
          <cell r="W21">
            <v>-62.595018524293693</v>
          </cell>
          <cell r="X21">
            <v>-61.393218108317143</v>
          </cell>
          <cell r="Y21">
            <v>-60.064502615911238</v>
          </cell>
          <cell r="Z21">
            <v>-58.605258931461947</v>
          </cell>
          <cell r="AA21">
            <v>-57.012739053393517</v>
          </cell>
          <cell r="AB21">
            <v>-55.285406569259038</v>
          </cell>
          <cell r="AC21">
            <v>-53.423387869288462</v>
          </cell>
          <cell r="AD21">
            <v>-51.429060693020119</v>
          </cell>
          <cell r="AE21">
            <v>-49.307823696668976</v>
          </cell>
        </row>
        <row r="22">
          <cell r="E22">
            <v>10.7</v>
          </cell>
          <cell r="F22">
            <v>8.5</v>
          </cell>
          <cell r="G22">
            <v>12.5</v>
          </cell>
          <cell r="H22">
            <v>14.4</v>
          </cell>
          <cell r="I22">
            <v>41.63</v>
          </cell>
          <cell r="J22">
            <v>39.6</v>
          </cell>
          <cell r="K22">
            <v>45.2</v>
          </cell>
          <cell r="Q22">
            <v>53.788274550375611</v>
          </cell>
          <cell r="R22">
            <v>55.480951596884303</v>
          </cell>
          <cell r="S22">
            <v>57.200886991686531</v>
          </cell>
          <cell r="T22">
            <v>58.978026466772171</v>
          </cell>
          <cell r="U22">
            <v>62.611297304367142</v>
          </cell>
          <cell r="V22">
            <v>66.15522125203367</v>
          </cell>
          <cell r="W22">
            <v>69.913212995947021</v>
          </cell>
          <cell r="X22">
            <v>73.899024348216074</v>
          </cell>
          <cell r="Y22">
            <v>78.127337443305464</v>
          </cell>
          <cell r="Z22">
            <v>82.613830193645981</v>
          </cell>
          <cell r="AA22">
            <v>87.375246478992352</v>
          </cell>
          <cell r="AB22">
            <v>92.429471418168816</v>
          </cell>
          <cell r="AC22">
            <v>97.795612097821845</v>
          </cell>
          <cell r="AD22">
            <v>103.49408416072575</v>
          </cell>
          <cell r="AE22">
            <v>109.54670468621174</v>
          </cell>
        </row>
        <row r="23">
          <cell r="E23">
            <v>-45.8</v>
          </cell>
          <cell r="F23">
            <v>-45.9</v>
          </cell>
          <cell r="G23">
            <v>-91.4</v>
          </cell>
          <cell r="H23">
            <v>-91.748000000000005</v>
          </cell>
          <cell r="I23">
            <v>-78.900000000000006</v>
          </cell>
          <cell r="J23">
            <v>-81.638999999999982</v>
          </cell>
          <cell r="K23">
            <v>-78.2</v>
          </cell>
          <cell r="Q23">
            <v>-119.68306890000001</v>
          </cell>
          <cell r="R23">
            <v>-121.23030841400002</v>
          </cell>
          <cell r="S23">
            <v>-121.62200006236002</v>
          </cell>
          <cell r="T23">
            <v>-124.75919810808962</v>
          </cell>
          <cell r="U23">
            <v>-127.24641397553529</v>
          </cell>
          <cell r="V23">
            <v>-129.82933713477644</v>
          </cell>
          <cell r="W23">
            <v>-132.50823152024071</v>
          </cell>
          <cell r="X23">
            <v>-135.29224245653322</v>
          </cell>
          <cell r="Y23">
            <v>-138.1918400592167</v>
          </cell>
          <cell r="Z23">
            <v>-141.21908912510793</v>
          </cell>
          <cell r="AA23">
            <v>-144.38798553238587</v>
          </cell>
          <cell r="AB23">
            <v>-147.71487798742785</v>
          </cell>
          <cell r="AC23">
            <v>-151.21899996711031</v>
          </cell>
          <cell r="AD23">
            <v>-154.92314485374587</v>
          </cell>
          <cell r="AE23">
            <v>-158.85452838288072</v>
          </cell>
        </row>
        <row r="25">
          <cell r="E25">
            <v>27.1</v>
          </cell>
          <cell r="F25">
            <v>27.7</v>
          </cell>
          <cell r="G25">
            <v>113.1</v>
          </cell>
          <cell r="H25">
            <v>86.011999999999986</v>
          </cell>
          <cell r="I25">
            <v>85.1</v>
          </cell>
          <cell r="J25">
            <v>104.1</v>
          </cell>
          <cell r="K25">
            <v>101</v>
          </cell>
          <cell r="Q25">
            <v>255.38009183353091</v>
          </cell>
          <cell r="R25">
            <v>269.16794353165005</v>
          </cell>
          <cell r="S25">
            <v>272.54138358367629</v>
          </cell>
          <cell r="T25">
            <v>278.75957498865085</v>
          </cell>
          <cell r="U25">
            <v>272.89864065328959</v>
          </cell>
          <cell r="V25">
            <v>282.88610740560051</v>
          </cell>
          <cell r="W25">
            <v>293.26857280189091</v>
          </cell>
          <cell r="X25">
            <v>304.05749869532491</v>
          </cell>
          <cell r="Y25">
            <v>315.26427712840194</v>
          </cell>
          <cell r="Z25">
            <v>326.90017739183548</v>
          </cell>
          <cell r="AA25">
            <v>338.97628665039019</v>
          </cell>
          <cell r="AB25">
            <v>351.50344352501503</v>
          </cell>
          <cell r="AC25">
            <v>364.49216396806014</v>
          </cell>
          <cell r="AD25">
            <v>377.95255871150994</v>
          </cell>
          <cell r="AE25">
            <v>391.89424150666036</v>
          </cell>
        </row>
        <row r="26">
          <cell r="E26">
            <v>6.9</v>
          </cell>
          <cell r="F26">
            <v>10.3</v>
          </cell>
          <cell r="G26">
            <v>21.4</v>
          </cell>
          <cell r="H26">
            <v>19.89</v>
          </cell>
          <cell r="I26">
            <v>20.399999999999999</v>
          </cell>
          <cell r="J26">
            <v>20.399999999999999</v>
          </cell>
          <cell r="K26">
            <v>21.4</v>
          </cell>
          <cell r="Q26">
            <v>190.15168418364206</v>
          </cell>
          <cell r="R26">
            <v>199.48928228865611</v>
          </cell>
          <cell r="S26">
            <v>208.44862029026984</v>
          </cell>
          <cell r="T26">
            <v>217.6469205687647</v>
          </cell>
          <cell r="U26">
            <v>227.29439559692833</v>
          </cell>
          <cell r="V26">
            <v>237.32581989867563</v>
          </cell>
          <cell r="W26">
            <v>247.75268241989679</v>
          </cell>
          <cell r="X26">
            <v>258.58644940951086</v>
          </cell>
          <cell r="Y26">
            <v>269.83851734972973</v>
          </cell>
          <cell r="Z26">
            <v>281.52016001537658</v>
          </cell>
          <cell r="AA26">
            <v>293.64246910016669</v>
          </cell>
          <cell r="AB26">
            <v>306.21628779928926</v>
          </cell>
          <cell r="AC26">
            <v>319.25213668507712</v>
          </cell>
          <cell r="AD26">
            <v>332.76013115569708</v>
          </cell>
          <cell r="AE26">
            <v>346.74988967528941</v>
          </cell>
        </row>
        <row r="27">
          <cell r="E27">
            <v>20.2</v>
          </cell>
          <cell r="F27">
            <v>17.399999999999999</v>
          </cell>
          <cell r="G27">
            <v>91.7</v>
          </cell>
          <cell r="H27">
            <v>66.121999999999986</v>
          </cell>
          <cell r="I27">
            <v>64.7</v>
          </cell>
          <cell r="J27">
            <v>83.7</v>
          </cell>
          <cell r="K27">
            <v>79.599999999999994</v>
          </cell>
          <cell r="Q27">
            <v>65.228407649888865</v>
          </cell>
          <cell r="R27">
            <v>69.678661242993954</v>
          </cell>
          <cell r="S27">
            <v>64.092763293406463</v>
          </cell>
          <cell r="T27">
            <v>61.112654419886169</v>
          </cell>
          <cell r="U27">
            <v>45.604245056361258</v>
          </cell>
          <cell r="V27">
            <v>45.560287506924873</v>
          </cell>
          <cell r="W27">
            <v>45.515890381994119</v>
          </cell>
          <cell r="X27">
            <v>45.471049285814061</v>
          </cell>
          <cell r="Y27">
            <v>45.425759778672202</v>
          </cell>
          <cell r="Z27">
            <v>45.380017376458923</v>
          </cell>
          <cell r="AA27">
            <v>45.333817550223515</v>
          </cell>
          <cell r="AB27">
            <v>45.287155725725746</v>
          </cell>
          <cell r="AC27">
            <v>45.240027282983007</v>
          </cell>
          <cell r="AD27">
            <v>45.192427555812834</v>
          </cell>
          <cell r="AE27">
            <v>45.144351831370962</v>
          </cell>
        </row>
        <row r="29">
          <cell r="E29">
            <v>-34.46154625060052</v>
          </cell>
          <cell r="F29">
            <v>-78.908830639899691</v>
          </cell>
          <cell r="G29">
            <v>73.314494382218811</v>
          </cell>
          <cell r="H29">
            <v>8.6529435931060874</v>
          </cell>
          <cell r="I29">
            <v>5.780443911797704</v>
          </cell>
          <cell r="J29">
            <v>63.21146919999984</v>
          </cell>
          <cell r="K29">
            <v>38.462294399999934</v>
          </cell>
          <cell r="Q29">
            <v>16.058822577897246</v>
          </cell>
          <cell r="R29">
            <v>18.368449469345933</v>
          </cell>
          <cell r="S29">
            <v>25.886077011713184</v>
          </cell>
          <cell r="T29">
            <v>16.678230140380492</v>
          </cell>
          <cell r="U29">
            <v>-7.7024450460200455</v>
          </cell>
          <cell r="V29">
            <v>-78.51461215360456</v>
          </cell>
          <cell r="W29">
            <v>-141.11403414217483</v>
          </cell>
          <cell r="X29">
            <v>-192.59979033804666</v>
          </cell>
          <cell r="Y29">
            <v>-250.05330008314883</v>
          </cell>
          <cell r="Z29">
            <v>-314.05310060708928</v>
          </cell>
          <cell r="AA29">
            <v>-385.2317644038406</v>
          </cell>
          <cell r="AB29">
            <v>-464.28103067657116</v>
          </cell>
          <cell r="AC29">
            <v>-551.95747064368322</v>
          </cell>
          <cell r="AD29">
            <v>-649.08875784238626</v>
          </cell>
          <cell r="AE29">
            <v>-756.58062913364211</v>
          </cell>
        </row>
        <row r="31">
          <cell r="E31">
            <v>219.06836015355634</v>
          </cell>
          <cell r="F31">
            <v>200.29449638575028</v>
          </cell>
          <cell r="G31">
            <v>439.14000650348657</v>
          </cell>
          <cell r="H31">
            <v>483.37428907450271</v>
          </cell>
          <cell r="I31">
            <v>505.41069198627775</v>
          </cell>
          <cell r="J31">
            <v>527.95408599999996</v>
          </cell>
          <cell r="K31">
            <v>582.90395599999999</v>
          </cell>
          <cell r="Q31">
            <v>840.69477223889089</v>
          </cell>
          <cell r="R31">
            <v>893.46477342644175</v>
          </cell>
          <cell r="S31">
            <v>950.2037495436897</v>
          </cell>
          <cell r="T31">
            <v>1012.8349082218685</v>
          </cell>
          <cell r="U31">
            <v>1084.6527465666231</v>
          </cell>
          <cell r="V31">
            <v>1108.8606247715006</v>
          </cell>
          <cell r="W31">
            <v>1169.6127459783017</v>
          </cell>
          <cell r="X31">
            <v>1234.386929957062</v>
          </cell>
          <cell r="Y31">
            <v>1303.4721588215184</v>
          </cell>
          <cell r="Z31">
            <v>1377.1791724670588</v>
          </cell>
          <cell r="AA31">
            <v>1455.8421477328304</v>
          </cell>
          <cell r="AB31">
            <v>1539.8205087943304</v>
          </cell>
          <cell r="AC31">
            <v>1629.5008791074472</v>
          </cell>
          <cell r="AD31">
            <v>1725.2991860392294</v>
          </cell>
          <cell r="AE31">
            <v>1827.6629301992698</v>
          </cell>
        </row>
        <row r="32">
          <cell r="E32">
            <v>17.333499999999997</v>
          </cell>
          <cell r="F32">
            <v>13.345549999999999</v>
          </cell>
          <cell r="G32">
            <v>49.54036</v>
          </cell>
          <cell r="H32">
            <v>51.033120000000004</v>
          </cell>
          <cell r="I32">
            <v>40.902741454999997</v>
          </cell>
          <cell r="J32">
            <v>29.319119999999995</v>
          </cell>
          <cell r="K32">
            <v>30.963269999999998</v>
          </cell>
          <cell r="Q32">
            <v>44.58519311943202</v>
          </cell>
          <cell r="R32">
            <v>46.495302596062075</v>
          </cell>
          <cell r="S32">
            <v>49.342111278047291</v>
          </cell>
          <cell r="T32">
            <v>52.440058290576246</v>
          </cell>
          <cell r="U32">
            <v>54.228529802070483</v>
          </cell>
          <cell r="V32">
            <v>56.443319394767038</v>
          </cell>
          <cell r="W32">
            <v>58.74856800559531</v>
          </cell>
          <cell r="X32">
            <v>61.147970396119653</v>
          </cell>
          <cell r="Y32">
            <v>63.645372244335839</v>
          </cell>
          <cell r="Z32">
            <v>66.244776309238759</v>
          </cell>
          <cell r="AA32">
            <v>68.95034884720701</v>
          </cell>
          <cell r="AB32">
            <v>71.76642629049158</v>
          </cell>
          <cell r="AC32">
            <v>74.697522198515458</v>
          </cell>
          <cell r="AD32">
            <v>77.748334493129136</v>
          </cell>
          <cell r="AE32">
            <v>80.923752989421246</v>
          </cell>
        </row>
        <row r="33">
          <cell r="E33">
            <v>47.90206015355632</v>
          </cell>
          <cell r="F33">
            <v>51.302206385750289</v>
          </cell>
          <cell r="G33">
            <v>127.10546650348658</v>
          </cell>
          <cell r="H33">
            <v>134.60578907450272</v>
          </cell>
          <cell r="I33">
            <v>146.19618200000002</v>
          </cell>
          <cell r="J33">
            <v>162.895476</v>
          </cell>
          <cell r="K33">
            <v>168.98504600000001</v>
          </cell>
          <cell r="Q33">
            <v>175.7405886021412</v>
          </cell>
          <cell r="R33">
            <v>185.62442918269653</v>
          </cell>
          <cell r="S33">
            <v>196.31953918443725</v>
          </cell>
          <cell r="T33">
            <v>207.53373765340757</v>
          </cell>
          <cell r="U33">
            <v>220.77867947814366</v>
          </cell>
          <cell r="V33">
            <v>229.78490910964075</v>
          </cell>
          <cell r="W33">
            <v>239.15853006881036</v>
          </cell>
          <cell r="X33">
            <v>248.9145293583353</v>
          </cell>
          <cell r="Y33">
            <v>259.06850534603529</v>
          </cell>
          <cell r="Z33">
            <v>269.63669270429921</v>
          </cell>
          <cell r="AA33">
            <v>280.63598836687129</v>
          </cell>
          <cell r="AB33">
            <v>292.0839785444935</v>
          </cell>
          <cell r="AC33">
            <v>303.99896684259772</v>
          </cell>
          <cell r="AD33">
            <v>316.40000352600339</v>
          </cell>
          <cell r="AE33">
            <v>329.30691597741048</v>
          </cell>
        </row>
        <row r="34">
          <cell r="E34">
            <v>41.398799999999994</v>
          </cell>
          <cell r="F34">
            <v>31.992940000000004</v>
          </cell>
          <cell r="G34">
            <v>65.129040000000003</v>
          </cell>
          <cell r="H34">
            <v>75.846079999999986</v>
          </cell>
          <cell r="I34">
            <v>77.651822611277765</v>
          </cell>
          <cell r="J34">
            <v>85.086200000000005</v>
          </cell>
          <cell r="K34">
            <v>84.621160000000003</v>
          </cell>
          <cell r="Q34">
            <v>147.94586676624334</v>
          </cell>
          <cell r="R34">
            <v>154.53177979152062</v>
          </cell>
          <cell r="S34">
            <v>161.79837476851554</v>
          </cell>
          <cell r="T34">
            <v>169.63053065268812</v>
          </cell>
          <cell r="U34">
            <v>174.9713408949213</v>
          </cell>
          <cell r="V34">
            <v>180.37040415376919</v>
          </cell>
          <cell r="W34">
            <v>185.93715075221635</v>
          </cell>
          <cell r="X34">
            <v>191.67683138177466</v>
          </cell>
          <cell r="Y34">
            <v>197.5948628270223</v>
          </cell>
          <cell r="Z34">
            <v>203.69683328475838</v>
          </cell>
          <cell r="AA34">
            <v>209.98850785601263</v>
          </cell>
          <cell r="AB34">
            <v>216.47583421662279</v>
          </cell>
          <cell r="AC34">
            <v>223.16494847228469</v>
          </cell>
          <cell r="AD34">
            <v>230.06218120417904</v>
          </cell>
          <cell r="AE34">
            <v>237.17406371148431</v>
          </cell>
        </row>
        <row r="36">
          <cell r="E36">
            <v>91.520008473497427</v>
          </cell>
          <cell r="F36">
            <v>85.975879312335636</v>
          </cell>
          <cell r="G36">
            <v>88.392726507057191</v>
          </cell>
          <cell r="H36">
            <v>100</v>
          </cell>
          <cell r="I36">
            <v>101.18505396368489</v>
          </cell>
          <cell r="J36">
            <v>98.270684694400401</v>
          </cell>
          <cell r="K36">
            <v>107.33607884962922</v>
          </cell>
          <cell r="Q36">
            <v>145.45781330368172</v>
          </cell>
          <cell r="R36">
            <v>152.88629554887109</v>
          </cell>
          <cell r="S36">
            <v>160.62287285484297</v>
          </cell>
          <cell r="T36">
            <v>168.60653469305458</v>
          </cell>
          <cell r="U36">
            <v>177.59034265137242</v>
          </cell>
          <cell r="V36">
            <v>184.52678717612179</v>
          </cell>
          <cell r="W36">
            <v>192.15098741976448</v>
          </cell>
          <cell r="X36">
            <v>200.1640905299322</v>
          </cell>
          <cell r="Y36">
            <v>208.58758464004703</v>
          </cell>
          <cell r="Z36">
            <v>217.44419583847821</v>
          </cell>
          <cell r="AA36">
            <v>226.75796098162357</v>
          </cell>
          <cell r="AB36">
            <v>236.55430483319969</v>
          </cell>
          <cell r="AC36">
            <v>246.8601217880572</v>
          </cell>
          <cell r="AD36">
            <v>257.70386245430205</v>
          </cell>
          <cell r="AE36">
            <v>269.11562538388642</v>
          </cell>
        </row>
        <row r="37">
          <cell r="E37">
            <v>96.672670610771945</v>
          </cell>
          <cell r="F37">
            <v>66.08273215511808</v>
          </cell>
          <cell r="G37">
            <v>84.022924720260079</v>
          </cell>
          <cell r="H37">
            <v>100</v>
          </cell>
          <cell r="I37">
            <v>81.896312433964454</v>
          </cell>
          <cell r="J37">
            <v>50.271118050395494</v>
          </cell>
          <cell r="K37">
            <v>56.611000855914725</v>
          </cell>
          <cell r="Q37">
            <v>90.12343356628007</v>
          </cell>
          <cell r="R37">
            <v>95.12203055584294</v>
          </cell>
          <cell r="S37">
            <v>100.53012631796759</v>
          </cell>
          <cell r="T37">
            <v>106.30896170957212</v>
          </cell>
          <cell r="U37">
            <v>109.53043077986733</v>
          </cell>
          <cell r="V37">
            <v>112.84963611780374</v>
          </cell>
          <cell r="W37">
            <v>116.26954580485929</v>
          </cell>
          <cell r="X37">
            <v>119.79321812804847</v>
          </cell>
          <cell r="Y37">
            <v>123.42380432315159</v>
          </cell>
          <cell r="Z37">
            <v>127.16455140141041</v>
          </cell>
          <cell r="AA37">
            <v>131.01880506223014</v>
          </cell>
          <cell r="AB37">
            <v>134.99001269450594</v>
          </cell>
          <cell r="AC37">
            <v>139.08172646927167</v>
          </cell>
          <cell r="AD37">
            <v>143.29760652645049</v>
          </cell>
          <cell r="AE37">
            <v>147.64142425857156</v>
          </cell>
        </row>
        <row r="38">
          <cell r="E38">
            <v>68.441706313200498</v>
          </cell>
          <cell r="F38">
            <v>74.014965503088192</v>
          </cell>
          <cell r="G38">
            <v>91.854603564177395</v>
          </cell>
          <cell r="H38">
            <v>100</v>
          </cell>
          <cell r="I38">
            <v>101.24690209876108</v>
          </cell>
          <cell r="J38">
            <v>104.93458511348379</v>
          </cell>
          <cell r="K38">
            <v>103.72121343147056</v>
          </cell>
          <cell r="Q38">
            <v>89.618222756451132</v>
          </cell>
          <cell r="R38">
            <v>93.10099438706655</v>
          </cell>
          <cell r="S38">
            <v>96.869851186663567</v>
          </cell>
          <cell r="T38">
            <v>100.73905566766727</v>
          </cell>
          <cell r="U38">
            <v>103.8104022064438</v>
          </cell>
          <cell r="V38">
            <v>106.97538839171823</v>
          </cell>
          <cell r="W38">
            <v>110.23686912224117</v>
          </cell>
          <cell r="X38">
            <v>113.59778633731909</v>
          </cell>
          <cell r="Y38">
            <v>117.0611716705189</v>
          </cell>
          <cell r="Z38">
            <v>120.63014918427939</v>
          </cell>
          <cell r="AA38">
            <v>124.30793818789563</v>
          </cell>
          <cell r="AB38">
            <v>128.09785614141853</v>
          </cell>
          <cell r="AC38">
            <v>132.00332164808907</v>
          </cell>
          <cell r="AD38">
            <v>136.02785753800592</v>
          </cell>
          <cell r="AE38">
            <v>140.17509404580886</v>
          </cell>
        </row>
        <row r="39">
          <cell r="E39">
            <v>94.779278766042822</v>
          </cell>
          <cell r="F39">
            <v>88.485829463388939</v>
          </cell>
          <cell r="G39">
            <v>80.079979558641398</v>
          </cell>
          <cell r="H39">
            <v>100</v>
          </cell>
          <cell r="I39">
            <v>95.079223403979711</v>
          </cell>
          <cell r="J39">
            <v>89.776767575184209</v>
          </cell>
          <cell r="K39">
            <v>89.642657149223282</v>
          </cell>
          <cell r="Q39">
            <v>157.14051536418668</v>
          </cell>
          <cell r="R39">
            <v>163.70662726578621</v>
          </cell>
          <cell r="S39">
            <v>170.60599446201505</v>
          </cell>
          <cell r="T39">
            <v>177.84307842729734</v>
          </cell>
          <cell r="U39">
            <v>181.49782468546732</v>
          </cell>
          <cell r="V39">
            <v>185.22860240948947</v>
          </cell>
          <cell r="W39">
            <v>189.03702032490136</v>
          </cell>
          <cell r="X39">
            <v>192.9247219746382</v>
          </cell>
          <cell r="Y39">
            <v>196.893386494667</v>
          </cell>
          <cell r="Z39">
            <v>200.94472940751237</v>
          </cell>
          <cell r="AA39">
            <v>205.08050343410318</v>
          </cell>
          <cell r="AB39">
            <v>209.3024993243792</v>
          </cell>
          <cell r="AC39">
            <v>213.61254670710838</v>
          </cell>
          <cell r="AD39">
            <v>218.01251495937942</v>
          </cell>
          <cell r="AE39">
            <v>222.50431409623977</v>
          </cell>
        </row>
        <row r="41">
          <cell r="E41">
            <v>-315.48874000415685</v>
          </cell>
          <cell r="F41">
            <v>-307.66856743976035</v>
          </cell>
          <cell r="G41">
            <v>-567.44645066671569</v>
          </cell>
          <cell r="H41">
            <v>-607.18006402362903</v>
          </cell>
          <cell r="I41">
            <v>-646.64024807448004</v>
          </cell>
          <cell r="J41">
            <v>-686.40361680000012</v>
          </cell>
          <cell r="K41">
            <v>-755.5416616</v>
          </cell>
          <cell r="Q41">
            <v>-1227.1407639274828</v>
          </cell>
          <cell r="R41">
            <v>-1305.3645677372358</v>
          </cell>
          <cell r="S41">
            <v>-1372.3881072800486</v>
          </cell>
          <cell r="T41">
            <v>-1455.8792352934577</v>
          </cell>
          <cell r="U41">
            <v>-1560.8002949188879</v>
          </cell>
          <cell r="V41">
            <v>-1673.4286869706575</v>
          </cell>
          <cell r="W41">
            <v>-1812.736621240143</v>
          </cell>
          <cell r="X41">
            <v>-1946.9811350727209</v>
          </cell>
          <cell r="Y41">
            <v>-2091.8301375989563</v>
          </cell>
          <cell r="Z41">
            <v>-2248.1558785900461</v>
          </cell>
          <cell r="AA41">
            <v>-2416.9042375544241</v>
          </cell>
          <cell r="AB41">
            <v>-2599.1010508102818</v>
          </cell>
          <cell r="AC41">
            <v>-2795.8589895220061</v>
          </cell>
          <cell r="AD41">
            <v>-3008.3850371911417</v>
          </cell>
          <cell r="AE41">
            <v>-3237.9886193982843</v>
          </cell>
        </row>
        <row r="42">
          <cell r="E42">
            <v>-34.973672800000003</v>
          </cell>
          <cell r="F42">
            <v>-30.798011199999998</v>
          </cell>
          <cell r="G42">
            <v>-69.429404000000005</v>
          </cell>
          <cell r="H42">
            <v>-60.647663999999999</v>
          </cell>
          <cell r="I42">
            <v>-79.373819994479987</v>
          </cell>
          <cell r="J42">
            <v>-98.023983199999989</v>
          </cell>
          <cell r="K42">
            <v>-80.836544799999984</v>
          </cell>
          <cell r="Q42">
            <v>-175.44422007856005</v>
          </cell>
          <cell r="R42">
            <v>-179.73409025827226</v>
          </cell>
          <cell r="S42">
            <v>-179.81668407858012</v>
          </cell>
          <cell r="T42">
            <v>-188.51741006141066</v>
          </cell>
          <cell r="U42">
            <v>-191.75199143453446</v>
          </cell>
          <cell r="V42">
            <v>-205.67702105251038</v>
          </cell>
          <cell r="W42">
            <v>-220.61328632134371</v>
          </cell>
          <cell r="X42">
            <v>-236.63422317399966</v>
          </cell>
          <cell r="Y42">
            <v>-253.81860046089562</v>
          </cell>
          <cell r="Z42">
            <v>-272.25090722636583</v>
          </cell>
          <cell r="AA42">
            <v>-292.02176810914449</v>
          </cell>
          <cell r="AB42">
            <v>-313.22838890923055</v>
          </cell>
          <cell r="AC42">
            <v>-335.97503451181893</v>
          </cell>
          <cell r="AD42">
            <v>-360.37354151806721</v>
          </cell>
          <cell r="AE42">
            <v>-386.54386810310933</v>
          </cell>
        </row>
        <row r="44">
          <cell r="E44">
            <v>109.35800365491733</v>
          </cell>
          <cell r="F44">
            <v>105.3648021264766</v>
          </cell>
          <cell r="G44">
            <v>95.502368898250538</v>
          </cell>
          <cell r="H44">
            <v>100</v>
          </cell>
          <cell r="I44">
            <v>102.98461030786443</v>
          </cell>
          <cell r="J44">
            <v>103.96267632415956</v>
          </cell>
          <cell r="K44">
            <v>120.86636260015089</v>
          </cell>
          <cell r="Q44">
            <v>180.54098104954406</v>
          </cell>
          <cell r="R44">
            <v>189.92257035502104</v>
          </cell>
          <cell r="S44">
            <v>197.88174816317456</v>
          </cell>
          <cell r="T44">
            <v>206.76112288591582</v>
          </cell>
          <cell r="U44">
            <v>218.13801582808912</v>
          </cell>
          <cell r="V44">
            <v>230.06796017835973</v>
          </cell>
          <cell r="W44">
            <v>245.15486769657332</v>
          </cell>
          <cell r="X44">
            <v>259.01572896562675</v>
          </cell>
          <cell r="Y44">
            <v>273.74472607242575</v>
          </cell>
          <cell r="Z44">
            <v>289.39940411147791</v>
          </cell>
          <cell r="AA44">
            <v>306.04125421196545</v>
          </cell>
          <cell r="AB44">
            <v>323.73599045991534</v>
          </cell>
          <cell r="AC44">
            <v>342.55384660016756</v>
          </cell>
          <cell r="AD44">
            <v>362.56989395139129</v>
          </cell>
          <cell r="AE44">
            <v>383.86438207250319</v>
          </cell>
        </row>
        <row r="45">
          <cell r="E45">
            <v>103.99548447570872</v>
          </cell>
          <cell r="F45">
            <v>94.505338243530673</v>
          </cell>
          <cell r="G45">
            <v>118.79700164543847</v>
          </cell>
          <cell r="H45">
            <v>100</v>
          </cell>
          <cell r="I45">
            <v>108.86954545850274</v>
          </cell>
          <cell r="J45">
            <v>118.91760909373193</v>
          </cell>
          <cell r="K45">
            <v>133.69567803963562</v>
          </cell>
          <cell r="Q45">
            <v>181.7598055944909</v>
          </cell>
          <cell r="R45">
            <v>190.84779587421536</v>
          </cell>
          <cell r="S45">
            <v>200.39018566792618</v>
          </cell>
          <cell r="T45">
            <v>210.40969495132251</v>
          </cell>
          <cell r="U45">
            <v>224.77800725665853</v>
          </cell>
          <cell r="V45">
            <v>238.71424370657138</v>
          </cell>
          <cell r="W45">
            <v>253.5145268163788</v>
          </cell>
          <cell r="X45">
            <v>269.23242747899423</v>
          </cell>
          <cell r="Y45">
            <v>285.924837982692</v>
          </cell>
          <cell r="Z45">
            <v>303.65217793761889</v>
          </cell>
          <cell r="AA45">
            <v>322.47861296975128</v>
          </cell>
          <cell r="AB45">
            <v>342.4722869738759</v>
          </cell>
          <cell r="AC45">
            <v>363.70556876625619</v>
          </cell>
          <cell r="AD45">
            <v>386.25531402976412</v>
          </cell>
          <cell r="AE45">
            <v>410.20314349960955</v>
          </cell>
        </row>
        <row r="47">
          <cell r="E47">
            <v>49.519934244314797</v>
          </cell>
          <cell r="F47">
            <v>48.195761159503462</v>
          </cell>
          <cell r="G47">
            <v>102.77865440929908</v>
          </cell>
          <cell r="H47">
            <v>100</v>
          </cell>
          <cell r="I47">
            <v>103.33430222998969</v>
          </cell>
          <cell r="J47">
            <v>111.14466650112713</v>
          </cell>
          <cell r="K47">
            <v>110.06858194390223</v>
          </cell>
          <cell r="Q47">
            <v>117.23198964247416</v>
          </cell>
          <cell r="R47">
            <v>118.34123740103828</v>
          </cell>
          <cell r="S47">
            <v>119.48732844381247</v>
          </cell>
          <cell r="T47">
            <v>120.88788767251653</v>
          </cell>
          <cell r="U47">
            <v>122.74329394934706</v>
          </cell>
          <cell r="V47">
            <v>124.31799451790579</v>
          </cell>
          <cell r="W47">
            <v>125.92614995711091</v>
          </cell>
          <cell r="X47">
            <v>127.57970707630739</v>
          </cell>
          <cell r="Y47">
            <v>129.2795280175763</v>
          </cell>
          <cell r="Z47">
            <v>131.02648185057723</v>
          </cell>
          <cell r="AA47">
            <v>132.82144443896584</v>
          </cell>
          <cell r="AB47">
            <v>134.66529833579483</v>
          </cell>
          <cell r="AC47">
            <v>136.55893270931719</v>
          </cell>
          <cell r="AD47">
            <v>138.50324330039291</v>
          </cell>
          <cell r="AE47">
            <v>140.49913241248058</v>
          </cell>
        </row>
        <row r="48">
          <cell r="E48">
            <v>47.514112125791236</v>
          </cell>
          <cell r="F48">
            <v>48.092449943042496</v>
          </cell>
          <cell r="G48">
            <v>97.858840988295242</v>
          </cell>
          <cell r="H48">
            <v>100.00157308273209</v>
          </cell>
          <cell r="I48">
            <v>103.41409377873589</v>
          </cell>
          <cell r="J48">
            <v>108.74052871869124</v>
          </cell>
          <cell r="K48">
            <v>102.95377905175178</v>
          </cell>
          <cell r="Q48">
            <v>111.94582804356068</v>
          </cell>
          <cell r="R48">
            <v>113.19951577043763</v>
          </cell>
          <cell r="S48">
            <v>114.22483401428771</v>
          </cell>
          <cell r="T48">
            <v>115.9700375915362</v>
          </cell>
          <cell r="U48">
            <v>117.84341190468524</v>
          </cell>
          <cell r="V48">
            <v>119.79547001840396</v>
          </cell>
          <cell r="W48">
            <v>121.78211601379083</v>
          </cell>
          <cell r="X48">
            <v>123.80122267551315</v>
          </cell>
          <cell r="Y48">
            <v>125.85485770833402</v>
          </cell>
          <cell r="Z48">
            <v>127.94346724954768</v>
          </cell>
          <cell r="AA48">
            <v>130.06750159908958</v>
          </cell>
          <cell r="AB48">
            <v>132.22741550706959</v>
          </cell>
          <cell r="AC48">
            <v>134.42366846395251</v>
          </cell>
          <cell r="AD48">
            <v>136.65672499247171</v>
          </cell>
          <cell r="AE48">
            <v>138.92705494041488</v>
          </cell>
        </row>
        <row r="49">
          <cell r="E49">
            <v>104.22152920213104</v>
          </cell>
          <cell r="F49">
            <v>100.21481795288724</v>
          </cell>
          <cell r="G49">
            <v>105.02745931927836</v>
          </cell>
          <cell r="H49">
            <v>99.99842694201341</v>
          </cell>
          <cell r="I49">
            <v>99.92284267469681</v>
          </cell>
          <cell r="J49">
            <v>102.21089396084815</v>
          </cell>
          <cell r="K49">
            <v>106.91067676940159</v>
          </cell>
          <cell r="Q49">
            <v>104.72207110465655</v>
          </cell>
          <cell r="R49">
            <v>104.54217634731565</v>
          </cell>
          <cell r="S49">
            <v>104.6071368585806</v>
          </cell>
          <cell r="T49">
            <v>104.24062127004024</v>
          </cell>
          <cell r="U49">
            <v>104.15796009761239</v>
          </cell>
          <cell r="V49">
            <v>103.77520493788876</v>
          </cell>
          <cell r="W49">
            <v>103.40282635822389</v>
          </cell>
          <cell r="X49">
            <v>103.05205741844551</v>
          </cell>
          <cell r="Y49">
            <v>102.72112683737555</v>
          </cell>
          <cell r="Z49">
            <v>102.40966941674034</v>
          </cell>
          <cell r="AA49">
            <v>102.1173181663509</v>
          </cell>
          <cell r="AB49">
            <v>101.84370451420862</v>
          </cell>
          <cell r="AC49">
            <v>101.58845854287728</v>
          </cell>
          <cell r="AD49">
            <v>101.35120924932376</v>
          </cell>
          <cell r="AE49">
            <v>101.13158482538908</v>
          </cell>
        </row>
        <row r="53">
          <cell r="E53">
            <v>-38.799999999999997</v>
          </cell>
          <cell r="F53">
            <v>-39</v>
          </cell>
          <cell r="G53">
            <v>-72.2</v>
          </cell>
          <cell r="H53">
            <v>-72.548000000000002</v>
          </cell>
          <cell r="I53">
            <v>-63.9</v>
          </cell>
          <cell r="J53">
            <v>-64.23899999999999</v>
          </cell>
          <cell r="K53">
            <v>-42.5</v>
          </cell>
          <cell r="Q53">
            <v>-42.973633499999998</v>
          </cell>
          <cell r="R53">
            <v>-42.917842505000003</v>
          </cell>
          <cell r="S53">
            <v>-41.672377780150001</v>
          </cell>
          <cell r="T53">
            <v>-43.137549113554499</v>
          </cell>
          <cell r="U53">
            <v>-43.17611551116412</v>
          </cell>
          <cell r="V53">
            <v>-43.236929716474116</v>
          </cell>
          <cell r="W53">
            <v>-43.318051879389344</v>
          </cell>
          <cell r="X53">
            <v>-43.426357426456299</v>
          </cell>
          <cell r="Y53">
            <v>-43.569978478237502</v>
          </cell>
          <cell r="Z53">
            <v>-43.75857169669932</v>
          </cell>
          <cell r="AA53">
            <v>-44.00365258112501</v>
          </cell>
          <cell r="AB53">
            <v>-44.319015047629193</v>
          </cell>
          <cell r="AC53">
            <v>-44.721261139117644</v>
          </cell>
          <cell r="AD53">
            <v>-45.230473860913449</v>
          </cell>
          <cell r="AE53">
            <v>-45.871077260263306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3</v>
          </cell>
          <cell r="W54">
            <v>4</v>
          </cell>
          <cell r="X54">
            <v>5</v>
          </cell>
          <cell r="Y54">
            <v>6</v>
          </cell>
          <cell r="Z54">
            <v>7</v>
          </cell>
          <cell r="AA54">
            <v>8</v>
          </cell>
          <cell r="AB54">
            <v>9</v>
          </cell>
          <cell r="AC54">
            <v>10</v>
          </cell>
          <cell r="AD54">
            <v>11</v>
          </cell>
          <cell r="AE54">
            <v>12</v>
          </cell>
        </row>
        <row r="55">
          <cell r="E55">
            <v>7.5</v>
          </cell>
          <cell r="F55">
            <v>1.7</v>
          </cell>
          <cell r="G55">
            <v>60.127000000000002</v>
          </cell>
          <cell r="H55">
            <v>43.5</v>
          </cell>
          <cell r="I55">
            <v>17.7</v>
          </cell>
          <cell r="J55">
            <v>11.9</v>
          </cell>
          <cell r="K55">
            <v>18.7</v>
          </cell>
          <cell r="Q55">
            <v>18.100000000000001</v>
          </cell>
          <cell r="R55">
            <v>22.6</v>
          </cell>
          <cell r="S55">
            <v>20</v>
          </cell>
          <cell r="T55">
            <v>20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</row>
        <row r="57">
          <cell r="E57">
            <v>68.7</v>
          </cell>
          <cell r="F57">
            <v>62.1</v>
          </cell>
          <cell r="G57">
            <v>102.3</v>
          </cell>
          <cell r="H57">
            <v>104.9</v>
          </cell>
          <cell r="I57">
            <v>84.1</v>
          </cell>
          <cell r="J57">
            <v>53.7</v>
          </cell>
          <cell r="K57">
            <v>63.1</v>
          </cell>
          <cell r="Q57">
            <v>85</v>
          </cell>
          <cell r="R57">
            <v>95</v>
          </cell>
          <cell r="S57">
            <v>100</v>
          </cell>
          <cell r="T57">
            <v>100</v>
          </cell>
          <cell r="U57">
            <v>103.76412150707509</v>
          </cell>
          <cell r="V57">
            <v>105.80138170064684</v>
          </cell>
          <cell r="W57">
            <v>107.87864058582828</v>
          </cell>
          <cell r="X57">
            <v>109.99668347975049</v>
          </cell>
          <cell r="Y57">
            <v>112.15631111812381</v>
          </cell>
          <cell r="Z57">
            <v>114.35833995795959</v>
          </cell>
          <cell r="AA57">
            <v>116.60360248623543</v>
          </cell>
          <cell r="AB57">
            <v>118.89294753462073</v>
          </cell>
          <cell r="AC57">
            <v>121.22724060038124</v>
          </cell>
          <cell r="AD57">
            <v>123.60736417358436</v>
          </cell>
          <cell r="AE57">
            <v>126.03421807072837</v>
          </cell>
        </row>
        <row r="58">
          <cell r="E58">
            <v>15</v>
          </cell>
          <cell r="F58">
            <v>0.1</v>
          </cell>
          <cell r="G58">
            <v>18.899999999999999</v>
          </cell>
          <cell r="H58">
            <v>29.6</v>
          </cell>
          <cell r="I58">
            <v>23.5</v>
          </cell>
          <cell r="J58">
            <v>2.4</v>
          </cell>
          <cell r="K58">
            <v>19.100000000000001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</row>
        <row r="59">
          <cell r="E59">
            <v>63.6</v>
          </cell>
          <cell r="F59">
            <v>64</v>
          </cell>
          <cell r="G59">
            <v>101.6</v>
          </cell>
          <cell r="H59">
            <v>80</v>
          </cell>
          <cell r="I59">
            <v>96.07</v>
          </cell>
          <cell r="J59">
            <v>123.7</v>
          </cell>
          <cell r="K59">
            <v>91.8</v>
          </cell>
          <cell r="Q59">
            <v>102.5</v>
          </cell>
          <cell r="R59">
            <v>97.3</v>
          </cell>
          <cell r="S59">
            <v>105</v>
          </cell>
          <cell r="T59">
            <v>106.79195145444827</v>
          </cell>
          <cell r="U59">
            <v>108.83912150707509</v>
          </cell>
          <cell r="V59">
            <v>110.95250670064684</v>
          </cell>
          <cell r="W59">
            <v>113.10703246082828</v>
          </cell>
          <cell r="X59">
            <v>115.30350123287549</v>
          </cell>
          <cell r="Y59">
            <v>117.54273113754569</v>
          </cell>
          <cell r="Z59">
            <v>119.82555627767279</v>
          </cell>
          <cell r="AA59">
            <v>122.15282705074432</v>
          </cell>
          <cell r="AB59">
            <v>124.52541046759725</v>
          </cell>
          <cell r="AC59">
            <v>126.94419047735241</v>
          </cell>
          <cell r="AD59">
            <v>129.41006829871009</v>
          </cell>
          <cell r="AE59">
            <v>131.923962757731</v>
          </cell>
        </row>
        <row r="60">
          <cell r="E60">
            <v>-41.7</v>
          </cell>
          <cell r="F60">
            <v>-41</v>
          </cell>
          <cell r="G60">
            <v>-85.5</v>
          </cell>
          <cell r="H60">
            <v>-76.400000000000006</v>
          </cell>
          <cell r="I60">
            <v>-69.569999999999993</v>
          </cell>
          <cell r="J60">
            <v>-73.599999999999994</v>
          </cell>
          <cell r="K60">
            <v>-59.1</v>
          </cell>
          <cell r="Q60">
            <v>-61</v>
          </cell>
          <cell r="R60">
            <v>-58.4</v>
          </cell>
          <cell r="S60">
            <v>-59.9</v>
          </cell>
          <cell r="T60">
            <v>-58</v>
          </cell>
          <cell r="U60">
            <v>-56</v>
          </cell>
          <cell r="V60">
            <v>-54</v>
          </cell>
          <cell r="W60">
            <v>-52</v>
          </cell>
          <cell r="X60">
            <v>-50</v>
          </cell>
          <cell r="Y60">
            <v>-48</v>
          </cell>
          <cell r="Z60">
            <v>-46</v>
          </cell>
          <cell r="AA60">
            <v>-44</v>
          </cell>
          <cell r="AB60">
            <v>-42</v>
          </cell>
          <cell r="AC60">
            <v>-40</v>
          </cell>
          <cell r="AD60">
            <v>-38</v>
          </cell>
          <cell r="AE60">
            <v>-36</v>
          </cell>
        </row>
        <row r="62">
          <cell r="E62">
            <v>23.28</v>
          </cell>
          <cell r="F62">
            <v>0.11999999999999567</v>
          </cell>
          <cell r="G62">
            <v>71.5</v>
          </cell>
          <cell r="H62">
            <v>21.1</v>
          </cell>
          <cell r="I62">
            <v>21.25</v>
          </cell>
          <cell r="J62">
            <v>115.16</v>
          </cell>
          <cell r="K62">
            <v>88.2</v>
          </cell>
          <cell r="Q62">
            <v>139.30725346876736</v>
          </cell>
          <cell r="R62">
            <v>145.26507738323562</v>
          </cell>
          <cell r="S62">
            <v>152.80791323690912</v>
          </cell>
          <cell r="T62">
            <v>160.4688224781209</v>
          </cell>
          <cell r="U62">
            <v>173.38392941192339</v>
          </cell>
          <cell r="V62">
            <v>187.09928214725997</v>
          </cell>
          <cell r="W62">
            <v>201.65454368732242</v>
          </cell>
          <cell r="X62">
            <v>217.12121493162329</v>
          </cell>
          <cell r="Y62">
            <v>233.57733485784792</v>
          </cell>
          <cell r="Z62">
            <v>251.10809578541358</v>
          </cell>
          <cell r="AA62">
            <v>269.80651717693911</v>
          </cell>
          <cell r="AB62">
            <v>289.77418356560361</v>
          </cell>
          <cell r="AC62">
            <v>311.12205272980248</v>
          </cell>
          <cell r="AD62">
            <v>333.9713408207972</v>
          </cell>
          <cell r="AE62">
            <v>358.45449178903618</v>
          </cell>
        </row>
        <row r="63">
          <cell r="E63">
            <v>36.9</v>
          </cell>
          <cell r="F63">
            <v>23.1</v>
          </cell>
          <cell r="G63">
            <v>35</v>
          </cell>
          <cell r="H63">
            <v>33.200000000000003</v>
          </cell>
          <cell r="I63">
            <v>35.97</v>
          </cell>
          <cell r="J63">
            <v>40.1</v>
          </cell>
          <cell r="K63">
            <v>38.6</v>
          </cell>
          <cell r="Q63">
            <v>39.352906406359047</v>
          </cell>
          <cell r="R63">
            <v>36.700000000000003</v>
          </cell>
          <cell r="S63">
            <v>42.856000000000002</v>
          </cell>
          <cell r="T63">
            <v>46.591951454448264</v>
          </cell>
          <cell r="U63">
            <v>50.606121507075095</v>
          </cell>
          <cell r="V63">
            <v>54.686011700646837</v>
          </cell>
          <cell r="W63">
            <v>58.806540035828277</v>
          </cell>
          <cell r="X63">
            <v>62.968501421500491</v>
          </cell>
          <cell r="Y63">
            <v>67.172706329000064</v>
          </cell>
          <cell r="Z63">
            <v>71.419981096998981</v>
          </cell>
          <cell r="AA63">
            <v>75.711168242360401</v>
          </cell>
          <cell r="AB63">
            <v>80.047126777087584</v>
          </cell>
          <cell r="AC63">
            <v>84.428732531485082</v>
          </cell>
          <cell r="AD63">
            <v>88.856878483654754</v>
          </cell>
          <cell r="AE63">
            <v>93.332475095449837</v>
          </cell>
        </row>
        <row r="64">
          <cell r="E64">
            <v>0.48</v>
          </cell>
          <cell r="F64">
            <v>2.92</v>
          </cell>
          <cell r="G64">
            <v>2.4</v>
          </cell>
          <cell r="H64">
            <v>0</v>
          </cell>
          <cell r="I64">
            <v>-10.1</v>
          </cell>
          <cell r="J64">
            <v>-5</v>
          </cell>
          <cell r="K64">
            <v>-0.5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6">
          <cell r="E66">
            <v>-34.46154625060052</v>
          </cell>
          <cell r="F66">
            <v>-78.908830639899691</v>
          </cell>
          <cell r="G66">
            <v>73.314494382218811</v>
          </cell>
          <cell r="H66">
            <v>8.6529435931060874</v>
          </cell>
          <cell r="I66">
            <v>5.780443911797704</v>
          </cell>
          <cell r="J66">
            <v>63.21146919999984</v>
          </cell>
          <cell r="K66">
            <v>38.462294399999934</v>
          </cell>
          <cell r="Q66">
            <v>16.058822577897246</v>
          </cell>
          <cell r="R66">
            <v>18.368449469345933</v>
          </cell>
          <cell r="S66">
            <v>25.886077011713184</v>
          </cell>
          <cell r="T66">
            <v>16.678230140380492</v>
          </cell>
          <cell r="U66">
            <v>-7.7024450460200455</v>
          </cell>
          <cell r="V66">
            <v>-78.51461215360456</v>
          </cell>
          <cell r="W66">
            <v>-141.11403414217483</v>
          </cell>
          <cell r="X66">
            <v>-192.59979033804666</v>
          </cell>
          <cell r="Y66">
            <v>-250.05330008314883</v>
          </cell>
          <cell r="Z66">
            <v>-314.05310060708928</v>
          </cell>
          <cell r="AA66">
            <v>-385.2317644038406</v>
          </cell>
          <cell r="AB66">
            <v>-464.28103067657116</v>
          </cell>
          <cell r="AC66">
            <v>-551.95747064368322</v>
          </cell>
          <cell r="AD66">
            <v>-649.08875784238626</v>
          </cell>
          <cell r="AE66">
            <v>-756.58062913364211</v>
          </cell>
        </row>
        <row r="68">
          <cell r="E68">
            <v>-11.73953088</v>
          </cell>
          <cell r="F68">
            <v>-7.7</v>
          </cell>
          <cell r="G68">
            <v>22.2</v>
          </cell>
          <cell r="H68">
            <v>21</v>
          </cell>
          <cell r="I68">
            <v>-5.0916172843820107</v>
          </cell>
          <cell r="J68">
            <v>-8.0017938728000004</v>
          </cell>
          <cell r="K68">
            <v>-6.9381241092000003</v>
          </cell>
          <cell r="Q68">
            <v>-28.968538359443794</v>
          </cell>
          <cell r="R68">
            <v>-27.078262964398679</v>
          </cell>
          <cell r="S68">
            <v>-22.711048891526868</v>
          </cell>
          <cell r="T68">
            <v>-20.543090405444612</v>
          </cell>
          <cell r="U68">
            <v>-15.146594508718902</v>
          </cell>
          <cell r="V68">
            <v>-10.553568590629018</v>
          </cell>
          <cell r="W68">
            <v>-6.8338681857351853</v>
          </cell>
          <cell r="X68">
            <v>-4.325233028946319</v>
          </cell>
          <cell r="Y68">
            <v>-0.77854194521033737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E69">
            <v>0</v>
          </cell>
          <cell r="F69">
            <v>0</v>
          </cell>
          <cell r="G69">
            <v>38.1</v>
          </cell>
          <cell r="H69">
            <v>41.1</v>
          </cell>
          <cell r="I69">
            <v>17.660247815432353</v>
          </cell>
          <cell r="J69">
            <v>28.649116704000001</v>
          </cell>
          <cell r="K69">
            <v>28.377810684000007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E70">
            <v>-11.73953088</v>
          </cell>
          <cell r="F70">
            <v>-7.7</v>
          </cell>
          <cell r="G70">
            <v>-15.9</v>
          </cell>
          <cell r="H70">
            <v>-20.100000000000001</v>
          </cell>
          <cell r="I70">
            <v>-22.751865099814363</v>
          </cell>
          <cell r="J70">
            <v>-36.650910576800001</v>
          </cell>
          <cell r="K70">
            <v>-35.315934793200007</v>
          </cell>
          <cell r="Q70">
            <v>-28.968538359443794</v>
          </cell>
          <cell r="R70">
            <v>-27.078262964398679</v>
          </cell>
          <cell r="S70">
            <v>-22.711048891526868</v>
          </cell>
          <cell r="T70">
            <v>-20.543090405444612</v>
          </cell>
          <cell r="U70">
            <v>-15.146594508718902</v>
          </cell>
          <cell r="V70">
            <v>-10.553568590629018</v>
          </cell>
          <cell r="W70">
            <v>-6.8338681857351853</v>
          </cell>
          <cell r="X70">
            <v>-4.325233028946319</v>
          </cell>
          <cell r="Y70">
            <v>-0.77854194521033737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E71">
            <v>27.4</v>
          </cell>
          <cell r="F71">
            <v>37.31</v>
          </cell>
          <cell r="G71">
            <v>-128.69999999999999</v>
          </cell>
          <cell r="H71">
            <v>-45.5</v>
          </cell>
          <cell r="I71">
            <v>0</v>
          </cell>
          <cell r="J71">
            <v>2.7</v>
          </cell>
          <cell r="K71">
            <v>-2.7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3">
          <cell r="E73">
            <v>-5.4395308800000004</v>
          </cell>
          <cell r="F73">
            <v>31.7</v>
          </cell>
          <cell r="G73">
            <v>-133.5</v>
          </cell>
          <cell r="H73">
            <v>-41.1</v>
          </cell>
          <cell r="I73">
            <v>-28.1</v>
          </cell>
          <cell r="J73">
            <v>-76.900000000000006</v>
          </cell>
          <cell r="K73">
            <v>-14.6</v>
          </cell>
          <cell r="Q73">
            <v>-59.997111234463432</v>
          </cell>
          <cell r="R73">
            <v>-38.933110755570723</v>
          </cell>
          <cell r="S73">
            <v>-45.910585413001336</v>
          </cell>
          <cell r="T73">
            <v>-35.203135464281488</v>
          </cell>
          <cell r="U73">
            <v>-17.861364274125098</v>
          </cell>
          <cell r="V73">
            <v>51.636060956836026</v>
          </cell>
          <cell r="W73">
            <v>121.93984758591299</v>
          </cell>
          <cell r="X73">
            <v>183.37122546732496</v>
          </cell>
          <cell r="Y73">
            <v>241.58066851185134</v>
          </cell>
          <cell r="Z73">
            <v>305.3748388607741</v>
          </cell>
          <cell r="AA73">
            <v>376.32737455764669</v>
          </cell>
          <cell r="AB73">
            <v>455.1530667293365</v>
          </cell>
          <cell r="AC73">
            <v>541.59298212515421</v>
          </cell>
          <cell r="AD73">
            <v>638.35507519551982</v>
          </cell>
          <cell r="AE73">
            <v>745.44067371571202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-6.8</v>
          </cell>
          <cell r="J74">
            <v>-8.9</v>
          </cell>
          <cell r="K74">
            <v>-21.2</v>
          </cell>
          <cell r="Q74">
            <v>-10.089030000000008</v>
          </cell>
          <cell r="R74">
            <v>-10.795262100000002</v>
          </cell>
          <cell r="S74">
            <v>-11.550930447000013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E75">
            <v>12.5</v>
          </cell>
          <cell r="F75">
            <v>9.9</v>
          </cell>
          <cell r="G75">
            <v>188.9</v>
          </cell>
          <cell r="H75">
            <v>77.900000000000006</v>
          </cell>
          <cell r="I75">
            <v>29.15</v>
          </cell>
          <cell r="J75">
            <v>19.899999999999999</v>
          </cell>
          <cell r="K75">
            <v>0</v>
          </cell>
          <cell r="Q75">
            <v>21.7</v>
          </cell>
          <cell r="R75">
            <v>18.8</v>
          </cell>
          <cell r="S75">
            <v>15.598095501183529</v>
          </cell>
          <cell r="T75">
            <v>18.53511296264973</v>
          </cell>
          <cell r="U75">
            <v>25.620710133929979</v>
          </cell>
          <cell r="V75">
            <v>26.878551196768523</v>
          </cell>
          <cell r="W75">
            <v>19.174186556261851</v>
          </cell>
          <cell r="X75">
            <v>9.2285648707216943</v>
          </cell>
          <cell r="Y75">
            <v>8.4726315712974891</v>
          </cell>
          <cell r="Z75">
            <v>8.6782617463151901</v>
          </cell>
          <cell r="AA75">
            <v>8.9043898461938831</v>
          </cell>
          <cell r="AB75">
            <v>9.1279639472346883</v>
          </cell>
          <cell r="AC75">
            <v>10.364488518528967</v>
          </cell>
          <cell r="AD75">
            <v>10.733682646866457</v>
          </cell>
          <cell r="AE75">
            <v>11.139955417930063</v>
          </cell>
        </row>
        <row r="77">
          <cell r="K77">
            <v>2115.4275669999997</v>
          </cell>
          <cell r="Q77">
            <v>1870.9194006877881</v>
          </cell>
          <cell r="R77">
            <v>1936.1793240740126</v>
          </cell>
          <cell r="S77">
            <v>2007.8547629223006</v>
          </cell>
          <cell r="T77">
            <v>2070.1716197006494</v>
          </cell>
          <cell r="U77">
            <v>2143.4995505278698</v>
          </cell>
          <cell r="V77">
            <v>2222.1794834252851</v>
          </cell>
          <cell r="W77">
            <v>2297.232310567375</v>
          </cell>
          <cell r="X77">
            <v>2366.4575589178471</v>
          </cell>
          <cell r="Y77">
            <v>2439.0865016072685</v>
          </cell>
          <cell r="Z77">
            <v>2516.1231033115432</v>
          </cell>
          <cell r="AA77">
            <v>2597.6310956439725</v>
          </cell>
          <cell r="AB77">
            <v>2683.6520071258278</v>
          </cell>
          <cell r="AC77">
            <v>2775.2437362447381</v>
          </cell>
          <cell r="AD77">
            <v>2871.5847830651887</v>
          </cell>
          <cell r="AE77">
            <v>2972.7589565538474</v>
          </cell>
        </row>
        <row r="128">
          <cell r="AE128">
            <v>9999</v>
          </cell>
        </row>
        <row r="129">
          <cell r="AE129" t="str">
            <v>range end</v>
          </cell>
        </row>
      </sheetData>
      <sheetData sheetId="15" refreshError="1">
        <row r="13">
          <cell r="A13" t="str">
            <v>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  <cell r="AC13">
            <v>865.04660578926382</v>
          </cell>
          <cell r="AD13">
            <v>865.04660578926382</v>
          </cell>
          <cell r="AE13">
            <v>865.04660578926382</v>
          </cell>
        </row>
        <row r="15">
          <cell r="C15">
            <v>1551.5</v>
          </cell>
          <cell r="D15">
            <v>1551.5</v>
          </cell>
          <cell r="E15">
            <v>1595.5</v>
          </cell>
          <cell r="F15">
            <v>1537.8</v>
          </cell>
          <cell r="G15">
            <v>2022.3</v>
          </cell>
          <cell r="H15">
            <v>2233.96</v>
          </cell>
          <cell r="I15">
            <v>2371.8000000000002</v>
          </cell>
          <cell r="J15">
            <v>2553.1968137343379</v>
          </cell>
          <cell r="K15">
            <v>2746.027633432393</v>
          </cell>
          <cell r="Q15">
            <v>4188.4106318049153</v>
          </cell>
          <cell r="R15">
            <v>4519.6222577082463</v>
          </cell>
          <cell r="S15">
            <v>4886.6155850341565</v>
          </cell>
          <cell r="T15">
            <v>5283.4087705389311</v>
          </cell>
          <cell r="U15">
            <v>5684.4194962228357</v>
          </cell>
          <cell r="V15">
            <v>6115.8669359861487</v>
          </cell>
          <cell r="W15">
            <v>6580.0612364274966</v>
          </cell>
          <cell r="X15">
            <v>7079.4878842723438</v>
          </cell>
          <cell r="Y15">
            <v>7616.8210146886149</v>
          </cell>
          <cell r="Z15">
            <v>8194.9377297034807</v>
          </cell>
          <cell r="AA15">
            <v>8816.9335033879743</v>
          </cell>
          <cell r="AB15">
            <v>9486.1387562951204</v>
          </cell>
          <cell r="AC15">
            <v>10206.136687897921</v>
          </cell>
          <cell r="AD15">
            <v>10980.782462509373</v>
          </cell>
          <cell r="AE15">
            <v>11814.223851413833</v>
          </cell>
        </row>
        <row r="16">
          <cell r="D16">
            <v>-0.40085894698804747</v>
          </cell>
          <cell r="E16">
            <v>2.2134451018704482</v>
          </cell>
          <cell r="F16">
            <v>-2.217072544858667</v>
          </cell>
          <cell r="G16">
            <v>2.8718605253529539</v>
          </cell>
          <cell r="H16">
            <v>5.1622184203139687</v>
          </cell>
          <cell r="I16">
            <v>5.1410889770721058</v>
          </cell>
          <cell r="J16">
            <v>5.0443384841173611</v>
          </cell>
          <cell r="K16">
            <v>5.7423942986789989</v>
          </cell>
          <cell r="Q16">
            <v>5.5516861020284747</v>
          </cell>
          <cell r="R16">
            <v>5.8322164698285439</v>
          </cell>
          <cell r="S16">
            <v>6.0000000000000053</v>
          </cell>
          <cell r="T16">
            <v>6.0000000000000053</v>
          </cell>
          <cell r="U16">
            <v>6.0000000000000053</v>
          </cell>
          <cell r="V16">
            <v>6.0000000000000053</v>
          </cell>
          <cell r="W16">
            <v>6.0000000000000053</v>
          </cell>
          <cell r="X16">
            <v>6.0000000000000053</v>
          </cell>
          <cell r="Y16">
            <v>6.0000000000000053</v>
          </cell>
          <cell r="Z16">
            <v>6.0000000000000053</v>
          </cell>
          <cell r="AA16">
            <v>6.0000000000000053</v>
          </cell>
          <cell r="AB16">
            <v>6.0000000000000053</v>
          </cell>
          <cell r="AC16">
            <v>6.0000000000000053</v>
          </cell>
          <cell r="AD16">
            <v>6.0000000000000053</v>
          </cell>
          <cell r="AE16">
            <v>6.0000000000000053</v>
          </cell>
        </row>
        <row r="17">
          <cell r="C17">
            <v>104.28649418986768</v>
          </cell>
          <cell r="D17">
            <v>104.70621843451528</v>
          </cell>
          <cell r="E17">
            <v>105.34392049791083</v>
          </cell>
          <cell r="F17">
            <v>103.83636825245917</v>
          </cell>
          <cell r="G17">
            <v>132.73902422229753</v>
          </cell>
          <cell r="H17">
            <v>139.43400197164331</v>
          </cell>
          <cell r="I17">
            <v>140.79878065719615</v>
          </cell>
          <cell r="J17">
            <v>144.28875043342919</v>
          </cell>
          <cell r="K17">
            <v>146.75872904296949</v>
          </cell>
          <cell r="Q17">
            <v>166.01609517460224</v>
          </cell>
          <cell r="R17">
            <v>169.27202447895544</v>
          </cell>
          <cell r="S17">
            <v>172.65746496853455</v>
          </cell>
          <cell r="T17">
            <v>176.11061426790528</v>
          </cell>
          <cell r="U17">
            <v>178.75227348192385</v>
          </cell>
          <cell r="V17">
            <v>181.43355758415268</v>
          </cell>
          <cell r="W17">
            <v>184.15506094791496</v>
          </cell>
          <cell r="X17">
            <v>186.9173868621337</v>
          </cell>
          <cell r="Y17">
            <v>189.7211476650657</v>
          </cell>
          <cell r="Z17">
            <v>192.56696488004167</v>
          </cell>
          <cell r="AA17">
            <v>195.45546935324225</v>
          </cell>
          <cell r="AB17">
            <v>198.38730139354084</v>
          </cell>
          <cell r="AC17">
            <v>201.36311091444395</v>
          </cell>
          <cell r="AD17">
            <v>204.38355757816061</v>
          </cell>
          <cell r="AE17">
            <v>207.44931094183298</v>
          </cell>
        </row>
        <row r="18">
          <cell r="C18">
            <v>0.32509863018337359</v>
          </cell>
          <cell r="D18">
            <v>-1.7535569019932362</v>
          </cell>
          <cell r="E18">
            <v>-6.8714354428678348E-3</v>
          </cell>
          <cell r="F18">
            <v>-0.7438840021989801</v>
          </cell>
          <cell r="G18">
            <v>32.103851146689742</v>
          </cell>
          <cell r="H18">
            <v>8.0762024553541867</v>
          </cell>
          <cell r="I18">
            <v>2.7567980409034298</v>
          </cell>
          <cell r="J18">
            <v>1.7531647809723605</v>
          </cell>
          <cell r="K18">
            <v>-16.349916510609518</v>
          </cell>
          <cell r="Q18">
            <v>1.7999999999999794</v>
          </cell>
          <cell r="R18">
            <v>2</v>
          </cell>
          <cell r="S18">
            <v>2</v>
          </cell>
          <cell r="T18">
            <v>2</v>
          </cell>
          <cell r="U18">
            <v>1.5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>
            <v>200.4</v>
          </cell>
          <cell r="D19">
            <v>214.7</v>
          </cell>
          <cell r="E19">
            <v>229.9</v>
          </cell>
          <cell r="F19">
            <v>213.7</v>
          </cell>
          <cell r="G19">
            <v>324.3</v>
          </cell>
          <cell r="H19">
            <v>327.63299999999998</v>
          </cell>
          <cell r="I19">
            <v>386.97699999999998</v>
          </cell>
          <cell r="J19">
            <v>403.73399999999998</v>
          </cell>
          <cell r="K19">
            <v>481.3</v>
          </cell>
          <cell r="Q19">
            <v>873.89875712900653</v>
          </cell>
          <cell r="R19">
            <v>950.82239096110993</v>
          </cell>
          <cell r="S19">
            <v>1044.1368904893038</v>
          </cell>
          <cell r="T19">
            <v>1146.4997032069482</v>
          </cell>
          <cell r="U19">
            <v>1233.5190306803554</v>
          </cell>
          <cell r="V19">
            <v>1327.1431251089944</v>
          </cell>
          <cell r="W19">
            <v>1493.6739006690418</v>
          </cell>
          <cell r="X19">
            <v>1614.1232376140945</v>
          </cell>
          <cell r="Y19">
            <v>1744.2520123636928</v>
          </cell>
          <cell r="Z19">
            <v>1884.8356778318005</v>
          </cell>
          <cell r="AA19">
            <v>2036.7116392826224</v>
          </cell>
          <cell r="AB19">
            <v>2200.7841914604683</v>
          </cell>
          <cell r="AC19">
            <v>2378.0298482802154</v>
          </cell>
          <cell r="AD19">
            <v>2569.5030962271931</v>
          </cell>
          <cell r="AE19">
            <v>2776.3426050822509</v>
          </cell>
        </row>
        <row r="21">
          <cell r="G21">
            <v>58.3</v>
          </cell>
          <cell r="H21">
            <v>55.8</v>
          </cell>
          <cell r="I21">
            <v>45.9</v>
          </cell>
          <cell r="J21">
            <v>47.5</v>
          </cell>
          <cell r="K21">
            <v>27.8</v>
          </cell>
          <cell r="Q21">
            <v>30.4</v>
          </cell>
          <cell r="R21">
            <v>30.5</v>
          </cell>
          <cell r="S21">
            <v>29.4</v>
          </cell>
          <cell r="T21">
            <v>30.6</v>
          </cell>
          <cell r="U21">
            <v>32.742000000000004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4.0090708193168645</v>
          </cell>
          <cell r="D22">
            <v>2.9212988012606611</v>
          </cell>
          <cell r="E22">
            <v>1.446300581558112</v>
          </cell>
          <cell r="F22">
            <v>0.79634284161881208</v>
          </cell>
          <cell r="G22">
            <v>1.6000025016182398</v>
          </cell>
          <cell r="H22">
            <v>1.9446583362151049</v>
          </cell>
          <cell r="I22">
            <v>1.7700336132382608</v>
          </cell>
          <cell r="J22">
            <v>1.8873463014015999</v>
          </cell>
          <cell r="K22">
            <v>1.3569573745104002</v>
          </cell>
          <cell r="Q22">
            <v>0.60909458283103002</v>
          </cell>
          <cell r="R22">
            <v>0.43462353159727463</v>
          </cell>
          <cell r="S22">
            <v>0.34729029576461307</v>
          </cell>
          <cell r="T22">
            <v>0.27582609397416658</v>
          </cell>
          <cell r="U22">
            <v>0.17876789806907639</v>
          </cell>
          <cell r="V22">
            <v>0.10381337811416377</v>
          </cell>
          <cell r="W22">
            <v>0</v>
          </cell>
          <cell r="X22">
            <v>1.3390921457617803E-2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G23">
            <v>15</v>
          </cell>
          <cell r="H23">
            <v>30</v>
          </cell>
          <cell r="I23">
            <v>84.1</v>
          </cell>
          <cell r="J23">
            <v>53.7</v>
          </cell>
          <cell r="K23">
            <v>63.1</v>
          </cell>
          <cell r="Q23">
            <v>85</v>
          </cell>
          <cell r="R23">
            <v>95</v>
          </cell>
          <cell r="S23">
            <v>100</v>
          </cell>
          <cell r="T23">
            <v>100</v>
          </cell>
          <cell r="U23">
            <v>107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C24">
            <v>0.78907826617536003</v>
          </cell>
          <cell r="D24">
            <v>0.72621859048423221</v>
          </cell>
          <cell r="E24">
            <v>0.57568002477300007</v>
          </cell>
          <cell r="F24">
            <v>0.43966992040893194</v>
          </cell>
          <cell r="G24">
            <v>0.74147424818991992</v>
          </cell>
          <cell r="H24">
            <v>0.72176937632289007</v>
          </cell>
          <cell r="I24">
            <v>0.64458493488865964</v>
          </cell>
          <cell r="J24">
            <v>0.6839789875775999</v>
          </cell>
          <cell r="K24">
            <v>0.73552707661680006</v>
          </cell>
          <cell r="Q24">
            <v>0.43506755916502154</v>
          </cell>
          <cell r="R24">
            <v>0.43462353159727463</v>
          </cell>
          <cell r="S24">
            <v>0.43411286970576629</v>
          </cell>
          <cell r="T24">
            <v>0.43339853176043486</v>
          </cell>
          <cell r="U24">
            <v>0.43275984310625432</v>
          </cell>
          <cell r="V24">
            <v>0.43252330289463192</v>
          </cell>
          <cell r="W24">
            <v>0.43252330289463192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G25">
            <v>44</v>
          </cell>
          <cell r="H25">
            <v>52</v>
          </cell>
          <cell r="I25">
            <v>59.6</v>
          </cell>
          <cell r="J25">
            <v>53.6</v>
          </cell>
          <cell r="K25">
            <v>89.6</v>
          </cell>
          <cell r="Q25">
            <v>97.5</v>
          </cell>
          <cell r="R25">
            <v>92.3</v>
          </cell>
          <cell r="S25">
            <v>100</v>
          </cell>
          <cell r="T25">
            <v>108</v>
          </cell>
          <cell r="U25">
            <v>115.56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G26">
            <v>-83.1</v>
          </cell>
          <cell r="H26">
            <v>-73.099999999999994</v>
          </cell>
          <cell r="I26">
            <v>-72.7</v>
          </cell>
          <cell r="J26">
            <v>-72</v>
          </cell>
          <cell r="K26">
            <v>-58.4</v>
          </cell>
          <cell r="Q26">
            <v>-62.1</v>
          </cell>
          <cell r="R26">
            <v>-59</v>
          </cell>
          <cell r="S26">
            <v>-60</v>
          </cell>
          <cell r="T26">
            <v>-60</v>
          </cell>
          <cell r="U26">
            <v>-64.2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G27">
            <v>-128.69999999999999</v>
          </cell>
          <cell r="H27">
            <v>-45.5</v>
          </cell>
          <cell r="I27">
            <v>0</v>
          </cell>
          <cell r="J27">
            <v>2.7</v>
          </cell>
          <cell r="K27">
            <v>-2.7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</row>
        <row r="28">
          <cell r="G28">
            <v>69.099999999999994</v>
          </cell>
          <cell r="H28">
            <v>43.5</v>
          </cell>
          <cell r="I28">
            <v>17.7</v>
          </cell>
          <cell r="J28">
            <v>11.9</v>
          </cell>
          <cell r="K28">
            <v>18.7</v>
          </cell>
          <cell r="Q28">
            <v>18.100000000000001</v>
          </cell>
          <cell r="R28">
            <v>22.6</v>
          </cell>
          <cell r="S28">
            <v>20</v>
          </cell>
          <cell r="T28">
            <v>20</v>
          </cell>
          <cell r="U28">
            <v>21.4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G29">
            <v>36.9</v>
          </cell>
          <cell r="H29">
            <v>29.6</v>
          </cell>
          <cell r="I29">
            <v>23.5</v>
          </cell>
          <cell r="J29">
            <v>47.8</v>
          </cell>
          <cell r="K29">
            <v>19.100000000000001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Q30">
            <v>21.7</v>
          </cell>
          <cell r="R30">
            <v>18.8</v>
          </cell>
          <cell r="S30">
            <v>15.598095501183529</v>
          </cell>
          <cell r="T30">
            <v>18.53511296264973</v>
          </cell>
          <cell r="U30">
            <v>24.737260461766748</v>
          </cell>
          <cell r="V30">
            <v>25.951728828501661</v>
          </cell>
          <cell r="W30">
            <v>18.513024990537215</v>
          </cell>
          <cell r="X30">
            <v>8.9103468132612562</v>
          </cell>
          <cell r="Y30">
            <v>8.18047949803743</v>
          </cell>
          <cell r="Z30">
            <v>8.3790191626923587</v>
          </cell>
          <cell r="AA30">
            <v>8.5973499456871547</v>
          </cell>
          <cell r="AB30">
            <v>8.8132147964676744</v>
          </cell>
          <cell r="AC30">
            <v>10.007101703879055</v>
          </cell>
          <cell r="AD30">
            <v>10.50529304766142</v>
          </cell>
          <cell r="AE30">
            <v>10.902921211053657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Q31">
            <v>7.3526417498888632</v>
          </cell>
          <cell r="R31">
            <v>7.34513768399394</v>
          </cell>
          <cell r="S31">
            <v>4.4019044988164699</v>
          </cell>
          <cell r="T31">
            <v>1.4648870373502698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Q32">
            <v>32.327318656566199</v>
          </cell>
          <cell r="R32">
            <v>12.559923386224789</v>
          </cell>
          <cell r="S32">
            <v>15.977343347104636</v>
          </cell>
          <cell r="T32">
            <v>-0.11020763874873296</v>
          </cell>
          <cell r="U32">
            <v>-5.6900813784835691E-2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4">
          <cell r="G34">
            <v>132.29999999999998</v>
          </cell>
          <cell r="H34">
            <v>42</v>
          </cell>
          <cell r="I34">
            <v>28.099999999999994</v>
          </cell>
          <cell r="J34">
            <v>76.900000000000006</v>
          </cell>
          <cell r="K34">
            <v>14.600000000000001</v>
          </cell>
          <cell r="Q34">
            <v>59.997111234463432</v>
          </cell>
          <cell r="R34">
            <v>38.933110755570709</v>
          </cell>
          <cell r="S34">
            <v>45.910585413001343</v>
          </cell>
          <cell r="T34">
            <v>35.203135464281502</v>
          </cell>
        </row>
        <row r="35">
          <cell r="G35">
            <v>96.1</v>
          </cell>
          <cell r="H35">
            <v>133.4</v>
          </cell>
          <cell r="I35">
            <v>151</v>
          </cell>
          <cell r="J35">
            <v>231.4</v>
          </cell>
          <cell r="K35">
            <v>243.5</v>
          </cell>
          <cell r="Q35">
            <v>435.07869623237906</v>
          </cell>
          <cell r="R35">
            <v>448.00587986280323</v>
          </cell>
          <cell r="S35">
            <v>495.01646527580459</v>
          </cell>
          <cell r="T35">
            <v>531.31960074008612</v>
          </cell>
        </row>
        <row r="36">
          <cell r="G36">
            <v>26.5</v>
          </cell>
          <cell r="H36">
            <v>8.1999999999999993</v>
          </cell>
          <cell r="I36">
            <v>6.8000000000000007</v>
          </cell>
          <cell r="J36">
            <v>8.9000000000000021</v>
          </cell>
          <cell r="K36">
            <v>21.199999999999996</v>
          </cell>
          <cell r="Q36">
            <v>10.089030000000008</v>
          </cell>
          <cell r="R36">
            <v>10.795262100000002</v>
          </cell>
          <cell r="S36">
            <v>11.550930447000013</v>
          </cell>
          <cell r="T36">
            <v>12.359495578289994</v>
          </cell>
          <cell r="U36">
            <v>13.224660268770322</v>
          </cell>
          <cell r="V36">
            <v>14.150386487584228</v>
          </cell>
          <cell r="W36">
            <v>-216.29876488164456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</row>
        <row r="38">
          <cell r="C38">
            <v>7.8591797087999993</v>
          </cell>
          <cell r="D38">
            <v>16.423281395550003</v>
          </cell>
          <cell r="E38">
            <v>0</v>
          </cell>
          <cell r="F38">
            <v>0</v>
          </cell>
          <cell r="G38">
            <v>37.80766470975999</v>
          </cell>
          <cell r="H38">
            <v>41.406331954049996</v>
          </cell>
          <cell r="I38">
            <v>17.660247815432353</v>
          </cell>
          <cell r="J38">
            <v>28.649116704000001</v>
          </cell>
          <cell r="K38">
            <v>28.377810684000007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</row>
        <row r="39">
          <cell r="C39">
            <v>15.051349819838977</v>
          </cell>
          <cell r="D39">
            <v>13.355335621625123</v>
          </cell>
          <cell r="E39">
            <v>11.760560795470536</v>
          </cell>
          <cell r="F39">
            <v>7.7286183806299995</v>
          </cell>
          <cell r="G39">
            <v>15.854275848719995</v>
          </cell>
          <cell r="H39">
            <v>20.295462379342499</v>
          </cell>
          <cell r="I39">
            <v>22.751865099814363</v>
          </cell>
          <cell r="J39">
            <v>36.650910576800001</v>
          </cell>
          <cell r="K39">
            <v>35.315934793200007</v>
          </cell>
          <cell r="Q39">
            <v>28.968538359443794</v>
          </cell>
          <cell r="R39">
            <v>27.078262964398679</v>
          </cell>
          <cell r="S39">
            <v>22.711048891526868</v>
          </cell>
          <cell r="T39">
            <v>20.543090405444612</v>
          </cell>
          <cell r="U39">
            <v>15.146594508718902</v>
          </cell>
          <cell r="V39">
            <v>10.553568590629018</v>
          </cell>
          <cell r="W39">
            <v>6.8338681857351853</v>
          </cell>
          <cell r="X39">
            <v>4.325233028946319</v>
          </cell>
          <cell r="Y39">
            <v>0.77854194521033737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301.5</v>
          </cell>
          <cell r="H41">
            <v>366.2</v>
          </cell>
          <cell r="I41">
            <v>394.3</v>
          </cell>
          <cell r="J41">
            <v>432.2</v>
          </cell>
          <cell r="K41">
            <v>460.1</v>
          </cell>
          <cell r="Q41">
            <v>789.45668134343373</v>
          </cell>
          <cell r="R41">
            <v>858.09349561377519</v>
          </cell>
          <cell r="S41">
            <v>916.59852370289548</v>
          </cell>
          <cell r="T41">
            <v>994.43512166074902</v>
          </cell>
          <cell r="U41">
            <v>1083.6362983555582</v>
          </cell>
          <cell r="V41">
            <v>1180.8429639479716</v>
          </cell>
          <cell r="W41">
            <v>1286.7738958080995</v>
          </cell>
          <cell r="X41">
            <v>1402.2124309770938</v>
          </cell>
          <cell r="Y41">
            <v>1528.0122666483596</v>
          </cell>
          <cell r="Z41">
            <v>1665.1037819414837</v>
          </cell>
          <cell r="AA41">
            <v>1814.5009278282621</v>
          </cell>
          <cell r="AB41">
            <v>1977.3087362832148</v>
          </cell>
          <cell r="AC41">
            <v>2154.7315043228491</v>
          </cell>
          <cell r="AD41">
            <v>2348.0817136027085</v>
          </cell>
          <cell r="AE41">
            <v>2558.789751696067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267.8</v>
          </cell>
          <cell r="H42">
            <v>330.3</v>
          </cell>
          <cell r="I42">
            <v>369.3</v>
          </cell>
          <cell r="J42">
            <v>401.1</v>
          </cell>
          <cell r="K42">
            <v>438.9</v>
          </cell>
          <cell r="Q42">
            <v>759.95668134343373</v>
          </cell>
          <cell r="R42">
            <v>826.7760934218976</v>
          </cell>
          <cell r="S42">
            <v>897.05206136275888</v>
          </cell>
          <cell r="T42">
            <v>973.30148657859331</v>
          </cell>
          <cell r="U42">
            <v>1060.8986203706668</v>
          </cell>
          <cell r="V42">
            <v>1156.379496204027</v>
          </cell>
          <cell r="W42">
            <v>1260.4536508623894</v>
          </cell>
          <cell r="X42">
            <v>1373.8944794400045</v>
          </cell>
          <cell r="Y42">
            <v>1497.5449825896051</v>
          </cell>
          <cell r="Z42">
            <v>1632.3240310226697</v>
          </cell>
          <cell r="AA42">
            <v>1779.2331938147101</v>
          </cell>
          <cell r="AB42">
            <v>1939.3641812580343</v>
          </cell>
          <cell r="AC42">
            <v>2113.9069575712574</v>
          </cell>
          <cell r="AD42">
            <v>2304.1585837526709</v>
          </cell>
          <cell r="AE42">
            <v>2511.5328562904115</v>
          </cell>
        </row>
        <row r="43">
          <cell r="C43" t="str">
            <v>=</v>
          </cell>
          <cell r="D43" t="str">
            <v>=</v>
          </cell>
          <cell r="E43" t="str">
            <v>=</v>
          </cell>
          <cell r="F43" t="str">
            <v>=</v>
          </cell>
          <cell r="G43" t="str">
            <v>=</v>
          </cell>
          <cell r="H43" t="str">
            <v>=</v>
          </cell>
          <cell r="I43" t="str">
            <v>=</v>
          </cell>
          <cell r="J43" t="str">
            <v>=</v>
          </cell>
          <cell r="K43" t="str">
            <v>=</v>
          </cell>
          <cell r="Q43" t="str">
            <v>=</v>
          </cell>
          <cell r="R43" t="str">
            <v>=</v>
          </cell>
          <cell r="AC43" t="str">
            <v>=</v>
          </cell>
          <cell r="AD43" t="str">
            <v>=</v>
          </cell>
          <cell r="AE43" t="str">
            <v>=</v>
          </cell>
        </row>
      </sheetData>
      <sheetData sheetId="16" refreshError="1">
        <row r="13">
          <cell r="A13" t="str">
            <v xml:space="preserve">SDR charges </v>
          </cell>
          <cell r="C13">
            <v>0.78907826617536003</v>
          </cell>
          <cell r="D13">
            <v>0.72621859048423221</v>
          </cell>
          <cell r="E13">
            <v>0.57568002477300007</v>
          </cell>
          <cell r="F13">
            <v>0.43966992040893194</v>
          </cell>
          <cell r="G13">
            <v>0.74147424818991992</v>
          </cell>
          <cell r="H13">
            <v>0.72176937632289007</v>
          </cell>
          <cell r="I13">
            <v>0.64458493488865964</v>
          </cell>
          <cell r="J13">
            <v>0.6839789875775999</v>
          </cell>
          <cell r="K13">
            <v>0.73552707661680006</v>
          </cell>
          <cell r="Q13">
            <v>0.43506755916502154</v>
          </cell>
          <cell r="R13">
            <v>0.43462353159727463</v>
          </cell>
          <cell r="S13">
            <v>0.43411286970576629</v>
          </cell>
          <cell r="T13">
            <v>0.43339853176043486</v>
          </cell>
          <cell r="U13">
            <v>0.43275984310625432</v>
          </cell>
          <cell r="V13">
            <v>0.43252330289463192</v>
          </cell>
          <cell r="W13">
            <v>0.43252330289463192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C14">
            <v>7.8591797087999993</v>
          </cell>
          <cell r="D14">
            <v>16.423281395550003</v>
          </cell>
          <cell r="E14">
            <v>0</v>
          </cell>
          <cell r="F14">
            <v>0</v>
          </cell>
          <cell r="G14">
            <v>37.80766470975999</v>
          </cell>
          <cell r="H14">
            <v>41.406331954049996</v>
          </cell>
          <cell r="I14">
            <v>17.660247815432353</v>
          </cell>
          <cell r="J14">
            <v>28.649116704000001</v>
          </cell>
          <cell r="K14">
            <v>28.377810684000007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24.572915373759994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C16">
            <v>7.8591797087999993</v>
          </cell>
          <cell r="D16">
            <v>16.423281395550003</v>
          </cell>
          <cell r="E16">
            <v>0</v>
          </cell>
          <cell r="F16">
            <v>0</v>
          </cell>
          <cell r="G16">
            <v>13.234749335999995</v>
          </cell>
          <cell r="H16">
            <v>41.406331954049996</v>
          </cell>
          <cell r="I16">
            <v>17.660247815432353</v>
          </cell>
          <cell r="J16">
            <v>28.649116704000001</v>
          </cell>
          <cell r="K16">
            <v>28.377810684000007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C17">
            <v>15.051349819838977</v>
          </cell>
          <cell r="D17">
            <v>13.355335621625123</v>
          </cell>
          <cell r="E17">
            <v>11.760560795470536</v>
          </cell>
          <cell r="F17">
            <v>7.7286183806299995</v>
          </cell>
          <cell r="G17">
            <v>15.854275848719995</v>
          </cell>
          <cell r="H17">
            <v>20.295462379342499</v>
          </cell>
          <cell r="I17">
            <v>22.751865099814363</v>
          </cell>
          <cell r="J17">
            <v>36.650910576800001</v>
          </cell>
          <cell r="K17">
            <v>35.315934793200007</v>
          </cell>
          <cell r="Q17">
            <v>28.968538359443794</v>
          </cell>
          <cell r="R17">
            <v>27.078262964398679</v>
          </cell>
          <cell r="S17">
            <v>22.711048891526868</v>
          </cell>
          <cell r="T17">
            <v>20.543090405444612</v>
          </cell>
          <cell r="U17">
            <v>15.146594508718902</v>
          </cell>
          <cell r="V17">
            <v>10.553568590629018</v>
          </cell>
          <cell r="W17">
            <v>6.8338681857351853</v>
          </cell>
          <cell r="X17">
            <v>4.325233028946319</v>
          </cell>
          <cell r="Y17">
            <v>0.77854194521033737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C18">
            <v>14.669528520331776</v>
          </cell>
          <cell r="D18">
            <v>13.305785172842127</v>
          </cell>
          <cell r="E18">
            <v>10.491585691486536</v>
          </cell>
          <cell r="F18">
            <v>4.3639659995499995</v>
          </cell>
          <cell r="G18">
            <v>1.9871995999999994</v>
          </cell>
          <cell r="H18">
            <v>0</v>
          </cell>
          <cell r="I18">
            <v>0</v>
          </cell>
          <cell r="J18">
            <v>9.3109629288000004</v>
          </cell>
          <cell r="K18">
            <v>12.297051296400003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C19">
            <v>0.38182129950720001</v>
          </cell>
          <cell r="D19">
            <v>4.9550448782997011E-2</v>
          </cell>
          <cell r="E19">
            <v>1.268975103984</v>
          </cell>
          <cell r="F19">
            <v>3.36465238108</v>
          </cell>
          <cell r="G19">
            <v>13.867076248719997</v>
          </cell>
          <cell r="H19">
            <v>20.295462379342499</v>
          </cell>
          <cell r="I19">
            <v>22.751865099814363</v>
          </cell>
          <cell r="J19">
            <v>27.339947647999999</v>
          </cell>
          <cell r="K19">
            <v>23.018883496800004</v>
          </cell>
          <cell r="Q19">
            <v>28.968538359443794</v>
          </cell>
          <cell r="R19">
            <v>27.078262964398679</v>
          </cell>
          <cell r="S19">
            <v>22.711048891526868</v>
          </cell>
          <cell r="T19">
            <v>20.543090405444612</v>
          </cell>
          <cell r="U19">
            <v>15.146594508718902</v>
          </cell>
          <cell r="V19">
            <v>10.553568590629018</v>
          </cell>
          <cell r="W19">
            <v>6.8338681857351853</v>
          </cell>
          <cell r="X19">
            <v>4.325233028946319</v>
          </cell>
          <cell r="Y19">
            <v>0.77854194521033737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Q20">
            <v>7.3526417498888632</v>
          </cell>
          <cell r="R20">
            <v>7.34513768399394</v>
          </cell>
          <cell r="S20">
            <v>4.4019044988164699</v>
          </cell>
          <cell r="T20">
            <v>1.4648870373502698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1">
          <cell r="C21">
            <v>81.621848690411909</v>
          </cell>
          <cell r="D21">
            <v>88.350293215774926</v>
          </cell>
          <cell r="E21">
            <v>73.571292063486013</v>
          </cell>
          <cell r="F21">
            <v>70.300279820248008</v>
          </cell>
          <cell r="G21">
            <v>163.28779369207999</v>
          </cell>
          <cell r="H21">
            <v>176.63976038645998</v>
          </cell>
          <cell r="I21">
            <v>168.17487124896076</v>
          </cell>
          <cell r="J21">
            <v>173.87793070960001</v>
          </cell>
          <cell r="K21">
            <v>165.29318936490006</v>
          </cell>
          <cell r="Q21">
            <v>108.36178098421448</v>
          </cell>
          <cell r="R21">
            <v>81.172924579708507</v>
          </cell>
          <cell r="S21">
            <v>58.366501378712478</v>
          </cell>
          <cell r="T21">
            <v>37.727368193657774</v>
          </cell>
          <cell r="U21">
            <v>22.525175799271135</v>
          </cell>
          <cell r="V21">
            <v>11.959295276434759</v>
          </cell>
          <cell r="W21">
            <v>5.1254270906995751</v>
          </cell>
          <cell r="X21">
            <v>0.80019406175325614</v>
          </cell>
          <cell r="Y21">
            <v>2.1652116542918716E-2</v>
          </cell>
          <cell r="Z21">
            <v>2.1652116542918716E-2</v>
          </cell>
          <cell r="AA21">
            <v>2.1652116542918716E-2</v>
          </cell>
          <cell r="AB21">
            <v>2.1652116542918716E-2</v>
          </cell>
          <cell r="AC21">
            <v>0</v>
          </cell>
          <cell r="AD21">
            <v>0</v>
          </cell>
          <cell r="AE21">
            <v>0</v>
          </cell>
        </row>
        <row r="22">
          <cell r="C22">
            <v>28.132003031865597</v>
          </cell>
          <cell r="D22">
            <v>16.087855075354927</v>
          </cell>
          <cell r="E22">
            <v>5.0466364483500001</v>
          </cell>
          <cell r="F22">
            <v>0.98844076999999997</v>
          </cell>
          <cell r="G22">
            <v>24.572915373759994</v>
          </cell>
          <cell r="H22">
            <v>23.405290656929999</v>
          </cell>
          <cell r="I22">
            <v>22.95832216006206</v>
          </cell>
          <cell r="J22">
            <v>15.518271548</v>
          </cell>
          <cell r="K22">
            <v>3.0742628240999994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</row>
        <row r="23">
          <cell r="C23">
            <v>53.489845658546315</v>
          </cell>
          <cell r="D23">
            <v>72.262438140420016</v>
          </cell>
          <cell r="E23">
            <v>68.524655615135998</v>
          </cell>
          <cell r="F23">
            <v>69.311839050247997</v>
          </cell>
          <cell r="G23">
            <v>138.71487831831996</v>
          </cell>
          <cell r="H23">
            <v>153.23446972952999</v>
          </cell>
          <cell r="I23">
            <v>145.21654908889872</v>
          </cell>
          <cell r="J23">
            <v>158.35965916160004</v>
          </cell>
          <cell r="K23">
            <v>162.21892654080006</v>
          </cell>
          <cell r="Q23">
            <v>108.36178098421448</v>
          </cell>
          <cell r="R23">
            <v>81.172924579708507</v>
          </cell>
          <cell r="S23">
            <v>58.366501378712478</v>
          </cell>
          <cell r="T23">
            <v>37.727368193657774</v>
          </cell>
          <cell r="U23">
            <v>22.525175799271135</v>
          </cell>
          <cell r="V23">
            <v>11.959295276434759</v>
          </cell>
          <cell r="W23">
            <v>5.1254270906995751</v>
          </cell>
          <cell r="X23">
            <v>0.80019406175325614</v>
          </cell>
          <cell r="Y23">
            <v>2.1652116542918716E-2</v>
          </cell>
          <cell r="Z23">
            <v>2.1652116542918716E-2</v>
          </cell>
          <cell r="AA23">
            <v>2.1652116542918716E-2</v>
          </cell>
          <cell r="AB23">
            <v>2.1652116542918716E-2</v>
          </cell>
          <cell r="AC23">
            <v>0</v>
          </cell>
          <cell r="AD23">
            <v>0</v>
          </cell>
          <cell r="AE23">
            <v>0</v>
          </cell>
        </row>
        <row r="25">
          <cell r="K25">
            <v>360.9</v>
          </cell>
          <cell r="Q25">
            <v>258.87099999999998</v>
          </cell>
          <cell r="R25">
            <v>259.12099999999998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7">
          <cell r="C27">
            <v>220.952427</v>
          </cell>
          <cell r="D27">
            <v>228.90096599999998</v>
          </cell>
          <cell r="E27">
            <v>197.3535</v>
          </cell>
          <cell r="F27">
            <v>177.80600000000001</v>
          </cell>
          <cell r="G27">
            <v>205.42450000000002</v>
          </cell>
          <cell r="H27">
            <v>233.30799999999999</v>
          </cell>
          <cell r="I27">
            <v>226.452</v>
          </cell>
          <cell r="J27">
            <v>216.48925000000003</v>
          </cell>
          <cell r="K27">
            <v>207.76825000000002</v>
          </cell>
          <cell r="Q27">
            <v>124.53443000000001</v>
          </cell>
          <cell r="R27">
            <v>93.383030000000019</v>
          </cell>
          <cell r="S27">
            <v>67.225030000000018</v>
          </cell>
          <cell r="T27">
            <v>43.525030000000015</v>
          </cell>
          <cell r="U27">
            <v>26.025030000000015</v>
          </cell>
          <cell r="V27">
            <v>13.825030000000016</v>
          </cell>
          <cell r="W27">
            <v>5.9250300000000156</v>
          </cell>
          <cell r="X27">
            <v>0.92503000000001556</v>
          </cell>
          <cell r="Y27">
            <v>2.503000000001554E-2</v>
          </cell>
          <cell r="Z27">
            <v>2.503000000001554E-2</v>
          </cell>
          <cell r="AA27">
            <v>2.503000000001554E-2</v>
          </cell>
          <cell r="AB27">
            <v>2.503000000001554E-2</v>
          </cell>
          <cell r="AC27">
            <v>2.503000000001554E-2</v>
          </cell>
          <cell r="AD27">
            <v>2.503000000001554E-2</v>
          </cell>
          <cell r="AE27">
            <v>2.503000000001554E-2</v>
          </cell>
        </row>
      </sheetData>
      <sheetData sheetId="17" refreshError="1">
        <row r="13">
          <cell r="A13" t="str">
            <v xml:space="preserve">  CFAF/DTS (end of period)</v>
          </cell>
          <cell r="C13">
            <v>364.85141500000003</v>
          </cell>
          <cell r="D13">
            <v>370.47359999999998</v>
          </cell>
          <cell r="E13">
            <v>387.76773000000003</v>
          </cell>
          <cell r="F13">
            <v>404.90294</v>
          </cell>
          <cell r="G13">
            <v>780.43581000000006</v>
          </cell>
          <cell r="H13">
            <v>728.38010000000008</v>
          </cell>
          <cell r="I13">
            <v>758.81149200000004</v>
          </cell>
          <cell r="J13">
            <v>817.97446000000002</v>
          </cell>
          <cell r="K13">
            <v>762.60424168595796</v>
          </cell>
          <cell r="Q13">
            <v>880.65967131274158</v>
          </cell>
          <cell r="R13">
            <v>879.74920152014727</v>
          </cell>
          <cell r="S13">
            <v>878.46119272069927</v>
          </cell>
          <cell r="T13">
            <v>877.07819842048821</v>
          </cell>
          <cell r="U13">
            <v>875.81366998332169</v>
          </cell>
          <cell r="V13">
            <v>865.04660578926382</v>
          </cell>
          <cell r="W13">
            <v>865.04660578926382</v>
          </cell>
          <cell r="X13">
            <v>865.04660578926382</v>
          </cell>
          <cell r="Y13">
            <v>865.04660578926382</v>
          </cell>
          <cell r="Z13">
            <v>865.04660578926382</v>
          </cell>
          <cell r="AA13">
            <v>865.04660578926382</v>
          </cell>
          <cell r="AB13">
            <v>865.04660578926382</v>
          </cell>
        </row>
        <row r="17">
          <cell r="G17">
            <v>80.900000000000006</v>
          </cell>
          <cell r="H17">
            <v>81.599999999999994</v>
          </cell>
          <cell r="I17">
            <v>83.1</v>
          </cell>
          <cell r="J17">
            <v>101.4</v>
          </cell>
          <cell r="K17">
            <v>108.69999999999999</v>
          </cell>
          <cell r="Q17">
            <v>97.5</v>
          </cell>
          <cell r="R17">
            <v>92.3</v>
          </cell>
          <cell r="S17">
            <v>100</v>
          </cell>
          <cell r="T17">
            <v>108</v>
          </cell>
          <cell r="U17">
            <v>115.56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8">
          <cell r="G18">
            <v>44</v>
          </cell>
          <cell r="H18">
            <v>52</v>
          </cell>
          <cell r="I18">
            <v>59.6</v>
          </cell>
          <cell r="J18">
            <v>53.6</v>
          </cell>
          <cell r="K18">
            <v>89.6</v>
          </cell>
          <cell r="Q18">
            <v>97.5</v>
          </cell>
          <cell r="R18">
            <v>92.3</v>
          </cell>
          <cell r="S18">
            <v>100</v>
          </cell>
          <cell r="T18">
            <v>108</v>
          </cell>
          <cell r="U18">
            <v>115.56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G19">
            <v>36.9</v>
          </cell>
          <cell r="H19">
            <v>29.6</v>
          </cell>
          <cell r="I19">
            <v>23.5</v>
          </cell>
          <cell r="J19">
            <v>47.8</v>
          </cell>
          <cell r="K19">
            <v>19.100000000000001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Q20">
            <v>32.327318656566199</v>
          </cell>
          <cell r="R20">
            <v>12.559923386224789</v>
          </cell>
          <cell r="S20">
            <v>15.977343347104636</v>
          </cell>
          <cell r="T20">
            <v>-0.11020763874873296</v>
          </cell>
          <cell r="U20">
            <v>-5.6900813784835691E-2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3">
          <cell r="G23">
            <v>301.5</v>
          </cell>
          <cell r="H23">
            <v>366.2</v>
          </cell>
          <cell r="I23">
            <v>394.3</v>
          </cell>
          <cell r="J23">
            <v>432.2</v>
          </cell>
          <cell r="K23">
            <v>460.1</v>
          </cell>
          <cell r="Q23">
            <v>789.45668134343373</v>
          </cell>
          <cell r="R23">
            <v>858.09349561377519</v>
          </cell>
          <cell r="S23">
            <v>916.59852370289548</v>
          </cell>
          <cell r="T23">
            <v>994.43512166074902</v>
          </cell>
          <cell r="U23">
            <v>1083.6362983555582</v>
          </cell>
          <cell r="V23">
            <v>1180.8429639479716</v>
          </cell>
          <cell r="W23">
            <v>1286.7738958080995</v>
          </cell>
          <cell r="X23">
            <v>1402.2124309770938</v>
          </cell>
          <cell r="Y23">
            <v>1528.0122666483596</v>
          </cell>
          <cell r="Z23">
            <v>1665.1037819414837</v>
          </cell>
          <cell r="AA23">
            <v>1814.5009278282621</v>
          </cell>
          <cell r="AB23">
            <v>1977.3087362832148</v>
          </cell>
        </row>
        <row r="24">
          <cell r="G24">
            <v>84.1</v>
          </cell>
          <cell r="H24">
            <v>73.5</v>
          </cell>
          <cell r="I24">
            <v>101.8</v>
          </cell>
          <cell r="J24">
            <v>65.599999999999994</v>
          </cell>
          <cell r="K24">
            <v>81.8</v>
          </cell>
          <cell r="Q24">
            <v>103.1</v>
          </cell>
          <cell r="R24">
            <v>117.6</v>
          </cell>
          <cell r="S24">
            <v>120</v>
          </cell>
          <cell r="T24">
            <v>120</v>
          </cell>
          <cell r="U24">
            <v>128.4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8">
          <cell r="E28">
            <v>219.06836015355634</v>
          </cell>
          <cell r="F28">
            <v>200.29449638575028</v>
          </cell>
          <cell r="G28">
            <v>439.14000650348657</v>
          </cell>
          <cell r="H28">
            <v>483.37428907450271</v>
          </cell>
          <cell r="I28">
            <v>505.41069198627775</v>
          </cell>
          <cell r="J28">
            <v>527.95408599999996</v>
          </cell>
          <cell r="K28">
            <v>582.90395599999999</v>
          </cell>
          <cell r="Q28">
            <v>840.69477223889089</v>
          </cell>
          <cell r="R28">
            <v>893.46477342644175</v>
          </cell>
          <cell r="S28">
            <v>950.2037495436897</v>
          </cell>
          <cell r="T28">
            <v>1012.8349082218685</v>
          </cell>
          <cell r="U28">
            <v>1084.6527465666231</v>
          </cell>
          <cell r="V28">
            <v>1108.8606247715006</v>
          </cell>
          <cell r="W28">
            <v>1169.6127459783017</v>
          </cell>
          <cell r="X28">
            <v>1234.386929957062</v>
          </cell>
          <cell r="Y28">
            <v>1303.4721588215184</v>
          </cell>
          <cell r="Z28">
            <v>1377.1791724670588</v>
          </cell>
          <cell r="AA28">
            <v>1455.8421477328304</v>
          </cell>
          <cell r="AB28">
            <v>1539.8205087943304</v>
          </cell>
        </row>
        <row r="29">
          <cell r="E29">
            <v>152.4</v>
          </cell>
          <cell r="F29">
            <v>140.5</v>
          </cell>
          <cell r="G29">
            <v>267.10000000000002</v>
          </cell>
          <cell r="H29">
            <v>287.10000000000002</v>
          </cell>
          <cell r="I29">
            <v>193.83</v>
          </cell>
          <cell r="J29">
            <v>216.94</v>
          </cell>
          <cell r="K29">
            <v>250.8</v>
          </cell>
          <cell r="Q29">
            <v>328.02022340000002</v>
          </cell>
          <cell r="R29">
            <v>341.86974885200004</v>
          </cell>
          <cell r="S29">
            <v>356.32673206631</v>
          </cell>
          <cell r="T29">
            <v>371.4186987878806</v>
          </cell>
          <cell r="U29">
            <v>387.17445525403986</v>
          </cell>
          <cell r="V29">
            <v>403.16901336523665</v>
          </cell>
          <cell r="W29">
            <v>419.92268437830921</v>
          </cell>
          <cell r="X29">
            <v>437.47425753644097</v>
          </cell>
          <cell r="Y29">
            <v>455.86457637856745</v>
          </cell>
          <cell r="Z29">
            <v>475.1366494811453</v>
          </cell>
          <cell r="AA29">
            <v>495.33576722740065</v>
          </cell>
          <cell r="AB29">
            <v>516.50962493404927</v>
          </cell>
        </row>
        <row r="32">
          <cell r="C32">
            <v>1551.5</v>
          </cell>
          <cell r="D32">
            <v>1551.5</v>
          </cell>
          <cell r="E32">
            <v>1595.5</v>
          </cell>
          <cell r="F32">
            <v>1537.8</v>
          </cell>
          <cell r="G32">
            <v>2022.3</v>
          </cell>
          <cell r="H32">
            <v>2233.96</v>
          </cell>
          <cell r="I32">
            <v>2371.8000000000002</v>
          </cell>
          <cell r="J32">
            <v>2553.1968137343379</v>
          </cell>
          <cell r="K32">
            <v>2746.027633432393</v>
          </cell>
          <cell r="Q32">
            <v>4188.4106318049153</v>
          </cell>
          <cell r="R32">
            <v>4519.6222577082463</v>
          </cell>
          <cell r="S32">
            <v>4886.6155850341565</v>
          </cell>
          <cell r="T32">
            <v>5283.4087705389311</v>
          </cell>
          <cell r="U32">
            <v>5684.4194962228357</v>
          </cell>
          <cell r="V32">
            <v>6115.8669359861487</v>
          </cell>
          <cell r="W32">
            <v>6580.0612364274966</v>
          </cell>
          <cell r="X32">
            <v>7079.4878842723438</v>
          </cell>
          <cell r="Y32">
            <v>7616.8210146886149</v>
          </cell>
          <cell r="Z32">
            <v>8194.9377297034807</v>
          </cell>
          <cell r="AA32">
            <v>8816.9335033879743</v>
          </cell>
          <cell r="AB32">
            <v>9486.1387562951204</v>
          </cell>
        </row>
        <row r="35">
          <cell r="K35">
            <v>135.5</v>
          </cell>
          <cell r="Q35">
            <v>124.44899999999998</v>
          </cell>
          <cell r="R35">
            <v>115.69899999999998</v>
          </cell>
          <cell r="S35">
            <v>107.645</v>
          </cell>
          <cell r="T35">
            <v>100.48099999999999</v>
          </cell>
          <cell r="U35">
            <v>93.316999999999993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K36">
            <v>122.4</v>
          </cell>
          <cell r="Q36">
            <v>67.001999999999995</v>
          </cell>
          <cell r="R36">
            <v>76.001999999999995</v>
          </cell>
          <cell r="S36">
            <v>48.60199999999999</v>
          </cell>
          <cell r="T36">
            <v>29.201999999999998</v>
          </cell>
          <cell r="U36">
            <v>12.701999999999998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</sheetData>
      <sheetData sheetId="18" refreshError="1">
        <row r="13">
          <cell r="A13" t="str">
            <v>Real secondary sector GDP</v>
          </cell>
          <cell r="C13">
            <v>277.08120000000002</v>
          </cell>
          <cell r="D13">
            <v>273.72990680000004</v>
          </cell>
          <cell r="E13">
            <v>287.60295955079999</v>
          </cell>
          <cell r="F13">
            <v>280.404</v>
          </cell>
          <cell r="G13">
            <v>279.12168696237848</v>
          </cell>
          <cell r="H13">
            <v>311.7234150800067</v>
          </cell>
          <cell r="I13">
            <v>328.15117591641734</v>
          </cell>
          <cell r="J13">
            <v>347.49972573742917</v>
          </cell>
          <cell r="K13">
            <v>376.77185654854975</v>
          </cell>
          <cell r="Q13">
            <v>570.99956176568492</v>
          </cell>
          <cell r="R13">
            <v>606.87952688502662</v>
          </cell>
          <cell r="S13">
            <v>643.29229849812828</v>
          </cell>
          <cell r="T13">
            <v>681.88983640801598</v>
          </cell>
          <cell r="U13">
            <v>722.80322659249703</v>
          </cell>
          <cell r="V13">
            <v>766.17142018804691</v>
          </cell>
          <cell r="W13">
            <v>0</v>
          </cell>
        </row>
        <row r="14">
          <cell r="C14">
            <v>1311.9712000000002</v>
          </cell>
          <cell r="D14">
            <v>1326.1199068000001</v>
          </cell>
          <cell r="E14">
            <v>1356.2229595507999</v>
          </cell>
          <cell r="F14">
            <v>1339.4640000000002</v>
          </cell>
          <cell r="G14">
            <v>1359.5147259855255</v>
          </cell>
          <cell r="H14">
            <v>1437.3419336408715</v>
          </cell>
          <cell r="I14">
            <v>1502.3219361013471</v>
          </cell>
          <cell r="J14">
            <v>1606.6351111502358</v>
          </cell>
          <cell r="K14">
            <v>1720.2170717677607</v>
          </cell>
          <cell r="Q14">
            <v>2304.623466063048</v>
          </cell>
          <cell r="R14">
            <v>2439.7592271366384</v>
          </cell>
          <cell r="S14">
            <v>2586.1447807648369</v>
          </cell>
          <cell r="T14">
            <v>2741.3134676107275</v>
          </cell>
          <cell r="U14">
            <v>2905.7922756673711</v>
          </cell>
          <cell r="V14">
            <v>3080.1398122074133</v>
          </cell>
          <cell r="W14">
            <v>3573.1090976036503</v>
          </cell>
        </row>
        <row r="17">
          <cell r="C17">
            <v>1428.7</v>
          </cell>
          <cell r="D17">
            <v>1459.6</v>
          </cell>
          <cell r="E17">
            <v>1477.1415462506004</v>
          </cell>
          <cell r="F17">
            <v>1452.5288306398995</v>
          </cell>
          <cell r="G17">
            <v>1783.7135056177813</v>
          </cell>
          <cell r="H17">
            <v>1986.6730564068939</v>
          </cell>
          <cell r="I17">
            <v>2082.1795560882028</v>
          </cell>
          <cell r="J17">
            <v>2319.5723445343383</v>
          </cell>
          <cell r="K17">
            <v>2447.7653390323931</v>
          </cell>
          <cell r="Q17">
            <v>3714.7456030506855</v>
          </cell>
          <cell r="R17">
            <v>3996.6150813755603</v>
          </cell>
          <cell r="S17">
            <v>4280.0208012830517</v>
          </cell>
          <cell r="T17">
            <v>4596.178063017056</v>
          </cell>
          <cell r="U17">
            <v>4946.5907058422545</v>
          </cell>
          <cell r="V17">
            <v>4788.7238108771544</v>
          </cell>
          <cell r="W17">
            <v>0</v>
          </cell>
        </row>
        <row r="18">
          <cell r="C18">
            <v>1200.8</v>
          </cell>
          <cell r="D18">
            <v>1249.7</v>
          </cell>
          <cell r="E18">
            <v>1232.2415462506003</v>
          </cell>
          <cell r="F18">
            <v>1225.7288306398996</v>
          </cell>
          <cell r="G18">
            <v>1525.3095056177813</v>
          </cell>
          <cell r="H18">
            <v>1710.5700564068939</v>
          </cell>
          <cell r="I18">
            <v>1795.7575560882028</v>
          </cell>
          <cell r="J18">
            <v>2053.2723445343381</v>
          </cell>
          <cell r="K18">
            <v>2164.1653390323931</v>
          </cell>
          <cell r="Q18">
            <v>3204.3384426132134</v>
          </cell>
          <cell r="R18">
            <v>3439.0653779545619</v>
          </cell>
          <cell r="S18">
            <v>3698.7682610080519</v>
          </cell>
          <cell r="T18">
            <v>3967.0095751798058</v>
          </cell>
          <cell r="U18">
            <v>4273.3804238563971</v>
          </cell>
          <cell r="V18">
            <v>4788.7238108771544</v>
          </cell>
          <cell r="W18">
            <v>0</v>
          </cell>
        </row>
        <row r="19">
          <cell r="C19">
            <v>227.9</v>
          </cell>
          <cell r="D19">
            <v>209.9</v>
          </cell>
          <cell r="E19">
            <v>244.9</v>
          </cell>
          <cell r="F19">
            <v>226.8</v>
          </cell>
          <cell r="G19">
            <v>258.404</v>
          </cell>
          <cell r="H19">
            <v>276.10300000000001</v>
          </cell>
          <cell r="I19">
            <v>286.42200000000003</v>
          </cell>
          <cell r="J19">
            <v>266.3</v>
          </cell>
          <cell r="K19">
            <v>283.60000000000002</v>
          </cell>
          <cell r="Q19">
            <v>510.40716043747221</v>
          </cell>
          <cell r="R19">
            <v>557.54970342099853</v>
          </cell>
          <cell r="S19">
            <v>581.252540275</v>
          </cell>
          <cell r="T19">
            <v>629.16848783725015</v>
          </cell>
          <cell r="U19">
            <v>673.21028198585759</v>
          </cell>
          <cell r="V19">
            <v>0</v>
          </cell>
          <cell r="W19">
            <v>0</v>
          </cell>
        </row>
        <row r="20">
          <cell r="C20">
            <v>214.2</v>
          </cell>
          <cell r="D20">
            <v>199.6</v>
          </cell>
          <cell r="E20">
            <v>236.8</v>
          </cell>
          <cell r="F20">
            <v>216.7</v>
          </cell>
          <cell r="G20">
            <v>373.27199999999999</v>
          </cell>
          <cell r="H20">
            <v>373.298</v>
          </cell>
          <cell r="I20">
            <v>439.52</v>
          </cell>
          <cell r="J20">
            <v>403.73399999999998</v>
          </cell>
          <cell r="K20">
            <v>481.3</v>
          </cell>
          <cell r="Q20">
            <v>873.89875712900653</v>
          </cell>
          <cell r="R20">
            <v>950.82239096110993</v>
          </cell>
          <cell r="S20">
            <v>1044.1368904893038</v>
          </cell>
          <cell r="T20">
            <v>1146.4997032069482</v>
          </cell>
          <cell r="U20">
            <v>1233.5190306803554</v>
          </cell>
          <cell r="V20">
            <v>1327.1431251089944</v>
          </cell>
          <cell r="W20">
            <v>1493.6739006690418</v>
          </cell>
          <cell r="X20">
            <v>1614.1232376140945</v>
          </cell>
          <cell r="Y20">
            <v>1744.2520123636928</v>
          </cell>
          <cell r="Z20">
            <v>1884.8356778318005</v>
          </cell>
          <cell r="AA20">
            <v>2036.7116392826224</v>
          </cell>
          <cell r="AB20">
            <v>2200.7841914604683</v>
          </cell>
          <cell r="AC20">
            <v>2378.0298482802154</v>
          </cell>
          <cell r="AD20">
            <v>2569.5030962271931</v>
          </cell>
          <cell r="AE20">
            <v>2776.3426050822509</v>
          </cell>
        </row>
        <row r="21">
          <cell r="C21">
            <v>63.4</v>
          </cell>
          <cell r="D21">
            <v>71.099999999999994</v>
          </cell>
          <cell r="E21">
            <v>82.6</v>
          </cell>
          <cell r="F21">
            <v>64.900000000000006</v>
          </cell>
          <cell r="G21">
            <v>100.2</v>
          </cell>
          <cell r="H21">
            <v>99.111000000000004</v>
          </cell>
          <cell r="I21">
            <v>151.142</v>
          </cell>
          <cell r="J21">
            <v>163.834</v>
          </cell>
          <cell r="K21">
            <v>196.9</v>
          </cell>
          <cell r="Q21">
            <v>371.28948131241663</v>
          </cell>
          <cell r="R21">
            <v>394.90885326299548</v>
          </cell>
          <cell r="S21">
            <v>428.42332677499996</v>
          </cell>
          <cell r="T21">
            <v>464.93997180742599</v>
          </cell>
          <cell r="U21">
            <v>500.22891566760961</v>
          </cell>
          <cell r="V21">
            <v>538.19629036678111</v>
          </cell>
          <cell r="W21">
            <v>579.04538880561972</v>
          </cell>
          <cell r="X21">
            <v>622.99493381596631</v>
          </cell>
          <cell r="Y21">
            <v>670.28024929259823</v>
          </cell>
          <cell r="Z21">
            <v>721.15452021390638</v>
          </cell>
          <cell r="AA21">
            <v>775.89014829814187</v>
          </cell>
          <cell r="AB21">
            <v>834.78021055397073</v>
          </cell>
          <cell r="AC21">
            <v>898.14002853501711</v>
          </cell>
          <cell r="AD21">
            <v>966.30885670082489</v>
          </cell>
          <cell r="AE21">
            <v>1039.6516989244174</v>
          </cell>
        </row>
        <row r="22">
          <cell r="C22">
            <v>150.80000000000001</v>
          </cell>
          <cell r="D22">
            <v>128.5</v>
          </cell>
          <cell r="E22">
            <v>154.19999999999999</v>
          </cell>
          <cell r="F22">
            <v>151.80000000000001</v>
          </cell>
          <cell r="G22">
            <v>273.072</v>
          </cell>
          <cell r="H22">
            <v>274.18700000000001</v>
          </cell>
          <cell r="I22">
            <v>288.37799999999999</v>
          </cell>
          <cell r="J22">
            <v>239.9</v>
          </cell>
          <cell r="K22">
            <v>284.39999999999998</v>
          </cell>
          <cell r="Q22">
            <v>502.60927581658984</v>
          </cell>
          <cell r="R22">
            <v>555.9135376981144</v>
          </cell>
          <cell r="S22">
            <v>615.71356371430375</v>
          </cell>
          <cell r="T22">
            <v>681.55973139952209</v>
          </cell>
          <cell r="U22">
            <v>733.29011501274579</v>
          </cell>
          <cell r="V22">
            <v>788.94683474221324</v>
          </cell>
          <cell r="W22">
            <v>914.62851186342209</v>
          </cell>
          <cell r="X22">
            <v>991.12830379812817</v>
          </cell>
          <cell r="Y22">
            <v>1073.9717630710945</v>
          </cell>
          <cell r="Z22">
            <v>1163.6811576178941</v>
          </cell>
          <cell r="AA22">
            <v>1260.8214909844805</v>
          </cell>
          <cell r="AB22">
            <v>1366.0039809064974</v>
          </cell>
          <cell r="AC22">
            <v>1479.8898197451983</v>
          </cell>
          <cell r="AD22">
            <v>1603.1942395263684</v>
          </cell>
          <cell r="AE22">
            <v>1736.6909061578335</v>
          </cell>
        </row>
        <row r="23">
          <cell r="C23">
            <v>122.8</v>
          </cell>
          <cell r="D23">
            <v>91.900000000000091</v>
          </cell>
          <cell r="E23">
            <v>118.35845374939959</v>
          </cell>
          <cell r="F23">
            <v>85.27116936010043</v>
          </cell>
          <cell r="G23">
            <v>238.58649438221869</v>
          </cell>
          <cell r="H23">
            <v>247.28694359310612</v>
          </cell>
          <cell r="I23">
            <v>289.62044391179734</v>
          </cell>
          <cell r="J23">
            <v>233.62446919999957</v>
          </cell>
          <cell r="K23">
            <v>298.26229439999997</v>
          </cell>
          <cell r="Q23">
            <v>473.66502875422975</v>
          </cell>
          <cell r="R23">
            <v>523.00717633268596</v>
          </cell>
          <cell r="S23">
            <v>606.59478375110484</v>
          </cell>
          <cell r="T23">
            <v>687.23070752187505</v>
          </cell>
          <cell r="U23">
            <v>737.82879038058127</v>
          </cell>
          <cell r="V23">
            <v>1327.1431251089944</v>
          </cell>
          <cell r="W23">
            <v>0</v>
          </cell>
        </row>
        <row r="24">
          <cell r="C24">
            <v>10.4</v>
          </cell>
          <cell r="D24">
            <v>80.5</v>
          </cell>
          <cell r="E24">
            <v>48.5</v>
          </cell>
          <cell r="F24">
            <v>29.1</v>
          </cell>
          <cell r="G24">
            <v>43.096000000000004</v>
          </cell>
          <cell r="H24">
            <v>90.09699999999998</v>
          </cell>
          <cell r="I24">
            <v>107.87799999999999</v>
          </cell>
          <cell r="J24">
            <v>165.9</v>
          </cell>
          <cell r="K24">
            <v>176.5</v>
          </cell>
          <cell r="Q24">
            <v>279.04952090596151</v>
          </cell>
          <cell r="R24">
            <v>300.54379219277666</v>
          </cell>
          <cell r="S24">
            <v>335.34598342789548</v>
          </cell>
          <cell r="T24">
            <v>365.26663382349886</v>
          </cell>
          <cell r="U24">
            <v>410.42601636970062</v>
          </cell>
          <cell r="V24">
            <v>0</v>
          </cell>
          <cell r="W24">
            <v>0</v>
          </cell>
        </row>
        <row r="25">
          <cell r="C25">
            <v>112.4</v>
          </cell>
          <cell r="D25">
            <v>11.400000000000091</v>
          </cell>
          <cell r="E25">
            <v>69.858453749399587</v>
          </cell>
          <cell r="F25">
            <v>56.171169360100428</v>
          </cell>
          <cell r="G25">
            <v>195.49049438221869</v>
          </cell>
          <cell r="H25">
            <v>157.18994359310614</v>
          </cell>
          <cell r="I25">
            <v>181.74244391179735</v>
          </cell>
          <cell r="J25">
            <v>67.724469199999589</v>
          </cell>
          <cell r="K25">
            <v>121.76229440000003</v>
          </cell>
          <cell r="Q25">
            <v>194.61550784826824</v>
          </cell>
          <cell r="R25">
            <v>222.46338413990929</v>
          </cell>
          <cell r="S25">
            <v>271.24880032320937</v>
          </cell>
          <cell r="T25">
            <v>321.96407369837618</v>
          </cell>
          <cell r="U25">
            <v>327.40277401088065</v>
          </cell>
          <cell r="V25">
            <v>1327.1431251089944</v>
          </cell>
          <cell r="W25">
            <v>0</v>
          </cell>
        </row>
        <row r="26">
          <cell r="C26">
            <v>161.80000000000001</v>
          </cell>
          <cell r="D26">
            <v>143.30000000000001</v>
          </cell>
          <cell r="E26">
            <v>110.35845374939947</v>
          </cell>
          <cell r="F26">
            <v>75.571169360100328</v>
          </cell>
          <cell r="G26">
            <v>272.78649438221879</v>
          </cell>
          <cell r="H26">
            <v>255.9509435931061</v>
          </cell>
          <cell r="I26">
            <v>337.45044391179772</v>
          </cell>
          <cell r="J26">
            <v>295.68546919999983</v>
          </cell>
          <cell r="K26">
            <v>366.36229439999988</v>
          </cell>
          <cell r="Q26">
            <v>663.15032623813636</v>
          </cell>
          <cell r="R26">
            <v>726.42576304722024</v>
          </cell>
          <cell r="S26">
            <v>814.71505426410795</v>
          </cell>
          <cell r="T26">
            <v>900.20911086920773</v>
          </cell>
          <cell r="U26">
            <v>946.09231436270352</v>
          </cell>
          <cell r="V26">
            <v>1327.1431251089944</v>
          </cell>
          <cell r="W26">
            <v>0</v>
          </cell>
        </row>
        <row r="28">
          <cell r="C28">
            <v>200.4</v>
          </cell>
          <cell r="D28">
            <v>214.7</v>
          </cell>
          <cell r="E28">
            <v>229.9</v>
          </cell>
          <cell r="F28">
            <v>213.7</v>
          </cell>
          <cell r="G28">
            <v>324.3</v>
          </cell>
          <cell r="H28">
            <v>327.63299999999998</v>
          </cell>
          <cell r="I28">
            <v>386.97699999999998</v>
          </cell>
          <cell r="J28">
            <v>403.73399999999998</v>
          </cell>
          <cell r="K28">
            <v>481.3</v>
          </cell>
          <cell r="Q28">
            <v>873.89875712900653</v>
          </cell>
          <cell r="R28">
            <v>950.82239096110993</v>
          </cell>
          <cell r="S28">
            <v>1044.1368904893038</v>
          </cell>
          <cell r="T28">
            <v>1146.4997032069482</v>
          </cell>
          <cell r="U28">
            <v>1233.5190306803554</v>
          </cell>
          <cell r="V28">
            <v>1327.1431251089944</v>
          </cell>
          <cell r="W28">
            <v>1493.6739006690418</v>
          </cell>
          <cell r="X28">
            <v>1614.1232376140945</v>
          </cell>
          <cell r="Y28">
            <v>1744.2520123636928</v>
          </cell>
          <cell r="Z28">
            <v>1884.8356778318005</v>
          </cell>
          <cell r="AA28">
            <v>2036.7116392826224</v>
          </cell>
          <cell r="AB28">
            <v>2200.7841914604683</v>
          </cell>
          <cell r="AC28">
            <v>2378.0298482802154</v>
          </cell>
          <cell r="AD28">
            <v>2569.5030962271931</v>
          </cell>
          <cell r="AE28">
            <v>2776.3426050822509</v>
          </cell>
        </row>
        <row r="31">
          <cell r="C31">
            <v>0.32509863018337359</v>
          </cell>
          <cell r="D31">
            <v>-1.7535569019932362</v>
          </cell>
          <cell r="E31">
            <v>-6.8714354428678348E-3</v>
          </cell>
          <cell r="F31">
            <v>-0.7438840021989801</v>
          </cell>
          <cell r="G31">
            <v>32.103851146689742</v>
          </cell>
          <cell r="H31">
            <v>8.0762024553541867</v>
          </cell>
          <cell r="I31">
            <v>2.7567980409034298</v>
          </cell>
          <cell r="J31">
            <v>1.7531647809723605</v>
          </cell>
          <cell r="K31">
            <v>-16.349916510609518</v>
          </cell>
          <cell r="Q31">
            <v>1.7999999999999794</v>
          </cell>
          <cell r="R31">
            <v>2</v>
          </cell>
          <cell r="S31">
            <v>2</v>
          </cell>
          <cell r="T31">
            <v>2</v>
          </cell>
          <cell r="U31">
            <v>1.5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C32">
            <v>-0.8738061369640393</v>
          </cell>
          <cell r="D32">
            <v>-0.7175071750717521</v>
          </cell>
          <cell r="E32">
            <v>-0.49556060293207693</v>
          </cell>
          <cell r="F32">
            <v>0.49802863664660801</v>
          </cell>
          <cell r="G32">
            <v>37.538715672104075</v>
          </cell>
          <cell r="H32">
            <v>5.5096832307461208</v>
          </cell>
          <cell r="I32">
            <v>2.4331246442800269</v>
          </cell>
          <cell r="J32">
            <v>1.9308237255174276</v>
          </cell>
          <cell r="K32">
            <v>-15.953528694676876</v>
          </cell>
          <cell r="Q32">
            <v>1.8</v>
          </cell>
          <cell r="R32">
            <v>2</v>
          </cell>
          <cell r="S32">
            <v>2</v>
          </cell>
          <cell r="T32">
            <v>2</v>
          </cell>
          <cell r="U32">
            <v>1.4999999999999902</v>
          </cell>
          <cell r="V32">
            <v>0</v>
          </cell>
          <cell r="W32">
            <v>2</v>
          </cell>
          <cell r="X32">
            <v>2</v>
          </cell>
          <cell r="Y32">
            <v>2</v>
          </cell>
          <cell r="Z32">
            <v>2</v>
          </cell>
          <cell r="AA32">
            <v>2</v>
          </cell>
          <cell r="AB32">
            <v>2</v>
          </cell>
          <cell r="AC32">
            <v>2</v>
          </cell>
          <cell r="AD32">
            <v>2</v>
          </cell>
          <cell r="AE32">
            <v>2</v>
          </cell>
        </row>
        <row r="40">
          <cell r="C40">
            <v>1551.5</v>
          </cell>
          <cell r="D40">
            <v>1545.2806734374803</v>
          </cell>
          <cell r="E40">
            <v>1579.4846128138329</v>
          </cell>
          <cell r="F40">
            <v>1544.4662931128698</v>
          </cell>
          <cell r="G40">
            <v>1588.8106811312209</v>
          </cell>
          <cell r="H40">
            <v>1670.8299492435783</v>
          </cell>
          <cell r="I40">
            <v>1756.7237707352849</v>
          </cell>
          <cell r="J40">
            <v>1845.338863962123</v>
          </cell>
          <cell r="K40">
            <v>1951.3054976775918</v>
          </cell>
          <cell r="Q40">
            <v>2631.0386057311612</v>
          </cell>
          <cell r="R40">
            <v>2784.4864726221613</v>
          </cell>
          <cell r="S40">
            <v>2951.5556609794912</v>
          </cell>
          <cell r="T40">
            <v>3128.6490006382614</v>
          </cell>
          <cell r="U40">
            <v>3316.3679406765573</v>
          </cell>
          <cell r="V40">
            <v>0</v>
          </cell>
          <cell r="W40">
            <v>0</v>
          </cell>
        </row>
        <row r="41">
          <cell r="C41">
            <v>1551.5</v>
          </cell>
          <cell r="D41">
            <v>1545.2806734374803</v>
          </cell>
          <cell r="E41">
            <v>1579.4846128138329</v>
          </cell>
          <cell r="F41">
            <v>1544.4662931128698</v>
          </cell>
          <cell r="G41">
            <v>1588.8106811312209</v>
          </cell>
          <cell r="H41">
            <v>1670.8299492435783</v>
          </cell>
          <cell r="I41">
            <v>1756.7237707352849</v>
          </cell>
          <cell r="J41">
            <v>1845.338863962123</v>
          </cell>
          <cell r="K41">
            <v>1951.3054976775918</v>
          </cell>
          <cell r="Q41">
            <v>2631.0386057311612</v>
          </cell>
          <cell r="R41">
            <v>2784.4864726221613</v>
          </cell>
          <cell r="S41">
            <v>2951.5556609794912</v>
          </cell>
          <cell r="T41">
            <v>3128.6490006382614</v>
          </cell>
          <cell r="U41">
            <v>3316.3679406765573</v>
          </cell>
          <cell r="V41">
            <v>0</v>
          </cell>
          <cell r="W41">
            <v>0</v>
          </cell>
        </row>
        <row r="43">
          <cell r="C43">
            <v>331.83691306331002</v>
          </cell>
          <cell r="D43">
            <v>314.8982835310149</v>
          </cell>
          <cell r="E43">
            <v>320.34725285243553</v>
          </cell>
          <cell r="F43">
            <v>303.68227108089468</v>
          </cell>
          <cell r="G43">
            <v>331.99297424890239</v>
          </cell>
          <cell r="H43">
            <v>339.42320729285325</v>
          </cell>
          <cell r="I43">
            <v>360.05054270341122</v>
          </cell>
          <cell r="J43">
            <v>351.05453662386611</v>
          </cell>
          <cell r="K43">
            <v>341.41560672741161</v>
          </cell>
          <cell r="Q43">
            <v>428.42184664837578</v>
          </cell>
          <cell r="R43">
            <v>448.92435312400687</v>
          </cell>
          <cell r="S43">
            <v>475.85981431144734</v>
          </cell>
          <cell r="T43">
            <v>504.41140317013435</v>
          </cell>
          <cell r="U43">
            <v>534.67608736034219</v>
          </cell>
          <cell r="V43">
            <v>0</v>
          </cell>
          <cell r="W43">
            <v>0</v>
          </cell>
        </row>
        <row r="44">
          <cell r="C44">
            <v>288.95826953921568</v>
          </cell>
          <cell r="D44">
            <v>285.46332335091222</v>
          </cell>
          <cell r="E44">
            <v>299.93104370183255</v>
          </cell>
          <cell r="F44">
            <v>292.42350116815652</v>
          </cell>
          <cell r="G44">
            <v>291.08429270686293</v>
          </cell>
          <cell r="H44">
            <v>325.08353721416023</v>
          </cell>
          <cell r="I44">
            <v>342.21439336776427</v>
          </cell>
          <cell r="J44">
            <v>362.3921429097316</v>
          </cell>
          <cell r="K44">
            <v>392.91875754133957</v>
          </cell>
          <cell r="Q44">
            <v>595.47555371524095</v>
          </cell>
          <cell r="R44">
            <v>632.89351955510108</v>
          </cell>
          <cell r="S44">
            <v>670.86713072840735</v>
          </cell>
          <cell r="T44">
            <v>711.11915857211181</v>
          </cell>
          <cell r="U44">
            <v>753.78630808643868</v>
          </cell>
          <cell r="V44">
            <v>0</v>
          </cell>
          <cell r="W44">
            <v>0</v>
          </cell>
        </row>
        <row r="45">
          <cell r="C45">
            <v>930.70481739747424</v>
          </cell>
          <cell r="D45">
            <v>944.91906655555306</v>
          </cell>
          <cell r="E45">
            <v>959.20631625956503</v>
          </cell>
          <cell r="F45">
            <v>948.36052086381869</v>
          </cell>
          <cell r="G45">
            <v>965.73341417545566</v>
          </cell>
          <cell r="H45">
            <v>1006.3232047365647</v>
          </cell>
          <cell r="I45">
            <v>1054.4588346641094</v>
          </cell>
          <cell r="J45">
            <v>1131.7878988374675</v>
          </cell>
          <cell r="K45">
            <v>1216.9711334088406</v>
          </cell>
          <cell r="Q45">
            <v>1607.1412053675442</v>
          </cell>
          <cell r="R45">
            <v>1702.6685999430533</v>
          </cell>
          <cell r="S45">
            <v>1804.828715939637</v>
          </cell>
          <cell r="T45">
            <v>1913.1184388960155</v>
          </cell>
          <cell r="U45">
            <v>2027.9055452297769</v>
          </cell>
          <cell r="V45">
            <v>0</v>
          </cell>
          <cell r="W45">
            <v>0</v>
          </cell>
        </row>
        <row r="47">
          <cell r="C47">
            <v>227.9</v>
          </cell>
          <cell r="D47">
            <v>213.64641139284001</v>
          </cell>
          <cell r="E47">
            <v>249.28824044804844</v>
          </cell>
          <cell r="F47">
            <v>232.59414625703155</v>
          </cell>
          <cell r="G47">
            <v>200.60395167904827</v>
          </cell>
          <cell r="H47">
            <v>198.32675273679496</v>
          </cell>
          <cell r="I47">
            <v>200.21932164556816</v>
          </cell>
          <cell r="J47">
            <v>182.94597261354022</v>
          </cell>
          <cell r="K47">
            <v>232.91182301572204</v>
          </cell>
          <cell r="Q47">
            <v>377.68957958145319</v>
          </cell>
          <cell r="R47">
            <v>404.48429311624437</v>
          </cell>
          <cell r="S47">
            <v>413.41170129218847</v>
          </cell>
          <cell r="T47">
            <v>438.71723078991261</v>
          </cell>
          <cell r="U47">
            <v>462.49008566030199</v>
          </cell>
          <cell r="V47">
            <v>0</v>
          </cell>
          <cell r="W47">
            <v>0</v>
          </cell>
        </row>
        <row r="48">
          <cell r="C48">
            <v>1200.8</v>
          </cell>
          <cell r="D48">
            <v>1201.4483676651012</v>
          </cell>
          <cell r="E48">
            <v>1186.2774749443183</v>
          </cell>
          <cell r="F48">
            <v>1184.5186511556844</v>
          </cell>
          <cell r="G48">
            <v>1135.3861796710962</v>
          </cell>
          <cell r="H48">
            <v>1205.2129600290277</v>
          </cell>
          <cell r="I48">
            <v>1258.2599679223949</v>
          </cell>
          <cell r="J48">
            <v>1411.6890619856545</v>
          </cell>
          <cell r="K48">
            <v>1441.0731665699329</v>
          </cell>
          <cell r="Q48">
            <v>1840.2399536381809</v>
          </cell>
          <cell r="R48">
            <v>1937.3010506942937</v>
          </cell>
          <cell r="S48">
            <v>2051.3216388145511</v>
          </cell>
          <cell r="T48">
            <v>2157.0086571312104</v>
          </cell>
          <cell r="U48">
            <v>2289.5676896069972</v>
          </cell>
          <cell r="V48">
            <v>0</v>
          </cell>
          <cell r="W48">
            <v>0</v>
          </cell>
        </row>
        <row r="49">
          <cell r="C49">
            <v>200.4</v>
          </cell>
          <cell r="D49">
            <v>213.83935584081664</v>
          </cell>
          <cell r="E49">
            <v>227.5922986436228</v>
          </cell>
          <cell r="F49">
            <v>214.62637978815212</v>
          </cell>
          <cell r="G49">
            <v>254.78480140970922</v>
          </cell>
          <cell r="H49">
            <v>245.04423927040827</v>
          </cell>
          <cell r="I49">
            <v>286.62268936159387</v>
          </cell>
          <cell r="J49">
            <v>291.80125750399918</v>
          </cell>
          <cell r="K49">
            <v>342.00796983907952</v>
          </cell>
          <cell r="Q49">
            <v>548.95796272871007</v>
          </cell>
          <cell r="R49">
            <v>585.79056711698695</v>
          </cell>
          <cell r="S49">
            <v>630.66719620829076</v>
          </cell>
          <cell r="T49">
            <v>678.91683313850285</v>
          </cell>
          <cell r="U49">
            <v>719.65184312681299</v>
          </cell>
          <cell r="V49">
            <v>0</v>
          </cell>
          <cell r="W49">
            <v>0</v>
          </cell>
        </row>
        <row r="50">
          <cell r="C50">
            <v>13.8</v>
          </cell>
          <cell r="D50">
            <v>-15.039470299004803</v>
          </cell>
          <cell r="E50">
            <v>6.8307388457633644</v>
          </cell>
          <cell r="F50">
            <v>3.0130048636614708</v>
          </cell>
          <cell r="G50">
            <v>38.474626255431019</v>
          </cell>
          <cell r="H50">
            <v>34.153901427155368</v>
          </cell>
          <cell r="I50">
            <v>38.917082842458925</v>
          </cell>
          <cell r="J50">
            <v>0</v>
          </cell>
          <cell r="K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>
            <v>411.6</v>
          </cell>
          <cell r="D51">
            <v>437.22081479043055</v>
          </cell>
          <cell r="E51">
            <v>423.5671153404291</v>
          </cell>
          <cell r="F51">
            <v>399.26771563877253</v>
          </cell>
          <cell r="G51">
            <v>387.99832782073565</v>
          </cell>
          <cell r="H51">
            <v>435.04944278112379</v>
          </cell>
          <cell r="I51">
            <v>382.08734049306696</v>
          </cell>
          <cell r="J51">
            <v>378.43070356691788</v>
          </cell>
          <cell r="K51">
            <v>427.6898630643621</v>
          </cell>
          <cell r="Q51">
            <v>562.9151621893883</v>
          </cell>
          <cell r="R51">
            <v>589.42552388970182</v>
          </cell>
          <cell r="S51">
            <v>617.41640012836649</v>
          </cell>
          <cell r="T51">
            <v>646.56671088754001</v>
          </cell>
          <cell r="U51">
            <v>677.07926992458545</v>
          </cell>
          <cell r="V51">
            <v>0</v>
          </cell>
          <cell r="W51">
            <v>0</v>
          </cell>
        </row>
        <row r="52">
          <cell r="C52">
            <v>243.4</v>
          </cell>
          <cell r="D52">
            <v>258.4978192378818</v>
          </cell>
          <cell r="E52">
            <v>249.79288500975639</v>
          </cell>
          <cell r="F52">
            <v>234.6608495004462</v>
          </cell>
          <cell r="G52">
            <v>241.25734400986329</v>
          </cell>
          <cell r="H52">
            <v>272.93800467915372</v>
          </cell>
          <cell r="I52">
            <v>276.17246732200647</v>
          </cell>
          <cell r="J52">
            <v>268.21804598943891</v>
          </cell>
          <cell r="K52">
            <v>299.02954319352529</v>
          </cell>
          <cell r="Q52">
            <v>404.92321552520542</v>
          </cell>
          <cell r="R52">
            <v>426.30634265976795</v>
          </cell>
          <cell r="S52">
            <v>449.02999714848033</v>
          </cell>
          <cell r="T52">
            <v>473.08190635365622</v>
          </cell>
          <cell r="U52">
            <v>498.96882518448598</v>
          </cell>
          <cell r="V52">
            <v>0</v>
          </cell>
          <cell r="W52">
            <v>0</v>
          </cell>
        </row>
        <row r="53">
          <cell r="C53">
            <v>503</v>
          </cell>
          <cell r="D53">
            <v>505.83480595270305</v>
          </cell>
          <cell r="E53">
            <v>514.07125540834932</v>
          </cell>
          <cell r="F53">
            <v>489.5536045904322</v>
          </cell>
          <cell r="G53">
            <v>428.43720570479934</v>
          </cell>
          <cell r="H53">
            <v>446.95734700093175</v>
          </cell>
          <cell r="I53">
            <v>409.382631529798</v>
          </cell>
          <cell r="J53">
            <v>419.52813170798862</v>
          </cell>
          <cell r="K53">
            <v>492.37732481150488</v>
          </cell>
          <cell r="Q53">
            <v>698.76405240657152</v>
          </cell>
          <cell r="R53">
            <v>732.51496219506555</v>
          </cell>
          <cell r="S53">
            <v>761.2612754639058</v>
          </cell>
          <cell r="T53">
            <v>792.56043130890453</v>
          </cell>
          <cell r="U53">
            <v>832.42094764214028</v>
          </cell>
          <cell r="V53">
            <v>0</v>
          </cell>
          <cell r="W53">
            <v>0</v>
          </cell>
        </row>
        <row r="54">
          <cell r="C54">
            <v>317</v>
          </cell>
          <cell r="D54">
            <v>323.92803486335487</v>
          </cell>
          <cell r="E54">
            <v>331.0479958070901</v>
          </cell>
          <cell r="F54">
            <v>318.95979632774021</v>
          </cell>
          <cell r="G54">
            <v>289.10428831857695</v>
          </cell>
          <cell r="H54">
            <v>302.71949445211396</v>
          </cell>
          <cell r="I54">
            <v>311.75449168744683</v>
          </cell>
          <cell r="J54">
            <v>314.71528818738346</v>
          </cell>
          <cell r="K54">
            <v>365.88604182583572</v>
          </cell>
          <cell r="Q54">
            <v>546.53274511206655</v>
          </cell>
          <cell r="R54">
            <v>574.93264482918005</v>
          </cell>
          <cell r="S54">
            <v>599.02662765256719</v>
          </cell>
          <cell r="T54">
            <v>625.90622592375837</v>
          </cell>
          <cell r="U54">
            <v>660.34629872266362</v>
          </cell>
          <cell r="V54">
            <v>0</v>
          </cell>
          <cell r="W54">
            <v>0</v>
          </cell>
        </row>
        <row r="59">
          <cell r="C59">
            <v>1551.5</v>
          </cell>
          <cell r="D59">
            <v>1551.5</v>
          </cell>
          <cell r="E59">
            <v>1595.5</v>
          </cell>
          <cell r="F59">
            <v>1537.8</v>
          </cell>
          <cell r="G59">
            <v>2022.3</v>
          </cell>
          <cell r="H59">
            <v>2233.96</v>
          </cell>
          <cell r="I59">
            <v>2371.8000000000002</v>
          </cell>
          <cell r="J59">
            <v>2553.1968137343379</v>
          </cell>
          <cell r="K59">
            <v>2746.027633432393</v>
          </cell>
          <cell r="Q59">
            <v>4188.4106318049153</v>
          </cell>
          <cell r="R59">
            <v>4519.6222577082463</v>
          </cell>
          <cell r="S59">
            <v>4886.6155850341565</v>
          </cell>
          <cell r="T59">
            <v>5283.4087705389311</v>
          </cell>
          <cell r="U59">
            <v>5684.4194962228357</v>
          </cell>
        </row>
        <row r="60">
          <cell r="C60">
            <v>1551.5</v>
          </cell>
          <cell r="D60">
            <v>1551.5</v>
          </cell>
          <cell r="E60">
            <v>1595.5</v>
          </cell>
          <cell r="F60">
            <v>1537.8</v>
          </cell>
          <cell r="G60">
            <v>2022.3</v>
          </cell>
          <cell r="H60">
            <v>2233.96</v>
          </cell>
          <cell r="I60">
            <v>2371.8000000000002</v>
          </cell>
          <cell r="J60">
            <v>2553.1968137343379</v>
          </cell>
          <cell r="K60">
            <v>2746.027633432393</v>
          </cell>
          <cell r="Q60">
            <v>4188.4106318049153</v>
          </cell>
          <cell r="R60">
            <v>4519.6222577082463</v>
          </cell>
          <cell r="S60">
            <v>4886.6155850341565</v>
          </cell>
          <cell r="T60">
            <v>5283.4087705389311</v>
          </cell>
          <cell r="U60">
            <v>5684.4194962228357</v>
          </cell>
        </row>
        <row r="62">
          <cell r="C62">
            <v>331.83691306331002</v>
          </cell>
          <cell r="D62">
            <v>316.16566187394062</v>
          </cell>
          <cell r="E62">
            <v>323.59545498548243</v>
          </cell>
          <cell r="F62">
            <v>302.37150435116109</v>
          </cell>
          <cell r="G62">
            <v>422.57356385943427</v>
          </cell>
          <cell r="H62">
            <v>453.82108963705286</v>
          </cell>
          <cell r="I62">
            <v>486.11391922278051</v>
          </cell>
          <cell r="J62">
            <v>485.71638622002001</v>
          </cell>
          <cell r="K62">
            <v>480.4663809303043</v>
          </cell>
          <cell r="Q62">
            <v>682.01455253861229</v>
          </cell>
          <cell r="R62">
            <v>728.66882937156129</v>
          </cell>
          <cell r="S62">
            <v>787.83673831653209</v>
          </cell>
          <cell r="T62">
            <v>851.80908146783474</v>
          </cell>
          <cell r="U62">
            <v>916.46139075124313</v>
          </cell>
        </row>
        <row r="63">
          <cell r="C63">
            <v>288.95826953921568</v>
          </cell>
          <cell r="D63">
            <v>286.61223413460317</v>
          </cell>
          <cell r="E63">
            <v>302.97223305883341</v>
          </cell>
          <cell r="F63">
            <v>291.16133003462556</v>
          </cell>
          <cell r="G63">
            <v>370.50340366667706</v>
          </cell>
          <cell r="H63">
            <v>434.64843272873037</v>
          </cell>
          <cell r="I63">
            <v>462.03285440256639</v>
          </cell>
          <cell r="J63">
            <v>501.40301202613011</v>
          </cell>
          <cell r="K63">
            <v>552.94558806225189</v>
          </cell>
          <cell r="Q63">
            <v>947.95117590748123</v>
          </cell>
          <cell r="R63">
            <v>1027.2772613065911</v>
          </cell>
          <cell r="S63">
            <v>1110.6921749246867</v>
          </cell>
          <cell r="T63">
            <v>1200.8803795285712</v>
          </cell>
          <cell r="U63">
            <v>1292.02720033479</v>
          </cell>
        </row>
        <row r="64">
          <cell r="C64">
            <v>930.70481739747424</v>
          </cell>
          <cell r="D64">
            <v>948.72210399145615</v>
          </cell>
          <cell r="E64">
            <v>968.93231195568433</v>
          </cell>
          <cell r="F64">
            <v>944.26716561421313</v>
          </cell>
          <cell r="G64">
            <v>1229.2230324738887</v>
          </cell>
          <cell r="H64">
            <v>1345.4904776342166</v>
          </cell>
          <cell r="I64">
            <v>1423.6532263746531</v>
          </cell>
          <cell r="J64">
            <v>1565.9331267377547</v>
          </cell>
          <cell r="K64">
            <v>1712.615664439837</v>
          </cell>
          <cell r="Q64">
            <v>2558.4449033588216</v>
          </cell>
          <cell r="R64">
            <v>2763.6761670300943</v>
          </cell>
          <cell r="S64">
            <v>2988.0866717929384</v>
          </cell>
          <cell r="T64">
            <v>3230.7193095425255</v>
          </cell>
          <cell r="U64">
            <v>3475.9309051368036</v>
          </cell>
        </row>
        <row r="66">
          <cell r="C66">
            <v>227.9</v>
          </cell>
          <cell r="D66">
            <v>209.9</v>
          </cell>
          <cell r="E66">
            <v>244.9</v>
          </cell>
          <cell r="F66">
            <v>226.8</v>
          </cell>
          <cell r="G66">
            <v>258.404</v>
          </cell>
          <cell r="H66">
            <v>276.10300000000001</v>
          </cell>
          <cell r="I66">
            <v>286.42200000000003</v>
          </cell>
          <cell r="J66">
            <v>266.3</v>
          </cell>
          <cell r="K66">
            <v>283.60000000000002</v>
          </cell>
          <cell r="Q66">
            <v>510.40716043747221</v>
          </cell>
          <cell r="R66">
            <v>557.54970342099853</v>
          </cell>
          <cell r="S66">
            <v>581.252540275</v>
          </cell>
          <cell r="T66">
            <v>629.16848783725015</v>
          </cell>
          <cell r="U66">
            <v>673.21028198585759</v>
          </cell>
        </row>
        <row r="67">
          <cell r="C67">
            <v>1200.8</v>
          </cell>
          <cell r="D67">
            <v>1249.7</v>
          </cell>
          <cell r="E67">
            <v>1232.2415462506003</v>
          </cell>
          <cell r="F67">
            <v>1225.7288306398996</v>
          </cell>
          <cell r="G67">
            <v>1525.3095056177813</v>
          </cell>
          <cell r="H67">
            <v>1710.5700564068939</v>
          </cell>
          <cell r="I67">
            <v>1795.7575560882028</v>
          </cell>
          <cell r="J67">
            <v>2053.2723445343381</v>
          </cell>
          <cell r="K67">
            <v>2164.1653390323931</v>
          </cell>
          <cell r="Q67">
            <v>3204.3384426132134</v>
          </cell>
          <cell r="R67">
            <v>3439.0653779545619</v>
          </cell>
          <cell r="S67">
            <v>3698.7682610080519</v>
          </cell>
          <cell r="T67">
            <v>3967.0095751798058</v>
          </cell>
          <cell r="U67">
            <v>4273.3804238563971</v>
          </cell>
        </row>
        <row r="68">
          <cell r="C68">
            <v>200.4</v>
          </cell>
          <cell r="D68">
            <v>214.7</v>
          </cell>
          <cell r="E68">
            <v>229.9</v>
          </cell>
          <cell r="F68">
            <v>213.7</v>
          </cell>
          <cell r="G68">
            <v>324.3</v>
          </cell>
          <cell r="H68">
            <v>327.63299999999998</v>
          </cell>
          <cell r="I68">
            <v>386.97699999999998</v>
          </cell>
          <cell r="J68">
            <v>403.73399999999998</v>
          </cell>
          <cell r="K68">
            <v>481.3</v>
          </cell>
          <cell r="Q68">
            <v>873.89875712900653</v>
          </cell>
          <cell r="R68">
            <v>950.82239096110993</v>
          </cell>
          <cell r="S68">
            <v>1044.1368904893038</v>
          </cell>
          <cell r="T68">
            <v>1146.4997032069482</v>
          </cell>
          <cell r="U68">
            <v>1233.5190306803554</v>
          </cell>
        </row>
        <row r="69">
          <cell r="C69">
            <v>63.4</v>
          </cell>
          <cell r="D69">
            <v>71.099999999999994</v>
          </cell>
          <cell r="E69">
            <v>82.6</v>
          </cell>
          <cell r="F69">
            <v>64.900000000000006</v>
          </cell>
          <cell r="G69">
            <v>100.2</v>
          </cell>
          <cell r="H69">
            <v>99.111000000000004</v>
          </cell>
          <cell r="I69">
            <v>151.142</v>
          </cell>
          <cell r="J69">
            <v>163.834</v>
          </cell>
          <cell r="K69">
            <v>196.9</v>
          </cell>
          <cell r="Q69">
            <v>371.28948131241663</v>
          </cell>
          <cell r="R69">
            <v>394.90885326299548</v>
          </cell>
          <cell r="S69">
            <v>428.42332677499996</v>
          </cell>
          <cell r="T69">
            <v>464.93997180742599</v>
          </cell>
          <cell r="U69">
            <v>500.22891566760961</v>
          </cell>
        </row>
        <row r="70">
          <cell r="C70">
            <v>137</v>
          </cell>
          <cell r="D70">
            <v>143.6</v>
          </cell>
          <cell r="E70">
            <v>147.30000000000001</v>
          </cell>
          <cell r="F70">
            <v>148.80000000000001</v>
          </cell>
          <cell r="G70">
            <v>224.1</v>
          </cell>
          <cell r="H70">
            <v>228.52199999999999</v>
          </cell>
          <cell r="I70">
            <v>235.83500000000001</v>
          </cell>
          <cell r="J70">
            <v>239.9</v>
          </cell>
          <cell r="K70">
            <v>284.39999999999998</v>
          </cell>
          <cell r="Q70">
            <v>502.60927581658984</v>
          </cell>
          <cell r="R70">
            <v>555.9135376981144</v>
          </cell>
          <cell r="S70">
            <v>615.71356371430375</v>
          </cell>
          <cell r="T70">
            <v>681.55973139952209</v>
          </cell>
          <cell r="U70">
            <v>733.29011501274579</v>
          </cell>
        </row>
        <row r="71">
          <cell r="C71">
            <v>13.8</v>
          </cell>
          <cell r="D71">
            <v>-15.1</v>
          </cell>
          <cell r="E71">
            <v>6.9</v>
          </cell>
          <cell r="F71">
            <v>3</v>
          </cell>
          <cell r="G71">
            <v>48.972000000000001</v>
          </cell>
          <cell r="H71">
            <v>45.664999999999999</v>
          </cell>
          <cell r="I71">
            <v>52.542999999999999</v>
          </cell>
          <cell r="J71">
            <v>0</v>
          </cell>
          <cell r="K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C72">
            <v>411.6</v>
          </cell>
          <cell r="D72">
            <v>383.1</v>
          </cell>
          <cell r="E72">
            <v>371.46836015355632</v>
          </cell>
          <cell r="F72">
            <v>340.79449638575028</v>
          </cell>
          <cell r="G72">
            <v>706.2400065034866</v>
          </cell>
          <cell r="H72">
            <v>770.47428907450274</v>
          </cell>
          <cell r="I72">
            <v>699.24069198627774</v>
          </cell>
          <cell r="J72">
            <v>744.89408600000002</v>
          </cell>
          <cell r="K72">
            <v>833.70395600000006</v>
          </cell>
          <cell r="Q72">
            <v>1168.714995638891</v>
          </cell>
          <cell r="R72">
            <v>1235.3345222784419</v>
          </cell>
          <cell r="S72">
            <v>1306.5304816099997</v>
          </cell>
          <cell r="T72">
            <v>1384.2536070097492</v>
          </cell>
          <cell r="U72">
            <v>1471.827201820663</v>
          </cell>
        </row>
        <row r="73">
          <cell r="C73">
            <v>243.4</v>
          </cell>
          <cell r="D73">
            <v>226.5</v>
          </cell>
          <cell r="E73">
            <v>219.06836015355634</v>
          </cell>
          <cell r="F73">
            <v>200.29449638575028</v>
          </cell>
          <cell r="G73">
            <v>439.14000650348657</v>
          </cell>
          <cell r="H73">
            <v>483.37428907450271</v>
          </cell>
          <cell r="I73">
            <v>505.41069198627775</v>
          </cell>
          <cell r="J73">
            <v>527.95408599999996</v>
          </cell>
          <cell r="K73">
            <v>582.90395599999999</v>
          </cell>
          <cell r="Q73">
            <v>840.69477223889089</v>
          </cell>
          <cell r="R73">
            <v>893.46477342644175</v>
          </cell>
          <cell r="S73">
            <v>950.2037495436897</v>
          </cell>
          <cell r="T73">
            <v>1012.8349082218685</v>
          </cell>
          <cell r="U73">
            <v>1084.6527465666231</v>
          </cell>
        </row>
        <row r="74">
          <cell r="C74">
            <v>503</v>
          </cell>
          <cell r="D74">
            <v>490.8</v>
          </cell>
          <cell r="E74">
            <v>489.90990640415686</v>
          </cell>
          <cell r="F74">
            <v>472.22332702564995</v>
          </cell>
          <cell r="G74">
            <v>840.92551212126773</v>
          </cell>
          <cell r="H74">
            <v>896.48534548139662</v>
          </cell>
          <cell r="I74">
            <v>849.14024807448004</v>
          </cell>
          <cell r="J74">
            <v>915.00361680000015</v>
          </cell>
          <cell r="K74">
            <v>1016.7416616</v>
          </cell>
          <cell r="Q74">
            <v>1568.9487240136675</v>
          </cell>
          <cell r="R74">
            <v>1663.1497369068659</v>
          </cell>
          <cell r="S74">
            <v>1744.0725883481985</v>
          </cell>
          <cell r="T74">
            <v>1843.522602694823</v>
          </cell>
          <cell r="U74">
            <v>1967.5174421204363</v>
          </cell>
          <cell r="AE74" t="str">
            <v>range end</v>
          </cell>
        </row>
        <row r="75">
          <cell r="C75">
            <v>317</v>
          </cell>
          <cell r="D75">
            <v>314.3</v>
          </cell>
          <cell r="E75">
            <v>315.48874000415685</v>
          </cell>
          <cell r="F75">
            <v>307.66856743976035</v>
          </cell>
          <cell r="G75">
            <v>567.44645066671569</v>
          </cell>
          <cell r="H75">
            <v>607.18006402362903</v>
          </cell>
          <cell r="I75">
            <v>646.64024807448004</v>
          </cell>
          <cell r="J75">
            <v>686.40361680000012</v>
          </cell>
          <cell r="K75">
            <v>755.5416616</v>
          </cell>
          <cell r="Q75">
            <v>1227.1407639274828</v>
          </cell>
          <cell r="R75">
            <v>1305.3645677372358</v>
          </cell>
          <cell r="S75">
            <v>1372.3881072800486</v>
          </cell>
          <cell r="T75">
            <v>1455.8792352934577</v>
          </cell>
          <cell r="U75">
            <v>1560.8002949188879</v>
          </cell>
        </row>
        <row r="77">
          <cell r="C77">
            <v>1522</v>
          </cell>
          <cell r="D77">
            <v>1532.1</v>
          </cell>
          <cell r="E77">
            <v>1587.5</v>
          </cell>
          <cell r="F77">
            <v>1528.1</v>
          </cell>
          <cell r="G77">
            <v>2056.5</v>
          </cell>
          <cell r="H77">
            <v>2242.6240000000003</v>
          </cell>
          <cell r="I77">
            <v>2419.63</v>
          </cell>
          <cell r="J77">
            <v>2615.2578137343376</v>
          </cell>
          <cell r="K77">
            <v>2814.027633432393</v>
          </cell>
          <cell r="Q77">
            <v>4377.8959292888221</v>
          </cell>
          <cell r="R77">
            <v>4723.0408444227805</v>
          </cell>
          <cell r="S77">
            <v>5094.7358555471592</v>
          </cell>
          <cell r="T77">
            <v>5496.3871738862645</v>
          </cell>
          <cell r="U77">
            <v>5892.6830202049568</v>
          </cell>
        </row>
        <row r="79">
          <cell r="C79">
            <v>161.80000000000001</v>
          </cell>
          <cell r="D79">
            <v>143.30000000000001</v>
          </cell>
          <cell r="E79">
            <v>110.35845374939947</v>
          </cell>
          <cell r="F79">
            <v>75.571169360100328</v>
          </cell>
          <cell r="G79">
            <v>272.78649438221879</v>
          </cell>
          <cell r="H79">
            <v>255.9509435931061</v>
          </cell>
          <cell r="I79">
            <v>337.45044391179772</v>
          </cell>
          <cell r="J79">
            <v>295.68546919999983</v>
          </cell>
          <cell r="K79">
            <v>366.36229439999988</v>
          </cell>
          <cell r="Q79">
            <v>663.15032623813636</v>
          </cell>
          <cell r="R79">
            <v>726.42576304722024</v>
          </cell>
          <cell r="S79">
            <v>814.71505426410795</v>
          </cell>
          <cell r="T79">
            <v>900.20911086920773</v>
          </cell>
          <cell r="U79">
            <v>946.09231436270352</v>
          </cell>
        </row>
        <row r="85">
          <cell r="C85">
            <v>7.4039999999999999</v>
          </cell>
          <cell r="D85">
            <v>7.6239999999999997</v>
          </cell>
          <cell r="E85">
            <v>7.8410000000000002</v>
          </cell>
          <cell r="F85">
            <v>8.0605480000000007</v>
          </cell>
          <cell r="G85">
            <v>8.2862433440000007</v>
          </cell>
          <cell r="H85">
            <v>8.5182581576319993</v>
          </cell>
          <cell r="I85">
            <v>8.7567693860457005</v>
          </cell>
          <cell r="J85">
            <v>9.0019589288549806</v>
          </cell>
          <cell r="K85">
            <v>9.2540137788629107</v>
          </cell>
          <cell r="Q85">
            <v>10.79178853860946</v>
          </cell>
          <cell r="R85">
            <v>11.093958617690525</v>
          </cell>
          <cell r="S85">
            <v>11.404589458985861</v>
          </cell>
          <cell r="T85">
            <v>11.723917963837465</v>
          </cell>
          <cell r="U85">
            <v>12.052187666824915</v>
          </cell>
        </row>
        <row r="88">
          <cell r="C88">
            <v>65.668000000000006</v>
          </cell>
          <cell r="D88">
            <v>65.625</v>
          </cell>
          <cell r="E88">
            <v>65.290000000000006</v>
          </cell>
          <cell r="F88">
            <v>67.055999999999997</v>
          </cell>
          <cell r="G88">
            <v>66.695999999999998</v>
          </cell>
          <cell r="H88">
            <v>67.049000000000007</v>
          </cell>
          <cell r="I88">
            <v>67.028999999999996</v>
          </cell>
          <cell r="J88">
            <v>66.754000000000005</v>
          </cell>
          <cell r="K88">
            <v>66.286000000000001</v>
          </cell>
          <cell r="Q88">
            <v>65.536000000000001</v>
          </cell>
          <cell r="R88">
            <v>65.536000000000001</v>
          </cell>
          <cell r="S88">
            <v>65.536000000000001</v>
          </cell>
          <cell r="T88">
            <v>65.536000000000001</v>
          </cell>
          <cell r="U88">
            <v>65.536000000000001</v>
          </cell>
        </row>
        <row r="90">
          <cell r="C90">
            <v>100</v>
          </cell>
          <cell r="D90">
            <v>100.40247229318443</v>
          </cell>
          <cell r="E90">
            <v>101.01396284941553</v>
          </cell>
          <cell r="F90">
            <v>99.568375616703548</v>
          </cell>
          <cell r="G90">
            <v>127.28388750257758</v>
          </cell>
          <cell r="H90">
            <v>133.70361244789532</v>
          </cell>
          <cell r="I90">
            <v>135.01268893329041</v>
          </cell>
          <cell r="J90">
            <v>138.35923924846924</v>
          </cell>
          <cell r="K90">
            <v>140.72771468643251</v>
          </cell>
          <cell r="Q90">
            <v>159.19229093337319</v>
          </cell>
          <cell r="R90">
            <v>162.3143908992347</v>
          </cell>
          <cell r="S90">
            <v>165.56067871721939</v>
          </cell>
          <cell r="T90">
            <v>168.87189229156377</v>
          </cell>
          <cell r="U90">
            <v>171.40497067593722</v>
          </cell>
        </row>
        <row r="91">
          <cell r="C91">
            <v>100</v>
          </cell>
          <cell r="D91">
            <v>98.246443098006765</v>
          </cell>
          <cell r="E91">
            <v>98.239692157094368</v>
          </cell>
          <cell r="F91">
            <v>97.508902803328226</v>
          </cell>
          <cell r="G91">
            <v>128.81301581407908</v>
          </cell>
          <cell r="H91">
            <v>139.21621576007152</v>
          </cell>
          <cell r="I91">
            <v>143.05412566876507</v>
          </cell>
          <cell r="J91">
            <v>145.56210021771781</v>
          </cell>
          <cell r="K91">
            <v>121.76281836103119</v>
          </cell>
          <cell r="Q91">
            <v>135.13932817608935</v>
          </cell>
          <cell r="R91">
            <v>137.84211473961113</v>
          </cell>
          <cell r="S91">
            <v>140.59895703440336</v>
          </cell>
          <cell r="T91">
            <v>143.41093617509142</v>
          </cell>
          <cell r="U91">
            <v>145.56210021771778</v>
          </cell>
        </row>
        <row r="92">
          <cell r="C92">
            <v>98.793269311910336</v>
          </cell>
          <cell r="D92">
            <v>98.084420516109432</v>
          </cell>
          <cell r="E92">
            <v>97.598352770417364</v>
          </cell>
          <cell r="F92">
            <v>98.084420516109432</v>
          </cell>
          <cell r="G92">
            <v>134.90405225228267</v>
          </cell>
          <cell r="H92">
            <v>142.33683819682366</v>
          </cell>
          <cell r="I92">
            <v>145.80007088487957</v>
          </cell>
          <cell r="J92">
            <v>148.61521324534607</v>
          </cell>
          <cell r="K92">
            <v>124.90584255559455</v>
          </cell>
          <cell r="Q92">
            <v>137.97382728528211</v>
          </cell>
          <cell r="R92">
            <v>140.73330383098775</v>
          </cell>
          <cell r="S92">
            <v>143.5479699076075</v>
          </cell>
          <cell r="T92">
            <v>146.41892930575966</v>
          </cell>
          <cell r="U92">
            <v>148.61521324534604</v>
          </cell>
        </row>
      </sheetData>
      <sheetData sheetId="19" refreshError="1">
        <row r="13">
          <cell r="A13" t="str">
            <v>Exportations de services non facteurs, prix courants</v>
          </cell>
          <cell r="C13">
            <v>0</v>
          </cell>
          <cell r="D13">
            <v>0</v>
          </cell>
          <cell r="E13">
            <v>152.4</v>
          </cell>
          <cell r="F13">
            <v>140.5</v>
          </cell>
          <cell r="G13">
            <v>267.10000000000002</v>
          </cell>
          <cell r="H13">
            <v>287.10000000000002</v>
          </cell>
          <cell r="I13">
            <v>193.83</v>
          </cell>
          <cell r="J13">
            <v>216.94</v>
          </cell>
          <cell r="K13">
            <v>250.8</v>
          </cell>
          <cell r="Q13">
            <v>328.02022340000002</v>
          </cell>
          <cell r="R13">
            <v>341.86974885200004</v>
          </cell>
          <cell r="S13">
            <v>356.32673206631</v>
          </cell>
          <cell r="T13">
            <v>371.4186987878806</v>
          </cell>
          <cell r="U13">
            <v>387.17445525403986</v>
          </cell>
        </row>
        <row r="15">
          <cell r="C15">
            <v>0</v>
          </cell>
          <cell r="D15">
            <v>0</v>
          </cell>
          <cell r="E15">
            <v>-315.48874000415685</v>
          </cell>
          <cell r="F15">
            <v>-307.66856743976035</v>
          </cell>
          <cell r="G15">
            <v>-567.44645066671569</v>
          </cell>
          <cell r="H15">
            <v>-607.18006402362903</v>
          </cell>
          <cell r="I15">
            <v>-646.64024807448004</v>
          </cell>
          <cell r="J15">
            <v>-686.40361680000012</v>
          </cell>
          <cell r="K15">
            <v>-755.5416616</v>
          </cell>
          <cell r="Q15">
            <v>-1227.1407639274828</v>
          </cell>
          <cell r="R15">
            <v>-1305.3645677372358</v>
          </cell>
          <cell r="S15">
            <v>-1372.3881072800486</v>
          </cell>
          <cell r="T15">
            <v>-1455.8792352934577</v>
          </cell>
          <cell r="U15">
            <v>-1560.8002949188879</v>
          </cell>
        </row>
        <row r="16">
          <cell r="C16">
            <v>0</v>
          </cell>
          <cell r="D16">
            <v>0</v>
          </cell>
          <cell r="E16">
            <v>-174.4211664</v>
          </cell>
          <cell r="F16">
            <v>-164.5547595858896</v>
          </cell>
          <cell r="G16">
            <v>-273.4790614545521</v>
          </cell>
          <cell r="H16">
            <v>-289.30528145776759</v>
          </cell>
          <cell r="I16">
            <v>-202.5</v>
          </cell>
          <cell r="J16">
            <v>-228.6</v>
          </cell>
          <cell r="K16">
            <v>-261.2</v>
          </cell>
          <cell r="Q16">
            <v>-341.80796008618472</v>
          </cell>
          <cell r="R16">
            <v>-357.78516916963002</v>
          </cell>
          <cell r="S16">
            <v>-371.68448106814981</v>
          </cell>
          <cell r="T16">
            <v>-387.64336740136525</v>
          </cell>
          <cell r="U16">
            <v>-406.71714720154841</v>
          </cell>
        </row>
        <row r="18">
          <cell r="C18">
            <v>0</v>
          </cell>
          <cell r="D18">
            <v>0</v>
          </cell>
          <cell r="E18">
            <v>-35.1</v>
          </cell>
          <cell r="F18">
            <v>-37.4</v>
          </cell>
          <cell r="G18">
            <v>-78.900000000000006</v>
          </cell>
          <cell r="H18">
            <v>-77.347999999999999</v>
          </cell>
          <cell r="I18">
            <v>-37.270000000000003</v>
          </cell>
          <cell r="J18">
            <v>-42.038999999999987</v>
          </cell>
          <cell r="K18">
            <v>-33</v>
          </cell>
          <cell r="Q18">
            <v>-65.894794349624391</v>
          </cell>
          <cell r="R18">
            <v>-65.749356817115711</v>
          </cell>
          <cell r="S18">
            <v>-64.421113070673485</v>
          </cell>
          <cell r="T18">
            <v>-65.781171641317457</v>
          </cell>
          <cell r="U18">
            <v>-64.635116671168149</v>
          </cell>
        </row>
        <row r="19">
          <cell r="C19">
            <v>0</v>
          </cell>
          <cell r="D19">
            <v>0</v>
          </cell>
          <cell r="E19">
            <v>27.1</v>
          </cell>
          <cell r="F19">
            <v>27.7</v>
          </cell>
          <cell r="G19">
            <v>113.1</v>
          </cell>
          <cell r="H19">
            <v>86.011999999999986</v>
          </cell>
          <cell r="I19">
            <v>85.1</v>
          </cell>
          <cell r="J19">
            <v>104.1</v>
          </cell>
          <cell r="K19">
            <v>101</v>
          </cell>
          <cell r="Q19">
            <v>255.38009183353091</v>
          </cell>
          <cell r="R19">
            <v>269.16794353165005</v>
          </cell>
          <cell r="S19">
            <v>272.54138358367629</v>
          </cell>
          <cell r="T19">
            <v>278.75957498865085</v>
          </cell>
          <cell r="U19">
            <v>272.89864065328959</v>
          </cell>
        </row>
        <row r="20">
          <cell r="C20">
            <v>0</v>
          </cell>
          <cell r="D20">
            <v>0</v>
          </cell>
          <cell r="E20">
            <v>20.2</v>
          </cell>
          <cell r="F20">
            <v>17.399999999999999</v>
          </cell>
          <cell r="G20">
            <v>91.7</v>
          </cell>
          <cell r="H20">
            <v>66.121999999999986</v>
          </cell>
          <cell r="I20">
            <v>64.7</v>
          </cell>
          <cell r="J20">
            <v>83.7</v>
          </cell>
          <cell r="K20">
            <v>79.599999999999994</v>
          </cell>
          <cell r="Q20">
            <v>65.228407649888865</v>
          </cell>
          <cell r="R20">
            <v>69.678661242993954</v>
          </cell>
          <cell r="S20">
            <v>64.092763293406463</v>
          </cell>
          <cell r="T20">
            <v>61.112654419886169</v>
          </cell>
          <cell r="U20">
            <v>45.604245056361258</v>
          </cell>
        </row>
        <row r="22">
          <cell r="C22">
            <v>0</v>
          </cell>
          <cell r="D22">
            <v>0</v>
          </cell>
          <cell r="E22">
            <v>-126.44154625060051</v>
          </cell>
          <cell r="F22">
            <v>-141.12883063989969</v>
          </cell>
          <cell r="G22">
            <v>-100.4855056177812</v>
          </cell>
          <cell r="H22">
            <v>-117.34705640689391</v>
          </cell>
          <cell r="I22">
            <v>-102.06955608820229</v>
          </cell>
          <cell r="J22">
            <v>-108.04853080000018</v>
          </cell>
          <cell r="K22">
            <v>-114.93770560000004</v>
          </cell>
          <cell r="Q22">
            <v>-210.74843089087011</v>
          </cell>
          <cell r="R22">
            <v>-224.39662791388969</v>
          </cell>
          <cell r="S22">
            <v>-229.42183622519593</v>
          </cell>
          <cell r="T22">
            <v>-246.29059233774041</v>
          </cell>
          <cell r="U22">
            <v>-287.42671631765188</v>
          </cell>
        </row>
        <row r="24">
          <cell r="E24">
            <v>49.519934244314797</v>
          </cell>
          <cell r="F24">
            <v>48.195761159503462</v>
          </cell>
          <cell r="G24">
            <v>102.77865440929908</v>
          </cell>
          <cell r="H24">
            <v>100</v>
          </cell>
          <cell r="I24">
            <v>103.33430222998969</v>
          </cell>
          <cell r="J24">
            <v>111.14466650112713</v>
          </cell>
          <cell r="K24">
            <v>110.06858194390223</v>
          </cell>
          <cell r="Q24">
            <v>117.23198964247416</v>
          </cell>
          <cell r="R24">
            <v>118.34123740103828</v>
          </cell>
          <cell r="S24">
            <v>119.48732844381247</v>
          </cell>
          <cell r="T24">
            <v>120.88788767251653</v>
          </cell>
          <cell r="U24">
            <v>122.74329394934706</v>
          </cell>
        </row>
        <row r="25">
          <cell r="E25">
            <v>47.514112125791236</v>
          </cell>
          <cell r="F25">
            <v>48.092449943042496</v>
          </cell>
          <cell r="G25">
            <v>97.858840988295242</v>
          </cell>
          <cell r="H25">
            <v>100.00157308273209</v>
          </cell>
          <cell r="I25">
            <v>103.41409377873589</v>
          </cell>
          <cell r="J25">
            <v>108.74052871869124</v>
          </cell>
          <cell r="K25">
            <v>102.95377905175178</v>
          </cell>
          <cell r="Q25">
            <v>111.94582804356068</v>
          </cell>
          <cell r="R25">
            <v>113.19951577043763</v>
          </cell>
          <cell r="S25">
            <v>114.22483401428771</v>
          </cell>
          <cell r="T25">
            <v>115.9700375915362</v>
          </cell>
          <cell r="U25">
            <v>117.84341190468524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301.5</v>
          </cell>
          <cell r="H29">
            <v>366.2</v>
          </cell>
          <cell r="I29">
            <v>394.3</v>
          </cell>
          <cell r="J29">
            <v>432.2</v>
          </cell>
          <cell r="K29">
            <v>460.1</v>
          </cell>
          <cell r="Q29">
            <v>789.45668134343373</v>
          </cell>
          <cell r="R29">
            <v>858.09349561377519</v>
          </cell>
          <cell r="S29">
            <v>916.59852370289548</v>
          </cell>
          <cell r="T29">
            <v>994.43512166074902</v>
          </cell>
          <cell r="U29">
            <v>1083.6362983555582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267.8</v>
          </cell>
          <cell r="H30">
            <v>330.3</v>
          </cell>
          <cell r="I30">
            <v>369.3</v>
          </cell>
          <cell r="J30">
            <v>401.1</v>
          </cell>
          <cell r="K30">
            <v>438.9</v>
          </cell>
          <cell r="Q30">
            <v>759.95668134343373</v>
          </cell>
          <cell r="R30">
            <v>826.7760934218976</v>
          </cell>
          <cell r="S30">
            <v>897.05206136275888</v>
          </cell>
          <cell r="T30">
            <v>973.30148657859331</v>
          </cell>
          <cell r="U30">
            <v>1060.8986203706668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33.700000000000003</v>
          </cell>
          <cell r="H31">
            <v>35.9</v>
          </cell>
          <cell r="I31">
            <v>25</v>
          </cell>
          <cell r="J31">
            <v>31.1</v>
          </cell>
          <cell r="K31">
            <v>21.2</v>
          </cell>
          <cell r="Q31">
            <v>29.5</v>
          </cell>
          <cell r="R31">
            <v>31.317402191877584</v>
          </cell>
          <cell r="S31">
            <v>19.546462340136628</v>
          </cell>
          <cell r="T31">
            <v>21.133635082155724</v>
          </cell>
          <cell r="U31">
            <v>22.737677984891345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424.84200000000004</v>
          </cell>
          <cell r="H33">
            <v>438.7</v>
          </cell>
          <cell r="I33">
            <v>497.9</v>
          </cell>
          <cell r="J33">
            <v>484.3</v>
          </cell>
          <cell r="K33">
            <v>550.6</v>
          </cell>
          <cell r="Q33">
            <v>942.77464174988881</v>
          </cell>
          <cell r="R33">
            <v>1014.2905566839939</v>
          </cell>
          <cell r="S33">
            <v>1044.07386705</v>
          </cell>
          <cell r="T33">
            <v>1127.7949140220003</v>
          </cell>
          <cell r="U33">
            <v>1233.9405580035402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318.74200000000002</v>
          </cell>
          <cell r="H34">
            <v>316.60000000000002</v>
          </cell>
          <cell r="I34">
            <v>312.60000000000002</v>
          </cell>
          <cell r="J34">
            <v>317.60000000000002</v>
          </cell>
          <cell r="K34">
            <v>310.10000000000002</v>
          </cell>
          <cell r="Q34">
            <v>544.22199999999998</v>
          </cell>
          <cell r="R34">
            <v>592.84541899999999</v>
          </cell>
          <cell r="S34">
            <v>610.65054027499991</v>
          </cell>
          <cell r="T34">
            <v>658.83848783725011</v>
          </cell>
          <cell r="U34">
            <v>704.95718198585757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71.5</v>
          </cell>
          <cell r="H35">
            <v>64.5</v>
          </cell>
          <cell r="I35">
            <v>55.9</v>
          </cell>
          <cell r="J35">
            <v>58.6</v>
          </cell>
          <cell r="K35">
            <v>34.799999999999997</v>
          </cell>
          <cell r="Q35">
            <v>38.077999999999996</v>
          </cell>
          <cell r="R35">
            <v>38.832000000000001</v>
          </cell>
          <cell r="S35">
            <v>34.397999999999996</v>
          </cell>
          <cell r="T35">
            <v>34.67</v>
          </cell>
          <cell r="U35">
            <v>37.096900000000005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58.3</v>
          </cell>
          <cell r="H36">
            <v>55.8</v>
          </cell>
          <cell r="I36">
            <v>45.9</v>
          </cell>
          <cell r="J36">
            <v>47.5</v>
          </cell>
          <cell r="K36">
            <v>27.8</v>
          </cell>
          <cell r="Q36">
            <v>30.4</v>
          </cell>
          <cell r="R36">
            <v>30.5</v>
          </cell>
          <cell r="S36">
            <v>29.4</v>
          </cell>
          <cell r="T36">
            <v>30.6</v>
          </cell>
          <cell r="U36">
            <v>32.742000000000004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100.2</v>
          </cell>
          <cell r="H37">
            <v>117.7</v>
          </cell>
          <cell r="I37">
            <v>183</v>
          </cell>
          <cell r="J37">
            <v>163.834</v>
          </cell>
          <cell r="K37">
            <v>196.9</v>
          </cell>
          <cell r="Q37">
            <v>349.5</v>
          </cell>
          <cell r="R37">
            <v>375.3</v>
          </cell>
          <cell r="S37">
            <v>413.42332677499996</v>
          </cell>
          <cell r="T37">
            <v>448.95642618475006</v>
          </cell>
          <cell r="U37">
            <v>507.58337601768261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-6</v>
          </cell>
          <cell r="I38">
            <v>-5.6</v>
          </cell>
          <cell r="J38">
            <v>-4.4339999999999993</v>
          </cell>
          <cell r="K38">
            <v>35.299999999999997</v>
          </cell>
          <cell r="Q38">
            <v>8</v>
          </cell>
          <cell r="R38">
            <v>8</v>
          </cell>
          <cell r="S38">
            <v>0</v>
          </cell>
          <cell r="T38">
            <v>0</v>
          </cell>
          <cell r="U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5.9</v>
          </cell>
          <cell r="H39">
            <v>10.4</v>
          </cell>
          <cell r="I39">
            <v>7.8999999999999995</v>
          </cell>
          <cell r="J39">
            <v>7.3</v>
          </cell>
          <cell r="K39">
            <v>8.3000000000000007</v>
          </cell>
          <cell r="Q39">
            <v>-3</v>
          </cell>
          <cell r="R39">
            <v>-3</v>
          </cell>
          <cell r="S39">
            <v>0</v>
          </cell>
          <cell r="T39">
            <v>0</v>
          </cell>
          <cell r="U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Q40">
            <v>15</v>
          </cell>
          <cell r="R40">
            <v>15</v>
          </cell>
          <cell r="S40">
            <v>0</v>
          </cell>
          <cell r="T40">
            <v>0</v>
          </cell>
          <cell r="U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Q41">
            <v>29.052641749888863</v>
          </cell>
          <cell r="R41">
            <v>26.145137683993941</v>
          </cell>
          <cell r="S41">
            <v>20</v>
          </cell>
          <cell r="T41">
            <v>20</v>
          </cell>
          <cell r="U41">
            <v>21.4</v>
          </cell>
        </row>
      </sheetData>
      <sheetData sheetId="20" refreshError="1">
        <row r="14">
          <cell r="A14" t="str">
            <v>CPI inflation (percent, end of period)</v>
          </cell>
        </row>
        <row r="15">
          <cell r="E15">
            <v>1.3474494706448459</v>
          </cell>
          <cell r="F15">
            <v>3.8936372269705588</v>
          </cell>
          <cell r="G15">
            <v>0.54702500517909147</v>
          </cell>
          <cell r="H15">
            <v>2</v>
          </cell>
          <cell r="I15">
            <v>1.8</v>
          </cell>
        </row>
        <row r="17">
          <cell r="C17">
            <v>-15.953528694676876</v>
          </cell>
          <cell r="D17">
            <v>0.48355899419729731</v>
          </cell>
        </row>
        <row r="20">
          <cell r="E20">
            <v>18.519601479018785</v>
          </cell>
          <cell r="F20">
            <v>18.117112451273098</v>
          </cell>
          <cell r="G20">
            <v>18.415160750338291</v>
          </cell>
          <cell r="H20">
            <v>20.164761461017058</v>
          </cell>
          <cell r="I20">
            <v>20.864686726105855</v>
          </cell>
        </row>
        <row r="22">
          <cell r="C22">
            <v>17.527136076136269</v>
          </cell>
          <cell r="D22">
            <v>19.381359814080568</v>
          </cell>
        </row>
        <row r="27">
          <cell r="E27">
            <v>8.5762198725388608</v>
          </cell>
          <cell r="F27">
            <v>8.5554567663887102</v>
          </cell>
          <cell r="G27">
            <v>9.1426433429996088</v>
          </cell>
          <cell r="H27">
            <v>9.6963726549992906</v>
          </cell>
          <cell r="I27">
            <v>11.308944379938051</v>
          </cell>
        </row>
        <row r="29">
          <cell r="C29">
            <v>10.861591149655967</v>
          </cell>
          <cell r="D29">
            <v>12.226350138070526</v>
          </cell>
        </row>
        <row r="35">
          <cell r="E35">
            <v>0.10244066016658737</v>
          </cell>
          <cell r="F35">
            <v>-2.0297793796461447</v>
          </cell>
          <cell r="G35">
            <v>0.37299826055025398</v>
          </cell>
          <cell r="H35">
            <v>-1.313811729919371</v>
          </cell>
          <cell r="I35">
            <v>-1.1989741412917432</v>
          </cell>
        </row>
        <row r="37">
          <cell r="C37">
            <v>-0.31682128373651436</v>
          </cell>
          <cell r="D37">
            <v>-1.4179360788345095</v>
          </cell>
        </row>
        <row r="42">
          <cell r="E42">
            <v>0.10244066016658737</v>
          </cell>
          <cell r="F42">
            <v>-2.0297793796461447</v>
          </cell>
          <cell r="G42">
            <v>0.37299826055025398</v>
          </cell>
          <cell r="H42">
            <v>-1.313811729919371</v>
          </cell>
          <cell r="I42">
            <v>-1.1989741412917432</v>
          </cell>
        </row>
        <row r="44">
          <cell r="C44">
            <v>-0.31682128373651436</v>
          </cell>
          <cell r="D44">
            <v>-1.4179360788345095</v>
          </cell>
        </row>
        <row r="48">
          <cell r="C48">
            <v>0</v>
          </cell>
          <cell r="D48">
            <v>0</v>
          </cell>
          <cell r="E48">
            <v>-3.219646771412954E-15</v>
          </cell>
          <cell r="F48">
            <v>0</v>
          </cell>
          <cell r="G48">
            <v>-1.5543122344752192E-15</v>
          </cell>
          <cell r="H48">
            <v>0</v>
          </cell>
          <cell r="I48">
            <v>-4.6629367034256575E-15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C50">
            <v>-3.4972025275692431E-15</v>
          </cell>
          <cell r="D50">
            <v>-5.5511151231257827E-15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3">
          <cell r="C53">
            <v>0</v>
          </cell>
          <cell r="D53">
            <v>0</v>
          </cell>
          <cell r="E53">
            <v>18.056852289990413</v>
          </cell>
          <cell r="F53">
            <v>17.833061692605416</v>
          </cell>
          <cell r="G53">
            <v>18.649913027512696</v>
          </cell>
          <cell r="H53">
            <v>18.764630778704145</v>
          </cell>
          <cell r="I53">
            <v>18.848597970520203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C55">
            <v>16.755111798525448</v>
          </cell>
          <cell r="D55">
            <v>17.327520943674529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8">
          <cell r="E58">
            <v>17.25402579965667</v>
          </cell>
          <cell r="F58">
            <v>17.066716416616565</v>
          </cell>
          <cell r="G58">
            <v>17.672342057641561</v>
          </cell>
          <cell r="H58">
            <v>17.996802916502787</v>
          </cell>
          <cell r="I58">
            <v>18.144273524010824</v>
          </cell>
        </row>
        <row r="60">
          <cell r="C60">
            <v>15.983087520914625</v>
          </cell>
          <cell r="D60">
            <v>16.794273546597534</v>
          </cell>
        </row>
        <row r="63">
          <cell r="E63">
            <v>0.80282649033374298</v>
          </cell>
          <cell r="F63">
            <v>0.7663452759888506</v>
          </cell>
          <cell r="G63">
            <v>0.9775709698711339</v>
          </cell>
          <cell r="H63">
            <v>0.76782786220135879</v>
          </cell>
          <cell r="I63">
            <v>0.70432444650938009</v>
          </cell>
        </row>
        <row r="65">
          <cell r="C65">
            <v>0.7720242776108226</v>
          </cell>
          <cell r="D65">
            <v>0.53324739707699531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70">
          <cell r="C70">
            <v>0</v>
          </cell>
          <cell r="D70">
            <v>0</v>
          </cell>
        </row>
        <row r="73">
          <cell r="E73">
            <v>2.0552358152543819</v>
          </cell>
          <cell r="F73">
            <v>1.8256178968537484</v>
          </cell>
          <cell r="G73">
            <v>1.9692279767721113</v>
          </cell>
          <cell r="H73">
            <v>2.6890943054179197</v>
          </cell>
          <cell r="I73">
            <v>2.461554252037867</v>
          </cell>
        </row>
        <row r="75">
          <cell r="C75">
            <v>2.978848391913457</v>
          </cell>
          <cell r="D75">
            <v>2.106000643054089</v>
          </cell>
        </row>
        <row r="78">
          <cell r="C78">
            <v>0</v>
          </cell>
          <cell r="D78">
            <v>0</v>
          </cell>
          <cell r="E78">
            <v>20.112088105244794</v>
          </cell>
          <cell r="F78">
            <v>19.658679589459165</v>
          </cell>
          <cell r="G78">
            <v>20.619141004284806</v>
          </cell>
          <cell r="H78">
            <v>21.453725084122066</v>
          </cell>
          <cell r="I78">
            <v>21.31015222255807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C80">
            <v>19.733960190438903</v>
          </cell>
          <cell r="D80">
            <v>19.433521586728617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7">
          <cell r="C87" t="str">
            <v>t-2</v>
          </cell>
          <cell r="D87" t="str">
            <v>t-1</v>
          </cell>
          <cell r="E87" t="str">
            <v>t</v>
          </cell>
          <cell r="F87" t="str">
            <v>t+1</v>
          </cell>
          <cell r="G87" t="str">
            <v>t+2</v>
          </cell>
          <cell r="H87" t="str">
            <v>t+3</v>
          </cell>
          <cell r="I87" t="str">
            <v>t+4</v>
          </cell>
        </row>
        <row r="88">
          <cell r="C88">
            <v>1998</v>
          </cell>
          <cell r="D88">
            <v>1999</v>
          </cell>
          <cell r="E88">
            <v>2000</v>
          </cell>
          <cell r="F88">
            <v>2001</v>
          </cell>
          <cell r="G88">
            <v>2002</v>
          </cell>
          <cell r="H88">
            <v>2003</v>
          </cell>
          <cell r="I88">
            <v>2004</v>
          </cell>
        </row>
        <row r="92">
          <cell r="C92">
            <v>0</v>
          </cell>
          <cell r="D92">
            <v>0</v>
          </cell>
          <cell r="E92">
            <v>20.009647445078208</v>
          </cell>
          <cell r="F92">
            <v>21.688458969105312</v>
          </cell>
          <cell r="G92">
            <v>20.246142743734552</v>
          </cell>
          <cell r="H92">
            <v>22.767536814041438</v>
          </cell>
          <cell r="I92">
            <v>22.509126363849816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C94">
            <v>20.050781474175423</v>
          </cell>
          <cell r="D94">
            <v>20.851457665563132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8">
          <cell r="E98">
            <v>12.193328735188889</v>
          </cell>
          <cell r="F98">
            <v>14.501383002399063</v>
          </cell>
          <cell r="G98">
            <v>11.415324408985112</v>
          </cell>
          <cell r="H98">
            <v>12.725845004739972</v>
          </cell>
          <cell r="I98">
            <v>12.370897830920551</v>
          </cell>
          <cell r="K98" t="str">
            <v>including treasury special accounts and correspondents + social security reform in 2001</v>
          </cell>
        </row>
        <row r="100">
          <cell r="C100">
            <v>10.32764552502025</v>
          </cell>
          <cell r="D100">
            <v>10.933425416374963</v>
          </cell>
        </row>
        <row r="103">
          <cell r="E103">
            <v>1.4547216004847423</v>
          </cell>
          <cell r="F103">
            <v>0.89653520704487155</v>
          </cell>
          <cell r="G103">
            <v>1.0733560216740692</v>
          </cell>
          <cell r="H103">
            <v>1.0023503186361498</v>
          </cell>
          <cell r="I103">
            <v>0.9091276703113278</v>
          </cell>
        </row>
        <row r="105">
          <cell r="C105">
            <v>1.2672851349460672</v>
          </cell>
          <cell r="D105">
            <v>1.4530036904188113</v>
          </cell>
        </row>
        <row r="109">
          <cell r="E109">
            <v>6.3615971094045793</v>
          </cell>
          <cell r="F109">
            <v>6.2905407596613765</v>
          </cell>
          <cell r="G109">
            <v>7.7574623130753722</v>
          </cell>
          <cell r="H109">
            <v>9.0393414906653167</v>
          </cell>
          <cell r="I109">
            <v>9.2291008626179387</v>
          </cell>
          <cell r="K109" t="str">
            <v>Including expenditures financed by the HIPC interim assistance</v>
          </cell>
        </row>
        <row r="111">
          <cell r="C111">
            <v>8.4558508142091036</v>
          </cell>
          <cell r="D111">
            <v>8.4650285587693581</v>
          </cell>
        </row>
        <row r="114">
          <cell r="C114">
            <v>0</v>
          </cell>
          <cell r="D114">
            <v>0</v>
          </cell>
          <cell r="E114">
            <v>13.648050335673631</v>
          </cell>
          <cell r="F114">
            <v>15.397918209443935</v>
          </cell>
          <cell r="G114">
            <v>12.488680430659182</v>
          </cell>
          <cell r="H114">
            <v>13.728195323376122</v>
          </cell>
          <cell r="I114">
            <v>13.280025501231879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C116">
            <v>11.594930659966318</v>
          </cell>
          <cell r="D116">
            <v>12.386429106793774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20">
          <cell r="E120">
            <v>88.7</v>
          </cell>
          <cell r="F120">
            <v>169.6</v>
          </cell>
          <cell r="G120">
            <v>279.5</v>
          </cell>
          <cell r="H120">
            <v>309.88634690225274</v>
          </cell>
          <cell r="I120">
            <v>379.97248813671615</v>
          </cell>
        </row>
        <row r="122">
          <cell r="C122">
            <v>51.4</v>
          </cell>
          <cell r="D122">
            <v>104</v>
          </cell>
        </row>
        <row r="126">
          <cell r="E126">
            <v>701.7</v>
          </cell>
          <cell r="F126">
            <v>735.6</v>
          </cell>
          <cell r="G126">
            <v>700.4</v>
          </cell>
          <cell r="H126">
            <v>756.61744354341306</v>
          </cell>
          <cell r="I126">
            <v>784.84948858783639</v>
          </cell>
        </row>
        <row r="128">
          <cell r="C128">
            <v>578.9</v>
          </cell>
          <cell r="D128">
            <v>610.1</v>
          </cell>
        </row>
        <row r="131">
          <cell r="E131">
            <v>790.4</v>
          </cell>
          <cell r="F131">
            <v>905.2</v>
          </cell>
          <cell r="G131">
            <v>979.9</v>
          </cell>
          <cell r="H131">
            <v>1066.5037904456658</v>
          </cell>
          <cell r="I131">
            <v>1164.8219767245525</v>
          </cell>
        </row>
        <row r="133">
          <cell r="C133">
            <v>630.29999999999995</v>
          </cell>
          <cell r="D133">
            <v>714.1</v>
          </cell>
        </row>
        <row r="137">
          <cell r="E137">
            <v>6.5</v>
          </cell>
          <cell r="F137">
            <v>6.5</v>
          </cell>
          <cell r="G137">
            <v>6.5</v>
          </cell>
          <cell r="H137">
            <v>6.5</v>
          </cell>
          <cell r="I137">
            <v>6.5</v>
          </cell>
        </row>
        <row r="139">
          <cell r="C139">
            <v>6.25</v>
          </cell>
          <cell r="D139">
            <v>5.75</v>
          </cell>
        </row>
        <row r="142">
          <cell r="E142">
            <v>3113.9978938172867</v>
          </cell>
          <cell r="F142">
            <v>3379.6776481175584</v>
          </cell>
          <cell r="G142">
            <v>3549.6144085144274</v>
          </cell>
          <cell r="H142">
            <v>3881.0782295088306</v>
          </cell>
          <cell r="I142">
            <v>4188.4106318049153</v>
          </cell>
        </row>
        <row r="144">
          <cell r="C144">
            <v>2746.027633432393</v>
          </cell>
          <cell r="D144">
            <v>2924.9753651864348</v>
          </cell>
        </row>
      </sheetData>
      <sheetData sheetId="21" refreshError="1">
        <row r="13">
          <cell r="A13" t="str">
            <v xml:space="preserve">  Outcome</v>
          </cell>
          <cell r="C13">
            <v>732.69162100101903</v>
          </cell>
          <cell r="D13">
            <v>766.82733818194151</v>
          </cell>
        </row>
        <row r="16">
          <cell r="E16">
            <v>1016.0348659039764</v>
          </cell>
          <cell r="F16">
            <v>1122.9544091056339</v>
          </cell>
          <cell r="G16">
            <v>1206.2077804054395</v>
          </cell>
          <cell r="H16">
            <v>1345.1586966538114</v>
          </cell>
          <cell r="I16">
            <v>1410.2875956582495</v>
          </cell>
        </row>
        <row r="18">
          <cell r="C18">
            <v>949.69169289958882</v>
          </cell>
          <cell r="D18">
            <v>1005.4023791359809</v>
          </cell>
        </row>
        <row r="21">
          <cell r="E21">
            <v>-4.4784124293580918</v>
          </cell>
          <cell r="F21">
            <v>11.606601614435053</v>
          </cell>
          <cell r="G21">
            <v>6.6301882883113894</v>
          </cell>
          <cell r="H21">
            <v>-0.49435367053664026</v>
          </cell>
          <cell r="I21">
            <v>6.2903218870161925</v>
          </cell>
        </row>
        <row r="23">
          <cell r="C23">
            <v>9.2249221458262411</v>
          </cell>
          <cell r="D23">
            <v>12.714110814007684</v>
          </cell>
        </row>
        <row r="26">
          <cell r="E26">
            <v>2.0732057637448342</v>
          </cell>
          <cell r="F26">
            <v>13.697167070064008</v>
          </cell>
          <cell r="G26">
            <v>3.7529942888598233</v>
          </cell>
          <cell r="H26">
            <v>7.8228476366122512</v>
          </cell>
          <cell r="I26">
            <v>4.6198286278781309</v>
          </cell>
        </row>
        <row r="28">
          <cell r="C28">
            <v>16.259379686691599</v>
          </cell>
          <cell r="D28">
            <v>9.9723501452979146</v>
          </cell>
        </row>
        <row r="31">
          <cell r="E31">
            <v>5.7894706122368911</v>
          </cell>
          <cell r="F31">
            <v>1.2051295049284372</v>
          </cell>
          <cell r="G31">
            <v>-2.3103436451795356</v>
          </cell>
          <cell r="H31">
            <v>1.9069673191340453</v>
          </cell>
          <cell r="I31">
            <v>1.7140327286124357</v>
          </cell>
        </row>
        <row r="33">
          <cell r="C33">
            <v>-0.96818371146399906</v>
          </cell>
          <cell r="D33">
            <v>-1.7563559570825449</v>
          </cell>
        </row>
        <row r="36">
          <cell r="E36">
            <v>10.039523021537944</v>
          </cell>
          <cell r="F36">
            <v>-3.2246921459265332</v>
          </cell>
          <cell r="G36">
            <v>-9.7810180951285464E-2</v>
          </cell>
          <cell r="H36">
            <v>9.4779167245429008E-3</v>
          </cell>
          <cell r="I36">
            <v>0.23542053606022684</v>
          </cell>
        </row>
        <row r="38">
          <cell r="C38">
            <v>-5.321612590195901</v>
          </cell>
          <cell r="D38">
            <v>1.9565132618250658</v>
          </cell>
        </row>
        <row r="42">
          <cell r="C42">
            <v>0</v>
          </cell>
          <cell r="D42">
            <v>0</v>
          </cell>
          <cell r="E42">
            <v>94.685182292642537</v>
          </cell>
          <cell r="F42">
            <v>150.66561542947852</v>
          </cell>
          <cell r="G42">
            <v>162.81581770262113</v>
          </cell>
          <cell r="H42">
            <v>168.44391206688175</v>
          </cell>
          <cell r="I42">
            <v>176.34363148371631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C44">
            <v>25.867844043454852</v>
          </cell>
          <cell r="D44">
            <v>42.562022914958618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8">
          <cell r="E48">
            <v>482.0064104038276</v>
          </cell>
          <cell r="F48">
            <v>551.16779241650261</v>
          </cell>
          <cell r="G48">
            <v>590.22850338117883</v>
          </cell>
          <cell r="H48">
            <v>631.66175415347891</v>
          </cell>
          <cell r="I48">
            <v>657.32340884220321</v>
          </cell>
          <cell r="K48" t="str">
            <v>this should be: services (credit) +income (credit)</v>
          </cell>
        </row>
        <row r="49">
          <cell r="K49" t="str">
            <v xml:space="preserve"> - interest received + private transfers (net)</v>
          </cell>
        </row>
        <row r="50">
          <cell r="C50">
            <v>398.96164387280879</v>
          </cell>
          <cell r="D50">
            <v>426.16646527814146</v>
          </cell>
        </row>
        <row r="54">
          <cell r="E54">
            <v>387.32122811118506</v>
          </cell>
          <cell r="F54">
            <v>400.50217698702409</v>
          </cell>
          <cell r="G54">
            <v>427.41268567855769</v>
          </cell>
          <cell r="H54">
            <v>463.21784208659716</v>
          </cell>
          <cell r="I54">
            <v>480.9797773584869</v>
          </cell>
          <cell r="K54" t="str">
            <v>this should be: services (debit) + income (debit)</v>
          </cell>
        </row>
        <row r="55">
          <cell r="K55" t="str">
            <v>- interest due</v>
          </cell>
        </row>
        <row r="56">
          <cell r="C56">
            <v>373.09379982935394</v>
          </cell>
          <cell r="D56">
            <v>383.60444236318284</v>
          </cell>
          <cell r="K56" t="str">
            <v>+adjustment for rounding</v>
          </cell>
        </row>
        <row r="59">
          <cell r="E59">
            <v>54.457968388558278</v>
          </cell>
          <cell r="F59">
            <v>46.657323778616892</v>
          </cell>
          <cell r="G59">
            <v>51.924374594243965</v>
          </cell>
          <cell r="H59">
            <v>49.819315642465064</v>
          </cell>
          <cell r="I59">
            <v>49.387310769015599</v>
          </cell>
          <cell r="K59" t="str">
            <v>Income debit interest - income credit interest</v>
          </cell>
        </row>
        <row r="61">
          <cell r="C61">
            <v>53.421140090089402</v>
          </cell>
          <cell r="D61">
            <v>60.422150254338774</v>
          </cell>
        </row>
        <row r="65">
          <cell r="E65">
            <v>-276.60023691053038</v>
          </cell>
          <cell r="F65">
            <v>-230.37256330716284</v>
          </cell>
          <cell r="G65">
            <v>-244.76925284537899</v>
          </cell>
          <cell r="H65">
            <v>-333.22070536561097</v>
          </cell>
          <cell r="I65">
            <v>-317.16549846926273</v>
          </cell>
        </row>
        <row r="66">
          <cell r="K66" t="str">
            <v>should be: current account (5th manual)</v>
          </cell>
        </row>
        <row r="67">
          <cell r="C67">
            <v>-244.52767114499227</v>
          </cell>
          <cell r="D67">
            <v>-256.4162270527616</v>
          </cell>
          <cell r="K67" t="str">
            <v>-current official transfers</v>
          </cell>
        </row>
        <row r="69">
          <cell r="C69" t="str">
            <v>_x001E_1_CHECK_x001F_ (= 0)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-2.8421709430404007E-13</v>
          </cell>
          <cell r="H71">
            <v>0</v>
          </cell>
          <cell r="I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C73">
            <v>-2.5696800212074322E-2</v>
          </cell>
          <cell r="D73">
            <v>-1.8941240657966318E-2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9">
          <cell r="C79" t="str">
            <v>t-2</v>
          </cell>
          <cell r="D79" t="str">
            <v>t-1</v>
          </cell>
          <cell r="E79" t="str">
            <v>t</v>
          </cell>
          <cell r="F79" t="str">
            <v>t+1</v>
          </cell>
          <cell r="G79" t="str">
            <v>t+2</v>
          </cell>
          <cell r="H79" t="str">
            <v>t+3</v>
          </cell>
          <cell r="I79" t="str">
            <v>t+4</v>
          </cell>
        </row>
        <row r="80">
          <cell r="C80">
            <v>1998</v>
          </cell>
          <cell r="D80">
            <v>1999</v>
          </cell>
          <cell r="E80">
            <v>2000</v>
          </cell>
          <cell r="F80">
            <v>2001</v>
          </cell>
          <cell r="G80">
            <v>2002</v>
          </cell>
          <cell r="H80">
            <v>2003</v>
          </cell>
          <cell r="I80">
            <v>2004</v>
          </cell>
        </row>
        <row r="83">
          <cell r="E83">
            <v>109.52885587231327</v>
          </cell>
          <cell r="F83">
            <v>142.82182212389171</v>
          </cell>
          <cell r="G83">
            <v>132.72477032910365</v>
          </cell>
          <cell r="H83">
            <v>137.06980959825262</v>
          </cell>
          <cell r="I83">
            <v>151.84814963389678</v>
          </cell>
        </row>
        <row r="84">
          <cell r="K84" t="str">
            <v>including project grants, current transfers (but excluding budgetary grants; part of the financing) and debt cancellation see footnote 5/</v>
          </cell>
        </row>
        <row r="85">
          <cell r="C85">
            <v>155.86403226284909</v>
          </cell>
          <cell r="D85">
            <v>120.84430050867755</v>
          </cell>
        </row>
        <row r="89">
          <cell r="E89">
            <v>54.351188058384629</v>
          </cell>
          <cell r="F89">
            <v>59.957342510912284</v>
          </cell>
          <cell r="G89">
            <v>80.540301468455894</v>
          </cell>
          <cell r="H89">
            <v>110.35336862089035</v>
          </cell>
          <cell r="I89">
            <v>117.79779696366842</v>
          </cell>
          <cell r="K89" t="str">
            <v>(excluding the future financing gaps)</v>
          </cell>
        </row>
        <row r="90">
          <cell r="K90" t="str">
            <v>project loans only; program loans are part of financing gap</v>
          </cell>
        </row>
        <row r="91">
          <cell r="C91">
            <v>115.3896625945931</v>
          </cell>
          <cell r="D91">
            <v>97.650758580338845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6">
          <cell r="C96">
            <v>0</v>
          </cell>
          <cell r="D96">
            <v>0</v>
          </cell>
        </row>
        <row r="100">
          <cell r="E100">
            <v>100.50912138254563</v>
          </cell>
          <cell r="F100">
            <v>90.53451460932169</v>
          </cell>
          <cell r="G100">
            <v>135.73121218884521</v>
          </cell>
          <cell r="H100">
            <v>103.37055035417342</v>
          </cell>
          <cell r="I100">
            <v>103.68300459118757</v>
          </cell>
        </row>
        <row r="101">
          <cell r="K101" t="str">
            <v>residual of the financial account</v>
          </cell>
        </row>
        <row r="102">
          <cell r="C102">
            <v>21.745546436671642</v>
          </cell>
          <cell r="D102">
            <v>120.60641802736124</v>
          </cell>
        </row>
        <row r="106">
          <cell r="E106">
            <v>66.310585037832723</v>
          </cell>
          <cell r="F106">
            <v>70.897680500381057</v>
          </cell>
          <cell r="G106">
            <v>86.031180425869266</v>
          </cell>
          <cell r="H106">
            <v>73.45396098828013</v>
          </cell>
          <cell r="I106">
            <v>70.104054778378284</v>
          </cell>
        </row>
        <row r="108">
          <cell r="C108">
            <v>74.286808925277271</v>
          </cell>
          <cell r="D108">
            <v>63.633563752108756</v>
          </cell>
        </row>
        <row r="111">
          <cell r="E111">
            <v>-78.521656635119598</v>
          </cell>
          <cell r="F111">
            <v>-7.9565645634182092</v>
          </cell>
          <cell r="G111">
            <v>18.195850715156492</v>
          </cell>
          <cell r="H111">
            <v>-55.880937780574698</v>
          </cell>
          <cell r="I111">
            <v>-13.940602058888244</v>
          </cell>
        </row>
        <row r="112">
          <cell r="K112" t="str">
            <v>overall balance (5th manual)- program grants and loans and deposit money bank</v>
          </cell>
        </row>
        <row r="113">
          <cell r="C113">
            <v>-25.815238776155699</v>
          </cell>
          <cell r="D113">
            <v>19.051686311507279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23">
          <cell r="C123" t="str">
            <v>t-2</v>
          </cell>
          <cell r="D123" t="str">
            <v>t-1</v>
          </cell>
          <cell r="E123" t="str">
            <v>t</v>
          </cell>
          <cell r="F123" t="str">
            <v>t+1</v>
          </cell>
          <cell r="G123" t="str">
            <v>t+2</v>
          </cell>
          <cell r="H123" t="str">
            <v>t+3</v>
          </cell>
          <cell r="I123" t="str">
            <v>t+4</v>
          </cell>
        </row>
        <row r="124">
          <cell r="C124">
            <v>1998</v>
          </cell>
          <cell r="D124">
            <v>1999</v>
          </cell>
          <cell r="E124">
            <v>2000</v>
          </cell>
          <cell r="F124">
            <v>2001</v>
          </cell>
          <cell r="G124">
            <v>2002</v>
          </cell>
          <cell r="H124">
            <v>2003</v>
          </cell>
          <cell r="I124">
            <v>2004</v>
          </cell>
        </row>
        <row r="128">
          <cell r="E128">
            <v>23.292323393339611</v>
          </cell>
          <cell r="F128">
            <v>-75.77156588995679</v>
          </cell>
          <cell r="G128">
            <v>-72.000652507888134</v>
          </cell>
          <cell r="H128">
            <v>3.8507309581232256</v>
          </cell>
          <cell r="I128">
            <v>-35.659488074184893</v>
          </cell>
          <cell r="K128" t="str">
            <v>excluding net use of Fund credit</v>
          </cell>
        </row>
        <row r="130">
          <cell r="C130">
            <v>-9.6307328309483609</v>
          </cell>
          <cell r="D130">
            <v>-14.312439372287594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5">
          <cell r="C135">
            <v>0</v>
          </cell>
          <cell r="D135">
            <v>0</v>
          </cell>
        </row>
        <row r="138">
          <cell r="E138">
            <v>-2.790499999999998</v>
          </cell>
          <cell r="F138">
            <v>-1.77612397657201</v>
          </cell>
          <cell r="G138">
            <v>-14.808587689274511</v>
          </cell>
          <cell r="H138">
            <v>-27.941500000000005</v>
          </cell>
          <cell r="I138">
            <v>-33.292000000000002</v>
          </cell>
        </row>
        <row r="139">
          <cell r="K139" t="str">
            <v>see tables: Fund disbursement part of resid. Financing gap</v>
          </cell>
        </row>
        <row r="140">
          <cell r="C140">
            <v>-8.7210000000000001</v>
          </cell>
          <cell r="D140">
            <v>-9.5947499999999959</v>
          </cell>
        </row>
        <row r="143">
          <cell r="E143">
            <v>54.671529048905569</v>
          </cell>
          <cell r="F143">
            <v>64.99847864331457</v>
          </cell>
          <cell r="G143">
            <v>48.973305033124021</v>
          </cell>
          <cell r="H143">
            <v>33.756467433829258</v>
          </cell>
          <cell r="I143">
            <v>20.801367073584377</v>
          </cell>
          <cell r="K143" t="str">
            <v>program grants + loans</v>
          </cell>
        </row>
        <row r="145">
          <cell r="C145">
            <v>47.513390480126574</v>
          </cell>
          <cell r="D145">
            <v>4.876590866984035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1">
          <cell r="C151">
            <v>-3.3938136057233268</v>
          </cell>
          <cell r="D151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7">
          <cell r="C157">
            <v>0</v>
          </cell>
          <cell r="D157">
            <v>0</v>
          </cell>
        </row>
        <row r="159">
          <cell r="E159">
            <v>3.310190235382954</v>
          </cell>
          <cell r="F159">
            <v>20.486319176358222</v>
          </cell>
          <cell r="G159">
            <v>19.673797074132892</v>
          </cell>
          <cell r="H159">
            <v>23.335139406292438</v>
          </cell>
          <cell r="I159">
            <v>24.938655552308337</v>
          </cell>
          <cell r="K159" t="str">
            <v>including debt relief to be granted</v>
          </cell>
        </row>
        <row r="161">
          <cell r="C161">
            <v>0</v>
          </cell>
          <cell r="D161">
            <v>0</v>
          </cell>
        </row>
        <row r="165"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7">
          <cell r="C167">
            <v>0</v>
          </cell>
          <cell r="D167">
            <v>0</v>
          </cell>
        </row>
        <row r="170">
          <cell r="C170">
            <v>0</v>
          </cell>
          <cell r="D170">
            <v>0</v>
          </cell>
          <cell r="E170">
            <v>3.8113957491454631E-2</v>
          </cell>
          <cell r="F170">
            <v>1.9456610274218633E-2</v>
          </cell>
          <cell r="G170">
            <v>-3.3712625250771566E-2</v>
          </cell>
          <cell r="H170">
            <v>22.880099982329785</v>
          </cell>
          <cell r="I170">
            <v>37.152067507180433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</row>
        <row r="172">
          <cell r="C172">
            <v>4.7394732700812181E-2</v>
          </cell>
          <cell r="D172">
            <v>-2.1087806203723858E-2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</row>
        <row r="175">
          <cell r="E175">
            <v>291.83064236456818</v>
          </cell>
          <cell r="F175">
            <v>363.92712547321179</v>
          </cell>
          <cell r="G175">
            <v>452.05272712146029</v>
          </cell>
          <cell r="H175">
            <v>462.16234861384498</v>
          </cell>
          <cell r="I175">
            <v>500.01279923901808</v>
          </cell>
        </row>
        <row r="177">
          <cell r="C177">
            <v>306.07170851615928</v>
          </cell>
          <cell r="D177">
            <v>312.81546293092714</v>
          </cell>
        </row>
        <row r="180">
          <cell r="E180">
            <v>3.310190235382954</v>
          </cell>
          <cell r="F180">
            <v>20.486319176358222</v>
          </cell>
          <cell r="G180">
            <v>19.673797074132892</v>
          </cell>
          <cell r="H180">
            <v>23.335139406292438</v>
          </cell>
          <cell r="I180">
            <v>24.938655552308337</v>
          </cell>
        </row>
        <row r="182">
          <cell r="C182">
            <v>0</v>
          </cell>
          <cell r="D182">
            <v>0</v>
          </cell>
        </row>
        <row r="185">
          <cell r="E185">
            <v>-180.51001255194117</v>
          </cell>
          <cell r="F185">
            <v>-167.560784856585</v>
          </cell>
          <cell r="G185">
            <v>-193.94797130912758</v>
          </cell>
          <cell r="H185">
            <v>-157.38681898237274</v>
          </cell>
          <cell r="I185">
            <v>-142.92336318946101</v>
          </cell>
        </row>
        <row r="186">
          <cell r="K186" t="str">
            <v>debt service + Fund repayments and interest</v>
          </cell>
        </row>
        <row r="187">
          <cell r="C187">
            <v>-110.23609378590214</v>
          </cell>
          <cell r="D187">
            <v>-206.48199378254353</v>
          </cell>
        </row>
        <row r="190">
          <cell r="E190">
            <v>2304.4557416110229</v>
          </cell>
          <cell r="F190">
            <v>2363.5716064598796</v>
          </cell>
          <cell r="G190">
            <v>2485.1757808955786</v>
          </cell>
          <cell r="H190">
            <v>2046.5860803969363</v>
          </cell>
          <cell r="I190">
            <v>2150.1481336352026</v>
          </cell>
        </row>
        <row r="192">
          <cell r="C192">
            <v>2659.024762521035</v>
          </cell>
          <cell r="D192">
            <v>2547.8731046699831</v>
          </cell>
        </row>
        <row r="195">
          <cell r="E195">
            <v>3325.1372326184091</v>
          </cell>
          <cell r="F195">
            <v>3624.9819378293191</v>
          </cell>
          <cell r="G195">
            <v>3945.4459640978025</v>
          </cell>
          <cell r="H195">
            <v>4461.3547552864629</v>
          </cell>
          <cell r="I195">
            <v>4813.5175142031758</v>
          </cell>
        </row>
        <row r="197">
          <cell r="C197">
            <v>3451.6688681611422</v>
          </cell>
          <cell r="D197">
            <v>3479.0019882979177</v>
          </cell>
        </row>
        <row r="201">
          <cell r="E201">
            <v>936.50206772522927</v>
          </cell>
          <cell r="F201">
            <v>932.32951393444694</v>
          </cell>
          <cell r="G201">
            <v>899.67381148156494</v>
          </cell>
          <cell r="H201">
            <v>869.93266449164662</v>
          </cell>
          <cell r="I201">
            <v>870.13511833004304</v>
          </cell>
        </row>
        <row r="203">
          <cell r="C203">
            <v>795.56520000000012</v>
          </cell>
          <cell r="D203">
            <v>840.75127724128231</v>
          </cell>
        </row>
      </sheetData>
      <sheetData sheetId="22" refreshError="1">
        <row r="13">
          <cell r="B13" t="str">
            <v>Select</v>
          </cell>
          <cell r="C13" t="str">
            <v>SeriesName</v>
          </cell>
          <cell r="D13" t="str">
            <v>CAPTION</v>
          </cell>
          <cell r="E13" t="str">
            <v>DATA</v>
          </cell>
          <cell r="F13" t="str">
            <v>EWS_MAG</v>
          </cell>
        </row>
        <row r="14">
          <cell r="C14" t="str">
            <v>A</v>
          </cell>
          <cell r="D14" t="str">
            <v>G</v>
          </cell>
          <cell r="E14" t="str">
            <v>I</v>
          </cell>
          <cell r="F14" t="str">
            <v>FA</v>
          </cell>
        </row>
      </sheetData>
      <sheetData sheetId="23" refreshError="1">
        <row r="13">
          <cell r="A13" t="str">
            <v xml:space="preserve">          Annual average</v>
          </cell>
          <cell r="H13">
            <v>1.7531647809723605</v>
          </cell>
          <cell r="I13">
            <v>-16.349916510609518</v>
          </cell>
          <cell r="J13">
            <v>0.81103000811031389</v>
          </cell>
          <cell r="K13">
            <v>0.74818986323408332</v>
          </cell>
        </row>
        <row r="14">
          <cell r="H14">
            <v>1.9308237255174276</v>
          </cell>
          <cell r="I14">
            <v>-15.953528694676876</v>
          </cell>
          <cell r="J14">
            <v>0.48355899419729731</v>
          </cell>
          <cell r="K14">
            <v>1.3474494706448459</v>
          </cell>
        </row>
        <row r="17">
          <cell r="H17">
            <v>4.4604109828239036</v>
          </cell>
          <cell r="I17">
            <v>10.408077417550299</v>
          </cell>
          <cell r="J17">
            <v>10.603309063834887</v>
          </cell>
          <cell r="K17">
            <v>1.5663025755053406</v>
          </cell>
        </row>
        <row r="18">
          <cell r="H18">
            <v>6.1492257625356039</v>
          </cell>
          <cell r="I18">
            <v>10.07250590000095</v>
          </cell>
          <cell r="J18">
            <v>11.879116316356964</v>
          </cell>
          <cell r="K18">
            <v>12.566693013780839</v>
          </cell>
        </row>
        <row r="19">
          <cell r="H19">
            <v>-2.8802369076469048</v>
          </cell>
          <cell r="I19">
            <v>9.2249221458262411</v>
          </cell>
          <cell r="J19">
            <v>12.714110814007684</v>
          </cell>
          <cell r="K19">
            <v>-4.4784124293580918</v>
          </cell>
        </row>
        <row r="20">
          <cell r="H20">
            <v>0.94972055860704785</v>
          </cell>
          <cell r="I20">
            <v>16.259379686691599</v>
          </cell>
          <cell r="J20">
            <v>9.9723501452979146</v>
          </cell>
          <cell r="K20">
            <v>2.0732057637448342</v>
          </cell>
        </row>
        <row r="21">
          <cell r="H21">
            <v>2.2898180485118935</v>
          </cell>
          <cell r="I21">
            <v>4.5981231808359668</v>
          </cell>
          <cell r="J21">
            <v>-3.6416204322061607</v>
          </cell>
          <cell r="K21">
            <v>-3.8622962846442066</v>
          </cell>
        </row>
        <row r="26">
          <cell r="H26">
            <v>-8.559807727860985</v>
          </cell>
          <cell r="I26">
            <v>2.4293590627153727</v>
          </cell>
          <cell r="J26">
            <v>4.9500237981913449</v>
          </cell>
          <cell r="K26">
            <v>12.827335107127858</v>
          </cell>
        </row>
        <row r="27">
          <cell r="H27">
            <v>-18.580144204104272</v>
          </cell>
          <cell r="I27">
            <v>6.5816678152998005</v>
          </cell>
          <cell r="J27">
            <v>8.4245597334602618</v>
          </cell>
          <cell r="K27">
            <v>15.502030527937254</v>
          </cell>
        </row>
        <row r="28">
          <cell r="H28">
            <v>-27.417267517101131</v>
          </cell>
          <cell r="I28">
            <v>-1.0682288077188176</v>
          </cell>
          <cell r="J28">
            <v>1.1740441059812798</v>
          </cell>
          <cell r="K28">
            <v>-3.9630303879008557</v>
          </cell>
        </row>
        <row r="29">
          <cell r="H29">
            <v>13.727742676622645</v>
          </cell>
          <cell r="I29">
            <v>11.212121212121207</v>
          </cell>
          <cell r="J29">
            <v>10.376930063578582</v>
          </cell>
          <cell r="K29">
            <v>28.594939312898582</v>
          </cell>
        </row>
        <row r="30">
          <cell r="H30">
            <v>7.3026437419116297</v>
          </cell>
          <cell r="I30">
            <v>8.5975189524465812</v>
          </cell>
          <cell r="J30">
            <v>13.295256227193409</v>
          </cell>
          <cell r="K30">
            <v>10.684778042290999</v>
          </cell>
        </row>
        <row r="31">
          <cell r="H31">
            <v>4.3945554789800125</v>
          </cell>
          <cell r="I31">
            <v>4.3482468665714737</v>
          </cell>
          <cell r="J31">
            <v>4.0973253045791909</v>
          </cell>
          <cell r="K31">
            <v>3.9397746632303732</v>
          </cell>
        </row>
        <row r="35">
          <cell r="H35">
            <v>16.927798032454021</v>
          </cell>
          <cell r="I35">
            <v>16.755111798525448</v>
          </cell>
          <cell r="J35">
            <v>17.327520943674525</v>
          </cell>
          <cell r="K35">
            <v>18.056852289990413</v>
          </cell>
        </row>
        <row r="36">
          <cell r="H36">
            <v>2.5693279753100038</v>
          </cell>
          <cell r="I36">
            <v>2.978848391913457</v>
          </cell>
          <cell r="J36">
            <v>2.106000643054089</v>
          </cell>
          <cell r="K36">
            <v>2.0552358152543819</v>
          </cell>
        </row>
        <row r="37">
          <cell r="H37">
            <v>18.968377110406021</v>
          </cell>
          <cell r="I37">
            <v>20.050781474175423</v>
          </cell>
          <cell r="J37">
            <v>20.851457665563128</v>
          </cell>
          <cell r="K37">
            <v>20.009647445078212</v>
          </cell>
        </row>
        <row r="39">
          <cell r="H39">
            <v>-2.0405790779519974</v>
          </cell>
          <cell r="I39">
            <v>-3.2956696756499713</v>
          </cell>
          <cell r="J39">
            <v>-3.5239367218885977</v>
          </cell>
          <cell r="K39">
            <v>-1.9527951550877947</v>
          </cell>
        </row>
        <row r="40">
          <cell r="H40">
            <v>0.52874889735800612</v>
          </cell>
          <cell r="I40">
            <v>-0.31682128373651436</v>
          </cell>
          <cell r="J40">
            <v>-1.4179360788345095</v>
          </cell>
          <cell r="K40">
            <v>0.10244066016658737</v>
          </cell>
        </row>
        <row r="41">
          <cell r="H41">
            <v>2.6554944622868639</v>
          </cell>
          <cell r="I41">
            <v>2.6183276207650099</v>
          </cell>
          <cell r="J41">
            <v>1.7205518924701235</v>
          </cell>
          <cell r="K41">
            <v>1.1942846870204777</v>
          </cell>
        </row>
        <row r="42">
          <cell r="H42">
            <v>15.812882024143432</v>
          </cell>
          <cell r="I42">
            <v>17.527136076136269</v>
          </cell>
          <cell r="J42">
            <v>19.381359814080568</v>
          </cell>
          <cell r="K42">
            <v>18.519601479018785</v>
          </cell>
        </row>
        <row r="43">
          <cell r="H43">
            <v>9.1502726285443501</v>
          </cell>
          <cell r="I43">
            <v>10.861591149655967</v>
          </cell>
          <cell r="J43">
            <v>12.226350138070526</v>
          </cell>
          <cell r="K43">
            <v>8.5762198725388608</v>
          </cell>
        </row>
        <row r="44">
          <cell r="H44">
            <v>11.580990059576587</v>
          </cell>
          <cell r="I44">
            <v>13.341537060283182</v>
          </cell>
          <cell r="J44">
            <v>13.624652513085319</v>
          </cell>
          <cell r="K44">
            <v>12.256376504228751</v>
          </cell>
        </row>
        <row r="46">
          <cell r="H46">
            <v>-7.7451346381233614</v>
          </cell>
          <cell r="I46">
            <v>-7.3720199729732272</v>
          </cell>
          <cell r="J46">
            <v>-7.4968928972850737</v>
          </cell>
          <cell r="K46">
            <v>-8.4726034761884961</v>
          </cell>
        </row>
        <row r="47">
          <cell r="H47">
            <v>-4.231891964566846</v>
          </cell>
          <cell r="I47">
            <v>-4.1855990158530867</v>
          </cell>
          <cell r="J47">
            <v>-5.7567073009952505</v>
          </cell>
          <cell r="K47">
            <v>-6.2632249747900355</v>
          </cell>
        </row>
        <row r="48">
          <cell r="H48" t="str">
            <v>…</v>
          </cell>
          <cell r="I48">
            <v>13.142620839138955</v>
          </cell>
          <cell r="J48">
            <v>10.756329907754504</v>
          </cell>
          <cell r="K48">
            <v>8.7289718641007212</v>
          </cell>
        </row>
        <row r="49">
          <cell r="H49" t="str">
            <v>…</v>
          </cell>
          <cell r="I49">
            <v>77.035916945811081</v>
          </cell>
          <cell r="J49">
            <v>73.235747298796923</v>
          </cell>
          <cell r="K49">
            <v>69.304079212284378</v>
          </cell>
        </row>
        <row r="53">
          <cell r="H53">
            <v>18.653780878158294</v>
          </cell>
          <cell r="I53">
            <v>14.575429793594505</v>
          </cell>
          <cell r="J53">
            <v>12.171064476627715</v>
          </cell>
          <cell r="K53">
            <v>12.530814677031282</v>
          </cell>
        </row>
        <row r="54">
          <cell r="H54">
            <v>32.149678523091161</v>
          </cell>
          <cell r="I54">
            <v>26.410766092849379</v>
          </cell>
          <cell r="J54">
            <v>21.637149305950949</v>
          </cell>
          <cell r="K54">
            <v>20.732241462997891</v>
          </cell>
        </row>
        <row r="58">
          <cell r="H58">
            <v>-8.0017938728000004</v>
          </cell>
          <cell r="I58">
            <v>-6.9381241092000003</v>
          </cell>
          <cell r="J58">
            <v>-8.0667983173107896</v>
          </cell>
          <cell r="K58">
            <v>-2.6133090199872502</v>
          </cell>
        </row>
        <row r="59">
          <cell r="H59">
            <v>216.48925000000003</v>
          </cell>
          <cell r="I59">
            <v>207.76825000000002</v>
          </cell>
          <cell r="J59">
            <v>198.17350000000002</v>
          </cell>
          <cell r="K59">
            <v>195.38300000000001</v>
          </cell>
        </row>
        <row r="60">
          <cell r="H60">
            <v>133.80052533992583</v>
          </cell>
          <cell r="I60">
            <v>128.41053770086529</v>
          </cell>
          <cell r="J60">
            <v>122.48053152039556</v>
          </cell>
          <cell r="K60">
            <v>120.7558714462299</v>
          </cell>
        </row>
        <row r="62">
          <cell r="H62">
            <v>2553.1968137343379</v>
          </cell>
          <cell r="I62">
            <v>2746.027633432393</v>
          </cell>
          <cell r="J62">
            <v>2924.9753651864348</v>
          </cell>
          <cell r="K62">
            <v>3113.9978938172867</v>
          </cell>
        </row>
      </sheetData>
      <sheetData sheetId="24" refreshError="1">
        <row r="13">
          <cell r="A13" t="str">
            <v>Q:\DATA\SEN\AREMOS\SEN1BL.BNK,TYPE=LAREMOS</v>
          </cell>
          <cell r="H13">
            <v>-4.7883024209668275</v>
          </cell>
          <cell r="I13">
            <v>-7.5585456319660072E-2</v>
          </cell>
          <cell r="J13">
            <v>2.2898180485118935</v>
          </cell>
          <cell r="K13">
            <v>4.5981231808359668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>
            <v>0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Assumption"/>
      <sheetName val="EDSS_In_A"/>
      <sheetName val="Out"/>
      <sheetName val="Control"/>
      <sheetName val="Project Example"/>
      <sheetName val="Stochastic Results"/>
      <sheetName val="OT Analysis"/>
      <sheetName val="Names"/>
      <sheetName val="Oyu Tolgoi"/>
    </sheetNames>
    <sheetDataSet>
      <sheetData sheetId="0" refreshError="1"/>
      <sheetData sheetId="1" refreshError="1"/>
      <sheetData sheetId="2" refreshError="1"/>
      <sheetData sheetId="3"/>
      <sheetData sheetId="4">
        <row r="4">
          <cell r="C4">
            <v>3</v>
          </cell>
        </row>
        <row r="5">
          <cell r="C5">
            <v>3</v>
          </cell>
        </row>
        <row r="6">
          <cell r="C6">
            <v>45</v>
          </cell>
        </row>
        <row r="7">
          <cell r="C7">
            <v>2055</v>
          </cell>
        </row>
        <row r="9">
          <cell r="C9" t="str">
            <v>Oyu Tolgoi</v>
          </cell>
        </row>
        <row r="11">
          <cell r="J11">
            <v>4299.2050686395032</v>
          </cell>
          <cell r="K11">
            <v>0.39646344175886161</v>
          </cell>
          <cell r="L11">
            <v>0.37339919237193092</v>
          </cell>
          <cell r="M11">
            <v>0.53283509936397</v>
          </cell>
          <cell r="N11">
            <v>0.54262602387738046</v>
          </cell>
          <cell r="O11">
            <v>0.56509920509621359</v>
          </cell>
          <cell r="P11">
            <v>0.49010706153873562</v>
          </cell>
          <cell r="Q11">
            <v>0.47049342350118939</v>
          </cell>
          <cell r="R11">
            <v>0.44954803161836748</v>
          </cell>
        </row>
        <row r="12">
          <cell r="C12">
            <v>2204</v>
          </cell>
          <cell r="I12">
            <v>0.7</v>
          </cell>
          <cell r="J12">
            <v>3009.4435480476504</v>
          </cell>
          <cell r="K12">
            <v>0.33166794593961951</v>
          </cell>
          <cell r="L12">
            <v>0.31166856802558107</v>
          </cell>
          <cell r="M12">
            <v>0.53402078954376975</v>
          </cell>
          <cell r="N12">
            <v>0.54846393183878461</v>
          </cell>
          <cell r="O12">
            <v>0.58308249646184473</v>
          </cell>
          <cell r="P12">
            <v>0.47573294010396389</v>
          </cell>
          <cell r="Q12">
            <v>0.44925935142390772</v>
          </cell>
          <cell r="R12">
            <v>0.42188859842682569</v>
          </cell>
        </row>
        <row r="13">
          <cell r="C13">
            <v>400</v>
          </cell>
          <cell r="I13">
            <v>0.8</v>
          </cell>
          <cell r="J13">
            <v>3439.364054911603</v>
          </cell>
          <cell r="K13">
            <v>0.354794438431356</v>
          </cell>
          <cell r="L13">
            <v>0.33416968480940695</v>
          </cell>
          <cell r="M13">
            <v>0.53353731912035052</v>
          </cell>
          <cell r="N13">
            <v>0.54601696022224078</v>
          </cell>
          <cell r="O13">
            <v>0.57538526571921156</v>
          </cell>
          <cell r="P13">
            <v>0.48155920016183357</v>
          </cell>
          <cell r="Q13">
            <v>0.45785419117579479</v>
          </cell>
          <cell r="R13">
            <v>0.43302207759137495</v>
          </cell>
        </row>
        <row r="14">
          <cell r="C14">
            <v>6</v>
          </cell>
          <cell r="I14">
            <v>0.9</v>
          </cell>
          <cell r="J14">
            <v>3869.2845617755515</v>
          </cell>
          <cell r="K14">
            <v>0.37630072165622636</v>
          </cell>
          <cell r="L14">
            <v>0.35460743369411007</v>
          </cell>
          <cell r="M14">
            <v>0.53314436828692502</v>
          </cell>
          <cell r="N14">
            <v>0.54412022773027913</v>
          </cell>
          <cell r="O14">
            <v>0.56959832867584503</v>
          </cell>
          <cell r="P14">
            <v>0.48624368795409251</v>
          </cell>
          <cell r="Q14">
            <v>0.46477870699009571</v>
          </cell>
          <cell r="R14">
            <v>0.44205925955394387</v>
          </cell>
        </row>
        <row r="15">
          <cell r="C15" t="str">
            <v>WEO</v>
          </cell>
          <cell r="I15">
            <v>1</v>
          </cell>
          <cell r="J15">
            <v>4299.2050686395032</v>
          </cell>
          <cell r="K15">
            <v>0.39646344175886161</v>
          </cell>
          <cell r="L15">
            <v>0.37339919237193092</v>
          </cell>
          <cell r="M15">
            <v>0.53283509936397</v>
          </cell>
          <cell r="N15">
            <v>0.54262602387738046</v>
          </cell>
          <cell r="O15">
            <v>0.56509920509621359</v>
          </cell>
          <cell r="P15">
            <v>0.49010706153873562</v>
          </cell>
          <cell r="Q15">
            <v>0.47049342350118939</v>
          </cell>
          <cell r="R15">
            <v>0.44954803161836748</v>
          </cell>
        </row>
        <row r="16">
          <cell r="I16">
            <v>1.1000000000000001</v>
          </cell>
          <cell r="J16">
            <v>4729.1255755034526</v>
          </cell>
          <cell r="K16">
            <v>0.41548949474219471</v>
          </cell>
          <cell r="L16">
            <v>0.39066030282779191</v>
          </cell>
          <cell r="M16">
            <v>0.53259853504112786</v>
          </cell>
          <cell r="N16">
            <v>0.54144401427439992</v>
          </cell>
          <cell r="O16">
            <v>0.56154094325972315</v>
          </cell>
          <cell r="P16">
            <v>0.49335970436912824</v>
          </cell>
          <cell r="Q16">
            <v>0.47531172028032914</v>
          </cell>
          <cell r="R16">
            <v>0.45588614804762934</v>
          </cell>
        </row>
        <row r="17">
          <cell r="I17">
            <v>1.2</v>
          </cell>
          <cell r="J17">
            <v>5159.0460823674039</v>
          </cell>
          <cell r="K17">
            <v>0.43353823960517618</v>
          </cell>
          <cell r="L17">
            <v>0.40682905176594969</v>
          </cell>
          <cell r="M17">
            <v>0.53240155547252788</v>
          </cell>
          <cell r="N17">
            <v>0.54046514915244626</v>
          </cell>
          <cell r="O17">
            <v>0.55862515101962873</v>
          </cell>
          <cell r="P17">
            <v>0.49612482770368005</v>
          </cell>
          <cell r="Q17">
            <v>0.47940912089948756</v>
          </cell>
          <cell r="R17">
            <v>0.46129118848812661</v>
          </cell>
        </row>
        <row r="18">
          <cell r="C18">
            <v>1</v>
          </cell>
          <cell r="I18">
            <v>1.3</v>
          </cell>
          <cell r="J18">
            <v>5588.9665892313524</v>
          </cell>
          <cell r="K18">
            <v>0.45073541385651494</v>
          </cell>
          <cell r="L18">
            <v>0.42206402954463279</v>
          </cell>
          <cell r="M18">
            <v>0.53223397469900846</v>
          </cell>
          <cell r="N18">
            <v>0.53963907233882713</v>
          </cell>
          <cell r="O18">
            <v>0.55618865270719886</v>
          </cell>
          <cell r="P18">
            <v>0.49850341641486789</v>
          </cell>
          <cell r="Q18">
            <v>0.48293417341556949</v>
          </cell>
          <cell r="R18">
            <v>0.4659519028009278</v>
          </cell>
        </row>
        <row r="19">
          <cell r="C19">
            <v>1</v>
          </cell>
          <cell r="I19">
            <v>1.4</v>
          </cell>
          <cell r="J19">
            <v>6018.8870960953009</v>
          </cell>
          <cell r="K19">
            <v>0.46718223578401241</v>
          </cell>
          <cell r="L19">
            <v>0.43648544530535538</v>
          </cell>
          <cell r="M19">
            <v>0.5320896681926961</v>
          </cell>
          <cell r="N19">
            <v>0.53893260108733221</v>
          </cell>
          <cell r="O19">
            <v>0.55412224513981012</v>
          </cell>
          <cell r="P19">
            <v>0.5005712257187499</v>
          </cell>
          <cell r="Q19">
            <v>0.4859989720812235</v>
          </cell>
          <cell r="R19">
            <v>0.47001213775825229</v>
          </cell>
        </row>
        <row r="20">
          <cell r="C20">
            <v>1</v>
          </cell>
          <cell r="I20">
            <v>1.5</v>
          </cell>
          <cell r="J20">
            <v>6448.8076029592521</v>
          </cell>
          <cell r="K20">
            <v>0.48296157695523229</v>
          </cell>
          <cell r="L20">
            <v>0.45019069193361627</v>
          </cell>
          <cell r="M20">
            <v>0.53196410215848067</v>
          </cell>
          <cell r="N20">
            <v>0.53832151287848462</v>
          </cell>
          <cell r="O20">
            <v>0.55234755817984982</v>
          </cell>
          <cell r="P20">
            <v>0.50238542885688131</v>
          </cell>
          <cell r="Q20">
            <v>0.48868813346809975</v>
          </cell>
          <cell r="R20">
            <v>0.47358091738764796</v>
          </cell>
        </row>
        <row r="21">
          <cell r="I21">
            <v>1.6</v>
          </cell>
          <cell r="J21">
            <v>6878.7281098232061</v>
          </cell>
          <cell r="K21">
            <v>0.4981422775610958</v>
          </cell>
          <cell r="L21">
            <v>0.463259885811109</v>
          </cell>
          <cell r="M21">
            <v>0.5318538485698856</v>
          </cell>
          <cell r="N21">
            <v>0.5377877122987621</v>
          </cell>
          <cell r="O21">
            <v>0.55080689023933815</v>
          </cell>
          <cell r="P21">
            <v>0.50398998536013051</v>
          </cell>
          <cell r="Q21">
            <v>0.49106672980202698</v>
          </cell>
          <cell r="R21">
            <v>0.47674237909133849</v>
          </cell>
        </row>
        <row r="22">
          <cell r="C22" t="str">
            <v>Deterministic</v>
          </cell>
          <cell r="I22">
            <v>1.7</v>
          </cell>
          <cell r="J22">
            <v>7308.6486166871518</v>
          </cell>
          <cell r="K22">
            <v>0.51278224302535691</v>
          </cell>
          <cell r="L22">
            <v>0.47611885677415866</v>
          </cell>
          <cell r="M22">
            <v>0.53175157926754502</v>
          </cell>
          <cell r="N22">
            <v>0.53731434052192162</v>
          </cell>
          <cell r="O22">
            <v>0.54946080403558129</v>
          </cell>
          <cell r="P22">
            <v>0.5054147939583713</v>
          </cell>
          <cell r="Q22">
            <v>0.49318280733829273</v>
          </cell>
          <cell r="R22">
            <v>0.47956597195070005</v>
          </cell>
        </row>
        <row r="23">
          <cell r="C23">
            <v>0.4051747139190488</v>
          </cell>
          <cell r="I23">
            <v>1.8</v>
          </cell>
          <cell r="J23">
            <v>7738.5691235511031</v>
          </cell>
          <cell r="K23">
            <v>0.52693071695822402</v>
          </cell>
          <cell r="L23">
            <v>0.48949508969399491</v>
          </cell>
          <cell r="M23">
            <v>0.53164786290466004</v>
          </cell>
          <cell r="N23">
            <v>0.53688590977185158</v>
          </cell>
          <cell r="O23">
            <v>0.54828218253676442</v>
          </cell>
          <cell r="P23">
            <v>0.50668003644510595</v>
          </cell>
          <cell r="Q23">
            <v>0.49507223721016641</v>
          </cell>
          <cell r="R23">
            <v>0.48210966936549865</v>
          </cell>
        </row>
        <row r="24">
          <cell r="C24">
            <v>0.95</v>
          </cell>
          <cell r="I24">
            <v>1.9</v>
          </cell>
          <cell r="J24">
            <v>8168.4896304150561</v>
          </cell>
          <cell r="K24">
            <v>0.54062998255846362</v>
          </cell>
          <cell r="L24">
            <v>0.50242383820654246</v>
          </cell>
          <cell r="M24">
            <v>0.53155483866380648</v>
          </cell>
          <cell r="N24">
            <v>0.53650302441632736</v>
          </cell>
          <cell r="O24">
            <v>0.54723331492498672</v>
          </cell>
          <cell r="P24">
            <v>0.50782066899016232</v>
          </cell>
          <cell r="Q24">
            <v>0.4967756800073701</v>
          </cell>
          <cell r="R24">
            <v>0.48440548306980624</v>
          </cell>
        </row>
        <row r="25">
          <cell r="C25">
            <v>0.25</v>
          </cell>
          <cell r="I25">
            <v>2</v>
          </cell>
          <cell r="J25">
            <v>8598.4101372790064</v>
          </cell>
          <cell r="K25">
            <v>0.55391665856051076</v>
          </cell>
          <cell r="L25">
            <v>0.51494319591009474</v>
          </cell>
          <cell r="M25">
            <v>0.53147093421416547</v>
          </cell>
          <cell r="N25">
            <v>0.53615878828807695</v>
          </cell>
          <cell r="O25">
            <v>0.54629389228312952</v>
          </cell>
          <cell r="P25">
            <v>0.50885423631950444</v>
          </cell>
          <cell r="Q25">
            <v>0.49831930914355188</v>
          </cell>
          <cell r="R25">
            <v>0.48648796402481365</v>
          </cell>
        </row>
        <row r="26">
          <cell r="C26">
            <v>10000</v>
          </cell>
          <cell r="I26">
            <v>2.1</v>
          </cell>
          <cell r="J26">
            <v>9028.3306441429595</v>
          </cell>
          <cell r="K26">
            <v>0.5668227016164642</v>
          </cell>
          <cell r="L26">
            <v>0.52708626672326153</v>
          </cell>
          <cell r="M26">
            <v>0.53139487111138972</v>
          </cell>
          <cell r="N26">
            <v>0.5358476305551344</v>
          </cell>
          <cell r="O26">
            <v>0.54544763383609873</v>
          </cell>
          <cell r="P26">
            <v>0.5097951371455568</v>
          </cell>
          <cell r="Q26">
            <v>0.49972460700712257</v>
          </cell>
          <cell r="R26">
            <v>0.48838552715619904</v>
          </cell>
        </row>
        <row r="27">
          <cell r="C27">
            <v>1000</v>
          </cell>
          <cell r="I27">
            <v>2.2000000000000002</v>
          </cell>
          <cell r="J27">
            <v>9458.2511510069053</v>
          </cell>
          <cell r="K27">
            <v>0.57937619233557225</v>
          </cell>
          <cell r="L27">
            <v>0.53888202314146005</v>
          </cell>
          <cell r="M27">
            <v>0.53132559919946731</v>
          </cell>
          <cell r="N27">
            <v>0.53556500193090395</v>
          </cell>
          <cell r="O27">
            <v>0.54468133543762809</v>
          </cell>
          <cell r="P27">
            <v>0.5106552990674661</v>
          </cell>
          <cell r="Q27">
            <v>0.50100937084790143</v>
          </cell>
          <cell r="R27">
            <v>0.49012175559976373</v>
          </cell>
        </row>
        <row r="28">
          <cell r="I28">
            <v>2.2999999999999998</v>
          </cell>
          <cell r="J28">
            <v>9888.1716578708583</v>
          </cell>
          <cell r="K28">
            <v>0.59160195935534565</v>
          </cell>
          <cell r="L28">
            <v>0.55035598495583604</v>
          </cell>
          <cell r="M28">
            <v>0.53126224783224651</v>
          </cell>
          <cell r="N28">
            <v>0.53530715078215851</v>
          </cell>
          <cell r="O28">
            <v>0.54398417560528445</v>
          </cell>
          <cell r="P28">
            <v>0.51144468687901146</v>
          </cell>
          <cell r="Q28">
            <v>0.50218847047912374</v>
          </cell>
          <cell r="R28">
            <v>0.49171638584361138</v>
          </cell>
        </row>
        <row r="29">
          <cell r="I29">
            <v>2.4</v>
          </cell>
          <cell r="J29">
            <v>10318.092164734808</v>
          </cell>
          <cell r="K29">
            <v>0.60352208024807807</v>
          </cell>
          <cell r="L29">
            <v>0.56153076206424668</v>
          </cell>
          <cell r="M29">
            <v>0.53120408908941219</v>
          </cell>
          <cell r="N29">
            <v>0.53507095564875429</v>
          </cell>
          <cell r="O29">
            <v>0.54334720128458169</v>
          </cell>
          <cell r="P29">
            <v>0.51217169036370935</v>
          </cell>
          <cell r="Q29">
            <v>0.50327442641404929</v>
          </cell>
          <cell r="R29">
            <v>0.49318606128388365</v>
          </cell>
        </row>
        <row r="30">
          <cell r="C30" t="str">
            <v>Deterministic</v>
          </cell>
          <cell r="I30">
            <v>2.5</v>
          </cell>
          <cell r="J30">
            <v>10748.012671598755</v>
          </cell>
          <cell r="K30">
            <v>0.6151562878736283</v>
          </cell>
          <cell r="L30">
            <v>0.57242649307177773</v>
          </cell>
          <cell r="M30">
            <v>0.53115050968142319</v>
          </cell>
          <cell r="N30">
            <v>0.53485379826096746</v>
          </cell>
          <cell r="O30">
            <v>0.54276294128352187</v>
          </cell>
          <cell r="P30">
            <v>0.51284342364392776</v>
          </cell>
          <cell r="Q30">
            <v>0.50427785619780208</v>
          </cell>
          <cell r="R30">
            <v>0.49454491531406669</v>
          </cell>
        </row>
        <row r="31">
          <cell r="C31">
            <v>0.31073040492110987</v>
          </cell>
          <cell r="I31">
            <v>2.6</v>
          </cell>
          <cell r="J31">
            <v>11177.933178462705</v>
          </cell>
          <cell r="K31">
            <v>0.62652230285303312</v>
          </cell>
          <cell r="L31">
            <v>0.58306120302064102</v>
          </cell>
          <cell r="M31">
            <v>0.53110098923956672</v>
          </cell>
          <cell r="N31">
            <v>0.53465346607240871</v>
          </cell>
          <cell r="O31">
            <v>0.54222511186710132</v>
          </cell>
          <cell r="P31">
            <v>0.51346595875644585</v>
          </cell>
          <cell r="Q31">
            <v>0.505207822708444</v>
          </cell>
          <cell r="R31">
            <v>0.49580502730256781</v>
          </cell>
        </row>
        <row r="32">
          <cell r="C32">
            <v>0.95</v>
          </cell>
          <cell r="I32">
            <v>2.7</v>
          </cell>
          <cell r="J32">
            <v>11607.853685326654</v>
          </cell>
          <cell r="K32">
            <v>0.63763610803605175</v>
          </cell>
          <cell r="L32">
            <v>0.59345109768443272</v>
          </cell>
          <cell r="M32">
            <v>0.53105508335992457</v>
          </cell>
          <cell r="N32">
            <v>0.53446807660306106</v>
          </cell>
          <cell r="O32">
            <v>0.5417283898578672</v>
          </cell>
          <cell r="P32">
            <v>0.51404450971937499</v>
          </cell>
          <cell r="Q32">
            <v>0.50607210865987495</v>
          </cell>
          <cell r="R32">
            <v>0.49697678265346834</v>
          </cell>
        </row>
        <row r="33">
          <cell r="C33">
            <v>0.1</v>
          </cell>
          <cell r="I33">
            <v>2.8</v>
          </cell>
          <cell r="J33">
            <v>12037.774192190602</v>
          </cell>
          <cell r="K33">
            <v>0.64851217680076889</v>
          </cell>
          <cell r="L33">
            <v>0.60361080754374552</v>
          </cell>
          <cell r="M33">
            <v>0.53101241022953316</v>
          </cell>
          <cell r="N33">
            <v>0.53429601810332228</v>
          </cell>
          <cell r="O33">
            <v>0.5412682358485601</v>
          </cell>
          <cell r="P33">
            <v>0.51458357891551521</v>
          </cell>
          <cell r="Q33">
            <v>0.50687743492678428</v>
          </cell>
          <cell r="R33">
            <v>0.49806915969241139</v>
          </cell>
        </row>
        <row r="34">
          <cell r="C34">
            <v>1000</v>
          </cell>
          <cell r="I34">
            <v>2.9</v>
          </cell>
          <cell r="J34">
            <v>12467.694699054557</v>
          </cell>
          <cell r="K34">
            <v>0.65916366431962448</v>
          </cell>
          <cell r="L34">
            <v>0.61355359161094869</v>
          </cell>
          <cell r="M34">
            <v>0.53097263998185262</v>
          </cell>
          <cell r="N34">
            <v>0.53413590257397559</v>
          </cell>
          <cell r="O34">
            <v>0.54084075507311502</v>
          </cell>
          <cell r="P34">
            <v>0.51508707449584257</v>
          </cell>
          <cell r="Q34">
            <v>0.5076296356624096</v>
          </cell>
          <cell r="R34">
            <v>0.49908996015902374</v>
          </cell>
        </row>
        <row r="35">
          <cell r="C35">
            <v>200</v>
          </cell>
          <cell r="I35">
            <v>3</v>
          </cell>
          <cell r="J35">
            <v>12897.615205918504</v>
          </cell>
          <cell r="K35">
            <v>0.66960256886210179</v>
          </cell>
          <cell r="L35">
            <v>0.62329150876589301</v>
          </cell>
          <cell r="M35">
            <v>0.53093548615309327</v>
          </cell>
          <cell r="N35">
            <v>0.53398652824098891</v>
          </cell>
          <cell r="O35">
            <v>0.54044258689812552</v>
          </cell>
          <cell r="P35">
            <v>0.51555840528274466</v>
          </cell>
          <cell r="Q35">
            <v>0.50833379986653937</v>
          </cell>
          <cell r="R35">
            <v>0.50004599582848386</v>
          </cell>
        </row>
        <row r="38">
          <cell r="J38">
            <v>998.10468101892627</v>
          </cell>
          <cell r="K38">
            <v>0.39646344175886161</v>
          </cell>
          <cell r="L38">
            <v>0.37339919237193092</v>
          </cell>
          <cell r="M38">
            <v>0.53283509936397</v>
          </cell>
          <cell r="N38">
            <v>0.54262602387738046</v>
          </cell>
          <cell r="O38">
            <v>0.56509920509621359</v>
          </cell>
          <cell r="P38">
            <v>0.49010706153873562</v>
          </cell>
          <cell r="Q38">
            <v>0.47049342350118939</v>
          </cell>
          <cell r="R38">
            <v>0.44954803161836748</v>
          </cell>
        </row>
        <row r="39">
          <cell r="C39">
            <v>1.6373079685276792E-2</v>
          </cell>
          <cell r="I39">
            <v>0.7</v>
          </cell>
          <cell r="J39">
            <v>698.67327671324847</v>
          </cell>
          <cell r="K39">
            <v>0.35906458482275727</v>
          </cell>
          <cell r="L39">
            <v>0.33880641197004996</v>
          </cell>
          <cell r="M39">
            <v>0.53322588424806416</v>
          </cell>
          <cell r="N39">
            <v>0.54458750270190015</v>
          </cell>
          <cell r="O39">
            <v>0.57137291262515344</v>
          </cell>
          <cell r="P39">
            <v>0.48491342683014776</v>
          </cell>
          <cell r="Q39">
            <v>0.46321095241316201</v>
          </cell>
          <cell r="R39">
            <v>0.4397013413898283</v>
          </cell>
        </row>
        <row r="40">
          <cell r="C40">
            <v>0.03</v>
          </cell>
          <cell r="I40">
            <v>0.8</v>
          </cell>
          <cell r="J40">
            <v>798.48374481514111</v>
          </cell>
          <cell r="K40">
            <v>0.37173332076084653</v>
          </cell>
          <cell r="L40">
            <v>0.35082916302328415</v>
          </cell>
          <cell r="M40">
            <v>0.53309331884784505</v>
          </cell>
          <cell r="N40">
            <v>0.54387076980659521</v>
          </cell>
          <cell r="O40">
            <v>0.56902359171480543</v>
          </cell>
          <cell r="P40">
            <v>0.48679701158804289</v>
          </cell>
          <cell r="Q40">
            <v>0.46582934263445341</v>
          </cell>
          <cell r="R40">
            <v>0.44321901165769073</v>
          </cell>
        </row>
        <row r="41">
          <cell r="C41">
            <v>0.1</v>
          </cell>
          <cell r="I41">
            <v>0.9</v>
          </cell>
          <cell r="J41">
            <v>898.29421291703397</v>
          </cell>
          <cell r="K41">
            <v>0.38419947297638984</v>
          </cell>
          <cell r="L41">
            <v>0.36229680543427706</v>
          </cell>
          <cell r="M41">
            <v>0.53295436189796119</v>
          </cell>
          <cell r="N41">
            <v>0.54321247649348647</v>
          </cell>
          <cell r="O41">
            <v>0.5669509027672951</v>
          </cell>
          <cell r="P41">
            <v>0.48851409054910883</v>
          </cell>
          <cell r="Q41">
            <v>0.4682432863908223</v>
          </cell>
          <cell r="R41">
            <v>0.44649658685541516</v>
          </cell>
        </row>
        <row r="42">
          <cell r="C42">
            <v>0.1</v>
          </cell>
          <cell r="I42">
            <v>1</v>
          </cell>
          <cell r="J42">
            <v>998.10468101892627</v>
          </cell>
          <cell r="K42">
            <v>0.39646344175886161</v>
          </cell>
          <cell r="L42">
            <v>0.37339919237193092</v>
          </cell>
          <cell r="M42">
            <v>0.53283509936397</v>
          </cell>
          <cell r="N42">
            <v>0.54262602387738046</v>
          </cell>
          <cell r="O42">
            <v>0.56509920509621359</v>
          </cell>
          <cell r="P42">
            <v>0.49010706153873562</v>
          </cell>
          <cell r="Q42">
            <v>0.47049342350118939</v>
          </cell>
          <cell r="R42">
            <v>0.44954803161836748</v>
          </cell>
        </row>
        <row r="43">
          <cell r="C43">
            <v>0.15</v>
          </cell>
          <cell r="I43">
            <v>1.1000000000000001</v>
          </cell>
          <cell r="J43">
            <v>1097.9151491208188</v>
          </cell>
          <cell r="K43">
            <v>0.40852669982761497</v>
          </cell>
          <cell r="L43">
            <v>0.38409747355220142</v>
          </cell>
          <cell r="M43">
            <v>0.53273715900485596</v>
          </cell>
          <cell r="N43">
            <v>0.54211048037229381</v>
          </cell>
          <cell r="O43">
            <v>0.56345095643285714</v>
          </cell>
          <cell r="P43">
            <v>0.491593345483122</v>
          </cell>
          <cell r="Q43">
            <v>0.4726040318387511</v>
          </cell>
          <cell r="R43">
            <v>0.45240782122081113</v>
          </cell>
        </row>
        <row r="44">
          <cell r="C44">
            <v>0.02</v>
          </cell>
          <cell r="I44">
            <v>1.2</v>
          </cell>
          <cell r="J44">
            <v>1197.7256172227114</v>
          </cell>
          <cell r="K44">
            <v>0.4203915798259093</v>
          </cell>
          <cell r="L44">
            <v>0.39454996679110882</v>
          </cell>
          <cell r="M44">
            <v>0.53264517561701752</v>
          </cell>
          <cell r="N44">
            <v>0.54163190853322551</v>
          </cell>
          <cell r="O44">
            <v>0.56193915124169236</v>
          </cell>
          <cell r="P44">
            <v>0.49297238791554349</v>
          </cell>
          <cell r="Q44">
            <v>0.47456701404084689</v>
          </cell>
          <cell r="R44">
            <v>0.45506310573413811</v>
          </cell>
        </row>
        <row r="45">
          <cell r="I45">
            <v>1.3</v>
          </cell>
          <cell r="J45">
            <v>1297.5360853246045</v>
          </cell>
          <cell r="K45">
            <v>0.43206109060704845</v>
          </cell>
          <cell r="L45">
            <v>0.40475048292877319</v>
          </cell>
          <cell r="M45">
            <v>0.53256152041864979</v>
          </cell>
          <cell r="N45">
            <v>0.54119260470827457</v>
          </cell>
          <cell r="O45">
            <v>0.56055793558966804</v>
          </cell>
          <cell r="P45">
            <v>0.49425805931714994</v>
          </cell>
          <cell r="Q45">
            <v>0.47640274351959944</v>
          </cell>
          <cell r="R45">
            <v>0.45754363620612043</v>
          </cell>
        </row>
        <row r="46">
          <cell r="I46">
            <v>1.4</v>
          </cell>
          <cell r="J46">
            <v>1397.3465534264969</v>
          </cell>
          <cell r="K46">
            <v>0.44353876103340101</v>
          </cell>
          <cell r="L46">
            <v>0.41471544700629753</v>
          </cell>
          <cell r="M46">
            <v>0.53248383902154295</v>
          </cell>
          <cell r="N46">
            <v>0.54078517650258662</v>
          </cell>
          <cell r="O46">
            <v>0.55928643230661146</v>
          </cell>
          <cell r="P46">
            <v>0.49545830502752497</v>
          </cell>
          <cell r="Q46">
            <v>0.47812070830548731</v>
          </cell>
          <cell r="R46">
            <v>0.45986216031997967</v>
          </cell>
        </row>
        <row r="47">
          <cell r="C47">
            <v>1</v>
          </cell>
          <cell r="I47">
            <v>1.5</v>
          </cell>
          <cell r="J47">
            <v>1497.1570215283894</v>
          </cell>
          <cell r="K47">
            <v>0.4548285090470725</v>
          </cell>
          <cell r="L47">
            <v>0.42445373174561829</v>
          </cell>
          <cell r="M47">
            <v>0.53241151360303518</v>
          </cell>
          <cell r="N47">
            <v>0.54040627606188063</v>
          </cell>
          <cell r="O47">
            <v>0.55811206875834196</v>
          </cell>
          <cell r="P47">
            <v>0.49658136537555392</v>
          </cell>
          <cell r="Q47">
            <v>0.4797318883702652</v>
          </cell>
          <cell r="R47">
            <v>0.46203404741903364</v>
          </cell>
        </row>
        <row r="48">
          <cell r="C48">
            <v>1</v>
          </cell>
          <cell r="I48">
            <v>1.6</v>
          </cell>
          <cell r="J48">
            <v>1596.9674896302822</v>
          </cell>
          <cell r="K48">
            <v>0.46593453315314176</v>
          </cell>
          <cell r="L48">
            <v>0.43397407745831978</v>
          </cell>
          <cell r="M48">
            <v>0.53234400869661691</v>
          </cell>
          <cell r="N48">
            <v>0.54005300850124793</v>
          </cell>
          <cell r="O48">
            <v>0.55702412266624479</v>
          </cell>
          <cell r="P48">
            <v>0.49763445386890781</v>
          </cell>
          <cell r="Q48">
            <v>0.48124593984964259</v>
          </cell>
          <cell r="R48">
            <v>0.46407278234584065</v>
          </cell>
        </row>
        <row r="49">
          <cell r="C49">
            <v>1</v>
          </cell>
          <cell r="I49">
            <v>1.7</v>
          </cell>
          <cell r="J49">
            <v>1696.7779577321742</v>
          </cell>
          <cell r="K49">
            <v>0.47686122337356612</v>
          </cell>
          <cell r="L49">
            <v>0.44328502058137714</v>
          </cell>
          <cell r="M49">
            <v>0.53228085791183366</v>
          </cell>
          <cell r="N49">
            <v>0.53972285780246243</v>
          </cell>
          <cell r="O49">
            <v>0.55601339378380055</v>
          </cell>
          <cell r="P49">
            <v>0.49862391230137015</v>
          </cell>
          <cell r="Q49">
            <v>0.48267138872118193</v>
          </cell>
          <cell r="R49">
            <v>0.46599024568509601</v>
          </cell>
        </row>
        <row r="50">
          <cell r="C50">
            <v>1</v>
          </cell>
          <cell r="I50">
            <v>1.8</v>
          </cell>
          <cell r="J50">
            <v>1796.5884258340679</v>
          </cell>
          <cell r="K50">
            <v>0.48761308884332449</v>
          </cell>
          <cell r="L50">
            <v>0.45239484350158132</v>
          </cell>
          <cell r="M50">
            <v>0.53222165314363457</v>
          </cell>
          <cell r="N50">
            <v>0.53941362679763893</v>
          </cell>
          <cell r="O50">
            <v>0.55507194308574581</v>
          </cell>
          <cell r="P50">
            <v>0.49955533856882839</v>
          </cell>
          <cell r="Q50">
            <v>0.48401579144661699</v>
          </cell>
          <cell r="R50">
            <v>0.46779694544127237</v>
          </cell>
        </row>
        <row r="51">
          <cell r="C51">
            <v>1</v>
          </cell>
          <cell r="I51">
            <v>1.9</v>
          </cell>
          <cell r="J51">
            <v>1896.3988939359597</v>
          </cell>
          <cell r="K51">
            <v>0.49819469945887729</v>
          </cell>
          <cell r="L51">
            <v>0.46131154110372702</v>
          </cell>
          <cell r="M51">
            <v>0.53216603574321808</v>
          </cell>
          <cell r="N51">
            <v>0.53912338821117933</v>
          </cell>
          <cell r="O51">
            <v>0.55419288381026743</v>
          </cell>
          <cell r="P51">
            <v>0.50043369263659099</v>
          </cell>
          <cell r="Q51">
            <v>0.48528586897087006</v>
          </cell>
          <cell r="R51">
            <v>0.4695022096942667</v>
          </cell>
        </row>
        <row r="52">
          <cell r="I52">
            <v>2</v>
          </cell>
          <cell r="J52">
            <v>1996.2093620378525</v>
          </cell>
          <cell r="K52">
            <v>0.50861063930311801</v>
          </cell>
          <cell r="L52">
            <v>0.47011228312931819</v>
          </cell>
          <cell r="M52">
            <v>0.53211267470268464</v>
          </cell>
          <cell r="N52">
            <v>0.53884976819150832</v>
          </cell>
          <cell r="O52">
            <v>0.55337108806475022</v>
          </cell>
          <cell r="P52">
            <v>0.5012624291707537</v>
          </cell>
          <cell r="Q52">
            <v>0.48648700854813176</v>
          </cell>
          <cell r="R52">
            <v>0.47111509292682391</v>
          </cell>
        </row>
        <row r="53">
          <cell r="I53">
            <v>2.1</v>
          </cell>
          <cell r="J53">
            <v>2096.0198301397454</v>
          </cell>
          <cell r="K53">
            <v>0.51886546974898351</v>
          </cell>
          <cell r="L53">
            <v>0.47966124913145763</v>
          </cell>
          <cell r="M53">
            <v>0.53204935221961125</v>
          </cell>
          <cell r="N53">
            <v>0.53858331222829103</v>
          </cell>
          <cell r="O53">
            <v>0.55261156514537213</v>
          </cell>
          <cell r="P53">
            <v>0.50203421424184858</v>
          </cell>
          <cell r="Q53">
            <v>0.48761737362666546</v>
          </cell>
          <cell r="R53">
            <v>0.4726518121611028</v>
          </cell>
        </row>
        <row r="54">
          <cell r="I54">
            <v>2.2000000000000002</v>
          </cell>
          <cell r="J54">
            <v>2195.8302982416376</v>
          </cell>
          <cell r="K54">
            <v>0.52896370073551979</v>
          </cell>
          <cell r="L54">
            <v>0.48905470048243604</v>
          </cell>
          <cell r="M54">
            <v>0.53198954693328659</v>
          </cell>
          <cell r="N54">
            <v>0.53833184101172171</v>
          </cell>
          <cell r="O54">
            <v>0.55189782578477586</v>
          </cell>
          <cell r="P54">
            <v>0.50276548602808435</v>
          </cell>
          <cell r="Q54">
            <v>0.48869003202306877</v>
          </cell>
          <cell r="R54">
            <v>0.4741089552924751</v>
          </cell>
        </row>
        <row r="55">
          <cell r="I55">
            <v>2.2999999999999998</v>
          </cell>
          <cell r="J55">
            <v>2295.6407663435302</v>
          </cell>
          <cell r="K55">
            <v>0.53890976854389938</v>
          </cell>
          <cell r="L55">
            <v>0.49829742571321461</v>
          </cell>
          <cell r="M55">
            <v>0.53193297372230497</v>
          </cell>
          <cell r="N55">
            <v>0.53809412506199206</v>
          </cell>
          <cell r="O55">
            <v>0.55122585139615987</v>
          </cell>
          <cell r="P55">
            <v>0.50345935293818911</v>
          </cell>
          <cell r="Q55">
            <v>0.48970929275422576</v>
          </cell>
          <cell r="R55">
            <v>0.4754925473703121</v>
          </cell>
        </row>
        <row r="56">
          <cell r="I56">
            <v>2.4</v>
          </cell>
          <cell r="J56">
            <v>2395.4512344454229</v>
          </cell>
          <cell r="K56">
            <v>0.54870801900881705</v>
          </cell>
          <cell r="L56">
            <v>0.50739409829484039</v>
          </cell>
          <cell r="M56">
            <v>0.53187937747222858</v>
          </cell>
          <cell r="N56">
            <v>0.53786906582167215</v>
          </cell>
          <cell r="O56">
            <v>0.55059208032485907</v>
          </cell>
          <cell r="P56">
            <v>0.50411861331785257</v>
          </cell>
          <cell r="Q56">
            <v>0.49067904624434844</v>
          </cell>
          <cell r="R56">
            <v>0.47680802017375973</v>
          </cell>
        </row>
        <row r="57">
          <cell r="I57">
            <v>2.5</v>
          </cell>
          <cell r="J57">
            <v>2495.261702547316</v>
          </cell>
          <cell r="K57">
            <v>0.55836269510357672</v>
          </cell>
          <cell r="L57">
            <v>0.5163492639484577</v>
          </cell>
          <cell r="M57">
            <v>0.53182852922926649</v>
          </cell>
          <cell r="N57">
            <v>0.53765567868085606</v>
          </cell>
          <cell r="O57">
            <v>0.54999334469927763</v>
          </cell>
          <cell r="P57">
            <v>0.50474579316997192</v>
          </cell>
          <cell r="Q57">
            <v>0.49160281394921596</v>
          </cell>
          <cell r="R57">
            <v>0.47806028347948804</v>
          </cell>
        </row>
        <row r="58">
          <cell r="I58">
            <v>2.6</v>
          </cell>
          <cell r="J58">
            <v>2595.0721706492091</v>
          </cell>
          <cell r="K58">
            <v>0.56787792806995341</v>
          </cell>
          <cell r="L58">
            <v>0.52516733204995036</v>
          </cell>
          <cell r="M58">
            <v>0.5317802229307963</v>
          </cell>
          <cell r="N58">
            <v>0.53745307857662117</v>
          </cell>
          <cell r="O58">
            <v>0.54942681747294753</v>
          </cell>
          <cell r="P58">
            <v>0.50534317849913868</v>
          </cell>
          <cell r="Q58">
            <v>0.49248379108436668</v>
          </cell>
          <cell r="R58">
            <v>0.47925378629705234</v>
          </cell>
        </row>
        <row r="59">
          <cell r="I59">
            <v>2.7</v>
          </cell>
          <cell r="J59">
            <v>2694.8826387511012</v>
          </cell>
          <cell r="K59">
            <v>0.57725773140236525</v>
          </cell>
          <cell r="L59">
            <v>0.53385257017677945</v>
          </cell>
          <cell r="M59">
            <v>0.53173427261425688</v>
          </cell>
          <cell r="N59">
            <v>0.53726046772255409</v>
          </cell>
          <cell r="O59">
            <v>0.5488899677891973</v>
          </cell>
          <cell r="P59">
            <v>0.50591284315344442</v>
          </cell>
          <cell r="Q59">
            <v>0.49332488354996273</v>
          </cell>
          <cell r="R59">
            <v>0.48039256968174815</v>
          </cell>
        </row>
        <row r="60">
          <cell r="I60">
            <v>2.8</v>
          </cell>
          <cell r="J60">
            <v>2794.6931068529939</v>
          </cell>
          <cell r="K60">
            <v>0.58650599711849716</v>
          </cell>
          <cell r="L60">
            <v>0.54240910136293297</v>
          </cell>
          <cell r="M60">
            <v>0.53169051002470602</v>
          </cell>
          <cell r="N60">
            <v>0.53707712510960626</v>
          </cell>
          <cell r="O60">
            <v>0.54838052318144681</v>
          </cell>
          <cell r="P60">
            <v>0.5064566728783193</v>
          </cell>
          <cell r="Q60">
            <v>0.49412873995154433</v>
          </cell>
          <cell r="R60">
            <v>0.48148031244619799</v>
          </cell>
        </row>
        <row r="61">
          <cell r="I61">
            <v>2.9</v>
          </cell>
          <cell r="J61">
            <v>2894.5035749548865</v>
          </cell>
          <cell r="K61">
            <v>0.59562649385070299</v>
          </cell>
          <cell r="L61">
            <v>0.5508409032223115</v>
          </cell>
          <cell r="M61">
            <v>0.53164878255614523</v>
          </cell>
          <cell r="N61">
            <v>0.53690239748696367</v>
          </cell>
          <cell r="O61">
            <v>0.54789643741821958</v>
          </cell>
          <cell r="P61">
            <v>0.50697638617032348</v>
          </cell>
          <cell r="Q61">
            <v>0.49489777946009916</v>
          </cell>
          <cell r="R61">
            <v>0.48252037086023897</v>
          </cell>
        </row>
        <row r="62">
          <cell r="I62">
            <v>3</v>
          </cell>
          <cell r="J62">
            <v>2994.3140430567787</v>
          </cell>
          <cell r="K62">
            <v>0.60462286637727203</v>
          </cell>
          <cell r="L62">
            <v>0.55915180868107339</v>
          </cell>
          <cell r="M62">
            <v>0.53160895147352882</v>
          </cell>
          <cell r="N62">
            <v>0.53673569158512036</v>
          </cell>
          <cell r="O62">
            <v>0.54743586303332314</v>
          </cell>
          <cell r="P62">
            <v>0.50747355241680536</v>
          </cell>
          <cell r="Q62">
            <v>0.49563421612882175</v>
          </cell>
          <cell r="R62">
            <v>0.48351581324172049</v>
          </cell>
        </row>
      </sheetData>
      <sheetData sheetId="5">
        <row r="3"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  <cell r="BB3">
            <v>50</v>
          </cell>
          <cell r="BC3">
            <v>51</v>
          </cell>
          <cell r="BD3">
            <v>52</v>
          </cell>
          <cell r="BE3">
            <v>53</v>
          </cell>
          <cell r="BF3">
            <v>54</v>
          </cell>
        </row>
        <row r="4">
          <cell r="E4">
            <v>1</v>
          </cell>
          <cell r="F4">
            <v>1.0163730796852768</v>
          </cell>
          <cell r="G4">
            <v>1.0330142371089339</v>
          </cell>
          <cell r="H4">
            <v>1.0499278615291439</v>
          </cell>
          <cell r="I4">
            <v>1.0671184140697527</v>
          </cell>
          <cell r="J4">
            <v>1.084590428896943</v>
          </cell>
          <cell r="K4">
            <v>1.102348514415161</v>
          </cell>
          <cell r="L4">
            <v>1.1203973544826269</v>
          </cell>
          <cell r="M4">
            <v>1.1387417096467443</v>
          </cell>
          <cell r="N4">
            <v>1.1573864183997387</v>
          </cell>
          <cell r="O4">
            <v>1.1763363984548547</v>
          </cell>
          <cell r="P4">
            <v>1.1955966480434475</v>
          </cell>
          <cell r="Q4">
            <v>1.2151722472333126</v>
          </cell>
          <cell r="R4">
            <v>1.2350683592686005</v>
          </cell>
          <cell r="S4">
            <v>1.2552902319316692</v>
          </cell>
          <cell r="T4">
            <v>1.2758431989272359</v>
          </cell>
          <cell r="U4">
            <v>1.2967326812891899</v>
          </cell>
          <cell r="V4">
            <v>1.3179641888104405</v>
          </cell>
          <cell r="W4">
            <v>1.3395433214961749</v>
          </cell>
          <cell r="X4">
            <v>1.361475771040912</v>
          </cell>
          <cell r="Y4">
            <v>1.3837673223297384</v>
          </cell>
          <cell r="Z4">
            <v>1.4064238549641255</v>
          </cell>
          <cell r="AA4">
            <v>1.4294513448127271</v>
          </cell>
          <cell r="AB4">
            <v>1.4528558655875718</v>
          </cell>
          <cell r="AC4">
            <v>1.4766435904460589</v>
          </cell>
          <cell r="AD4">
            <v>1.5008207936191853</v>
          </cell>
          <cell r="AE4">
            <v>1.5253938520664327</v>
          </cell>
          <cell r="AF4">
            <v>1.5503692471577475</v>
          </cell>
          <cell r="AG4">
            <v>1.575753566383064</v>
          </cell>
          <cell r="AH4">
            <v>1.6015535050898129</v>
          </cell>
          <cell r="AI4">
            <v>1.6277758682488825</v>
          </cell>
          <cell r="AJ4">
            <v>1.6544275722494919</v>
          </cell>
          <cell r="AK4">
            <v>1.6815156467234518</v>
          </cell>
          <cell r="AL4">
            <v>1.7090472363992946</v>
          </cell>
          <cell r="AM4">
            <v>1.7370296029867622</v>
          </cell>
          <cell r="AN4">
            <v>1.7654701270921491</v>
          </cell>
          <cell r="AO4">
            <v>1.7943763101650045</v>
          </cell>
          <cell r="AP4">
            <v>1.8237557764767092</v>
          </cell>
          <cell r="AQ4">
            <v>1.8536162751314458</v>
          </cell>
          <cell r="AR4">
            <v>1.8839656821100987</v>
          </cell>
          <cell r="AS4">
            <v>1.9148120023476143</v>
          </cell>
          <cell r="AT4">
            <v>1.946163371844376</v>
          </cell>
          <cell r="AU4">
            <v>1.9780280598121511</v>
          </cell>
          <cell r="AV4">
            <v>2.0104144708551686</v>
          </cell>
          <cell r="AW4">
            <v>2.043331147186914</v>
          </cell>
          <cell r="AX4">
            <v>2.0767867708832131</v>
          </cell>
          <cell r="AY4">
            <v>2.1107901661722126</v>
          </cell>
          <cell r="AZ4">
            <v>2.1453503017618485</v>
          </cell>
          <cell r="BA4">
            <v>2.180476293205428</v>
          </cell>
          <cell r="BB4">
            <v>2.2161774053059373</v>
          </cell>
          <cell r="BC4">
            <v>2.2524630545597213</v>
          </cell>
          <cell r="BD4">
            <v>2.2893428116401693</v>
          </cell>
          <cell r="BE4">
            <v>2.3268264039220692</v>
          </cell>
          <cell r="BF4">
            <v>2.3649237180472915</v>
          </cell>
        </row>
        <row r="52">
          <cell r="D52">
            <v>1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</v>
          </cell>
          <cell r="L106">
            <v>2</v>
          </cell>
          <cell r="M106">
            <v>3</v>
          </cell>
          <cell r="N106">
            <v>4</v>
          </cell>
          <cell r="O106">
            <v>5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C106">
            <v>13</v>
          </cell>
          <cell r="AD106">
            <v>14</v>
          </cell>
          <cell r="AE106">
            <v>15</v>
          </cell>
          <cell r="AF106">
            <v>16</v>
          </cell>
          <cell r="AG106">
            <v>17</v>
          </cell>
          <cell r="AH106">
            <v>18</v>
          </cell>
          <cell r="AI106">
            <v>19</v>
          </cell>
          <cell r="AJ106">
            <v>20</v>
          </cell>
          <cell r="AK106">
            <v>21</v>
          </cell>
          <cell r="AL106">
            <v>22</v>
          </cell>
          <cell r="AM106">
            <v>23</v>
          </cell>
          <cell r="AN106">
            <v>24</v>
          </cell>
          <cell r="AO106">
            <v>25</v>
          </cell>
          <cell r="AP106">
            <v>26</v>
          </cell>
          <cell r="AQ106">
            <v>27</v>
          </cell>
          <cell r="AR106">
            <v>28</v>
          </cell>
          <cell r="AS106">
            <v>29</v>
          </cell>
          <cell r="AT106">
            <v>30</v>
          </cell>
          <cell r="AU106">
            <v>31</v>
          </cell>
          <cell r="AV106">
            <v>32</v>
          </cell>
          <cell r="AW106">
            <v>33</v>
          </cell>
          <cell r="AX106">
            <v>34</v>
          </cell>
          <cell r="AY106">
            <v>35</v>
          </cell>
          <cell r="AZ106">
            <v>36</v>
          </cell>
          <cell r="BA106">
            <v>37</v>
          </cell>
          <cell r="BB106">
            <v>38</v>
          </cell>
          <cell r="BC106">
            <v>39</v>
          </cell>
          <cell r="BD106">
            <v>0</v>
          </cell>
          <cell r="BE106">
            <v>0</v>
          </cell>
          <cell r="BF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39</v>
          </cell>
          <cell r="L107">
            <v>38</v>
          </cell>
          <cell r="M107">
            <v>37</v>
          </cell>
          <cell r="N107">
            <v>36</v>
          </cell>
          <cell r="O107">
            <v>35</v>
          </cell>
          <cell r="P107">
            <v>40</v>
          </cell>
          <cell r="Q107">
            <v>39</v>
          </cell>
          <cell r="R107">
            <v>38</v>
          </cell>
          <cell r="S107">
            <v>37</v>
          </cell>
          <cell r="T107">
            <v>36</v>
          </cell>
          <cell r="U107">
            <v>35</v>
          </cell>
          <cell r="V107">
            <v>34</v>
          </cell>
          <cell r="W107">
            <v>33</v>
          </cell>
          <cell r="X107">
            <v>32</v>
          </cell>
          <cell r="Y107">
            <v>31</v>
          </cell>
          <cell r="Z107">
            <v>30</v>
          </cell>
          <cell r="AA107">
            <v>29</v>
          </cell>
          <cell r="AB107">
            <v>28</v>
          </cell>
          <cell r="AC107">
            <v>27</v>
          </cell>
          <cell r="AD107">
            <v>26</v>
          </cell>
          <cell r="AE107">
            <v>25</v>
          </cell>
          <cell r="AF107">
            <v>24</v>
          </cell>
          <cell r="AG107">
            <v>23</v>
          </cell>
          <cell r="AH107">
            <v>22</v>
          </cell>
          <cell r="AI107">
            <v>21</v>
          </cell>
          <cell r="AJ107">
            <v>20</v>
          </cell>
          <cell r="AK107">
            <v>19</v>
          </cell>
          <cell r="AL107">
            <v>18</v>
          </cell>
          <cell r="AM107">
            <v>17</v>
          </cell>
          <cell r="AN107">
            <v>16</v>
          </cell>
          <cell r="AO107">
            <v>15</v>
          </cell>
          <cell r="AP107">
            <v>14</v>
          </cell>
          <cell r="AQ107">
            <v>13</v>
          </cell>
          <cell r="AR107">
            <v>12</v>
          </cell>
          <cell r="AS107">
            <v>11</v>
          </cell>
          <cell r="AT107">
            <v>10</v>
          </cell>
          <cell r="AU107">
            <v>9</v>
          </cell>
          <cell r="AV107">
            <v>8</v>
          </cell>
          <cell r="AW107">
            <v>7</v>
          </cell>
          <cell r="AX107">
            <v>6</v>
          </cell>
          <cell r="AY107">
            <v>5</v>
          </cell>
          <cell r="AZ107">
            <v>4</v>
          </cell>
          <cell r="BA107">
            <v>3</v>
          </cell>
          <cell r="BB107">
            <v>2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348.60446927196818</v>
          </cell>
          <cell r="L108">
            <v>891.51748006336095</v>
          </cell>
          <cell r="M108">
            <v>902.78431739385508</v>
          </cell>
          <cell r="N108">
            <v>1253.0596400308555</v>
          </cell>
          <cell r="O108">
            <v>1617.8108587764973</v>
          </cell>
          <cell r="P108">
            <v>2268.3771232130712</v>
          </cell>
          <cell r="Q108">
            <v>2398.634061000505</v>
          </cell>
          <cell r="R108">
            <v>2530.7283718990088</v>
          </cell>
          <cell r="S108">
            <v>2412.3025440891747</v>
          </cell>
          <cell r="T108">
            <v>2311.2027620156287</v>
          </cell>
          <cell r="U108">
            <v>1875.6859075536256</v>
          </cell>
          <cell r="V108">
            <v>1911.5358537540817</v>
          </cell>
          <cell r="W108">
            <v>1870.4482444512998</v>
          </cell>
          <cell r="X108">
            <v>1645.9282643504694</v>
          </cell>
          <cell r="Y108">
            <v>1683.6118655615264</v>
          </cell>
          <cell r="Z108">
            <v>2020.9168986636801</v>
          </cell>
          <cell r="AA108">
            <v>2068.5368798482391</v>
          </cell>
          <cell r="AB108">
            <v>1913.1868339191772</v>
          </cell>
          <cell r="AC108">
            <v>1847.2837247458303</v>
          </cell>
          <cell r="AD108">
            <v>1959.6824584959313</v>
          </cell>
          <cell r="AE108">
            <v>2101.7763490616558</v>
          </cell>
          <cell r="AF108">
            <v>2052.3648344453991</v>
          </cell>
          <cell r="AG108">
            <v>1982.5080186588889</v>
          </cell>
          <cell r="AH108">
            <v>1922.8514016926674</v>
          </cell>
          <cell r="AI108">
            <v>1853.8845393164672</v>
          </cell>
          <cell r="AJ108">
            <v>1849.1047549558809</v>
          </cell>
          <cell r="AK108">
            <v>1797.5580700324406</v>
          </cell>
          <cell r="AL108">
            <v>1775.130229141404</v>
          </cell>
          <cell r="AM108">
            <v>1714.773298016803</v>
          </cell>
          <cell r="AN108">
            <v>1572.9601305532992</v>
          </cell>
          <cell r="AO108">
            <v>1559.2301711970388</v>
          </cell>
          <cell r="AP108">
            <v>1463.9842613928352</v>
          </cell>
          <cell r="AQ108">
            <v>1202.1807949608688</v>
          </cell>
          <cell r="AR108">
            <v>1189.2580471074853</v>
          </cell>
          <cell r="AS108">
            <v>1180.5945804811779</v>
          </cell>
          <cell r="AT108">
            <v>1230.2802503124151</v>
          </cell>
          <cell r="AU108">
            <v>923.94224240980952</v>
          </cell>
          <cell r="AV108">
            <v>503.19258960737409</v>
          </cell>
          <cell r="AW108">
            <v>503.19258960737409</v>
          </cell>
          <cell r="AX108">
            <v>503.19258960737409</v>
          </cell>
          <cell r="AY108">
            <v>417.64389411194327</v>
          </cell>
          <cell r="AZ108">
            <v>417.64389411194327</v>
          </cell>
          <cell r="BA108">
            <v>417.64389411194327</v>
          </cell>
          <cell r="BB108">
            <v>417.64389411194327</v>
          </cell>
          <cell r="BC108">
            <v>159.95822426102407</v>
          </cell>
          <cell r="BD108">
            <v>0</v>
          </cell>
          <cell r="BE108">
            <v>0</v>
          </cell>
          <cell r="BF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112.86174405231316</v>
          </cell>
          <cell r="L109">
            <v>305.6445490523048</v>
          </cell>
          <cell r="M109">
            <v>317.58418304776495</v>
          </cell>
          <cell r="N109">
            <v>438.324640008176</v>
          </cell>
          <cell r="O109">
            <v>578.30602271353439</v>
          </cell>
          <cell r="P109">
            <v>816.03384636091414</v>
          </cell>
          <cell r="Q109">
            <v>876.78779492421484</v>
          </cell>
          <cell r="R109">
            <v>923.63538688725441</v>
          </cell>
          <cell r="S109">
            <v>870.87230332955073</v>
          </cell>
          <cell r="T109">
            <v>809.30314062530283</v>
          </cell>
          <cell r="U109">
            <v>638.59093105457453</v>
          </cell>
          <cell r="V109">
            <v>631.93908814577162</v>
          </cell>
          <cell r="W109">
            <v>594.16052908478912</v>
          </cell>
          <cell r="X109">
            <v>492.55358992144699</v>
          </cell>
          <cell r="Y109">
            <v>485.49501781537873</v>
          </cell>
          <cell r="Z109">
            <v>606.86345006262081</v>
          </cell>
          <cell r="AA109">
            <v>618.62548295584077</v>
          </cell>
          <cell r="AB109">
            <v>551.51622244605392</v>
          </cell>
          <cell r="AC109">
            <v>529.49317664464388</v>
          </cell>
          <cell r="AD109">
            <v>596.16260878102798</v>
          </cell>
          <cell r="AE109">
            <v>672.86588008361957</v>
          </cell>
          <cell r="AF109">
            <v>653.95147755657206</v>
          </cell>
          <cell r="AG109">
            <v>619.61787100425454</v>
          </cell>
          <cell r="AH109">
            <v>575.57442184355966</v>
          </cell>
          <cell r="AI109">
            <v>536.53619941775651</v>
          </cell>
          <cell r="AJ109">
            <v>538.20328122436649</v>
          </cell>
          <cell r="AK109">
            <v>509.13095117619218</v>
          </cell>
          <cell r="AL109">
            <v>504.80137613587482</v>
          </cell>
          <cell r="AM109">
            <v>459.83289343796696</v>
          </cell>
          <cell r="AN109">
            <v>415.97149958851014</v>
          </cell>
          <cell r="AO109">
            <v>390.24433724455491</v>
          </cell>
          <cell r="AP109">
            <v>361.98917232697141</v>
          </cell>
          <cell r="AQ109">
            <v>282.66697350918423</v>
          </cell>
          <cell r="AR109">
            <v>281.43385581782985</v>
          </cell>
          <cell r="AS109">
            <v>273.97701749720926</v>
          </cell>
          <cell r="AT109">
            <v>315.38089181396356</v>
          </cell>
          <cell r="AU109">
            <v>251.34938144442287</v>
          </cell>
          <cell r="AV109">
            <v>158.39532724024863</v>
          </cell>
          <cell r="AW109">
            <v>158.39532724024863</v>
          </cell>
          <cell r="AX109">
            <v>158.39532724024863</v>
          </cell>
          <cell r="AY109">
            <v>132.81788054977619</v>
          </cell>
          <cell r="AZ109">
            <v>132.81788054977619</v>
          </cell>
          <cell r="BA109">
            <v>132.81788054977619</v>
          </cell>
          <cell r="BB109">
            <v>132.81788054977619</v>
          </cell>
          <cell r="BC109">
            <v>50.86944313655048</v>
          </cell>
          <cell r="BD109">
            <v>0</v>
          </cell>
          <cell r="BE109">
            <v>0</v>
          </cell>
          <cell r="BF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313.52029426973121</v>
          </cell>
          <cell r="L110">
            <v>1434.1622732145029</v>
          </cell>
          <cell r="M110">
            <v>774.590440757853</v>
          </cell>
          <cell r="N110">
            <v>1766.3248624536384</v>
          </cell>
          <cell r="O110">
            <v>836.22474451308949</v>
          </cell>
          <cell r="P110">
            <v>1768.0783647856331</v>
          </cell>
          <cell r="Q110">
            <v>1661.44930553419</v>
          </cell>
          <cell r="R110">
            <v>1702.4414669048956</v>
          </cell>
          <cell r="S110">
            <v>732.99787009738236</v>
          </cell>
          <cell r="T110">
            <v>745.51171837564743</v>
          </cell>
          <cell r="U110">
            <v>509.13327788759102</v>
          </cell>
          <cell r="V110">
            <v>532.56510757749379</v>
          </cell>
          <cell r="W110">
            <v>522.07003222614208</v>
          </cell>
          <cell r="X110">
            <v>485.26708577443378</v>
          </cell>
          <cell r="Y110">
            <v>507.3542102271</v>
          </cell>
          <cell r="Z110">
            <v>609.00063609027939</v>
          </cell>
          <cell r="AA110">
            <v>623.35085447440997</v>
          </cell>
          <cell r="AB110">
            <v>576.53632348107124</v>
          </cell>
          <cell r="AC110">
            <v>556.67650864482812</v>
          </cell>
          <cell r="AD110">
            <v>590.54771848765574</v>
          </cell>
          <cell r="AE110">
            <v>841.03020654821512</v>
          </cell>
          <cell r="AF110">
            <v>821.25808552205376</v>
          </cell>
          <cell r="AG110">
            <v>793.30473442646303</v>
          </cell>
          <cell r="AH110">
            <v>769.43301424487993</v>
          </cell>
          <cell r="AI110">
            <v>741.83577986971261</v>
          </cell>
          <cell r="AJ110">
            <v>1353.7454923157879</v>
          </cell>
          <cell r="AK110">
            <v>1316.0077210121851</v>
          </cell>
          <cell r="AL110">
            <v>1299.5881058296256</v>
          </cell>
          <cell r="AM110">
            <v>1255.4002775192209</v>
          </cell>
          <cell r="AN110">
            <v>1151.5776381094154</v>
          </cell>
          <cell r="AO110">
            <v>1209.833834812528</v>
          </cell>
          <cell r="AP110">
            <v>1135.9308752384691</v>
          </cell>
          <cell r="AQ110">
            <v>932.79300783981876</v>
          </cell>
          <cell r="AR110">
            <v>922.7660228054209</v>
          </cell>
          <cell r="AS110">
            <v>916.04388822587441</v>
          </cell>
          <cell r="AT110">
            <v>1115.1183415917408</v>
          </cell>
          <cell r="AU110">
            <v>837.45548286331257</v>
          </cell>
          <cell r="AV110">
            <v>456.09062315821029</v>
          </cell>
          <cell r="AW110">
            <v>456.09062315821029</v>
          </cell>
          <cell r="AX110">
            <v>456.09062315821029</v>
          </cell>
          <cell r="AY110">
            <v>188.79832792145081</v>
          </cell>
          <cell r="AZ110">
            <v>188.79832792145081</v>
          </cell>
          <cell r="BA110">
            <v>188.79832792145081</v>
          </cell>
          <cell r="BB110">
            <v>188.79832792145081</v>
          </cell>
          <cell r="BC110">
            <v>72.31003662098594</v>
          </cell>
          <cell r="BD110">
            <v>0</v>
          </cell>
          <cell r="BE110">
            <v>0</v>
          </cell>
          <cell r="BF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613.63062099814658</v>
          </cell>
          <cell r="L111">
            <v>1601.3337906610845</v>
          </cell>
          <cell r="M111">
            <v>1831.2380978479314</v>
          </cell>
          <cell r="N111">
            <v>2229.8654850691642</v>
          </cell>
          <cell r="O111">
            <v>2472.6831491612279</v>
          </cell>
          <cell r="P111">
            <v>3406.5699964127493</v>
          </cell>
          <cell r="Q111">
            <v>3912.2640054580579</v>
          </cell>
          <cell r="R111">
            <v>3786.6641564652782</v>
          </cell>
          <cell r="S111">
            <v>3467.5545011893355</v>
          </cell>
          <cell r="T111">
            <v>2683.0297260245338</v>
          </cell>
          <cell r="U111">
            <v>2525.6304652903859</v>
          </cell>
          <cell r="V111">
            <v>3066.7919090098367</v>
          </cell>
          <cell r="W111">
            <v>3129.3887404035413</v>
          </cell>
          <cell r="X111">
            <v>3591.4244301020158</v>
          </cell>
          <cell r="Y111">
            <v>4015.7321586335456</v>
          </cell>
          <cell r="Z111">
            <v>4820.2683444399481</v>
          </cell>
          <cell r="AA111">
            <v>4933.8509900294503</v>
          </cell>
          <cell r="AB111">
            <v>4563.3118010136595</v>
          </cell>
          <cell r="AC111">
            <v>4406.1204433885569</v>
          </cell>
          <cell r="AD111">
            <v>4674.2126438194618</v>
          </cell>
          <cell r="AE111">
            <v>3803.8939360761942</v>
          </cell>
          <cell r="AF111">
            <v>3714.4666471522155</v>
          </cell>
          <cell r="AG111">
            <v>3588.0364881666833</v>
          </cell>
          <cell r="AH111">
            <v>3480.0671299493156</v>
          </cell>
          <cell r="AI111">
            <v>3355.247650607399</v>
          </cell>
          <cell r="AJ111">
            <v>3402.7133853358569</v>
          </cell>
          <cell r="AK111">
            <v>3307.8574317785551</v>
          </cell>
          <cell r="AL111">
            <v>3266.5858303727528</v>
          </cell>
          <cell r="AM111">
            <v>3155.517305517667</v>
          </cell>
          <cell r="AN111">
            <v>2894.5534191550187</v>
          </cell>
          <cell r="AO111">
            <v>2577.6989831649698</v>
          </cell>
          <cell r="AP111">
            <v>2420.2396872969116</v>
          </cell>
          <cell r="AQ111">
            <v>1987.429611095876</v>
          </cell>
          <cell r="AR111">
            <v>1966.0658928862733</v>
          </cell>
          <cell r="AS111">
            <v>1951.7435628506944</v>
          </cell>
          <cell r="AT111">
            <v>2228.6292743058102</v>
          </cell>
          <cell r="AU111">
            <v>1673.7037993411391</v>
          </cell>
          <cell r="AV111">
            <v>911.52380567595867</v>
          </cell>
          <cell r="AW111">
            <v>911.52380567595867</v>
          </cell>
          <cell r="AX111">
            <v>911.52380567595867</v>
          </cell>
          <cell r="AY111">
            <v>1028.3021090962786</v>
          </cell>
          <cell r="AZ111">
            <v>1028.3021090962786</v>
          </cell>
          <cell r="BA111">
            <v>1028.3021090962786</v>
          </cell>
          <cell r="BB111">
            <v>1028.3021090962786</v>
          </cell>
          <cell r="BC111">
            <v>393.84121662944432</v>
          </cell>
          <cell r="BD111">
            <v>0</v>
          </cell>
          <cell r="BE111">
            <v>0</v>
          </cell>
          <cell r="BF111">
            <v>0</v>
          </cell>
        </row>
        <row r="112">
          <cell r="E112">
            <v>7131.6300162117532</v>
          </cell>
          <cell r="F112">
            <v>6963.4819978037158</v>
          </cell>
          <cell r="G112">
            <v>4000</v>
          </cell>
          <cell r="H112">
            <v>4100</v>
          </cell>
          <cell r="I112">
            <v>4200</v>
          </cell>
          <cell r="J112">
            <v>4300</v>
          </cell>
          <cell r="K112">
            <v>4400</v>
          </cell>
          <cell r="L112">
            <v>4500</v>
          </cell>
          <cell r="M112">
            <v>4583.6007136145399</v>
          </cell>
          <cell r="N112">
            <v>4668.7545559661594</v>
          </cell>
          <cell r="O112">
            <v>4755.4903809816933</v>
          </cell>
          <cell r="P112">
            <v>4843.8375786343931</v>
          </cell>
          <cell r="Q112">
            <v>4933.8260849025619</v>
          </cell>
          <cell r="R112">
            <v>5025.4863919132031</v>
          </cell>
          <cell r="S112">
            <v>5118.8495582741143</v>
          </cell>
          <cell r="T112">
            <v>5213.9472195979333</v>
          </cell>
          <cell r="U112">
            <v>5310.8115992216963</v>
          </cell>
          <cell r="V112">
            <v>5409.4755191255426</v>
          </cell>
          <cell r="W112">
            <v>5509.9724110542711</v>
          </cell>
          <cell r="X112">
            <v>5612.3363278455072</v>
          </cell>
          <cell r="Y112">
            <v>5716.6019549683269</v>
          </cell>
          <cell r="Z112">
            <v>5822.8046222762432</v>
          </cell>
          <cell r="AA112">
            <v>5930.9803159785397</v>
          </cell>
          <cell r="AB112">
            <v>6041.1656908340046</v>
          </cell>
          <cell r="AC112">
            <v>6153.3980825712033</v>
          </cell>
          <cell r="AD112">
            <v>6267.7155205394902</v>
          </cell>
          <cell r="AE112">
            <v>6384.1567405950518</v>
          </cell>
          <cell r="AF112">
            <v>6502.7611982263452</v>
          </cell>
          <cell r="AG112">
            <v>6623.5690819233805</v>
          </cell>
          <cell r="AH112">
            <v>6746.6213267953799</v>
          </cell>
          <cell r="AI112">
            <v>6871.9596284414165</v>
          </cell>
          <cell r="AJ112">
            <v>6999.6264570787516</v>
          </cell>
          <cell r="AK112">
            <v>7129.6650719336394</v>
          </cell>
          <cell r="AL112">
            <v>7262.1195358994864</v>
          </cell>
          <cell r="AM112">
            <v>7397.0347304673278</v>
          </cell>
          <cell r="AN112">
            <v>7534.4563709336835</v>
          </cell>
          <cell r="AO112">
            <v>7674.4310218909432</v>
          </cell>
          <cell r="AP112">
            <v>7817.0061130055301</v>
          </cell>
          <cell r="AQ112">
            <v>7962.2299550891921</v>
          </cell>
          <cell r="AR112">
            <v>8110.1517564688629</v>
          </cell>
          <cell r="AS112">
            <v>8260.8216396606422</v>
          </cell>
          <cell r="AT112">
            <v>8414.2906583535441</v>
          </cell>
          <cell r="AU112">
            <v>8570.6108147087689</v>
          </cell>
          <cell r="AV112">
            <v>8729.8350769803565</v>
          </cell>
          <cell r="AW112">
            <v>8892.0173974631998</v>
          </cell>
          <cell r="AX112">
            <v>9057.212730774494</v>
          </cell>
          <cell r="AY112">
            <v>9225.4770524748146</v>
          </cell>
          <cell r="AZ112">
            <v>9396.8673780351382</v>
          </cell>
          <cell r="BA112">
            <v>9571.4417821562329</v>
          </cell>
          <cell r="BB112">
            <v>9749.2594184469617</v>
          </cell>
          <cell r="BC112">
            <v>9930.3805394681694</v>
          </cell>
          <cell r="BD112">
            <v>10114.866517148941</v>
          </cell>
          <cell r="BE112">
            <v>10302.779863582155</v>
          </cell>
          <cell r="BF112">
            <v>10494.184252206373</v>
          </cell>
        </row>
        <row r="113">
          <cell r="E113">
            <v>696.66159326217485</v>
          </cell>
          <cell r="F113">
            <v>871.70709605040258</v>
          </cell>
          <cell r="G113">
            <v>913.75</v>
          </cell>
          <cell r="H113">
            <v>986.25</v>
          </cell>
          <cell r="I113">
            <v>1008.75</v>
          </cell>
          <cell r="J113">
            <v>1038.75</v>
          </cell>
          <cell r="K113">
            <v>1075</v>
          </cell>
          <cell r="L113">
            <v>1080</v>
          </cell>
          <cell r="M113">
            <v>1100.0641712674894</v>
          </cell>
          <cell r="N113">
            <v>1120.5010934318782</v>
          </cell>
          <cell r="O113">
            <v>1141.3176914356063</v>
          </cell>
          <cell r="P113">
            <v>1162.5210188722542</v>
          </cell>
          <cell r="Q113">
            <v>1184.1182603766147</v>
          </cell>
          <cell r="R113">
            <v>1206.1167340591685</v>
          </cell>
          <cell r="S113">
            <v>1228.5238939857873</v>
          </cell>
          <cell r="T113">
            <v>1251.347332703504</v>
          </cell>
          <cell r="U113">
            <v>1274.594783813207</v>
          </cell>
          <cell r="V113">
            <v>1298.27412459013</v>
          </cell>
          <cell r="W113">
            <v>1322.3933786530247</v>
          </cell>
          <cell r="X113">
            <v>1346.9607186829214</v>
          </cell>
          <cell r="Y113">
            <v>1371.9844691923981</v>
          </cell>
          <cell r="Z113">
            <v>1397.4731093462981</v>
          </cell>
          <cell r="AA113">
            <v>1423.4352758348491</v>
          </cell>
          <cell r="AB113">
            <v>1449.8797658001608</v>
          </cell>
          <cell r="AC113">
            <v>1476.8155398170886</v>
          </cell>
          <cell r="AD113">
            <v>1504.2517249294776</v>
          </cell>
          <cell r="AE113">
            <v>1532.1976177428123</v>
          </cell>
          <cell r="AF113">
            <v>1560.6626875743227</v>
          </cell>
          <cell r="AG113">
            <v>1589.6565796616112</v>
          </cell>
          <cell r="AH113">
            <v>1619.1891184308909</v>
          </cell>
          <cell r="AI113">
            <v>1649.2703108259398</v>
          </cell>
          <cell r="AJ113">
            <v>1679.9103496989003</v>
          </cell>
          <cell r="AK113">
            <v>1711.1196172640734</v>
          </cell>
          <cell r="AL113">
            <v>1742.9086886158766</v>
          </cell>
          <cell r="AM113">
            <v>1775.2883353121586</v>
          </cell>
          <cell r="AN113">
            <v>1808.269529024084</v>
          </cell>
          <cell r="AO113">
            <v>1841.8634452538265</v>
          </cell>
          <cell r="AP113">
            <v>1876.0814671213275</v>
          </cell>
          <cell r="AQ113">
            <v>1910.9351892214065</v>
          </cell>
          <cell r="AR113">
            <v>1946.4364215525277</v>
          </cell>
          <cell r="AS113">
            <v>1982.5971935185548</v>
          </cell>
          <cell r="AT113">
            <v>2019.4297580048515</v>
          </cell>
          <cell r="AU113">
            <v>2056.9465955301052</v>
          </cell>
          <cell r="AV113">
            <v>2095.1604184752864</v>
          </cell>
          <cell r="AW113">
            <v>2134.0841753911691</v>
          </cell>
          <cell r="AX113">
            <v>2173.7310553858797</v>
          </cell>
          <cell r="AY113">
            <v>2214.1144925939566</v>
          </cell>
          <cell r="AZ113">
            <v>2255.2481707284342</v>
          </cell>
          <cell r="BA113">
            <v>2297.146027717497</v>
          </cell>
          <cell r="BB113">
            <v>2339.8222604272719</v>
          </cell>
          <cell r="BC113">
            <v>2383.2913294723617</v>
          </cell>
          <cell r="BD113">
            <v>2427.5679641157471</v>
          </cell>
          <cell r="BE113">
            <v>2472.6671672597186</v>
          </cell>
          <cell r="BF113">
            <v>2518.6042205295307</v>
          </cell>
        </row>
        <row r="114">
          <cell r="E114">
            <v>6</v>
          </cell>
          <cell r="F114">
            <v>6.0982384781116608</v>
          </cell>
          <cell r="G114">
            <v>6.1980854226536035</v>
          </cell>
          <cell r="H114">
            <v>6.2995671691748631</v>
          </cell>
          <cell r="I114">
            <v>6.4027104844185168</v>
          </cell>
          <cell r="J114">
            <v>6.5075425733816576</v>
          </cell>
          <cell r="K114">
            <v>6.6140910864909657</v>
          </cell>
          <cell r="L114">
            <v>6.7223841268957614</v>
          </cell>
          <cell r="M114">
            <v>6.8324502578804651</v>
          </cell>
          <cell r="N114">
            <v>6.944318510398432</v>
          </cell>
          <cell r="O114">
            <v>7.0580183907291278</v>
          </cell>
          <cell r="P114">
            <v>7.1735798882606847</v>
          </cell>
          <cell r="Q114">
            <v>7.2910334833998753</v>
          </cell>
          <cell r="R114">
            <v>7.4104101556116024</v>
          </cell>
          <cell r="S114">
            <v>7.5317413915900158</v>
          </cell>
          <cell r="T114">
            <v>7.6550591935634156</v>
          </cell>
          <cell r="U114">
            <v>7.7803960877351397</v>
          </cell>
          <cell r="V114">
            <v>7.9077851328626432</v>
          </cell>
          <cell r="W114">
            <v>8.0372599289770505</v>
          </cell>
          <cell r="X114">
            <v>8.1688546262454729</v>
          </cell>
          <cell r="Y114">
            <v>8.3026039339784301</v>
          </cell>
          <cell r="Z114">
            <v>8.4385431297847528</v>
          </cell>
          <cell r="AA114">
            <v>8.5767080688763624</v>
          </cell>
          <cell r="AB114">
            <v>8.7171351935254311</v>
          </cell>
          <cell r="AC114">
            <v>8.8598615426763523</v>
          </cell>
          <cell r="AD114">
            <v>9.0049247617151114</v>
          </cell>
          <cell r="AE114">
            <v>9.1523631123985965</v>
          </cell>
          <cell r="AF114">
            <v>9.3022154829464849</v>
          </cell>
          <cell r="AG114">
            <v>9.4545213982983842</v>
          </cell>
          <cell r="AH114">
            <v>9.6093210305388777</v>
          </cell>
          <cell r="AI114">
            <v>9.7666552094932957</v>
          </cell>
          <cell r="AJ114">
            <v>9.9265654334969504</v>
          </cell>
          <cell r="AK114">
            <v>10.089093880340711</v>
          </cell>
          <cell r="AL114">
            <v>10.254283418395767</v>
          </cell>
          <cell r="AM114">
            <v>10.422177617920573</v>
          </cell>
          <cell r="AN114">
            <v>10.592820762552895</v>
          </cell>
          <cell r="AO114">
            <v>10.766257860990027</v>
          </cell>
          <cell r="AP114">
            <v>10.942534658860255</v>
          </cell>
          <cell r="AQ114">
            <v>11.121697650788676</v>
          </cell>
          <cell r="AR114">
            <v>11.303794092660592</v>
          </cell>
          <cell r="AS114">
            <v>11.488872014085686</v>
          </cell>
          <cell r="AT114">
            <v>11.676980231066256</v>
          </cell>
          <cell r="AU114">
            <v>11.868168358872907</v>
          </cell>
          <cell r="AV114">
            <v>12.06248682513101</v>
          </cell>
          <cell r="AW114">
            <v>12.259986883121485</v>
          </cell>
          <cell r="AX114">
            <v>12.460720625299277</v>
          </cell>
          <cell r="AY114">
            <v>12.664740997033276</v>
          </cell>
          <cell r="AZ114">
            <v>12.872101810571092</v>
          </cell>
          <cell r="BA114">
            <v>13.082857759232567</v>
          </cell>
          <cell r="BB114">
            <v>13.297064431835624</v>
          </cell>
          <cell r="BC114">
            <v>13.514778327358329</v>
          </cell>
          <cell r="BD114">
            <v>13.736056869841015</v>
          </cell>
          <cell r="BE114">
            <v>13.960958423532414</v>
          </cell>
          <cell r="BF114">
            <v>14.189542308283748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496.59167383017785</v>
          </cell>
          <cell r="L115">
            <v>1375.4004707353715</v>
          </cell>
          <cell r="M115">
            <v>1455.6790880504261</v>
          </cell>
          <cell r="N115">
            <v>2046.4301600303986</v>
          </cell>
          <cell r="O115">
            <v>2750.1287282779936</v>
          </cell>
          <cell r="P115">
            <v>3952.7354104405608</v>
          </cell>
          <cell r="Q115">
            <v>4325.9184935212888</v>
          </cell>
          <cell r="R115">
            <v>4641.7170678913835</v>
          </cell>
          <cell r="S115">
            <v>4457.8643052116313</v>
          </cell>
          <cell r="T115">
            <v>4219.6638598751733</v>
          </cell>
          <cell r="U115">
            <v>3391.4361238024171</v>
          </cell>
          <cell r="V115">
            <v>3418.45902690307</v>
          </cell>
          <cell r="W115">
            <v>3273.8081229945969</v>
          </cell>
          <cell r="X115">
            <v>2764.3764061268553</v>
          </cell>
          <cell r="Y115">
            <v>2775.3817679707768</v>
          </cell>
          <cell r="Z115">
            <v>3533.6473021151369</v>
          </cell>
          <cell r="AA115">
            <v>3669.0555623738092</v>
          </cell>
          <cell r="AB115">
            <v>3331.800880979476</v>
          </cell>
          <cell r="AC115">
            <v>3258.182297899687</v>
          </cell>
          <cell r="AD115">
            <v>3736.577635822161</v>
          </cell>
          <cell r="AE115">
            <v>4295.6812438522611</v>
          </cell>
          <cell r="AF115">
            <v>4252.4902937776633</v>
          </cell>
          <cell r="AG115">
            <v>4104.0817729909695</v>
          </cell>
          <cell r="AH115">
            <v>3883.18266956768</v>
          </cell>
          <cell r="AI115">
            <v>3687.0551015962155</v>
          </cell>
          <cell r="AJ115">
            <v>3767.2219265446715</v>
          </cell>
          <cell r="AK115">
            <v>3629.9331596412485</v>
          </cell>
          <cell r="AL115">
            <v>3665.9279353852812</v>
          </cell>
          <cell r="AM115">
            <v>3401.3998829719235</v>
          </cell>
          <cell r="AN115">
            <v>3134.1191152014881</v>
          </cell>
          <cell r="AO115">
            <v>2994.9032478668832</v>
          </cell>
          <cell r="AP115">
            <v>2829.6715729217476</v>
          </cell>
          <cell r="AQ115">
            <v>2250.65944378923</v>
          </cell>
          <cell r="AR115">
            <v>2282.4712800907778</v>
          </cell>
          <cell r="AS115">
            <v>2263.2752749106289</v>
          </cell>
          <cell r="AT115">
            <v>2653.7064918134433</v>
          </cell>
          <cell r="AU115">
            <v>2154.2177268779301</v>
          </cell>
          <cell r="AV115">
            <v>1382.7650837717047</v>
          </cell>
          <cell r="AW115">
            <v>1408.4540054971676</v>
          </cell>
          <cell r="AX115">
            <v>1434.6201743755721</v>
          </cell>
          <cell r="AY115">
            <v>1225.3083091703013</v>
          </cell>
          <cell r="AZ115">
            <v>1248.0720089579595</v>
          </cell>
          <cell r="BA115">
            <v>1271.2586113115635</v>
          </cell>
          <cell r="BB115">
            <v>1294.8759728880691</v>
          </cell>
          <cell r="BC115">
            <v>505.15292817678358</v>
          </cell>
          <cell r="BD115">
            <v>0</v>
          </cell>
          <cell r="BE115">
            <v>0</v>
          </cell>
          <cell r="BF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337.03431633996109</v>
          </cell>
          <cell r="L116">
            <v>1548.8952550716631</v>
          </cell>
          <cell r="M116">
            <v>852.09919128400691</v>
          </cell>
          <cell r="N116">
            <v>1979.1689397352138</v>
          </cell>
          <cell r="O116">
            <v>954.39809492900895</v>
          </cell>
          <cell r="P116">
            <v>2055.4282620765835</v>
          </cell>
          <cell r="Q116">
            <v>1967.3524613730797</v>
          </cell>
          <cell r="R116">
            <v>2053.3431419902327</v>
          </cell>
          <cell r="S116">
            <v>900.50539765532437</v>
          </cell>
          <cell r="T116">
            <v>932.8941002885723</v>
          </cell>
          <cell r="U116">
            <v>648.9386202612435</v>
          </cell>
          <cell r="V116">
            <v>691.41549882741913</v>
          </cell>
          <cell r="W116">
            <v>690.38195380902152</v>
          </cell>
          <cell r="X116">
            <v>653.63570260789811</v>
          </cell>
          <cell r="Y116">
            <v>696.08209681095616</v>
          </cell>
          <cell r="Z116">
            <v>851.06201251095615</v>
          </cell>
          <cell r="AA116">
            <v>887.29959548067063</v>
          </cell>
          <cell r="AB116">
            <v>835.90834966402133</v>
          </cell>
          <cell r="AC116">
            <v>822.10851861780407</v>
          </cell>
          <cell r="AD116">
            <v>888.33242418822363</v>
          </cell>
          <cell r="AE116">
            <v>1288.6244789229206</v>
          </cell>
          <cell r="AF116">
            <v>1281.7068509429914</v>
          </cell>
          <cell r="AG116">
            <v>1261.0820907577342</v>
          </cell>
          <cell r="AH116">
            <v>1245.8575640267902</v>
          </cell>
          <cell r="AI116">
            <v>1223.4877272475244</v>
          </cell>
          <cell r="AJ116">
            <v>2274.1710633995253</v>
          </cell>
          <cell r="AK116">
            <v>2251.8466278949359</v>
          </cell>
          <cell r="AL116">
            <v>2265.063401272304</v>
          </cell>
          <cell r="AM116">
            <v>2228.6974688275195</v>
          </cell>
          <cell r="AN116">
            <v>2082.3627532987798</v>
          </cell>
          <cell r="AO116">
            <v>2228.3487151724521</v>
          </cell>
          <cell r="AP116">
            <v>2131.0988629658009</v>
          </cell>
          <cell r="AQ116">
            <v>1782.5069829407892</v>
          </cell>
          <cell r="AR116">
            <v>1796.1053953596415</v>
          </cell>
          <cell r="AS116">
            <v>1816.1460419364435</v>
          </cell>
          <cell r="AT116">
            <v>2251.9031627073805</v>
          </cell>
          <cell r="AU116">
            <v>1722.6012043837111</v>
          </cell>
          <cell r="AV116">
            <v>955.58302087881009</v>
          </cell>
          <cell r="AW116">
            <v>973.33578142623367</v>
          </cell>
          <cell r="AX116">
            <v>991.41835162929999</v>
          </cell>
          <cell r="AY116">
            <v>418.02111402839051</v>
          </cell>
          <cell r="AZ116">
            <v>425.78708368143901</v>
          </cell>
          <cell r="BA116">
            <v>433.69732902446611</v>
          </cell>
          <cell r="BB116">
            <v>441.75453040205832</v>
          </cell>
          <cell r="BC116">
            <v>172.33588331262473</v>
          </cell>
          <cell r="BD116">
            <v>0</v>
          </cell>
          <cell r="BE116">
            <v>0</v>
          </cell>
          <cell r="BF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4.0586088207417577</v>
          </cell>
          <cell r="L117">
            <v>10.764780856201895</v>
          </cell>
          <cell r="M117">
            <v>12.511843213881631</v>
          </cell>
          <cell r="N117">
            <v>15.484896163664374</v>
          </cell>
          <cell r="O117">
            <v>17.45224314122596</v>
          </cell>
          <cell r="P117">
            <v>24.437302014218769</v>
          </cell>
          <cell r="Q117">
            <v>28.524447859694813</v>
          </cell>
          <cell r="R117">
            <v>28.06073452096074</v>
          </cell>
          <cell r="S117">
            <v>26.116723764201989</v>
          </cell>
          <cell r="T117">
            <v>20.53875137080804</v>
          </cell>
          <cell r="U117">
            <v>19.650405391210001</v>
          </cell>
          <cell r="V117">
            <v>24.251531463651432</v>
          </cell>
          <cell r="W117">
            <v>25.151710725437347</v>
          </cell>
          <cell r="X117">
            <v>29.337824070649862</v>
          </cell>
          <cell r="Y117">
            <v>33.341033618074576</v>
          </cell>
          <cell r="Z117">
            <v>40.676042321692648</v>
          </cell>
          <cell r="AA117">
            <v>42.31619959681921</v>
          </cell>
          <cell r="AB117">
            <v>39.779005899646094</v>
          </cell>
          <cell r="AC117">
            <v>39.037617068778353</v>
          </cell>
          <cell r="AD117">
            <v>42.090933177851731</v>
          </cell>
          <cell r="AE117">
            <v>34.814618544020462</v>
          </cell>
          <cell r="AF117">
            <v>34.552769156027658</v>
          </cell>
          <cell r="AG117">
            <v>33.923167755247299</v>
          </cell>
          <cell r="AH117">
            <v>33.441082259509031</v>
          </cell>
          <cell r="AI117">
            <v>32.769546945944896</v>
          </cell>
          <cell r="AJ117">
            <v>33.777257070972311</v>
          </cell>
          <cell r="AK117">
            <v>33.373284171996559</v>
          </cell>
          <cell r="AL117">
            <v>33.496496915157884</v>
          </cell>
          <cell r="AM117">
            <v>32.887361834527262</v>
          </cell>
          <cell r="AN117">
            <v>30.661485556743756</v>
          </cell>
          <cell r="AO117">
            <v>27.752171940765855</v>
          </cell>
          <cell r="AP117">
            <v>26.483556660995561</v>
          </cell>
          <cell r="AQ117">
            <v>22.103591236832855</v>
          </cell>
          <cell r="AR117">
            <v>22.224004025789327</v>
          </cell>
          <cell r="AS117">
            <v>22.42333199790723</v>
          </cell>
          <cell r="AT117">
            <v>26.023659978444485</v>
          </cell>
          <cell r="AU117">
            <v>19.863798473465874</v>
          </cell>
          <cell r="AV117">
            <v>10.995243896759531</v>
          </cell>
          <cell r="AW117">
            <v>11.175269901240229</v>
          </cell>
          <cell r="AX117">
            <v>11.358243485837709</v>
          </cell>
          <cell r="AY117">
            <v>13.023179878407424</v>
          </cell>
          <cell r="AZ117">
            <v>13.236409440312279</v>
          </cell>
          <cell r="BA117">
            <v>13.453130226825461</v>
          </cell>
          <cell r="BB117">
            <v>13.673399400045682</v>
          </cell>
          <cell r="BC117">
            <v>5.3226767389240504</v>
          </cell>
          <cell r="BD117">
            <v>0</v>
          </cell>
          <cell r="BE117">
            <v>0</v>
          </cell>
          <cell r="BF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32023.634901703314</v>
          </cell>
          <cell r="L118">
            <v>83237.818844833964</v>
          </cell>
          <cell r="M118">
            <v>85669.846419278954</v>
          </cell>
          <cell r="N118">
            <v>120856.18406804814</v>
          </cell>
          <cell r="O118">
            <v>158590.81658285836</v>
          </cell>
          <cell r="P118">
            <v>226005.34041766555</v>
          </cell>
          <cell r="Q118">
            <v>242896.12851636249</v>
          </cell>
          <cell r="R118">
            <v>260468.5448363171</v>
          </cell>
          <cell r="S118">
            <v>252344.98500492133</v>
          </cell>
          <cell r="T118">
            <v>245727.69377162351</v>
          </cell>
          <cell r="U118">
            <v>202688.60134653005</v>
          </cell>
          <cell r="V118">
            <v>209944.65007292261</v>
          </cell>
          <cell r="W118">
            <v>208795.53783824862</v>
          </cell>
          <cell r="X118">
            <v>186740.95439871543</v>
          </cell>
          <cell r="Y118">
            <v>194143.92358755411</v>
          </cell>
          <cell r="Z118">
            <v>236855.47793172649</v>
          </cell>
          <cell r="AA118">
            <v>246406.06872448229</v>
          </cell>
          <cell r="AB118">
            <v>231632.05946869933</v>
          </cell>
          <cell r="AC118">
            <v>227314.97265677099</v>
          </cell>
          <cell r="AD118">
            <v>245094.34855012165</v>
          </cell>
          <cell r="AE118">
            <v>267169.7267731069</v>
          </cell>
          <cell r="AF118">
            <v>265160.27693934564</v>
          </cell>
          <cell r="AG118">
            <v>260328.67339873052</v>
          </cell>
          <cell r="AH118">
            <v>256629.11684564594</v>
          </cell>
          <cell r="AI118">
            <v>251475.70963492015</v>
          </cell>
          <cell r="AJ118">
            <v>254934.15754805415</v>
          </cell>
          <cell r="AK118">
            <v>251885.16838779661</v>
          </cell>
          <cell r="AL118">
            <v>252815.11769691357</v>
          </cell>
          <cell r="AM118">
            <v>248217.66508886899</v>
          </cell>
          <cell r="AN118">
            <v>231417.84346656804</v>
          </cell>
          <cell r="AO118">
            <v>233153.80677420757</v>
          </cell>
          <cell r="AP118">
            <v>222495.81278218093</v>
          </cell>
          <cell r="AQ118">
            <v>185698.49059916049</v>
          </cell>
          <cell r="AR118">
            <v>186710.11232698144</v>
          </cell>
          <cell r="AS118">
            <v>188384.72271765879</v>
          </cell>
          <cell r="AT118">
            <v>199527.19668846275</v>
          </cell>
          <cell r="AU118">
            <v>152298.64009436363</v>
          </cell>
          <cell r="AV118">
            <v>84302.138647812579</v>
          </cell>
          <cell r="AW118">
            <v>85682.424281532469</v>
          </cell>
          <cell r="AX118">
            <v>87085.30944192168</v>
          </cell>
          <cell r="AY118">
            <v>73463.218721113226</v>
          </cell>
          <cell r="AZ118">
            <v>74666.0378551709</v>
          </cell>
          <cell r="BA118">
            <v>75888.550842757526</v>
          </cell>
          <cell r="BB118">
            <v>77131.080132906165</v>
          </cell>
          <cell r="BC118">
            <v>30024.999201744598</v>
          </cell>
          <cell r="BD118">
            <v>0</v>
          </cell>
          <cell r="BE118">
            <v>0</v>
          </cell>
          <cell r="BF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20565.464914678414</v>
          </cell>
          <cell r="L119">
            <v>56605.884791340301</v>
          </cell>
          <cell r="M119">
            <v>59780.142574163285</v>
          </cell>
          <cell r="N119">
            <v>83858.50585280254</v>
          </cell>
          <cell r="O119">
            <v>112450.68468118149</v>
          </cell>
          <cell r="P119">
            <v>161274.50388027297</v>
          </cell>
          <cell r="Q119">
            <v>176118.58665082327</v>
          </cell>
          <cell r="R119">
            <v>188566.44475702153</v>
          </cell>
          <cell r="S119">
            <v>180705.54602754291</v>
          </cell>
          <cell r="T119">
            <v>170679.50796549657</v>
          </cell>
          <cell r="U119">
            <v>136881.91001418617</v>
          </cell>
          <cell r="V119">
            <v>137673.92139443816</v>
          </cell>
          <cell r="W119">
            <v>131562.89295489655</v>
          </cell>
          <cell r="X119">
            <v>110850.14340543494</v>
          </cell>
          <cell r="Y119">
            <v>111050.54687536656</v>
          </cell>
          <cell r="Z119">
            <v>141084.74559405568</v>
          </cell>
          <cell r="AA119">
            <v>146173.96821876115</v>
          </cell>
          <cell r="AB119">
            <v>132450.52256695338</v>
          </cell>
          <cell r="AC119">
            <v>129243.55821538714</v>
          </cell>
          <cell r="AD119">
            <v>147899.40451196735</v>
          </cell>
          <cell r="AE119">
            <v>169661.51930591924</v>
          </cell>
          <cell r="AF119">
            <v>167592.09276759918</v>
          </cell>
          <cell r="AG119">
            <v>161393.14607589872</v>
          </cell>
          <cell r="AH119">
            <v>152375.72737251635</v>
          </cell>
          <cell r="AI119">
            <v>144366.52004929827</v>
          </cell>
          <cell r="AJ119">
            <v>147186.15291328178</v>
          </cell>
          <cell r="AK119">
            <v>141515.25750279374</v>
          </cell>
          <cell r="AL119">
            <v>142609.16929361498</v>
          </cell>
          <cell r="AM119">
            <v>132032.2754787516</v>
          </cell>
          <cell r="AN119">
            <v>121393.88285733799</v>
          </cell>
          <cell r="AO119">
            <v>115750.53055624419</v>
          </cell>
          <cell r="AP119">
            <v>109127.72822201659</v>
          </cell>
          <cell r="AQ119">
            <v>86609.9437496592</v>
          </cell>
          <cell r="AR119">
            <v>87643.998331721057</v>
          </cell>
          <cell r="AS119">
            <v>86718.773787165992</v>
          </cell>
          <cell r="AT119">
            <v>101458.28689356009</v>
          </cell>
          <cell r="AU119">
            <v>82183.214175520901</v>
          </cell>
          <cell r="AV119">
            <v>52638.17464733978</v>
          </cell>
          <cell r="AW119">
            <v>53500.023675328193</v>
          </cell>
          <cell r="AX119">
            <v>54375.983826128533</v>
          </cell>
          <cell r="AY119">
            <v>46341.966768636914</v>
          </cell>
          <cell r="AZ119">
            <v>47100.72748331225</v>
          </cell>
          <cell r="BA119">
            <v>47871.911447631021</v>
          </cell>
          <cell r="BB119">
            <v>48655.722068449599</v>
          </cell>
          <cell r="BC119">
            <v>18940.32877211391</v>
          </cell>
          <cell r="BD119">
            <v>0</v>
          </cell>
          <cell r="BE119">
            <v>0</v>
          </cell>
          <cell r="BF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2073.6517837634537</v>
          </cell>
          <cell r="L120">
            <v>9640.9897008499156</v>
          </cell>
          <cell r="M120">
            <v>5292.3506567077366</v>
          </cell>
          <cell r="N120">
            <v>12265.922437713765</v>
          </cell>
          <cell r="O120">
            <v>5902.0896255561529</v>
          </cell>
          <cell r="P120">
            <v>12683.451398495057</v>
          </cell>
          <cell r="Q120">
            <v>12113.68251762125</v>
          </cell>
          <cell r="R120">
            <v>12615.789535686354</v>
          </cell>
          <cell r="S120">
            <v>5520.7503981597756</v>
          </cell>
          <cell r="T120">
            <v>5706.9363336607594</v>
          </cell>
          <cell r="U120">
            <v>3961.2585634123811</v>
          </cell>
          <cell r="V120">
            <v>4211.4104399826992</v>
          </cell>
          <cell r="W120">
            <v>4196.0125501309285</v>
          </cell>
          <cell r="X120">
            <v>3964.076278593142</v>
          </cell>
          <cell r="Y120">
            <v>4212.3610617520399</v>
          </cell>
          <cell r="Z120">
            <v>5139.0781337141716</v>
          </cell>
          <cell r="AA120">
            <v>5346.298303311647</v>
          </cell>
          <cell r="AB120">
            <v>5025.7450757626084</v>
          </cell>
          <cell r="AC120">
            <v>4932.076790653653</v>
          </cell>
          <cell r="AD120">
            <v>5317.8377731838564</v>
          </cell>
          <cell r="AE120">
            <v>7697.4138388248566</v>
          </cell>
          <cell r="AF120">
            <v>7639.5196786382376</v>
          </cell>
          <cell r="AG120">
            <v>7500.3165870064113</v>
          </cell>
          <cell r="AH120">
            <v>7393.728845374244</v>
          </cell>
          <cell r="AI120">
            <v>7245.2542840530505</v>
          </cell>
          <cell r="AJ120">
            <v>13438.043209774212</v>
          </cell>
          <cell r="AK120">
            <v>13277.32544454516</v>
          </cell>
          <cell r="AL120">
            <v>13326.344764353094</v>
          </cell>
          <cell r="AM120">
            <v>13084.004673892101</v>
          </cell>
          <cell r="AN120">
            <v>12198.455514657038</v>
          </cell>
          <cell r="AO120">
            <v>13025.38303454209</v>
          </cell>
          <cell r="AP120">
            <v>12429.962972366411</v>
          </cell>
          <cell r="AQ120">
            <v>10374.241803964214</v>
          </cell>
          <cell r="AR120">
            <v>10430.757117495827</v>
          </cell>
          <cell r="AS120">
            <v>10524.310991112485</v>
          </cell>
          <cell r="AT120">
            <v>13021.214830066147</v>
          </cell>
          <cell r="AU120">
            <v>9939.0626636829984</v>
          </cell>
          <cell r="AV120">
            <v>5501.5871329117044</v>
          </cell>
          <cell r="AW120">
            <v>5591.6650574343621</v>
          </cell>
          <cell r="AX120">
            <v>5683.2178349931119</v>
          </cell>
          <cell r="AY120">
            <v>2391.0819237981304</v>
          </cell>
          <cell r="AZ120">
            <v>2430.2312986705015</v>
          </cell>
          <cell r="BA120">
            <v>2470.0216693772877</v>
          </cell>
          <cell r="BB120">
            <v>2510.4635309943619</v>
          </cell>
          <cell r="BC120">
            <v>977.2541157757878</v>
          </cell>
          <cell r="BD120">
            <v>0</v>
          </cell>
          <cell r="BE120">
            <v>0</v>
          </cell>
          <cell r="BF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304.39566155563182</v>
          </cell>
          <cell r="L121">
            <v>807.35856421514222</v>
          </cell>
          <cell r="M121">
            <v>938.38824104112257</v>
          </cell>
          <cell r="N121">
            <v>1161.367212274828</v>
          </cell>
          <cell r="O121">
            <v>1308.9182355919472</v>
          </cell>
          <cell r="P121">
            <v>1832.797651066408</v>
          </cell>
          <cell r="Q121">
            <v>2139.3335894771112</v>
          </cell>
          <cell r="R121">
            <v>2104.5550890720556</v>
          </cell>
          <cell r="S121">
            <v>1958.7542823151491</v>
          </cell>
          <cell r="T121">
            <v>1540.4063528106028</v>
          </cell>
          <cell r="U121">
            <v>1473.78040434075</v>
          </cell>
          <cell r="V121">
            <v>1818.8648597738572</v>
          </cell>
          <cell r="W121">
            <v>1886.3783044078009</v>
          </cell>
          <cell r="X121">
            <v>2200.3368052987394</v>
          </cell>
          <cell r="Y121">
            <v>2500.577521355593</v>
          </cell>
          <cell r="Z121">
            <v>3050.7031741269489</v>
          </cell>
          <cell r="AA121">
            <v>3173.7149697614414</v>
          </cell>
          <cell r="AB121">
            <v>2983.4254424734568</v>
          </cell>
          <cell r="AC121">
            <v>2927.8212801583768</v>
          </cell>
          <cell r="AD121">
            <v>3156.8199883388797</v>
          </cell>
          <cell r="AE121">
            <v>2611.0963908015351</v>
          </cell>
          <cell r="AF121">
            <v>2591.4576867020742</v>
          </cell>
          <cell r="AG121">
            <v>2544.2375816435469</v>
          </cell>
          <cell r="AH121">
            <v>2508.0811694631775</v>
          </cell>
          <cell r="AI121">
            <v>2457.7160209458671</v>
          </cell>
          <cell r="AJ121">
            <v>2533.2942803229234</v>
          </cell>
          <cell r="AK121">
            <v>2502.996312899742</v>
          </cell>
          <cell r="AL121">
            <v>2512.2372686368417</v>
          </cell>
          <cell r="AM121">
            <v>2466.5521375895451</v>
          </cell>
          <cell r="AN121">
            <v>2299.6114167557816</v>
          </cell>
          <cell r="AO121">
            <v>2081.4128955574392</v>
          </cell>
          <cell r="AP121">
            <v>1986.2667495746671</v>
          </cell>
          <cell r="AQ121">
            <v>1657.769342762464</v>
          </cell>
          <cell r="AR121">
            <v>1666.8003019341998</v>
          </cell>
          <cell r="AS121">
            <v>1681.7498998430422</v>
          </cell>
          <cell r="AT121">
            <v>1951.7744983833363</v>
          </cell>
          <cell r="AU121">
            <v>1489.7848855099408</v>
          </cell>
          <cell r="AV121">
            <v>824.64329225696486</v>
          </cell>
          <cell r="AW121">
            <v>838.14524259301731</v>
          </cell>
          <cell r="AX121">
            <v>851.86826143782821</v>
          </cell>
          <cell r="AY121">
            <v>976.73849088055681</v>
          </cell>
          <cell r="AZ121">
            <v>992.73070802342113</v>
          </cell>
          <cell r="BA121">
            <v>1008.9847670119098</v>
          </cell>
          <cell r="BB121">
            <v>1025.5049550034262</v>
          </cell>
          <cell r="BC121">
            <v>399.20075541930379</v>
          </cell>
          <cell r="BD121">
            <v>0</v>
          </cell>
          <cell r="BE121">
            <v>0</v>
          </cell>
          <cell r="BF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54.967147261700809</v>
          </cell>
          <cell r="L122">
            <v>150.29205190123932</v>
          </cell>
          <cell r="M122">
            <v>151.68072789119111</v>
          </cell>
          <cell r="N122">
            <v>218.14197957083928</v>
          </cell>
          <cell r="O122">
            <v>278.25250912518794</v>
          </cell>
          <cell r="P122">
            <v>401.79609334749995</v>
          </cell>
          <cell r="Q122">
            <v>433.26773127428413</v>
          </cell>
          <cell r="R122">
            <v>463.75533421809706</v>
          </cell>
          <cell r="S122">
            <v>440.53003571293914</v>
          </cell>
          <cell r="T122">
            <v>423.6545444235914</v>
          </cell>
          <cell r="U122">
            <v>345.00555032846933</v>
          </cell>
          <cell r="V122">
            <v>353.64884676711733</v>
          </cell>
          <cell r="W122">
            <v>346.44082164768395</v>
          </cell>
          <cell r="X122">
            <v>303.75551088804229</v>
          </cell>
          <cell r="Y122">
            <v>311.90740904602825</v>
          </cell>
          <cell r="Z122">
            <v>386.13000483362327</v>
          </cell>
          <cell r="AA122">
            <v>401.10005021631656</v>
          </cell>
          <cell r="AB122">
            <v>372.0917525538888</v>
          </cell>
          <cell r="AC122">
            <v>364.41842894297014</v>
          </cell>
          <cell r="AD122">
            <v>401.46841082361169</v>
          </cell>
          <cell r="AE122">
            <v>447.13975630865252</v>
          </cell>
          <cell r="AF122">
            <v>442.98334707228514</v>
          </cell>
          <cell r="AG122">
            <v>431.76637364327922</v>
          </cell>
          <cell r="AH122">
            <v>418.9066542329997</v>
          </cell>
          <cell r="AI122">
            <v>405.54519998921734</v>
          </cell>
          <cell r="AJ122">
            <v>418.091647951433</v>
          </cell>
          <cell r="AK122">
            <v>409.18074764803526</v>
          </cell>
          <cell r="AL122">
            <v>411.26286902351848</v>
          </cell>
          <cell r="AM122">
            <v>395.80049737910224</v>
          </cell>
          <cell r="AN122">
            <v>367.30979325531882</v>
          </cell>
          <cell r="AO122">
            <v>364.01113326055128</v>
          </cell>
          <cell r="AP122">
            <v>346.03977072613867</v>
          </cell>
          <cell r="AQ122">
            <v>284.34044549554631</v>
          </cell>
          <cell r="AR122">
            <v>286.45166807813251</v>
          </cell>
          <cell r="AS122">
            <v>287.30955739578036</v>
          </cell>
          <cell r="AT122">
            <v>315.95847291047232</v>
          </cell>
          <cell r="AU122">
            <v>245.91070181907745</v>
          </cell>
          <cell r="AV122">
            <v>143.26654372032101</v>
          </cell>
          <cell r="AW122">
            <v>145.61225825688803</v>
          </cell>
          <cell r="AX122">
            <v>147.99637936448116</v>
          </cell>
          <cell r="AY122">
            <v>123.17300590442883</v>
          </cell>
          <cell r="AZ122">
            <v>125.18972734517708</v>
          </cell>
          <cell r="BA122">
            <v>127.23946872677773</v>
          </cell>
          <cell r="BB122">
            <v>129.32277068735354</v>
          </cell>
          <cell r="BC122">
            <v>50.341782845053601</v>
          </cell>
          <cell r="BD122">
            <v>0</v>
          </cell>
          <cell r="BE122">
            <v>0</v>
          </cell>
          <cell r="BF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782.71745172917986</v>
          </cell>
          <cell r="L123">
            <v>2784.7684547619974</v>
          </cell>
          <cell r="M123">
            <v>2168.6093946571236</v>
          </cell>
          <cell r="N123">
            <v>3822.9420163584377</v>
          </cell>
          <cell r="O123">
            <v>3443.7265572230408</v>
          </cell>
          <cell r="P123">
            <v>5630.8048811838635</v>
          </cell>
          <cell r="Q123">
            <v>5888.5276714797792</v>
          </cell>
          <cell r="R123">
            <v>6259.3656101844799</v>
          </cell>
          <cell r="S123">
            <v>4943.9563909182189</v>
          </cell>
          <cell r="T123">
            <v>4749.4421671109621</v>
          </cell>
          <cell r="U123">
            <v>3715.0195991264013</v>
          </cell>
          <cell r="V123">
            <v>3780.4772104270228</v>
          </cell>
          <cell r="W123">
            <v>3642.9009658813716</v>
          </cell>
          <cell r="X123">
            <v>3143.5944219173607</v>
          </cell>
          <cell r="Y123">
            <v>3192.8974893537793</v>
          </cell>
          <cell r="Z123">
            <v>4039.2553521141626</v>
          </cell>
          <cell r="AA123">
            <v>4197.5713072349818</v>
          </cell>
          <cell r="AB123">
            <v>3835.3964839892542</v>
          </cell>
          <cell r="AC123">
            <v>3754.9100046433</v>
          </cell>
          <cell r="AD123">
            <v>4265.5325823646253</v>
          </cell>
          <cell r="AE123">
            <v>5171.9805850105495</v>
          </cell>
          <cell r="AF123">
            <v>5125.7665668043965</v>
          </cell>
          <cell r="AG123">
            <v>4967.3206578606714</v>
          </cell>
          <cell r="AH123">
            <v>4743.5746616209799</v>
          </cell>
          <cell r="AI123">
            <v>4537.7671758004672</v>
          </cell>
          <cell r="AJ123">
            <v>5657.0785990637369</v>
          </cell>
          <cell r="AK123">
            <v>5505.9723240601461</v>
          </cell>
          <cell r="AL123">
            <v>5553.2249645492248</v>
          </cell>
          <cell r="AM123">
            <v>5267.1842162548674</v>
          </cell>
          <cell r="AN123">
            <v>4879.8335608016932</v>
          </cell>
          <cell r="AO123">
            <v>4886.9930017195502</v>
          </cell>
          <cell r="AP123">
            <v>4641.2142218224053</v>
          </cell>
          <cell r="AQ123">
            <v>3770.9295724713061</v>
          </cell>
          <cell r="AR123">
            <v>3814.3490113980761</v>
          </cell>
          <cell r="AS123">
            <v>3814.5350914491996</v>
          </cell>
          <cell r="AT123">
            <v>4615.674841588796</v>
          </cell>
          <cell r="AU123">
            <v>3650.7720279160299</v>
          </cell>
          <cell r="AV123">
            <v>2206.0768048269533</v>
          </cell>
          <cell r="AW123">
            <v>2247.3527985677538</v>
          </cell>
          <cell r="AX123">
            <v>2289.4003901262286</v>
          </cell>
          <cell r="AY123">
            <v>1533.1795971726704</v>
          </cell>
          <cell r="AZ123">
            <v>1561.9057747345337</v>
          </cell>
          <cell r="BA123">
            <v>1591.1696018360774</v>
          </cell>
          <cell r="BB123">
            <v>1620.9811320028193</v>
          </cell>
          <cell r="BC123">
            <v>632.46970538327889</v>
          </cell>
          <cell r="BD123">
            <v>0</v>
          </cell>
          <cell r="BE123">
            <v>0</v>
          </cell>
          <cell r="BF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419.97114461165756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757.90706521393156</v>
          </cell>
          <cell r="I125">
            <v>925.63476101114293</v>
          </cell>
          <cell r="J125">
            <v>1059.7175839849913</v>
          </cell>
          <cell r="K125">
            <v>294.35604842632199</v>
          </cell>
          <cell r="L125">
            <v>305.90771735040227</v>
          </cell>
          <cell r="M125">
            <v>307.48679116356635</v>
          </cell>
          <cell r="N125">
            <v>459.6457545409541</v>
          </cell>
          <cell r="O125">
            <v>372.61274435692314</v>
          </cell>
          <cell r="P125">
            <v>162.50664389583295</v>
          </cell>
          <cell r="Q125">
            <v>121.49802417122373</v>
          </cell>
          <cell r="R125">
            <v>97.632639799385302</v>
          </cell>
          <cell r="S125">
            <v>79.706301737164893</v>
          </cell>
          <cell r="T125">
            <v>139.72914297998437</v>
          </cell>
          <cell r="U125">
            <v>170.69472045950832</v>
          </cell>
          <cell r="V125">
            <v>173.49057262088132</v>
          </cell>
          <cell r="W125">
            <v>313.66667258813033</v>
          </cell>
          <cell r="X125">
            <v>140.12659027197554</v>
          </cell>
          <cell r="Y125">
            <v>165.42460590082749</v>
          </cell>
          <cell r="Z125">
            <v>133.85142461106102</v>
          </cell>
          <cell r="AA125">
            <v>130.07395127627004</v>
          </cell>
          <cell r="AB125">
            <v>189.51916889288211</v>
          </cell>
          <cell r="AC125">
            <v>277.87494778981386</v>
          </cell>
          <cell r="AD125">
            <v>141.54677931180444</v>
          </cell>
          <cell r="AE125">
            <v>181.40132631795078</v>
          </cell>
          <cell r="AF125">
            <v>183.19565482918168</v>
          </cell>
          <cell r="AG125">
            <v>178.29228902593948</v>
          </cell>
          <cell r="AH125">
            <v>176.67255035261488</v>
          </cell>
          <cell r="AI125">
            <v>179.32315071513941</v>
          </cell>
          <cell r="AJ125">
            <v>131.03960989964372</v>
          </cell>
          <cell r="AK125">
            <v>130.87533773098377</v>
          </cell>
          <cell r="AL125">
            <v>103.92926934129672</v>
          </cell>
          <cell r="AM125">
            <v>106.1236546443857</v>
          </cell>
          <cell r="AN125">
            <v>106.08695500565858</v>
          </cell>
          <cell r="AO125">
            <v>139.47975833786853</v>
          </cell>
          <cell r="AP125">
            <v>141.06719724057874</v>
          </cell>
          <cell r="AQ125">
            <v>143.4044704848065</v>
          </cell>
          <cell r="AR125">
            <v>139.42927892283592</v>
          </cell>
          <cell r="AS125">
            <v>126.82245695763123</v>
          </cell>
          <cell r="AT125">
            <v>44.913076399246975</v>
          </cell>
          <cell r="AU125">
            <v>100.73803083351815</v>
          </cell>
          <cell r="AV125">
            <v>46.395847352783377</v>
          </cell>
          <cell r="AW125">
            <v>44.860119624309149</v>
          </cell>
          <cell r="AX125">
            <v>45.594617937609002</v>
          </cell>
          <cell r="AY125">
            <v>14.289192686919282</v>
          </cell>
          <cell r="AZ125">
            <v>14.523150777420485</v>
          </cell>
          <cell r="BA125">
            <v>14.760939482380479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4.8152298527788817</v>
          </cell>
          <cell r="I126">
            <v>4.6311489609881242</v>
          </cell>
          <cell r="J126">
            <v>8.8463024841049442</v>
          </cell>
          <cell r="K126">
            <v>599.87501593187744</v>
          </cell>
          <cell r="L126">
            <v>749.58797206515612</v>
          </cell>
          <cell r="M126">
            <v>804.69188529967073</v>
          </cell>
          <cell r="N126">
            <v>871.60618116683816</v>
          </cell>
          <cell r="O126">
            <v>978.63776376995611</v>
          </cell>
          <cell r="P126">
            <v>875.50344005810973</v>
          </cell>
          <cell r="Q126">
            <v>894.31330298742955</v>
          </cell>
          <cell r="R126">
            <v>888.77324239183304</v>
          </cell>
          <cell r="S126">
            <v>842.71883545223034</v>
          </cell>
          <cell r="T126">
            <v>764.04456143818288</v>
          </cell>
          <cell r="U126">
            <v>539.66367532304935</v>
          </cell>
          <cell r="V126">
            <v>564.46692503375311</v>
          </cell>
          <cell r="W126">
            <v>595.28492356823665</v>
          </cell>
          <cell r="X126">
            <v>619.59151182625021</v>
          </cell>
          <cell r="Y126">
            <v>652.40051739037017</v>
          </cell>
          <cell r="Z126">
            <v>709.17445355808024</v>
          </cell>
          <cell r="AA126">
            <v>720.3891224381066</v>
          </cell>
          <cell r="AB126">
            <v>705.35042610132837</v>
          </cell>
          <cell r="AC126">
            <v>699.17806510810658</v>
          </cell>
          <cell r="AD126">
            <v>733.22602779166004</v>
          </cell>
          <cell r="AE126">
            <v>862.55094059637338</v>
          </cell>
          <cell r="AF126">
            <v>876.52167679410366</v>
          </cell>
          <cell r="AG126">
            <v>889.42031258487691</v>
          </cell>
          <cell r="AH126">
            <v>897.05618625971215</v>
          </cell>
          <cell r="AI126">
            <v>887.80140572628306</v>
          </cell>
          <cell r="AJ126">
            <v>915.91905194332958</v>
          </cell>
          <cell r="AK126">
            <v>918.71288115077982</v>
          </cell>
          <cell r="AL126">
            <v>915.99770553223152</v>
          </cell>
          <cell r="AM126">
            <v>920.79228958207523</v>
          </cell>
          <cell r="AN126">
            <v>904.24994645842173</v>
          </cell>
          <cell r="AO126">
            <v>941.92755753757262</v>
          </cell>
          <cell r="AP126">
            <v>945.23552936805345</v>
          </cell>
          <cell r="AQ126">
            <v>859.29374572682593</v>
          </cell>
          <cell r="AR126">
            <v>768.90477965826517</v>
          </cell>
          <cell r="AS126">
            <v>777.34518648500989</v>
          </cell>
          <cell r="AT126">
            <v>984.7324136237047</v>
          </cell>
          <cell r="AU126">
            <v>940.94888329851335</v>
          </cell>
          <cell r="AV126">
            <v>824.55037643101309</v>
          </cell>
          <cell r="AW126">
            <v>834.72825878332549</v>
          </cell>
          <cell r="AX126">
            <v>846.48705516565053</v>
          </cell>
          <cell r="AY126">
            <v>639.03008028255692</v>
          </cell>
          <cell r="AZ126">
            <v>647.59359274396468</v>
          </cell>
          <cell r="BA126">
            <v>658.7509235583392</v>
          </cell>
          <cell r="BB126">
            <v>666.21814326848391</v>
          </cell>
          <cell r="BC126">
            <v>241.89662283368617</v>
          </cell>
          <cell r="BD126">
            <v>0</v>
          </cell>
          <cell r="BE126">
            <v>0</v>
          </cell>
          <cell r="BF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4.8152298527788817</v>
          </cell>
          <cell r="I127">
            <v>4.6311489609881242</v>
          </cell>
          <cell r="J127">
            <v>8.8463024841049442</v>
          </cell>
          <cell r="K127">
            <v>259.15649158234118</v>
          </cell>
          <cell r="L127">
            <v>382.69057444997054</v>
          </cell>
          <cell r="M127">
            <v>403.31155995259462</v>
          </cell>
          <cell r="N127">
            <v>441.21094300575407</v>
          </cell>
          <cell r="O127">
            <v>511.88333175523229</v>
          </cell>
          <cell r="P127">
            <v>607.1968999822019</v>
          </cell>
          <cell r="Q127">
            <v>623.57622411454497</v>
          </cell>
          <cell r="R127">
            <v>628.10237229461211</v>
          </cell>
          <cell r="S127">
            <v>596.93460235603243</v>
          </cell>
          <cell r="T127">
            <v>546.69361263821042</v>
          </cell>
          <cell r="U127">
            <v>466.28974070788865</v>
          </cell>
          <cell r="V127">
            <v>484.2609734227816</v>
          </cell>
          <cell r="W127">
            <v>505.74501143534468</v>
          </cell>
          <cell r="X127">
            <v>501.64840614593953</v>
          </cell>
          <cell r="Y127">
            <v>526.6569999696784</v>
          </cell>
          <cell r="Z127">
            <v>578.71791486807319</v>
          </cell>
          <cell r="AA127">
            <v>595.24904835118969</v>
          </cell>
          <cell r="AB127">
            <v>586.38410831129465</v>
          </cell>
          <cell r="AC127">
            <v>595.47238002213214</v>
          </cell>
          <cell r="AD127">
            <v>614.25874871763256</v>
          </cell>
          <cell r="AE127">
            <v>747.14725323059156</v>
          </cell>
          <cell r="AF127">
            <v>755.67963654453081</v>
          </cell>
          <cell r="AG127">
            <v>763.15099937866989</v>
          </cell>
          <cell r="AH127">
            <v>773.11974407112859</v>
          </cell>
          <cell r="AI127">
            <v>774.90518058132329</v>
          </cell>
          <cell r="AJ127">
            <v>799.09425713782014</v>
          </cell>
          <cell r="AK127">
            <v>807.5013547185074</v>
          </cell>
          <cell r="AL127">
            <v>810.34170366018202</v>
          </cell>
          <cell r="AM127">
            <v>823.22189647581365</v>
          </cell>
          <cell r="AN127">
            <v>814.08660081660162</v>
          </cell>
          <cell r="AO127">
            <v>859.28133690577636</v>
          </cell>
          <cell r="AP127">
            <v>861.56486657164896</v>
          </cell>
          <cell r="AQ127">
            <v>774.42417227830026</v>
          </cell>
          <cell r="AR127">
            <v>679.54673950816914</v>
          </cell>
          <cell r="AS127">
            <v>684.14765511788096</v>
          </cell>
          <cell r="AT127">
            <v>729.8797292908215</v>
          </cell>
          <cell r="AU127">
            <v>681.53187435990162</v>
          </cell>
          <cell r="AV127">
            <v>562.23729906191136</v>
          </cell>
          <cell r="AW127">
            <v>571.09454141160552</v>
          </cell>
          <cell r="AX127">
            <v>580.32737613721736</v>
          </cell>
          <cell r="AY127">
            <v>377.24119656666971</v>
          </cell>
          <cell r="AZ127">
            <v>383.28767164066716</v>
          </cell>
          <cell r="BA127">
            <v>389.43194324977321</v>
          </cell>
          <cell r="BB127">
            <v>394.2430402948101</v>
          </cell>
          <cell r="BC127">
            <v>241.89662283368617</v>
          </cell>
          <cell r="BD127">
            <v>0</v>
          </cell>
          <cell r="BE127">
            <v>0</v>
          </cell>
          <cell r="BF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1182.6934396783681</v>
          </cell>
          <cell r="I128">
            <v>930.265909972131</v>
          </cell>
          <cell r="J128">
            <v>1068.5638864690961</v>
          </cell>
          <cell r="K128">
            <v>553.51254000866311</v>
          </cell>
          <cell r="L128">
            <v>688.59829180037286</v>
          </cell>
          <cell r="M128">
            <v>710.79835111616103</v>
          </cell>
          <cell r="N128">
            <v>900.85669754670812</v>
          </cell>
          <cell r="O128">
            <v>884.49607611215538</v>
          </cell>
          <cell r="P128">
            <v>769.70354387803491</v>
          </cell>
          <cell r="Q128">
            <v>745.0742482857687</v>
          </cell>
          <cell r="R128">
            <v>725.7350120939974</v>
          </cell>
          <cell r="S128">
            <v>676.64090409319738</v>
          </cell>
          <cell r="T128">
            <v>686.42275561819474</v>
          </cell>
          <cell r="U128">
            <v>636.98446116739694</v>
          </cell>
          <cell r="V128">
            <v>657.75154604366298</v>
          </cell>
          <cell r="W128">
            <v>819.411684023475</v>
          </cell>
          <cell r="X128">
            <v>641.77499641791508</v>
          </cell>
          <cell r="Y128">
            <v>692.08160587050588</v>
          </cell>
          <cell r="Z128">
            <v>712.56933947913421</v>
          </cell>
          <cell r="AA128">
            <v>725.32299962745969</v>
          </cell>
          <cell r="AB128">
            <v>775.90327720417679</v>
          </cell>
          <cell r="AC128">
            <v>873.347327811946</v>
          </cell>
          <cell r="AD128">
            <v>755.80552802943703</v>
          </cell>
          <cell r="AE128">
            <v>928.54857954854231</v>
          </cell>
          <cell r="AF128">
            <v>938.87529137371246</v>
          </cell>
          <cell r="AG128">
            <v>941.44328840460935</v>
          </cell>
          <cell r="AH128">
            <v>949.79229442374344</v>
          </cell>
          <cell r="AI128">
            <v>954.22833129646267</v>
          </cell>
          <cell r="AJ128">
            <v>930.13386703746392</v>
          </cell>
          <cell r="AK128">
            <v>938.3766924494912</v>
          </cell>
          <cell r="AL128">
            <v>914.27097300147875</v>
          </cell>
          <cell r="AM128">
            <v>929.34555112019939</v>
          </cell>
          <cell r="AN128">
            <v>920.17355582226014</v>
          </cell>
          <cell r="AO128">
            <v>998.76109524364483</v>
          </cell>
          <cell r="AP128">
            <v>1002.6320638122277</v>
          </cell>
          <cell r="AQ128">
            <v>917.8286427631067</v>
          </cell>
          <cell r="AR128">
            <v>818.97601843100506</v>
          </cell>
          <cell r="AS128">
            <v>810.97011207551213</v>
          </cell>
          <cell r="AT128">
            <v>774.79280569006846</v>
          </cell>
          <cell r="AU128">
            <v>782.26990519341973</v>
          </cell>
          <cell r="AV128">
            <v>608.63314641469469</v>
          </cell>
          <cell r="AW128">
            <v>615.95466103591468</v>
          </cell>
          <cell r="AX128">
            <v>625.92199407482633</v>
          </cell>
          <cell r="AY128">
            <v>391.53038925358902</v>
          </cell>
          <cell r="AZ128">
            <v>397.81082241808764</v>
          </cell>
          <cell r="BA128">
            <v>404.19288273215369</v>
          </cell>
          <cell r="BB128">
            <v>394.2430402948101</v>
          </cell>
          <cell r="BC128">
            <v>241.89662283368617</v>
          </cell>
          <cell r="BD128">
            <v>0</v>
          </cell>
          <cell r="BE128">
            <v>0</v>
          </cell>
          <cell r="BF128">
            <v>0</v>
          </cell>
        </row>
      </sheetData>
      <sheetData sheetId="6">
        <row r="1">
          <cell r="F1">
            <v>6800</v>
          </cell>
          <cell r="I1">
            <v>0.74960648148148146</v>
          </cell>
        </row>
        <row r="2">
          <cell r="B2">
            <v>200</v>
          </cell>
          <cell r="F2">
            <v>690</v>
          </cell>
        </row>
        <row r="3">
          <cell r="I3">
            <v>4.3981481481480955E-3</v>
          </cell>
        </row>
        <row r="7">
          <cell r="C7">
            <v>12295.242414807895</v>
          </cell>
          <cell r="D7">
            <v>5496.4037332081334</v>
          </cell>
          <cell r="E7">
            <v>6948.0317150731917</v>
          </cell>
          <cell r="F7">
            <v>0.39646344175886161</v>
          </cell>
          <cell r="G7">
            <v>0.37339919237193092</v>
          </cell>
          <cell r="H7">
            <v>0.56509920509621359</v>
          </cell>
          <cell r="I7">
            <v>0.44954803161836748</v>
          </cell>
          <cell r="J7">
            <v>4299.2050686395032</v>
          </cell>
          <cell r="K7">
            <v>998.10468101892627</v>
          </cell>
        </row>
        <row r="13">
          <cell r="C13">
            <v>26005.7300128526</v>
          </cell>
          <cell r="D13">
            <v>5818.9940108055689</v>
          </cell>
          <cell r="E13">
            <v>20346.933268848788</v>
          </cell>
          <cell r="F13">
            <v>0.48210324781581759</v>
          </cell>
          <cell r="G13">
            <v>0.39231930230427181</v>
          </cell>
          <cell r="H13">
            <v>0.78240192675971343</v>
          </cell>
          <cell r="I13">
            <v>0.67346839562303196</v>
          </cell>
          <cell r="J13">
            <v>6557.4827666411247</v>
          </cell>
          <cell r="K13">
            <v>547.27685228707981</v>
          </cell>
        </row>
      </sheetData>
      <sheetData sheetId="7">
        <row r="10">
          <cell r="D10">
            <v>0.05</v>
          </cell>
        </row>
        <row r="11">
          <cell r="D11">
            <v>0.1</v>
          </cell>
        </row>
        <row r="12">
          <cell r="D12">
            <v>0.25</v>
          </cell>
        </row>
        <row r="13">
          <cell r="D13">
            <v>0</v>
          </cell>
        </row>
        <row r="14">
          <cell r="D14">
            <v>0.1</v>
          </cell>
        </row>
        <row r="15">
          <cell r="D15">
            <v>0.2</v>
          </cell>
        </row>
        <row r="16">
          <cell r="D16">
            <v>0</v>
          </cell>
        </row>
        <row r="17">
          <cell r="D17">
            <v>0.05</v>
          </cell>
        </row>
        <row r="18">
          <cell r="D18">
            <v>0.1</v>
          </cell>
        </row>
        <row r="19">
          <cell r="D19" t="str">
            <v>No</v>
          </cell>
        </row>
        <row r="20">
          <cell r="D20">
            <v>0</v>
          </cell>
        </row>
        <row r="21">
          <cell r="D21" t="str">
            <v>--</v>
          </cell>
        </row>
        <row r="22">
          <cell r="D22" t="str">
            <v>--</v>
          </cell>
        </row>
        <row r="23">
          <cell r="D23" t="str">
            <v>--</v>
          </cell>
        </row>
        <row r="24">
          <cell r="D24" t="str">
            <v>No</v>
          </cell>
        </row>
        <row r="25">
          <cell r="D25" t="str">
            <v>--</v>
          </cell>
        </row>
        <row r="26">
          <cell r="D26" t="str">
            <v>--</v>
          </cell>
        </row>
        <row r="27">
          <cell r="D27" t="str">
            <v>--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 t="str">
            <v>Yes</v>
          </cell>
        </row>
        <row r="32">
          <cell r="D32">
            <v>0.34</v>
          </cell>
        </row>
        <row r="33">
          <cell r="D33">
            <v>3.3000000000000002E-2</v>
          </cell>
        </row>
        <row r="34">
          <cell r="D34">
            <v>5</v>
          </cell>
        </row>
        <row r="35">
          <cell r="D35">
            <v>0.5</v>
          </cell>
        </row>
        <row r="36">
          <cell r="D36">
            <v>3</v>
          </cell>
        </row>
        <row r="37">
          <cell r="D37">
            <v>0.1</v>
          </cell>
        </row>
        <row r="38">
          <cell r="D38">
            <v>0.2</v>
          </cell>
        </row>
        <row r="39">
          <cell r="D39">
            <v>7.9373079685276793E-2</v>
          </cell>
        </row>
        <row r="40">
          <cell r="D40">
            <v>3</v>
          </cell>
        </row>
        <row r="41">
          <cell r="D41">
            <v>7</v>
          </cell>
        </row>
        <row r="42">
          <cell r="D42">
            <v>0</v>
          </cell>
        </row>
        <row r="43">
          <cell r="D43">
            <v>5</v>
          </cell>
        </row>
      </sheetData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B10">
            <v>181765.80000000002</v>
          </cell>
          <cell r="D10">
            <v>179483.90000000002</v>
          </cell>
        </row>
      </sheetData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face"/>
      <sheetName val="Dashboard"/>
      <sheetName val="Statements"/>
      <sheetName val="Parameters"/>
      <sheetName val="Resch"/>
      <sheetName val="Cash Flow"/>
      <sheetName val="Tax"/>
      <sheetName val="Financing"/>
      <sheetName val="Shareholders"/>
      <sheetName val="2012Budget"/>
      <sheetName val="2012BudgetMP03OP"/>
      <sheetName val="IDOP"/>
      <sheetName val="IDOP+L2HS"/>
      <sheetName val="2012 OT Valuation Model v12 02 "/>
    </sheetNames>
    <sheetDataSet>
      <sheetData sheetId="0"/>
      <sheetData sheetId="1"/>
      <sheetData sheetId="2"/>
      <sheetData sheetId="3">
        <row r="5">
          <cell r="J5">
            <v>2010</v>
          </cell>
        </row>
        <row r="12">
          <cell r="I12" t="str">
            <v>DCF</v>
          </cell>
        </row>
        <row r="13">
          <cell r="I13" t="str">
            <v>No</v>
          </cell>
        </row>
        <row r="14">
          <cell r="H14">
            <v>0</v>
          </cell>
        </row>
        <row r="15">
          <cell r="H15">
            <v>0.1</v>
          </cell>
          <cell r="I15">
            <v>0.1</v>
          </cell>
        </row>
        <row r="29">
          <cell r="I29" t="str">
            <v>Lender</v>
          </cell>
          <cell r="J29">
            <v>3.1</v>
          </cell>
          <cell r="K29">
            <v>4.3</v>
          </cell>
          <cell r="L29">
            <v>2.8874999999999993</v>
          </cell>
          <cell r="M29">
            <v>2.7562499999999996</v>
          </cell>
          <cell r="N29">
            <v>2.6249999999999996</v>
          </cell>
          <cell r="O29">
            <v>2.1999999999999997</v>
          </cell>
          <cell r="P29">
            <v>2.1999999999999997</v>
          </cell>
          <cell r="Q29">
            <v>2.1999999999999997</v>
          </cell>
          <cell r="R29">
            <v>2.1999999999999997</v>
          </cell>
          <cell r="S29">
            <v>2.1999999999999997</v>
          </cell>
          <cell r="T29">
            <v>2.1999999999999997</v>
          </cell>
          <cell r="U29">
            <v>2.1999999999999997</v>
          </cell>
          <cell r="V29">
            <v>2.1999999999999997</v>
          </cell>
          <cell r="W29">
            <v>2.1999999999999997</v>
          </cell>
          <cell r="X29">
            <v>2.1999999999999997</v>
          </cell>
          <cell r="Y29">
            <v>2.1999999999999997</v>
          </cell>
          <cell r="Z29">
            <v>2.1999999999999997</v>
          </cell>
          <cell r="AA29">
            <v>2.1999999999999997</v>
          </cell>
          <cell r="AB29">
            <v>2.1999999999999997</v>
          </cell>
          <cell r="AC29">
            <v>2.1999999999999997</v>
          </cell>
          <cell r="AD29">
            <v>2.1999999999999997</v>
          </cell>
          <cell r="AE29">
            <v>2.1999999999999997</v>
          </cell>
          <cell r="AF29">
            <v>2.1999999999999997</v>
          </cell>
          <cell r="AG29">
            <v>2.1999999999999997</v>
          </cell>
          <cell r="AH29">
            <v>2.1999999999999997</v>
          </cell>
          <cell r="AI29">
            <v>2.1999999999999997</v>
          </cell>
          <cell r="AJ29">
            <v>2.1999999999999997</v>
          </cell>
          <cell r="AK29">
            <v>2.1999999999999997</v>
          </cell>
          <cell r="AL29">
            <v>2.1999999999999997</v>
          </cell>
          <cell r="AM29">
            <v>2.1999999999999997</v>
          </cell>
          <cell r="AN29">
            <v>2.1999999999999997</v>
          </cell>
          <cell r="AO29">
            <v>2.1999999999999997</v>
          </cell>
          <cell r="AP29">
            <v>2.1999999999999997</v>
          </cell>
          <cell r="AQ29">
            <v>2.1999999999999997</v>
          </cell>
          <cell r="AR29">
            <v>2.1999999999999997</v>
          </cell>
          <cell r="AS29">
            <v>2.1999999999999997</v>
          </cell>
          <cell r="AT29">
            <v>2.1999999999999997</v>
          </cell>
          <cell r="AU29">
            <v>2.1999999999999997</v>
          </cell>
          <cell r="AV29">
            <v>2.1999999999999997</v>
          </cell>
          <cell r="AW29">
            <v>2.1999999999999997</v>
          </cell>
          <cell r="AX29">
            <v>2.1999999999999997</v>
          </cell>
          <cell r="AY29">
            <v>2.1999999999999997</v>
          </cell>
          <cell r="AZ29">
            <v>2.1999999999999997</v>
          </cell>
          <cell r="BA29">
            <v>2.1999999999999997</v>
          </cell>
          <cell r="BB29">
            <v>2.1999999999999997</v>
          </cell>
          <cell r="BC29">
            <v>2.1999999999999997</v>
          </cell>
          <cell r="BD29">
            <v>2.1999999999999997</v>
          </cell>
          <cell r="BE29">
            <v>2.1999999999999997</v>
          </cell>
          <cell r="BF29">
            <v>2.1999999999999997</v>
          </cell>
          <cell r="BG29">
            <v>2.1999999999999997</v>
          </cell>
          <cell r="BH29">
            <v>2.1999999999999997</v>
          </cell>
          <cell r="BI29">
            <v>2.1999999999999997</v>
          </cell>
          <cell r="BJ29">
            <v>2.1999999999999997</v>
          </cell>
          <cell r="BK29">
            <v>2.1999999999999997</v>
          </cell>
          <cell r="BL29">
            <v>2.1999999999999997</v>
          </cell>
          <cell r="BM29">
            <v>2.1999999999999997</v>
          </cell>
          <cell r="BN29">
            <v>2.1999999999999997</v>
          </cell>
          <cell r="BO29">
            <v>2.1999999999999997</v>
          </cell>
          <cell r="BP29">
            <v>2.1999999999999997</v>
          </cell>
          <cell r="BQ29">
            <v>2.1999999999999997</v>
          </cell>
          <cell r="BR29">
            <v>2.1999999999999997</v>
          </cell>
          <cell r="BS29">
            <v>2.1999999999999997</v>
          </cell>
          <cell r="BT29">
            <v>2.1999999999999997</v>
          </cell>
          <cell r="BU29">
            <v>2.1999999999999997</v>
          </cell>
          <cell r="BV29">
            <v>2.1999999999999997</v>
          </cell>
          <cell r="BW29">
            <v>2.1999999999999997</v>
          </cell>
          <cell r="BX29">
            <v>2.1999999999999997</v>
          </cell>
          <cell r="BY29">
            <v>2.1999999999999997</v>
          </cell>
          <cell r="BZ29">
            <v>2.1999999999999997</v>
          </cell>
          <cell r="CA29">
            <v>2.1999999999999997</v>
          </cell>
        </row>
        <row r="30">
          <cell r="I30" t="str">
            <v>Consensus</v>
          </cell>
          <cell r="J30">
            <v>3</v>
          </cell>
          <cell r="K30">
            <v>4.151738652066534</v>
          </cell>
          <cell r="L30">
            <v>4.029313542259656</v>
          </cell>
          <cell r="M30">
            <v>3.8793654489403639</v>
          </cell>
          <cell r="N30">
            <v>3.5271081088277083</v>
          </cell>
          <cell r="O30">
            <v>3.3820708912100814</v>
          </cell>
          <cell r="P30">
            <v>3.208011208821631</v>
          </cell>
          <cell r="Q30">
            <v>3.0339515264331807</v>
          </cell>
          <cell r="R30">
            <v>2.8598918440447303</v>
          </cell>
          <cell r="S30">
            <v>2.6858321616562795</v>
          </cell>
          <cell r="T30">
            <v>2.5117724792678304</v>
          </cell>
          <cell r="U30">
            <v>2.5117724792678304</v>
          </cell>
          <cell r="V30">
            <v>2.5117724792678304</v>
          </cell>
          <cell r="W30">
            <v>2.5117724792678304</v>
          </cell>
          <cell r="X30">
            <v>2.5117724792678304</v>
          </cell>
          <cell r="Y30">
            <v>2.5117724792678304</v>
          </cell>
          <cell r="Z30">
            <v>2.5117724792678304</v>
          </cell>
          <cell r="AA30">
            <v>2.5117724792678304</v>
          </cell>
          <cell r="AB30">
            <v>2.5117724792678304</v>
          </cell>
          <cell r="AC30">
            <v>2.5117724792678304</v>
          </cell>
          <cell r="AD30">
            <v>2.5117724792678304</v>
          </cell>
          <cell r="AE30">
            <v>2.5117724792678304</v>
          </cell>
          <cell r="AF30">
            <v>2.5117724792678304</v>
          </cell>
          <cell r="AG30">
            <v>2.5117724792678304</v>
          </cell>
          <cell r="AH30">
            <v>2.5117724792678304</v>
          </cell>
          <cell r="AI30">
            <v>2.5117724792678304</v>
          </cell>
          <cell r="AJ30">
            <v>2.5117724792678304</v>
          </cell>
          <cell r="AK30">
            <v>2.5117724792678304</v>
          </cell>
          <cell r="AL30">
            <v>2.5117724792678304</v>
          </cell>
          <cell r="AM30">
            <v>2.5117724792678304</v>
          </cell>
          <cell r="AN30">
            <v>2.5117724792678304</v>
          </cell>
          <cell r="AO30">
            <v>2.5117724792678304</v>
          </cell>
          <cell r="AP30">
            <v>2.5117724792678304</v>
          </cell>
          <cell r="AQ30">
            <v>2.5117724792678304</v>
          </cell>
          <cell r="AR30">
            <v>2.5117724792678304</v>
          </cell>
          <cell r="AS30">
            <v>2.5117724792678304</v>
          </cell>
          <cell r="AT30">
            <v>2.5117724792678304</v>
          </cell>
          <cell r="AU30">
            <v>2.5117724792678304</v>
          </cell>
          <cell r="AV30">
            <v>2.5117724792678304</v>
          </cell>
          <cell r="AW30">
            <v>2.5117724792678304</v>
          </cell>
          <cell r="AX30">
            <v>2.5117724792678304</v>
          </cell>
          <cell r="AY30">
            <v>2.5117724792678304</v>
          </cell>
          <cell r="AZ30">
            <v>2.5117724792678304</v>
          </cell>
          <cell r="BA30">
            <v>2.5117724792678304</v>
          </cell>
          <cell r="BB30">
            <v>2.5117724792678304</v>
          </cell>
          <cell r="BC30">
            <v>2.5117724792678304</v>
          </cell>
          <cell r="BD30">
            <v>2.5117724792678304</v>
          </cell>
          <cell r="BE30">
            <v>2.5117724792678304</v>
          </cell>
          <cell r="BF30">
            <v>2.5117724792678304</v>
          </cell>
          <cell r="BG30">
            <v>2.5117724792678304</v>
          </cell>
          <cell r="BH30">
            <v>2.5117724792678304</v>
          </cell>
          <cell r="BI30">
            <v>2.5117724792678304</v>
          </cell>
          <cell r="BJ30">
            <v>2.5117724792678304</v>
          </cell>
          <cell r="BK30">
            <v>2.5117724792678304</v>
          </cell>
          <cell r="BL30">
            <v>2.5117724792678304</v>
          </cell>
          <cell r="BM30">
            <v>2.5117724792678304</v>
          </cell>
          <cell r="BN30">
            <v>2.5117724792678304</v>
          </cell>
          <cell r="BO30">
            <v>2.5117724792678304</v>
          </cell>
          <cell r="BP30">
            <v>2.5117724792678304</v>
          </cell>
          <cell r="BQ30">
            <v>2.5117724792678304</v>
          </cell>
          <cell r="BR30">
            <v>2.5117724792678304</v>
          </cell>
          <cell r="BS30">
            <v>2.5117724792678304</v>
          </cell>
          <cell r="BT30">
            <v>2.5117724792678304</v>
          </cell>
          <cell r="BU30">
            <v>2.5117724792678304</v>
          </cell>
          <cell r="BV30">
            <v>2.5117724792678304</v>
          </cell>
          <cell r="BW30">
            <v>2.5117724792678304</v>
          </cell>
          <cell r="BX30">
            <v>2.5117724792678304</v>
          </cell>
          <cell r="BY30">
            <v>2.5117724792678304</v>
          </cell>
          <cell r="BZ30">
            <v>2.5117724792678304</v>
          </cell>
          <cell r="CA30">
            <v>2.5117724792678304</v>
          </cell>
        </row>
        <row r="31">
          <cell r="I31" t="str">
            <v>OT Management</v>
          </cell>
          <cell r="J31">
            <v>3</v>
          </cell>
          <cell r="K31">
            <v>4.2081412499419288</v>
          </cell>
          <cell r="L31">
            <v>4.2468348755632164</v>
          </cell>
          <cell r="M31">
            <v>3.9815033002268465</v>
          </cell>
          <cell r="N31">
            <v>3.7533426000569268</v>
          </cell>
          <cell r="O31">
            <v>3.5962984174785397</v>
          </cell>
          <cell r="P31">
            <v>3.4407201622955879</v>
          </cell>
          <cell r="Q31">
            <v>3.2801419071126365</v>
          </cell>
          <cell r="R31">
            <v>3.1145636519296849</v>
          </cell>
          <cell r="S31">
            <v>2.958985396746733</v>
          </cell>
          <cell r="T31">
            <v>2.808407141563781</v>
          </cell>
          <cell r="U31">
            <v>2.808407141563781</v>
          </cell>
          <cell r="V31">
            <v>2.808407141563781</v>
          </cell>
          <cell r="W31">
            <v>2.808407141563781</v>
          </cell>
          <cell r="X31">
            <v>2.808407141563781</v>
          </cell>
          <cell r="Y31">
            <v>2.808407141563781</v>
          </cell>
          <cell r="Z31">
            <v>2.808407141563781</v>
          </cell>
          <cell r="AA31">
            <v>2.808407141563781</v>
          </cell>
          <cell r="AB31">
            <v>2.808407141563781</v>
          </cell>
          <cell r="AC31">
            <v>2.808407141563781</v>
          </cell>
          <cell r="AD31">
            <v>2.808407141563781</v>
          </cell>
          <cell r="AE31">
            <v>2.808407141563781</v>
          </cell>
          <cell r="AF31">
            <v>2.808407141563781</v>
          </cell>
          <cell r="AG31">
            <v>2.808407141563781</v>
          </cell>
          <cell r="AH31">
            <v>2.808407141563781</v>
          </cell>
          <cell r="AI31">
            <v>2.808407141563781</v>
          </cell>
          <cell r="AJ31">
            <v>2.808407141563781</v>
          </cell>
          <cell r="AK31">
            <v>2.808407141563781</v>
          </cell>
          <cell r="AL31">
            <v>2.808407141563781</v>
          </cell>
          <cell r="AM31">
            <v>2.808407141563781</v>
          </cell>
          <cell r="AN31">
            <v>2.808407141563781</v>
          </cell>
          <cell r="AO31">
            <v>2.808407141563781</v>
          </cell>
          <cell r="AP31">
            <v>2.808407141563781</v>
          </cell>
          <cell r="AQ31">
            <v>2.808407141563781</v>
          </cell>
          <cell r="AR31">
            <v>2.808407141563781</v>
          </cell>
          <cell r="AS31">
            <v>2.808407141563781</v>
          </cell>
          <cell r="AT31">
            <v>2.808407141563781</v>
          </cell>
          <cell r="AU31">
            <v>2.808407141563781</v>
          </cell>
          <cell r="AV31">
            <v>2.808407141563781</v>
          </cell>
          <cell r="AW31">
            <v>2.808407141563781</v>
          </cell>
          <cell r="AX31">
            <v>2.808407141563781</v>
          </cell>
          <cell r="AY31">
            <v>2.808407141563781</v>
          </cell>
          <cell r="AZ31">
            <v>2.808407141563781</v>
          </cell>
          <cell r="BA31">
            <v>2.808407141563781</v>
          </cell>
          <cell r="BB31">
            <v>2.808407141563781</v>
          </cell>
          <cell r="BC31">
            <v>2.808407141563781</v>
          </cell>
          <cell r="BD31">
            <v>2.808407141563781</v>
          </cell>
          <cell r="BE31">
            <v>2.808407141563781</v>
          </cell>
          <cell r="BF31">
            <v>2.808407141563781</v>
          </cell>
          <cell r="BG31">
            <v>2.808407141563781</v>
          </cell>
          <cell r="BH31">
            <v>2.808407141563781</v>
          </cell>
          <cell r="BI31">
            <v>2.808407141563781</v>
          </cell>
          <cell r="BJ31">
            <v>2.808407141563781</v>
          </cell>
          <cell r="BK31">
            <v>2.808407141563781</v>
          </cell>
          <cell r="BL31">
            <v>2.808407141563781</v>
          </cell>
          <cell r="BM31">
            <v>2.808407141563781</v>
          </cell>
          <cell r="BN31">
            <v>2.808407141563781</v>
          </cell>
          <cell r="BO31">
            <v>2.808407141563781</v>
          </cell>
          <cell r="BP31">
            <v>2.808407141563781</v>
          </cell>
          <cell r="BQ31">
            <v>2.808407141563781</v>
          </cell>
          <cell r="BR31">
            <v>2.808407141563781</v>
          </cell>
          <cell r="BS31">
            <v>2.808407141563781</v>
          </cell>
          <cell r="BT31">
            <v>2.808407141563781</v>
          </cell>
          <cell r="BU31">
            <v>2.808407141563781</v>
          </cell>
          <cell r="BV31">
            <v>2.808407141563781</v>
          </cell>
          <cell r="BW31">
            <v>2.808407141563781</v>
          </cell>
          <cell r="BX31">
            <v>2.808407141563781</v>
          </cell>
          <cell r="BY31">
            <v>2.808407141563781</v>
          </cell>
          <cell r="BZ31">
            <v>2.808407141563781</v>
          </cell>
          <cell r="CA31">
            <v>2.808407141563781</v>
          </cell>
        </row>
        <row r="32">
          <cell r="I32" t="str">
            <v>Lender</v>
          </cell>
          <cell r="J32">
            <v>1200</v>
          </cell>
          <cell r="K32">
            <v>1600</v>
          </cell>
          <cell r="L32">
            <v>1300</v>
          </cell>
          <cell r="M32">
            <v>1150</v>
          </cell>
          <cell r="N32">
            <v>1000</v>
          </cell>
          <cell r="O32">
            <v>850</v>
          </cell>
          <cell r="P32">
            <v>850</v>
          </cell>
          <cell r="Q32">
            <v>850</v>
          </cell>
          <cell r="R32">
            <v>850</v>
          </cell>
          <cell r="S32">
            <v>850</v>
          </cell>
          <cell r="T32">
            <v>850</v>
          </cell>
          <cell r="U32">
            <v>850</v>
          </cell>
          <cell r="V32">
            <v>850</v>
          </cell>
          <cell r="W32">
            <v>850</v>
          </cell>
          <cell r="X32">
            <v>850</v>
          </cell>
          <cell r="Y32">
            <v>850</v>
          </cell>
          <cell r="Z32">
            <v>850</v>
          </cell>
          <cell r="AA32">
            <v>850</v>
          </cell>
          <cell r="AB32">
            <v>850</v>
          </cell>
          <cell r="AC32">
            <v>850</v>
          </cell>
          <cell r="AD32">
            <v>850</v>
          </cell>
          <cell r="AE32">
            <v>850</v>
          </cell>
          <cell r="AF32">
            <v>850</v>
          </cell>
          <cell r="AG32">
            <v>850</v>
          </cell>
          <cell r="AH32">
            <v>850</v>
          </cell>
          <cell r="AI32">
            <v>850</v>
          </cell>
          <cell r="AJ32">
            <v>850</v>
          </cell>
          <cell r="AK32">
            <v>850</v>
          </cell>
          <cell r="AL32">
            <v>850</v>
          </cell>
          <cell r="AM32">
            <v>850</v>
          </cell>
          <cell r="AN32">
            <v>850</v>
          </cell>
          <cell r="AO32">
            <v>850</v>
          </cell>
          <cell r="AP32">
            <v>850</v>
          </cell>
          <cell r="AQ32">
            <v>850</v>
          </cell>
          <cell r="AR32">
            <v>850</v>
          </cell>
          <cell r="AS32">
            <v>850</v>
          </cell>
          <cell r="AT32">
            <v>850</v>
          </cell>
          <cell r="AU32">
            <v>850</v>
          </cell>
          <cell r="AV32">
            <v>850</v>
          </cell>
          <cell r="AW32">
            <v>850</v>
          </cell>
          <cell r="AX32">
            <v>850</v>
          </cell>
          <cell r="AY32">
            <v>850</v>
          </cell>
          <cell r="AZ32">
            <v>850</v>
          </cell>
          <cell r="BA32">
            <v>850</v>
          </cell>
          <cell r="BB32">
            <v>850</v>
          </cell>
          <cell r="BC32">
            <v>850</v>
          </cell>
          <cell r="BD32">
            <v>850</v>
          </cell>
          <cell r="BE32">
            <v>850</v>
          </cell>
          <cell r="BF32">
            <v>850</v>
          </cell>
          <cell r="BG32">
            <v>850</v>
          </cell>
          <cell r="BH32">
            <v>850</v>
          </cell>
          <cell r="BI32">
            <v>850</v>
          </cell>
          <cell r="BJ32">
            <v>850</v>
          </cell>
          <cell r="BK32">
            <v>850</v>
          </cell>
          <cell r="BL32">
            <v>850</v>
          </cell>
          <cell r="BM32">
            <v>850</v>
          </cell>
          <cell r="BN32">
            <v>850</v>
          </cell>
          <cell r="BO32">
            <v>850</v>
          </cell>
          <cell r="BP32">
            <v>850</v>
          </cell>
          <cell r="BQ32">
            <v>850</v>
          </cell>
          <cell r="BR32">
            <v>850</v>
          </cell>
          <cell r="BS32">
            <v>850</v>
          </cell>
          <cell r="BT32">
            <v>850</v>
          </cell>
          <cell r="BU32">
            <v>850</v>
          </cell>
          <cell r="BV32">
            <v>850</v>
          </cell>
          <cell r="BW32">
            <v>850</v>
          </cell>
          <cell r="BX32">
            <v>850</v>
          </cell>
          <cell r="BY32">
            <v>850</v>
          </cell>
          <cell r="BZ32">
            <v>850</v>
          </cell>
        </row>
        <row r="33">
          <cell r="I33" t="str">
            <v>Consensus</v>
          </cell>
          <cell r="K33">
            <v>1598.6288974647759</v>
          </cell>
          <cell r="L33">
            <v>1773.25</v>
          </cell>
          <cell r="M33">
            <v>1686.7345228863908</v>
          </cell>
          <cell r="N33">
            <v>1519.3119193390721</v>
          </cell>
          <cell r="O33">
            <v>1389.0734763908463</v>
          </cell>
          <cell r="P33">
            <v>1316.3203279122988</v>
          </cell>
          <cell r="Q33">
            <v>1243.5671794337513</v>
          </cell>
          <cell r="R33">
            <v>1170.8140309552039</v>
          </cell>
          <cell r="S33">
            <v>1098.0608824766564</v>
          </cell>
          <cell r="T33">
            <v>1025.3077339981094</v>
          </cell>
          <cell r="U33">
            <v>1025.3077339981094</v>
          </cell>
          <cell r="V33">
            <v>1025.3077339981094</v>
          </cell>
          <cell r="W33">
            <v>1025.3077339981094</v>
          </cell>
          <cell r="X33">
            <v>1025.3077339981094</v>
          </cell>
          <cell r="Y33">
            <v>1025.3077339981094</v>
          </cell>
          <cell r="Z33">
            <v>1025.3077339981094</v>
          </cell>
          <cell r="AA33">
            <v>1025.3077339981094</v>
          </cell>
          <cell r="AB33">
            <v>1025.3077339981094</v>
          </cell>
          <cell r="AC33">
            <v>1025.3077339981094</v>
          </cell>
          <cell r="AD33">
            <v>1025.3077339981094</v>
          </cell>
          <cell r="AE33">
            <v>1025.3077339981094</v>
          </cell>
          <cell r="AF33">
            <v>1025.3077339981094</v>
          </cell>
          <cell r="AG33">
            <v>1025.3077339981094</v>
          </cell>
          <cell r="AH33">
            <v>1025.3077339981094</v>
          </cell>
          <cell r="AI33">
            <v>1025.3077339981094</v>
          </cell>
          <cell r="AJ33">
            <v>1025.3077339981094</v>
          </cell>
          <cell r="AK33">
            <v>1025.3077339981094</v>
          </cell>
          <cell r="AL33">
            <v>1025.3077339981094</v>
          </cell>
          <cell r="AM33">
            <v>1025.3077339981094</v>
          </cell>
          <cell r="AN33">
            <v>1025.3077339981094</v>
          </cell>
          <cell r="AO33">
            <v>1025.3077339981094</v>
          </cell>
          <cell r="AP33">
            <v>1025.3077339981094</v>
          </cell>
          <cell r="AQ33">
            <v>1025.3077339981094</v>
          </cell>
          <cell r="AR33">
            <v>1025.3077339981094</v>
          </cell>
          <cell r="AS33">
            <v>1025.3077339981094</v>
          </cell>
          <cell r="AT33">
            <v>1025.3077339981094</v>
          </cell>
          <cell r="AU33">
            <v>1025.3077339981094</v>
          </cell>
          <cell r="AV33">
            <v>1025.3077339981094</v>
          </cell>
          <cell r="AW33">
            <v>1025.3077339981094</v>
          </cell>
          <cell r="AX33">
            <v>1025.3077339981094</v>
          </cell>
          <cell r="AY33">
            <v>1025.3077339981094</v>
          </cell>
          <cell r="AZ33">
            <v>1025.3077339981094</v>
          </cell>
          <cell r="BA33">
            <v>1025.3077339981094</v>
          </cell>
          <cell r="BB33">
            <v>1025.3077339981094</v>
          </cell>
          <cell r="BC33">
            <v>1025.3077339981094</v>
          </cell>
          <cell r="BD33">
            <v>1025.3077339981094</v>
          </cell>
          <cell r="BE33">
            <v>1025.3077339981094</v>
          </cell>
          <cell r="BF33">
            <v>1025.3077339981094</v>
          </cell>
          <cell r="BG33">
            <v>1025.3077339981094</v>
          </cell>
          <cell r="BH33">
            <v>1025.3077339981094</v>
          </cell>
          <cell r="BI33">
            <v>1025.3077339981094</v>
          </cell>
          <cell r="BJ33">
            <v>1025.3077339981094</v>
          </cell>
          <cell r="BK33">
            <v>1025.3077339981094</v>
          </cell>
          <cell r="BL33">
            <v>1025.3077339981094</v>
          </cell>
          <cell r="BM33">
            <v>1025.3077339981094</v>
          </cell>
          <cell r="BN33">
            <v>1025.3077339981094</v>
          </cell>
          <cell r="BO33">
            <v>1025.3077339981094</v>
          </cell>
          <cell r="BP33">
            <v>1025.3077339981094</v>
          </cell>
          <cell r="BQ33">
            <v>1025.3077339981094</v>
          </cell>
          <cell r="BR33">
            <v>1025.3077339981094</v>
          </cell>
          <cell r="BS33">
            <v>1025.3077339981094</v>
          </cell>
          <cell r="BT33">
            <v>1025.3077339981094</v>
          </cell>
          <cell r="BU33">
            <v>1025.3077339981094</v>
          </cell>
          <cell r="BV33">
            <v>1025.3077339981094</v>
          </cell>
          <cell r="BW33">
            <v>1025.3077339981094</v>
          </cell>
          <cell r="BX33">
            <v>1025.3077339981094</v>
          </cell>
          <cell r="BY33">
            <v>1025.3077339981094</v>
          </cell>
          <cell r="BZ33">
            <v>1025.3077339981094</v>
          </cell>
        </row>
        <row r="34">
          <cell r="I34" t="str">
            <v>OT Management</v>
          </cell>
          <cell r="K34">
            <v>1654.2764726533869</v>
          </cell>
          <cell r="L34">
            <v>1655.3333333333335</v>
          </cell>
          <cell r="M34">
            <v>1625.0231071779745</v>
          </cell>
          <cell r="N34">
            <v>1598.1088264214241</v>
          </cell>
          <cell r="O34">
            <v>1564.6024356913463</v>
          </cell>
          <cell r="P34">
            <v>1589.1024356913463</v>
          </cell>
          <cell r="Q34">
            <v>1126.6206921206924</v>
          </cell>
          <cell r="R34">
            <v>1074.3286024896922</v>
          </cell>
          <cell r="S34">
            <v>1022.0365128586922</v>
          </cell>
          <cell r="T34">
            <v>969.74442322769221</v>
          </cell>
          <cell r="U34">
            <v>969.74442322769221</v>
          </cell>
          <cell r="V34">
            <v>969.74442322769221</v>
          </cell>
          <cell r="W34">
            <v>969.74442322769221</v>
          </cell>
          <cell r="X34">
            <v>969.74442322769221</v>
          </cell>
          <cell r="Y34">
            <v>969.74442322769221</v>
          </cell>
          <cell r="Z34">
            <v>969.74442322769221</v>
          </cell>
          <cell r="AA34">
            <v>969.74442322769221</v>
          </cell>
          <cell r="AB34">
            <v>969.74442322769221</v>
          </cell>
          <cell r="AC34">
            <v>969.74442322769221</v>
          </cell>
          <cell r="AD34">
            <v>969.74442322769221</v>
          </cell>
          <cell r="AE34">
            <v>969.74442322769221</v>
          </cell>
          <cell r="AF34">
            <v>969.74442322769221</v>
          </cell>
          <cell r="AG34">
            <v>969.74442322769221</v>
          </cell>
          <cell r="AH34">
            <v>969.74442322769221</v>
          </cell>
          <cell r="AI34">
            <v>969.74442322769221</v>
          </cell>
          <cell r="AJ34">
            <v>969.74442322769221</v>
          </cell>
          <cell r="AK34">
            <v>969.74442322769221</v>
          </cell>
          <cell r="AL34">
            <v>969.74442322769221</v>
          </cell>
          <cell r="AM34">
            <v>969.74442322769221</v>
          </cell>
          <cell r="AN34">
            <v>969.74442322769221</v>
          </cell>
          <cell r="AO34">
            <v>969.74442322769221</v>
          </cell>
          <cell r="AP34">
            <v>969.74442322769221</v>
          </cell>
          <cell r="AQ34">
            <v>969.74442322769221</v>
          </cell>
          <cell r="AR34">
            <v>969.74442322769221</v>
          </cell>
          <cell r="AS34">
            <v>969.74442322769221</v>
          </cell>
          <cell r="AT34">
            <v>969.74442322769221</v>
          </cell>
          <cell r="AU34">
            <v>969.74442322769221</v>
          </cell>
          <cell r="AV34">
            <v>969.74442322769221</v>
          </cell>
          <cell r="AW34">
            <v>969.74442322769221</v>
          </cell>
          <cell r="AX34">
            <v>969.74442322769221</v>
          </cell>
          <cell r="AY34">
            <v>969.74442322769221</v>
          </cell>
          <cell r="AZ34">
            <v>969.74442322769221</v>
          </cell>
          <cell r="BA34">
            <v>969.74442322769221</v>
          </cell>
          <cell r="BB34">
            <v>969.74442322769221</v>
          </cell>
          <cell r="BC34">
            <v>969.74442322769221</v>
          </cell>
          <cell r="BD34">
            <v>969.74442322769221</v>
          </cell>
          <cell r="BE34">
            <v>969.74442322769221</v>
          </cell>
          <cell r="BF34">
            <v>969.74442322769221</v>
          </cell>
          <cell r="BG34">
            <v>969.74442322769221</v>
          </cell>
          <cell r="BH34">
            <v>969.74442322769221</v>
          </cell>
          <cell r="BI34">
            <v>969.74442322769221</v>
          </cell>
          <cell r="BJ34">
            <v>969.74442322769221</v>
          </cell>
          <cell r="BK34">
            <v>969.74442322769221</v>
          </cell>
          <cell r="BL34">
            <v>969.74442322769221</v>
          </cell>
          <cell r="BM34">
            <v>969.74442322769221</v>
          </cell>
          <cell r="BN34">
            <v>969.74442322769221</v>
          </cell>
          <cell r="BO34">
            <v>969.74442322769221</v>
          </cell>
          <cell r="BP34">
            <v>969.74442322769221</v>
          </cell>
          <cell r="BQ34">
            <v>969.74442322769221</v>
          </cell>
          <cell r="BR34">
            <v>969.74442322769221</v>
          </cell>
          <cell r="BS34">
            <v>969.74442322769221</v>
          </cell>
          <cell r="BT34">
            <v>969.74442322769221</v>
          </cell>
          <cell r="BU34">
            <v>969.74442322769221</v>
          </cell>
          <cell r="BV34">
            <v>969.74442322769221</v>
          </cell>
          <cell r="BW34">
            <v>969.74442322769221</v>
          </cell>
          <cell r="BX34">
            <v>969.74442322769221</v>
          </cell>
          <cell r="BY34">
            <v>969.74442322769221</v>
          </cell>
          <cell r="BZ34">
            <v>969.74442322769221</v>
          </cell>
        </row>
        <row r="35">
          <cell r="I35" t="str">
            <v>Lender</v>
          </cell>
          <cell r="J35">
            <v>18.012499999999999</v>
          </cell>
          <cell r="K35">
            <v>36</v>
          </cell>
          <cell r="L35">
            <v>13.5</v>
          </cell>
          <cell r="M35">
            <v>13.5</v>
          </cell>
          <cell r="N35">
            <v>13.5</v>
          </cell>
          <cell r="O35">
            <v>13.5</v>
          </cell>
          <cell r="P35">
            <v>13.5</v>
          </cell>
          <cell r="Q35">
            <v>13.5</v>
          </cell>
          <cell r="R35">
            <v>13.5</v>
          </cell>
          <cell r="S35">
            <v>13.5</v>
          </cell>
          <cell r="T35">
            <v>13.5</v>
          </cell>
          <cell r="U35">
            <v>13.5</v>
          </cell>
          <cell r="V35">
            <v>13.5</v>
          </cell>
          <cell r="W35">
            <v>13.5</v>
          </cell>
          <cell r="X35">
            <v>13.5</v>
          </cell>
          <cell r="Y35">
            <v>13.5</v>
          </cell>
          <cell r="Z35">
            <v>13.5</v>
          </cell>
          <cell r="AA35">
            <v>13.5</v>
          </cell>
          <cell r="AB35">
            <v>13.5</v>
          </cell>
          <cell r="AC35">
            <v>13.5</v>
          </cell>
          <cell r="AD35">
            <v>13.5</v>
          </cell>
          <cell r="AE35">
            <v>13.5</v>
          </cell>
          <cell r="AF35">
            <v>13.5</v>
          </cell>
          <cell r="AG35">
            <v>13.5</v>
          </cell>
          <cell r="AH35">
            <v>13.5</v>
          </cell>
          <cell r="AI35">
            <v>13.5</v>
          </cell>
          <cell r="AJ35">
            <v>13.5</v>
          </cell>
          <cell r="AK35">
            <v>13.5</v>
          </cell>
          <cell r="AL35">
            <v>13.5</v>
          </cell>
          <cell r="AM35">
            <v>13.5</v>
          </cell>
          <cell r="AN35">
            <v>13.5</v>
          </cell>
          <cell r="AO35">
            <v>13.5</v>
          </cell>
          <cell r="AP35">
            <v>13.5</v>
          </cell>
          <cell r="AQ35">
            <v>13.5</v>
          </cell>
          <cell r="AR35">
            <v>13.5</v>
          </cell>
          <cell r="AS35">
            <v>13.5</v>
          </cell>
          <cell r="AT35">
            <v>13.5</v>
          </cell>
          <cell r="AU35">
            <v>13.5</v>
          </cell>
          <cell r="AV35">
            <v>13.5</v>
          </cell>
          <cell r="AW35">
            <v>13.5</v>
          </cell>
          <cell r="AX35">
            <v>13.5</v>
          </cell>
          <cell r="AY35">
            <v>13.5</v>
          </cell>
          <cell r="AZ35">
            <v>13.5</v>
          </cell>
          <cell r="BA35">
            <v>13.5</v>
          </cell>
          <cell r="BB35">
            <v>13.5</v>
          </cell>
          <cell r="BC35">
            <v>13.5</v>
          </cell>
          <cell r="BD35">
            <v>13.5</v>
          </cell>
          <cell r="BE35">
            <v>13.5</v>
          </cell>
          <cell r="BF35">
            <v>13.5</v>
          </cell>
          <cell r="BG35">
            <v>13.5</v>
          </cell>
          <cell r="BH35">
            <v>13.5</v>
          </cell>
          <cell r="BI35">
            <v>13.5</v>
          </cell>
          <cell r="BJ35">
            <v>13.5</v>
          </cell>
          <cell r="BK35">
            <v>13.5</v>
          </cell>
          <cell r="BL35">
            <v>13.5</v>
          </cell>
          <cell r="BM35">
            <v>13.5</v>
          </cell>
          <cell r="BN35">
            <v>13.5</v>
          </cell>
          <cell r="BO35">
            <v>13.5</v>
          </cell>
          <cell r="BP35">
            <v>13.5</v>
          </cell>
          <cell r="BQ35">
            <v>13.5</v>
          </cell>
          <cell r="BR35">
            <v>13.5</v>
          </cell>
          <cell r="BS35">
            <v>13.5</v>
          </cell>
          <cell r="BT35">
            <v>13.5</v>
          </cell>
          <cell r="BU35">
            <v>13.5</v>
          </cell>
          <cell r="BV35">
            <v>13.5</v>
          </cell>
          <cell r="BW35">
            <v>13.5</v>
          </cell>
          <cell r="BX35">
            <v>13.5</v>
          </cell>
          <cell r="BY35">
            <v>13.5</v>
          </cell>
          <cell r="BZ35">
            <v>13.5</v>
          </cell>
        </row>
        <row r="36">
          <cell r="I36" t="str">
            <v>Consensus</v>
          </cell>
          <cell r="K36">
            <v>37.449361667158442</v>
          </cell>
          <cell r="L36">
            <v>37.625</v>
          </cell>
          <cell r="M36">
            <v>33.600416642532338</v>
          </cell>
          <cell r="N36">
            <v>30.69493934364079</v>
          </cell>
          <cell r="O36">
            <v>27.761419086389115</v>
          </cell>
          <cell r="P36">
            <v>25.749408703101349</v>
          </cell>
          <cell r="Q36">
            <v>23.737398319813583</v>
          </cell>
          <cell r="R36">
            <v>21.725387936525816</v>
          </cell>
          <cell r="S36">
            <v>19.71337755323805</v>
          </cell>
          <cell r="T36">
            <v>17.701367169950281</v>
          </cell>
          <cell r="U36">
            <v>17.701367169950281</v>
          </cell>
          <cell r="V36">
            <v>17.701367169950281</v>
          </cell>
          <cell r="W36">
            <v>17.701367169950281</v>
          </cell>
          <cell r="X36">
            <v>17.701367169950281</v>
          </cell>
          <cell r="Y36">
            <v>17.701367169950281</v>
          </cell>
          <cell r="Z36">
            <v>17.701367169950281</v>
          </cell>
          <cell r="AA36">
            <v>17.701367169950281</v>
          </cell>
          <cell r="AB36">
            <v>17.701367169950281</v>
          </cell>
          <cell r="AC36">
            <v>17.701367169950281</v>
          </cell>
          <cell r="AD36">
            <v>17.701367169950281</v>
          </cell>
          <cell r="AE36">
            <v>17.701367169950281</v>
          </cell>
          <cell r="AF36">
            <v>17.701367169950281</v>
          </cell>
          <cell r="AG36">
            <v>17.701367169950281</v>
          </cell>
          <cell r="AH36">
            <v>17.701367169950281</v>
          </cell>
          <cell r="AI36">
            <v>17.701367169950281</v>
          </cell>
          <cell r="AJ36">
            <v>17.701367169950281</v>
          </cell>
          <cell r="AK36">
            <v>17.701367169950281</v>
          </cell>
          <cell r="AL36">
            <v>17.701367169950281</v>
          </cell>
          <cell r="AM36">
            <v>17.701367169950281</v>
          </cell>
          <cell r="AN36">
            <v>17.701367169950281</v>
          </cell>
          <cell r="AO36">
            <v>17.701367169950281</v>
          </cell>
          <cell r="AP36">
            <v>17.701367169950281</v>
          </cell>
          <cell r="AQ36">
            <v>17.701367169950281</v>
          </cell>
          <cell r="AR36">
            <v>17.701367169950281</v>
          </cell>
          <cell r="AS36">
            <v>17.701367169950281</v>
          </cell>
          <cell r="AT36">
            <v>17.701367169950281</v>
          </cell>
          <cell r="AU36">
            <v>17.701367169950281</v>
          </cell>
          <cell r="AV36">
            <v>17.701367169950281</v>
          </cell>
          <cell r="AW36">
            <v>17.701367169950281</v>
          </cell>
          <cell r="AX36">
            <v>17.701367169950281</v>
          </cell>
          <cell r="AY36">
            <v>17.701367169950281</v>
          </cell>
          <cell r="AZ36">
            <v>17.701367169950281</v>
          </cell>
          <cell r="BA36">
            <v>17.701367169950281</v>
          </cell>
          <cell r="BB36">
            <v>17.701367169950281</v>
          </cell>
          <cell r="BC36">
            <v>17.701367169950281</v>
          </cell>
          <cell r="BD36">
            <v>17.701367169950281</v>
          </cell>
          <cell r="BE36">
            <v>17.701367169950281</v>
          </cell>
          <cell r="BF36">
            <v>17.701367169950281</v>
          </cell>
          <cell r="BG36">
            <v>17.701367169950281</v>
          </cell>
          <cell r="BH36">
            <v>17.701367169950281</v>
          </cell>
          <cell r="BI36">
            <v>17.701367169950281</v>
          </cell>
          <cell r="BJ36">
            <v>17.701367169950281</v>
          </cell>
          <cell r="BK36">
            <v>17.701367169950281</v>
          </cell>
          <cell r="BL36">
            <v>17.701367169950281</v>
          </cell>
          <cell r="BM36">
            <v>17.701367169950281</v>
          </cell>
          <cell r="BN36">
            <v>17.701367169950281</v>
          </cell>
          <cell r="BO36">
            <v>17.701367169950281</v>
          </cell>
          <cell r="BP36">
            <v>17.701367169950281</v>
          </cell>
          <cell r="BQ36">
            <v>17.701367169950281</v>
          </cell>
          <cell r="BR36">
            <v>17.701367169950281</v>
          </cell>
          <cell r="BS36">
            <v>17.701367169950281</v>
          </cell>
          <cell r="BT36">
            <v>17.701367169950281</v>
          </cell>
          <cell r="BU36">
            <v>17.701367169950281</v>
          </cell>
          <cell r="BV36">
            <v>17.701367169950281</v>
          </cell>
          <cell r="BW36">
            <v>17.701367169950281</v>
          </cell>
          <cell r="BX36">
            <v>17.701367169950281</v>
          </cell>
          <cell r="BY36">
            <v>17.701367169950281</v>
          </cell>
          <cell r="BZ36">
            <v>17.701367169950281</v>
          </cell>
        </row>
        <row r="37">
          <cell r="I37" t="str">
            <v>OT Management</v>
          </cell>
          <cell r="K37">
            <v>34.662341478579023</v>
          </cell>
          <cell r="L37">
            <v>31.615909090909089</v>
          </cell>
          <cell r="M37">
            <v>29.098954143201933</v>
          </cell>
          <cell r="N37">
            <v>25.442959878149885</v>
          </cell>
          <cell r="O37">
            <v>22.055495870552743</v>
          </cell>
          <cell r="P37">
            <v>20.744144551249629</v>
          </cell>
          <cell r="Q37">
            <v>19.432793231946516</v>
          </cell>
          <cell r="R37">
            <v>18.121441912643402</v>
          </cell>
          <cell r="S37">
            <v>16.810090593340288</v>
          </cell>
          <cell r="T37">
            <v>15.498739274037181</v>
          </cell>
          <cell r="U37">
            <v>15.498739274037181</v>
          </cell>
          <cell r="V37">
            <v>15.498739274037181</v>
          </cell>
          <cell r="W37">
            <v>15.498739274037181</v>
          </cell>
          <cell r="X37">
            <v>15.498739274037181</v>
          </cell>
          <cell r="Y37">
            <v>15.498739274037181</v>
          </cell>
          <cell r="Z37">
            <v>15.498739274037181</v>
          </cell>
          <cell r="AA37">
            <v>15.498739274037181</v>
          </cell>
          <cell r="AB37">
            <v>15.498739274037181</v>
          </cell>
          <cell r="AC37">
            <v>15.498739274037181</v>
          </cell>
          <cell r="AD37">
            <v>15.498739274037181</v>
          </cell>
          <cell r="AE37">
            <v>15.498739274037181</v>
          </cell>
          <cell r="AF37">
            <v>15.498739274037181</v>
          </cell>
          <cell r="AG37">
            <v>15.498739274037181</v>
          </cell>
          <cell r="AH37">
            <v>15.498739274037181</v>
          </cell>
          <cell r="AI37">
            <v>15.498739274037181</v>
          </cell>
          <cell r="AJ37">
            <v>15.498739274037181</v>
          </cell>
          <cell r="AK37">
            <v>15.498739274037181</v>
          </cell>
          <cell r="AL37">
            <v>15.498739274037181</v>
          </cell>
          <cell r="AM37">
            <v>15.498739274037181</v>
          </cell>
          <cell r="AN37">
            <v>15.498739274037181</v>
          </cell>
          <cell r="AO37">
            <v>15.498739274037181</v>
          </cell>
          <cell r="AP37">
            <v>15.498739274037181</v>
          </cell>
          <cell r="AQ37">
            <v>15.498739274037181</v>
          </cell>
          <cell r="AR37">
            <v>15.498739274037181</v>
          </cell>
          <cell r="AS37">
            <v>15.498739274037181</v>
          </cell>
          <cell r="AT37">
            <v>15.498739274037181</v>
          </cell>
          <cell r="AU37">
            <v>15.498739274037181</v>
          </cell>
          <cell r="AV37">
            <v>15.498739274037181</v>
          </cell>
          <cell r="AW37">
            <v>15.498739274037181</v>
          </cell>
          <cell r="AX37">
            <v>15.498739274037181</v>
          </cell>
          <cell r="AY37">
            <v>15.498739274037181</v>
          </cell>
          <cell r="AZ37">
            <v>15.498739274037181</v>
          </cell>
          <cell r="BA37">
            <v>15.498739274037181</v>
          </cell>
          <cell r="BB37">
            <v>15.498739274037181</v>
          </cell>
          <cell r="BC37">
            <v>15.498739274037181</v>
          </cell>
          <cell r="BD37">
            <v>15.498739274037181</v>
          </cell>
          <cell r="BE37">
            <v>15.498739274037181</v>
          </cell>
          <cell r="BF37">
            <v>15.498739274037181</v>
          </cell>
          <cell r="BG37">
            <v>15.498739274037181</v>
          </cell>
          <cell r="BH37">
            <v>15.498739274037181</v>
          </cell>
          <cell r="BI37">
            <v>15.498739274037181</v>
          </cell>
          <cell r="BJ37">
            <v>15.498739274037181</v>
          </cell>
          <cell r="BK37">
            <v>15.498739274037181</v>
          </cell>
          <cell r="BL37">
            <v>15.498739274037181</v>
          </cell>
          <cell r="BM37">
            <v>15.498739274037181</v>
          </cell>
          <cell r="BN37">
            <v>15.498739274037181</v>
          </cell>
          <cell r="BO37">
            <v>15.498739274037181</v>
          </cell>
          <cell r="BP37">
            <v>15.498739274037181</v>
          </cell>
          <cell r="BQ37">
            <v>15.498739274037181</v>
          </cell>
          <cell r="BR37">
            <v>15.498739274037181</v>
          </cell>
          <cell r="BS37">
            <v>15.498739274037181</v>
          </cell>
          <cell r="BT37">
            <v>15.498739274037181</v>
          </cell>
          <cell r="BU37">
            <v>15.498739274037181</v>
          </cell>
          <cell r="BV37">
            <v>15.498739274037181</v>
          </cell>
          <cell r="BW37">
            <v>15.498739274037181</v>
          </cell>
          <cell r="BX37">
            <v>15.498739274037181</v>
          </cell>
          <cell r="BY37">
            <v>15.498739274037181</v>
          </cell>
          <cell r="BZ37">
            <v>15.498739274037181</v>
          </cell>
        </row>
        <row r="38">
          <cell r="I38" t="str">
            <v>Lender</v>
          </cell>
          <cell r="J38">
            <v>15.45</v>
          </cell>
          <cell r="K38">
            <v>16.2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  <cell r="X38">
            <v>12</v>
          </cell>
          <cell r="Y38">
            <v>12</v>
          </cell>
          <cell r="Z38">
            <v>12</v>
          </cell>
          <cell r="AA38">
            <v>12</v>
          </cell>
          <cell r="AB38">
            <v>12</v>
          </cell>
          <cell r="AC38">
            <v>12</v>
          </cell>
          <cell r="AD38">
            <v>12</v>
          </cell>
          <cell r="AE38">
            <v>12</v>
          </cell>
          <cell r="AF38">
            <v>12</v>
          </cell>
          <cell r="AG38">
            <v>12</v>
          </cell>
          <cell r="AH38">
            <v>12</v>
          </cell>
          <cell r="AI38">
            <v>12</v>
          </cell>
          <cell r="AJ38">
            <v>12</v>
          </cell>
          <cell r="AK38">
            <v>12</v>
          </cell>
          <cell r="AL38">
            <v>12</v>
          </cell>
          <cell r="AM38">
            <v>12</v>
          </cell>
          <cell r="AN38">
            <v>12</v>
          </cell>
          <cell r="AO38">
            <v>12</v>
          </cell>
          <cell r="AP38">
            <v>12</v>
          </cell>
          <cell r="AQ38">
            <v>12</v>
          </cell>
          <cell r="AR38">
            <v>12</v>
          </cell>
          <cell r="AS38">
            <v>12</v>
          </cell>
          <cell r="AT38">
            <v>12</v>
          </cell>
          <cell r="AU38">
            <v>12</v>
          </cell>
          <cell r="AV38">
            <v>12</v>
          </cell>
          <cell r="AW38">
            <v>12</v>
          </cell>
          <cell r="AX38">
            <v>12</v>
          </cell>
          <cell r="AY38">
            <v>12</v>
          </cell>
          <cell r="AZ38">
            <v>12</v>
          </cell>
          <cell r="BA38">
            <v>12</v>
          </cell>
          <cell r="BB38">
            <v>12</v>
          </cell>
          <cell r="BC38">
            <v>12</v>
          </cell>
          <cell r="BD38">
            <v>12</v>
          </cell>
          <cell r="BE38">
            <v>12</v>
          </cell>
          <cell r="BF38">
            <v>12</v>
          </cell>
          <cell r="BG38">
            <v>12</v>
          </cell>
          <cell r="BH38">
            <v>12</v>
          </cell>
          <cell r="BI38">
            <v>12</v>
          </cell>
          <cell r="BJ38">
            <v>12</v>
          </cell>
          <cell r="BK38">
            <v>12</v>
          </cell>
          <cell r="BL38">
            <v>12</v>
          </cell>
          <cell r="BM38">
            <v>12</v>
          </cell>
          <cell r="BN38">
            <v>12</v>
          </cell>
          <cell r="BO38">
            <v>12</v>
          </cell>
          <cell r="BP38">
            <v>12</v>
          </cell>
          <cell r="BQ38">
            <v>12</v>
          </cell>
          <cell r="BR38">
            <v>12</v>
          </cell>
          <cell r="BS38">
            <v>12</v>
          </cell>
          <cell r="BT38">
            <v>12</v>
          </cell>
          <cell r="BU38">
            <v>12</v>
          </cell>
          <cell r="BV38">
            <v>12</v>
          </cell>
          <cell r="BW38">
            <v>12</v>
          </cell>
          <cell r="BX38">
            <v>12</v>
          </cell>
          <cell r="BY38">
            <v>12</v>
          </cell>
          <cell r="BZ38">
            <v>12</v>
          </cell>
        </row>
        <row r="39">
          <cell r="I39" t="str">
            <v>Consensus</v>
          </cell>
          <cell r="J39">
            <v>15</v>
          </cell>
          <cell r="K39">
            <v>16.20536842032973</v>
          </cell>
          <cell r="L39">
            <v>17.324227077682323</v>
          </cell>
          <cell r="M39">
            <v>18.537216190972956</v>
          </cell>
          <cell r="N39">
            <v>16.413241677812977</v>
          </cell>
          <cell r="O39">
            <v>14.486464978731158</v>
          </cell>
          <cell r="P39">
            <v>14.347012440110319</v>
          </cell>
          <cell r="Q39">
            <v>14.20755990148948</v>
          </cell>
          <cell r="R39">
            <v>14.068107362868641</v>
          </cell>
          <cell r="S39">
            <v>13.928654824247802</v>
          </cell>
          <cell r="T39">
            <v>13.789202285626962</v>
          </cell>
          <cell r="U39">
            <v>13.789202285626962</v>
          </cell>
          <cell r="V39">
            <v>13.789202285626962</v>
          </cell>
          <cell r="W39">
            <v>13.789202285626962</v>
          </cell>
          <cell r="X39">
            <v>13.789202285626962</v>
          </cell>
          <cell r="Y39">
            <v>13.789202285626962</v>
          </cell>
          <cell r="Z39">
            <v>13.789202285626962</v>
          </cell>
          <cell r="AA39">
            <v>13.789202285626962</v>
          </cell>
          <cell r="AB39">
            <v>13.789202285626962</v>
          </cell>
          <cell r="AC39">
            <v>13.789202285626962</v>
          </cell>
          <cell r="AD39">
            <v>13.789202285626962</v>
          </cell>
          <cell r="AE39">
            <v>13.789202285626962</v>
          </cell>
          <cell r="AF39">
            <v>13.789202285626962</v>
          </cell>
          <cell r="AG39">
            <v>13.789202285626962</v>
          </cell>
          <cell r="AH39">
            <v>13.789202285626962</v>
          </cell>
          <cell r="AI39">
            <v>13.789202285626962</v>
          </cell>
          <cell r="AJ39">
            <v>13.789202285626962</v>
          </cell>
          <cell r="AK39">
            <v>13.789202285626962</v>
          </cell>
          <cell r="AL39">
            <v>13.789202285626962</v>
          </cell>
          <cell r="AM39">
            <v>13.789202285626962</v>
          </cell>
          <cell r="AN39">
            <v>13.789202285626962</v>
          </cell>
          <cell r="AO39">
            <v>13.789202285626962</v>
          </cell>
          <cell r="AP39">
            <v>13.789202285626962</v>
          </cell>
          <cell r="AQ39">
            <v>13.789202285626962</v>
          </cell>
          <cell r="AR39">
            <v>13.789202285626962</v>
          </cell>
          <cell r="AS39">
            <v>13.789202285626962</v>
          </cell>
          <cell r="AT39">
            <v>13.789202285626962</v>
          </cell>
          <cell r="AU39">
            <v>13.789202285626962</v>
          </cell>
          <cell r="AV39">
            <v>13.789202285626962</v>
          </cell>
          <cell r="AW39">
            <v>13.789202285626962</v>
          </cell>
          <cell r="AX39">
            <v>13.789202285626962</v>
          </cell>
          <cell r="AY39">
            <v>13.789202285626962</v>
          </cell>
          <cell r="AZ39">
            <v>13.789202285626962</v>
          </cell>
          <cell r="BA39">
            <v>13.789202285626962</v>
          </cell>
          <cell r="BB39">
            <v>13.789202285626962</v>
          </cell>
          <cell r="BC39">
            <v>13.789202285626962</v>
          </cell>
          <cell r="BD39">
            <v>13.789202285626962</v>
          </cell>
          <cell r="BE39">
            <v>13.789202285626962</v>
          </cell>
          <cell r="BF39">
            <v>13.789202285626962</v>
          </cell>
          <cell r="BG39">
            <v>13.789202285626962</v>
          </cell>
          <cell r="BH39">
            <v>13.789202285626962</v>
          </cell>
          <cell r="BI39">
            <v>13.789202285626962</v>
          </cell>
          <cell r="BJ39">
            <v>13.789202285626962</v>
          </cell>
          <cell r="BK39">
            <v>13.789202285626962</v>
          </cell>
          <cell r="BL39">
            <v>13.789202285626962</v>
          </cell>
          <cell r="BM39">
            <v>13.789202285626962</v>
          </cell>
          <cell r="BN39">
            <v>13.789202285626962</v>
          </cell>
          <cell r="BO39">
            <v>13.789202285626962</v>
          </cell>
          <cell r="BP39">
            <v>13.789202285626962</v>
          </cell>
          <cell r="BQ39">
            <v>13.789202285626962</v>
          </cell>
          <cell r="BR39">
            <v>13.789202285626962</v>
          </cell>
          <cell r="BS39">
            <v>13.789202285626962</v>
          </cell>
          <cell r="BT39">
            <v>13.789202285626962</v>
          </cell>
          <cell r="BU39">
            <v>13.789202285626962</v>
          </cell>
          <cell r="BV39">
            <v>13.789202285626962</v>
          </cell>
          <cell r="BW39">
            <v>13.789202285626962</v>
          </cell>
          <cell r="BX39">
            <v>13.789202285626962</v>
          </cell>
          <cell r="BY39">
            <v>13.789202285626962</v>
          </cell>
          <cell r="BZ39">
            <v>13.789202285626962</v>
          </cell>
        </row>
        <row r="40">
          <cell r="I40" t="str">
            <v>OT Management</v>
          </cell>
          <cell r="J40">
            <v>15</v>
          </cell>
          <cell r="K40">
            <v>17.921236544347778</v>
          </cell>
          <cell r="L40">
            <v>19.649999999999999</v>
          </cell>
          <cell r="M40">
            <v>18.436578171091448</v>
          </cell>
          <cell r="N40">
            <v>15.761466828619353</v>
          </cell>
          <cell r="O40">
            <v>14.131316050244237</v>
          </cell>
          <cell r="P40">
            <v>13.925717778029565</v>
          </cell>
          <cell r="Q40">
            <v>13.720119505814893</v>
          </cell>
          <cell r="R40">
            <v>13.51452123360022</v>
          </cell>
          <cell r="S40">
            <v>13.308922961385548</v>
          </cell>
          <cell r="T40">
            <v>13.103324689170877</v>
          </cell>
          <cell r="U40">
            <v>13.103324689170877</v>
          </cell>
          <cell r="V40">
            <v>13.103324689170877</v>
          </cell>
          <cell r="W40">
            <v>13.103324689170877</v>
          </cell>
          <cell r="X40">
            <v>13.103324689170877</v>
          </cell>
          <cell r="Y40">
            <v>13.103324689170877</v>
          </cell>
          <cell r="Z40">
            <v>13.103324689170877</v>
          </cell>
          <cell r="AA40">
            <v>13.103324689170877</v>
          </cell>
          <cell r="AB40">
            <v>13.103324689170877</v>
          </cell>
          <cell r="AC40">
            <v>13.103324689170877</v>
          </cell>
          <cell r="AD40">
            <v>13.103324689170877</v>
          </cell>
          <cell r="AE40">
            <v>13.103324689170877</v>
          </cell>
          <cell r="AF40">
            <v>13.103324689170877</v>
          </cell>
          <cell r="AG40">
            <v>13.103324689170877</v>
          </cell>
          <cell r="AH40">
            <v>13.103324689170877</v>
          </cell>
          <cell r="AI40">
            <v>13.103324689170877</v>
          </cell>
          <cell r="AJ40">
            <v>13.103324689170877</v>
          </cell>
          <cell r="AK40">
            <v>13.103324689170877</v>
          </cell>
          <cell r="AL40">
            <v>13.103324689170877</v>
          </cell>
          <cell r="AM40">
            <v>13.103324689170877</v>
          </cell>
          <cell r="AN40">
            <v>13.103324689170877</v>
          </cell>
          <cell r="AO40">
            <v>13.103324689170877</v>
          </cell>
          <cell r="AP40">
            <v>13.103324689170877</v>
          </cell>
          <cell r="AQ40">
            <v>13.103324689170877</v>
          </cell>
          <cell r="AR40">
            <v>13.103324689170877</v>
          </cell>
          <cell r="AS40">
            <v>13.103324689170877</v>
          </cell>
          <cell r="AT40">
            <v>13.103324689170877</v>
          </cell>
          <cell r="AU40">
            <v>13.103324689170877</v>
          </cell>
          <cell r="AV40">
            <v>13.103324689170877</v>
          </cell>
          <cell r="AW40">
            <v>13.103324689170877</v>
          </cell>
          <cell r="AX40">
            <v>13.103324689170877</v>
          </cell>
          <cell r="AY40">
            <v>13.103324689170877</v>
          </cell>
          <cell r="AZ40">
            <v>13.103324689170877</v>
          </cell>
          <cell r="BA40">
            <v>13.103324689170877</v>
          </cell>
          <cell r="BB40">
            <v>13.103324689170877</v>
          </cell>
          <cell r="BC40">
            <v>13.103324689170877</v>
          </cell>
          <cell r="BD40">
            <v>13.103324689170877</v>
          </cell>
          <cell r="BE40">
            <v>13.103324689170877</v>
          </cell>
          <cell r="BF40">
            <v>13.103324689170877</v>
          </cell>
          <cell r="BG40">
            <v>13.103324689170877</v>
          </cell>
          <cell r="BH40">
            <v>13.103324689170877</v>
          </cell>
          <cell r="BI40">
            <v>13.103324689170877</v>
          </cell>
          <cell r="BJ40">
            <v>13.103324689170877</v>
          </cell>
          <cell r="BK40">
            <v>13.103324689170877</v>
          </cell>
          <cell r="BL40">
            <v>13.103324689170877</v>
          </cell>
          <cell r="BM40">
            <v>13.103324689170877</v>
          </cell>
          <cell r="BN40">
            <v>13.103324689170877</v>
          </cell>
          <cell r="BO40">
            <v>13.103324689170877</v>
          </cell>
          <cell r="BP40">
            <v>13.103324689170877</v>
          </cell>
          <cell r="BQ40">
            <v>13.103324689170877</v>
          </cell>
          <cell r="BR40">
            <v>13.103324689170877</v>
          </cell>
          <cell r="BS40">
            <v>13.103324689170877</v>
          </cell>
          <cell r="BT40">
            <v>13.103324689170877</v>
          </cell>
          <cell r="BU40">
            <v>13.103324689170877</v>
          </cell>
          <cell r="BV40">
            <v>13.103324689170877</v>
          </cell>
          <cell r="BW40">
            <v>13.103324689170877</v>
          </cell>
          <cell r="BX40">
            <v>13.103324689170877</v>
          </cell>
          <cell r="BY40">
            <v>13.103324689170877</v>
          </cell>
          <cell r="BZ40">
            <v>13.103324689170877</v>
          </cell>
        </row>
        <row r="41">
          <cell r="I41" t="str">
            <v>Lender</v>
          </cell>
          <cell r="J41">
            <v>80</v>
          </cell>
          <cell r="K41">
            <v>100.21003060296533</v>
          </cell>
          <cell r="L41">
            <v>99.125</v>
          </cell>
          <cell r="M41">
            <v>101.56387740300094</v>
          </cell>
          <cell r="N41">
            <v>94.696172952376102</v>
          </cell>
          <cell r="O41">
            <v>90.396964238786012</v>
          </cell>
          <cell r="P41">
            <v>90.85433821103608</v>
          </cell>
          <cell r="Q41">
            <v>91.311712183286147</v>
          </cell>
          <cell r="R41">
            <v>91.769086155536215</v>
          </cell>
          <cell r="S41">
            <v>92.226460127786282</v>
          </cell>
          <cell r="T41">
            <v>92.683834100036378</v>
          </cell>
          <cell r="U41">
            <v>92.683834100036378</v>
          </cell>
          <cell r="V41">
            <v>92.683834100036378</v>
          </cell>
          <cell r="W41">
            <v>92.683834100036378</v>
          </cell>
          <cell r="X41">
            <v>92.683834100036378</v>
          </cell>
          <cell r="Y41">
            <v>92.683834100036378</v>
          </cell>
          <cell r="Z41">
            <v>92.683834100036378</v>
          </cell>
          <cell r="AA41">
            <v>92.683834100036378</v>
          </cell>
          <cell r="AB41">
            <v>92.683834100036378</v>
          </cell>
          <cell r="AC41">
            <v>92.683834100036378</v>
          </cell>
          <cell r="AD41">
            <v>92.683834100036378</v>
          </cell>
          <cell r="AE41">
            <v>92.683834100036378</v>
          </cell>
          <cell r="AF41">
            <v>92.683834100036378</v>
          </cell>
          <cell r="AG41">
            <v>92.683834100036378</v>
          </cell>
          <cell r="AH41">
            <v>92.683834100036378</v>
          </cell>
          <cell r="AI41">
            <v>92.683834100036378</v>
          </cell>
          <cell r="AJ41">
            <v>92.683834100036378</v>
          </cell>
          <cell r="AK41">
            <v>92.683834100036378</v>
          </cell>
          <cell r="AL41">
            <v>92.683834100036378</v>
          </cell>
          <cell r="AM41">
            <v>92.683834100036378</v>
          </cell>
          <cell r="AN41">
            <v>92.683834100036378</v>
          </cell>
          <cell r="AO41">
            <v>92.683834100036378</v>
          </cell>
          <cell r="AP41">
            <v>92.683834100036378</v>
          </cell>
          <cell r="AQ41">
            <v>92.683834100036378</v>
          </cell>
          <cell r="AR41">
            <v>92.683834100036378</v>
          </cell>
          <cell r="AS41">
            <v>92.683834100036378</v>
          </cell>
          <cell r="AT41">
            <v>92.683834100036378</v>
          </cell>
          <cell r="AU41">
            <v>92.683834100036378</v>
          </cell>
          <cell r="AV41">
            <v>92.683834100036378</v>
          </cell>
          <cell r="AW41">
            <v>92.683834100036378</v>
          </cell>
          <cell r="AX41">
            <v>92.683834100036378</v>
          </cell>
          <cell r="AY41">
            <v>92.683834100036378</v>
          </cell>
          <cell r="AZ41">
            <v>92.683834100036378</v>
          </cell>
          <cell r="BA41">
            <v>92.683834100036378</v>
          </cell>
          <cell r="BB41">
            <v>92.683834100036378</v>
          </cell>
          <cell r="BC41">
            <v>92.683834100036378</v>
          </cell>
          <cell r="BD41">
            <v>92.683834100036378</v>
          </cell>
          <cell r="BE41">
            <v>92.683834100036378</v>
          </cell>
          <cell r="BF41">
            <v>92.683834100036378</v>
          </cell>
          <cell r="BG41">
            <v>92.683834100036378</v>
          </cell>
          <cell r="BH41">
            <v>92.683834100036378</v>
          </cell>
          <cell r="BI41">
            <v>92.683834100036378</v>
          </cell>
          <cell r="BJ41">
            <v>92.683834100036378</v>
          </cell>
          <cell r="BK41">
            <v>92.683834100036378</v>
          </cell>
          <cell r="BL41">
            <v>92.683834100036378</v>
          </cell>
          <cell r="BM41">
            <v>92.683834100036378</v>
          </cell>
          <cell r="BN41">
            <v>92.683834100036378</v>
          </cell>
          <cell r="BO41">
            <v>92.683834100036378</v>
          </cell>
          <cell r="BP41">
            <v>92.683834100036378</v>
          </cell>
          <cell r="BQ41">
            <v>92.683834100036378</v>
          </cell>
          <cell r="BR41">
            <v>92.683834100036378</v>
          </cell>
          <cell r="BS41">
            <v>92.683834100036378</v>
          </cell>
          <cell r="BT41">
            <v>92.683834100036378</v>
          </cell>
          <cell r="BU41">
            <v>92.683834100036378</v>
          </cell>
          <cell r="BV41">
            <v>92.683834100036378</v>
          </cell>
          <cell r="BW41">
            <v>92.683834100036378</v>
          </cell>
          <cell r="BX41">
            <v>92.683834100036378</v>
          </cell>
          <cell r="BY41">
            <v>92.683834100036378</v>
          </cell>
          <cell r="BZ41">
            <v>92.683834100036378</v>
          </cell>
        </row>
        <row r="42">
          <cell r="I42" t="str">
            <v>Consensus</v>
          </cell>
          <cell r="J42">
            <v>80</v>
          </cell>
          <cell r="K42">
            <v>100.21003060296533</v>
          </cell>
          <cell r="L42">
            <v>99.125</v>
          </cell>
          <cell r="M42">
            <v>101.56387740300094</v>
          </cell>
          <cell r="N42">
            <v>94.696172952376102</v>
          </cell>
          <cell r="O42">
            <v>90.396964238786012</v>
          </cell>
          <cell r="P42">
            <v>90.85433821103608</v>
          </cell>
          <cell r="Q42">
            <v>91.311712183286147</v>
          </cell>
          <cell r="R42">
            <v>91.769086155536215</v>
          </cell>
          <cell r="S42">
            <v>92.226460127786282</v>
          </cell>
          <cell r="T42">
            <v>92.683834100036378</v>
          </cell>
          <cell r="U42">
            <v>92.683834100036378</v>
          </cell>
          <cell r="V42">
            <v>92.683834100036378</v>
          </cell>
          <cell r="W42">
            <v>92.683834100036378</v>
          </cell>
          <cell r="X42">
            <v>92.683834100036378</v>
          </cell>
          <cell r="Y42">
            <v>92.683834100036378</v>
          </cell>
          <cell r="Z42">
            <v>92.683834100036378</v>
          </cell>
          <cell r="AA42">
            <v>92.683834100036378</v>
          </cell>
          <cell r="AB42">
            <v>92.683834100036378</v>
          </cell>
          <cell r="AC42">
            <v>92.683834100036378</v>
          </cell>
          <cell r="AD42">
            <v>92.683834100036378</v>
          </cell>
          <cell r="AE42">
            <v>92.683834100036378</v>
          </cell>
          <cell r="AF42">
            <v>92.683834100036378</v>
          </cell>
          <cell r="AG42">
            <v>92.683834100036378</v>
          </cell>
          <cell r="AH42">
            <v>92.683834100036378</v>
          </cell>
          <cell r="AI42">
            <v>92.683834100036378</v>
          </cell>
          <cell r="AJ42">
            <v>92.683834100036378</v>
          </cell>
          <cell r="AK42">
            <v>92.683834100036378</v>
          </cell>
          <cell r="AL42">
            <v>92.683834100036378</v>
          </cell>
          <cell r="AM42">
            <v>92.683834100036378</v>
          </cell>
          <cell r="AN42">
            <v>92.683834100036378</v>
          </cell>
          <cell r="AO42">
            <v>92.683834100036378</v>
          </cell>
          <cell r="AP42">
            <v>92.683834100036378</v>
          </cell>
          <cell r="AQ42">
            <v>92.683834100036378</v>
          </cell>
          <cell r="AR42">
            <v>92.683834100036378</v>
          </cell>
          <cell r="AS42">
            <v>92.683834100036378</v>
          </cell>
          <cell r="AT42">
            <v>92.683834100036378</v>
          </cell>
          <cell r="AU42">
            <v>92.683834100036378</v>
          </cell>
          <cell r="AV42">
            <v>92.683834100036378</v>
          </cell>
          <cell r="AW42">
            <v>92.683834100036378</v>
          </cell>
          <cell r="AX42">
            <v>92.683834100036378</v>
          </cell>
          <cell r="AY42">
            <v>92.683834100036378</v>
          </cell>
          <cell r="AZ42">
            <v>92.683834100036378</v>
          </cell>
          <cell r="BA42">
            <v>92.683834100036378</v>
          </cell>
          <cell r="BB42">
            <v>92.683834100036378</v>
          </cell>
          <cell r="BC42">
            <v>92.683834100036378</v>
          </cell>
          <cell r="BD42">
            <v>92.683834100036378</v>
          </cell>
          <cell r="BE42">
            <v>92.683834100036378</v>
          </cell>
          <cell r="BF42">
            <v>92.683834100036378</v>
          </cell>
          <cell r="BG42">
            <v>92.683834100036378</v>
          </cell>
          <cell r="BH42">
            <v>92.683834100036378</v>
          </cell>
          <cell r="BI42">
            <v>92.683834100036378</v>
          </cell>
          <cell r="BJ42">
            <v>92.683834100036378</v>
          </cell>
          <cell r="BK42">
            <v>92.683834100036378</v>
          </cell>
          <cell r="BL42">
            <v>92.683834100036378</v>
          </cell>
          <cell r="BM42">
            <v>92.683834100036378</v>
          </cell>
          <cell r="BN42">
            <v>92.683834100036378</v>
          </cell>
          <cell r="BO42">
            <v>92.683834100036378</v>
          </cell>
          <cell r="BP42">
            <v>92.683834100036378</v>
          </cell>
          <cell r="BQ42">
            <v>92.683834100036378</v>
          </cell>
          <cell r="BR42">
            <v>92.683834100036378</v>
          </cell>
          <cell r="BS42">
            <v>92.683834100036378</v>
          </cell>
          <cell r="BT42">
            <v>92.683834100036378</v>
          </cell>
          <cell r="BU42">
            <v>92.683834100036378</v>
          </cell>
          <cell r="BV42">
            <v>92.683834100036378</v>
          </cell>
          <cell r="BW42">
            <v>92.683834100036378</v>
          </cell>
          <cell r="BX42">
            <v>92.683834100036378</v>
          </cell>
          <cell r="BY42">
            <v>92.683834100036378</v>
          </cell>
          <cell r="BZ42">
            <v>92.683834100036378</v>
          </cell>
        </row>
        <row r="43">
          <cell r="I43" t="str">
            <v>OT Management</v>
          </cell>
          <cell r="J43">
            <v>80</v>
          </cell>
          <cell r="K43">
            <v>102.15880000000001</v>
          </cell>
          <cell r="L43">
            <v>101.77777777777777</v>
          </cell>
          <cell r="M43">
            <v>101.49677701300122</v>
          </cell>
          <cell r="N43">
            <v>93.282458017622005</v>
          </cell>
          <cell r="O43">
            <v>90.724653914085948</v>
          </cell>
          <cell r="P43">
            <v>90.451389016097195</v>
          </cell>
          <cell r="Q43">
            <v>90.178124118108443</v>
          </cell>
          <cell r="R43">
            <v>89.90485922011969</v>
          </cell>
          <cell r="S43">
            <v>89.631594322130937</v>
          </cell>
          <cell r="T43">
            <v>89.358329424142184</v>
          </cell>
          <cell r="U43">
            <v>89.358329424142184</v>
          </cell>
          <cell r="V43">
            <v>89.358329424142184</v>
          </cell>
          <cell r="W43">
            <v>89.358329424142184</v>
          </cell>
          <cell r="X43">
            <v>89.358329424142184</v>
          </cell>
          <cell r="Y43">
            <v>89.358329424142184</v>
          </cell>
          <cell r="Z43">
            <v>89.358329424142184</v>
          </cell>
          <cell r="AA43">
            <v>89.358329424142184</v>
          </cell>
          <cell r="AB43">
            <v>89.358329424142184</v>
          </cell>
          <cell r="AC43">
            <v>89.358329424142184</v>
          </cell>
          <cell r="AD43">
            <v>89.358329424142184</v>
          </cell>
          <cell r="AE43">
            <v>89.358329424142184</v>
          </cell>
          <cell r="AF43">
            <v>89.358329424142184</v>
          </cell>
          <cell r="AG43">
            <v>89.358329424142184</v>
          </cell>
          <cell r="AH43">
            <v>89.358329424142184</v>
          </cell>
          <cell r="AI43">
            <v>89.358329424142184</v>
          </cell>
          <cell r="AJ43">
            <v>89.358329424142184</v>
          </cell>
          <cell r="AK43">
            <v>89.358329424142184</v>
          </cell>
          <cell r="AL43">
            <v>89.358329424142184</v>
          </cell>
          <cell r="AM43">
            <v>89.358329424142184</v>
          </cell>
          <cell r="AN43">
            <v>89.358329424142184</v>
          </cell>
          <cell r="AO43">
            <v>89.358329424142184</v>
          </cell>
          <cell r="AP43">
            <v>89.358329424142184</v>
          </cell>
          <cell r="AQ43">
            <v>89.358329424142184</v>
          </cell>
          <cell r="AR43">
            <v>89.358329424142184</v>
          </cell>
          <cell r="AS43">
            <v>89.358329424142184</v>
          </cell>
          <cell r="AT43">
            <v>89.358329424142184</v>
          </cell>
          <cell r="AU43">
            <v>89.358329424142184</v>
          </cell>
          <cell r="AV43">
            <v>89.358329424142184</v>
          </cell>
          <cell r="AW43">
            <v>89.358329424142184</v>
          </cell>
          <cell r="AX43">
            <v>89.358329424142184</v>
          </cell>
          <cell r="AY43">
            <v>89.358329424142184</v>
          </cell>
          <cell r="AZ43">
            <v>89.358329424142184</v>
          </cell>
          <cell r="BA43">
            <v>89.358329424142184</v>
          </cell>
          <cell r="BB43">
            <v>89.358329424142184</v>
          </cell>
          <cell r="BC43">
            <v>89.358329424142184</v>
          </cell>
          <cell r="BD43">
            <v>89.358329424142184</v>
          </cell>
          <cell r="BE43">
            <v>89.358329424142184</v>
          </cell>
          <cell r="BF43">
            <v>89.358329424142184</v>
          </cell>
          <cell r="BG43">
            <v>89.358329424142184</v>
          </cell>
          <cell r="BH43">
            <v>89.358329424142184</v>
          </cell>
          <cell r="BI43">
            <v>89.358329424142184</v>
          </cell>
          <cell r="BJ43">
            <v>89.358329424142184</v>
          </cell>
          <cell r="BK43">
            <v>89.358329424142184</v>
          </cell>
          <cell r="BL43">
            <v>89.358329424142184</v>
          </cell>
          <cell r="BM43">
            <v>89.358329424142184</v>
          </cell>
          <cell r="BN43">
            <v>89.358329424142184</v>
          </cell>
          <cell r="BO43">
            <v>89.358329424142184</v>
          </cell>
          <cell r="BP43">
            <v>89.358329424142184</v>
          </cell>
          <cell r="BQ43">
            <v>89.358329424142184</v>
          </cell>
          <cell r="BR43">
            <v>89.358329424142184</v>
          </cell>
          <cell r="BS43">
            <v>89.358329424142184</v>
          </cell>
          <cell r="BT43">
            <v>89.358329424142184</v>
          </cell>
          <cell r="BU43">
            <v>89.358329424142184</v>
          </cell>
          <cell r="BV43">
            <v>89.358329424142184</v>
          </cell>
          <cell r="BW43">
            <v>89.358329424142184</v>
          </cell>
          <cell r="BX43">
            <v>89.358329424142184</v>
          </cell>
          <cell r="BY43">
            <v>89.358329424142184</v>
          </cell>
          <cell r="BZ43">
            <v>89.358329424142184</v>
          </cell>
        </row>
        <row r="44">
          <cell r="I44" t="str">
            <v>Lender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1</v>
          </cell>
          <cell r="T44">
            <v>1</v>
          </cell>
          <cell r="U44">
            <v>1</v>
          </cell>
          <cell r="V44">
            <v>1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  <cell r="AA44">
            <v>1</v>
          </cell>
          <cell r="AB44">
            <v>1</v>
          </cell>
          <cell r="AC44">
            <v>1</v>
          </cell>
          <cell r="AD44">
            <v>1</v>
          </cell>
          <cell r="AE44">
            <v>1</v>
          </cell>
          <cell r="AF44">
            <v>1</v>
          </cell>
          <cell r="AG44">
            <v>1</v>
          </cell>
          <cell r="AH44">
            <v>1</v>
          </cell>
          <cell r="AI44">
            <v>1</v>
          </cell>
          <cell r="AJ44">
            <v>1</v>
          </cell>
          <cell r="AK44">
            <v>1</v>
          </cell>
          <cell r="AL44">
            <v>1</v>
          </cell>
          <cell r="AM44">
            <v>1</v>
          </cell>
          <cell r="AN44">
            <v>1</v>
          </cell>
          <cell r="AO44">
            <v>1</v>
          </cell>
          <cell r="AP44">
            <v>1</v>
          </cell>
          <cell r="AQ44">
            <v>1</v>
          </cell>
          <cell r="AR44">
            <v>1</v>
          </cell>
          <cell r="AS44">
            <v>1</v>
          </cell>
          <cell r="AT44">
            <v>1</v>
          </cell>
          <cell r="AU44">
            <v>1</v>
          </cell>
          <cell r="AV44">
            <v>1</v>
          </cell>
          <cell r="AW44">
            <v>1</v>
          </cell>
          <cell r="AX44">
            <v>1</v>
          </cell>
          <cell r="AY44">
            <v>1</v>
          </cell>
          <cell r="AZ44">
            <v>1</v>
          </cell>
          <cell r="BA44">
            <v>1</v>
          </cell>
          <cell r="BB44">
            <v>1</v>
          </cell>
          <cell r="BC44">
            <v>1</v>
          </cell>
          <cell r="BD44">
            <v>1</v>
          </cell>
          <cell r="BE44">
            <v>1</v>
          </cell>
          <cell r="BF44">
            <v>1</v>
          </cell>
          <cell r="BG44">
            <v>1</v>
          </cell>
          <cell r="BH44">
            <v>1</v>
          </cell>
          <cell r="BI44">
            <v>1</v>
          </cell>
          <cell r="BJ44">
            <v>1</v>
          </cell>
          <cell r="BK44">
            <v>1</v>
          </cell>
          <cell r="BL44">
            <v>1</v>
          </cell>
          <cell r="BM44">
            <v>1</v>
          </cell>
          <cell r="BN44">
            <v>1</v>
          </cell>
          <cell r="BO44">
            <v>1</v>
          </cell>
          <cell r="BP44">
            <v>1</v>
          </cell>
          <cell r="BQ44">
            <v>1</v>
          </cell>
          <cell r="BR44">
            <v>1</v>
          </cell>
          <cell r="BS44">
            <v>1</v>
          </cell>
          <cell r="BT44">
            <v>1</v>
          </cell>
          <cell r="BU44">
            <v>1</v>
          </cell>
          <cell r="BV44">
            <v>1</v>
          </cell>
          <cell r="BW44">
            <v>1</v>
          </cell>
          <cell r="BX44">
            <v>1</v>
          </cell>
          <cell r="BY44">
            <v>1</v>
          </cell>
          <cell r="BZ44">
            <v>1</v>
          </cell>
        </row>
        <row r="45">
          <cell r="I45" t="str">
            <v>Consensus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</row>
        <row r="46">
          <cell r="I46" t="str">
            <v>OT Management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  <cell r="S46">
            <v>1</v>
          </cell>
          <cell r="T46">
            <v>1</v>
          </cell>
          <cell r="U46">
            <v>1</v>
          </cell>
          <cell r="V46">
            <v>1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</row>
        <row r="61">
          <cell r="I61" t="str">
            <v>Lender</v>
          </cell>
          <cell r="J61">
            <v>6.75</v>
          </cell>
          <cell r="K61">
            <v>6.41</v>
          </cell>
          <cell r="L61">
            <v>6.41</v>
          </cell>
          <cell r="M61">
            <v>6.41</v>
          </cell>
          <cell r="N61">
            <v>6.41</v>
          </cell>
          <cell r="O61">
            <v>6.41</v>
          </cell>
          <cell r="P61">
            <v>6.41</v>
          </cell>
          <cell r="Q61">
            <v>6.41</v>
          </cell>
          <cell r="R61">
            <v>6.41</v>
          </cell>
          <cell r="S61">
            <v>6.41</v>
          </cell>
          <cell r="T61">
            <v>6.41</v>
          </cell>
          <cell r="U61">
            <v>6.41</v>
          </cell>
          <cell r="V61">
            <v>6.41</v>
          </cell>
          <cell r="W61">
            <v>6.41</v>
          </cell>
          <cell r="X61">
            <v>6.41</v>
          </cell>
          <cell r="Y61">
            <v>6.41</v>
          </cell>
          <cell r="Z61">
            <v>6.41</v>
          </cell>
          <cell r="AA61">
            <v>6.41</v>
          </cell>
          <cell r="AB61">
            <v>6.41</v>
          </cell>
          <cell r="AC61">
            <v>6.41</v>
          </cell>
          <cell r="AD61">
            <v>6.41</v>
          </cell>
          <cell r="AE61">
            <v>6.41</v>
          </cell>
          <cell r="AF61">
            <v>6.41</v>
          </cell>
          <cell r="AG61">
            <v>6.41</v>
          </cell>
          <cell r="AH61">
            <v>6.41</v>
          </cell>
          <cell r="AI61">
            <v>6.41</v>
          </cell>
          <cell r="AJ61">
            <v>6.41</v>
          </cell>
          <cell r="AK61">
            <v>6.41</v>
          </cell>
          <cell r="AL61">
            <v>6.41</v>
          </cell>
          <cell r="AM61">
            <v>6.41</v>
          </cell>
          <cell r="AN61">
            <v>6.41</v>
          </cell>
          <cell r="AO61">
            <v>6.41</v>
          </cell>
          <cell r="AP61">
            <v>6.41</v>
          </cell>
          <cell r="AQ61">
            <v>6.41</v>
          </cell>
          <cell r="AR61">
            <v>6.41</v>
          </cell>
          <cell r="AS61">
            <v>6.41</v>
          </cell>
          <cell r="AT61">
            <v>6.41</v>
          </cell>
          <cell r="AU61">
            <v>6.41</v>
          </cell>
          <cell r="AV61">
            <v>6.41</v>
          </cell>
          <cell r="AW61">
            <v>6.41</v>
          </cell>
          <cell r="AX61">
            <v>6.41</v>
          </cell>
          <cell r="AY61">
            <v>6.41</v>
          </cell>
          <cell r="AZ61">
            <v>6.41</v>
          </cell>
          <cell r="BA61">
            <v>6.41</v>
          </cell>
          <cell r="BB61">
            <v>6.41</v>
          </cell>
          <cell r="BC61">
            <v>6.41</v>
          </cell>
          <cell r="BD61">
            <v>6.41</v>
          </cell>
          <cell r="BE61">
            <v>6.41</v>
          </cell>
          <cell r="BF61">
            <v>6.41</v>
          </cell>
          <cell r="BG61">
            <v>6.41</v>
          </cell>
          <cell r="BH61">
            <v>6.41</v>
          </cell>
          <cell r="BI61">
            <v>6.41</v>
          </cell>
          <cell r="BJ61">
            <v>6.41</v>
          </cell>
          <cell r="BK61">
            <v>6.41</v>
          </cell>
          <cell r="BL61">
            <v>6.41</v>
          </cell>
          <cell r="BM61">
            <v>6.41</v>
          </cell>
          <cell r="BN61">
            <v>6.41</v>
          </cell>
          <cell r="BO61">
            <v>6.41</v>
          </cell>
          <cell r="BP61">
            <v>6.41</v>
          </cell>
          <cell r="BQ61">
            <v>6.41</v>
          </cell>
          <cell r="BR61">
            <v>6.41</v>
          </cell>
          <cell r="BS61">
            <v>6.41</v>
          </cell>
          <cell r="BT61">
            <v>6.41</v>
          </cell>
          <cell r="BU61">
            <v>6.41</v>
          </cell>
          <cell r="BV61">
            <v>6.41</v>
          </cell>
          <cell r="BW61">
            <v>6.41</v>
          </cell>
          <cell r="BX61">
            <v>6.41</v>
          </cell>
          <cell r="BY61">
            <v>6.41</v>
          </cell>
          <cell r="BZ61">
            <v>6.41</v>
          </cell>
        </row>
        <row r="62">
          <cell r="I62" t="str">
            <v>Consensus</v>
          </cell>
          <cell r="J62">
            <v>6.75</v>
          </cell>
          <cell r="K62">
            <v>6.41</v>
          </cell>
          <cell r="L62">
            <v>6.41</v>
          </cell>
          <cell r="M62">
            <v>6.41</v>
          </cell>
          <cell r="N62">
            <v>6.41</v>
          </cell>
          <cell r="O62">
            <v>6.41</v>
          </cell>
          <cell r="P62">
            <v>6.41</v>
          </cell>
          <cell r="Q62">
            <v>6.41</v>
          </cell>
          <cell r="R62">
            <v>6.41</v>
          </cell>
          <cell r="S62">
            <v>6.41</v>
          </cell>
          <cell r="T62">
            <v>6.41</v>
          </cell>
          <cell r="U62">
            <v>6.41</v>
          </cell>
          <cell r="V62">
            <v>6.41</v>
          </cell>
          <cell r="W62">
            <v>6.41</v>
          </cell>
          <cell r="X62">
            <v>6.41</v>
          </cell>
          <cell r="Y62">
            <v>6.41</v>
          </cell>
          <cell r="Z62">
            <v>6.41</v>
          </cell>
          <cell r="AA62">
            <v>6.41</v>
          </cell>
          <cell r="AB62">
            <v>6.41</v>
          </cell>
          <cell r="AC62">
            <v>6.41</v>
          </cell>
          <cell r="AD62">
            <v>6.41</v>
          </cell>
          <cell r="AE62">
            <v>6.41</v>
          </cell>
          <cell r="AF62">
            <v>6.41</v>
          </cell>
          <cell r="AG62">
            <v>6.41</v>
          </cell>
          <cell r="AH62">
            <v>6.41</v>
          </cell>
          <cell r="AI62">
            <v>6.41</v>
          </cell>
          <cell r="AJ62">
            <v>6.41</v>
          </cell>
          <cell r="AK62">
            <v>6.41</v>
          </cell>
          <cell r="AL62">
            <v>6.41</v>
          </cell>
          <cell r="AM62">
            <v>6.41</v>
          </cell>
          <cell r="AN62">
            <v>6.41</v>
          </cell>
          <cell r="AO62">
            <v>6.41</v>
          </cell>
          <cell r="AP62">
            <v>6.41</v>
          </cell>
          <cell r="AQ62">
            <v>6.41</v>
          </cell>
          <cell r="AR62">
            <v>6.41</v>
          </cell>
          <cell r="AS62">
            <v>6.41</v>
          </cell>
          <cell r="AT62">
            <v>6.41</v>
          </cell>
          <cell r="AU62">
            <v>6.41</v>
          </cell>
          <cell r="AV62">
            <v>6.41</v>
          </cell>
          <cell r="AW62">
            <v>6.41</v>
          </cell>
          <cell r="AX62">
            <v>6.41</v>
          </cell>
          <cell r="AY62">
            <v>6.41</v>
          </cell>
          <cell r="AZ62">
            <v>6.41</v>
          </cell>
          <cell r="BA62">
            <v>6.41</v>
          </cell>
          <cell r="BB62">
            <v>6.41</v>
          </cell>
          <cell r="BC62">
            <v>6.41</v>
          </cell>
          <cell r="BD62">
            <v>6.41</v>
          </cell>
          <cell r="BE62">
            <v>6.41</v>
          </cell>
          <cell r="BF62">
            <v>6.41</v>
          </cell>
          <cell r="BG62">
            <v>6.41</v>
          </cell>
          <cell r="BH62">
            <v>6.41</v>
          </cell>
          <cell r="BI62">
            <v>6.41</v>
          </cell>
          <cell r="BJ62">
            <v>6.41</v>
          </cell>
          <cell r="BK62">
            <v>6.41</v>
          </cell>
          <cell r="BL62">
            <v>6.41</v>
          </cell>
          <cell r="BM62">
            <v>6.41</v>
          </cell>
          <cell r="BN62">
            <v>6.41</v>
          </cell>
          <cell r="BO62">
            <v>6.41</v>
          </cell>
          <cell r="BP62">
            <v>6.41</v>
          </cell>
          <cell r="BQ62">
            <v>6.41</v>
          </cell>
          <cell r="BR62">
            <v>6.41</v>
          </cell>
          <cell r="BS62">
            <v>6.41</v>
          </cell>
          <cell r="BT62">
            <v>6.41</v>
          </cell>
          <cell r="BU62">
            <v>6.41</v>
          </cell>
          <cell r="BV62">
            <v>6.41</v>
          </cell>
          <cell r="BW62">
            <v>6.41</v>
          </cell>
          <cell r="BX62">
            <v>6.41</v>
          </cell>
          <cell r="BY62">
            <v>6.41</v>
          </cell>
          <cell r="BZ62">
            <v>6.41</v>
          </cell>
        </row>
        <row r="63">
          <cell r="I63" t="str">
            <v>OT Management</v>
          </cell>
          <cell r="J63">
            <v>6.75</v>
          </cell>
          <cell r="K63">
            <v>6.43</v>
          </cell>
          <cell r="L63">
            <v>5.89</v>
          </cell>
          <cell r="M63">
            <v>5.45</v>
          </cell>
          <cell r="N63">
            <v>5.08</v>
          </cell>
          <cell r="O63">
            <v>4.91</v>
          </cell>
          <cell r="P63">
            <v>4.82</v>
          </cell>
          <cell r="Q63">
            <v>4.7300000000000004</v>
          </cell>
          <cell r="R63">
            <v>4.7300000000000004</v>
          </cell>
          <cell r="S63">
            <v>4.7300000000000004</v>
          </cell>
          <cell r="T63">
            <v>4.7300000000000004</v>
          </cell>
          <cell r="U63">
            <v>4.7300000000000004</v>
          </cell>
          <cell r="V63">
            <v>4.7300000000000004</v>
          </cell>
          <cell r="W63">
            <v>4.7300000000000004</v>
          </cell>
          <cell r="X63">
            <v>4.7300000000000004</v>
          </cell>
          <cell r="Y63">
            <v>4.7300000000000004</v>
          </cell>
          <cell r="Z63">
            <v>4.7300000000000004</v>
          </cell>
          <cell r="AA63">
            <v>4.7300000000000004</v>
          </cell>
          <cell r="AB63">
            <v>4.7300000000000004</v>
          </cell>
          <cell r="AC63">
            <v>4.7300000000000004</v>
          </cell>
          <cell r="AD63">
            <v>4.7300000000000004</v>
          </cell>
          <cell r="AE63">
            <v>4.7300000000000004</v>
          </cell>
          <cell r="AF63">
            <v>4.7300000000000004</v>
          </cell>
          <cell r="AG63">
            <v>4.7300000000000004</v>
          </cell>
          <cell r="AH63">
            <v>4.7300000000000004</v>
          </cell>
          <cell r="AI63">
            <v>4.7300000000000004</v>
          </cell>
          <cell r="AJ63">
            <v>4.7300000000000004</v>
          </cell>
          <cell r="AK63">
            <v>4.7300000000000004</v>
          </cell>
          <cell r="AL63">
            <v>4.7300000000000004</v>
          </cell>
          <cell r="AM63">
            <v>4.7300000000000004</v>
          </cell>
          <cell r="AN63">
            <v>4.7300000000000004</v>
          </cell>
          <cell r="AO63">
            <v>4.7300000000000004</v>
          </cell>
          <cell r="AP63">
            <v>4.7300000000000004</v>
          </cell>
          <cell r="AQ63">
            <v>4.7300000000000004</v>
          </cell>
          <cell r="AR63">
            <v>4.7300000000000004</v>
          </cell>
          <cell r="AS63">
            <v>4.7300000000000004</v>
          </cell>
          <cell r="AT63">
            <v>4.7300000000000004</v>
          </cell>
          <cell r="AU63">
            <v>4.7300000000000004</v>
          </cell>
          <cell r="AV63">
            <v>4.7300000000000004</v>
          </cell>
          <cell r="AW63">
            <v>4.7300000000000004</v>
          </cell>
          <cell r="AX63">
            <v>4.7300000000000004</v>
          </cell>
          <cell r="AY63">
            <v>4.7300000000000004</v>
          </cell>
          <cell r="AZ63">
            <v>4.7300000000000004</v>
          </cell>
          <cell r="BA63">
            <v>4.7300000000000004</v>
          </cell>
          <cell r="BB63">
            <v>4.7300000000000004</v>
          </cell>
          <cell r="BC63">
            <v>4.7300000000000004</v>
          </cell>
          <cell r="BD63">
            <v>4.7300000000000004</v>
          </cell>
          <cell r="BE63">
            <v>4.7300000000000004</v>
          </cell>
          <cell r="BF63">
            <v>4.7300000000000004</v>
          </cell>
          <cell r="BG63">
            <v>4.7300000000000004</v>
          </cell>
          <cell r="BH63">
            <v>4.7300000000000004</v>
          </cell>
          <cell r="BI63">
            <v>4.7300000000000004</v>
          </cell>
          <cell r="BJ63">
            <v>4.7300000000000004</v>
          </cell>
          <cell r="BK63">
            <v>4.7300000000000004</v>
          </cell>
          <cell r="BL63">
            <v>4.7300000000000004</v>
          </cell>
          <cell r="BM63">
            <v>4.7300000000000004</v>
          </cell>
          <cell r="BN63">
            <v>4.7300000000000004</v>
          </cell>
          <cell r="BO63">
            <v>4.7300000000000004</v>
          </cell>
          <cell r="BP63">
            <v>4.7300000000000004</v>
          </cell>
          <cell r="BQ63">
            <v>4.7300000000000004</v>
          </cell>
          <cell r="BR63">
            <v>4.7300000000000004</v>
          </cell>
          <cell r="BS63">
            <v>4.7300000000000004</v>
          </cell>
          <cell r="BT63">
            <v>4.7300000000000004</v>
          </cell>
          <cell r="BU63">
            <v>4.7300000000000004</v>
          </cell>
          <cell r="BV63">
            <v>4.7300000000000004</v>
          </cell>
          <cell r="BW63">
            <v>4.7300000000000004</v>
          </cell>
          <cell r="BX63">
            <v>4.7300000000000004</v>
          </cell>
          <cell r="BY63">
            <v>4.7300000000000004</v>
          </cell>
          <cell r="BZ63">
            <v>4.7300000000000004</v>
          </cell>
        </row>
        <row r="208">
          <cell r="I208">
            <v>100</v>
          </cell>
        </row>
        <row r="216">
          <cell r="I216" t="str">
            <v>Zero</v>
          </cell>
        </row>
        <row r="217">
          <cell r="I217" t="str">
            <v>Run Macro</v>
          </cell>
        </row>
      </sheetData>
      <sheetData sheetId="4"/>
      <sheetData sheetId="5">
        <row r="3">
          <cell r="H3">
            <v>8134.0126909807614</v>
          </cell>
        </row>
        <row r="5">
          <cell r="I5">
            <v>2065</v>
          </cell>
        </row>
        <row r="58">
          <cell r="L58">
            <v>0.95346258924559224</v>
          </cell>
          <cell r="M58">
            <v>0.86678417204144742</v>
          </cell>
          <cell r="N58">
            <v>0.78798561094677033</v>
          </cell>
          <cell r="O58">
            <v>0.71635055540615489</v>
          </cell>
          <cell r="P58">
            <v>0.65122777764195883</v>
          </cell>
          <cell r="Q58">
            <v>0.59202525240178083</v>
          </cell>
          <cell r="R58">
            <v>0.53820477491070973</v>
          </cell>
          <cell r="S58">
            <v>0.48927706810064514</v>
          </cell>
          <cell r="T58">
            <v>0.44479733463695009</v>
          </cell>
          <cell r="U58">
            <v>0.4043612133063183</v>
          </cell>
          <cell r="V58">
            <v>0.36760110300574383</v>
          </cell>
          <cell r="W58">
            <v>0.33418282091431251</v>
          </cell>
          <cell r="X58">
            <v>0.30380256446755688</v>
          </cell>
          <cell r="Y58">
            <v>0.27618414951596076</v>
          </cell>
          <cell r="Z58">
            <v>0.25107649955996431</v>
          </cell>
          <cell r="AA58">
            <v>0.22825136323633116</v>
          </cell>
          <cell r="AB58">
            <v>0.20750123930575562</v>
          </cell>
          <cell r="AC58">
            <v>0.18863749027795962</v>
          </cell>
          <cell r="AD58">
            <v>0.17148862752541782</v>
          </cell>
          <cell r="AE58">
            <v>0.15589875229583436</v>
          </cell>
          <cell r="AF58">
            <v>0.14172613845075852</v>
          </cell>
          <cell r="AG58">
            <v>0.1288419440461441</v>
          </cell>
          <cell r="AH58">
            <v>0.11712904004194918</v>
          </cell>
          <cell r="AI58">
            <v>0.10648094549268106</v>
          </cell>
          <cell r="AJ58">
            <v>9.6800859538800965E-2</v>
          </cell>
          <cell r="AK58">
            <v>8.8000781398909919E-2</v>
          </cell>
          <cell r="AL58">
            <v>8.0000710362645402E-2</v>
          </cell>
          <cell r="AM58">
            <v>7.272791851149582E-2</v>
          </cell>
          <cell r="AN58">
            <v>6.6116289555905275E-2</v>
          </cell>
          <cell r="AO58">
            <v>6.0105717778095702E-2</v>
          </cell>
          <cell r="AP58">
            <v>5.4641561616450646E-2</v>
          </cell>
          <cell r="AQ58">
            <v>4.967414692404603E-2</v>
          </cell>
          <cell r="AR58">
            <v>4.5158315385496389E-2</v>
          </cell>
          <cell r="AS58">
            <v>4.1053013986814886E-2</v>
          </cell>
          <cell r="AT58">
            <v>3.7320921806195353E-2</v>
          </cell>
          <cell r="AU58">
            <v>3.3928110732904866E-2</v>
          </cell>
          <cell r="AV58">
            <v>3.0843737029913505E-2</v>
          </cell>
          <cell r="AW58">
            <v>2.8039760936285012E-2</v>
          </cell>
          <cell r="AX58">
            <v>2.5490691760259102E-2</v>
          </cell>
          <cell r="AY58">
            <v>2.3173356145690084E-2</v>
          </cell>
          <cell r="AZ58">
            <v>2.1066687405172806E-2</v>
          </cell>
          <cell r="BA58">
            <v>1.9151534004702545E-2</v>
          </cell>
          <cell r="BB58">
            <v>1.7410485458820502E-2</v>
          </cell>
          <cell r="BC58">
            <v>1.5827714053473173E-2</v>
          </cell>
          <cell r="BD58">
            <v>1.4388830957702884E-2</v>
          </cell>
          <cell r="BE58">
            <v>1.3080755416093532E-2</v>
          </cell>
          <cell r="BF58">
            <v>1.1891595832812305E-2</v>
          </cell>
          <cell r="BG58">
            <v>1.0810541666193005E-2</v>
          </cell>
          <cell r="BH58">
            <v>9.8277651510845412E-3</v>
          </cell>
          <cell r="BI58">
            <v>8.9343319555314025E-3</v>
          </cell>
          <cell r="BJ58">
            <v>8.1221199595740041E-3</v>
          </cell>
          <cell r="BK58">
            <v>7.3837454177945487E-3</v>
          </cell>
          <cell r="BL58">
            <v>6.7124958343586817E-3</v>
          </cell>
          <cell r="BM58">
            <v>6.1022689403260697E-3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</sheetData>
      <sheetData sheetId="6">
        <row r="46">
          <cell r="I46">
            <v>8134.0126909807614</v>
          </cell>
        </row>
        <row r="47">
          <cell r="I47">
            <v>0</v>
          </cell>
        </row>
        <row r="775">
          <cell r="I775">
            <v>0</v>
          </cell>
        </row>
      </sheetData>
      <sheetData sheetId="7">
        <row r="10">
          <cell r="I10">
            <v>0</v>
          </cell>
        </row>
      </sheetData>
      <sheetData sheetId="8">
        <row r="62">
          <cell r="K62">
            <v>-3106.6322683255262</v>
          </cell>
        </row>
      </sheetData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 "/>
      <sheetName val="6"/>
      <sheetName val="7"/>
      <sheetName val="8"/>
      <sheetName val="9"/>
      <sheetName val="10"/>
      <sheetName val="11"/>
      <sheetName val="13 "/>
      <sheetName val="14"/>
      <sheetName val="Table 2[F]"/>
      <sheetName val="Table 2[E]"/>
      <sheetName val="Table 3[F]"/>
      <sheetName val="Table 3[E] "/>
      <sheetName val="SUMMARY TABLE"/>
      <sheetName val="SR-03-03-tables(1-14)"/>
      <sheetName val="CPIINDEX"/>
      <sheetName val="Imp"/>
      <sheetName val="DSA output"/>
      <sheetName val="CIRRs"/>
      <sheetName val=""/>
      <sheetName val="FS"/>
      <sheetName val="Savings &amp; Invest."/>
      <sheetName val="5_"/>
      <sheetName val="13_"/>
      <sheetName val="Table_2[F]"/>
      <sheetName val="Table_2[E]"/>
      <sheetName val="Table_3[F]"/>
      <sheetName val="Table_3[E]_"/>
      <sheetName val="DSA_output"/>
      <sheetName val="SUMMARY_TABLE"/>
      <sheetName val="5_1"/>
      <sheetName val="13_1"/>
      <sheetName val="Table_2[F]1"/>
      <sheetName val="Table_2[E]1"/>
      <sheetName val="Table_3[F]1"/>
      <sheetName val="Table_3[E]_1"/>
      <sheetName val="SUMMARY_TABLE1"/>
      <sheetName val="DSA_output1"/>
      <sheetName val="source"/>
      <sheetName val="2.ЦалингийнСудалгааТайлбар"/>
      <sheetName val="ТөрөөсИргэдэд(нэрс)"/>
      <sheetName val="УрсгалШилжүүлэг(нэрс)"/>
      <sheetName val="Индек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 ODS (A)"/>
      <sheetName val="ControlSheet"/>
      <sheetName val="WEO Data Set (A)"/>
      <sheetName val="WEO Data Set (Q)"/>
      <sheetName val="IN BOM_Exports"/>
      <sheetName val="Exports"/>
      <sheetName val="IN BOM_Imports "/>
      <sheetName val="Imports"/>
      <sheetName val="Trade Indicators"/>
      <sheetName val="Table 38 (2)"/>
      <sheetName val="Services"/>
      <sheetName val="Short-term Capital"/>
      <sheetName val="BOP"/>
      <sheetName val="Projection print "/>
      <sheetName val="CFLOW-BOM"/>
      <sheetName val="Input WEO(Q5)-BOP"/>
      <sheetName val="Input WEO(Q6)-BOP"/>
      <sheetName val="Input WEO(Q7)-Ext.Debt"/>
      <sheetName val="Output to other sectors"/>
      <sheetName val="IN-Debt_File"/>
      <sheetName val="BOP Summary (T34)"/>
      <sheetName val="Major import(T36)"/>
      <sheetName val="Tradedirection (T37)"/>
      <sheetName val="Services(T38)"/>
      <sheetName val="IN BOP_BOM_STA"/>
      <sheetName val="IN BOP_BOM_BPM5"/>
      <sheetName val="Parameters"/>
      <sheetName val="Cash Flow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Cent-Rev"/>
      <sheetName val="Eco-Gen"/>
      <sheetName val="Transfer"/>
      <sheetName val="VAT"/>
      <sheetName val="GRANT"/>
      <sheetName val="SocialSecurity"/>
      <sheetName val="children"/>
      <sheetName val="dev-fund"/>
      <sheetName val="cent-exp-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1">
          <cell r="X11" t="str">
            <v>1100000000</v>
          </cell>
        </row>
        <row r="12">
          <cell r="X12" t="str">
            <v>1200000000</v>
          </cell>
        </row>
        <row r="13">
          <cell r="X13" t="str">
            <v>1300000000</v>
          </cell>
        </row>
        <row r="14">
          <cell r="X14" t="str">
            <v>1301000000</v>
          </cell>
        </row>
        <row r="15">
          <cell r="X15" t="str">
            <v>1301010000</v>
          </cell>
        </row>
        <row r="16">
          <cell r="X16" t="str">
            <v>1301010100</v>
          </cell>
        </row>
        <row r="17">
          <cell r="X17" t="str">
            <v>1301010400</v>
          </cell>
        </row>
        <row r="18">
          <cell r="X18" t="str">
            <v>1301010500</v>
          </cell>
        </row>
        <row r="19">
          <cell r="X19" t="str">
            <v>1301020000</v>
          </cell>
        </row>
        <row r="20">
          <cell r="X20" t="str">
            <v>1301020100</v>
          </cell>
        </row>
        <row r="21">
          <cell r="X21" t="str">
            <v>1301020101</v>
          </cell>
        </row>
        <row r="22">
          <cell r="X22" t="str">
            <v>1301020102</v>
          </cell>
        </row>
        <row r="23">
          <cell r="X23" t="str">
            <v>1301020104</v>
          </cell>
        </row>
        <row r="24">
          <cell r="X24" t="str">
            <v>1301020201</v>
          </cell>
        </row>
        <row r="25">
          <cell r="X25" t="str">
            <v>1301030000</v>
          </cell>
        </row>
        <row r="26">
          <cell r="X26" t="str">
            <v>1301030100</v>
          </cell>
        </row>
        <row r="27">
          <cell r="X27" t="str">
            <v>1301030200</v>
          </cell>
        </row>
        <row r="28">
          <cell r="X28" t="str">
            <v>1301030300</v>
          </cell>
        </row>
        <row r="29">
          <cell r="X29" t="str">
            <v>1301030400</v>
          </cell>
        </row>
        <row r="30">
          <cell r="X30" t="str">
            <v>1301030500</v>
          </cell>
        </row>
        <row r="31">
          <cell r="X31" t="str">
            <v>1301030600</v>
          </cell>
        </row>
        <row r="32">
          <cell r="X32" t="str">
            <v>1301030700</v>
          </cell>
        </row>
        <row r="33">
          <cell r="X33" t="str">
            <v>1301030800</v>
          </cell>
        </row>
        <row r="34">
          <cell r="X34" t="str">
            <v>1301030900</v>
          </cell>
        </row>
        <row r="35">
          <cell r="X35" t="str">
            <v>1301031000</v>
          </cell>
        </row>
        <row r="36">
          <cell r="X36" t="str">
            <v>1301031100</v>
          </cell>
        </row>
        <row r="37">
          <cell r="X37" t="str">
            <v>1301031200</v>
          </cell>
        </row>
        <row r="38">
          <cell r="X38" t="str">
            <v>1301031300</v>
          </cell>
        </row>
        <row r="39">
          <cell r="X39" t="str">
            <v>1301031400</v>
          </cell>
        </row>
        <row r="40">
          <cell r="X40" t="str">
            <v>1301031500</v>
          </cell>
        </row>
        <row r="41">
          <cell r="X41" t="str">
            <v>1301031600</v>
          </cell>
        </row>
        <row r="42">
          <cell r="X42" t="str">
            <v>1301031700</v>
          </cell>
        </row>
        <row r="43">
          <cell r="X43" t="str">
            <v>1301031800</v>
          </cell>
        </row>
        <row r="44">
          <cell r="X44" t="str">
            <v>1301031820</v>
          </cell>
        </row>
        <row r="45">
          <cell r="X45" t="str">
            <v>1301031830</v>
          </cell>
        </row>
        <row r="46">
          <cell r="X46" t="str">
            <v>1301031900</v>
          </cell>
        </row>
        <row r="47">
          <cell r="X47" t="str">
            <v>1301032000</v>
          </cell>
        </row>
        <row r="48">
          <cell r="X48" t="str">
            <v>1301032100</v>
          </cell>
        </row>
        <row r="49">
          <cell r="X49" t="str">
            <v>1301032200</v>
          </cell>
        </row>
        <row r="50">
          <cell r="X50" t="str">
            <v>1301032300</v>
          </cell>
        </row>
        <row r="51">
          <cell r="X51" t="str">
            <v>1301032400</v>
          </cell>
        </row>
        <row r="52">
          <cell r="X52" t="str">
            <v>1301032600</v>
          </cell>
        </row>
        <row r="53">
          <cell r="X53" t="str">
            <v>1301032800</v>
          </cell>
        </row>
        <row r="54">
          <cell r="X54" t="str">
            <v>1301032900</v>
          </cell>
        </row>
        <row r="55">
          <cell r="X55" t="str">
            <v>1301033100</v>
          </cell>
        </row>
        <row r="56">
          <cell r="X56" t="str">
            <v>1301033300</v>
          </cell>
        </row>
        <row r="57">
          <cell r="X57" t="str">
            <v>1301033400</v>
          </cell>
        </row>
        <row r="58">
          <cell r="X58" t="str">
            <v>1301033500</v>
          </cell>
        </row>
        <row r="59">
          <cell r="X59" t="str">
            <v>1301033600</v>
          </cell>
        </row>
        <row r="60">
          <cell r="X60" t="str">
            <v>1301033900</v>
          </cell>
        </row>
        <row r="61">
          <cell r="X61" t="str">
            <v>1301033903</v>
          </cell>
        </row>
        <row r="62">
          <cell r="X62" t="str">
            <v>1301033904</v>
          </cell>
        </row>
        <row r="63">
          <cell r="X63" t="str">
            <v>1301033907</v>
          </cell>
        </row>
        <row r="64">
          <cell r="X64" t="str">
            <v>1301034000</v>
          </cell>
        </row>
        <row r="65">
          <cell r="X65" t="str">
            <v>1301034001</v>
          </cell>
        </row>
        <row r="66">
          <cell r="X66" t="str">
            <v>1301034100</v>
          </cell>
        </row>
        <row r="67">
          <cell r="X67" t="str">
            <v>1301034200</v>
          </cell>
        </row>
        <row r="68">
          <cell r="X68" t="str">
            <v>1301034300</v>
          </cell>
        </row>
        <row r="69">
          <cell r="X69" t="str">
            <v>1301034600</v>
          </cell>
        </row>
        <row r="70">
          <cell r="X70" t="str">
            <v>1301034700</v>
          </cell>
        </row>
        <row r="71">
          <cell r="X71" t="str">
            <v>1301034800</v>
          </cell>
        </row>
        <row r="72">
          <cell r="X72" t="str">
            <v>1301034900</v>
          </cell>
        </row>
        <row r="73">
          <cell r="X73" t="str">
            <v>1301035100</v>
          </cell>
        </row>
        <row r="74">
          <cell r="X74" t="str">
            <v>1301035200</v>
          </cell>
        </row>
        <row r="75">
          <cell r="X75" t="str">
            <v>1301035300</v>
          </cell>
        </row>
        <row r="76">
          <cell r="X76" t="str">
            <v>1301035700</v>
          </cell>
        </row>
        <row r="77">
          <cell r="X77" t="str">
            <v>1301035800</v>
          </cell>
        </row>
        <row r="78">
          <cell r="X78" t="str">
            <v>1301038000</v>
          </cell>
        </row>
        <row r="79">
          <cell r="X79" t="str">
            <v>1301038200</v>
          </cell>
        </row>
        <row r="80">
          <cell r="X80" t="str">
            <v>1301038300</v>
          </cell>
        </row>
        <row r="81">
          <cell r="X81" t="str">
            <v>1301038400</v>
          </cell>
        </row>
        <row r="82">
          <cell r="X82" t="str">
            <v>1301038500</v>
          </cell>
        </row>
        <row r="83">
          <cell r="X83" t="str">
            <v>1301039000</v>
          </cell>
        </row>
        <row r="84">
          <cell r="X84" t="str">
            <v>1301039100</v>
          </cell>
        </row>
        <row r="85">
          <cell r="X85" t="str">
            <v>1301039200</v>
          </cell>
        </row>
        <row r="86">
          <cell r="X86" t="str">
            <v>1301039400</v>
          </cell>
        </row>
        <row r="87">
          <cell r="X87" t="str">
            <v>1301039500</v>
          </cell>
        </row>
        <row r="88">
          <cell r="X88" t="str">
            <v>1301039600</v>
          </cell>
        </row>
        <row r="89">
          <cell r="X89" t="str">
            <v>1301039800</v>
          </cell>
        </row>
        <row r="90">
          <cell r="X90" t="str">
            <v>1301039900</v>
          </cell>
        </row>
        <row r="91">
          <cell r="X91" t="str">
            <v>13010399A1</v>
          </cell>
        </row>
        <row r="92">
          <cell r="X92" t="str">
            <v>13010399A2</v>
          </cell>
        </row>
        <row r="93">
          <cell r="X93" t="str">
            <v>13010399A3</v>
          </cell>
        </row>
        <row r="94">
          <cell r="X94" t="str">
            <v>1301040000</v>
          </cell>
        </row>
        <row r="95">
          <cell r="X95" t="str">
            <v>1301040100</v>
          </cell>
        </row>
        <row r="96">
          <cell r="X96" t="str">
            <v>1302000000</v>
          </cell>
        </row>
        <row r="97">
          <cell r="X97" t="str">
            <v>1302010000</v>
          </cell>
        </row>
        <row r="98">
          <cell r="X98" t="str">
            <v>1302020000</v>
          </cell>
        </row>
        <row r="99">
          <cell r="X99" t="str">
            <v>1302020100</v>
          </cell>
        </row>
        <row r="100">
          <cell r="X100" t="str">
            <v>1303000000</v>
          </cell>
        </row>
        <row r="101">
          <cell r="X101" t="str">
            <v>1303010000</v>
          </cell>
        </row>
        <row r="102">
          <cell r="X102" t="str">
            <v>1303010100</v>
          </cell>
        </row>
        <row r="103">
          <cell r="X103" t="str">
            <v>1303010200</v>
          </cell>
        </row>
        <row r="104">
          <cell r="X104" t="str">
            <v>1303010400</v>
          </cell>
        </row>
        <row r="105">
          <cell r="X105" t="str">
            <v>1303010500</v>
          </cell>
        </row>
        <row r="106">
          <cell r="X106" t="str">
            <v>1303020000</v>
          </cell>
        </row>
        <row r="107">
          <cell r="X107" t="str">
            <v>1303020100</v>
          </cell>
        </row>
        <row r="108">
          <cell r="X108" t="str">
            <v>1303020200</v>
          </cell>
        </row>
        <row r="109">
          <cell r="X109" t="str">
            <v>1303020201</v>
          </cell>
        </row>
        <row r="110">
          <cell r="X110" t="str">
            <v>1303020202</v>
          </cell>
        </row>
        <row r="111">
          <cell r="X111" t="str">
            <v>1303040000</v>
          </cell>
        </row>
        <row r="112">
          <cell r="X112" t="str">
            <v>1303040100</v>
          </cell>
        </row>
        <row r="113">
          <cell r="X113" t="str">
            <v>1303040111</v>
          </cell>
        </row>
        <row r="114">
          <cell r="X114" t="str">
            <v>1303040200</v>
          </cell>
        </row>
        <row r="115">
          <cell r="X115" t="str">
            <v>1303040201</v>
          </cell>
        </row>
        <row r="116">
          <cell r="X116" t="str">
            <v>1303040202</v>
          </cell>
        </row>
        <row r="117">
          <cell r="X117" t="str">
            <v>1303040213</v>
          </cell>
        </row>
        <row r="118">
          <cell r="X118" t="str">
            <v>1303040215</v>
          </cell>
        </row>
        <row r="119">
          <cell r="X119" t="str">
            <v>1303040216</v>
          </cell>
        </row>
        <row r="120">
          <cell r="X120" t="str">
            <v>1303040217</v>
          </cell>
        </row>
        <row r="121">
          <cell r="X121" t="str">
            <v>1303040218</v>
          </cell>
        </row>
        <row r="122">
          <cell r="X122" t="str">
            <v>1303040219</v>
          </cell>
        </row>
        <row r="123">
          <cell r="X123" t="str">
            <v>1303040220</v>
          </cell>
        </row>
        <row r="124">
          <cell r="X124" t="str">
            <v>1303040221</v>
          </cell>
        </row>
        <row r="125">
          <cell r="X125" t="str">
            <v>1303040223</v>
          </cell>
        </row>
        <row r="126">
          <cell r="X126" t="str">
            <v>1303040224</v>
          </cell>
        </row>
        <row r="127">
          <cell r="X127" t="str">
            <v>1303040300</v>
          </cell>
        </row>
        <row r="128">
          <cell r="X128" t="str">
            <v>1303040500</v>
          </cell>
        </row>
        <row r="129">
          <cell r="X129" t="str">
            <v>1303040600</v>
          </cell>
        </row>
        <row r="130">
          <cell r="X130" t="str">
            <v>1303040800</v>
          </cell>
        </row>
        <row r="131">
          <cell r="X131" t="str">
            <v>1303040900</v>
          </cell>
        </row>
        <row r="132">
          <cell r="X132" t="str">
            <v>1303100000</v>
          </cell>
        </row>
        <row r="133">
          <cell r="X133" t="str">
            <v>1303100100</v>
          </cell>
        </row>
        <row r="134">
          <cell r="X134" t="str">
            <v>1400000000</v>
          </cell>
        </row>
        <row r="135">
          <cell r="X135" t="str">
            <v>1404000000</v>
          </cell>
        </row>
        <row r="136">
          <cell r="X136" t="str">
            <v>1404010100</v>
          </cell>
        </row>
        <row r="137">
          <cell r="X137" t="str">
            <v>1404010200</v>
          </cell>
        </row>
        <row r="138">
          <cell r="X138" t="str">
            <v>1404010300</v>
          </cell>
        </row>
        <row r="139">
          <cell r="X139" t="str">
            <v>1404010400</v>
          </cell>
        </row>
        <row r="140">
          <cell r="X140" t="str">
            <v>1405000000</v>
          </cell>
        </row>
        <row r="141">
          <cell r="X141" t="str">
            <v>1405010100</v>
          </cell>
        </row>
        <row r="142">
          <cell r="X142" t="str">
            <v>1405010200</v>
          </cell>
        </row>
        <row r="143">
          <cell r="X143" t="str">
            <v>1405010300</v>
          </cell>
        </row>
        <row r="144">
          <cell r="X144" t="str">
            <v>1405010400</v>
          </cell>
        </row>
        <row r="145">
          <cell r="X145" t="str">
            <v>1406000000</v>
          </cell>
        </row>
        <row r="146">
          <cell r="X146" t="str">
            <v>1406010000</v>
          </cell>
        </row>
        <row r="147">
          <cell r="X147" t="str">
            <v>1406020000</v>
          </cell>
        </row>
        <row r="148">
          <cell r="X148" t="str">
            <v>1406030000</v>
          </cell>
        </row>
        <row r="149">
          <cell r="X149" t="str">
            <v>1407000000</v>
          </cell>
        </row>
        <row r="150">
          <cell r="X150" t="str">
            <v>1407010000</v>
          </cell>
        </row>
        <row r="151">
          <cell r="X151" t="str">
            <v>1408000000</v>
          </cell>
        </row>
        <row r="152">
          <cell r="X152" t="str">
            <v>1408010000</v>
          </cell>
        </row>
        <row r="153">
          <cell r="X153" t="str">
            <v>1500000000</v>
          </cell>
        </row>
        <row r="154">
          <cell r="X154" t="str">
            <v>1508050000</v>
          </cell>
        </row>
        <row r="155">
          <cell r="X155" t="str">
            <v>1508050100</v>
          </cell>
        </row>
        <row r="156">
          <cell r="X156" t="str">
            <v>1508050200</v>
          </cell>
        </row>
        <row r="157">
          <cell r="X157" t="str">
            <v>1508050300</v>
          </cell>
        </row>
        <row r="158">
          <cell r="X158" t="str">
            <v>1509000000</v>
          </cell>
        </row>
        <row r="159">
          <cell r="X159" t="str">
            <v>1509010000</v>
          </cell>
        </row>
        <row r="160">
          <cell r="X160" t="str">
            <v>6000000000</v>
          </cell>
        </row>
        <row r="161">
          <cell r="X161" t="str">
            <v>6001000000</v>
          </cell>
        </row>
        <row r="162">
          <cell r="X162" t="str">
            <v>6003000000</v>
          </cell>
        </row>
        <row r="163">
          <cell r="X163" t="str">
            <v>6005000000</v>
          </cell>
        </row>
        <row r="164">
          <cell r="X164" t="str">
            <v>6006000000</v>
          </cell>
        </row>
        <row r="165">
          <cell r="X165" t="str">
            <v>6007000000</v>
          </cell>
        </row>
        <row r="166">
          <cell r="X166" t="str">
            <v>6008000000</v>
          </cell>
        </row>
        <row r="167">
          <cell r="X167" t="str">
            <v>6009000000</v>
          </cell>
        </row>
        <row r="168">
          <cell r="X168" t="str">
            <v>6010000000</v>
          </cell>
        </row>
        <row r="169">
          <cell r="X169" t="str">
            <v>6099000000</v>
          </cell>
        </row>
        <row r="170">
          <cell r="X170" t="str">
            <v>8000000000</v>
          </cell>
        </row>
        <row r="171">
          <cell r="X171" t="str">
            <v>9000000000</v>
          </cell>
        </row>
        <row r="172">
          <cell r="X172" t="str">
            <v>9001000000</v>
          </cell>
        </row>
        <row r="173">
          <cell r="X173" t="str">
            <v>9002000000</v>
          </cell>
        </row>
        <row r="174">
          <cell r="X174" t="str">
            <v>9003000000</v>
          </cell>
        </row>
        <row r="175">
          <cell r="X175" t="str">
            <v>9004000000</v>
          </cell>
        </row>
        <row r="176">
          <cell r="X176" t="str">
            <v>9500000000</v>
          </cell>
        </row>
        <row r="177">
          <cell r="X177" t="str">
            <v>9501000000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61">
          <cell r="B161" t="str">
            <v>Taxa de câmbio média anual (MT/USD)</v>
          </cell>
          <cell r="D161">
            <v>12691</v>
          </cell>
          <cell r="E161">
            <v>15226.083333333334</v>
          </cell>
          <cell r="F161">
            <v>20707.035</v>
          </cell>
          <cell r="G161">
            <v>23666</v>
          </cell>
          <cell r="H161">
            <v>24179</v>
          </cell>
          <cell r="I161">
            <v>25893.494742048999</v>
          </cell>
          <cell r="J161">
            <v>27777.631161014684</v>
          </cell>
          <cell r="K161">
            <v>29809.097489514974</v>
          </cell>
          <cell r="L161">
            <v>31989.131398163063</v>
          </cell>
          <cell r="M161">
            <v>34328.598105624573</v>
          </cell>
          <cell r="N161">
            <v>36839.157438490576</v>
          </cell>
          <cell r="O161">
            <v>39533.321943477131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  <sheetName val="CITIBANK"/>
      <sheetName val="Svcedint"/>
      <sheetName val="Svcedint (2)"/>
      <sheetName val="Calcul svce (2)"/>
      <sheetName val="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Rspf98Prév"/>
      <sheetName val="ARRspf  98 Réal"/>
      <sheetName val="Dintdef"/>
      <sheetName val="Dint 1298"/>
      <sheetName val="echmens98"/>
      <sheetName val="arr2def"/>
      <sheetName val="detteshtofe"/>
      <sheetName val="echdinet"/>
      <sheetName val="echdinet (2)"/>
      <sheetName val="Calcul svce"/>
      <sheetName val="Creditrelais"/>
      <sheetName val="AvcesCAAGDD"/>
      <sheetName val="AvcesCAAGDD(2)"/>
      <sheetName val="Evol°eff&amp;salEP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onetary Sector-I"/>
      <sheetName val="M-Rev. (IRC)"/>
      <sheetName val="M-VAT(IRC)"/>
      <sheetName val="M-All (EPU)"/>
      <sheetName val="M-EPU shares"/>
      <sheetName val="Input-M"/>
      <sheetName val="Q-Rev"/>
      <sheetName val="Q-Exp"/>
      <sheetName val="VAT-projection"/>
      <sheetName val="log exports"/>
      <sheetName val="mineral"/>
      <sheetName val="salaries"/>
      <sheetName val="RDP"/>
      <sheetName val="other exp"/>
      <sheetName val="quart ratio"/>
      <sheetName val="rigidity analy"/>
      <sheetName val="measure 2002"/>
      <sheetName val="M-SumFin"/>
      <sheetName val="Q-SumFin"/>
      <sheetName val="Q-input ext"/>
      <sheetName val="Q-SumFin-histData"/>
      <sheetName val="Input"/>
      <sheetName val="Input real"/>
      <sheetName val="A-Rev"/>
      <sheetName val="Chart Data"/>
      <sheetName val="A-Exp"/>
      <sheetName val="A-Summary"/>
      <sheetName val="Chart1"/>
      <sheetName val="Chart2"/>
      <sheetName val="Chart7"/>
      <sheetName val="Input ext"/>
      <sheetName val="budget vs actual"/>
      <sheetName val="Rel to Budgets"/>
      <sheetName val="output"/>
      <sheetName val="Oct 2002 Staff Visit"/>
      <sheetName val="Oct 2002 Staff Visit (2)"/>
      <sheetName val="2003 CS"/>
      <sheetName val="Dec 2002"/>
      <sheetName val="Dec 2002 (2)"/>
      <sheetName val="Oct 2002 Brief"/>
      <sheetName val="2003 CS (2)"/>
      <sheetName val="2003 A4 (2)"/>
      <sheetName val="Debt summary"/>
      <sheetName val="print A-GDP"/>
      <sheetName val="ControlSheet"/>
      <sheetName val="print Q-Kina"/>
      <sheetName val="print A-Kina"/>
      <sheetName val="RED 1"/>
      <sheetName val="RED 9"/>
      <sheetName val="RED 10"/>
      <sheetName val="Sheet1"/>
      <sheetName val="DataOut(Actual)"/>
      <sheetName val="DataOut(Proj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7">
          <cell r="N17">
            <v>1.1274057905886887</v>
          </cell>
          <cell r="O17">
            <v>1.0835914723032065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  <sheetName val="E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A 11"/>
      <sheetName val="Data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igation"/>
      <sheetName val="Mannual"/>
      <sheetName val="Notes"/>
      <sheetName val="Model CPI xfood Q"/>
      <sheetName val="Model CPI food M"/>
      <sheetName val="Model CPI food Q"/>
      <sheetName val="Inflation Forecast"/>
      <sheetName val="Model GDP xma Q"/>
      <sheetName val="GDP forecast"/>
      <sheetName val="Tune"/>
      <sheetName val="Data Q"/>
      <sheetName val="Data M"/>
      <sheetName val="Property CPI xfood Q"/>
      <sheetName val="Property CPI food M"/>
      <sheetName val="Property CPI food Q"/>
      <sheetName val="Property GDP xma Q"/>
      <sheetName val="Sup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C3" t="str">
            <v>Supports</v>
          </cell>
        </row>
        <row r="6">
          <cell r="D6" t="str">
            <v>Amar</v>
          </cell>
        </row>
        <row r="7">
          <cell r="D7" t="str">
            <v>Mark</v>
          </cell>
        </row>
        <row r="8">
          <cell r="D8" t="str">
            <v>Buma</v>
          </cell>
        </row>
        <row r="9">
          <cell r="D9" t="str">
            <v>Batjargal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TOC"/>
      <sheetName val="Realism 2 - Fiscal multiplier"/>
      <sheetName val="Receitas por entidade"/>
      <sheetName val="NGCPI"/>
    </sheetNames>
    <sheetDataSet>
      <sheetData sheetId="0" refreshError="1">
        <row r="203">
          <cell r="B203">
            <v>1987</v>
          </cell>
        </row>
        <row r="263">
          <cell r="B263" t="str">
            <v>1/92</v>
          </cell>
          <cell r="O263">
            <v>28.766189502385831</v>
          </cell>
        </row>
        <row r="264">
          <cell r="O264">
            <v>26.276178010471195</v>
          </cell>
        </row>
        <row r="265">
          <cell r="O265">
            <v>32.508143322475583</v>
          </cell>
        </row>
        <row r="266">
          <cell r="O266">
            <v>37.985475213135466</v>
          </cell>
        </row>
        <row r="267">
          <cell r="O267">
            <v>38.858530661809354</v>
          </cell>
        </row>
        <row r="268">
          <cell r="B268">
            <v>0</v>
          </cell>
          <cell r="O268">
            <v>48.46862920011894</v>
          </cell>
        </row>
        <row r="269">
          <cell r="B269" t="str">
            <v>7/92</v>
          </cell>
          <cell r="O269">
            <v>53.114850900501942</v>
          </cell>
        </row>
        <row r="270">
          <cell r="O270">
            <v>53.835021707670052</v>
          </cell>
        </row>
        <row r="271">
          <cell r="O271">
            <v>54.875549048316245</v>
          </cell>
        </row>
        <row r="272">
          <cell r="O272">
            <v>52.59345117357288</v>
          </cell>
        </row>
        <row r="273">
          <cell r="O273">
            <v>52.441125789775981</v>
          </cell>
        </row>
        <row r="274">
          <cell r="O274">
            <v>48.801982924814084</v>
          </cell>
        </row>
        <row r="275">
          <cell r="B275" t="str">
            <v>1993</v>
          </cell>
          <cell r="O275">
            <v>49.867654843832732</v>
          </cell>
        </row>
        <row r="276">
          <cell r="O276">
            <v>54.470069966312536</v>
          </cell>
        </row>
        <row r="277">
          <cell r="O277">
            <v>55.850540806293012</v>
          </cell>
        </row>
        <row r="278">
          <cell r="O278">
            <v>54.919908466819223</v>
          </cell>
        </row>
        <row r="279">
          <cell r="O279">
            <v>61.609094884127693</v>
          </cell>
        </row>
        <row r="280">
          <cell r="B280">
            <v>0</v>
          </cell>
          <cell r="O280">
            <v>56.338874424193875</v>
          </cell>
        </row>
        <row r="281">
          <cell r="B281" t="str">
            <v>7/93</v>
          </cell>
          <cell r="O281">
            <v>55.881218665638244</v>
          </cell>
        </row>
        <row r="282">
          <cell r="O282">
            <v>55.070555032925682</v>
          </cell>
        </row>
        <row r="283">
          <cell r="O283">
            <v>58.347513707695221</v>
          </cell>
        </row>
        <row r="284">
          <cell r="O284">
            <v>58.773262438283311</v>
          </cell>
        </row>
        <row r="285">
          <cell r="O285">
            <v>60.437076111529777</v>
          </cell>
        </row>
        <row r="286">
          <cell r="O286">
            <v>61.262261706459384</v>
          </cell>
        </row>
        <row r="287">
          <cell r="B287" t="str">
            <v>1994</v>
          </cell>
          <cell r="O287">
            <v>57.753444012716358</v>
          </cell>
        </row>
        <row r="288">
          <cell r="O288">
            <v>58.262036571045115</v>
          </cell>
        </row>
        <row r="289">
          <cell r="O289">
            <v>50.709779179810724</v>
          </cell>
        </row>
        <row r="290">
          <cell r="O290">
            <v>50.709010339734121</v>
          </cell>
        </row>
        <row r="291">
          <cell r="O291">
            <v>43.533549783549773</v>
          </cell>
        </row>
        <row r="292">
          <cell r="B292">
            <v>0</v>
          </cell>
          <cell r="O292">
            <v>41.570586728157807</v>
          </cell>
        </row>
        <row r="293">
          <cell r="B293" t="str">
            <v>7/94</v>
          </cell>
          <cell r="O293">
            <v>46.635329045027227</v>
          </cell>
        </row>
        <row r="294">
          <cell r="O294">
            <v>56.272749332686224</v>
          </cell>
        </row>
        <row r="295">
          <cell r="O295">
            <v>60.179104477611943</v>
          </cell>
        </row>
        <row r="296">
          <cell r="O296">
            <v>64.465972969740434</v>
          </cell>
        </row>
        <row r="297">
          <cell r="O297">
            <v>71.430248943165807</v>
          </cell>
        </row>
        <row r="298">
          <cell r="O298">
            <v>76.758866062205897</v>
          </cell>
        </row>
        <row r="299">
          <cell r="B299" t="str">
            <v>1995</v>
          </cell>
          <cell r="O299">
            <v>79.04164800716525</v>
          </cell>
        </row>
        <row r="300">
          <cell r="O300">
            <v>77.29489082043672</v>
          </cell>
        </row>
        <row r="301">
          <cell r="O301">
            <v>81.297749869178432</v>
          </cell>
        </row>
        <row r="302">
          <cell r="O302">
            <v>85.033813584239937</v>
          </cell>
        </row>
        <row r="303">
          <cell r="O303">
            <v>88.897266729500473</v>
          </cell>
        </row>
        <row r="304">
          <cell r="B304">
            <v>0</v>
          </cell>
          <cell r="O304">
            <v>89.566555062890259</v>
          </cell>
        </row>
        <row r="305">
          <cell r="B305" t="str">
            <v>7/95</v>
          </cell>
          <cell r="O305">
            <v>82.579719925763456</v>
          </cell>
        </row>
        <row r="306">
          <cell r="O306">
            <v>73.959627329192543</v>
          </cell>
        </row>
        <row r="307">
          <cell r="O307">
            <v>69.877003354453976</v>
          </cell>
        </row>
        <row r="308">
          <cell r="O308">
            <v>61.631881317722346</v>
          </cell>
        </row>
        <row r="309">
          <cell r="O309">
            <v>54.305089389684213</v>
          </cell>
        </row>
        <row r="310">
          <cell r="O310">
            <v>51.587559249399398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>
            <v>0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>
            <v>0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>
            <v>0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>
            <v>0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>
            <v>0</v>
          </cell>
        </row>
        <row r="123">
          <cell r="A123" t="str">
            <v>(In percent of exports of goods, nonfactor services, and transfers)</v>
          </cell>
        </row>
        <row r="124">
          <cell r="A124">
            <v>0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>
            <v>0</v>
          </cell>
        </row>
        <row r="127">
          <cell r="A127" t="str">
            <v>(In billions of U.S. dollars, unless otherwise indicated)</v>
          </cell>
        </row>
        <row r="128">
          <cell r="A128">
            <v>0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geria_Val"/>
      <sheetName val="Raw_1"/>
      <sheetName val="Raw_2"/>
      <sheetName val="Bloomberg_Nigeria_Db"/>
      <sheetName val="SpotExchangeRates"/>
      <sheetName val="StockMarketIndices"/>
      <sheetName val="raw"/>
      <sheetName val="Nominal"/>
      <sheetName val="EERProfile"/>
      <sheetName val="BDDBIL"/>
      <sheetName val="BNCBIL"/>
      <sheetName val="OUT_WETA"/>
      <sheetName val="CODE LIST"/>
      <sheetName val="COP FED"/>
      <sheetName val="outsheet"/>
      <sheetName val="Ex rate bloom"/>
      <sheetName val="Sheet1"/>
      <sheetName val="CODE_LIST"/>
      <sheetName val="COP_FED"/>
      <sheetName val="Ex_rate_bloom"/>
      <sheetName val="CODE_LIST1"/>
      <sheetName val="COP_FED1"/>
      <sheetName val="Bloombe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oject Example"/>
      <sheetName val="Stochastic Results"/>
      <sheetName val="OT Analysis"/>
      <sheetName val="To MNGFiscal"/>
      <sheetName val="Names"/>
      <sheetName val="Oyu Tolgoi"/>
    </sheetNames>
    <sheetDataSet>
      <sheetData sheetId="0" refreshError="1"/>
      <sheetData sheetId="1" refreshError="1">
        <row r="2">
          <cell r="E2">
            <v>2007</v>
          </cell>
          <cell r="F2">
            <v>2008</v>
          </cell>
          <cell r="G2">
            <v>2009</v>
          </cell>
          <cell r="H2">
            <v>2010</v>
          </cell>
          <cell r="I2">
            <v>2011</v>
          </cell>
          <cell r="J2">
            <v>2012</v>
          </cell>
          <cell r="K2">
            <v>2013</v>
          </cell>
          <cell r="L2">
            <v>2014</v>
          </cell>
          <cell r="M2">
            <v>2015</v>
          </cell>
          <cell r="N2">
            <v>2016</v>
          </cell>
          <cell r="O2">
            <v>2017</v>
          </cell>
          <cell r="P2">
            <v>2018</v>
          </cell>
          <cell r="Q2">
            <v>2019</v>
          </cell>
          <cell r="R2">
            <v>2020</v>
          </cell>
          <cell r="S2">
            <v>2021</v>
          </cell>
          <cell r="T2">
            <v>2022</v>
          </cell>
          <cell r="U2">
            <v>2023</v>
          </cell>
          <cell r="V2">
            <v>2024</v>
          </cell>
          <cell r="W2">
            <v>2025</v>
          </cell>
          <cell r="X2">
            <v>2026</v>
          </cell>
          <cell r="Y2">
            <v>2027</v>
          </cell>
          <cell r="Z2">
            <v>2028</v>
          </cell>
          <cell r="AA2">
            <v>2029</v>
          </cell>
          <cell r="AB2">
            <v>2030</v>
          </cell>
          <cell r="AC2">
            <v>2031</v>
          </cell>
          <cell r="AD2">
            <v>2032</v>
          </cell>
          <cell r="AE2">
            <v>2033</v>
          </cell>
          <cell r="AF2">
            <v>2034</v>
          </cell>
          <cell r="AG2">
            <v>2035</v>
          </cell>
          <cell r="AH2">
            <v>2036</v>
          </cell>
          <cell r="AI2">
            <v>2037</v>
          </cell>
          <cell r="AJ2">
            <v>2038</v>
          </cell>
          <cell r="AK2">
            <v>2039</v>
          </cell>
          <cell r="AL2">
            <v>2040</v>
          </cell>
          <cell r="AM2">
            <v>2041</v>
          </cell>
          <cell r="AN2">
            <v>2042</v>
          </cell>
          <cell r="AO2">
            <v>2043</v>
          </cell>
          <cell r="AP2">
            <v>2044</v>
          </cell>
          <cell r="AQ2">
            <v>2045</v>
          </cell>
          <cell r="AR2">
            <v>2046</v>
          </cell>
          <cell r="AS2">
            <v>2047</v>
          </cell>
          <cell r="AT2">
            <v>2048</v>
          </cell>
          <cell r="AU2">
            <v>2049</v>
          </cell>
          <cell r="AV2">
            <v>2050</v>
          </cell>
          <cell r="AW2">
            <v>2051</v>
          </cell>
          <cell r="AX2">
            <v>2052</v>
          </cell>
          <cell r="AY2">
            <v>2053</v>
          </cell>
          <cell r="AZ2">
            <v>2054</v>
          </cell>
          <cell r="BA2">
            <v>2055</v>
          </cell>
          <cell r="BB2">
            <v>2056</v>
          </cell>
          <cell r="BC2">
            <v>2057</v>
          </cell>
          <cell r="BD2">
            <v>2058</v>
          </cell>
          <cell r="BE2">
            <v>2059</v>
          </cell>
          <cell r="BF2">
            <v>2060</v>
          </cell>
        </row>
        <row r="46">
          <cell r="E46">
            <v>1170.4000000000001</v>
          </cell>
          <cell r="F46">
            <v>1166</v>
          </cell>
          <cell r="G46">
            <v>1383.75</v>
          </cell>
          <cell r="H46">
            <v>1547.9447213454632</v>
          </cell>
          <cell r="I46">
            <v>1625.5798495160127</v>
          </cell>
          <cell r="J46">
            <v>1685.7864268822782</v>
          </cell>
          <cell r="K46">
            <v>1743.3373221329466</v>
          </cell>
          <cell r="L46">
            <v>1798.1575074229522</v>
          </cell>
          <cell r="M46">
            <v>1854.6005975961973</v>
          </cell>
          <cell r="N46">
            <v>1912.8154026582401</v>
          </cell>
          <cell r="O46">
            <v>1972.8575356812491</v>
          </cell>
          <cell r="P46">
            <v>2034.7843553985113</v>
          </cell>
          <cell r="Q46">
            <v>2098.6550209996935</v>
          </cell>
          <cell r="R46">
            <v>2164.530548646092</v>
          </cell>
          <cell r="S46">
            <v>2232.4738697598623</v>
          </cell>
          <cell r="T46">
            <v>2302.5498911429163</v>
          </cell>
          <cell r="U46">
            <v>2374.8255569829089</v>
          </cell>
          <cell r="V46">
            <v>2449.3699128055623</v>
          </cell>
          <cell r="W46">
            <v>2526.2541714344143</v>
          </cell>
          <cell r="X46">
            <v>2605.5517810209976</v>
          </cell>
          <cell r="Y46">
            <v>2687.4551768880629</v>
          </cell>
          <cell r="Z46">
            <v>2771.9331392263907</v>
          </cell>
          <cell r="AA46">
            <v>2859.0665974339004</v>
          </cell>
          <cell r="AB46">
            <v>2948.939024858149</v>
          </cell>
          <cell r="AC46">
            <v>3041.6365187633169</v>
          </cell>
          <cell r="AD46">
            <v>3137.2478828108865</v>
          </cell>
          <cell r="AE46">
            <v>3235.8647121330364</v>
          </cell>
          <cell r="AF46">
            <v>3337.581481080244</v>
          </cell>
          <cell r="AG46">
            <v>3442.4956337271674</v>
          </cell>
          <cell r="AH46">
            <v>3550.7076772235027</v>
          </cell>
          <cell r="AI46">
            <v>3662.3212780792514</v>
          </cell>
          <cell r="AJ46">
            <v>3777.4433614766344</v>
          </cell>
          <cell r="AK46">
            <v>3896.1842137037979</v>
          </cell>
          <cell r="AL46">
            <v>4018.6575878084359</v>
          </cell>
          <cell r="AM46">
            <v>4144.9808125725522</v>
          </cell>
          <cell r="AN46">
            <v>4275.2749049127506</v>
          </cell>
          <cell r="AO46">
            <v>4409.664685813741</v>
          </cell>
          <cell r="AP46">
            <v>4548.2788999061186</v>
          </cell>
          <cell r="AQ46">
            <v>4691.2503388029718</v>
          </cell>
          <cell r="AR46">
            <v>4838.7159683134787</v>
          </cell>
          <cell r="AS46">
            <v>4990.8170596553564</v>
          </cell>
          <cell r="AT46">
            <v>5147.6993247918708</v>
          </cell>
          <cell r="AU46">
            <v>5309.51305602305</v>
          </cell>
          <cell r="AV46">
            <v>5476.4132699648362</v>
          </cell>
          <cell r="AW46">
            <v>5648.5598560541039</v>
          </cell>
          <cell r="AX46">
            <v>5826.1177297218164</v>
          </cell>
          <cell r="AY46">
            <v>6009.256990381049</v>
          </cell>
          <cell r="AZ46">
            <v>6198.1530843812398</v>
          </cell>
          <cell r="BA46">
            <v>6392.9869730847759</v>
          </cell>
          <cell r="BB46">
            <v>6593.9453062269304</v>
          </cell>
          <cell r="BC46">
            <v>6801.2206007252234</v>
          </cell>
          <cell r="BD46">
            <v>7015.0114251095138</v>
          </cell>
          <cell r="BE46">
            <v>7235.5225897494984</v>
          </cell>
          <cell r="BF46">
            <v>7462.96534306186</v>
          </cell>
        </row>
        <row r="47">
          <cell r="E47">
            <v>4599.5414141406272</v>
          </cell>
          <cell r="F47">
            <v>6130.3255035109069</v>
          </cell>
          <cell r="G47">
            <v>6479.8187709928352</v>
          </cell>
          <cell r="H47">
            <v>7338.984416643797</v>
          </cell>
          <cell r="I47">
            <v>8427.6221916820487</v>
          </cell>
          <cell r="J47">
            <v>10089.503863433318</v>
          </cell>
          <cell r="K47">
            <v>12230.236608683752</v>
          </cell>
          <cell r="L47">
            <v>13734.745102755227</v>
          </cell>
          <cell r="M47">
            <v>15567.213335191538</v>
          </cell>
          <cell r="N47">
            <v>17640.934320337081</v>
          </cell>
          <cell r="O47">
            <v>20349.408646497701</v>
          </cell>
          <cell r="P47">
            <v>22541.616311819624</v>
          </cell>
          <cell r="Q47">
            <v>24795.928938775571</v>
          </cell>
          <cell r="R47">
            <v>27287.259046592619</v>
          </cell>
          <cell r="S47">
            <v>30041.317559925985</v>
          </cell>
          <cell r="T47">
            <v>33086.655878850659</v>
          </cell>
          <cell r="U47">
            <v>36454.982928610334</v>
          </cell>
          <cell r="V47">
            <v>40181.517798587556</v>
          </cell>
          <cell r="W47">
            <v>44305.38197771438</v>
          </cell>
          <cell r="X47">
            <v>48870.035645489654</v>
          </cell>
          <cell r="Y47">
            <v>53416.271847435251</v>
          </cell>
          <cell r="Z47">
            <v>58385.431080454764</v>
          </cell>
          <cell r="AA47">
            <v>63816.856634748605</v>
          </cell>
          <cell r="AB47">
            <v>69753.551791508595</v>
          </cell>
          <cell r="AC47">
            <v>76242.520301154262</v>
          </cell>
          <cell r="AD47">
            <v>83335.138535261693</v>
          </cell>
          <cell r="AE47">
            <v>91087.562258695674</v>
          </cell>
          <cell r="AF47">
            <v>99561.171242561337</v>
          </cell>
          <cell r="AG47">
            <v>108823.05523819562</v>
          </cell>
          <cell r="AH47">
            <v>118946.54515989513</v>
          </cell>
          <cell r="AI47">
            <v>130011.79368201649</v>
          </cell>
          <cell r="AJ47">
            <v>142106.40984732343</v>
          </cell>
          <cell r="AK47">
            <v>155326.1527110888</v>
          </cell>
          <cell r="AL47">
            <v>169775.68951287452</v>
          </cell>
          <cell r="AM47">
            <v>185569.42437881054</v>
          </cell>
          <cell r="AN47">
            <v>202832.40411561818</v>
          </cell>
          <cell r="AO47">
            <v>221701.30826799705</v>
          </cell>
          <cell r="AP47">
            <v>242325.53127814931</v>
          </cell>
          <cell r="AQ47">
            <v>264868.36531543324</v>
          </cell>
          <cell r="AR47">
            <v>289508.29314119305</v>
          </cell>
          <cell r="AS47">
            <v>316440.40124501521</v>
          </cell>
          <cell r="AT47">
            <v>345877.92444090941</v>
          </cell>
          <cell r="AU47">
            <v>378053.93415274582</v>
          </cell>
          <cell r="AV47">
            <v>413223.18375593895</v>
          </cell>
          <cell r="AW47">
            <v>451664.12558586069</v>
          </cell>
          <cell r="AX47">
            <v>493681.11558263504</v>
          </cell>
          <cell r="AY47">
            <v>539606.82302757748</v>
          </cell>
          <cell r="AZ47">
            <v>589804.86445035343</v>
          </cell>
          <cell r="BA47">
            <v>644672.68256080092</v>
          </cell>
          <cell r="BB47">
            <v>704644.69299934444</v>
          </cell>
          <cell r="BC47">
            <v>770195.72382037726</v>
          </cell>
          <cell r="BD47">
            <v>841844.77494070434</v>
          </cell>
          <cell r="BE47">
            <v>920159.1273184563</v>
          </cell>
          <cell r="BF47">
            <v>1005758.8343968758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>
            <v>0</v>
          </cell>
          <cell r="AA4" t="str">
            <v>Orcamento,Modalidade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Z5">
            <v>0</v>
          </cell>
          <cell r="AA5">
            <v>1</v>
          </cell>
          <cell r="AB5">
            <v>0</v>
          </cell>
          <cell r="AC5">
            <v>0</v>
          </cell>
          <cell r="AD5">
            <v>2</v>
          </cell>
          <cell r="AE5">
            <v>0</v>
          </cell>
          <cell r="AF5">
            <v>0</v>
          </cell>
          <cell r="AG5" t="str">
            <v>Total</v>
          </cell>
        </row>
        <row r="6">
          <cell r="Z6">
            <v>0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>
            <v>0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e"/>
      <sheetName val="current account"/>
      <sheetName val="current account composition"/>
      <sheetName val="Sheet1"/>
      <sheetName val="Import"/>
      <sheetName val="Export"/>
      <sheetName val="Import (2)"/>
      <sheetName val="Export (2)"/>
      <sheetName val="EXIM"/>
      <sheetName val="4.10."/>
      <sheetName val="4.11."/>
      <sheetName val="4.12."/>
      <sheetName val="4.13."/>
      <sheetName val="4.14."/>
      <sheetName val="4.15. Financial acc"/>
      <sheetName val="Reporting BOP 2008"/>
      <sheetName val="Foreign trade table"/>
      <sheetName val="Sheet13"/>
      <sheetName val="gold copper export"/>
      <sheetName val="cashmere pivot"/>
      <sheetName val="cashmere export"/>
      <sheetName val="Sheet6"/>
      <sheetName val="total export 2007-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P1</v>
          </cell>
          <cell r="B1" t="str">
            <v>P2</v>
          </cell>
          <cell r="C1" t="str">
            <v>G_BURDELT</v>
          </cell>
          <cell r="D1" t="str">
            <v>XARILCAA</v>
          </cell>
          <cell r="E1" t="str">
            <v>E_TOO</v>
          </cell>
          <cell r="F1" t="str">
            <v>E_VAL_DOLL</v>
          </cell>
          <cell r="G1" t="str">
            <v>E_STOO</v>
          </cell>
          <cell r="H1" t="str">
            <v>E_SVAL_DOLL</v>
          </cell>
          <cell r="I1" t="str">
            <v>C_DATE</v>
          </cell>
          <cell r="J1" t="str">
            <v>m</v>
          </cell>
          <cell r="K1" t="str">
            <v>нэр төрөл</v>
          </cell>
        </row>
        <row r="2">
          <cell r="A2" t="str">
            <v>5102.11.20</v>
          </cell>
          <cell r="B2" t="str">
            <v xml:space="preserve">156 </v>
          </cell>
          <cell r="C2" t="str">
            <v>100</v>
          </cell>
          <cell r="D2" t="str">
            <v>111</v>
          </cell>
          <cell r="E2">
            <v>32054.6</v>
          </cell>
          <cell r="F2">
            <v>957057.89999999991</v>
          </cell>
          <cell r="G2">
            <v>1929181.6300000004</v>
          </cell>
          <cell r="H2">
            <v>77228777.650000006</v>
          </cell>
          <cell r="I2">
            <v>39818.506402627318</v>
          </cell>
          <cell r="J2">
            <v>12</v>
          </cell>
          <cell r="K2" t="str">
            <v>ноолуур</v>
          </cell>
        </row>
        <row r="3">
          <cell r="A3" t="str">
            <v>5102.11.41</v>
          </cell>
          <cell r="B3" t="str">
            <v xml:space="preserve">156 </v>
          </cell>
          <cell r="C3" t="str">
            <v>100</v>
          </cell>
          <cell r="D3" t="str">
            <v>111</v>
          </cell>
          <cell r="E3">
            <v>0</v>
          </cell>
          <cell r="F3">
            <v>0</v>
          </cell>
          <cell r="G3">
            <v>2282.1999999999998</v>
          </cell>
          <cell r="H3">
            <v>456.44000000000005</v>
          </cell>
          <cell r="I3">
            <v>39818.506402627318</v>
          </cell>
          <cell r="J3">
            <v>12</v>
          </cell>
          <cell r="K3" t="str">
            <v>ноолуур</v>
          </cell>
        </row>
        <row r="4">
          <cell r="A4" t="str">
            <v>5102.11.42</v>
          </cell>
          <cell r="B4" t="str">
            <v xml:space="preserve">156 </v>
          </cell>
          <cell r="C4" t="str">
            <v>100</v>
          </cell>
          <cell r="D4" t="str">
            <v>111</v>
          </cell>
          <cell r="E4">
            <v>9302.6</v>
          </cell>
          <cell r="F4">
            <v>13953.9</v>
          </cell>
          <cell r="G4">
            <v>1050686.2699999996</v>
          </cell>
          <cell r="H4">
            <v>2066641.1689999998</v>
          </cell>
          <cell r="I4">
            <v>39818.506402627318</v>
          </cell>
          <cell r="J4">
            <v>12</v>
          </cell>
          <cell r="K4" t="str">
            <v>ноолуур</v>
          </cell>
        </row>
        <row r="5">
          <cell r="A5" t="str">
            <v>5103.20.11</v>
          </cell>
          <cell r="B5" t="str">
            <v xml:space="preserve">156 </v>
          </cell>
          <cell r="C5" t="str">
            <v>100</v>
          </cell>
          <cell r="D5" t="str">
            <v>111</v>
          </cell>
          <cell r="E5">
            <v>0</v>
          </cell>
          <cell r="F5">
            <v>0</v>
          </cell>
          <cell r="G5">
            <v>126222.6</v>
          </cell>
          <cell r="H5">
            <v>186541.16</v>
          </cell>
          <cell r="I5">
            <v>39818.506402627318</v>
          </cell>
          <cell r="J5">
            <v>12</v>
          </cell>
          <cell r="K5" t="str">
            <v>ноолуур</v>
          </cell>
        </row>
        <row r="6">
          <cell r="A6" t="str">
            <v>5103.20.12</v>
          </cell>
          <cell r="B6" t="str">
            <v xml:space="preserve">156 </v>
          </cell>
          <cell r="C6" t="str">
            <v>100</v>
          </cell>
          <cell r="D6" t="str">
            <v>111</v>
          </cell>
          <cell r="E6">
            <v>0</v>
          </cell>
          <cell r="F6">
            <v>0</v>
          </cell>
          <cell r="G6">
            <v>51739.4</v>
          </cell>
          <cell r="H6">
            <v>36306.33</v>
          </cell>
          <cell r="I6">
            <v>39818.506402627318</v>
          </cell>
          <cell r="J6">
            <v>12</v>
          </cell>
          <cell r="K6" t="str">
            <v>ноолуур</v>
          </cell>
        </row>
        <row r="7">
          <cell r="A7" t="str">
            <v>5105.31.10</v>
          </cell>
          <cell r="B7" t="str">
            <v xml:space="preserve">276 </v>
          </cell>
          <cell r="C7" t="str">
            <v>100</v>
          </cell>
          <cell r="D7" t="str">
            <v>111</v>
          </cell>
          <cell r="E7">
            <v>2000</v>
          </cell>
          <cell r="F7">
            <v>107500</v>
          </cell>
          <cell r="G7">
            <v>2000</v>
          </cell>
          <cell r="H7">
            <v>107500</v>
          </cell>
          <cell r="I7">
            <v>39818.506402627318</v>
          </cell>
          <cell r="J7">
            <v>12</v>
          </cell>
          <cell r="K7" t="str">
            <v>ноолуур</v>
          </cell>
        </row>
        <row r="8">
          <cell r="A8" t="str">
            <v>5105.31.10</v>
          </cell>
          <cell r="B8" t="str">
            <v xml:space="preserve">356 </v>
          </cell>
          <cell r="C8" t="str">
            <v>100</v>
          </cell>
          <cell r="D8" t="str">
            <v>111</v>
          </cell>
          <cell r="E8">
            <v>3157</v>
          </cell>
          <cell r="F8">
            <v>207402.59999999998</v>
          </cell>
          <cell r="G8">
            <v>9943.4</v>
          </cell>
          <cell r="H8">
            <v>785821.79999999993</v>
          </cell>
          <cell r="I8">
            <v>39818.506402627318</v>
          </cell>
          <cell r="J8">
            <v>12</v>
          </cell>
          <cell r="K8" t="str">
            <v>ноолуур</v>
          </cell>
        </row>
        <row r="9">
          <cell r="A9" t="str">
            <v>5105.31.10</v>
          </cell>
          <cell r="B9" t="str">
            <v xml:space="preserve">344 </v>
          </cell>
          <cell r="C9" t="str">
            <v>100</v>
          </cell>
          <cell r="D9" t="str">
            <v>111</v>
          </cell>
          <cell r="E9">
            <v>0</v>
          </cell>
          <cell r="F9">
            <v>0</v>
          </cell>
          <cell r="G9">
            <v>10030</v>
          </cell>
          <cell r="H9">
            <v>406215</v>
          </cell>
          <cell r="I9">
            <v>39818.506402627318</v>
          </cell>
          <cell r="J9">
            <v>12</v>
          </cell>
          <cell r="K9" t="str">
            <v>ноолуур</v>
          </cell>
        </row>
        <row r="10">
          <cell r="A10" t="str">
            <v>5105.31.10</v>
          </cell>
          <cell r="B10" t="str">
            <v xml:space="preserve">156 </v>
          </cell>
          <cell r="C10" t="str">
            <v>100</v>
          </cell>
          <cell r="D10" t="str">
            <v>111</v>
          </cell>
          <cell r="E10">
            <v>41449</v>
          </cell>
          <cell r="F10">
            <v>2115989.7999999998</v>
          </cell>
          <cell r="G10">
            <v>759139.4999650002</v>
          </cell>
          <cell r="H10">
            <v>43779717.600000001</v>
          </cell>
          <cell r="I10">
            <v>39818.506402627318</v>
          </cell>
          <cell r="J10">
            <v>12</v>
          </cell>
          <cell r="K10" t="str">
            <v>ноолуур</v>
          </cell>
        </row>
        <row r="11">
          <cell r="A11" t="str">
            <v>5105.31.10</v>
          </cell>
          <cell r="B11" t="str">
            <v xml:space="preserve">826 </v>
          </cell>
          <cell r="C11" t="str">
            <v>100</v>
          </cell>
          <cell r="D11" t="str">
            <v>111</v>
          </cell>
          <cell r="E11">
            <v>15886.9</v>
          </cell>
          <cell r="F11">
            <v>939780.6</v>
          </cell>
          <cell r="G11">
            <v>135608.6</v>
          </cell>
          <cell r="H11">
            <v>9237150.9013694245</v>
          </cell>
          <cell r="I11">
            <v>39818.506402627318</v>
          </cell>
          <cell r="J11">
            <v>12</v>
          </cell>
          <cell r="K11" t="str">
            <v>ноолуур</v>
          </cell>
        </row>
        <row r="12">
          <cell r="A12" t="str">
            <v>5105.31.10</v>
          </cell>
          <cell r="B12" t="str">
            <v xml:space="preserve">840 </v>
          </cell>
          <cell r="C12" t="str">
            <v>100</v>
          </cell>
          <cell r="D12" t="str">
            <v>111</v>
          </cell>
          <cell r="E12">
            <v>0</v>
          </cell>
          <cell r="F12">
            <v>0</v>
          </cell>
          <cell r="G12">
            <v>15241.3</v>
          </cell>
          <cell r="H12">
            <v>952920.10000000009</v>
          </cell>
          <cell r="I12">
            <v>39818.506402627318</v>
          </cell>
          <cell r="J12">
            <v>12</v>
          </cell>
          <cell r="K12" t="str">
            <v>ноолуур</v>
          </cell>
        </row>
        <row r="13">
          <cell r="A13" t="str">
            <v>5105.31.10</v>
          </cell>
          <cell r="B13" t="str">
            <v xml:space="preserve">380 </v>
          </cell>
          <cell r="C13" t="str">
            <v>100</v>
          </cell>
          <cell r="D13" t="str">
            <v>111</v>
          </cell>
          <cell r="E13">
            <v>70352.5</v>
          </cell>
          <cell r="F13">
            <v>4395797.05</v>
          </cell>
          <cell r="G13">
            <v>603446.64999999967</v>
          </cell>
          <cell r="H13">
            <v>40107544.399999999</v>
          </cell>
          <cell r="I13">
            <v>39818.506402627318</v>
          </cell>
          <cell r="J13">
            <v>12</v>
          </cell>
          <cell r="K13" t="str">
            <v>ноолуур</v>
          </cell>
        </row>
        <row r="14">
          <cell r="A14" t="str">
            <v>5105.31.10</v>
          </cell>
          <cell r="B14" t="str">
            <v xml:space="preserve">410 </v>
          </cell>
          <cell r="C14" t="str">
            <v>100</v>
          </cell>
          <cell r="D14" t="str">
            <v>111</v>
          </cell>
          <cell r="E14">
            <v>5000</v>
          </cell>
          <cell r="F14">
            <v>307105</v>
          </cell>
          <cell r="G14">
            <v>6952</v>
          </cell>
          <cell r="H14">
            <v>442913</v>
          </cell>
          <cell r="I14">
            <v>39818.506402627318</v>
          </cell>
          <cell r="J14">
            <v>12</v>
          </cell>
          <cell r="K14" t="str">
            <v>ноолуур</v>
          </cell>
        </row>
        <row r="15">
          <cell r="A15" t="str">
            <v>5105.31.10</v>
          </cell>
          <cell r="B15" t="str">
            <v xml:space="preserve">392 </v>
          </cell>
          <cell r="C15" t="str">
            <v>100</v>
          </cell>
          <cell r="D15" t="str">
            <v>111</v>
          </cell>
          <cell r="E15">
            <v>3424.5</v>
          </cell>
          <cell r="F15">
            <v>184530.32085039985</v>
          </cell>
          <cell r="G15">
            <v>22964.450000000004</v>
          </cell>
          <cell r="H15">
            <v>1706590.1108502967</v>
          </cell>
          <cell r="I15">
            <v>39818.506402627318</v>
          </cell>
          <cell r="J15">
            <v>12</v>
          </cell>
          <cell r="K15" t="str">
            <v>ноолуур</v>
          </cell>
        </row>
        <row r="16">
          <cell r="A16" t="str">
            <v>5105.31.10</v>
          </cell>
          <cell r="B16" t="str">
            <v xml:space="preserve">524 </v>
          </cell>
          <cell r="C16" t="str">
            <v>100</v>
          </cell>
          <cell r="D16" t="str">
            <v>111</v>
          </cell>
          <cell r="E16">
            <v>0</v>
          </cell>
          <cell r="F16">
            <v>0</v>
          </cell>
          <cell r="G16">
            <v>1406</v>
          </cell>
          <cell r="H16">
            <v>87877.2</v>
          </cell>
          <cell r="I16">
            <v>39818.506402627318</v>
          </cell>
          <cell r="J16">
            <v>12</v>
          </cell>
          <cell r="K16" t="str">
            <v>ноолуур</v>
          </cell>
        </row>
        <row r="17">
          <cell r="A17" t="str">
            <v>5105.31.10</v>
          </cell>
          <cell r="B17" t="str">
            <v xml:space="preserve">380 </v>
          </cell>
          <cell r="C17" t="str">
            <v>100</v>
          </cell>
          <cell r="D17" t="str">
            <v>180</v>
          </cell>
          <cell r="E17">
            <v>0</v>
          </cell>
          <cell r="F17">
            <v>0</v>
          </cell>
          <cell r="G17">
            <v>1.9</v>
          </cell>
          <cell r="H17">
            <v>4.9999999099999997</v>
          </cell>
          <cell r="I17">
            <v>39818.506402627318</v>
          </cell>
          <cell r="J17">
            <v>12</v>
          </cell>
          <cell r="K17" t="str">
            <v>ноолуур</v>
          </cell>
        </row>
        <row r="18">
          <cell r="A18" t="str">
            <v>5105.31.20</v>
          </cell>
          <cell r="B18" t="str">
            <v xml:space="preserve">826 </v>
          </cell>
          <cell r="C18" t="str">
            <v>100</v>
          </cell>
          <cell r="D18" t="str">
            <v>111</v>
          </cell>
          <cell r="E18">
            <v>0</v>
          </cell>
          <cell r="F18">
            <v>0</v>
          </cell>
          <cell r="G18">
            <v>4007.5</v>
          </cell>
          <cell r="H18">
            <v>360858.64863057469</v>
          </cell>
          <cell r="I18">
            <v>39818.506402627318</v>
          </cell>
          <cell r="J18">
            <v>12</v>
          </cell>
          <cell r="K18" t="str">
            <v>ноолууран бүтээгдэхүүн</v>
          </cell>
        </row>
        <row r="19">
          <cell r="A19" t="str">
            <v>5105.31.30</v>
          </cell>
          <cell r="B19" t="str">
            <v xml:space="preserve">156 </v>
          </cell>
          <cell r="C19" t="str">
            <v>100</v>
          </cell>
          <cell r="D19" t="str">
            <v>111</v>
          </cell>
          <cell r="E19">
            <v>0</v>
          </cell>
          <cell r="F19">
            <v>0</v>
          </cell>
          <cell r="G19">
            <v>1422.2</v>
          </cell>
          <cell r="H19">
            <v>82487.600000000006</v>
          </cell>
          <cell r="I19">
            <v>39818.506402627318</v>
          </cell>
          <cell r="J19">
            <v>12</v>
          </cell>
          <cell r="K19" t="str">
            <v>ноолуур</v>
          </cell>
        </row>
        <row r="20">
          <cell r="A20" t="str">
            <v>5105.31.30</v>
          </cell>
          <cell r="B20" t="str">
            <v xml:space="preserve">392 </v>
          </cell>
          <cell r="C20" t="str">
            <v>100</v>
          </cell>
          <cell r="D20" t="str">
            <v>111</v>
          </cell>
          <cell r="E20">
            <v>139.1</v>
          </cell>
          <cell r="F20">
            <v>5180.4791496001553</v>
          </cell>
          <cell r="G20">
            <v>139.1</v>
          </cell>
          <cell r="H20">
            <v>5180.4791496001553</v>
          </cell>
          <cell r="I20">
            <v>39818.506402627318</v>
          </cell>
          <cell r="J20">
            <v>12</v>
          </cell>
          <cell r="K20" t="str">
            <v>ноолуур</v>
          </cell>
        </row>
        <row r="21">
          <cell r="A21" t="str">
            <v>6101.90.20</v>
          </cell>
          <cell r="B21" t="str">
            <v xml:space="preserve">643 </v>
          </cell>
          <cell r="C21" t="str">
            <v>100</v>
          </cell>
          <cell r="D21" t="str">
            <v>111</v>
          </cell>
          <cell r="E21">
            <v>0</v>
          </cell>
          <cell r="F21">
            <v>0</v>
          </cell>
          <cell r="G21">
            <v>5</v>
          </cell>
          <cell r="H21">
            <v>275.11157302683864</v>
          </cell>
          <cell r="I21">
            <v>39818.506402627318</v>
          </cell>
          <cell r="J21">
            <v>12</v>
          </cell>
          <cell r="K21" t="str">
            <v>ноолууран бүтээгдэхүүн</v>
          </cell>
        </row>
        <row r="22">
          <cell r="A22" t="str">
            <v>6101.90.20</v>
          </cell>
          <cell r="B22" t="str">
            <v xml:space="preserve">380 </v>
          </cell>
          <cell r="C22" t="str">
            <v>100</v>
          </cell>
          <cell r="D22" t="str">
            <v>111</v>
          </cell>
          <cell r="E22">
            <v>0</v>
          </cell>
          <cell r="F22">
            <v>0</v>
          </cell>
          <cell r="G22">
            <v>43</v>
          </cell>
          <cell r="H22">
            <v>5070.5957853720565</v>
          </cell>
          <cell r="I22">
            <v>39818.506402627318</v>
          </cell>
          <cell r="J22">
            <v>12</v>
          </cell>
          <cell r="K22" t="str">
            <v>ноолууран бүтээгдэхүүн</v>
          </cell>
        </row>
        <row r="23">
          <cell r="A23" t="str">
            <v>6102.10.20</v>
          </cell>
          <cell r="B23" t="str">
            <v xml:space="preserve">276 </v>
          </cell>
          <cell r="C23" t="str">
            <v>100</v>
          </cell>
          <cell r="D23" t="str">
            <v>111</v>
          </cell>
          <cell r="E23">
            <v>416</v>
          </cell>
          <cell r="F23">
            <v>34528</v>
          </cell>
          <cell r="G23">
            <v>1359</v>
          </cell>
          <cell r="H23">
            <v>116303</v>
          </cell>
          <cell r="I23">
            <v>39818.506402627318</v>
          </cell>
          <cell r="J23">
            <v>12</v>
          </cell>
          <cell r="K23" t="str">
            <v>ноолууран бүтээгдэхүүн</v>
          </cell>
        </row>
        <row r="24">
          <cell r="A24" t="str">
            <v>6102.10.20</v>
          </cell>
          <cell r="B24" t="str">
            <v xml:space="preserve">392 </v>
          </cell>
          <cell r="C24" t="str">
            <v>100</v>
          </cell>
          <cell r="D24" t="str">
            <v>111</v>
          </cell>
          <cell r="E24">
            <v>0</v>
          </cell>
          <cell r="F24">
            <v>0</v>
          </cell>
          <cell r="G24">
            <v>97</v>
          </cell>
          <cell r="H24">
            <v>11601.999989971</v>
          </cell>
          <cell r="I24">
            <v>39818.506402627318</v>
          </cell>
          <cell r="J24">
            <v>12</v>
          </cell>
          <cell r="K24" t="str">
            <v>ноолууран бүтээгдэхүүн</v>
          </cell>
        </row>
        <row r="25">
          <cell r="A25" t="str">
            <v>6102.10.20</v>
          </cell>
          <cell r="B25" t="str">
            <v xml:space="preserve">724 </v>
          </cell>
          <cell r="C25" t="str">
            <v>100</v>
          </cell>
          <cell r="D25" t="str">
            <v>111</v>
          </cell>
          <cell r="E25">
            <v>0</v>
          </cell>
          <cell r="F25">
            <v>0</v>
          </cell>
          <cell r="G25">
            <v>7</v>
          </cell>
          <cell r="H25">
            <v>1403.5</v>
          </cell>
          <cell r="I25">
            <v>39818.506402627318</v>
          </cell>
          <cell r="J25">
            <v>12</v>
          </cell>
          <cell r="K25" t="str">
            <v>ноолууран бүтээгдэхүүн</v>
          </cell>
        </row>
        <row r="26">
          <cell r="A26" t="str">
            <v>6102.10.20</v>
          </cell>
          <cell r="B26" t="str">
            <v xml:space="preserve">756 </v>
          </cell>
          <cell r="C26" t="str">
            <v>100</v>
          </cell>
          <cell r="D26" t="str">
            <v>111</v>
          </cell>
          <cell r="E26">
            <v>0</v>
          </cell>
          <cell r="F26">
            <v>0</v>
          </cell>
          <cell r="G26">
            <v>298</v>
          </cell>
          <cell r="H26">
            <v>26618.219999999998</v>
          </cell>
          <cell r="I26">
            <v>39818.506402627318</v>
          </cell>
          <cell r="J26">
            <v>12</v>
          </cell>
          <cell r="K26" t="str">
            <v>ноолууран бүтээгдэхүүн</v>
          </cell>
        </row>
        <row r="27">
          <cell r="A27" t="str">
            <v>6102.10.20</v>
          </cell>
          <cell r="B27" t="str">
            <v xml:space="preserve">040 </v>
          </cell>
          <cell r="C27" t="str">
            <v>100</v>
          </cell>
          <cell r="D27" t="str">
            <v>111</v>
          </cell>
          <cell r="E27">
            <v>0</v>
          </cell>
          <cell r="F27">
            <v>0</v>
          </cell>
          <cell r="G27">
            <v>42</v>
          </cell>
          <cell r="H27">
            <v>3823.7321801526978</v>
          </cell>
          <cell r="I27">
            <v>39818.506402627318</v>
          </cell>
          <cell r="J27">
            <v>12</v>
          </cell>
          <cell r="K27" t="str">
            <v>ноолууран бүтээгдэхүүн</v>
          </cell>
        </row>
        <row r="28">
          <cell r="A28" t="str">
            <v>6102.10.20</v>
          </cell>
          <cell r="B28" t="str">
            <v xml:space="preserve">414 </v>
          </cell>
          <cell r="C28" t="str">
            <v>100</v>
          </cell>
          <cell r="D28" t="str">
            <v>111</v>
          </cell>
          <cell r="E28">
            <v>0</v>
          </cell>
          <cell r="F28">
            <v>0</v>
          </cell>
          <cell r="G28">
            <v>56</v>
          </cell>
          <cell r="H28">
            <v>6870.2399999520003</v>
          </cell>
          <cell r="I28">
            <v>39818.506402627318</v>
          </cell>
          <cell r="J28">
            <v>12</v>
          </cell>
          <cell r="K28" t="str">
            <v>ноолууран бүтээгдэхүүн</v>
          </cell>
        </row>
        <row r="29">
          <cell r="A29" t="str">
            <v>6102.10.20</v>
          </cell>
          <cell r="B29" t="str">
            <v xml:space="preserve">840 </v>
          </cell>
          <cell r="C29" t="str">
            <v>100</v>
          </cell>
          <cell r="D29" t="str">
            <v>111</v>
          </cell>
          <cell r="E29">
            <v>30</v>
          </cell>
          <cell r="F29">
            <v>2880</v>
          </cell>
          <cell r="G29">
            <v>292</v>
          </cell>
          <cell r="H29">
            <v>23127.399999999998</v>
          </cell>
          <cell r="I29">
            <v>39818.506402627318</v>
          </cell>
          <cell r="J29">
            <v>12</v>
          </cell>
          <cell r="K29" t="str">
            <v>ноолууран бүтээгдэхүүн</v>
          </cell>
        </row>
        <row r="30">
          <cell r="A30" t="str">
            <v>6102.10.20</v>
          </cell>
          <cell r="B30" t="str">
            <v xml:space="preserve">276 </v>
          </cell>
          <cell r="C30" t="str">
            <v>100</v>
          </cell>
          <cell r="D30" t="str">
            <v>180</v>
          </cell>
          <cell r="E30">
            <v>44</v>
          </cell>
          <cell r="F30">
            <v>1797.4</v>
          </cell>
          <cell r="G30">
            <v>44</v>
          </cell>
          <cell r="H30">
            <v>1797.4</v>
          </cell>
          <cell r="I30">
            <v>39818.506402627318</v>
          </cell>
          <cell r="J30">
            <v>12</v>
          </cell>
          <cell r="K30" t="str">
            <v>ноолууран бүтээгдэхүүн</v>
          </cell>
        </row>
        <row r="31">
          <cell r="A31" t="str">
            <v>6102.10.20</v>
          </cell>
          <cell r="B31" t="str">
            <v xml:space="preserve">398 </v>
          </cell>
          <cell r="C31" t="str">
            <v>100</v>
          </cell>
          <cell r="D31" t="str">
            <v>111</v>
          </cell>
          <cell r="E31">
            <v>0</v>
          </cell>
          <cell r="F31">
            <v>0</v>
          </cell>
          <cell r="G31">
            <v>5</v>
          </cell>
          <cell r="H31">
            <v>160</v>
          </cell>
          <cell r="I31">
            <v>39818.506402627318</v>
          </cell>
          <cell r="J31">
            <v>12</v>
          </cell>
          <cell r="K31" t="str">
            <v>ноолууран бүтээгдэхүүн</v>
          </cell>
        </row>
        <row r="32">
          <cell r="A32" t="str">
            <v>6102.10.20</v>
          </cell>
          <cell r="B32" t="str">
            <v xml:space="preserve">826 </v>
          </cell>
          <cell r="C32" t="str">
            <v>100</v>
          </cell>
          <cell r="D32" t="str">
            <v>111</v>
          </cell>
          <cell r="E32">
            <v>16</v>
          </cell>
          <cell r="F32">
            <v>640</v>
          </cell>
          <cell r="G32">
            <v>324</v>
          </cell>
          <cell r="H32">
            <v>25619.88</v>
          </cell>
          <cell r="I32">
            <v>39818.506402627318</v>
          </cell>
          <cell r="J32">
            <v>12</v>
          </cell>
          <cell r="K32" t="str">
            <v>ноолууран бүтээгдэхүүн</v>
          </cell>
        </row>
        <row r="33">
          <cell r="A33" t="str">
            <v>6102.10.20</v>
          </cell>
          <cell r="B33" t="str">
            <v xml:space="preserve">756 </v>
          </cell>
          <cell r="C33" t="str">
            <v>100</v>
          </cell>
          <cell r="D33" t="str">
            <v>180</v>
          </cell>
          <cell r="E33">
            <v>0</v>
          </cell>
          <cell r="F33">
            <v>0</v>
          </cell>
          <cell r="G33">
            <v>4</v>
          </cell>
          <cell r="H33">
            <v>801.4</v>
          </cell>
          <cell r="I33">
            <v>39818.506402627318</v>
          </cell>
          <cell r="J33">
            <v>12</v>
          </cell>
          <cell r="K33" t="str">
            <v>ноолууран бүтээгдэхүүн</v>
          </cell>
        </row>
        <row r="34">
          <cell r="A34" t="str">
            <v>6102.10.20</v>
          </cell>
          <cell r="B34" t="str">
            <v xml:space="preserve">250 </v>
          </cell>
          <cell r="C34" t="str">
            <v>100</v>
          </cell>
          <cell r="D34" t="str">
            <v>111</v>
          </cell>
          <cell r="E34">
            <v>6</v>
          </cell>
          <cell r="F34">
            <v>689</v>
          </cell>
          <cell r="G34">
            <v>23</v>
          </cell>
          <cell r="H34">
            <v>1443.98</v>
          </cell>
          <cell r="I34">
            <v>39818.506402627318</v>
          </cell>
          <cell r="J34">
            <v>12</v>
          </cell>
          <cell r="K34" t="str">
            <v>ноолууран бүтээгдэхүүн</v>
          </cell>
        </row>
        <row r="35">
          <cell r="A35" t="str">
            <v>6102.10.20</v>
          </cell>
          <cell r="B35" t="str">
            <v xml:space="preserve">804 </v>
          </cell>
          <cell r="C35" t="str">
            <v>100</v>
          </cell>
          <cell r="D35" t="str">
            <v>111</v>
          </cell>
          <cell r="E35">
            <v>0</v>
          </cell>
          <cell r="F35">
            <v>0</v>
          </cell>
          <cell r="G35">
            <v>13</v>
          </cell>
          <cell r="H35">
            <v>1808.3569596125012</v>
          </cell>
          <cell r="I35">
            <v>39818.506402627318</v>
          </cell>
          <cell r="J35">
            <v>12</v>
          </cell>
          <cell r="K35" t="str">
            <v>ноолууран бүтээгдэхүүн</v>
          </cell>
        </row>
        <row r="36">
          <cell r="A36" t="str">
            <v>6102.10.20</v>
          </cell>
          <cell r="B36" t="str">
            <v xml:space="preserve">203 </v>
          </cell>
          <cell r="C36" t="str">
            <v>100</v>
          </cell>
          <cell r="D36" t="str">
            <v>111</v>
          </cell>
          <cell r="E36">
            <v>0</v>
          </cell>
          <cell r="F36">
            <v>0</v>
          </cell>
          <cell r="G36">
            <v>10</v>
          </cell>
          <cell r="H36">
            <v>612.84</v>
          </cell>
          <cell r="I36">
            <v>39818.506402627318</v>
          </cell>
          <cell r="J36">
            <v>12</v>
          </cell>
          <cell r="K36" t="str">
            <v>ноолууран бүтээгдэхүүн</v>
          </cell>
        </row>
        <row r="37">
          <cell r="A37" t="str">
            <v>6102.10.20</v>
          </cell>
          <cell r="B37" t="str">
            <v xml:space="preserve">643 </v>
          </cell>
          <cell r="C37" t="str">
            <v>100</v>
          </cell>
          <cell r="D37" t="str">
            <v>111</v>
          </cell>
          <cell r="E37">
            <v>4</v>
          </cell>
          <cell r="F37">
            <v>281.39</v>
          </cell>
          <cell r="G37">
            <v>55</v>
          </cell>
          <cell r="H37">
            <v>2242.807301199312</v>
          </cell>
          <cell r="I37">
            <v>39818.506402627318</v>
          </cell>
          <cell r="J37">
            <v>12</v>
          </cell>
          <cell r="K37" t="str">
            <v>ноолууран бүтээгдэхүүн</v>
          </cell>
        </row>
        <row r="38">
          <cell r="A38" t="str">
            <v>6102.10.20</v>
          </cell>
          <cell r="B38" t="str">
            <v xml:space="preserve">410 </v>
          </cell>
          <cell r="C38" t="str">
            <v>100</v>
          </cell>
          <cell r="D38" t="str">
            <v>111</v>
          </cell>
          <cell r="E38">
            <v>0</v>
          </cell>
          <cell r="F38">
            <v>0</v>
          </cell>
          <cell r="G38">
            <v>143</v>
          </cell>
          <cell r="H38">
            <v>20395.839999936001</v>
          </cell>
          <cell r="I38">
            <v>39818.506402627318</v>
          </cell>
          <cell r="J38">
            <v>12</v>
          </cell>
          <cell r="K38" t="str">
            <v>ноолууран бүтээгдэхүүн</v>
          </cell>
        </row>
        <row r="39">
          <cell r="A39" t="str">
            <v>6102.10.20</v>
          </cell>
          <cell r="B39" t="str">
            <v xml:space="preserve">380 </v>
          </cell>
          <cell r="C39" t="str">
            <v>100</v>
          </cell>
          <cell r="D39" t="str">
            <v>180</v>
          </cell>
          <cell r="E39">
            <v>0</v>
          </cell>
          <cell r="F39">
            <v>0</v>
          </cell>
          <cell r="G39">
            <v>4</v>
          </cell>
          <cell r="H39">
            <v>376.57578242677823</v>
          </cell>
          <cell r="I39">
            <v>39818.506402627318</v>
          </cell>
          <cell r="J39">
            <v>12</v>
          </cell>
          <cell r="K39" t="str">
            <v>ноолууран бүтээгдэхүүн</v>
          </cell>
        </row>
        <row r="40">
          <cell r="A40" t="str">
            <v>6102.10.20</v>
          </cell>
          <cell r="B40" t="str">
            <v xml:space="preserve">380 </v>
          </cell>
          <cell r="C40" t="str">
            <v>100</v>
          </cell>
          <cell r="D40" t="str">
            <v>111</v>
          </cell>
          <cell r="E40">
            <v>3</v>
          </cell>
          <cell r="F40">
            <v>419.18</v>
          </cell>
          <cell r="G40">
            <v>127</v>
          </cell>
          <cell r="H40">
            <v>13615.480116498515</v>
          </cell>
          <cell r="I40">
            <v>39818.506402627318</v>
          </cell>
          <cell r="J40">
            <v>12</v>
          </cell>
          <cell r="K40" t="str">
            <v>ноолууран бүтээгдэхүүн</v>
          </cell>
        </row>
        <row r="41">
          <cell r="A41" t="str">
            <v>6102.10.20</v>
          </cell>
          <cell r="B41" t="str">
            <v xml:space="preserve">056 </v>
          </cell>
          <cell r="C41" t="str">
            <v>100</v>
          </cell>
          <cell r="D41" t="str">
            <v>111</v>
          </cell>
          <cell r="E41">
            <v>0</v>
          </cell>
          <cell r="F41">
            <v>0</v>
          </cell>
          <cell r="G41">
            <v>30</v>
          </cell>
          <cell r="H41">
            <v>1983.3999999993998</v>
          </cell>
          <cell r="I41">
            <v>39818.506402627318</v>
          </cell>
          <cell r="J41">
            <v>12</v>
          </cell>
          <cell r="K41" t="str">
            <v>ноолууран бүтээгдэхүүн</v>
          </cell>
        </row>
        <row r="42">
          <cell r="A42" t="str">
            <v>6102.10.20</v>
          </cell>
          <cell r="B42" t="str">
            <v xml:space="preserve">840 </v>
          </cell>
          <cell r="C42" t="str">
            <v>100</v>
          </cell>
          <cell r="D42" t="str">
            <v>180</v>
          </cell>
          <cell r="E42">
            <v>0</v>
          </cell>
          <cell r="F42">
            <v>0</v>
          </cell>
          <cell r="G42">
            <v>7</v>
          </cell>
          <cell r="H42">
            <v>1645</v>
          </cell>
          <cell r="I42">
            <v>39818.506402627318</v>
          </cell>
          <cell r="J42">
            <v>12</v>
          </cell>
          <cell r="K42" t="str">
            <v>ноолууран бүтээгдэхүүн</v>
          </cell>
        </row>
        <row r="43">
          <cell r="A43" t="str">
            <v>6102.10.20</v>
          </cell>
          <cell r="B43" t="str">
            <v xml:space="preserve">826 </v>
          </cell>
          <cell r="C43" t="str">
            <v>100</v>
          </cell>
          <cell r="D43" t="str">
            <v>180</v>
          </cell>
          <cell r="E43">
            <v>0</v>
          </cell>
          <cell r="F43">
            <v>0</v>
          </cell>
          <cell r="G43">
            <v>8</v>
          </cell>
          <cell r="H43">
            <v>720</v>
          </cell>
          <cell r="I43">
            <v>39818.506402627318</v>
          </cell>
          <cell r="J43">
            <v>12</v>
          </cell>
          <cell r="K43" t="str">
            <v>ноолууран бүтээгдэхүүн</v>
          </cell>
        </row>
        <row r="44">
          <cell r="A44" t="str">
            <v>6102.10.20</v>
          </cell>
          <cell r="B44" t="str">
            <v xml:space="preserve">826 </v>
          </cell>
          <cell r="C44" t="str">
            <v>100</v>
          </cell>
          <cell r="D44" t="str">
            <v>900</v>
          </cell>
          <cell r="E44">
            <v>0</v>
          </cell>
          <cell r="F44">
            <v>0</v>
          </cell>
          <cell r="G44">
            <v>1</v>
          </cell>
          <cell r="H44">
            <v>146.15</v>
          </cell>
          <cell r="I44">
            <v>39818.506402627318</v>
          </cell>
          <cell r="J44">
            <v>12</v>
          </cell>
          <cell r="K44" t="str">
            <v>ноолууран бүтээгдэхүүн</v>
          </cell>
        </row>
        <row r="45">
          <cell r="A45" t="str">
            <v>6104.31.20</v>
          </cell>
          <cell r="B45" t="str">
            <v xml:space="preserve">040 </v>
          </cell>
          <cell r="C45" t="str">
            <v>100</v>
          </cell>
          <cell r="D45" t="str">
            <v>180</v>
          </cell>
          <cell r="E45">
            <v>0</v>
          </cell>
          <cell r="F45">
            <v>0</v>
          </cell>
          <cell r="G45">
            <v>2</v>
          </cell>
          <cell r="H45">
            <v>81.7</v>
          </cell>
          <cell r="I45">
            <v>39818.506402627318</v>
          </cell>
          <cell r="J45">
            <v>12</v>
          </cell>
          <cell r="K45" t="str">
            <v>ноолууран бүтээгдэхүүн</v>
          </cell>
        </row>
        <row r="46">
          <cell r="A46" t="str">
            <v>6104.31.20</v>
          </cell>
          <cell r="B46" t="str">
            <v xml:space="preserve">840 </v>
          </cell>
          <cell r="C46" t="str">
            <v>100</v>
          </cell>
          <cell r="D46" t="str">
            <v>111</v>
          </cell>
          <cell r="E46">
            <v>0</v>
          </cell>
          <cell r="F46">
            <v>0</v>
          </cell>
          <cell r="G46">
            <v>1</v>
          </cell>
          <cell r="H46">
            <v>118</v>
          </cell>
          <cell r="I46">
            <v>39818.506402627318</v>
          </cell>
          <cell r="J46">
            <v>12</v>
          </cell>
          <cell r="K46" t="str">
            <v>ноолууран бүтээгдэхүүн</v>
          </cell>
        </row>
        <row r="47">
          <cell r="A47" t="str">
            <v>6104.31.20</v>
          </cell>
          <cell r="B47" t="str">
            <v xml:space="preserve">124 </v>
          </cell>
          <cell r="C47" t="str">
            <v>100</v>
          </cell>
          <cell r="D47" t="str">
            <v>111</v>
          </cell>
          <cell r="E47">
            <v>0</v>
          </cell>
          <cell r="F47">
            <v>0</v>
          </cell>
          <cell r="G47">
            <v>51</v>
          </cell>
          <cell r="H47">
            <v>2285.5499999972999</v>
          </cell>
          <cell r="I47">
            <v>39818.506402627318</v>
          </cell>
          <cell r="J47">
            <v>12</v>
          </cell>
          <cell r="K47" t="str">
            <v>ноолууран бүтээгдэхүүн</v>
          </cell>
        </row>
        <row r="48">
          <cell r="A48" t="str">
            <v>6104.31.20</v>
          </cell>
          <cell r="B48" t="str">
            <v xml:space="preserve">040 </v>
          </cell>
          <cell r="C48" t="str">
            <v>100</v>
          </cell>
          <cell r="D48" t="str">
            <v>111</v>
          </cell>
          <cell r="E48">
            <v>0</v>
          </cell>
          <cell r="F48">
            <v>0</v>
          </cell>
          <cell r="G48">
            <v>1</v>
          </cell>
          <cell r="H48">
            <v>94.352906604898791</v>
          </cell>
          <cell r="I48">
            <v>39818.506402627318</v>
          </cell>
          <cell r="J48">
            <v>12</v>
          </cell>
          <cell r="K48" t="str">
            <v>ноолууран бүтээгдэхүүн</v>
          </cell>
        </row>
        <row r="49">
          <cell r="A49" t="str">
            <v>6104.31.20</v>
          </cell>
          <cell r="B49" t="str">
            <v xml:space="preserve">392 </v>
          </cell>
          <cell r="C49" t="str">
            <v>100</v>
          </cell>
          <cell r="D49" t="str">
            <v>180</v>
          </cell>
          <cell r="E49">
            <v>0</v>
          </cell>
          <cell r="F49">
            <v>0</v>
          </cell>
          <cell r="G49">
            <v>1</v>
          </cell>
          <cell r="H49">
            <v>438</v>
          </cell>
          <cell r="I49">
            <v>39818.506402627318</v>
          </cell>
          <cell r="J49">
            <v>12</v>
          </cell>
          <cell r="K49" t="str">
            <v>ноолууран бүтээгдэхүүн</v>
          </cell>
        </row>
        <row r="50">
          <cell r="A50" t="str">
            <v>6104.31.20</v>
          </cell>
          <cell r="B50" t="str">
            <v xml:space="preserve">804 </v>
          </cell>
          <cell r="C50" t="str">
            <v>100</v>
          </cell>
          <cell r="D50" t="str">
            <v>111</v>
          </cell>
          <cell r="E50">
            <v>0</v>
          </cell>
          <cell r="F50">
            <v>0</v>
          </cell>
          <cell r="G50">
            <v>8</v>
          </cell>
          <cell r="H50">
            <v>605.12401506119124</v>
          </cell>
          <cell r="I50">
            <v>39818.506402627318</v>
          </cell>
          <cell r="J50">
            <v>12</v>
          </cell>
          <cell r="K50" t="str">
            <v>ноолууран бүтээгдэхүүн</v>
          </cell>
        </row>
        <row r="51">
          <cell r="A51" t="str">
            <v>6104.31.20</v>
          </cell>
          <cell r="B51" t="str">
            <v xml:space="preserve">250 </v>
          </cell>
          <cell r="C51" t="str">
            <v>100</v>
          </cell>
          <cell r="D51" t="str">
            <v>111</v>
          </cell>
          <cell r="E51">
            <v>0</v>
          </cell>
          <cell r="F51">
            <v>0</v>
          </cell>
          <cell r="G51">
            <v>12</v>
          </cell>
          <cell r="H51">
            <v>363</v>
          </cell>
          <cell r="I51">
            <v>39818.506402627318</v>
          </cell>
          <cell r="J51">
            <v>12</v>
          </cell>
          <cell r="K51" t="str">
            <v>ноолууран бүтээгдэхүүн</v>
          </cell>
        </row>
        <row r="52">
          <cell r="A52" t="str">
            <v>6104.31.20</v>
          </cell>
          <cell r="B52" t="str">
            <v xml:space="preserve">756 </v>
          </cell>
          <cell r="C52" t="str">
            <v>100</v>
          </cell>
          <cell r="D52" t="str">
            <v>111</v>
          </cell>
          <cell r="E52">
            <v>0</v>
          </cell>
          <cell r="F52">
            <v>0</v>
          </cell>
          <cell r="G52">
            <v>1</v>
          </cell>
          <cell r="H52">
            <v>35.340000000000003</v>
          </cell>
          <cell r="I52">
            <v>39818.506402627318</v>
          </cell>
          <cell r="J52">
            <v>12</v>
          </cell>
          <cell r="K52" t="str">
            <v>ноолууран бүтээгдэхүүн</v>
          </cell>
        </row>
        <row r="53">
          <cell r="A53" t="str">
            <v>6104.41.20</v>
          </cell>
          <cell r="B53" t="str">
            <v xml:space="preserve">398 </v>
          </cell>
          <cell r="C53" t="str">
            <v>100</v>
          </cell>
          <cell r="D53" t="str">
            <v>111</v>
          </cell>
          <cell r="E53">
            <v>0</v>
          </cell>
          <cell r="F53">
            <v>0</v>
          </cell>
          <cell r="G53">
            <v>6</v>
          </cell>
          <cell r="H53">
            <v>169</v>
          </cell>
          <cell r="I53">
            <v>39818.506402627318</v>
          </cell>
          <cell r="J53">
            <v>12</v>
          </cell>
          <cell r="K53" t="str">
            <v>ноолууран бүтээгдэхүүн</v>
          </cell>
        </row>
        <row r="54">
          <cell r="A54" t="str">
            <v>6104.41.20</v>
          </cell>
          <cell r="B54" t="str">
            <v xml:space="preserve">398 </v>
          </cell>
          <cell r="C54" t="str">
            <v>100</v>
          </cell>
          <cell r="D54" t="str">
            <v>900</v>
          </cell>
          <cell r="E54">
            <v>0</v>
          </cell>
          <cell r="F54">
            <v>0</v>
          </cell>
          <cell r="G54">
            <v>20</v>
          </cell>
          <cell r="H54">
            <v>380</v>
          </cell>
          <cell r="I54">
            <v>39818.506402627318</v>
          </cell>
          <cell r="J54">
            <v>12</v>
          </cell>
          <cell r="K54" t="str">
            <v>ноолууран бүтээгдэхүүн</v>
          </cell>
        </row>
        <row r="55">
          <cell r="A55" t="str">
            <v>6104.41.20</v>
          </cell>
          <cell r="B55" t="str">
            <v xml:space="preserve">528 </v>
          </cell>
          <cell r="C55" t="str">
            <v>100</v>
          </cell>
          <cell r="D55" t="str">
            <v>111</v>
          </cell>
          <cell r="E55">
            <v>0</v>
          </cell>
          <cell r="F55">
            <v>0</v>
          </cell>
          <cell r="G55">
            <v>12</v>
          </cell>
          <cell r="H55">
            <v>1163.1428571428571</v>
          </cell>
          <cell r="I55">
            <v>39818.506402627318</v>
          </cell>
          <cell r="J55">
            <v>12</v>
          </cell>
          <cell r="K55" t="str">
            <v>ноолууран бүтээгдэхүүн</v>
          </cell>
        </row>
        <row r="56">
          <cell r="A56" t="str">
            <v>6104.41.20</v>
          </cell>
          <cell r="B56" t="str">
            <v xml:space="preserve">276 </v>
          </cell>
          <cell r="C56" t="str">
            <v>100</v>
          </cell>
          <cell r="D56" t="str">
            <v>111</v>
          </cell>
          <cell r="E56">
            <v>0</v>
          </cell>
          <cell r="F56">
            <v>0</v>
          </cell>
          <cell r="G56">
            <v>878</v>
          </cell>
          <cell r="H56">
            <v>61650.899055119502</v>
          </cell>
          <cell r="I56">
            <v>39818.506402627318</v>
          </cell>
          <cell r="J56">
            <v>12</v>
          </cell>
          <cell r="K56" t="str">
            <v>ноолууран бүтээгдэхүүн</v>
          </cell>
        </row>
        <row r="57">
          <cell r="A57" t="str">
            <v>6104.41.20</v>
          </cell>
          <cell r="B57" t="str">
            <v xml:space="preserve">804 </v>
          </cell>
          <cell r="C57" t="str">
            <v>100</v>
          </cell>
          <cell r="D57" t="str">
            <v>111</v>
          </cell>
          <cell r="E57">
            <v>0</v>
          </cell>
          <cell r="F57">
            <v>0</v>
          </cell>
          <cell r="G57">
            <v>17</v>
          </cell>
          <cell r="H57">
            <v>1023.4862859504096</v>
          </cell>
          <cell r="I57">
            <v>39818.506402627318</v>
          </cell>
          <cell r="J57">
            <v>12</v>
          </cell>
          <cell r="K57" t="str">
            <v>ноолууран бүтээгдэхүүн</v>
          </cell>
        </row>
        <row r="58">
          <cell r="A58" t="str">
            <v>6104.41.20</v>
          </cell>
          <cell r="B58" t="str">
            <v xml:space="preserve">752 </v>
          </cell>
          <cell r="C58" t="str">
            <v>100</v>
          </cell>
          <cell r="D58" t="str">
            <v>111</v>
          </cell>
          <cell r="E58">
            <v>0</v>
          </cell>
          <cell r="F58">
            <v>0</v>
          </cell>
          <cell r="G58">
            <v>34</v>
          </cell>
          <cell r="H58">
            <v>2131.8000000000002</v>
          </cell>
          <cell r="I58">
            <v>39818.506402627318</v>
          </cell>
          <cell r="J58">
            <v>12</v>
          </cell>
          <cell r="K58" t="str">
            <v>ноолууран бүтээгдэхүүн</v>
          </cell>
        </row>
        <row r="59">
          <cell r="A59" t="str">
            <v>6104.41.20</v>
          </cell>
          <cell r="B59" t="str">
            <v xml:space="preserve">840 </v>
          </cell>
          <cell r="C59" t="str">
            <v>100</v>
          </cell>
          <cell r="D59" t="str">
            <v>111</v>
          </cell>
          <cell r="E59">
            <v>6</v>
          </cell>
          <cell r="F59">
            <v>302.10000000000002</v>
          </cell>
          <cell r="G59">
            <v>512</v>
          </cell>
          <cell r="H59">
            <v>40587.499999982996</v>
          </cell>
          <cell r="I59">
            <v>39818.506402627318</v>
          </cell>
          <cell r="J59">
            <v>12</v>
          </cell>
          <cell r="K59" t="str">
            <v>ноолууран бүтээгдэхүүн</v>
          </cell>
        </row>
        <row r="60">
          <cell r="A60" t="str">
            <v>6104.41.20</v>
          </cell>
          <cell r="B60" t="str">
            <v xml:space="preserve">276 </v>
          </cell>
          <cell r="C60" t="str">
            <v>100</v>
          </cell>
          <cell r="D60" t="str">
            <v>180</v>
          </cell>
          <cell r="E60">
            <v>25</v>
          </cell>
          <cell r="F60">
            <v>1425</v>
          </cell>
          <cell r="G60">
            <v>25</v>
          </cell>
          <cell r="H60">
            <v>1425</v>
          </cell>
          <cell r="I60">
            <v>39818.506402627318</v>
          </cell>
          <cell r="J60">
            <v>12</v>
          </cell>
          <cell r="K60" t="str">
            <v>ноолууран бүтээгдэхүүн</v>
          </cell>
        </row>
        <row r="61">
          <cell r="A61" t="str">
            <v>6104.41.20</v>
          </cell>
          <cell r="B61" t="str">
            <v xml:space="preserve">840 </v>
          </cell>
          <cell r="C61" t="str">
            <v>300</v>
          </cell>
          <cell r="D61" t="str">
            <v>113</v>
          </cell>
          <cell r="E61">
            <v>0</v>
          </cell>
          <cell r="F61">
            <v>0</v>
          </cell>
          <cell r="G61">
            <v>47</v>
          </cell>
          <cell r="H61">
            <v>2778</v>
          </cell>
          <cell r="I61">
            <v>39818.506402627318</v>
          </cell>
          <cell r="J61">
            <v>12</v>
          </cell>
          <cell r="K61" t="str">
            <v>ноолууран бүтээгдэхүүн</v>
          </cell>
        </row>
        <row r="62">
          <cell r="A62" t="str">
            <v>6104.41.20</v>
          </cell>
          <cell r="B62" t="str">
            <v xml:space="preserve">380 </v>
          </cell>
          <cell r="C62" t="str">
            <v>100</v>
          </cell>
          <cell r="D62" t="str">
            <v>180</v>
          </cell>
          <cell r="E62">
            <v>0</v>
          </cell>
          <cell r="F62">
            <v>0</v>
          </cell>
          <cell r="G62">
            <v>5</v>
          </cell>
          <cell r="H62">
            <v>359.00546548117148</v>
          </cell>
          <cell r="I62">
            <v>39818.506402627318</v>
          </cell>
          <cell r="J62">
            <v>12</v>
          </cell>
          <cell r="K62" t="str">
            <v>ноолууран бүтээгдэхүүн</v>
          </cell>
        </row>
        <row r="63">
          <cell r="A63" t="str">
            <v>6104.41.20</v>
          </cell>
          <cell r="B63" t="str">
            <v xml:space="preserve">250 </v>
          </cell>
          <cell r="C63" t="str">
            <v>100</v>
          </cell>
          <cell r="D63" t="str">
            <v>111</v>
          </cell>
          <cell r="E63">
            <v>6</v>
          </cell>
          <cell r="F63">
            <v>378</v>
          </cell>
          <cell r="G63">
            <v>986</v>
          </cell>
          <cell r="H63">
            <v>73723.384569614704</v>
          </cell>
          <cell r="I63">
            <v>39818.506402627318</v>
          </cell>
          <cell r="J63">
            <v>12</v>
          </cell>
          <cell r="K63" t="str">
            <v>ноолууран бүтээгдэхүүн</v>
          </cell>
        </row>
        <row r="64">
          <cell r="A64" t="str">
            <v>6104.41.20</v>
          </cell>
          <cell r="B64" t="str">
            <v xml:space="preserve">752 </v>
          </cell>
          <cell r="C64" t="str">
            <v>100</v>
          </cell>
          <cell r="D64" t="str">
            <v>180</v>
          </cell>
          <cell r="E64">
            <v>0</v>
          </cell>
          <cell r="F64">
            <v>0</v>
          </cell>
          <cell r="G64">
            <v>4</v>
          </cell>
          <cell r="H64">
            <v>258.39999999999998</v>
          </cell>
          <cell r="I64">
            <v>39818.506402627318</v>
          </cell>
          <cell r="J64">
            <v>12</v>
          </cell>
          <cell r="K64" t="str">
            <v>ноолууран бүтээгдэхүүн</v>
          </cell>
        </row>
        <row r="65">
          <cell r="A65" t="str">
            <v>6104.41.20</v>
          </cell>
          <cell r="B65" t="str">
            <v xml:space="preserve">826 </v>
          </cell>
          <cell r="C65" t="str">
            <v>100</v>
          </cell>
          <cell r="D65" t="str">
            <v>111</v>
          </cell>
          <cell r="E65">
            <v>0</v>
          </cell>
          <cell r="F65">
            <v>0</v>
          </cell>
          <cell r="G65">
            <v>315</v>
          </cell>
          <cell r="H65">
            <v>30371.529999905706</v>
          </cell>
          <cell r="I65">
            <v>39818.506402627318</v>
          </cell>
          <cell r="J65">
            <v>12</v>
          </cell>
          <cell r="K65" t="str">
            <v>ноолууран бүтээгдэхүүн</v>
          </cell>
        </row>
        <row r="66">
          <cell r="A66" t="str">
            <v>6104.41.20</v>
          </cell>
          <cell r="B66" t="str">
            <v xml:space="preserve">643 </v>
          </cell>
          <cell r="C66" t="str">
            <v>100</v>
          </cell>
          <cell r="D66" t="str">
            <v>111</v>
          </cell>
          <cell r="E66">
            <v>82</v>
          </cell>
          <cell r="F66">
            <v>4498.5999999994001</v>
          </cell>
          <cell r="G66">
            <v>338</v>
          </cell>
          <cell r="H66">
            <v>16714.448313590543</v>
          </cell>
          <cell r="I66">
            <v>39818.506402627318</v>
          </cell>
          <cell r="J66">
            <v>12</v>
          </cell>
          <cell r="K66" t="str">
            <v>ноолууран бүтээгдэхүүн</v>
          </cell>
        </row>
        <row r="67">
          <cell r="A67" t="str">
            <v>6104.41.20</v>
          </cell>
          <cell r="B67" t="str">
            <v xml:space="preserve">040 </v>
          </cell>
          <cell r="C67" t="str">
            <v>100</v>
          </cell>
          <cell r="D67" t="str">
            <v>111</v>
          </cell>
          <cell r="E67">
            <v>0</v>
          </cell>
          <cell r="F67">
            <v>0</v>
          </cell>
          <cell r="G67">
            <v>221</v>
          </cell>
          <cell r="H67">
            <v>15349.077709017578</v>
          </cell>
          <cell r="I67">
            <v>39818.506402627318</v>
          </cell>
          <cell r="J67">
            <v>12</v>
          </cell>
          <cell r="K67" t="str">
            <v>ноолууран бүтээгдэхүүн</v>
          </cell>
        </row>
        <row r="68">
          <cell r="A68" t="str">
            <v>6104.41.20</v>
          </cell>
          <cell r="B68" t="str">
            <v xml:space="preserve">756 </v>
          </cell>
          <cell r="C68" t="str">
            <v>100</v>
          </cell>
          <cell r="D68" t="str">
            <v>111</v>
          </cell>
          <cell r="E68">
            <v>0</v>
          </cell>
          <cell r="F68">
            <v>0</v>
          </cell>
          <cell r="G68">
            <v>4</v>
          </cell>
          <cell r="H68">
            <v>291.77999999999997</v>
          </cell>
          <cell r="I68">
            <v>39818.506402627318</v>
          </cell>
          <cell r="J68">
            <v>12</v>
          </cell>
          <cell r="K68" t="str">
            <v>ноолууран бүтээгдэхүүн</v>
          </cell>
        </row>
        <row r="69">
          <cell r="A69" t="str">
            <v>6104.41.20</v>
          </cell>
          <cell r="B69" t="str">
            <v xml:space="preserve">840 </v>
          </cell>
          <cell r="C69" t="str">
            <v>100</v>
          </cell>
          <cell r="D69" t="str">
            <v>180</v>
          </cell>
          <cell r="E69">
            <v>0</v>
          </cell>
          <cell r="F69">
            <v>0</v>
          </cell>
          <cell r="G69">
            <v>8</v>
          </cell>
          <cell r="H69">
            <v>576</v>
          </cell>
          <cell r="I69">
            <v>39818.506402627318</v>
          </cell>
          <cell r="J69">
            <v>12</v>
          </cell>
          <cell r="K69" t="str">
            <v>ноолууран бүтээгдэхүүн</v>
          </cell>
        </row>
        <row r="70">
          <cell r="A70" t="str">
            <v>6104.41.20</v>
          </cell>
          <cell r="B70" t="str">
            <v xml:space="preserve">124 </v>
          </cell>
          <cell r="C70" t="str">
            <v>100</v>
          </cell>
          <cell r="D70" t="str">
            <v>111</v>
          </cell>
          <cell r="E70">
            <v>0</v>
          </cell>
          <cell r="F70">
            <v>0</v>
          </cell>
          <cell r="G70">
            <v>119</v>
          </cell>
          <cell r="H70">
            <v>7031.9999997998002</v>
          </cell>
          <cell r="I70">
            <v>39818.506402627318</v>
          </cell>
          <cell r="J70">
            <v>12</v>
          </cell>
          <cell r="K70" t="str">
            <v>ноолууран бүтээгдэхүүн</v>
          </cell>
        </row>
        <row r="71">
          <cell r="A71" t="str">
            <v>6104.41.20</v>
          </cell>
          <cell r="B71" t="str">
            <v xml:space="preserve">392 </v>
          </cell>
          <cell r="C71" t="str">
            <v>100</v>
          </cell>
          <cell r="D71" t="str">
            <v>180</v>
          </cell>
          <cell r="E71">
            <v>0</v>
          </cell>
          <cell r="F71">
            <v>0</v>
          </cell>
          <cell r="G71">
            <v>1</v>
          </cell>
          <cell r="H71">
            <v>156</v>
          </cell>
          <cell r="I71">
            <v>39818.506402627318</v>
          </cell>
          <cell r="J71">
            <v>12</v>
          </cell>
          <cell r="K71" t="str">
            <v>ноолууран бүтээгдэхүүн</v>
          </cell>
        </row>
        <row r="72">
          <cell r="A72" t="str">
            <v>6104.41.20</v>
          </cell>
          <cell r="B72" t="str">
            <v xml:space="preserve">203 </v>
          </cell>
          <cell r="C72" t="str">
            <v>100</v>
          </cell>
          <cell r="D72" t="str">
            <v>111</v>
          </cell>
          <cell r="E72">
            <v>0</v>
          </cell>
          <cell r="F72">
            <v>0</v>
          </cell>
          <cell r="G72">
            <v>43</v>
          </cell>
          <cell r="H72">
            <v>1479.6099999582</v>
          </cell>
          <cell r="I72">
            <v>39818.506402627318</v>
          </cell>
          <cell r="J72">
            <v>12</v>
          </cell>
          <cell r="K72" t="str">
            <v>ноолууран бүтээгдэхүүн</v>
          </cell>
        </row>
        <row r="73">
          <cell r="A73" t="str">
            <v>6104.41.20</v>
          </cell>
          <cell r="B73" t="str">
            <v xml:space="preserve">392 </v>
          </cell>
          <cell r="C73" t="str">
            <v>100</v>
          </cell>
          <cell r="D73" t="str">
            <v>111</v>
          </cell>
          <cell r="E73">
            <v>0</v>
          </cell>
          <cell r="F73">
            <v>0</v>
          </cell>
          <cell r="G73">
            <v>42</v>
          </cell>
          <cell r="H73">
            <v>3192</v>
          </cell>
          <cell r="I73">
            <v>39818.506402627318</v>
          </cell>
          <cell r="J73">
            <v>12</v>
          </cell>
          <cell r="K73" t="str">
            <v>ноолууран бүтээгдэхүүн</v>
          </cell>
        </row>
        <row r="74">
          <cell r="A74" t="str">
            <v>6104.41.20</v>
          </cell>
          <cell r="B74" t="str">
            <v xml:space="preserve">250 </v>
          </cell>
          <cell r="C74" t="str">
            <v>100</v>
          </cell>
          <cell r="D74" t="str">
            <v>180</v>
          </cell>
          <cell r="E74">
            <v>0</v>
          </cell>
          <cell r="F74">
            <v>0</v>
          </cell>
          <cell r="G74">
            <v>2</v>
          </cell>
          <cell r="H74">
            <v>124.8</v>
          </cell>
          <cell r="I74">
            <v>39818.506402627318</v>
          </cell>
          <cell r="J74">
            <v>12</v>
          </cell>
          <cell r="K74" t="str">
            <v>ноолууран бүтээгдэхүүн</v>
          </cell>
        </row>
        <row r="75">
          <cell r="A75" t="str">
            <v>6104.41.20</v>
          </cell>
          <cell r="B75" t="str">
            <v xml:space="preserve">826 </v>
          </cell>
          <cell r="C75" t="str">
            <v>100</v>
          </cell>
          <cell r="D75" t="str">
            <v>180</v>
          </cell>
          <cell r="E75">
            <v>0</v>
          </cell>
          <cell r="F75">
            <v>0</v>
          </cell>
          <cell r="G75">
            <v>1</v>
          </cell>
          <cell r="H75">
            <v>118</v>
          </cell>
          <cell r="I75">
            <v>39818.506402627318</v>
          </cell>
          <cell r="J75">
            <v>12</v>
          </cell>
          <cell r="K75" t="str">
            <v>ноолууран бүтээгдэхүүн</v>
          </cell>
        </row>
        <row r="76">
          <cell r="A76" t="str">
            <v>6104.41.20</v>
          </cell>
          <cell r="B76" t="str">
            <v xml:space="preserve">410 </v>
          </cell>
          <cell r="C76" t="str">
            <v>100</v>
          </cell>
          <cell r="D76" t="str">
            <v>111</v>
          </cell>
          <cell r="E76">
            <v>0</v>
          </cell>
          <cell r="F76">
            <v>0</v>
          </cell>
          <cell r="G76">
            <v>64</v>
          </cell>
          <cell r="H76">
            <v>5629.4999879999996</v>
          </cell>
          <cell r="I76">
            <v>39818.506402627318</v>
          </cell>
          <cell r="J76">
            <v>12</v>
          </cell>
          <cell r="K76" t="str">
            <v>ноолууран бүтээгдэхүүн</v>
          </cell>
        </row>
        <row r="77">
          <cell r="A77" t="str">
            <v>6104.41.20</v>
          </cell>
          <cell r="B77" t="str">
            <v xml:space="preserve">414 </v>
          </cell>
          <cell r="C77" t="str">
            <v>100</v>
          </cell>
          <cell r="D77" t="str">
            <v>111</v>
          </cell>
          <cell r="E77">
            <v>0</v>
          </cell>
          <cell r="F77">
            <v>0</v>
          </cell>
          <cell r="G77">
            <v>7</v>
          </cell>
          <cell r="H77">
            <v>315</v>
          </cell>
          <cell r="I77">
            <v>39818.506402627318</v>
          </cell>
          <cell r="J77">
            <v>12</v>
          </cell>
          <cell r="K77" t="str">
            <v>ноолууран бүтээгдэхүүн</v>
          </cell>
        </row>
        <row r="78">
          <cell r="A78" t="str">
            <v>6104.41.20</v>
          </cell>
          <cell r="B78" t="str">
            <v xml:space="preserve">056 </v>
          </cell>
          <cell r="C78" t="str">
            <v>100</v>
          </cell>
          <cell r="D78" t="str">
            <v>111</v>
          </cell>
          <cell r="E78">
            <v>0</v>
          </cell>
          <cell r="F78">
            <v>0</v>
          </cell>
          <cell r="G78">
            <v>73</v>
          </cell>
          <cell r="H78">
            <v>4014.8</v>
          </cell>
          <cell r="I78">
            <v>39818.506402627318</v>
          </cell>
          <cell r="J78">
            <v>12</v>
          </cell>
          <cell r="K78" t="str">
            <v>ноолууран бүтээгдэхүүн</v>
          </cell>
        </row>
        <row r="79">
          <cell r="A79" t="str">
            <v>6104.41.20</v>
          </cell>
          <cell r="B79" t="str">
            <v xml:space="preserve">380 </v>
          </cell>
          <cell r="C79" t="str">
            <v>100</v>
          </cell>
          <cell r="D79" t="str">
            <v>111</v>
          </cell>
          <cell r="E79">
            <v>8</v>
          </cell>
          <cell r="F79">
            <v>538.4</v>
          </cell>
          <cell r="G79">
            <v>250</v>
          </cell>
          <cell r="H79">
            <v>19009.503825216205</v>
          </cell>
          <cell r="I79">
            <v>39818.506402627318</v>
          </cell>
          <cell r="J79">
            <v>12</v>
          </cell>
          <cell r="K79" t="str">
            <v>ноолууран бүтээгдэхүүн</v>
          </cell>
        </row>
        <row r="80">
          <cell r="A80" t="str">
            <v>6104.51.20</v>
          </cell>
          <cell r="B80" t="str">
            <v xml:space="preserve">826 </v>
          </cell>
          <cell r="C80" t="str">
            <v>100</v>
          </cell>
          <cell r="D80" t="str">
            <v>111</v>
          </cell>
          <cell r="E80">
            <v>0</v>
          </cell>
          <cell r="F80">
            <v>0</v>
          </cell>
          <cell r="G80">
            <v>2</v>
          </cell>
          <cell r="H80">
            <v>100</v>
          </cell>
          <cell r="I80">
            <v>39818.506402627318</v>
          </cell>
          <cell r="J80">
            <v>12</v>
          </cell>
          <cell r="K80" t="str">
            <v>ноолууран бүтээгдэхүүн</v>
          </cell>
        </row>
        <row r="81">
          <cell r="A81" t="str">
            <v>6104.51.20</v>
          </cell>
          <cell r="B81" t="str">
            <v xml:space="preserve">056 </v>
          </cell>
          <cell r="C81" t="str">
            <v>100</v>
          </cell>
          <cell r="D81" t="str">
            <v>111</v>
          </cell>
          <cell r="E81">
            <v>10</v>
          </cell>
          <cell r="F81">
            <v>396</v>
          </cell>
          <cell r="G81">
            <v>45</v>
          </cell>
          <cell r="H81">
            <v>1530.6000000000001</v>
          </cell>
          <cell r="I81">
            <v>39818.506402627318</v>
          </cell>
          <cell r="J81">
            <v>12</v>
          </cell>
          <cell r="K81" t="str">
            <v>ноолууран бүтээгдэхүүн</v>
          </cell>
        </row>
        <row r="82">
          <cell r="A82" t="str">
            <v>6104.51.20</v>
          </cell>
          <cell r="B82" t="str">
            <v xml:space="preserve">410 </v>
          </cell>
          <cell r="C82" t="str">
            <v>100</v>
          </cell>
          <cell r="D82" t="str">
            <v>111</v>
          </cell>
          <cell r="E82">
            <v>0</v>
          </cell>
          <cell r="F82">
            <v>0</v>
          </cell>
          <cell r="G82">
            <v>23</v>
          </cell>
          <cell r="H82">
            <v>906.02999999969995</v>
          </cell>
          <cell r="I82">
            <v>39818.506402627318</v>
          </cell>
          <cell r="J82">
            <v>12</v>
          </cell>
          <cell r="K82" t="str">
            <v>ноолууран бүтээгдэхүүн</v>
          </cell>
        </row>
        <row r="83">
          <cell r="A83" t="str">
            <v>6104.51.20</v>
          </cell>
          <cell r="B83" t="str">
            <v xml:space="preserve">643 </v>
          </cell>
          <cell r="C83" t="str">
            <v>100</v>
          </cell>
          <cell r="D83" t="str">
            <v>111</v>
          </cell>
          <cell r="E83">
            <v>65</v>
          </cell>
          <cell r="F83">
            <v>1872</v>
          </cell>
          <cell r="G83">
            <v>179</v>
          </cell>
          <cell r="H83">
            <v>4522.5991711662409</v>
          </cell>
          <cell r="I83">
            <v>39818.506402627318</v>
          </cell>
          <cell r="J83">
            <v>12</v>
          </cell>
          <cell r="K83" t="str">
            <v>ноолууран бүтээгдэхүүн</v>
          </cell>
        </row>
        <row r="84">
          <cell r="A84" t="str">
            <v>6104.51.20</v>
          </cell>
          <cell r="B84" t="str">
            <v xml:space="preserve">276 </v>
          </cell>
          <cell r="C84" t="str">
            <v>100</v>
          </cell>
          <cell r="D84" t="str">
            <v>111</v>
          </cell>
          <cell r="E84">
            <v>0</v>
          </cell>
          <cell r="F84">
            <v>0</v>
          </cell>
          <cell r="G84">
            <v>50</v>
          </cell>
          <cell r="H84">
            <v>1342.9999999984</v>
          </cell>
          <cell r="I84">
            <v>39818.506402627318</v>
          </cell>
          <cell r="J84">
            <v>12</v>
          </cell>
          <cell r="K84" t="str">
            <v>ноолууран бүтээгдэхүүн</v>
          </cell>
        </row>
        <row r="85">
          <cell r="A85" t="str">
            <v>6104.51.20</v>
          </cell>
          <cell r="B85" t="str">
            <v xml:space="preserve">380 </v>
          </cell>
          <cell r="C85" t="str">
            <v>100</v>
          </cell>
          <cell r="D85" t="str">
            <v>111</v>
          </cell>
          <cell r="E85">
            <v>0</v>
          </cell>
          <cell r="F85">
            <v>0</v>
          </cell>
          <cell r="G85">
            <v>96</v>
          </cell>
          <cell r="H85">
            <v>3323.5016385515619</v>
          </cell>
          <cell r="I85">
            <v>39818.506402627318</v>
          </cell>
          <cell r="J85">
            <v>12</v>
          </cell>
          <cell r="K85" t="str">
            <v>ноолууран бүтээгдэхүүн</v>
          </cell>
        </row>
        <row r="86">
          <cell r="A86" t="str">
            <v>6104.51.20</v>
          </cell>
          <cell r="B86" t="str">
            <v xml:space="preserve">826 </v>
          </cell>
          <cell r="C86" t="str">
            <v>100</v>
          </cell>
          <cell r="D86" t="str">
            <v>180</v>
          </cell>
          <cell r="E86">
            <v>0</v>
          </cell>
          <cell r="F86">
            <v>0</v>
          </cell>
          <cell r="G86">
            <v>1</v>
          </cell>
          <cell r="H86">
            <v>48.6</v>
          </cell>
          <cell r="I86">
            <v>39818.506402627318</v>
          </cell>
          <cell r="J86">
            <v>12</v>
          </cell>
          <cell r="K86" t="str">
            <v>ноолууран бүтээгдэхүүн</v>
          </cell>
        </row>
        <row r="87">
          <cell r="A87" t="str">
            <v>6104.51.20</v>
          </cell>
          <cell r="B87" t="str">
            <v xml:space="preserve">203 </v>
          </cell>
          <cell r="C87" t="str">
            <v>100</v>
          </cell>
          <cell r="D87" t="str">
            <v>111</v>
          </cell>
          <cell r="E87">
            <v>0</v>
          </cell>
          <cell r="F87">
            <v>0</v>
          </cell>
          <cell r="G87">
            <v>19</v>
          </cell>
          <cell r="H87">
            <v>725.88</v>
          </cell>
          <cell r="I87">
            <v>39818.506402627318</v>
          </cell>
          <cell r="J87">
            <v>12</v>
          </cell>
          <cell r="K87" t="str">
            <v>ноолууран бүтээгдэхүүн</v>
          </cell>
        </row>
        <row r="88">
          <cell r="A88" t="str">
            <v>6104.51.20</v>
          </cell>
          <cell r="B88" t="str">
            <v xml:space="preserve">124 </v>
          </cell>
          <cell r="C88" t="str">
            <v>100</v>
          </cell>
          <cell r="D88" t="str">
            <v>111</v>
          </cell>
          <cell r="E88">
            <v>0</v>
          </cell>
          <cell r="F88">
            <v>0</v>
          </cell>
          <cell r="G88">
            <v>32</v>
          </cell>
          <cell r="H88">
            <v>1521</v>
          </cell>
          <cell r="I88">
            <v>39818.506402627318</v>
          </cell>
          <cell r="J88">
            <v>12</v>
          </cell>
          <cell r="K88" t="str">
            <v>ноолууран бүтээгдэхүүн</v>
          </cell>
        </row>
        <row r="89">
          <cell r="A89" t="str">
            <v>6104.51.20</v>
          </cell>
          <cell r="B89" t="str">
            <v xml:space="preserve">398 </v>
          </cell>
          <cell r="C89" t="str">
            <v>100</v>
          </cell>
          <cell r="D89" t="str">
            <v>111</v>
          </cell>
          <cell r="E89">
            <v>0</v>
          </cell>
          <cell r="F89">
            <v>0</v>
          </cell>
          <cell r="G89">
            <v>1</v>
          </cell>
          <cell r="H89">
            <v>26</v>
          </cell>
          <cell r="I89">
            <v>39818.506402627318</v>
          </cell>
          <cell r="J89">
            <v>12</v>
          </cell>
          <cell r="K89" t="str">
            <v>ноолууран бүтээгдэхүүн</v>
          </cell>
        </row>
        <row r="90">
          <cell r="A90" t="str">
            <v>6104.61.20</v>
          </cell>
          <cell r="B90" t="str">
            <v xml:space="preserve">414 </v>
          </cell>
          <cell r="C90" t="str">
            <v>100</v>
          </cell>
          <cell r="D90" t="str">
            <v>111</v>
          </cell>
          <cell r="E90">
            <v>0</v>
          </cell>
          <cell r="F90">
            <v>0</v>
          </cell>
          <cell r="G90">
            <v>3</v>
          </cell>
          <cell r="H90">
            <v>148.80000000000001</v>
          </cell>
          <cell r="I90">
            <v>39818.506402627318</v>
          </cell>
          <cell r="J90">
            <v>12</v>
          </cell>
          <cell r="K90" t="str">
            <v>ноолууран бүтээгдэхүүн</v>
          </cell>
        </row>
        <row r="91">
          <cell r="A91" t="str">
            <v>6104.61.20</v>
          </cell>
          <cell r="B91" t="str">
            <v xml:space="preserve">380 </v>
          </cell>
          <cell r="C91" t="str">
            <v>100</v>
          </cell>
          <cell r="D91" t="str">
            <v>111</v>
          </cell>
          <cell r="E91">
            <v>0</v>
          </cell>
          <cell r="F91">
            <v>0</v>
          </cell>
          <cell r="G91">
            <v>1</v>
          </cell>
          <cell r="H91">
            <v>55.768931701925304</v>
          </cell>
          <cell r="I91">
            <v>39818.506402627318</v>
          </cell>
          <cell r="J91">
            <v>12</v>
          </cell>
          <cell r="K91" t="str">
            <v>ноолууран бүтээгдэхүүн</v>
          </cell>
        </row>
        <row r="92">
          <cell r="A92" t="str">
            <v>6104.61.20</v>
          </cell>
          <cell r="B92" t="str">
            <v xml:space="preserve">124 </v>
          </cell>
          <cell r="C92" t="str">
            <v>100</v>
          </cell>
          <cell r="D92" t="str">
            <v>111</v>
          </cell>
          <cell r="E92">
            <v>0</v>
          </cell>
          <cell r="F92">
            <v>0</v>
          </cell>
          <cell r="G92">
            <v>27</v>
          </cell>
          <cell r="H92">
            <v>1339.2</v>
          </cell>
          <cell r="I92">
            <v>39818.506402627318</v>
          </cell>
          <cell r="J92">
            <v>12</v>
          </cell>
          <cell r="K92" t="str">
            <v>ноолууран бүтээгдэхүүн</v>
          </cell>
        </row>
        <row r="93">
          <cell r="A93" t="str">
            <v>6104.61.20</v>
          </cell>
          <cell r="B93" t="str">
            <v xml:space="preserve">410 </v>
          </cell>
          <cell r="C93" t="str">
            <v>100</v>
          </cell>
          <cell r="D93" t="str">
            <v>111</v>
          </cell>
          <cell r="E93">
            <v>0</v>
          </cell>
          <cell r="F93">
            <v>0</v>
          </cell>
          <cell r="G93">
            <v>20</v>
          </cell>
          <cell r="H93">
            <v>1571.6</v>
          </cell>
          <cell r="I93">
            <v>39818.506402627318</v>
          </cell>
          <cell r="J93">
            <v>12</v>
          </cell>
          <cell r="K93" t="str">
            <v>ноолууран бүтээгдэхүүн</v>
          </cell>
        </row>
        <row r="94">
          <cell r="A94" t="str">
            <v>6104.61.20</v>
          </cell>
          <cell r="B94" t="str">
            <v xml:space="preserve">276 </v>
          </cell>
          <cell r="C94" t="str">
            <v>100</v>
          </cell>
          <cell r="D94" t="str">
            <v>111</v>
          </cell>
          <cell r="E94">
            <v>0</v>
          </cell>
          <cell r="F94">
            <v>0</v>
          </cell>
          <cell r="G94">
            <v>13</v>
          </cell>
          <cell r="H94">
            <v>377</v>
          </cell>
          <cell r="I94">
            <v>39818.506402627318</v>
          </cell>
          <cell r="J94">
            <v>12</v>
          </cell>
          <cell r="K94" t="str">
            <v>ноолууран бүтээгдэхүүн</v>
          </cell>
        </row>
        <row r="95">
          <cell r="A95" t="str">
            <v>6104.61.20</v>
          </cell>
          <cell r="B95" t="str">
            <v xml:space="preserve">392 </v>
          </cell>
          <cell r="C95" t="str">
            <v>100</v>
          </cell>
          <cell r="D95" t="str">
            <v>111</v>
          </cell>
          <cell r="E95">
            <v>0</v>
          </cell>
          <cell r="F95">
            <v>0</v>
          </cell>
          <cell r="G95">
            <v>85</v>
          </cell>
          <cell r="H95">
            <v>4351</v>
          </cell>
          <cell r="I95">
            <v>39818.506402627318</v>
          </cell>
          <cell r="J95">
            <v>12</v>
          </cell>
          <cell r="K95" t="str">
            <v>ноолууран бүтээгдэхүүн</v>
          </cell>
        </row>
        <row r="96">
          <cell r="A96" t="str">
            <v>6104.61.20</v>
          </cell>
          <cell r="B96" t="str">
            <v xml:space="preserve">528 </v>
          </cell>
          <cell r="C96" t="str">
            <v>300</v>
          </cell>
          <cell r="D96" t="str">
            <v>113</v>
          </cell>
          <cell r="E96">
            <v>0</v>
          </cell>
          <cell r="F96">
            <v>0</v>
          </cell>
          <cell r="G96">
            <v>400</v>
          </cell>
          <cell r="H96">
            <v>14960</v>
          </cell>
          <cell r="I96">
            <v>39818.506402627318</v>
          </cell>
          <cell r="J96">
            <v>12</v>
          </cell>
          <cell r="K96" t="str">
            <v>ноолууран бүтээгдэхүүн</v>
          </cell>
        </row>
        <row r="97">
          <cell r="A97" t="str">
            <v>6104.61.20</v>
          </cell>
          <cell r="B97" t="str">
            <v xml:space="preserve">392 </v>
          </cell>
          <cell r="C97" t="str">
            <v>300</v>
          </cell>
          <cell r="D97" t="str">
            <v>113</v>
          </cell>
          <cell r="E97">
            <v>0</v>
          </cell>
          <cell r="F97">
            <v>0</v>
          </cell>
          <cell r="G97">
            <v>1025</v>
          </cell>
          <cell r="H97">
            <v>43755.75</v>
          </cell>
          <cell r="I97">
            <v>39818.506402627318</v>
          </cell>
          <cell r="J97">
            <v>12</v>
          </cell>
          <cell r="K97" t="str">
            <v>ноолууран бүтээгдэхүүн</v>
          </cell>
        </row>
        <row r="98">
          <cell r="A98" t="str">
            <v>6104.61.20</v>
          </cell>
          <cell r="B98" t="str">
            <v xml:space="preserve">203 </v>
          </cell>
          <cell r="C98" t="str">
            <v>100</v>
          </cell>
          <cell r="D98" t="str">
            <v>111</v>
          </cell>
          <cell r="E98">
            <v>0</v>
          </cell>
          <cell r="F98">
            <v>0</v>
          </cell>
          <cell r="G98">
            <v>2</v>
          </cell>
          <cell r="H98">
            <v>122.64</v>
          </cell>
          <cell r="I98">
            <v>39818.506402627318</v>
          </cell>
          <cell r="J98">
            <v>12</v>
          </cell>
          <cell r="K98" t="str">
            <v>ноолууран бүтээгдэхүүн</v>
          </cell>
        </row>
        <row r="99">
          <cell r="A99" t="str">
            <v>6104.61.20</v>
          </cell>
          <cell r="B99" t="str">
            <v xml:space="preserve">643 </v>
          </cell>
          <cell r="C99" t="str">
            <v>100</v>
          </cell>
          <cell r="D99" t="str">
            <v>111</v>
          </cell>
          <cell r="E99">
            <v>5</v>
          </cell>
          <cell r="F99">
            <v>222</v>
          </cell>
          <cell r="G99">
            <v>56</v>
          </cell>
          <cell r="H99">
            <v>2080.0499960000002</v>
          </cell>
          <cell r="I99">
            <v>39818.506402627318</v>
          </cell>
          <cell r="J99">
            <v>12</v>
          </cell>
          <cell r="K99" t="str">
            <v>ноолууран бүтээгдэхүүн</v>
          </cell>
        </row>
        <row r="100">
          <cell r="A100" t="str">
            <v>6104.61.20</v>
          </cell>
          <cell r="B100" t="str">
            <v xml:space="preserve">250 </v>
          </cell>
          <cell r="C100" t="str">
            <v>100</v>
          </cell>
          <cell r="D100" t="str">
            <v>111</v>
          </cell>
          <cell r="E100">
            <v>3</v>
          </cell>
          <cell r="F100">
            <v>105</v>
          </cell>
          <cell r="G100">
            <v>32</v>
          </cell>
          <cell r="H100">
            <v>1877.4539860806412</v>
          </cell>
          <cell r="I100">
            <v>39818.506402627318</v>
          </cell>
          <cell r="J100">
            <v>12</v>
          </cell>
          <cell r="K100" t="str">
            <v>ноолууран бүтээгдэхүүн</v>
          </cell>
        </row>
        <row r="101">
          <cell r="A101" t="str">
            <v>6110.12.00</v>
          </cell>
          <cell r="B101" t="str">
            <v xml:space="preserve">840 </v>
          </cell>
          <cell r="C101" t="str">
            <v>300</v>
          </cell>
          <cell r="D101" t="str">
            <v>113</v>
          </cell>
          <cell r="E101">
            <v>0</v>
          </cell>
          <cell r="F101">
            <v>0</v>
          </cell>
          <cell r="G101">
            <v>253</v>
          </cell>
          <cell r="H101">
            <v>17660</v>
          </cell>
          <cell r="I101">
            <v>39818.506402627318</v>
          </cell>
          <cell r="J101">
            <v>12</v>
          </cell>
          <cell r="K101" t="str">
            <v>ноолууран бүтээгдэхүүн</v>
          </cell>
        </row>
        <row r="102">
          <cell r="A102" t="str">
            <v>6110.12.00</v>
          </cell>
          <cell r="B102" t="str">
            <v xml:space="preserve">752 </v>
          </cell>
          <cell r="C102" t="str">
            <v>100</v>
          </cell>
          <cell r="D102" t="str">
            <v>111</v>
          </cell>
          <cell r="E102">
            <v>0</v>
          </cell>
          <cell r="F102">
            <v>0</v>
          </cell>
          <cell r="G102">
            <v>456</v>
          </cell>
          <cell r="H102">
            <v>18138.649999996396</v>
          </cell>
          <cell r="I102">
            <v>39818.506402627318</v>
          </cell>
          <cell r="J102">
            <v>12</v>
          </cell>
          <cell r="K102" t="str">
            <v>ноолууран бүтээгдэхүүн</v>
          </cell>
        </row>
        <row r="103">
          <cell r="A103" t="str">
            <v>6110.12.00</v>
          </cell>
          <cell r="B103" t="str">
            <v xml:space="preserve">344 </v>
          </cell>
          <cell r="C103" t="str">
            <v>300</v>
          </cell>
          <cell r="D103" t="str">
            <v>113</v>
          </cell>
          <cell r="E103">
            <v>108</v>
          </cell>
          <cell r="F103">
            <v>10152.700000000001</v>
          </cell>
          <cell r="G103">
            <v>4822</v>
          </cell>
          <cell r="H103">
            <v>439734.8000000001</v>
          </cell>
          <cell r="I103">
            <v>39818.506402627318</v>
          </cell>
          <cell r="J103">
            <v>12</v>
          </cell>
          <cell r="K103" t="str">
            <v>ноолууран бүтээгдэхүүн</v>
          </cell>
        </row>
        <row r="104">
          <cell r="A104" t="str">
            <v>6110.12.00</v>
          </cell>
          <cell r="B104" t="str">
            <v xml:space="preserve">276 </v>
          </cell>
          <cell r="C104" t="str">
            <v>100</v>
          </cell>
          <cell r="D104" t="str">
            <v>111</v>
          </cell>
          <cell r="E104">
            <v>134</v>
          </cell>
          <cell r="F104">
            <v>4927.0499999972999</v>
          </cell>
          <cell r="G104">
            <v>5024</v>
          </cell>
          <cell r="H104">
            <v>169736.38461352943</v>
          </cell>
          <cell r="I104">
            <v>39818.506402627318</v>
          </cell>
          <cell r="J104">
            <v>12</v>
          </cell>
          <cell r="K104" t="str">
            <v>ноолууран бүтээгдэхүүн</v>
          </cell>
        </row>
        <row r="105">
          <cell r="A105" t="str">
            <v>6110.12.00</v>
          </cell>
          <cell r="B105" t="str">
            <v xml:space="preserve">040 </v>
          </cell>
          <cell r="C105" t="str">
            <v>100</v>
          </cell>
          <cell r="D105" t="str">
            <v>111</v>
          </cell>
          <cell r="E105">
            <v>24</v>
          </cell>
          <cell r="F105">
            <v>1200</v>
          </cell>
          <cell r="G105">
            <v>3803</v>
          </cell>
          <cell r="H105">
            <v>190076.98642079337</v>
          </cell>
          <cell r="I105">
            <v>39818.506402627318</v>
          </cell>
          <cell r="J105">
            <v>12</v>
          </cell>
          <cell r="K105" t="str">
            <v>ноолууран бүтээгдэхүүн</v>
          </cell>
        </row>
        <row r="106">
          <cell r="A106" t="str">
            <v>6110.12.00</v>
          </cell>
          <cell r="B106" t="str">
            <v xml:space="preserve">410 </v>
          </cell>
          <cell r="C106" t="str">
            <v>300</v>
          </cell>
          <cell r="D106" t="str">
            <v>113</v>
          </cell>
          <cell r="E106">
            <v>0</v>
          </cell>
          <cell r="F106">
            <v>0</v>
          </cell>
          <cell r="G106">
            <v>674</v>
          </cell>
          <cell r="H106">
            <v>7414</v>
          </cell>
          <cell r="I106">
            <v>39818.506402627318</v>
          </cell>
          <cell r="J106">
            <v>12</v>
          </cell>
          <cell r="K106" t="str">
            <v>ноолууран бүтээгдэхүүн</v>
          </cell>
        </row>
        <row r="107">
          <cell r="A107" t="str">
            <v>6110.12.00</v>
          </cell>
          <cell r="B107" t="str">
            <v xml:space="preserve">250 </v>
          </cell>
          <cell r="C107" t="str">
            <v>100</v>
          </cell>
          <cell r="D107" t="str">
            <v>111</v>
          </cell>
          <cell r="E107">
            <v>51</v>
          </cell>
          <cell r="F107">
            <v>2647</v>
          </cell>
          <cell r="G107">
            <v>6764</v>
          </cell>
          <cell r="H107">
            <v>191364.9130685323</v>
          </cell>
          <cell r="I107">
            <v>39818.506402627318</v>
          </cell>
          <cell r="J107">
            <v>12</v>
          </cell>
          <cell r="K107" t="str">
            <v>ноолууран бүтээгдэхүүн</v>
          </cell>
        </row>
        <row r="108">
          <cell r="A108" t="str">
            <v>6110.12.00</v>
          </cell>
          <cell r="B108" t="str">
            <v xml:space="preserve">752 </v>
          </cell>
          <cell r="C108" t="str">
            <v>100</v>
          </cell>
          <cell r="D108" t="str">
            <v>180</v>
          </cell>
          <cell r="E108">
            <v>0</v>
          </cell>
          <cell r="F108">
            <v>0</v>
          </cell>
          <cell r="G108">
            <v>17</v>
          </cell>
          <cell r="H108">
            <v>687</v>
          </cell>
          <cell r="I108">
            <v>39818.506402627318</v>
          </cell>
          <cell r="J108">
            <v>12</v>
          </cell>
          <cell r="K108" t="str">
            <v>ноолууран бүтээгдэхүүн</v>
          </cell>
        </row>
        <row r="109">
          <cell r="A109" t="str">
            <v>6110.12.00</v>
          </cell>
          <cell r="B109" t="str">
            <v xml:space="preserve">056 </v>
          </cell>
          <cell r="C109" t="str">
            <v>300</v>
          </cell>
          <cell r="D109" t="str">
            <v>113</v>
          </cell>
          <cell r="E109">
            <v>0</v>
          </cell>
          <cell r="F109">
            <v>0</v>
          </cell>
          <cell r="G109">
            <v>2040</v>
          </cell>
          <cell r="H109">
            <v>86627.059999997597</v>
          </cell>
          <cell r="I109">
            <v>39818.506402627318</v>
          </cell>
          <cell r="J109">
            <v>12</v>
          </cell>
          <cell r="K109" t="str">
            <v>ноолууран бүтээгдэхүүн</v>
          </cell>
        </row>
        <row r="110">
          <cell r="A110" t="str">
            <v>6110.12.00</v>
          </cell>
          <cell r="B110" t="str">
            <v xml:space="preserve">040 </v>
          </cell>
          <cell r="C110" t="str">
            <v>100</v>
          </cell>
          <cell r="D110" t="str">
            <v>180</v>
          </cell>
          <cell r="E110">
            <v>8</v>
          </cell>
          <cell r="F110">
            <v>389</v>
          </cell>
          <cell r="G110">
            <v>200</v>
          </cell>
          <cell r="H110">
            <v>25315.112177007697</v>
          </cell>
          <cell r="I110">
            <v>39818.506402627318</v>
          </cell>
          <cell r="J110">
            <v>12</v>
          </cell>
          <cell r="K110" t="str">
            <v>ноолууран бүтээгдэхүүн</v>
          </cell>
        </row>
        <row r="111">
          <cell r="A111" t="str">
            <v>6110.12.00</v>
          </cell>
          <cell r="B111" t="str">
            <v xml:space="preserve">344 </v>
          </cell>
          <cell r="C111" t="str">
            <v>100</v>
          </cell>
          <cell r="D111" t="str">
            <v>111</v>
          </cell>
          <cell r="E111">
            <v>0</v>
          </cell>
          <cell r="F111">
            <v>0</v>
          </cell>
          <cell r="G111">
            <v>286</v>
          </cell>
          <cell r="H111">
            <v>19820</v>
          </cell>
          <cell r="I111">
            <v>39818.506402627318</v>
          </cell>
          <cell r="J111">
            <v>12</v>
          </cell>
          <cell r="K111" t="str">
            <v>ноолууран бүтээгдэхүүн</v>
          </cell>
        </row>
        <row r="112">
          <cell r="A112" t="str">
            <v>6110.12.00</v>
          </cell>
          <cell r="B112" t="str">
            <v xml:space="preserve">826 </v>
          </cell>
          <cell r="C112" t="str">
            <v>100</v>
          </cell>
          <cell r="D112" t="str">
            <v>180</v>
          </cell>
          <cell r="E112">
            <v>0</v>
          </cell>
          <cell r="F112">
            <v>0</v>
          </cell>
          <cell r="G112">
            <v>84</v>
          </cell>
          <cell r="H112">
            <v>4730.5</v>
          </cell>
          <cell r="I112">
            <v>39818.506402627318</v>
          </cell>
          <cell r="J112">
            <v>12</v>
          </cell>
          <cell r="K112" t="str">
            <v>ноолууран бүтээгдэхүүн</v>
          </cell>
        </row>
        <row r="113">
          <cell r="A113" t="str">
            <v>6110.12.00</v>
          </cell>
          <cell r="B113" t="str">
            <v xml:space="preserve">792 </v>
          </cell>
          <cell r="C113" t="str">
            <v>100</v>
          </cell>
          <cell r="D113" t="str">
            <v>180</v>
          </cell>
          <cell r="E113">
            <v>0</v>
          </cell>
          <cell r="F113">
            <v>0</v>
          </cell>
          <cell r="G113">
            <v>10</v>
          </cell>
          <cell r="H113">
            <v>10</v>
          </cell>
          <cell r="I113">
            <v>39818.506402627318</v>
          </cell>
          <cell r="J113">
            <v>12</v>
          </cell>
          <cell r="K113" t="str">
            <v>ноолууран бүтээгдэхүүн</v>
          </cell>
        </row>
        <row r="114">
          <cell r="A114" t="str">
            <v>6110.12.00</v>
          </cell>
          <cell r="B114" t="str">
            <v xml:space="preserve">398 </v>
          </cell>
          <cell r="C114" t="str">
            <v>100</v>
          </cell>
          <cell r="D114" t="str">
            <v>111</v>
          </cell>
          <cell r="E114">
            <v>0</v>
          </cell>
          <cell r="F114">
            <v>0</v>
          </cell>
          <cell r="G114">
            <v>168</v>
          </cell>
          <cell r="H114">
            <v>4018.6</v>
          </cell>
          <cell r="I114">
            <v>39818.506402627318</v>
          </cell>
          <cell r="J114">
            <v>12</v>
          </cell>
          <cell r="K114" t="str">
            <v>ноолууран бүтээгдэхүүн</v>
          </cell>
        </row>
        <row r="115">
          <cell r="A115" t="str">
            <v>6110.12.00</v>
          </cell>
          <cell r="B115" t="str">
            <v xml:space="preserve">036 </v>
          </cell>
          <cell r="C115" t="str">
            <v>100</v>
          </cell>
          <cell r="D115" t="str">
            <v>111</v>
          </cell>
          <cell r="E115">
            <v>0</v>
          </cell>
          <cell r="F115">
            <v>0</v>
          </cell>
          <cell r="G115">
            <v>177</v>
          </cell>
          <cell r="H115">
            <v>6287</v>
          </cell>
          <cell r="I115">
            <v>39818.506402627318</v>
          </cell>
          <cell r="J115">
            <v>12</v>
          </cell>
          <cell r="K115" t="str">
            <v>ноолууран бүтээгдэхүүн</v>
          </cell>
        </row>
        <row r="116">
          <cell r="A116" t="str">
            <v>6110.12.00</v>
          </cell>
          <cell r="B116" t="str">
            <v xml:space="preserve">380 </v>
          </cell>
          <cell r="C116" t="str">
            <v>100</v>
          </cell>
          <cell r="D116" t="str">
            <v>320</v>
          </cell>
          <cell r="E116">
            <v>0</v>
          </cell>
          <cell r="F116">
            <v>0</v>
          </cell>
          <cell r="G116">
            <v>29</v>
          </cell>
          <cell r="H116">
            <v>1193.4699999994</v>
          </cell>
          <cell r="I116">
            <v>39818.506402627318</v>
          </cell>
          <cell r="J116">
            <v>12</v>
          </cell>
          <cell r="K116" t="str">
            <v>ноолууран бүтээгдэхүүн</v>
          </cell>
        </row>
        <row r="117">
          <cell r="A117" t="str">
            <v>6110.12.00</v>
          </cell>
          <cell r="B117" t="str">
            <v xml:space="preserve">392 </v>
          </cell>
          <cell r="C117" t="str">
            <v>300</v>
          </cell>
          <cell r="D117" t="str">
            <v>113</v>
          </cell>
          <cell r="E117">
            <v>100</v>
          </cell>
          <cell r="F117">
            <v>3300</v>
          </cell>
          <cell r="G117">
            <v>4303</v>
          </cell>
          <cell r="H117">
            <v>160751.32999915112</v>
          </cell>
          <cell r="I117">
            <v>39818.506402627318</v>
          </cell>
          <cell r="J117">
            <v>12</v>
          </cell>
          <cell r="K117" t="str">
            <v>ноолууран бүтээгдэхүүн</v>
          </cell>
        </row>
        <row r="118">
          <cell r="A118" t="str">
            <v>6110.12.00</v>
          </cell>
          <cell r="B118" t="str">
            <v xml:space="preserve">276 </v>
          </cell>
          <cell r="C118" t="str">
            <v>100</v>
          </cell>
          <cell r="D118" t="str">
            <v>180</v>
          </cell>
          <cell r="E118">
            <v>108</v>
          </cell>
          <cell r="F118">
            <v>3178.0199999999995</v>
          </cell>
          <cell r="G118">
            <v>142</v>
          </cell>
          <cell r="H118">
            <v>4536.5200000000004</v>
          </cell>
          <cell r="I118">
            <v>39818.506402627318</v>
          </cell>
          <cell r="J118">
            <v>12</v>
          </cell>
          <cell r="K118" t="str">
            <v>ноолууран бүтээгдэхүүн</v>
          </cell>
        </row>
        <row r="119">
          <cell r="A119" t="str">
            <v>6110.12.00</v>
          </cell>
          <cell r="B119" t="str">
            <v xml:space="preserve">276 </v>
          </cell>
          <cell r="C119" t="str">
            <v>300</v>
          </cell>
          <cell r="D119" t="str">
            <v>113</v>
          </cell>
          <cell r="E119">
            <v>0</v>
          </cell>
          <cell r="F119">
            <v>0</v>
          </cell>
          <cell r="G119">
            <v>466</v>
          </cell>
          <cell r="H119">
            <v>17663.3</v>
          </cell>
          <cell r="I119">
            <v>39818.506402627318</v>
          </cell>
          <cell r="J119">
            <v>12</v>
          </cell>
          <cell r="K119" t="str">
            <v>ноолууран бүтээгдэхүүн</v>
          </cell>
        </row>
        <row r="120">
          <cell r="A120" t="str">
            <v>6110.12.00</v>
          </cell>
          <cell r="B120" t="str">
            <v xml:space="preserve">392 </v>
          </cell>
          <cell r="C120" t="str">
            <v>100</v>
          </cell>
          <cell r="D120" t="str">
            <v>180</v>
          </cell>
          <cell r="E120">
            <v>0</v>
          </cell>
          <cell r="F120">
            <v>0</v>
          </cell>
          <cell r="G120">
            <v>6</v>
          </cell>
          <cell r="H120">
            <v>823</v>
          </cell>
          <cell r="I120">
            <v>39818.506402627318</v>
          </cell>
          <cell r="J120">
            <v>12</v>
          </cell>
          <cell r="K120" t="str">
            <v>ноолууран бүтээгдэхүүн</v>
          </cell>
        </row>
        <row r="121">
          <cell r="A121" t="str">
            <v>6110.12.00</v>
          </cell>
          <cell r="B121" t="str">
            <v xml:space="preserve">124 </v>
          </cell>
          <cell r="C121" t="str">
            <v>100</v>
          </cell>
          <cell r="D121" t="str">
            <v>111</v>
          </cell>
          <cell r="E121">
            <v>50</v>
          </cell>
          <cell r="F121">
            <v>3250</v>
          </cell>
          <cell r="G121">
            <v>1330</v>
          </cell>
          <cell r="H121">
            <v>64716.189932949281</v>
          </cell>
          <cell r="I121">
            <v>39818.506402627318</v>
          </cell>
          <cell r="J121">
            <v>12</v>
          </cell>
          <cell r="K121" t="str">
            <v>ноолууран бүтээгдэхүүн</v>
          </cell>
        </row>
        <row r="122">
          <cell r="A122" t="str">
            <v>6110.12.00</v>
          </cell>
          <cell r="B122" t="str">
            <v xml:space="preserve">344 </v>
          </cell>
          <cell r="C122" t="str">
            <v>100</v>
          </cell>
          <cell r="D122" t="str">
            <v>180</v>
          </cell>
          <cell r="E122">
            <v>0</v>
          </cell>
          <cell r="F122">
            <v>0</v>
          </cell>
          <cell r="G122">
            <v>45</v>
          </cell>
          <cell r="H122">
            <v>3346.9999999900001</v>
          </cell>
          <cell r="I122">
            <v>39818.506402627318</v>
          </cell>
          <cell r="J122">
            <v>12</v>
          </cell>
          <cell r="K122" t="str">
            <v>ноолууран бүтээгдэхүүн</v>
          </cell>
        </row>
        <row r="123">
          <cell r="A123" t="str">
            <v>6110.12.00</v>
          </cell>
          <cell r="B123" t="str">
            <v xml:space="preserve">398 </v>
          </cell>
          <cell r="C123" t="str">
            <v>100</v>
          </cell>
          <cell r="D123" t="str">
            <v>900</v>
          </cell>
          <cell r="E123">
            <v>27</v>
          </cell>
          <cell r="F123">
            <v>1220.47992</v>
          </cell>
          <cell r="G123">
            <v>203</v>
          </cell>
          <cell r="H123">
            <v>4740.6398599999993</v>
          </cell>
          <cell r="I123">
            <v>39818.506402627318</v>
          </cell>
          <cell r="J123">
            <v>12</v>
          </cell>
          <cell r="K123" t="str">
            <v>ноолууран бүтээгдэхүүн</v>
          </cell>
        </row>
        <row r="124">
          <cell r="A124" t="str">
            <v>6110.12.00</v>
          </cell>
          <cell r="B124" t="str">
            <v xml:space="preserve">208 </v>
          </cell>
          <cell r="C124" t="str">
            <v>100</v>
          </cell>
          <cell r="D124" t="str">
            <v>111</v>
          </cell>
          <cell r="E124">
            <v>0</v>
          </cell>
          <cell r="F124">
            <v>0</v>
          </cell>
          <cell r="G124">
            <v>45</v>
          </cell>
          <cell r="H124">
            <v>1478.9999700000001</v>
          </cell>
          <cell r="I124">
            <v>39818.506402627318</v>
          </cell>
          <cell r="J124">
            <v>12</v>
          </cell>
          <cell r="K124" t="str">
            <v>ноолууран бүтээгдэхүүн</v>
          </cell>
        </row>
        <row r="125">
          <cell r="A125" t="str">
            <v>6110.12.00</v>
          </cell>
          <cell r="B125" t="str">
            <v xml:space="preserve">250 </v>
          </cell>
          <cell r="C125" t="str">
            <v>300</v>
          </cell>
          <cell r="D125" t="str">
            <v>113</v>
          </cell>
          <cell r="E125">
            <v>0</v>
          </cell>
          <cell r="F125">
            <v>0</v>
          </cell>
          <cell r="G125">
            <v>80</v>
          </cell>
          <cell r="H125">
            <v>2400</v>
          </cell>
          <cell r="I125">
            <v>39818.506402627318</v>
          </cell>
          <cell r="J125">
            <v>12</v>
          </cell>
          <cell r="K125" t="str">
            <v>ноолууран бүтээгдэхүүн</v>
          </cell>
        </row>
        <row r="126">
          <cell r="A126" t="str">
            <v>6110.12.00</v>
          </cell>
          <cell r="B126" t="str">
            <v xml:space="preserve">528 </v>
          </cell>
          <cell r="C126" t="str">
            <v>100</v>
          </cell>
          <cell r="D126" t="str">
            <v>111</v>
          </cell>
          <cell r="E126">
            <v>0</v>
          </cell>
          <cell r="F126">
            <v>0</v>
          </cell>
          <cell r="G126">
            <v>28</v>
          </cell>
          <cell r="H126">
            <v>1979.8571428571427</v>
          </cell>
          <cell r="I126">
            <v>39818.506402627318</v>
          </cell>
          <cell r="J126">
            <v>12</v>
          </cell>
          <cell r="K126" t="str">
            <v>ноолууран бүтээгдэхүүн</v>
          </cell>
        </row>
        <row r="127">
          <cell r="A127" t="str">
            <v>6110.12.00</v>
          </cell>
          <cell r="B127" t="str">
            <v xml:space="preserve">380 </v>
          </cell>
          <cell r="C127" t="str">
            <v>100</v>
          </cell>
          <cell r="D127" t="str">
            <v>111</v>
          </cell>
          <cell r="E127">
            <v>254</v>
          </cell>
          <cell r="F127">
            <v>16596.294968263963</v>
          </cell>
          <cell r="G127">
            <v>2727</v>
          </cell>
          <cell r="H127">
            <v>117743.46533852452</v>
          </cell>
          <cell r="I127">
            <v>39818.506402627318</v>
          </cell>
          <cell r="J127">
            <v>12</v>
          </cell>
          <cell r="K127" t="str">
            <v>ноолууран бүтээгдэхүүн</v>
          </cell>
        </row>
        <row r="128">
          <cell r="A128" t="str">
            <v>6110.12.00</v>
          </cell>
          <cell r="B128" t="str">
            <v xml:space="preserve">756 </v>
          </cell>
          <cell r="C128" t="str">
            <v>100</v>
          </cell>
          <cell r="D128" t="str">
            <v>180</v>
          </cell>
          <cell r="E128">
            <v>22</v>
          </cell>
          <cell r="F128">
            <v>772.68999999840003</v>
          </cell>
          <cell r="G128">
            <v>45</v>
          </cell>
          <cell r="H128">
            <v>1990.68999999839</v>
          </cell>
          <cell r="I128">
            <v>39818.506402627318</v>
          </cell>
          <cell r="J128">
            <v>12</v>
          </cell>
          <cell r="K128" t="str">
            <v>ноолууран бүтээгдэхүүн</v>
          </cell>
        </row>
        <row r="129">
          <cell r="A129" t="str">
            <v>6110.12.00</v>
          </cell>
          <cell r="B129" t="str">
            <v xml:space="preserve">804 </v>
          </cell>
          <cell r="C129" t="str">
            <v>100</v>
          </cell>
          <cell r="D129" t="str">
            <v>111</v>
          </cell>
          <cell r="E129">
            <v>0</v>
          </cell>
          <cell r="F129">
            <v>0</v>
          </cell>
          <cell r="G129">
            <v>106</v>
          </cell>
          <cell r="H129">
            <v>6800.9910506827973</v>
          </cell>
          <cell r="I129">
            <v>39818.506402627318</v>
          </cell>
          <cell r="J129">
            <v>12</v>
          </cell>
          <cell r="K129" t="str">
            <v>ноолууран бүтээгдэхүүн</v>
          </cell>
        </row>
        <row r="130">
          <cell r="A130" t="str">
            <v>6110.12.00</v>
          </cell>
          <cell r="B130" t="str">
            <v xml:space="preserve">250 </v>
          </cell>
          <cell r="C130" t="str">
            <v>100</v>
          </cell>
          <cell r="D130" t="str">
            <v>180</v>
          </cell>
          <cell r="E130">
            <v>0</v>
          </cell>
          <cell r="F130">
            <v>0</v>
          </cell>
          <cell r="G130">
            <v>132</v>
          </cell>
          <cell r="H130">
            <v>4593.1374669280867</v>
          </cell>
          <cell r="I130">
            <v>39818.506402627318</v>
          </cell>
          <cell r="J130">
            <v>12</v>
          </cell>
          <cell r="K130" t="str">
            <v>ноолууран бүтээгдэхүүн</v>
          </cell>
        </row>
        <row r="131">
          <cell r="A131" t="str">
            <v>6110.12.00</v>
          </cell>
          <cell r="B131" t="str">
            <v xml:space="preserve">203 </v>
          </cell>
          <cell r="C131" t="str">
            <v>100</v>
          </cell>
          <cell r="D131" t="str">
            <v>111</v>
          </cell>
          <cell r="E131">
            <v>0</v>
          </cell>
          <cell r="F131">
            <v>0</v>
          </cell>
          <cell r="G131">
            <v>940</v>
          </cell>
          <cell r="H131">
            <v>44934.430017923303</v>
          </cell>
          <cell r="I131">
            <v>39818.506402627318</v>
          </cell>
          <cell r="J131">
            <v>12</v>
          </cell>
          <cell r="K131" t="str">
            <v>ноолууран бүтээгдэхүүн</v>
          </cell>
        </row>
        <row r="132">
          <cell r="A132" t="str">
            <v>6110.12.00</v>
          </cell>
          <cell r="B132" t="str">
            <v xml:space="preserve">410 </v>
          </cell>
          <cell r="C132" t="str">
            <v>100</v>
          </cell>
          <cell r="D132" t="str">
            <v>111</v>
          </cell>
          <cell r="E132">
            <v>0</v>
          </cell>
          <cell r="F132">
            <v>0</v>
          </cell>
          <cell r="G132">
            <v>155</v>
          </cell>
          <cell r="H132">
            <v>6246.9999999995998</v>
          </cell>
          <cell r="I132">
            <v>39818.506402627318</v>
          </cell>
          <cell r="J132">
            <v>12</v>
          </cell>
          <cell r="K132" t="str">
            <v>ноолууран бүтээгдэхүүн</v>
          </cell>
        </row>
        <row r="133">
          <cell r="A133" t="str">
            <v>6110.12.00</v>
          </cell>
          <cell r="B133" t="str">
            <v xml:space="preserve">156 </v>
          </cell>
          <cell r="C133" t="str">
            <v>100</v>
          </cell>
          <cell r="D133" t="str">
            <v>111</v>
          </cell>
          <cell r="E133">
            <v>0</v>
          </cell>
          <cell r="F133">
            <v>0</v>
          </cell>
          <cell r="G133">
            <v>21</v>
          </cell>
          <cell r="H133">
            <v>1143</v>
          </cell>
          <cell r="I133">
            <v>39818.506402627318</v>
          </cell>
          <cell r="J133">
            <v>12</v>
          </cell>
          <cell r="K133" t="str">
            <v>ноолууран бүтээгдэхүүн</v>
          </cell>
        </row>
        <row r="134">
          <cell r="A134" t="str">
            <v>6110.12.00</v>
          </cell>
          <cell r="B134" t="str">
            <v xml:space="preserve">056 </v>
          </cell>
          <cell r="C134" t="str">
            <v>100</v>
          </cell>
          <cell r="D134" t="str">
            <v>180</v>
          </cell>
          <cell r="E134">
            <v>0</v>
          </cell>
          <cell r="F134">
            <v>0</v>
          </cell>
          <cell r="G134">
            <v>6</v>
          </cell>
          <cell r="H134">
            <v>265.90000000000003</v>
          </cell>
          <cell r="I134">
            <v>39818.506402627318</v>
          </cell>
          <cell r="J134">
            <v>12</v>
          </cell>
          <cell r="K134" t="str">
            <v>ноолууран бүтээгдэхүүн</v>
          </cell>
        </row>
        <row r="135">
          <cell r="A135" t="str">
            <v>6110.12.00</v>
          </cell>
          <cell r="B135" t="str">
            <v xml:space="preserve">056 </v>
          </cell>
          <cell r="C135" t="str">
            <v>100</v>
          </cell>
          <cell r="D135" t="str">
            <v>111</v>
          </cell>
          <cell r="E135">
            <v>71</v>
          </cell>
          <cell r="F135">
            <v>3479</v>
          </cell>
          <cell r="G135">
            <v>831</v>
          </cell>
          <cell r="H135">
            <v>47012.739999990707</v>
          </cell>
          <cell r="I135">
            <v>39818.506402627318</v>
          </cell>
          <cell r="J135">
            <v>12</v>
          </cell>
          <cell r="K135" t="str">
            <v>ноолууран бүтээгдэхүүн</v>
          </cell>
        </row>
        <row r="136">
          <cell r="A136" t="str">
            <v>6110.12.00</v>
          </cell>
          <cell r="B136" t="str">
            <v xml:space="preserve">528 </v>
          </cell>
          <cell r="C136" t="str">
            <v>300</v>
          </cell>
          <cell r="D136" t="str">
            <v>113</v>
          </cell>
          <cell r="E136">
            <v>74</v>
          </cell>
          <cell r="F136">
            <v>2182.2599999999998</v>
          </cell>
          <cell r="G136">
            <v>1632</v>
          </cell>
          <cell r="H136">
            <v>57019.619999940005</v>
          </cell>
          <cell r="I136">
            <v>39818.506402627318</v>
          </cell>
          <cell r="J136">
            <v>12</v>
          </cell>
          <cell r="K136" t="str">
            <v>ноолууран бүтээгдэхүүн</v>
          </cell>
        </row>
        <row r="137">
          <cell r="A137" t="str">
            <v>6110.12.00</v>
          </cell>
          <cell r="B137" t="str">
            <v xml:space="preserve">380 </v>
          </cell>
          <cell r="C137" t="str">
            <v>300</v>
          </cell>
          <cell r="D137" t="str">
            <v>113</v>
          </cell>
          <cell r="E137">
            <v>0</v>
          </cell>
          <cell r="F137">
            <v>0</v>
          </cell>
          <cell r="G137">
            <v>472</v>
          </cell>
          <cell r="H137">
            <v>21240</v>
          </cell>
          <cell r="I137">
            <v>39818.506402627318</v>
          </cell>
          <cell r="J137">
            <v>12</v>
          </cell>
          <cell r="K137" t="str">
            <v>ноолууран бүтээгдэхүүн</v>
          </cell>
        </row>
        <row r="138">
          <cell r="A138" t="str">
            <v>6110.12.00</v>
          </cell>
          <cell r="B138" t="str">
            <v xml:space="preserve">040 </v>
          </cell>
          <cell r="C138" t="str">
            <v>300</v>
          </cell>
          <cell r="D138" t="str">
            <v>113</v>
          </cell>
          <cell r="E138">
            <v>889</v>
          </cell>
          <cell r="F138">
            <v>75962.976560356503</v>
          </cell>
          <cell r="G138">
            <v>1905</v>
          </cell>
          <cell r="H138">
            <v>221696.08607528408</v>
          </cell>
          <cell r="I138">
            <v>39818.506402627318</v>
          </cell>
          <cell r="J138">
            <v>12</v>
          </cell>
          <cell r="K138" t="str">
            <v>ноолууран бүтээгдэхүүн</v>
          </cell>
        </row>
        <row r="139">
          <cell r="A139" t="str">
            <v>6110.12.00</v>
          </cell>
          <cell r="B139" t="str">
            <v xml:space="preserve">417 </v>
          </cell>
          <cell r="C139" t="str">
            <v>100</v>
          </cell>
          <cell r="D139" t="str">
            <v>111</v>
          </cell>
          <cell r="E139">
            <v>0</v>
          </cell>
          <cell r="F139">
            <v>0</v>
          </cell>
          <cell r="G139">
            <v>400</v>
          </cell>
          <cell r="H139">
            <v>22400</v>
          </cell>
          <cell r="I139">
            <v>39818.506402627318</v>
          </cell>
          <cell r="J139">
            <v>12</v>
          </cell>
          <cell r="K139" t="str">
            <v>ноолууран бүтээгдэхүүн</v>
          </cell>
        </row>
        <row r="140">
          <cell r="A140" t="str">
            <v>6110.12.00</v>
          </cell>
          <cell r="B140" t="str">
            <v xml:space="preserve">840 </v>
          </cell>
          <cell r="C140" t="str">
            <v>100</v>
          </cell>
          <cell r="D140" t="str">
            <v>180</v>
          </cell>
          <cell r="E140">
            <v>0</v>
          </cell>
          <cell r="F140">
            <v>0</v>
          </cell>
          <cell r="G140">
            <v>81</v>
          </cell>
          <cell r="H140">
            <v>5843.01</v>
          </cell>
          <cell r="I140">
            <v>39818.506402627318</v>
          </cell>
          <cell r="J140">
            <v>12</v>
          </cell>
          <cell r="K140" t="str">
            <v>ноолууран бүтээгдэхүүн</v>
          </cell>
        </row>
        <row r="141">
          <cell r="A141" t="str">
            <v>6110.12.00</v>
          </cell>
          <cell r="B141" t="str">
            <v xml:space="preserve">392 </v>
          </cell>
          <cell r="C141" t="str">
            <v>100</v>
          </cell>
          <cell r="D141" t="str">
            <v>111</v>
          </cell>
          <cell r="E141">
            <v>0</v>
          </cell>
          <cell r="F141">
            <v>0</v>
          </cell>
          <cell r="G141">
            <v>1488</v>
          </cell>
          <cell r="H141">
            <v>66624.100157811074</v>
          </cell>
          <cell r="I141">
            <v>39818.506402627318</v>
          </cell>
          <cell r="J141">
            <v>12</v>
          </cell>
          <cell r="K141" t="str">
            <v>ноолууран бүтээгдэхүүн</v>
          </cell>
        </row>
        <row r="142">
          <cell r="A142" t="str">
            <v>6110.12.00</v>
          </cell>
          <cell r="B142" t="str">
            <v xml:space="preserve">756 </v>
          </cell>
          <cell r="C142" t="str">
            <v>100</v>
          </cell>
          <cell r="D142" t="str">
            <v>111</v>
          </cell>
          <cell r="E142">
            <v>4</v>
          </cell>
          <cell r="F142">
            <v>643.45675057208246</v>
          </cell>
          <cell r="G142">
            <v>329</v>
          </cell>
          <cell r="H142">
            <v>19730.3096973145</v>
          </cell>
          <cell r="I142">
            <v>39818.506402627318</v>
          </cell>
          <cell r="J142">
            <v>12</v>
          </cell>
          <cell r="K142" t="str">
            <v>ноолууран бүтээгдэхүүн</v>
          </cell>
        </row>
        <row r="143">
          <cell r="A143" t="str">
            <v>6110.12.00</v>
          </cell>
          <cell r="B143" t="str">
            <v xml:space="preserve">643 </v>
          </cell>
          <cell r="C143" t="str">
            <v>100</v>
          </cell>
          <cell r="D143" t="str">
            <v>111</v>
          </cell>
          <cell r="E143">
            <v>0</v>
          </cell>
          <cell r="F143">
            <v>0</v>
          </cell>
          <cell r="G143">
            <v>2964</v>
          </cell>
          <cell r="H143">
            <v>60299.935335541442</v>
          </cell>
          <cell r="I143">
            <v>39818.506402627318</v>
          </cell>
          <cell r="J143">
            <v>12</v>
          </cell>
          <cell r="K143" t="str">
            <v>ноолууран бүтээгдэхүүн</v>
          </cell>
        </row>
        <row r="144">
          <cell r="A144" t="str">
            <v>6110.12.00</v>
          </cell>
          <cell r="B144" t="str">
            <v xml:space="preserve">380 </v>
          </cell>
          <cell r="C144" t="str">
            <v>100</v>
          </cell>
          <cell r="D144" t="str">
            <v>180</v>
          </cell>
          <cell r="E144">
            <v>15</v>
          </cell>
          <cell r="F144">
            <v>780.90000000000009</v>
          </cell>
          <cell r="G144">
            <v>260</v>
          </cell>
          <cell r="H144">
            <v>4453.8944267782435</v>
          </cell>
          <cell r="I144">
            <v>39818.506402627318</v>
          </cell>
          <cell r="J144">
            <v>12</v>
          </cell>
          <cell r="K144" t="str">
            <v>ноолууран бүтээгдэхүүн</v>
          </cell>
        </row>
        <row r="145">
          <cell r="A145" t="str">
            <v>6110.12.00</v>
          </cell>
          <cell r="B145" t="str">
            <v xml:space="preserve">826 </v>
          </cell>
          <cell r="C145" t="str">
            <v>100</v>
          </cell>
          <cell r="D145" t="str">
            <v>111</v>
          </cell>
          <cell r="E145">
            <v>16</v>
          </cell>
          <cell r="F145">
            <v>856.8</v>
          </cell>
          <cell r="G145">
            <v>2171</v>
          </cell>
          <cell r="H145">
            <v>109202.46999973198</v>
          </cell>
          <cell r="I145">
            <v>39818.506402627318</v>
          </cell>
          <cell r="J145">
            <v>12</v>
          </cell>
          <cell r="K145" t="str">
            <v>ноолууран бүтээгдэхүүн</v>
          </cell>
        </row>
        <row r="146">
          <cell r="A146" t="str">
            <v>6110.12.00</v>
          </cell>
          <cell r="B146" t="str">
            <v xml:space="preserve">840 </v>
          </cell>
          <cell r="C146" t="str">
            <v>100</v>
          </cell>
          <cell r="D146" t="str">
            <v>111</v>
          </cell>
          <cell r="E146">
            <v>63</v>
          </cell>
          <cell r="F146">
            <v>2201.9</v>
          </cell>
          <cell r="G146">
            <v>800</v>
          </cell>
          <cell r="H146">
            <v>46225.699999979304</v>
          </cell>
          <cell r="I146">
            <v>39818.506402627318</v>
          </cell>
          <cell r="J146">
            <v>12</v>
          </cell>
          <cell r="K146" t="str">
            <v>ноолууран бүтээгдэхүүн</v>
          </cell>
        </row>
        <row r="147">
          <cell r="A147" t="str">
            <v>6301.20.10</v>
          </cell>
          <cell r="B147" t="str">
            <v xml:space="preserve">392 </v>
          </cell>
          <cell r="C147" t="str">
            <v>100</v>
          </cell>
          <cell r="D147" t="str">
            <v>111</v>
          </cell>
          <cell r="E147">
            <v>69</v>
          </cell>
          <cell r="F147">
            <v>13830</v>
          </cell>
          <cell r="G147">
            <v>69</v>
          </cell>
          <cell r="H147">
            <v>13830</v>
          </cell>
          <cell r="I147">
            <v>39818.506402627318</v>
          </cell>
          <cell r="J147">
            <v>12</v>
          </cell>
          <cell r="K147" t="str">
            <v>ноолууран бүтээгдэхүүн</v>
          </cell>
        </row>
        <row r="148">
          <cell r="A148" t="str">
            <v>6301.20.10</v>
          </cell>
          <cell r="B148" t="str">
            <v xml:space="preserve">276 </v>
          </cell>
          <cell r="C148" t="str">
            <v>100</v>
          </cell>
          <cell r="D148" t="str">
            <v>111</v>
          </cell>
          <cell r="E148">
            <v>7</v>
          </cell>
          <cell r="F148">
            <v>1078</v>
          </cell>
          <cell r="G148">
            <v>74</v>
          </cell>
          <cell r="H148">
            <v>6159.5</v>
          </cell>
          <cell r="I148">
            <v>39818.506402627318</v>
          </cell>
          <cell r="J148">
            <v>12</v>
          </cell>
          <cell r="K148" t="str">
            <v>ноолууран бүтээгдэхүүн</v>
          </cell>
        </row>
        <row r="149">
          <cell r="A149" t="str">
            <v>6301.20.10</v>
          </cell>
          <cell r="B149" t="str">
            <v xml:space="preserve">268 </v>
          </cell>
          <cell r="C149" t="str">
            <v>100</v>
          </cell>
          <cell r="D149" t="str">
            <v>111</v>
          </cell>
          <cell r="E149">
            <v>0</v>
          </cell>
          <cell r="F149">
            <v>0</v>
          </cell>
          <cell r="G149">
            <v>10</v>
          </cell>
          <cell r="H149">
            <v>1906</v>
          </cell>
          <cell r="I149">
            <v>39818.506402627318</v>
          </cell>
          <cell r="J149">
            <v>12</v>
          </cell>
          <cell r="K149" t="str">
            <v>ноолууран бүтээгдэхүүн</v>
          </cell>
        </row>
        <row r="150">
          <cell r="A150" t="str">
            <v>6301.20.10</v>
          </cell>
          <cell r="B150" t="str">
            <v xml:space="preserve">203 </v>
          </cell>
          <cell r="C150" t="str">
            <v>100</v>
          </cell>
          <cell r="D150" t="str">
            <v>111</v>
          </cell>
          <cell r="E150">
            <v>0</v>
          </cell>
          <cell r="F150">
            <v>0</v>
          </cell>
          <cell r="G150">
            <v>2</v>
          </cell>
          <cell r="H150">
            <v>439.32</v>
          </cell>
          <cell r="I150">
            <v>39818.506402627318</v>
          </cell>
          <cell r="J150">
            <v>12</v>
          </cell>
          <cell r="K150" t="str">
            <v>ноолууран бүтээгдэхүүн</v>
          </cell>
        </row>
        <row r="151">
          <cell r="A151" t="str">
            <v>6301.20.10</v>
          </cell>
          <cell r="B151" t="str">
            <v xml:space="preserve">276 </v>
          </cell>
          <cell r="C151" t="str">
            <v>100</v>
          </cell>
          <cell r="D151" t="str">
            <v>180</v>
          </cell>
          <cell r="E151">
            <v>1</v>
          </cell>
          <cell r="F151">
            <v>109.23</v>
          </cell>
          <cell r="G151">
            <v>1</v>
          </cell>
          <cell r="H151">
            <v>109.23</v>
          </cell>
          <cell r="I151">
            <v>39818.506402627318</v>
          </cell>
          <cell r="J151">
            <v>12</v>
          </cell>
          <cell r="K151" t="str">
            <v>ноолууран бүтээгдэхүүн</v>
          </cell>
        </row>
        <row r="152">
          <cell r="A152" t="str">
            <v>6301.20.10</v>
          </cell>
          <cell r="B152" t="str">
            <v xml:space="preserve">840 </v>
          </cell>
          <cell r="C152" t="str">
            <v>100</v>
          </cell>
          <cell r="D152" t="str">
            <v>111</v>
          </cell>
          <cell r="E152">
            <v>0</v>
          </cell>
          <cell r="F152">
            <v>0</v>
          </cell>
          <cell r="G152">
            <v>7</v>
          </cell>
          <cell r="H152">
            <v>776</v>
          </cell>
          <cell r="I152">
            <v>39818.506402627318</v>
          </cell>
          <cell r="J152">
            <v>12</v>
          </cell>
          <cell r="K152" t="str">
            <v>ноолууран бүтээгдэхүүн</v>
          </cell>
        </row>
        <row r="153">
          <cell r="A153" t="str">
            <v>6301.20.10</v>
          </cell>
          <cell r="B153" t="str">
            <v xml:space="preserve">414 </v>
          </cell>
          <cell r="C153" t="str">
            <v>100</v>
          </cell>
          <cell r="D153" t="str">
            <v>111</v>
          </cell>
          <cell r="E153">
            <v>0</v>
          </cell>
          <cell r="F153">
            <v>0</v>
          </cell>
          <cell r="G153">
            <v>194</v>
          </cell>
          <cell r="H153">
            <v>30010.009993986801</v>
          </cell>
          <cell r="I153">
            <v>39818.506402627318</v>
          </cell>
          <cell r="J153">
            <v>12</v>
          </cell>
          <cell r="K153" t="str">
            <v>ноолууран бүтээгдэхүүн</v>
          </cell>
        </row>
        <row r="154">
          <cell r="A154" t="str">
            <v>6301.20.10</v>
          </cell>
          <cell r="B154" t="str">
            <v xml:space="preserve">826 </v>
          </cell>
          <cell r="C154" t="str">
            <v>100</v>
          </cell>
          <cell r="D154" t="str">
            <v>111</v>
          </cell>
          <cell r="E154">
            <v>2</v>
          </cell>
          <cell r="F154">
            <v>596.79999999999995</v>
          </cell>
          <cell r="G154">
            <v>355</v>
          </cell>
          <cell r="H154">
            <v>17262.999999997599</v>
          </cell>
          <cell r="I154">
            <v>39818.506402627318</v>
          </cell>
          <cell r="J154">
            <v>12</v>
          </cell>
          <cell r="K154" t="str">
            <v>ноолууран бүтээгдэхүүн</v>
          </cell>
        </row>
        <row r="155">
          <cell r="A155" t="str">
            <v>6301.20.10</v>
          </cell>
          <cell r="B155" t="str">
            <v xml:space="preserve">158 </v>
          </cell>
          <cell r="C155" t="str">
            <v>100</v>
          </cell>
          <cell r="D155" t="str">
            <v>111</v>
          </cell>
          <cell r="E155">
            <v>0</v>
          </cell>
          <cell r="F155">
            <v>0</v>
          </cell>
          <cell r="G155">
            <v>50</v>
          </cell>
          <cell r="H155">
            <v>1550</v>
          </cell>
          <cell r="I155">
            <v>39818.506402627318</v>
          </cell>
          <cell r="J155">
            <v>12</v>
          </cell>
          <cell r="K155" t="str">
            <v>ноолууран бүтээгдэхүүн</v>
          </cell>
        </row>
        <row r="156">
          <cell r="A156" t="str">
            <v>6301.20.10</v>
          </cell>
          <cell r="B156" t="str">
            <v xml:space="preserve">643 </v>
          </cell>
          <cell r="C156" t="str">
            <v>100</v>
          </cell>
          <cell r="D156" t="str">
            <v>111</v>
          </cell>
          <cell r="E156">
            <v>0</v>
          </cell>
          <cell r="F156">
            <v>0</v>
          </cell>
          <cell r="G156">
            <v>162</v>
          </cell>
          <cell r="H156">
            <v>18264.451711516071</v>
          </cell>
          <cell r="I156">
            <v>39818.506402627318</v>
          </cell>
          <cell r="J156">
            <v>12</v>
          </cell>
          <cell r="K156" t="str">
            <v>ноолууран бүтээгдэхүүн</v>
          </cell>
        </row>
        <row r="157">
          <cell r="A157" t="str">
            <v>6301.20.10</v>
          </cell>
          <cell r="B157" t="str">
            <v xml:space="preserve">410 </v>
          </cell>
          <cell r="C157" t="str">
            <v>100</v>
          </cell>
          <cell r="D157" t="str">
            <v>111</v>
          </cell>
          <cell r="E157">
            <v>0</v>
          </cell>
          <cell r="F157">
            <v>0</v>
          </cell>
          <cell r="G157">
            <v>14</v>
          </cell>
          <cell r="H157">
            <v>2720.4</v>
          </cell>
          <cell r="I157">
            <v>39818.506402627318</v>
          </cell>
          <cell r="J157">
            <v>12</v>
          </cell>
          <cell r="K157" t="str">
            <v>ноолууран бүтээгдэхүүн</v>
          </cell>
        </row>
        <row r="158">
          <cell r="A158" t="str">
            <v>6301.20.10</v>
          </cell>
          <cell r="B158" t="str">
            <v xml:space="preserve">250 </v>
          </cell>
          <cell r="C158" t="str">
            <v>100</v>
          </cell>
          <cell r="D158" t="str">
            <v>111</v>
          </cell>
          <cell r="E158">
            <v>17</v>
          </cell>
          <cell r="F158">
            <v>820.49999999998397</v>
          </cell>
          <cell r="G158">
            <v>49</v>
          </cell>
          <cell r="H158">
            <v>3057.6099999899843</v>
          </cell>
          <cell r="I158">
            <v>39818.506402627318</v>
          </cell>
          <cell r="J158">
            <v>12</v>
          </cell>
          <cell r="K158" t="str">
            <v>ноолууран бүтээгдэхүүн</v>
          </cell>
        </row>
        <row r="159">
          <cell r="A159" t="str">
            <v>6301.20.10</v>
          </cell>
          <cell r="B159" t="str">
            <v xml:space="preserve">840 </v>
          </cell>
          <cell r="C159" t="str">
            <v>100</v>
          </cell>
          <cell r="D159" t="str">
            <v>180</v>
          </cell>
          <cell r="E159">
            <v>0</v>
          </cell>
          <cell r="F159">
            <v>0</v>
          </cell>
          <cell r="G159">
            <v>13</v>
          </cell>
          <cell r="H159">
            <v>3762.54</v>
          </cell>
          <cell r="I159">
            <v>39818.506402627318</v>
          </cell>
          <cell r="J159">
            <v>12</v>
          </cell>
          <cell r="K159" t="str">
            <v>ноолууран бүтээгдэхүүн</v>
          </cell>
        </row>
        <row r="160">
          <cell r="A160" t="str">
            <v>6301.20.10</v>
          </cell>
          <cell r="B160" t="str">
            <v xml:space="preserve">826 </v>
          </cell>
          <cell r="C160" t="str">
            <v>100</v>
          </cell>
          <cell r="D160" t="str">
            <v>180</v>
          </cell>
          <cell r="E160">
            <v>8</v>
          </cell>
          <cell r="F160">
            <v>1877.6</v>
          </cell>
          <cell r="G160">
            <v>18</v>
          </cell>
          <cell r="H160">
            <v>3997.2</v>
          </cell>
          <cell r="I160">
            <v>39818.506402627318</v>
          </cell>
          <cell r="J160">
            <v>12</v>
          </cell>
          <cell r="K160" t="str">
            <v>ноолууран бүтээгдэхүүн</v>
          </cell>
        </row>
        <row r="161">
          <cell r="A161" t="str">
            <v>6301.20.10</v>
          </cell>
          <cell r="B161" t="str">
            <v xml:space="preserve">756 </v>
          </cell>
          <cell r="C161" t="str">
            <v>100</v>
          </cell>
          <cell r="D161" t="str">
            <v>111</v>
          </cell>
          <cell r="E161">
            <v>0</v>
          </cell>
          <cell r="F161">
            <v>0</v>
          </cell>
          <cell r="G161">
            <v>2</v>
          </cell>
          <cell r="H161">
            <v>438</v>
          </cell>
          <cell r="I161">
            <v>39818.506402627318</v>
          </cell>
          <cell r="J161">
            <v>12</v>
          </cell>
          <cell r="K161" t="str">
            <v>ноолууран бүтээгдэхүүн</v>
          </cell>
        </row>
        <row r="162">
          <cell r="A162" t="str">
            <v>6301.20.10</v>
          </cell>
          <cell r="B162" t="str">
            <v xml:space="preserve">380 </v>
          </cell>
          <cell r="C162" t="str">
            <v>100</v>
          </cell>
          <cell r="D162" t="str">
            <v>111</v>
          </cell>
          <cell r="E162">
            <v>0</v>
          </cell>
          <cell r="F162">
            <v>0</v>
          </cell>
          <cell r="G162">
            <v>90</v>
          </cell>
          <cell r="H162">
            <v>10075.97485362947</v>
          </cell>
          <cell r="I162">
            <v>39818.506402627318</v>
          </cell>
          <cell r="J162">
            <v>12</v>
          </cell>
          <cell r="K162" t="str">
            <v>ноолууран бүтээгдэхүүн</v>
          </cell>
        </row>
        <row r="163">
          <cell r="A163" t="str">
            <v>6110.12.00</v>
          </cell>
          <cell r="B163" t="str">
            <v xml:space="preserve">414 </v>
          </cell>
          <cell r="C163" t="str">
            <v>100</v>
          </cell>
          <cell r="D163" t="str">
            <v>111</v>
          </cell>
          <cell r="E163">
            <v>0</v>
          </cell>
          <cell r="F163">
            <v>0</v>
          </cell>
          <cell r="G163">
            <v>1536</v>
          </cell>
          <cell r="H163">
            <v>89988.489999903904</v>
          </cell>
          <cell r="I163">
            <v>39527.737374305558</v>
          </cell>
          <cell r="J163">
            <v>12</v>
          </cell>
          <cell r="K163" t="str">
            <v>ноолууран бүтээгдэхүүн</v>
          </cell>
        </row>
        <row r="164">
          <cell r="A164" t="str">
            <v>6110.12.00</v>
          </cell>
          <cell r="B164" t="str">
            <v xml:space="preserve">040 </v>
          </cell>
          <cell r="C164" t="str">
            <v>100</v>
          </cell>
          <cell r="D164" t="str">
            <v>111</v>
          </cell>
          <cell r="E164">
            <v>881</v>
          </cell>
          <cell r="F164">
            <v>38499.650183663412</v>
          </cell>
          <cell r="G164">
            <v>7480</v>
          </cell>
          <cell r="H164">
            <v>415218.47977009218</v>
          </cell>
          <cell r="I164">
            <v>39527.737374305558</v>
          </cell>
          <cell r="J164">
            <v>12</v>
          </cell>
          <cell r="K164" t="str">
            <v>ноолууран бүтээгдэхүүн</v>
          </cell>
        </row>
        <row r="165">
          <cell r="A165" t="str">
            <v>6101.90.20</v>
          </cell>
          <cell r="B165" t="str">
            <v xml:space="preserve">380 </v>
          </cell>
          <cell r="C165" t="str">
            <v>100</v>
          </cell>
          <cell r="D165" t="str">
            <v>111</v>
          </cell>
          <cell r="E165">
            <v>0</v>
          </cell>
          <cell r="F165">
            <v>0</v>
          </cell>
          <cell r="G165">
            <v>14</v>
          </cell>
          <cell r="H165">
            <v>450.09999999999997</v>
          </cell>
          <cell r="I165">
            <v>39527.737374305558</v>
          </cell>
          <cell r="J165">
            <v>12</v>
          </cell>
          <cell r="K165" t="str">
            <v>ноолууран бүтээгдэхүүн</v>
          </cell>
        </row>
        <row r="166">
          <cell r="A166" t="str">
            <v>6110.12.00</v>
          </cell>
          <cell r="B166" t="str">
            <v xml:space="preserve">398 </v>
          </cell>
          <cell r="C166" t="str">
            <v>100</v>
          </cell>
          <cell r="D166" t="str">
            <v>900</v>
          </cell>
          <cell r="E166">
            <v>211</v>
          </cell>
          <cell r="F166">
            <v>3297.93</v>
          </cell>
          <cell r="G166">
            <v>312</v>
          </cell>
          <cell r="H166">
            <v>8809.9</v>
          </cell>
          <cell r="I166">
            <v>39527.737374305558</v>
          </cell>
          <cell r="J166">
            <v>12</v>
          </cell>
          <cell r="K166" t="str">
            <v>ноолууран бүтээгдэхүүн</v>
          </cell>
        </row>
        <row r="167">
          <cell r="A167" t="str">
            <v>6110.12.00</v>
          </cell>
          <cell r="B167" t="str">
            <v xml:space="preserve">208 </v>
          </cell>
          <cell r="C167" t="str">
            <v>100</v>
          </cell>
          <cell r="D167" t="str">
            <v>111</v>
          </cell>
          <cell r="E167">
            <v>335</v>
          </cell>
          <cell r="F167">
            <v>5817.4999999695001</v>
          </cell>
          <cell r="G167">
            <v>335</v>
          </cell>
          <cell r="H167">
            <v>5817.4999999695001</v>
          </cell>
          <cell r="I167">
            <v>39527.737374305558</v>
          </cell>
          <cell r="J167">
            <v>12</v>
          </cell>
          <cell r="K167" t="str">
            <v>ноолууран бүтээгдэхүүн</v>
          </cell>
        </row>
        <row r="168">
          <cell r="A168" t="str">
            <v>6102.10.20</v>
          </cell>
          <cell r="B168" t="str">
            <v xml:space="preserve">203 </v>
          </cell>
          <cell r="C168" t="str">
            <v>100</v>
          </cell>
          <cell r="D168" t="str">
            <v>111</v>
          </cell>
          <cell r="E168">
            <v>0</v>
          </cell>
          <cell r="F168">
            <v>0</v>
          </cell>
          <cell r="G168">
            <v>6</v>
          </cell>
          <cell r="H168">
            <v>288</v>
          </cell>
          <cell r="I168">
            <v>39527.737374305558</v>
          </cell>
          <cell r="J168">
            <v>12</v>
          </cell>
          <cell r="K168" t="str">
            <v>ноолууран бүтээгдэхүүн</v>
          </cell>
        </row>
        <row r="169">
          <cell r="A169" t="str">
            <v>6104.41.20</v>
          </cell>
          <cell r="B169" t="str">
            <v xml:space="preserve">124 </v>
          </cell>
          <cell r="C169" t="str">
            <v>100</v>
          </cell>
          <cell r="D169" t="str">
            <v>111</v>
          </cell>
          <cell r="E169">
            <v>0</v>
          </cell>
          <cell r="F169">
            <v>0</v>
          </cell>
          <cell r="G169">
            <v>26</v>
          </cell>
          <cell r="H169">
            <v>1092</v>
          </cell>
          <cell r="I169">
            <v>39527.737374305558</v>
          </cell>
          <cell r="J169">
            <v>12</v>
          </cell>
          <cell r="K169" t="str">
            <v>ноолууран бүтээгдэхүүн</v>
          </cell>
        </row>
        <row r="170">
          <cell r="A170" t="str">
            <v>6110.12.00</v>
          </cell>
          <cell r="B170" t="str">
            <v xml:space="preserve">643 </v>
          </cell>
          <cell r="C170" t="str">
            <v>100</v>
          </cell>
          <cell r="D170" t="str">
            <v>900</v>
          </cell>
          <cell r="E170">
            <v>83</v>
          </cell>
          <cell r="F170">
            <v>1494</v>
          </cell>
          <cell r="G170">
            <v>83</v>
          </cell>
          <cell r="H170">
            <v>1494</v>
          </cell>
          <cell r="I170">
            <v>39527.737374305558</v>
          </cell>
          <cell r="J170">
            <v>12</v>
          </cell>
          <cell r="K170" t="str">
            <v>ноолууран бүтээгдэхүүн</v>
          </cell>
        </row>
        <row r="171">
          <cell r="A171" t="str">
            <v>6102.10.20</v>
          </cell>
          <cell r="B171" t="str">
            <v xml:space="preserve">826 </v>
          </cell>
          <cell r="C171" t="str">
            <v>100</v>
          </cell>
          <cell r="D171" t="str">
            <v>111</v>
          </cell>
          <cell r="E171">
            <v>82</v>
          </cell>
          <cell r="F171">
            <v>5084.799999999309</v>
          </cell>
          <cell r="G171">
            <v>1338</v>
          </cell>
          <cell r="H171">
            <v>85703.10999963127</v>
          </cell>
          <cell r="I171">
            <v>39527.737374305558</v>
          </cell>
          <cell r="J171">
            <v>12</v>
          </cell>
          <cell r="K171" t="str">
            <v>ноолууран бүтээгдэхүүн</v>
          </cell>
        </row>
        <row r="172">
          <cell r="A172" t="str">
            <v>5105.31.10</v>
          </cell>
          <cell r="B172" t="str">
            <v xml:space="preserve">392 </v>
          </cell>
          <cell r="C172" t="str">
            <v>100</v>
          </cell>
          <cell r="D172" t="str">
            <v>111</v>
          </cell>
          <cell r="E172">
            <v>0</v>
          </cell>
          <cell r="F172">
            <v>0</v>
          </cell>
          <cell r="G172">
            <v>44284.6</v>
          </cell>
          <cell r="H172">
            <v>3335988.3101674342</v>
          </cell>
          <cell r="I172">
            <v>39527.737374305558</v>
          </cell>
          <cell r="J172">
            <v>12</v>
          </cell>
          <cell r="K172" t="str">
            <v>ноолуур</v>
          </cell>
        </row>
        <row r="173">
          <cell r="A173" t="str">
            <v>6110.12.00</v>
          </cell>
          <cell r="B173" t="str">
            <v xml:space="preserve">398 </v>
          </cell>
          <cell r="C173" t="str">
            <v>100</v>
          </cell>
          <cell r="D173" t="str">
            <v>111</v>
          </cell>
          <cell r="E173">
            <v>0</v>
          </cell>
          <cell r="F173">
            <v>0</v>
          </cell>
          <cell r="G173">
            <v>88</v>
          </cell>
          <cell r="H173">
            <v>1527.87994</v>
          </cell>
          <cell r="I173">
            <v>39527.737374305558</v>
          </cell>
          <cell r="J173">
            <v>12</v>
          </cell>
          <cell r="K173" t="str">
            <v>ноолууран бүтээгдэхүүн</v>
          </cell>
        </row>
        <row r="174">
          <cell r="A174" t="str">
            <v>5105.31.30</v>
          </cell>
          <cell r="B174" t="str">
            <v xml:space="preserve">156 </v>
          </cell>
          <cell r="C174" t="str">
            <v>100</v>
          </cell>
          <cell r="D174" t="str">
            <v>111</v>
          </cell>
          <cell r="E174">
            <v>0</v>
          </cell>
          <cell r="F174">
            <v>0</v>
          </cell>
          <cell r="G174">
            <v>24196.7</v>
          </cell>
          <cell r="H174">
            <v>1101534</v>
          </cell>
          <cell r="I174">
            <v>39527.737374305558</v>
          </cell>
          <cell r="J174">
            <v>12</v>
          </cell>
          <cell r="K174" t="str">
            <v>ноолуур</v>
          </cell>
        </row>
        <row r="175">
          <cell r="A175" t="str">
            <v>6110.12.00</v>
          </cell>
          <cell r="B175" t="str">
            <v xml:space="preserve">208 </v>
          </cell>
          <cell r="C175" t="str">
            <v>100</v>
          </cell>
          <cell r="D175" t="str">
            <v>180</v>
          </cell>
          <cell r="E175">
            <v>60</v>
          </cell>
          <cell r="F175">
            <v>1740</v>
          </cell>
          <cell r="G175">
            <v>60</v>
          </cell>
          <cell r="H175">
            <v>1740</v>
          </cell>
          <cell r="I175">
            <v>39527.737374305558</v>
          </cell>
          <cell r="J175">
            <v>12</v>
          </cell>
          <cell r="K175" t="str">
            <v>ноолууран бүтээгдэхүүн</v>
          </cell>
        </row>
        <row r="176">
          <cell r="A176" t="str">
            <v>6110.12.00</v>
          </cell>
          <cell r="B176" t="str">
            <v xml:space="preserve">752 </v>
          </cell>
          <cell r="C176" t="str">
            <v>100</v>
          </cell>
          <cell r="D176" t="str">
            <v>180</v>
          </cell>
          <cell r="E176">
            <v>29</v>
          </cell>
          <cell r="F176">
            <v>1479</v>
          </cell>
          <cell r="G176">
            <v>608</v>
          </cell>
          <cell r="H176">
            <v>25780.39745</v>
          </cell>
          <cell r="I176">
            <v>39527.737374305558</v>
          </cell>
          <cell r="J176">
            <v>12</v>
          </cell>
          <cell r="K176" t="str">
            <v>ноолууран бүтээгдэхүүн</v>
          </cell>
        </row>
        <row r="177">
          <cell r="A177" t="str">
            <v>6110.12.00</v>
          </cell>
          <cell r="B177" t="str">
            <v xml:space="preserve">724 </v>
          </cell>
          <cell r="C177" t="str">
            <v>100</v>
          </cell>
          <cell r="D177" t="str">
            <v>111</v>
          </cell>
          <cell r="E177">
            <v>0</v>
          </cell>
          <cell r="F177">
            <v>0</v>
          </cell>
          <cell r="G177">
            <v>316</v>
          </cell>
          <cell r="H177">
            <v>12433.199999982298</v>
          </cell>
          <cell r="I177">
            <v>39527.737374305558</v>
          </cell>
          <cell r="J177">
            <v>12</v>
          </cell>
          <cell r="K177" t="str">
            <v>ноолууран бүтээгдэхүүн</v>
          </cell>
        </row>
        <row r="178">
          <cell r="A178" t="str">
            <v>6110.12.00</v>
          </cell>
          <cell r="B178" t="str">
            <v xml:space="preserve">442 </v>
          </cell>
          <cell r="C178" t="str">
            <v>100</v>
          </cell>
          <cell r="D178" t="str">
            <v>111</v>
          </cell>
          <cell r="E178">
            <v>0</v>
          </cell>
          <cell r="F178">
            <v>0</v>
          </cell>
          <cell r="G178">
            <v>75</v>
          </cell>
          <cell r="H178">
            <v>4485</v>
          </cell>
          <cell r="I178">
            <v>39527.737374305558</v>
          </cell>
          <cell r="J178">
            <v>12</v>
          </cell>
          <cell r="K178" t="str">
            <v>ноолууран бүтээгдэхүүн</v>
          </cell>
        </row>
        <row r="179">
          <cell r="A179" t="str">
            <v>6102.10.20</v>
          </cell>
          <cell r="B179" t="str">
            <v xml:space="preserve">643 </v>
          </cell>
          <cell r="C179" t="str">
            <v>100</v>
          </cell>
          <cell r="D179" t="str">
            <v>111</v>
          </cell>
          <cell r="E179">
            <v>0</v>
          </cell>
          <cell r="F179">
            <v>0</v>
          </cell>
          <cell r="G179">
            <v>69</v>
          </cell>
          <cell r="H179">
            <v>690</v>
          </cell>
          <cell r="I179">
            <v>39527.737374305558</v>
          </cell>
          <cell r="J179">
            <v>12</v>
          </cell>
          <cell r="K179" t="str">
            <v>ноолууран бүтээгдэхүүн</v>
          </cell>
        </row>
        <row r="180">
          <cell r="A180" t="str">
            <v>6104.41.20</v>
          </cell>
          <cell r="B180" t="str">
            <v xml:space="preserve">840 </v>
          </cell>
          <cell r="C180" t="str">
            <v>100</v>
          </cell>
          <cell r="D180" t="str">
            <v>111</v>
          </cell>
          <cell r="E180">
            <v>12</v>
          </cell>
          <cell r="F180">
            <v>504.90000000000003</v>
          </cell>
          <cell r="G180">
            <v>12</v>
          </cell>
          <cell r="H180">
            <v>504.90000000000003</v>
          </cell>
          <cell r="I180">
            <v>39527.737374305558</v>
          </cell>
          <cell r="J180">
            <v>12</v>
          </cell>
          <cell r="K180" t="str">
            <v>ноолууран бүтээгдэхүүн</v>
          </cell>
        </row>
        <row r="181">
          <cell r="A181" t="str">
            <v>6301.20.10</v>
          </cell>
          <cell r="B181" t="str">
            <v xml:space="preserve">156 </v>
          </cell>
          <cell r="C181" t="str">
            <v>100</v>
          </cell>
          <cell r="D181" t="str">
            <v>180</v>
          </cell>
          <cell r="E181">
            <v>0</v>
          </cell>
          <cell r="F181">
            <v>0</v>
          </cell>
          <cell r="G181">
            <v>2</v>
          </cell>
          <cell r="H181">
            <v>365.35</v>
          </cell>
          <cell r="I181">
            <v>39527.737374305558</v>
          </cell>
          <cell r="J181">
            <v>12</v>
          </cell>
          <cell r="K181" t="str">
            <v>ноолууран бүтээгдэхүүн</v>
          </cell>
        </row>
        <row r="182">
          <cell r="A182" t="str">
            <v>6301.20.10</v>
          </cell>
          <cell r="B182" t="str">
            <v xml:space="preserve">840 </v>
          </cell>
          <cell r="C182" t="str">
            <v>100</v>
          </cell>
          <cell r="D182" t="str">
            <v>180</v>
          </cell>
          <cell r="E182">
            <v>0</v>
          </cell>
          <cell r="F182">
            <v>0</v>
          </cell>
          <cell r="G182">
            <v>1</v>
          </cell>
          <cell r="H182">
            <v>244.76</v>
          </cell>
          <cell r="I182">
            <v>39527.737374305558</v>
          </cell>
          <cell r="J182">
            <v>12</v>
          </cell>
          <cell r="K182" t="str">
            <v>ноолууран бүтээгдэхүүн</v>
          </cell>
        </row>
        <row r="183">
          <cell r="A183" t="str">
            <v>6102.10.20</v>
          </cell>
          <cell r="B183" t="str">
            <v xml:space="preserve">380 </v>
          </cell>
          <cell r="C183" t="str">
            <v>100</v>
          </cell>
          <cell r="D183" t="str">
            <v>180</v>
          </cell>
          <cell r="E183">
            <v>4</v>
          </cell>
          <cell r="F183">
            <v>173.0550234741784</v>
          </cell>
          <cell r="G183">
            <v>4</v>
          </cell>
          <cell r="H183">
            <v>173.0550234741784</v>
          </cell>
          <cell r="I183">
            <v>39527.737374305558</v>
          </cell>
          <cell r="J183">
            <v>12</v>
          </cell>
          <cell r="K183" t="str">
            <v>ноолууран бүтээгдэхүүн</v>
          </cell>
        </row>
        <row r="184">
          <cell r="A184" t="str">
            <v>6101.90.20</v>
          </cell>
          <cell r="B184" t="str">
            <v xml:space="preserve">392 </v>
          </cell>
          <cell r="C184" t="str">
            <v>100</v>
          </cell>
          <cell r="D184" t="str">
            <v>180</v>
          </cell>
          <cell r="E184">
            <v>0</v>
          </cell>
          <cell r="F184">
            <v>0</v>
          </cell>
          <cell r="G184">
            <v>84</v>
          </cell>
          <cell r="H184">
            <v>12425.6</v>
          </cell>
          <cell r="I184">
            <v>39527.737374305558</v>
          </cell>
          <cell r="J184">
            <v>12</v>
          </cell>
          <cell r="K184" t="str">
            <v>ноолууран бүтээгдэхүүн</v>
          </cell>
        </row>
        <row r="185">
          <cell r="A185" t="str">
            <v>6110.12.00</v>
          </cell>
          <cell r="B185" t="str">
            <v xml:space="preserve">036 </v>
          </cell>
          <cell r="C185" t="str">
            <v>100</v>
          </cell>
          <cell r="D185" t="str">
            <v>180</v>
          </cell>
          <cell r="E185">
            <v>0</v>
          </cell>
          <cell r="F185">
            <v>0</v>
          </cell>
          <cell r="G185">
            <v>54</v>
          </cell>
          <cell r="H185">
            <v>1435.65</v>
          </cell>
          <cell r="I185">
            <v>39527.737374305558</v>
          </cell>
          <cell r="J185">
            <v>12</v>
          </cell>
          <cell r="K185" t="str">
            <v>ноолууран бүтээгдэхүүн</v>
          </cell>
        </row>
        <row r="186">
          <cell r="A186" t="str">
            <v>6104.41.20</v>
          </cell>
          <cell r="B186" t="str">
            <v xml:space="preserve">250 </v>
          </cell>
          <cell r="C186" t="str">
            <v>100</v>
          </cell>
          <cell r="D186" t="str">
            <v>111</v>
          </cell>
          <cell r="E186">
            <v>750</v>
          </cell>
          <cell r="F186">
            <v>37930.5</v>
          </cell>
          <cell r="G186">
            <v>2040</v>
          </cell>
          <cell r="H186">
            <v>103085.5999999419</v>
          </cell>
          <cell r="I186">
            <v>39527.737374305558</v>
          </cell>
          <cell r="J186">
            <v>12</v>
          </cell>
          <cell r="K186" t="str">
            <v>ноолууран бүтээгдэхүүн</v>
          </cell>
        </row>
        <row r="187">
          <cell r="A187" t="str">
            <v>5105.31.10</v>
          </cell>
          <cell r="B187" t="str">
            <v xml:space="preserve">528 </v>
          </cell>
          <cell r="C187" t="str">
            <v>100</v>
          </cell>
          <cell r="D187" t="str">
            <v>111</v>
          </cell>
          <cell r="E187">
            <v>4483.6000000000004</v>
          </cell>
          <cell r="F187">
            <v>258966.40000000002</v>
          </cell>
          <cell r="G187">
            <v>16149.050000000001</v>
          </cell>
          <cell r="H187">
            <v>931158.1</v>
          </cell>
          <cell r="I187">
            <v>39527.737374305558</v>
          </cell>
          <cell r="J187">
            <v>12</v>
          </cell>
          <cell r="K187" t="str">
            <v>ноолуур</v>
          </cell>
        </row>
        <row r="188">
          <cell r="A188" t="str">
            <v>6110.12.00</v>
          </cell>
          <cell r="B188" t="str">
            <v xml:space="preserve">156 </v>
          </cell>
          <cell r="C188" t="str">
            <v>100</v>
          </cell>
          <cell r="D188" t="str">
            <v>111</v>
          </cell>
          <cell r="E188">
            <v>0</v>
          </cell>
          <cell r="F188">
            <v>0</v>
          </cell>
          <cell r="G188">
            <v>6</v>
          </cell>
          <cell r="H188">
            <v>507.99999999599999</v>
          </cell>
          <cell r="I188">
            <v>39527.737374305558</v>
          </cell>
          <cell r="J188">
            <v>12</v>
          </cell>
          <cell r="K188" t="str">
            <v>ноолууран бүтээгдэхүүн</v>
          </cell>
        </row>
        <row r="189">
          <cell r="A189" t="str">
            <v>6110.12.00</v>
          </cell>
          <cell r="B189" t="str">
            <v xml:space="preserve">056 </v>
          </cell>
          <cell r="C189" t="str">
            <v>100</v>
          </cell>
          <cell r="D189" t="str">
            <v>180</v>
          </cell>
          <cell r="E189">
            <v>0</v>
          </cell>
          <cell r="F189">
            <v>0</v>
          </cell>
          <cell r="G189">
            <v>10</v>
          </cell>
          <cell r="H189">
            <v>427.2</v>
          </cell>
          <cell r="I189">
            <v>39527.737374305558</v>
          </cell>
          <cell r="J189">
            <v>12</v>
          </cell>
          <cell r="K189" t="str">
            <v>ноолууран бүтээгдэхүүн</v>
          </cell>
        </row>
        <row r="190">
          <cell r="A190" t="str">
            <v>6301.20.10</v>
          </cell>
          <cell r="B190" t="str">
            <v xml:space="preserve">756 </v>
          </cell>
          <cell r="C190" t="str">
            <v>100</v>
          </cell>
          <cell r="D190" t="str">
            <v>180</v>
          </cell>
          <cell r="E190">
            <v>0</v>
          </cell>
          <cell r="F190">
            <v>0</v>
          </cell>
          <cell r="G190">
            <v>22</v>
          </cell>
          <cell r="H190">
            <v>2255.9999999920001</v>
          </cell>
          <cell r="I190">
            <v>39527.737374305558</v>
          </cell>
          <cell r="J190">
            <v>12</v>
          </cell>
          <cell r="K190" t="str">
            <v>ноолууран бүтээгдэхүүн</v>
          </cell>
        </row>
        <row r="191">
          <cell r="A191" t="str">
            <v>6101.90.20</v>
          </cell>
          <cell r="B191" t="str">
            <v xml:space="preserve">276 </v>
          </cell>
          <cell r="C191" t="str">
            <v>100</v>
          </cell>
          <cell r="D191" t="str">
            <v>111</v>
          </cell>
          <cell r="E191">
            <v>0</v>
          </cell>
          <cell r="F191">
            <v>0</v>
          </cell>
          <cell r="G191">
            <v>34</v>
          </cell>
          <cell r="H191">
            <v>2402.9999999988004</v>
          </cell>
          <cell r="I191">
            <v>39527.737374305558</v>
          </cell>
          <cell r="J191">
            <v>12</v>
          </cell>
          <cell r="K191" t="str">
            <v>ноолууран бүтээгдэхүүн</v>
          </cell>
        </row>
        <row r="192">
          <cell r="A192" t="str">
            <v>5105.31.20</v>
          </cell>
          <cell r="B192" t="str">
            <v xml:space="preserve">344 </v>
          </cell>
          <cell r="C192" t="str">
            <v>100</v>
          </cell>
          <cell r="D192" t="str">
            <v>180</v>
          </cell>
          <cell r="E192">
            <v>0</v>
          </cell>
          <cell r="F192">
            <v>0</v>
          </cell>
          <cell r="G192">
            <v>8</v>
          </cell>
          <cell r="H192">
            <v>400</v>
          </cell>
          <cell r="I192">
            <v>39527.737374305558</v>
          </cell>
          <cell r="J192">
            <v>12</v>
          </cell>
          <cell r="K192" t="str">
            <v>ноолууран бүтээгдэхүүн</v>
          </cell>
        </row>
        <row r="193">
          <cell r="A193" t="str">
            <v>6101.90.20</v>
          </cell>
          <cell r="B193" t="str">
            <v xml:space="preserve">380 </v>
          </cell>
          <cell r="C193" t="str">
            <v>100</v>
          </cell>
          <cell r="D193" t="str">
            <v>180</v>
          </cell>
          <cell r="E193">
            <v>1</v>
          </cell>
          <cell r="F193">
            <v>156.81877934272302</v>
          </cell>
          <cell r="G193">
            <v>1</v>
          </cell>
          <cell r="H193">
            <v>156.81877934272302</v>
          </cell>
          <cell r="I193">
            <v>39527.737374305558</v>
          </cell>
          <cell r="J193">
            <v>12</v>
          </cell>
          <cell r="K193" t="str">
            <v>ноолууран бүтээгдэхүүн</v>
          </cell>
        </row>
        <row r="194">
          <cell r="A194" t="str">
            <v>6110.12.00</v>
          </cell>
          <cell r="B194" t="str">
            <v xml:space="preserve">348 </v>
          </cell>
          <cell r="C194" t="str">
            <v>100</v>
          </cell>
          <cell r="D194" t="str">
            <v>111</v>
          </cell>
          <cell r="E194">
            <v>0</v>
          </cell>
          <cell r="F194">
            <v>0</v>
          </cell>
          <cell r="G194">
            <v>122</v>
          </cell>
          <cell r="H194">
            <v>4409.3999989946005</v>
          </cell>
          <cell r="I194">
            <v>39527.737374305558</v>
          </cell>
          <cell r="J194">
            <v>12</v>
          </cell>
          <cell r="K194" t="str">
            <v>ноолууран бүтээгдэхүүн</v>
          </cell>
        </row>
        <row r="195">
          <cell r="A195" t="str">
            <v>6102.10.20</v>
          </cell>
          <cell r="B195" t="str">
            <v xml:space="preserve">124 </v>
          </cell>
          <cell r="C195" t="str">
            <v>100</v>
          </cell>
          <cell r="D195" t="str">
            <v>111</v>
          </cell>
          <cell r="E195">
            <v>0</v>
          </cell>
          <cell r="F195">
            <v>0</v>
          </cell>
          <cell r="G195">
            <v>93</v>
          </cell>
          <cell r="H195">
            <v>11343.599999964001</v>
          </cell>
          <cell r="I195">
            <v>39527.737374305558</v>
          </cell>
          <cell r="J195">
            <v>12</v>
          </cell>
          <cell r="K195" t="str">
            <v>ноолууран бүтээгдэхүүн</v>
          </cell>
        </row>
        <row r="196">
          <cell r="A196" t="str">
            <v>6301.20.10</v>
          </cell>
          <cell r="B196" t="str">
            <v xml:space="preserve">056 </v>
          </cell>
          <cell r="C196" t="str">
            <v>100</v>
          </cell>
          <cell r="D196" t="str">
            <v>111</v>
          </cell>
          <cell r="E196">
            <v>0</v>
          </cell>
          <cell r="F196">
            <v>0</v>
          </cell>
          <cell r="G196">
            <v>10</v>
          </cell>
          <cell r="H196">
            <v>180</v>
          </cell>
          <cell r="I196">
            <v>39527.737374305558</v>
          </cell>
          <cell r="J196">
            <v>12</v>
          </cell>
          <cell r="K196" t="str">
            <v>ноолууран бүтээгдэхүүн</v>
          </cell>
        </row>
        <row r="197">
          <cell r="A197" t="str">
            <v>6110.12.00</v>
          </cell>
          <cell r="B197" t="str">
            <v xml:space="preserve">840 </v>
          </cell>
          <cell r="C197" t="str">
            <v>100</v>
          </cell>
          <cell r="D197" t="str">
            <v>180</v>
          </cell>
          <cell r="E197">
            <v>0</v>
          </cell>
          <cell r="F197">
            <v>0</v>
          </cell>
          <cell r="G197">
            <v>779</v>
          </cell>
          <cell r="H197">
            <v>31503.099994999942</v>
          </cell>
          <cell r="I197">
            <v>39527.737374305558</v>
          </cell>
          <cell r="J197">
            <v>12</v>
          </cell>
          <cell r="K197" t="str">
            <v>ноолууран бүтээгдэхүүн</v>
          </cell>
        </row>
        <row r="198">
          <cell r="A198" t="str">
            <v>5105.31.30</v>
          </cell>
          <cell r="B198" t="str">
            <v xml:space="preserve">826 </v>
          </cell>
          <cell r="C198" t="str">
            <v>100</v>
          </cell>
          <cell r="D198" t="str">
            <v>111</v>
          </cell>
          <cell r="E198">
            <v>512.70000000000005</v>
          </cell>
          <cell r="F198">
            <v>1822.6946523267591</v>
          </cell>
          <cell r="G198">
            <v>512.70000000000005</v>
          </cell>
          <cell r="H198">
            <v>1822.6946523267591</v>
          </cell>
          <cell r="I198">
            <v>39527.737374305558</v>
          </cell>
          <cell r="J198">
            <v>12</v>
          </cell>
          <cell r="K198" t="str">
            <v>ноолуур</v>
          </cell>
        </row>
        <row r="199">
          <cell r="A199" t="str">
            <v>6104.41.20</v>
          </cell>
          <cell r="B199" t="str">
            <v xml:space="preserve">414 </v>
          </cell>
          <cell r="C199" t="str">
            <v>100</v>
          </cell>
          <cell r="D199" t="str">
            <v>111</v>
          </cell>
          <cell r="E199">
            <v>0</v>
          </cell>
          <cell r="F199">
            <v>0</v>
          </cell>
          <cell r="G199">
            <v>157</v>
          </cell>
          <cell r="H199">
            <v>10441.199999998498</v>
          </cell>
          <cell r="I199">
            <v>39527.737374305558</v>
          </cell>
          <cell r="J199">
            <v>12</v>
          </cell>
          <cell r="K199" t="str">
            <v>ноолууран бүтээгдэхүүн</v>
          </cell>
        </row>
        <row r="200">
          <cell r="A200" t="str">
            <v>5105.31.10</v>
          </cell>
          <cell r="B200" t="str">
            <v xml:space="preserve">356 </v>
          </cell>
          <cell r="C200" t="str">
            <v>100</v>
          </cell>
          <cell r="D200" t="str">
            <v>111</v>
          </cell>
          <cell r="E200">
            <v>900</v>
          </cell>
          <cell r="F200">
            <v>84033</v>
          </cell>
          <cell r="G200">
            <v>3871.3</v>
          </cell>
          <cell r="H200">
            <v>345022.18099999998</v>
          </cell>
          <cell r="I200">
            <v>39527.737374305558</v>
          </cell>
          <cell r="J200">
            <v>12</v>
          </cell>
          <cell r="K200" t="str">
            <v>ноолуур</v>
          </cell>
        </row>
        <row r="201">
          <cell r="A201" t="str">
            <v>6110.12.00</v>
          </cell>
          <cell r="B201" t="str">
            <v xml:space="preserve">203 </v>
          </cell>
          <cell r="C201" t="str">
            <v>100</v>
          </cell>
          <cell r="D201" t="str">
            <v>111</v>
          </cell>
          <cell r="E201">
            <v>95</v>
          </cell>
          <cell r="F201">
            <v>3029.2499999940001</v>
          </cell>
          <cell r="G201">
            <v>1121</v>
          </cell>
          <cell r="H201">
            <v>37541.469999955618</v>
          </cell>
          <cell r="I201">
            <v>39527.737374305558</v>
          </cell>
          <cell r="J201">
            <v>12</v>
          </cell>
          <cell r="K201" t="str">
            <v>ноолууран бүтээгдэхүүн</v>
          </cell>
        </row>
        <row r="202">
          <cell r="A202" t="str">
            <v>6110.12.00</v>
          </cell>
          <cell r="B202" t="str">
            <v xml:space="preserve">643 </v>
          </cell>
          <cell r="C202" t="str">
            <v>100</v>
          </cell>
          <cell r="D202" t="str">
            <v>111</v>
          </cell>
          <cell r="E202">
            <v>1068</v>
          </cell>
          <cell r="F202">
            <v>10690.471182196834</v>
          </cell>
          <cell r="G202">
            <v>5281</v>
          </cell>
          <cell r="H202">
            <v>125993.38463612243</v>
          </cell>
          <cell r="I202">
            <v>39527.737374305558</v>
          </cell>
          <cell r="J202">
            <v>12</v>
          </cell>
          <cell r="K202" t="str">
            <v>ноолууран бүтээгдэхүүн</v>
          </cell>
        </row>
        <row r="203">
          <cell r="A203" t="str">
            <v>5105.31.10</v>
          </cell>
          <cell r="B203" t="str">
            <v xml:space="preserve">826 </v>
          </cell>
          <cell r="C203" t="str">
            <v>100</v>
          </cell>
          <cell r="D203" t="str">
            <v>111</v>
          </cell>
          <cell r="E203">
            <v>25559</v>
          </cell>
          <cell r="F203">
            <v>1839128.6553476732</v>
          </cell>
          <cell r="G203">
            <v>141870</v>
          </cell>
          <cell r="H203">
            <v>9956486.0206073988</v>
          </cell>
          <cell r="I203">
            <v>39527.737374305558</v>
          </cell>
          <cell r="J203">
            <v>12</v>
          </cell>
          <cell r="K203" t="str">
            <v>ноолуур</v>
          </cell>
        </row>
        <row r="204">
          <cell r="A204" t="str">
            <v>6104.51.20</v>
          </cell>
          <cell r="B204" t="str">
            <v xml:space="preserve">442 </v>
          </cell>
          <cell r="C204" t="str">
            <v>100</v>
          </cell>
          <cell r="D204" t="str">
            <v>111</v>
          </cell>
          <cell r="E204">
            <v>0</v>
          </cell>
          <cell r="F204">
            <v>0</v>
          </cell>
          <cell r="G204">
            <v>2</v>
          </cell>
          <cell r="H204">
            <v>138</v>
          </cell>
          <cell r="I204">
            <v>39527.737374305558</v>
          </cell>
          <cell r="J204">
            <v>12</v>
          </cell>
          <cell r="K204" t="str">
            <v>ноолууран бүтээгдэхүүн</v>
          </cell>
        </row>
        <row r="205">
          <cell r="A205" t="str">
            <v>6110.12.00</v>
          </cell>
          <cell r="B205" t="str">
            <v xml:space="preserve">410 </v>
          </cell>
          <cell r="C205" t="str">
            <v>100</v>
          </cell>
          <cell r="D205" t="str">
            <v>111</v>
          </cell>
          <cell r="E205">
            <v>1715</v>
          </cell>
          <cell r="F205">
            <v>68150.509999958012</v>
          </cell>
          <cell r="G205">
            <v>9167</v>
          </cell>
          <cell r="H205">
            <v>395377.19538561685</v>
          </cell>
          <cell r="I205">
            <v>39527.737374305558</v>
          </cell>
          <cell r="J205">
            <v>12</v>
          </cell>
          <cell r="K205" t="str">
            <v>ноолууран бүтээгдэхүүн</v>
          </cell>
        </row>
        <row r="206">
          <cell r="A206" t="str">
            <v>5105.31.10</v>
          </cell>
          <cell r="B206" t="str">
            <v xml:space="preserve">156 </v>
          </cell>
          <cell r="C206" t="str">
            <v>100</v>
          </cell>
          <cell r="D206" t="str">
            <v>111</v>
          </cell>
          <cell r="E206">
            <v>39627.600000000006</v>
          </cell>
          <cell r="F206">
            <v>2452003.9</v>
          </cell>
          <cell r="G206">
            <v>804473.03000000014</v>
          </cell>
          <cell r="H206">
            <v>46473093.010000005</v>
          </cell>
          <cell r="I206">
            <v>39527.737374305558</v>
          </cell>
          <cell r="J206">
            <v>12</v>
          </cell>
          <cell r="K206" t="str">
            <v>ноолуур</v>
          </cell>
        </row>
        <row r="207">
          <cell r="A207" t="str">
            <v>6104.61.20</v>
          </cell>
          <cell r="B207" t="str">
            <v xml:space="preserve">826 </v>
          </cell>
          <cell r="C207" t="str">
            <v>100</v>
          </cell>
          <cell r="D207" t="str">
            <v>111</v>
          </cell>
          <cell r="E207">
            <v>0</v>
          </cell>
          <cell r="F207">
            <v>0</v>
          </cell>
          <cell r="G207">
            <v>16</v>
          </cell>
          <cell r="H207">
            <v>960</v>
          </cell>
          <cell r="I207">
            <v>39527.737374305558</v>
          </cell>
          <cell r="J207">
            <v>12</v>
          </cell>
          <cell r="K207" t="str">
            <v>ноолууран бүтээгдэхүүн</v>
          </cell>
        </row>
        <row r="208">
          <cell r="A208" t="str">
            <v>6110.12.00</v>
          </cell>
          <cell r="B208" t="str">
            <v xml:space="preserve">826 </v>
          </cell>
          <cell r="C208" t="str">
            <v>100</v>
          </cell>
          <cell r="D208" t="str">
            <v>180</v>
          </cell>
          <cell r="E208">
            <v>48</v>
          </cell>
          <cell r="F208">
            <v>4038</v>
          </cell>
          <cell r="G208">
            <v>376</v>
          </cell>
          <cell r="H208">
            <v>17241.039899999942</v>
          </cell>
          <cell r="I208">
            <v>39527.737374305558</v>
          </cell>
          <cell r="J208">
            <v>12</v>
          </cell>
          <cell r="K208" t="str">
            <v>ноолууран бүтээгдэхүүн</v>
          </cell>
        </row>
        <row r="209">
          <cell r="A209" t="str">
            <v>6104.41.20</v>
          </cell>
          <cell r="B209" t="str">
            <v xml:space="preserve">442 </v>
          </cell>
          <cell r="C209" t="str">
            <v>100</v>
          </cell>
          <cell r="D209" t="str">
            <v>111</v>
          </cell>
          <cell r="E209">
            <v>0</v>
          </cell>
          <cell r="F209">
            <v>0</v>
          </cell>
          <cell r="G209">
            <v>3</v>
          </cell>
          <cell r="H209">
            <v>327.99999999999</v>
          </cell>
          <cell r="I209">
            <v>39527.737374305558</v>
          </cell>
          <cell r="J209">
            <v>12</v>
          </cell>
          <cell r="K209" t="str">
            <v>ноолууран бүтээгдэхүүн</v>
          </cell>
        </row>
        <row r="210">
          <cell r="A210" t="str">
            <v>5105.31.10</v>
          </cell>
          <cell r="B210" t="str">
            <v xml:space="preserve">840 </v>
          </cell>
          <cell r="C210" t="str">
            <v>100</v>
          </cell>
          <cell r="D210" t="str">
            <v>111</v>
          </cell>
          <cell r="E210">
            <v>9140.5</v>
          </cell>
          <cell r="F210">
            <v>630694.5</v>
          </cell>
          <cell r="G210">
            <v>18515.5</v>
          </cell>
          <cell r="H210">
            <v>1387469.5</v>
          </cell>
          <cell r="I210">
            <v>39527.737374305558</v>
          </cell>
          <cell r="J210">
            <v>12</v>
          </cell>
          <cell r="K210" t="str">
            <v>ноолуур</v>
          </cell>
        </row>
        <row r="211">
          <cell r="A211" t="str">
            <v>6104.61.20</v>
          </cell>
          <cell r="B211" t="str">
            <v xml:space="preserve">250 </v>
          </cell>
          <cell r="C211" t="str">
            <v>100</v>
          </cell>
          <cell r="D211" t="str">
            <v>111</v>
          </cell>
          <cell r="E211">
            <v>0</v>
          </cell>
          <cell r="F211">
            <v>0</v>
          </cell>
          <cell r="G211">
            <v>114</v>
          </cell>
          <cell r="H211">
            <v>4082.5999999964006</v>
          </cell>
          <cell r="I211">
            <v>39527.737374305558</v>
          </cell>
          <cell r="J211">
            <v>12</v>
          </cell>
          <cell r="K211" t="str">
            <v>ноолууран бүтээгдэхүүн</v>
          </cell>
        </row>
        <row r="212">
          <cell r="A212" t="str">
            <v>6110.12.00</v>
          </cell>
          <cell r="B212" t="str">
            <v xml:space="preserve">826 </v>
          </cell>
          <cell r="C212" t="str">
            <v>100</v>
          </cell>
          <cell r="D212" t="str">
            <v>111</v>
          </cell>
          <cell r="E212">
            <v>429</v>
          </cell>
          <cell r="F212">
            <v>35015.999999999498</v>
          </cell>
          <cell r="G212">
            <v>10048</v>
          </cell>
          <cell r="H212">
            <v>318139.43768177257</v>
          </cell>
          <cell r="I212">
            <v>39527.737374305558</v>
          </cell>
          <cell r="J212">
            <v>12</v>
          </cell>
          <cell r="K212" t="str">
            <v>ноолууран бүтээгдэхүүн</v>
          </cell>
        </row>
        <row r="213">
          <cell r="A213" t="str">
            <v>6104.41.20</v>
          </cell>
          <cell r="B213" t="str">
            <v xml:space="preserve">056 </v>
          </cell>
          <cell r="C213" t="str">
            <v>100</v>
          </cell>
          <cell r="D213" t="str">
            <v>111</v>
          </cell>
          <cell r="E213">
            <v>0</v>
          </cell>
          <cell r="F213">
            <v>0</v>
          </cell>
          <cell r="G213">
            <v>132</v>
          </cell>
          <cell r="H213">
            <v>5877.4</v>
          </cell>
          <cell r="I213">
            <v>39527.737374305558</v>
          </cell>
          <cell r="J213">
            <v>12</v>
          </cell>
          <cell r="K213" t="str">
            <v>ноолууран бүтээгдэхүүн</v>
          </cell>
        </row>
        <row r="214">
          <cell r="A214" t="str">
            <v>5102.11.20</v>
          </cell>
          <cell r="B214" t="str">
            <v xml:space="preserve">356 </v>
          </cell>
          <cell r="C214" t="str">
            <v>100</v>
          </cell>
          <cell r="D214" t="str">
            <v>180</v>
          </cell>
          <cell r="E214">
            <v>0</v>
          </cell>
          <cell r="F214">
            <v>0</v>
          </cell>
          <cell r="G214">
            <v>10</v>
          </cell>
          <cell r="H214">
            <v>690</v>
          </cell>
          <cell r="I214">
            <v>39527.737374305558</v>
          </cell>
          <cell r="J214">
            <v>12</v>
          </cell>
          <cell r="K214" t="str">
            <v>ноолуур</v>
          </cell>
        </row>
        <row r="215">
          <cell r="A215" t="str">
            <v>6104.61.20</v>
          </cell>
          <cell r="B215" t="str">
            <v xml:space="preserve">392 </v>
          </cell>
          <cell r="C215" t="str">
            <v>300</v>
          </cell>
          <cell r="D215" t="str">
            <v>113</v>
          </cell>
          <cell r="E215">
            <v>25</v>
          </cell>
          <cell r="F215">
            <v>1164.75</v>
          </cell>
          <cell r="G215">
            <v>25</v>
          </cell>
          <cell r="H215">
            <v>1164.75</v>
          </cell>
          <cell r="I215">
            <v>39527.737374305558</v>
          </cell>
          <cell r="J215">
            <v>12</v>
          </cell>
          <cell r="K215" t="str">
            <v>ноолууран бүтээгдэхүүн</v>
          </cell>
        </row>
        <row r="216">
          <cell r="A216" t="str">
            <v>6102.10.20</v>
          </cell>
          <cell r="B216" t="str">
            <v xml:space="preserve">040 </v>
          </cell>
          <cell r="C216" t="str">
            <v>100</v>
          </cell>
          <cell r="D216" t="str">
            <v>180</v>
          </cell>
          <cell r="E216">
            <v>0</v>
          </cell>
          <cell r="F216">
            <v>0</v>
          </cell>
          <cell r="G216">
            <v>1</v>
          </cell>
          <cell r="H216">
            <v>144</v>
          </cell>
          <cell r="I216">
            <v>39527.737374305558</v>
          </cell>
          <cell r="J216">
            <v>12</v>
          </cell>
          <cell r="K216" t="str">
            <v>ноолууран бүтээгдэхүүн</v>
          </cell>
        </row>
        <row r="217">
          <cell r="A217" t="str">
            <v>6102.10.20</v>
          </cell>
          <cell r="B217" t="str">
            <v xml:space="preserve">276 </v>
          </cell>
          <cell r="C217" t="str">
            <v>100</v>
          </cell>
          <cell r="D217" t="str">
            <v>310</v>
          </cell>
          <cell r="E217">
            <v>0</v>
          </cell>
          <cell r="F217">
            <v>0</v>
          </cell>
          <cell r="G217">
            <v>15</v>
          </cell>
          <cell r="H217">
            <v>850</v>
          </cell>
          <cell r="I217">
            <v>39527.737374305558</v>
          </cell>
          <cell r="J217">
            <v>12</v>
          </cell>
          <cell r="K217" t="str">
            <v>ноолууран бүтээгдэхүүн</v>
          </cell>
        </row>
        <row r="218">
          <cell r="A218" t="str">
            <v>6110.12.00</v>
          </cell>
          <cell r="B218" t="str">
            <v xml:space="preserve">392 </v>
          </cell>
          <cell r="C218" t="str">
            <v>100</v>
          </cell>
          <cell r="D218" t="str">
            <v>111</v>
          </cell>
          <cell r="E218">
            <v>380</v>
          </cell>
          <cell r="F218">
            <v>10449</v>
          </cell>
          <cell r="G218">
            <v>8830</v>
          </cell>
          <cell r="H218">
            <v>301304.09999968589</v>
          </cell>
          <cell r="I218">
            <v>39527.737374305558</v>
          </cell>
          <cell r="J218">
            <v>12</v>
          </cell>
          <cell r="K218" t="str">
            <v>ноолууран бүтээгдэхүүн</v>
          </cell>
        </row>
        <row r="219">
          <cell r="A219" t="str">
            <v>6301.20.10</v>
          </cell>
          <cell r="B219" t="str">
            <v xml:space="preserve">528 </v>
          </cell>
          <cell r="C219" t="str">
            <v>100</v>
          </cell>
          <cell r="D219" t="str">
            <v>111</v>
          </cell>
          <cell r="E219">
            <v>0</v>
          </cell>
          <cell r="F219">
            <v>0</v>
          </cell>
          <cell r="G219">
            <v>32</v>
          </cell>
          <cell r="H219">
            <v>1168</v>
          </cell>
          <cell r="I219">
            <v>39527.737374305558</v>
          </cell>
          <cell r="J219">
            <v>12</v>
          </cell>
          <cell r="K219" t="str">
            <v>ноолууран бүтээгдэхүүн</v>
          </cell>
        </row>
        <row r="220">
          <cell r="A220" t="str">
            <v>6104.41.20</v>
          </cell>
          <cell r="B220" t="str">
            <v xml:space="preserve">250 </v>
          </cell>
          <cell r="C220" t="str">
            <v>300</v>
          </cell>
          <cell r="D220" t="str">
            <v>113</v>
          </cell>
          <cell r="E220">
            <v>91</v>
          </cell>
          <cell r="F220">
            <v>3917.5499999999997</v>
          </cell>
          <cell r="G220">
            <v>91</v>
          </cell>
          <cell r="H220">
            <v>3917.5499999999997</v>
          </cell>
          <cell r="I220">
            <v>39527.737374305558</v>
          </cell>
          <cell r="J220">
            <v>12</v>
          </cell>
          <cell r="K220" t="str">
            <v>ноолууран бүтээгдэхүүн</v>
          </cell>
        </row>
        <row r="221">
          <cell r="A221" t="str">
            <v>6301.20.10</v>
          </cell>
          <cell r="B221" t="str">
            <v xml:space="preserve">246 </v>
          </cell>
          <cell r="C221" t="str">
            <v>100</v>
          </cell>
          <cell r="D221" t="str">
            <v>111</v>
          </cell>
          <cell r="E221">
            <v>0</v>
          </cell>
          <cell r="F221">
            <v>0</v>
          </cell>
          <cell r="G221">
            <v>12</v>
          </cell>
          <cell r="H221">
            <v>2091</v>
          </cell>
          <cell r="I221">
            <v>39527.737374305558</v>
          </cell>
          <cell r="J221">
            <v>12</v>
          </cell>
          <cell r="K221" t="str">
            <v>ноолууран бүтээгдэхүүн</v>
          </cell>
        </row>
        <row r="222">
          <cell r="A222" t="str">
            <v>6110.12.00</v>
          </cell>
          <cell r="B222" t="str">
            <v xml:space="preserve">840 </v>
          </cell>
          <cell r="C222" t="str">
            <v>100</v>
          </cell>
          <cell r="D222" t="str">
            <v>111</v>
          </cell>
          <cell r="E222">
            <v>360</v>
          </cell>
          <cell r="F222">
            <v>18823.149999990179</v>
          </cell>
          <cell r="G222">
            <v>7233</v>
          </cell>
          <cell r="H222">
            <v>359804.86948777526</v>
          </cell>
          <cell r="I222">
            <v>39527.737374305558</v>
          </cell>
          <cell r="J222">
            <v>12</v>
          </cell>
          <cell r="K222" t="str">
            <v>ноолууран бүтээгдэхүүн</v>
          </cell>
        </row>
        <row r="223">
          <cell r="A223" t="str">
            <v>5105.31.30</v>
          </cell>
          <cell r="B223" t="str">
            <v xml:space="preserve">414 </v>
          </cell>
          <cell r="C223" t="str">
            <v>100</v>
          </cell>
          <cell r="D223" t="str">
            <v>111</v>
          </cell>
          <cell r="E223">
            <v>0</v>
          </cell>
          <cell r="F223">
            <v>0</v>
          </cell>
          <cell r="G223">
            <v>65</v>
          </cell>
          <cell r="H223">
            <v>5200</v>
          </cell>
          <cell r="I223">
            <v>39527.737374305558</v>
          </cell>
          <cell r="J223">
            <v>12</v>
          </cell>
          <cell r="K223" t="str">
            <v>ноолуур</v>
          </cell>
        </row>
        <row r="224">
          <cell r="A224" t="str">
            <v>6104.41.20</v>
          </cell>
          <cell r="B224" t="str">
            <v xml:space="preserve">276 </v>
          </cell>
          <cell r="C224" t="str">
            <v>100</v>
          </cell>
          <cell r="D224" t="str">
            <v>310</v>
          </cell>
          <cell r="E224">
            <v>0</v>
          </cell>
          <cell r="F224">
            <v>0</v>
          </cell>
          <cell r="G224">
            <v>5</v>
          </cell>
          <cell r="H224">
            <v>248</v>
          </cell>
          <cell r="I224">
            <v>39527.737374305558</v>
          </cell>
          <cell r="J224">
            <v>12</v>
          </cell>
          <cell r="K224" t="str">
            <v>ноолууран бүтээгдэхүүн</v>
          </cell>
        </row>
        <row r="225">
          <cell r="A225" t="str">
            <v>6110.12.00</v>
          </cell>
          <cell r="B225" t="str">
            <v xml:space="preserve">276 </v>
          </cell>
          <cell r="C225" t="str">
            <v>100</v>
          </cell>
          <cell r="D225" t="str">
            <v>111</v>
          </cell>
          <cell r="E225">
            <v>756</v>
          </cell>
          <cell r="F225">
            <v>55304.185510865405</v>
          </cell>
          <cell r="G225">
            <v>28558</v>
          </cell>
          <cell r="H225">
            <v>1013978.988633053</v>
          </cell>
          <cell r="I225">
            <v>39527.737374305558</v>
          </cell>
          <cell r="J225">
            <v>12</v>
          </cell>
          <cell r="K225" t="str">
            <v>ноолууран бүтээгдэхүүн</v>
          </cell>
        </row>
        <row r="226">
          <cell r="A226" t="str">
            <v>6110.12.00</v>
          </cell>
          <cell r="B226" t="str">
            <v xml:space="preserve">250 </v>
          </cell>
          <cell r="C226" t="str">
            <v>300</v>
          </cell>
          <cell r="D226" t="str">
            <v>113</v>
          </cell>
          <cell r="E226">
            <v>702</v>
          </cell>
          <cell r="F226">
            <v>37885.499999996602</v>
          </cell>
          <cell r="G226">
            <v>702</v>
          </cell>
          <cell r="H226">
            <v>37885.499999996602</v>
          </cell>
          <cell r="I226">
            <v>39527.737374305558</v>
          </cell>
          <cell r="J226">
            <v>12</v>
          </cell>
          <cell r="K226" t="str">
            <v>ноолууран бүтээгдэхүүн</v>
          </cell>
        </row>
        <row r="227">
          <cell r="A227" t="str">
            <v>6110.12.00</v>
          </cell>
          <cell r="B227" t="str">
            <v xml:space="preserve">724 </v>
          </cell>
          <cell r="C227" t="str">
            <v>100</v>
          </cell>
          <cell r="D227" t="str">
            <v>180</v>
          </cell>
          <cell r="E227">
            <v>0</v>
          </cell>
          <cell r="F227">
            <v>0</v>
          </cell>
          <cell r="G227">
            <v>53</v>
          </cell>
          <cell r="H227">
            <v>1124</v>
          </cell>
          <cell r="I227">
            <v>39527.737374305558</v>
          </cell>
          <cell r="J227">
            <v>12</v>
          </cell>
          <cell r="K227" t="str">
            <v>ноолууран бүтээгдэхүүн</v>
          </cell>
        </row>
        <row r="228">
          <cell r="A228" t="str">
            <v>6102.10.20</v>
          </cell>
          <cell r="B228" t="str">
            <v xml:space="preserve">208 </v>
          </cell>
          <cell r="C228" t="str">
            <v>100</v>
          </cell>
          <cell r="D228" t="str">
            <v>180</v>
          </cell>
          <cell r="E228">
            <v>10</v>
          </cell>
          <cell r="F228">
            <v>460</v>
          </cell>
          <cell r="G228">
            <v>10</v>
          </cell>
          <cell r="H228">
            <v>460</v>
          </cell>
          <cell r="I228">
            <v>39527.737374305558</v>
          </cell>
          <cell r="J228">
            <v>12</v>
          </cell>
          <cell r="K228" t="str">
            <v>ноолууран бүтээгдэхүүн</v>
          </cell>
        </row>
        <row r="229">
          <cell r="A229" t="str">
            <v>6104.41.20</v>
          </cell>
          <cell r="B229" t="str">
            <v xml:space="preserve">414 </v>
          </cell>
          <cell r="C229" t="str">
            <v>100</v>
          </cell>
          <cell r="D229" t="str">
            <v>180</v>
          </cell>
          <cell r="E229">
            <v>1</v>
          </cell>
          <cell r="F229">
            <v>50.4</v>
          </cell>
          <cell r="G229">
            <v>1</v>
          </cell>
          <cell r="H229">
            <v>50.4</v>
          </cell>
          <cell r="I229">
            <v>39527.737374305558</v>
          </cell>
          <cell r="J229">
            <v>12</v>
          </cell>
          <cell r="K229" t="str">
            <v>ноолууран бүтээгдэхүүн</v>
          </cell>
        </row>
        <row r="230">
          <cell r="A230" t="str">
            <v>5105.31.10</v>
          </cell>
          <cell r="B230" t="str">
            <v xml:space="preserve">756 </v>
          </cell>
          <cell r="C230" t="str">
            <v>100</v>
          </cell>
          <cell r="D230" t="str">
            <v>111</v>
          </cell>
          <cell r="E230">
            <v>0</v>
          </cell>
          <cell r="F230">
            <v>0</v>
          </cell>
          <cell r="G230">
            <v>4100</v>
          </cell>
          <cell r="H230">
            <v>233700</v>
          </cell>
          <cell r="I230">
            <v>39527.737374305558</v>
          </cell>
          <cell r="J230">
            <v>12</v>
          </cell>
          <cell r="K230" t="str">
            <v>ноолуур</v>
          </cell>
        </row>
        <row r="231">
          <cell r="A231" t="str">
            <v>6110.12.00</v>
          </cell>
          <cell r="B231" t="str">
            <v xml:space="preserve">380 </v>
          </cell>
          <cell r="C231" t="str">
            <v>100</v>
          </cell>
          <cell r="D231" t="str">
            <v>111</v>
          </cell>
          <cell r="E231">
            <v>2768</v>
          </cell>
          <cell r="F231">
            <v>108888.05837208821</v>
          </cell>
          <cell r="G231">
            <v>44048</v>
          </cell>
          <cell r="H231">
            <v>1639971.8461496898</v>
          </cell>
          <cell r="I231">
            <v>39527.737374305558</v>
          </cell>
          <cell r="J231">
            <v>12</v>
          </cell>
          <cell r="K231" t="str">
            <v>ноолууран бүтээгдэхүүн</v>
          </cell>
        </row>
        <row r="232">
          <cell r="A232" t="str">
            <v>6301.20.10</v>
          </cell>
          <cell r="B232" t="str">
            <v xml:space="preserve">036 </v>
          </cell>
          <cell r="C232" t="str">
            <v>100</v>
          </cell>
          <cell r="D232" t="str">
            <v>111</v>
          </cell>
          <cell r="E232">
            <v>7</v>
          </cell>
          <cell r="F232">
            <v>476</v>
          </cell>
          <cell r="G232">
            <v>7</v>
          </cell>
          <cell r="H232">
            <v>476</v>
          </cell>
          <cell r="I232">
            <v>39527.737374305558</v>
          </cell>
          <cell r="J232">
            <v>12</v>
          </cell>
          <cell r="K232" t="str">
            <v>ноолууран бүтээгдэхүүн</v>
          </cell>
        </row>
        <row r="233">
          <cell r="A233" t="str">
            <v>6102.10.20</v>
          </cell>
          <cell r="B233" t="str">
            <v xml:space="preserve">392 </v>
          </cell>
          <cell r="C233" t="str">
            <v>100</v>
          </cell>
          <cell r="D233" t="str">
            <v>180</v>
          </cell>
          <cell r="E233">
            <v>0</v>
          </cell>
          <cell r="F233">
            <v>0</v>
          </cell>
          <cell r="G233">
            <v>1</v>
          </cell>
          <cell r="H233">
            <v>56.8</v>
          </cell>
          <cell r="I233">
            <v>39527.737374305558</v>
          </cell>
          <cell r="J233">
            <v>12</v>
          </cell>
          <cell r="K233" t="str">
            <v>ноолууран бүтээгдэхүүн</v>
          </cell>
        </row>
        <row r="234">
          <cell r="A234" t="str">
            <v>6104.41.20</v>
          </cell>
          <cell r="B234" t="str">
            <v xml:space="preserve">380 </v>
          </cell>
          <cell r="C234" t="str">
            <v>100</v>
          </cell>
          <cell r="D234" t="str">
            <v>111</v>
          </cell>
          <cell r="E234">
            <v>0</v>
          </cell>
          <cell r="F234">
            <v>0</v>
          </cell>
          <cell r="G234">
            <v>35</v>
          </cell>
          <cell r="H234">
            <v>1895.5817502276752</v>
          </cell>
          <cell r="I234">
            <v>39527.737374305558</v>
          </cell>
          <cell r="J234">
            <v>12</v>
          </cell>
          <cell r="K234" t="str">
            <v>ноолууран бүтээгдэхүүн</v>
          </cell>
        </row>
        <row r="235">
          <cell r="A235" t="str">
            <v>6110.12.00</v>
          </cell>
          <cell r="B235" t="str">
            <v xml:space="preserve">276 </v>
          </cell>
          <cell r="C235" t="str">
            <v>100</v>
          </cell>
          <cell r="D235" t="str">
            <v>310</v>
          </cell>
          <cell r="E235">
            <v>0</v>
          </cell>
          <cell r="F235">
            <v>0</v>
          </cell>
          <cell r="G235">
            <v>53</v>
          </cell>
          <cell r="H235">
            <v>2025.9999999979002</v>
          </cell>
          <cell r="I235">
            <v>39527.737374305558</v>
          </cell>
          <cell r="J235">
            <v>12</v>
          </cell>
          <cell r="K235" t="str">
            <v>ноолууран бүтээгдэхүүн</v>
          </cell>
        </row>
        <row r="236">
          <cell r="A236" t="str">
            <v>6110.12.00</v>
          </cell>
          <cell r="B236" t="str">
            <v xml:space="preserve">392 </v>
          </cell>
          <cell r="C236" t="str">
            <v>100</v>
          </cell>
          <cell r="D236" t="str">
            <v>310</v>
          </cell>
          <cell r="E236">
            <v>0</v>
          </cell>
          <cell r="F236">
            <v>0</v>
          </cell>
          <cell r="G236">
            <v>32</v>
          </cell>
          <cell r="H236">
            <v>2160</v>
          </cell>
          <cell r="I236">
            <v>39527.737374305558</v>
          </cell>
          <cell r="J236">
            <v>12</v>
          </cell>
          <cell r="K236" t="str">
            <v>ноолууран бүтээгдэхүүн</v>
          </cell>
        </row>
        <row r="237">
          <cell r="A237" t="str">
            <v>6102.10.20</v>
          </cell>
          <cell r="B237" t="str">
            <v xml:space="preserve">392 </v>
          </cell>
          <cell r="C237" t="str">
            <v>100</v>
          </cell>
          <cell r="D237" t="str">
            <v>111</v>
          </cell>
          <cell r="E237">
            <v>0</v>
          </cell>
          <cell r="F237">
            <v>0</v>
          </cell>
          <cell r="G237">
            <v>91</v>
          </cell>
          <cell r="H237">
            <v>7591.9999999949996</v>
          </cell>
          <cell r="I237">
            <v>39527.737374305558</v>
          </cell>
          <cell r="J237">
            <v>12</v>
          </cell>
          <cell r="K237" t="str">
            <v>ноолууран бүтээгдэхүүн</v>
          </cell>
        </row>
        <row r="238">
          <cell r="A238" t="str">
            <v>6301.20.10</v>
          </cell>
          <cell r="B238" t="str">
            <v xml:space="preserve">276 </v>
          </cell>
          <cell r="C238" t="str">
            <v>100</v>
          </cell>
          <cell r="D238" t="str">
            <v>111</v>
          </cell>
          <cell r="E238">
            <v>17</v>
          </cell>
          <cell r="F238">
            <v>905.69999999940001</v>
          </cell>
          <cell r="G238">
            <v>32</v>
          </cell>
          <cell r="H238">
            <v>1973.6999999994</v>
          </cell>
          <cell r="I238">
            <v>39527.737374305558</v>
          </cell>
          <cell r="J238">
            <v>12</v>
          </cell>
          <cell r="K238" t="str">
            <v>ноолууран бүтээгдэхүүн</v>
          </cell>
        </row>
        <row r="239">
          <cell r="A239" t="str">
            <v>6104.61.20</v>
          </cell>
          <cell r="B239" t="str">
            <v xml:space="preserve">276 </v>
          </cell>
          <cell r="C239" t="str">
            <v>100</v>
          </cell>
          <cell r="D239" t="str">
            <v>111</v>
          </cell>
          <cell r="E239">
            <v>0</v>
          </cell>
          <cell r="F239">
            <v>0</v>
          </cell>
          <cell r="G239">
            <v>4</v>
          </cell>
          <cell r="H239">
            <v>282.50976008400875</v>
          </cell>
          <cell r="I239">
            <v>39527.737374305558</v>
          </cell>
          <cell r="J239">
            <v>12</v>
          </cell>
          <cell r="K239" t="str">
            <v>ноолууран бүтээгдэхүүн</v>
          </cell>
        </row>
        <row r="240">
          <cell r="A240" t="str">
            <v>6102.10.20</v>
          </cell>
          <cell r="B240" t="str">
            <v xml:space="preserve">250 </v>
          </cell>
          <cell r="C240" t="str">
            <v>100</v>
          </cell>
          <cell r="D240" t="str">
            <v>111</v>
          </cell>
          <cell r="E240">
            <v>0</v>
          </cell>
          <cell r="F240">
            <v>0</v>
          </cell>
          <cell r="G240">
            <v>30</v>
          </cell>
          <cell r="H240">
            <v>4894.3500000000004</v>
          </cell>
          <cell r="I240">
            <v>39527.737374305558</v>
          </cell>
          <cell r="J240">
            <v>12</v>
          </cell>
          <cell r="K240" t="str">
            <v>ноолууран бүтээгдэхүүн</v>
          </cell>
        </row>
        <row r="241">
          <cell r="A241" t="str">
            <v>6102.10.20</v>
          </cell>
          <cell r="B241" t="str">
            <v xml:space="preserve">040 </v>
          </cell>
          <cell r="C241" t="str">
            <v>100</v>
          </cell>
          <cell r="D241" t="str">
            <v>111</v>
          </cell>
          <cell r="E241">
            <v>0</v>
          </cell>
          <cell r="F241">
            <v>0</v>
          </cell>
          <cell r="G241">
            <v>21</v>
          </cell>
          <cell r="H241">
            <v>1723.12</v>
          </cell>
          <cell r="I241">
            <v>39527.737374305558</v>
          </cell>
          <cell r="J241">
            <v>12</v>
          </cell>
          <cell r="K241" t="str">
            <v>ноолууран бүтээгдэхүүн</v>
          </cell>
        </row>
        <row r="242">
          <cell r="A242" t="str">
            <v>6110.12.00</v>
          </cell>
          <cell r="B242" t="str">
            <v xml:space="preserve">392 </v>
          </cell>
          <cell r="C242" t="str">
            <v>300</v>
          </cell>
          <cell r="D242" t="str">
            <v>113</v>
          </cell>
          <cell r="E242">
            <v>10064</v>
          </cell>
          <cell r="F242">
            <v>403040.55096773931</v>
          </cell>
          <cell r="G242">
            <v>10685</v>
          </cell>
          <cell r="H242">
            <v>420688.50096773938</v>
          </cell>
          <cell r="I242">
            <v>39527.737374305558</v>
          </cell>
          <cell r="J242">
            <v>12</v>
          </cell>
          <cell r="K242" t="str">
            <v>ноолууран бүтээгдэхүүн</v>
          </cell>
        </row>
        <row r="243">
          <cell r="A243" t="str">
            <v>6102.10.20</v>
          </cell>
          <cell r="B243" t="str">
            <v xml:space="preserve">208 </v>
          </cell>
          <cell r="C243" t="str">
            <v>100</v>
          </cell>
          <cell r="D243" t="str">
            <v>111</v>
          </cell>
          <cell r="E243">
            <v>0</v>
          </cell>
          <cell r="F243">
            <v>0</v>
          </cell>
          <cell r="G243">
            <v>26</v>
          </cell>
          <cell r="H243">
            <v>1671</v>
          </cell>
          <cell r="I243">
            <v>39527.737374305558</v>
          </cell>
          <cell r="J243">
            <v>12</v>
          </cell>
          <cell r="K243" t="str">
            <v>ноолууран бүтээгдэхүүн</v>
          </cell>
        </row>
        <row r="244">
          <cell r="A244" t="str">
            <v>6110.12.00</v>
          </cell>
          <cell r="B244" t="str">
            <v xml:space="preserve">276 </v>
          </cell>
          <cell r="C244" t="str">
            <v>300</v>
          </cell>
          <cell r="D244" t="str">
            <v>113</v>
          </cell>
          <cell r="E244">
            <v>77704</v>
          </cell>
          <cell r="F244">
            <v>2350974.8599999375</v>
          </cell>
          <cell r="G244">
            <v>86298</v>
          </cell>
          <cell r="H244">
            <v>2644092.9599999278</v>
          </cell>
          <cell r="I244">
            <v>39527.737374305558</v>
          </cell>
          <cell r="J244">
            <v>12</v>
          </cell>
          <cell r="K244" t="str">
            <v>ноолууран бүтээгдэхүүн</v>
          </cell>
        </row>
        <row r="245">
          <cell r="A245" t="str">
            <v>6301.20.10</v>
          </cell>
          <cell r="B245" t="str">
            <v xml:space="preserve">158 </v>
          </cell>
          <cell r="C245" t="str">
            <v>100</v>
          </cell>
          <cell r="D245" t="str">
            <v>111</v>
          </cell>
          <cell r="E245">
            <v>0</v>
          </cell>
          <cell r="F245">
            <v>0</v>
          </cell>
          <cell r="G245">
            <v>53</v>
          </cell>
          <cell r="H245">
            <v>29786</v>
          </cell>
          <cell r="I245">
            <v>39527.737374305558</v>
          </cell>
          <cell r="J245">
            <v>12</v>
          </cell>
          <cell r="K245" t="str">
            <v>ноолууран бүтээгдэхүүн</v>
          </cell>
        </row>
        <row r="246">
          <cell r="A246" t="str">
            <v>6301.20.10</v>
          </cell>
          <cell r="B246" t="str">
            <v xml:space="preserve">643 </v>
          </cell>
          <cell r="C246" t="str">
            <v>100</v>
          </cell>
          <cell r="D246" t="str">
            <v>111</v>
          </cell>
          <cell r="E246">
            <v>0</v>
          </cell>
          <cell r="F246">
            <v>0</v>
          </cell>
          <cell r="G246">
            <v>279</v>
          </cell>
          <cell r="H246">
            <v>21832.009999987997</v>
          </cell>
          <cell r="I246">
            <v>39527.737374305558</v>
          </cell>
          <cell r="J246">
            <v>12</v>
          </cell>
          <cell r="K246" t="str">
            <v>ноолууран бүтээгдэхүүн</v>
          </cell>
        </row>
        <row r="247">
          <cell r="A247" t="str">
            <v>6104.51.20</v>
          </cell>
          <cell r="B247" t="str">
            <v xml:space="preserve">348 </v>
          </cell>
          <cell r="C247" t="str">
            <v>100</v>
          </cell>
          <cell r="D247" t="str">
            <v>111</v>
          </cell>
          <cell r="E247">
            <v>0</v>
          </cell>
          <cell r="F247">
            <v>0</v>
          </cell>
          <cell r="G247">
            <v>18</v>
          </cell>
          <cell r="H247">
            <v>634.99999999860006</v>
          </cell>
          <cell r="I247">
            <v>39527.737374305558</v>
          </cell>
          <cell r="J247">
            <v>12</v>
          </cell>
          <cell r="K247" t="str">
            <v>ноолууран бүтээгдэхүүн</v>
          </cell>
        </row>
        <row r="248">
          <cell r="A248" t="str">
            <v>6104.51.20</v>
          </cell>
          <cell r="B248" t="str">
            <v xml:space="preserve">414 </v>
          </cell>
          <cell r="C248" t="str">
            <v>100</v>
          </cell>
          <cell r="D248" t="str">
            <v>111</v>
          </cell>
          <cell r="E248">
            <v>0</v>
          </cell>
          <cell r="F248">
            <v>0</v>
          </cell>
          <cell r="G248">
            <v>125</v>
          </cell>
          <cell r="H248">
            <v>7736.8999999949992</v>
          </cell>
          <cell r="I248">
            <v>39527.737374305558</v>
          </cell>
          <cell r="J248">
            <v>12</v>
          </cell>
          <cell r="K248" t="str">
            <v>ноолууран бүтээгдэхүүн</v>
          </cell>
        </row>
        <row r="249">
          <cell r="A249" t="str">
            <v>6104.41.20</v>
          </cell>
          <cell r="B249" t="str">
            <v xml:space="preserve">392 </v>
          </cell>
          <cell r="C249" t="str">
            <v>100</v>
          </cell>
          <cell r="D249" t="str">
            <v>111</v>
          </cell>
          <cell r="E249">
            <v>0</v>
          </cell>
          <cell r="F249">
            <v>0</v>
          </cell>
          <cell r="G249">
            <v>55</v>
          </cell>
          <cell r="H249">
            <v>4620</v>
          </cell>
          <cell r="I249">
            <v>39527.737374305558</v>
          </cell>
          <cell r="J249">
            <v>12</v>
          </cell>
          <cell r="K249" t="str">
            <v>ноолууран бүтээгдэхүүн</v>
          </cell>
        </row>
        <row r="250">
          <cell r="A250" t="str">
            <v>6104.51.20</v>
          </cell>
          <cell r="B250" t="str">
            <v xml:space="preserve">040 </v>
          </cell>
          <cell r="C250" t="str">
            <v>100</v>
          </cell>
          <cell r="D250" t="str">
            <v>111</v>
          </cell>
          <cell r="E250">
            <v>0</v>
          </cell>
          <cell r="F250">
            <v>0</v>
          </cell>
          <cell r="G250">
            <v>12</v>
          </cell>
          <cell r="H250">
            <v>420.79999199999997</v>
          </cell>
          <cell r="I250">
            <v>39527.737374305558</v>
          </cell>
          <cell r="J250">
            <v>12</v>
          </cell>
          <cell r="K250" t="str">
            <v>ноолууран бүтээгдэхүүн</v>
          </cell>
        </row>
        <row r="251">
          <cell r="A251" t="str">
            <v>6102.10.20</v>
          </cell>
          <cell r="B251" t="str">
            <v xml:space="preserve">380 </v>
          </cell>
          <cell r="C251" t="str">
            <v>100</v>
          </cell>
          <cell r="D251" t="str">
            <v>111</v>
          </cell>
          <cell r="E251">
            <v>0</v>
          </cell>
          <cell r="F251">
            <v>0</v>
          </cell>
          <cell r="G251">
            <v>23</v>
          </cell>
          <cell r="H251">
            <v>1886</v>
          </cell>
          <cell r="I251">
            <v>39527.737374305558</v>
          </cell>
          <cell r="J251">
            <v>12</v>
          </cell>
          <cell r="K251" t="str">
            <v>ноолууран бүтээгдэхүүн</v>
          </cell>
        </row>
        <row r="252">
          <cell r="A252" t="str">
            <v>6301.20.10</v>
          </cell>
          <cell r="B252" t="str">
            <v xml:space="preserve">380 </v>
          </cell>
          <cell r="C252" t="str">
            <v>100</v>
          </cell>
          <cell r="D252" t="str">
            <v>111</v>
          </cell>
          <cell r="E252">
            <v>133</v>
          </cell>
          <cell r="F252">
            <v>25796.789221464998</v>
          </cell>
          <cell r="G252">
            <v>133</v>
          </cell>
          <cell r="H252">
            <v>25796.789221464998</v>
          </cell>
          <cell r="I252">
            <v>39527.737374305558</v>
          </cell>
          <cell r="J252">
            <v>12</v>
          </cell>
          <cell r="K252" t="str">
            <v>ноолууран бүтээгдэхүүн</v>
          </cell>
        </row>
        <row r="253">
          <cell r="A253" t="str">
            <v>6110.12.00</v>
          </cell>
          <cell r="B253" t="str">
            <v xml:space="preserve">040 </v>
          </cell>
          <cell r="C253" t="str">
            <v>300</v>
          </cell>
          <cell r="D253" t="str">
            <v>113</v>
          </cell>
          <cell r="E253">
            <v>1315</v>
          </cell>
          <cell r="F253">
            <v>190936.44356478431</v>
          </cell>
          <cell r="G253">
            <v>1315</v>
          </cell>
          <cell r="H253">
            <v>190936.44356478431</v>
          </cell>
          <cell r="I253">
            <v>39527.737374305558</v>
          </cell>
          <cell r="J253">
            <v>12</v>
          </cell>
          <cell r="K253" t="str">
            <v>ноолууран бүтээгдэхүүн</v>
          </cell>
        </row>
        <row r="254">
          <cell r="A254" t="str">
            <v>6104.41.20</v>
          </cell>
          <cell r="B254" t="str">
            <v xml:space="preserve">276 </v>
          </cell>
          <cell r="C254" t="str">
            <v>100</v>
          </cell>
          <cell r="D254" t="str">
            <v>111</v>
          </cell>
          <cell r="E254">
            <v>14</v>
          </cell>
          <cell r="F254">
            <v>1048</v>
          </cell>
          <cell r="G254">
            <v>168</v>
          </cell>
          <cell r="H254">
            <v>10015.513440537847</v>
          </cell>
          <cell r="I254">
            <v>39527.737374305558</v>
          </cell>
          <cell r="J254">
            <v>12</v>
          </cell>
          <cell r="K254" t="str">
            <v>ноолууран бүтээгдэхүүн</v>
          </cell>
        </row>
        <row r="255">
          <cell r="A255" t="str">
            <v>6301.20.10</v>
          </cell>
          <cell r="B255" t="str">
            <v xml:space="preserve">826 </v>
          </cell>
          <cell r="C255" t="str">
            <v>100</v>
          </cell>
          <cell r="D255" t="str">
            <v>180</v>
          </cell>
          <cell r="E255">
            <v>0</v>
          </cell>
          <cell r="F255">
            <v>0</v>
          </cell>
          <cell r="G255">
            <v>6</v>
          </cell>
          <cell r="H255">
            <v>459</v>
          </cell>
          <cell r="I255">
            <v>39527.737374305558</v>
          </cell>
          <cell r="J255">
            <v>12</v>
          </cell>
          <cell r="K255" t="str">
            <v>ноолууран бүтээгдэхүүн</v>
          </cell>
        </row>
        <row r="256">
          <cell r="A256" t="str">
            <v>6110.12.00</v>
          </cell>
          <cell r="B256" t="str">
            <v xml:space="preserve">643 </v>
          </cell>
          <cell r="C256" t="str">
            <v>100</v>
          </cell>
          <cell r="D256" t="str">
            <v>180</v>
          </cell>
          <cell r="E256">
            <v>0</v>
          </cell>
          <cell r="F256">
            <v>0</v>
          </cell>
          <cell r="G256">
            <v>20</v>
          </cell>
          <cell r="H256">
            <v>1178</v>
          </cell>
          <cell r="I256">
            <v>39527.737374305558</v>
          </cell>
          <cell r="J256">
            <v>12</v>
          </cell>
          <cell r="K256" t="str">
            <v>ноолууран бүтээгдэхүүн</v>
          </cell>
        </row>
        <row r="257">
          <cell r="A257" t="str">
            <v>6110.12.00</v>
          </cell>
          <cell r="B257" t="str">
            <v xml:space="preserve">124 </v>
          </cell>
          <cell r="C257" t="str">
            <v>100</v>
          </cell>
          <cell r="D257" t="str">
            <v>180</v>
          </cell>
          <cell r="E257">
            <v>90</v>
          </cell>
          <cell r="F257">
            <v>2419.9999998000003</v>
          </cell>
          <cell r="G257">
            <v>878</v>
          </cell>
          <cell r="H257">
            <v>27343.496249790453</v>
          </cell>
          <cell r="I257">
            <v>39527.737374305558</v>
          </cell>
          <cell r="J257">
            <v>12</v>
          </cell>
          <cell r="K257" t="str">
            <v>ноолууран бүтээгдэхүүн</v>
          </cell>
        </row>
        <row r="258">
          <cell r="A258" t="str">
            <v>6110.12.00</v>
          </cell>
          <cell r="B258" t="str">
            <v xml:space="preserve">756 </v>
          </cell>
          <cell r="C258" t="str">
            <v>100</v>
          </cell>
          <cell r="D258" t="str">
            <v>180</v>
          </cell>
          <cell r="E258">
            <v>3</v>
          </cell>
          <cell r="F258">
            <v>6</v>
          </cell>
          <cell r="G258">
            <v>179</v>
          </cell>
          <cell r="H258">
            <v>3635.9999999955999</v>
          </cell>
          <cell r="I258">
            <v>39527.737374305558</v>
          </cell>
          <cell r="J258">
            <v>12</v>
          </cell>
          <cell r="K258" t="str">
            <v>ноолууран бүтээгдэхүүн</v>
          </cell>
        </row>
        <row r="259">
          <cell r="A259" t="str">
            <v>6301.20.10</v>
          </cell>
          <cell r="B259" t="str">
            <v xml:space="preserve">392 </v>
          </cell>
          <cell r="C259" t="str">
            <v>100</v>
          </cell>
          <cell r="D259" t="str">
            <v>180</v>
          </cell>
          <cell r="E259">
            <v>0</v>
          </cell>
          <cell r="F259">
            <v>0</v>
          </cell>
          <cell r="G259">
            <v>2</v>
          </cell>
          <cell r="H259">
            <v>152.94</v>
          </cell>
          <cell r="I259">
            <v>39527.737374305558</v>
          </cell>
          <cell r="J259">
            <v>12</v>
          </cell>
          <cell r="K259" t="str">
            <v>ноолууран бүтээгдэхүүн</v>
          </cell>
        </row>
        <row r="260">
          <cell r="A260" t="str">
            <v>6110.12.00</v>
          </cell>
          <cell r="B260" t="str">
            <v xml:space="preserve">344 </v>
          </cell>
          <cell r="C260" t="str">
            <v>300</v>
          </cell>
          <cell r="D260" t="str">
            <v>113</v>
          </cell>
          <cell r="E260">
            <v>1858</v>
          </cell>
          <cell r="F260">
            <v>158908</v>
          </cell>
          <cell r="G260">
            <v>1858</v>
          </cell>
          <cell r="H260">
            <v>158908</v>
          </cell>
          <cell r="I260">
            <v>39527.737374305558</v>
          </cell>
          <cell r="J260">
            <v>12</v>
          </cell>
          <cell r="K260" t="str">
            <v>ноолууран бүтээгдэхүүн</v>
          </cell>
        </row>
        <row r="261">
          <cell r="A261" t="str">
            <v>6301.20.10</v>
          </cell>
          <cell r="B261" t="str">
            <v xml:space="preserve">414 </v>
          </cell>
          <cell r="C261" t="str">
            <v>100</v>
          </cell>
          <cell r="D261" t="str">
            <v>111</v>
          </cell>
          <cell r="E261">
            <v>0</v>
          </cell>
          <cell r="F261">
            <v>0</v>
          </cell>
          <cell r="G261">
            <v>30</v>
          </cell>
          <cell r="H261">
            <v>14170</v>
          </cell>
          <cell r="I261">
            <v>39527.737374305558</v>
          </cell>
          <cell r="J261">
            <v>12</v>
          </cell>
          <cell r="K261" t="str">
            <v>ноолууран бүтээгдэхүүн</v>
          </cell>
        </row>
        <row r="262">
          <cell r="A262" t="str">
            <v>6102.10.20</v>
          </cell>
          <cell r="B262" t="str">
            <v xml:space="preserve">840 </v>
          </cell>
          <cell r="C262" t="str">
            <v>100</v>
          </cell>
          <cell r="D262" t="str">
            <v>180</v>
          </cell>
          <cell r="E262">
            <v>20</v>
          </cell>
          <cell r="F262">
            <v>1040</v>
          </cell>
          <cell r="G262">
            <v>40</v>
          </cell>
          <cell r="H262">
            <v>2080</v>
          </cell>
          <cell r="I262">
            <v>39527.737374305558</v>
          </cell>
          <cell r="J262">
            <v>12</v>
          </cell>
          <cell r="K262" t="str">
            <v>ноолууран бүтээгдэхүүн</v>
          </cell>
        </row>
        <row r="263">
          <cell r="A263" t="str">
            <v>5105.31.10</v>
          </cell>
          <cell r="B263" t="str">
            <v xml:space="preserve">380 </v>
          </cell>
          <cell r="C263" t="str">
            <v>100</v>
          </cell>
          <cell r="D263" t="str">
            <v>111</v>
          </cell>
          <cell r="E263">
            <v>118734.99999999999</v>
          </cell>
          <cell r="F263">
            <v>8270668.5000000009</v>
          </cell>
          <cell r="G263">
            <v>707311.94999999984</v>
          </cell>
          <cell r="H263">
            <v>48742822.619999997</v>
          </cell>
          <cell r="I263">
            <v>39527.737374305558</v>
          </cell>
          <cell r="J263">
            <v>12</v>
          </cell>
          <cell r="K263" t="str">
            <v>ноолуур</v>
          </cell>
        </row>
        <row r="264">
          <cell r="A264" t="str">
            <v>6110.12.00</v>
          </cell>
          <cell r="B264" t="str">
            <v xml:space="preserve">414 </v>
          </cell>
          <cell r="C264" t="str">
            <v>100</v>
          </cell>
          <cell r="D264" t="str">
            <v>180</v>
          </cell>
          <cell r="E264">
            <v>1</v>
          </cell>
          <cell r="F264">
            <v>18.399999999999999</v>
          </cell>
          <cell r="G264">
            <v>1</v>
          </cell>
          <cell r="H264">
            <v>18.399999999999999</v>
          </cell>
          <cell r="I264">
            <v>39527.737374305558</v>
          </cell>
          <cell r="J264">
            <v>12</v>
          </cell>
          <cell r="K264" t="str">
            <v>ноолууран бүтээгдэхүүн</v>
          </cell>
        </row>
        <row r="265">
          <cell r="A265" t="str">
            <v>6102.10.20</v>
          </cell>
          <cell r="B265" t="str">
            <v xml:space="preserve">724 </v>
          </cell>
          <cell r="C265" t="str">
            <v>100</v>
          </cell>
          <cell r="D265" t="str">
            <v>180</v>
          </cell>
          <cell r="E265">
            <v>0</v>
          </cell>
          <cell r="F265">
            <v>0</v>
          </cell>
          <cell r="G265">
            <v>7</v>
          </cell>
          <cell r="H265">
            <v>161</v>
          </cell>
          <cell r="I265">
            <v>39527.737374305558</v>
          </cell>
          <cell r="J265">
            <v>12</v>
          </cell>
          <cell r="K265" t="str">
            <v>ноолууран бүтээгдэхүүн</v>
          </cell>
        </row>
        <row r="266">
          <cell r="A266" t="str">
            <v>6110.12.00</v>
          </cell>
          <cell r="B266" t="str">
            <v xml:space="preserve">040 </v>
          </cell>
          <cell r="C266" t="str">
            <v>100</v>
          </cell>
          <cell r="D266" t="str">
            <v>900</v>
          </cell>
          <cell r="E266">
            <v>8</v>
          </cell>
          <cell r="F266">
            <v>182.64</v>
          </cell>
          <cell r="G266">
            <v>8</v>
          </cell>
          <cell r="H266">
            <v>182.64</v>
          </cell>
          <cell r="I266">
            <v>39527.737374305558</v>
          </cell>
          <cell r="J266">
            <v>12</v>
          </cell>
          <cell r="K266" t="str">
            <v>ноолууран бүтээгдэхүүн</v>
          </cell>
        </row>
        <row r="267">
          <cell r="A267" t="str">
            <v>5105.31.20</v>
          </cell>
          <cell r="B267" t="str">
            <v xml:space="preserve">826 </v>
          </cell>
          <cell r="C267" t="str">
            <v>100</v>
          </cell>
          <cell r="D267" t="str">
            <v>111</v>
          </cell>
          <cell r="E267">
            <v>0</v>
          </cell>
          <cell r="F267">
            <v>0</v>
          </cell>
          <cell r="G267">
            <v>1504</v>
          </cell>
          <cell r="H267">
            <v>131173</v>
          </cell>
          <cell r="I267">
            <v>39527.737374305558</v>
          </cell>
          <cell r="J267">
            <v>12</v>
          </cell>
          <cell r="K267" t="str">
            <v>ноолууран бүтээгдэхүүн</v>
          </cell>
        </row>
        <row r="268">
          <cell r="A268" t="str">
            <v>6104.61.20</v>
          </cell>
          <cell r="B268" t="str">
            <v xml:space="preserve">250 </v>
          </cell>
          <cell r="C268" t="str">
            <v>300</v>
          </cell>
          <cell r="D268" t="str">
            <v>113</v>
          </cell>
          <cell r="E268">
            <v>57</v>
          </cell>
          <cell r="F268">
            <v>2034.9</v>
          </cell>
          <cell r="G268">
            <v>57</v>
          </cell>
          <cell r="H268">
            <v>2034.9</v>
          </cell>
          <cell r="I268">
            <v>39527.737374305558</v>
          </cell>
          <cell r="J268">
            <v>12</v>
          </cell>
          <cell r="K268" t="str">
            <v>ноолууран бүтээгдэхүүн</v>
          </cell>
        </row>
        <row r="269">
          <cell r="A269" t="str">
            <v>6110.12.00</v>
          </cell>
          <cell r="B269" t="str">
            <v xml:space="preserve">250 </v>
          </cell>
          <cell r="C269" t="str">
            <v>100</v>
          </cell>
          <cell r="D269" t="str">
            <v>111</v>
          </cell>
          <cell r="E269">
            <v>8304</v>
          </cell>
          <cell r="F269">
            <v>284923.38684199454</v>
          </cell>
          <cell r="G269">
            <v>102638</v>
          </cell>
          <cell r="H269">
            <v>2915844.1900887457</v>
          </cell>
          <cell r="I269">
            <v>39527.737374305558</v>
          </cell>
          <cell r="J269">
            <v>12</v>
          </cell>
          <cell r="K269" t="str">
            <v>ноолууран бүтээгдэхүүн</v>
          </cell>
        </row>
        <row r="270">
          <cell r="A270" t="str">
            <v>6110.12.00</v>
          </cell>
          <cell r="B270" t="str">
            <v xml:space="preserve">826 </v>
          </cell>
          <cell r="C270" t="str">
            <v>300</v>
          </cell>
          <cell r="D270" t="str">
            <v>113</v>
          </cell>
          <cell r="E270">
            <v>1732</v>
          </cell>
          <cell r="F270">
            <v>111680.62999999999</v>
          </cell>
          <cell r="G270">
            <v>1732</v>
          </cell>
          <cell r="H270">
            <v>111680.62999999999</v>
          </cell>
          <cell r="I270">
            <v>39527.737374305558</v>
          </cell>
          <cell r="J270">
            <v>12</v>
          </cell>
          <cell r="K270" t="str">
            <v>ноолууран бүтээгдэхүүн</v>
          </cell>
        </row>
        <row r="271">
          <cell r="A271" t="str">
            <v>5105.31.10</v>
          </cell>
          <cell r="B271" t="str">
            <v xml:space="preserve">392 </v>
          </cell>
          <cell r="C271" t="str">
            <v>100</v>
          </cell>
          <cell r="D271" t="str">
            <v>180</v>
          </cell>
          <cell r="E271">
            <v>0</v>
          </cell>
          <cell r="F271">
            <v>0</v>
          </cell>
          <cell r="G271">
            <v>20</v>
          </cell>
          <cell r="H271">
            <v>1500</v>
          </cell>
          <cell r="I271">
            <v>39527.737374305558</v>
          </cell>
          <cell r="J271">
            <v>12</v>
          </cell>
          <cell r="K271" t="str">
            <v>ноолуур</v>
          </cell>
        </row>
        <row r="272">
          <cell r="A272" t="str">
            <v>6104.51.20</v>
          </cell>
          <cell r="B272" t="str">
            <v xml:space="preserve">276 </v>
          </cell>
          <cell r="C272" t="str">
            <v>100</v>
          </cell>
          <cell r="D272" t="str">
            <v>111</v>
          </cell>
          <cell r="E272">
            <v>0</v>
          </cell>
          <cell r="F272">
            <v>0</v>
          </cell>
          <cell r="G272">
            <v>2</v>
          </cell>
          <cell r="H272">
            <v>50</v>
          </cell>
          <cell r="I272">
            <v>39527.737374305558</v>
          </cell>
          <cell r="J272">
            <v>12</v>
          </cell>
          <cell r="K272" t="str">
            <v>ноолууран бүтээгдэхүүн</v>
          </cell>
        </row>
        <row r="273">
          <cell r="A273" t="str">
            <v>5105.31.10</v>
          </cell>
          <cell r="B273" t="str">
            <v xml:space="preserve">792 </v>
          </cell>
          <cell r="C273" t="str">
            <v>100</v>
          </cell>
          <cell r="D273" t="str">
            <v>320</v>
          </cell>
          <cell r="E273">
            <v>0</v>
          </cell>
          <cell r="F273">
            <v>0</v>
          </cell>
          <cell r="G273">
            <v>10</v>
          </cell>
          <cell r="H273">
            <v>850</v>
          </cell>
          <cell r="I273">
            <v>39527.737374305558</v>
          </cell>
          <cell r="J273">
            <v>12</v>
          </cell>
          <cell r="K273" t="str">
            <v>ноолуур</v>
          </cell>
        </row>
        <row r="274">
          <cell r="A274" t="str">
            <v>5102.11.20</v>
          </cell>
          <cell r="B274" t="str">
            <v xml:space="preserve">156 </v>
          </cell>
          <cell r="C274" t="str">
            <v>100</v>
          </cell>
          <cell r="D274" t="str">
            <v>111</v>
          </cell>
          <cell r="E274">
            <v>0</v>
          </cell>
          <cell r="F274">
            <v>0</v>
          </cell>
          <cell r="G274">
            <v>1508993.8299999996</v>
          </cell>
          <cell r="H274">
            <v>63415263.879292466</v>
          </cell>
          <cell r="I274">
            <v>39527.737374305558</v>
          </cell>
          <cell r="J274">
            <v>12</v>
          </cell>
          <cell r="K274" t="str">
            <v>ноолуур</v>
          </cell>
        </row>
        <row r="275">
          <cell r="A275" t="str">
            <v>6110.12.00</v>
          </cell>
          <cell r="B275" t="str">
            <v xml:space="preserve">250 </v>
          </cell>
          <cell r="C275" t="str">
            <v>100</v>
          </cell>
          <cell r="D275" t="str">
            <v>180</v>
          </cell>
          <cell r="E275">
            <v>30</v>
          </cell>
          <cell r="F275">
            <v>2823.875980920141</v>
          </cell>
          <cell r="G275">
            <v>492</v>
          </cell>
          <cell r="H275">
            <v>14381.14489292014</v>
          </cell>
          <cell r="I275">
            <v>39527.737374305558</v>
          </cell>
          <cell r="J275">
            <v>12</v>
          </cell>
          <cell r="K275" t="str">
            <v>ноолууран бүтээгдэхүүн</v>
          </cell>
        </row>
        <row r="276">
          <cell r="A276" t="str">
            <v>6104.31.20</v>
          </cell>
          <cell r="B276" t="str">
            <v xml:space="preserve">643 </v>
          </cell>
          <cell r="C276" t="str">
            <v>100</v>
          </cell>
          <cell r="D276" t="str">
            <v>111</v>
          </cell>
          <cell r="E276">
            <v>0</v>
          </cell>
          <cell r="F276">
            <v>0</v>
          </cell>
          <cell r="G276">
            <v>22</v>
          </cell>
          <cell r="H276">
            <v>487.63</v>
          </cell>
          <cell r="I276">
            <v>39527.737374305558</v>
          </cell>
          <cell r="J276">
            <v>12</v>
          </cell>
          <cell r="K276" t="str">
            <v>ноолууран бүтээгдэхүүн</v>
          </cell>
        </row>
        <row r="277">
          <cell r="A277" t="str">
            <v>6110.12.00</v>
          </cell>
          <cell r="B277" t="str">
            <v xml:space="preserve">356 </v>
          </cell>
          <cell r="C277" t="str">
            <v>100</v>
          </cell>
          <cell r="D277" t="str">
            <v>180</v>
          </cell>
          <cell r="E277">
            <v>17</v>
          </cell>
          <cell r="F277">
            <v>170</v>
          </cell>
          <cell r="G277">
            <v>17</v>
          </cell>
          <cell r="H277">
            <v>170</v>
          </cell>
          <cell r="I277">
            <v>39527.737374305558</v>
          </cell>
          <cell r="J277">
            <v>12</v>
          </cell>
          <cell r="K277" t="str">
            <v>ноолууран бүтээгдэхүүн</v>
          </cell>
        </row>
        <row r="278">
          <cell r="A278" t="str">
            <v>6104.31.20</v>
          </cell>
          <cell r="B278" t="str">
            <v xml:space="preserve">276 </v>
          </cell>
          <cell r="C278" t="str">
            <v>100</v>
          </cell>
          <cell r="D278" t="str">
            <v>111</v>
          </cell>
          <cell r="E278">
            <v>0</v>
          </cell>
          <cell r="F278">
            <v>0</v>
          </cell>
          <cell r="G278">
            <v>14</v>
          </cell>
          <cell r="H278">
            <v>692.14891220582138</v>
          </cell>
          <cell r="I278">
            <v>39527.737374305558</v>
          </cell>
          <cell r="J278">
            <v>12</v>
          </cell>
          <cell r="K278" t="str">
            <v>ноолууран бүтээгдэхүүн</v>
          </cell>
        </row>
        <row r="279">
          <cell r="A279" t="str">
            <v>6110.12.00</v>
          </cell>
          <cell r="B279" t="str">
            <v xml:space="preserve">756 </v>
          </cell>
          <cell r="C279" t="str">
            <v>100</v>
          </cell>
          <cell r="D279" t="str">
            <v>111</v>
          </cell>
          <cell r="E279">
            <v>26</v>
          </cell>
          <cell r="F279">
            <v>1535.9999999994</v>
          </cell>
          <cell r="G279">
            <v>933</v>
          </cell>
          <cell r="H279">
            <v>53120.848659037198</v>
          </cell>
          <cell r="I279">
            <v>39527.737374305558</v>
          </cell>
          <cell r="J279">
            <v>12</v>
          </cell>
          <cell r="K279" t="str">
            <v>ноолууран бүтээгдэхүүн</v>
          </cell>
        </row>
        <row r="280">
          <cell r="A280" t="str">
            <v>6110.12.00</v>
          </cell>
          <cell r="B280" t="str">
            <v xml:space="preserve">380 </v>
          </cell>
          <cell r="C280" t="str">
            <v>100</v>
          </cell>
          <cell r="D280" t="str">
            <v>180</v>
          </cell>
          <cell r="E280">
            <v>61</v>
          </cell>
          <cell r="F280">
            <v>4624.2217840373523</v>
          </cell>
          <cell r="G280">
            <v>1479</v>
          </cell>
          <cell r="H280">
            <v>50112.820667637345</v>
          </cell>
          <cell r="I280">
            <v>39527.737374305558</v>
          </cell>
          <cell r="J280">
            <v>12</v>
          </cell>
          <cell r="K280" t="str">
            <v>ноолууран бүтээгдэхүүн</v>
          </cell>
        </row>
        <row r="281">
          <cell r="A281" t="str">
            <v>5102.11.41</v>
          </cell>
          <cell r="B281" t="str">
            <v xml:space="preserve">156 </v>
          </cell>
          <cell r="C281" t="str">
            <v>100</v>
          </cell>
          <cell r="D281" t="str">
            <v>111</v>
          </cell>
          <cell r="E281">
            <v>9600</v>
          </cell>
          <cell r="F281">
            <v>1920</v>
          </cell>
          <cell r="G281">
            <v>674079.70000000019</v>
          </cell>
          <cell r="H281">
            <v>1186443.33</v>
          </cell>
          <cell r="I281">
            <v>39527.737374305558</v>
          </cell>
          <cell r="J281">
            <v>12</v>
          </cell>
          <cell r="K281" t="str">
            <v>ноолуур</v>
          </cell>
        </row>
        <row r="282">
          <cell r="A282" t="str">
            <v>6301.20.10</v>
          </cell>
          <cell r="B282" t="str">
            <v xml:space="preserve">528 </v>
          </cell>
          <cell r="C282" t="str">
            <v>100</v>
          </cell>
          <cell r="D282" t="str">
            <v>180</v>
          </cell>
          <cell r="E282">
            <v>0</v>
          </cell>
          <cell r="F282">
            <v>0</v>
          </cell>
          <cell r="G282">
            <v>6</v>
          </cell>
          <cell r="H282">
            <v>252</v>
          </cell>
          <cell r="I282">
            <v>39527.737374305558</v>
          </cell>
          <cell r="J282">
            <v>12</v>
          </cell>
          <cell r="K282" t="str">
            <v>ноолууран бүтээгдэхүүн</v>
          </cell>
        </row>
        <row r="283">
          <cell r="A283" t="str">
            <v>6301.20.10</v>
          </cell>
          <cell r="B283" t="str">
            <v xml:space="preserve">276 </v>
          </cell>
          <cell r="C283" t="str">
            <v>300</v>
          </cell>
          <cell r="D283" t="str">
            <v>113</v>
          </cell>
          <cell r="E283">
            <v>1</v>
          </cell>
          <cell r="F283">
            <v>58.68</v>
          </cell>
          <cell r="G283">
            <v>1</v>
          </cell>
          <cell r="H283">
            <v>58.68</v>
          </cell>
          <cell r="I283">
            <v>39527.737374305558</v>
          </cell>
          <cell r="J283">
            <v>12</v>
          </cell>
          <cell r="K283" t="str">
            <v>ноолууран бүтээгдэхүүн</v>
          </cell>
        </row>
        <row r="284">
          <cell r="A284" t="str">
            <v>6104.51.20</v>
          </cell>
          <cell r="B284" t="str">
            <v xml:space="preserve">250 </v>
          </cell>
          <cell r="C284" t="str">
            <v>100</v>
          </cell>
          <cell r="D284" t="str">
            <v>111</v>
          </cell>
          <cell r="E284">
            <v>0</v>
          </cell>
          <cell r="F284">
            <v>0</v>
          </cell>
          <cell r="G284">
            <v>8</v>
          </cell>
          <cell r="H284">
            <v>360</v>
          </cell>
          <cell r="I284">
            <v>39527.737374305558</v>
          </cell>
          <cell r="J284">
            <v>12</v>
          </cell>
          <cell r="K284" t="str">
            <v>ноолууран бүтээгдэхүүн</v>
          </cell>
        </row>
        <row r="285">
          <cell r="A285" t="str">
            <v>5105.31.10</v>
          </cell>
          <cell r="B285" t="str">
            <v xml:space="preserve">410 </v>
          </cell>
          <cell r="C285" t="str">
            <v>100</v>
          </cell>
          <cell r="D285" t="str">
            <v>111</v>
          </cell>
          <cell r="E285">
            <v>4960</v>
          </cell>
          <cell r="F285">
            <v>342240</v>
          </cell>
          <cell r="G285">
            <v>7018.9</v>
          </cell>
          <cell r="H285">
            <v>499608.7</v>
          </cell>
          <cell r="I285">
            <v>39527.737374305558</v>
          </cell>
          <cell r="J285">
            <v>12</v>
          </cell>
          <cell r="K285" t="str">
            <v>ноолуур</v>
          </cell>
        </row>
        <row r="286">
          <cell r="A286" t="str">
            <v>6110.12.00</v>
          </cell>
          <cell r="B286" t="str">
            <v xml:space="preserve">710 </v>
          </cell>
          <cell r="C286" t="str">
            <v>100</v>
          </cell>
          <cell r="D286" t="str">
            <v>180</v>
          </cell>
          <cell r="E286">
            <v>0</v>
          </cell>
          <cell r="F286">
            <v>0</v>
          </cell>
          <cell r="G286">
            <v>86</v>
          </cell>
          <cell r="H286">
            <v>3284.3999999999478</v>
          </cell>
          <cell r="I286">
            <v>39527.737374305558</v>
          </cell>
          <cell r="J286">
            <v>12</v>
          </cell>
          <cell r="K286" t="str">
            <v>ноолууран бүтээгдэхүүн</v>
          </cell>
        </row>
        <row r="287">
          <cell r="A287" t="str">
            <v>5105.31.10</v>
          </cell>
          <cell r="B287" t="str">
            <v xml:space="preserve">344 </v>
          </cell>
          <cell r="C287" t="str">
            <v>100</v>
          </cell>
          <cell r="D287" t="str">
            <v>111</v>
          </cell>
          <cell r="E287">
            <v>0</v>
          </cell>
          <cell r="F287">
            <v>0</v>
          </cell>
          <cell r="G287">
            <v>36001</v>
          </cell>
          <cell r="H287">
            <v>2293737.5</v>
          </cell>
          <cell r="I287">
            <v>39527.737374305558</v>
          </cell>
          <cell r="J287">
            <v>12</v>
          </cell>
          <cell r="K287" t="str">
            <v>ноолуур</v>
          </cell>
        </row>
        <row r="288">
          <cell r="A288" t="str">
            <v>6110.12.00</v>
          </cell>
          <cell r="B288" t="str">
            <v xml:space="preserve">380 </v>
          </cell>
          <cell r="C288" t="str">
            <v>100</v>
          </cell>
          <cell r="D288" t="str">
            <v>320</v>
          </cell>
          <cell r="E288">
            <v>0</v>
          </cell>
          <cell r="F288">
            <v>0</v>
          </cell>
          <cell r="G288">
            <v>22</v>
          </cell>
          <cell r="H288">
            <v>952</v>
          </cell>
          <cell r="I288">
            <v>39527.737374305558</v>
          </cell>
          <cell r="J288">
            <v>12</v>
          </cell>
          <cell r="K288" t="str">
            <v>ноолууран бүтээгдэхүүн</v>
          </cell>
        </row>
        <row r="289">
          <cell r="A289" t="str">
            <v>6110.12.00</v>
          </cell>
          <cell r="B289" t="str">
            <v xml:space="preserve">276 </v>
          </cell>
          <cell r="C289" t="str">
            <v>100</v>
          </cell>
          <cell r="D289" t="str">
            <v>180</v>
          </cell>
          <cell r="E289">
            <v>0</v>
          </cell>
          <cell r="F289">
            <v>0</v>
          </cell>
          <cell r="G289">
            <v>550</v>
          </cell>
          <cell r="H289">
            <v>33529.996039999998</v>
          </cell>
          <cell r="I289">
            <v>39527.737374305558</v>
          </cell>
          <cell r="J289">
            <v>12</v>
          </cell>
          <cell r="K289" t="str">
            <v>ноолууран бүтээгдэхүүн</v>
          </cell>
        </row>
        <row r="290">
          <cell r="A290" t="str">
            <v>6101.90.20</v>
          </cell>
          <cell r="B290" t="str">
            <v xml:space="preserve">392 </v>
          </cell>
          <cell r="C290" t="str">
            <v>100</v>
          </cell>
          <cell r="D290" t="str">
            <v>111</v>
          </cell>
          <cell r="E290">
            <v>0</v>
          </cell>
          <cell r="F290">
            <v>0</v>
          </cell>
          <cell r="G290">
            <v>4</v>
          </cell>
          <cell r="H290">
            <v>460</v>
          </cell>
          <cell r="I290">
            <v>39527.737374305558</v>
          </cell>
          <cell r="J290">
            <v>12</v>
          </cell>
          <cell r="K290" t="str">
            <v>ноолууран бүтээгдэхүүн</v>
          </cell>
        </row>
        <row r="291">
          <cell r="A291" t="str">
            <v>6301.20.10</v>
          </cell>
          <cell r="B291" t="str">
            <v xml:space="preserve">826 </v>
          </cell>
          <cell r="C291" t="str">
            <v>100</v>
          </cell>
          <cell r="D291" t="str">
            <v>111</v>
          </cell>
          <cell r="E291">
            <v>0</v>
          </cell>
          <cell r="F291">
            <v>0</v>
          </cell>
          <cell r="G291">
            <v>1483</v>
          </cell>
          <cell r="H291">
            <v>84165.399999979607</v>
          </cell>
          <cell r="I291">
            <v>39527.737374305558</v>
          </cell>
          <cell r="J291">
            <v>12</v>
          </cell>
          <cell r="K291" t="str">
            <v>ноолууран бүтээгдэхүүн</v>
          </cell>
        </row>
        <row r="292">
          <cell r="A292" t="str">
            <v>6110.12.00</v>
          </cell>
          <cell r="B292" t="str">
            <v xml:space="preserve">840 </v>
          </cell>
          <cell r="C292" t="str">
            <v>100</v>
          </cell>
          <cell r="D292" t="str">
            <v>900</v>
          </cell>
          <cell r="E292">
            <v>0</v>
          </cell>
          <cell r="F292">
            <v>0</v>
          </cell>
          <cell r="G292">
            <v>159</v>
          </cell>
          <cell r="H292">
            <v>4750.0499999862004</v>
          </cell>
          <cell r="I292">
            <v>39527.737374305558</v>
          </cell>
          <cell r="J292">
            <v>12</v>
          </cell>
          <cell r="K292" t="str">
            <v>ноолууран бүтээгдэхүүн</v>
          </cell>
        </row>
        <row r="293">
          <cell r="A293" t="str">
            <v>5105.31.20</v>
          </cell>
          <cell r="B293" t="str">
            <v xml:space="preserve">344 </v>
          </cell>
          <cell r="C293" t="str">
            <v>100</v>
          </cell>
          <cell r="D293" t="str">
            <v>111</v>
          </cell>
          <cell r="E293">
            <v>0</v>
          </cell>
          <cell r="F293">
            <v>0</v>
          </cell>
          <cell r="G293">
            <v>10000</v>
          </cell>
          <cell r="H293">
            <v>500000</v>
          </cell>
          <cell r="I293">
            <v>39527.737374305558</v>
          </cell>
          <cell r="J293">
            <v>12</v>
          </cell>
          <cell r="K293" t="str">
            <v>ноолууран бүтээгдэхүүн</v>
          </cell>
        </row>
        <row r="294">
          <cell r="A294" t="str">
            <v>6110.12.00</v>
          </cell>
          <cell r="B294" t="str">
            <v xml:space="preserve">398 </v>
          </cell>
          <cell r="C294" t="str">
            <v>100</v>
          </cell>
          <cell r="D294" t="str">
            <v>112</v>
          </cell>
          <cell r="E294">
            <v>0</v>
          </cell>
          <cell r="F294">
            <v>0</v>
          </cell>
          <cell r="G294">
            <v>314</v>
          </cell>
          <cell r="H294">
            <v>5838.6284999999998</v>
          </cell>
          <cell r="I294">
            <v>39527.737374305558</v>
          </cell>
          <cell r="J294">
            <v>12</v>
          </cell>
          <cell r="K294" t="str">
            <v>ноолууран бүтээгдэхүүн</v>
          </cell>
        </row>
        <row r="295">
          <cell r="A295" t="str">
            <v>6104.51.20</v>
          </cell>
          <cell r="B295" t="str">
            <v xml:space="preserve">276 </v>
          </cell>
          <cell r="C295" t="str">
            <v>100</v>
          </cell>
          <cell r="D295" t="str">
            <v>310</v>
          </cell>
          <cell r="E295">
            <v>0</v>
          </cell>
          <cell r="F295">
            <v>0</v>
          </cell>
          <cell r="G295">
            <v>6</v>
          </cell>
          <cell r="H295">
            <v>228</v>
          </cell>
          <cell r="I295">
            <v>39527.737374305558</v>
          </cell>
          <cell r="J295">
            <v>12</v>
          </cell>
          <cell r="K295" t="str">
            <v>ноолууран бүтээгдэхүүн</v>
          </cell>
        </row>
        <row r="296">
          <cell r="A296" t="str">
            <v>5105.31.30</v>
          </cell>
          <cell r="B296" t="str">
            <v xml:space="preserve">380 </v>
          </cell>
          <cell r="C296" t="str">
            <v>100</v>
          </cell>
          <cell r="D296" t="str">
            <v>111</v>
          </cell>
          <cell r="E296">
            <v>0</v>
          </cell>
          <cell r="F296">
            <v>0</v>
          </cell>
          <cell r="G296">
            <v>18635.150000000001</v>
          </cell>
          <cell r="H296">
            <v>977571.4</v>
          </cell>
          <cell r="I296">
            <v>39527.737374305558</v>
          </cell>
          <cell r="J296">
            <v>12</v>
          </cell>
          <cell r="K296" t="str">
            <v>ноолуур</v>
          </cell>
        </row>
        <row r="297">
          <cell r="A297" t="str">
            <v>6101.90.20</v>
          </cell>
          <cell r="B297" t="str">
            <v xml:space="preserve">643 </v>
          </cell>
          <cell r="C297" t="str">
            <v>100</v>
          </cell>
          <cell r="D297" t="str">
            <v>111</v>
          </cell>
          <cell r="E297">
            <v>0</v>
          </cell>
          <cell r="F297">
            <v>0</v>
          </cell>
          <cell r="G297">
            <v>7</v>
          </cell>
          <cell r="H297">
            <v>595.32000000000005</v>
          </cell>
          <cell r="I297">
            <v>39527.737374305558</v>
          </cell>
          <cell r="J297">
            <v>12</v>
          </cell>
          <cell r="K297" t="str">
            <v>ноолууран бүтээгдэхүүн</v>
          </cell>
        </row>
        <row r="298">
          <cell r="A298" t="str">
            <v>6110.12.00</v>
          </cell>
          <cell r="B298" t="str">
            <v xml:space="preserve">276 </v>
          </cell>
          <cell r="C298" t="str">
            <v>100</v>
          </cell>
          <cell r="D298" t="str">
            <v>900</v>
          </cell>
          <cell r="E298">
            <v>0</v>
          </cell>
          <cell r="F298">
            <v>0</v>
          </cell>
          <cell r="G298">
            <v>48</v>
          </cell>
          <cell r="H298">
            <v>2145</v>
          </cell>
          <cell r="I298">
            <v>39527.737374305558</v>
          </cell>
          <cell r="J298">
            <v>12</v>
          </cell>
          <cell r="K298" t="str">
            <v>ноолууран бүтээгдэхүүн</v>
          </cell>
        </row>
        <row r="299">
          <cell r="A299" t="str">
            <v>6104.51.20</v>
          </cell>
          <cell r="B299" t="str">
            <v xml:space="preserve">056 </v>
          </cell>
          <cell r="C299" t="str">
            <v>100</v>
          </cell>
          <cell r="D299" t="str">
            <v>111</v>
          </cell>
          <cell r="E299">
            <v>0</v>
          </cell>
          <cell r="F299">
            <v>0</v>
          </cell>
          <cell r="G299">
            <v>36</v>
          </cell>
          <cell r="H299">
            <v>1172.95</v>
          </cell>
          <cell r="I299">
            <v>39527.737374305558</v>
          </cell>
          <cell r="J299">
            <v>12</v>
          </cell>
          <cell r="K299" t="str">
            <v>ноолууран бүтээгдэхүүн</v>
          </cell>
        </row>
        <row r="300">
          <cell r="A300" t="str">
            <v>6110.12.00</v>
          </cell>
          <cell r="B300" t="str">
            <v xml:space="preserve">056 </v>
          </cell>
          <cell r="C300" t="str">
            <v>300</v>
          </cell>
          <cell r="D300" t="str">
            <v>113</v>
          </cell>
          <cell r="E300">
            <v>496</v>
          </cell>
          <cell r="F300">
            <v>22932.399999968402</v>
          </cell>
          <cell r="G300">
            <v>496</v>
          </cell>
          <cell r="H300">
            <v>22932.399999968402</v>
          </cell>
          <cell r="I300">
            <v>39527.737374305558</v>
          </cell>
          <cell r="J300">
            <v>12</v>
          </cell>
          <cell r="K300" t="str">
            <v>ноолууран бүтээгдэхүүн</v>
          </cell>
        </row>
        <row r="301">
          <cell r="A301" t="str">
            <v>6110.12.00</v>
          </cell>
          <cell r="B301" t="str">
            <v xml:space="preserve">040 </v>
          </cell>
          <cell r="C301" t="str">
            <v>100</v>
          </cell>
          <cell r="D301" t="str">
            <v>180</v>
          </cell>
          <cell r="E301">
            <v>1357</v>
          </cell>
          <cell r="F301">
            <v>53378.701692310264</v>
          </cell>
          <cell r="G301">
            <v>1654</v>
          </cell>
          <cell r="H301">
            <v>76740.334180186954</v>
          </cell>
          <cell r="I301">
            <v>39527.737374305558</v>
          </cell>
          <cell r="J301">
            <v>12</v>
          </cell>
          <cell r="K301" t="str">
            <v>ноолууран бүтээгдэхүүн</v>
          </cell>
        </row>
        <row r="302">
          <cell r="A302" t="str">
            <v>6110.12.00</v>
          </cell>
          <cell r="B302" t="str">
            <v xml:space="preserve">344 </v>
          </cell>
          <cell r="C302" t="str">
            <v>100</v>
          </cell>
          <cell r="D302" t="str">
            <v>111</v>
          </cell>
          <cell r="E302">
            <v>153</v>
          </cell>
          <cell r="F302">
            <v>10998</v>
          </cell>
          <cell r="G302">
            <v>586</v>
          </cell>
          <cell r="H302">
            <v>33433.999999980995</v>
          </cell>
          <cell r="I302">
            <v>39527.737374305558</v>
          </cell>
          <cell r="J302">
            <v>12</v>
          </cell>
          <cell r="K302" t="str">
            <v>ноолууран бүтээгдэхүүн</v>
          </cell>
        </row>
        <row r="303">
          <cell r="A303" t="str">
            <v>6104.41.20</v>
          </cell>
          <cell r="B303" t="str">
            <v xml:space="preserve">392 </v>
          </cell>
          <cell r="C303" t="str">
            <v>300</v>
          </cell>
          <cell r="D303" t="str">
            <v>113</v>
          </cell>
          <cell r="E303">
            <v>60</v>
          </cell>
          <cell r="F303">
            <v>2320.2000000000003</v>
          </cell>
          <cell r="G303">
            <v>60</v>
          </cell>
          <cell r="H303">
            <v>2320.2000000000003</v>
          </cell>
          <cell r="I303">
            <v>39527.737374305558</v>
          </cell>
          <cell r="J303">
            <v>12</v>
          </cell>
          <cell r="K303" t="str">
            <v>ноолууран бүтээгдэхүүн</v>
          </cell>
        </row>
        <row r="304">
          <cell r="A304" t="str">
            <v>6104.41.20</v>
          </cell>
          <cell r="B304" t="str">
            <v xml:space="preserve">203 </v>
          </cell>
          <cell r="C304" t="str">
            <v>100</v>
          </cell>
          <cell r="D304" t="str">
            <v>111</v>
          </cell>
          <cell r="E304">
            <v>0</v>
          </cell>
          <cell r="F304">
            <v>0</v>
          </cell>
          <cell r="G304">
            <v>20</v>
          </cell>
          <cell r="H304">
            <v>652.5</v>
          </cell>
          <cell r="I304">
            <v>39527.737374305558</v>
          </cell>
          <cell r="J304">
            <v>12</v>
          </cell>
          <cell r="K304" t="str">
            <v>ноолууран бүтээгдэхүүн</v>
          </cell>
        </row>
        <row r="305">
          <cell r="A305" t="str">
            <v>5103.20.11</v>
          </cell>
          <cell r="B305" t="str">
            <v xml:space="preserve">156 </v>
          </cell>
          <cell r="C305" t="str">
            <v>100</v>
          </cell>
          <cell r="D305" t="str">
            <v>111</v>
          </cell>
          <cell r="E305">
            <v>43599.45</v>
          </cell>
          <cell r="F305">
            <v>53370</v>
          </cell>
          <cell r="G305">
            <v>574475.39999999991</v>
          </cell>
          <cell r="H305">
            <v>965317.2649999999</v>
          </cell>
          <cell r="I305">
            <v>39527.737374305558</v>
          </cell>
          <cell r="J305">
            <v>12</v>
          </cell>
          <cell r="K305" t="str">
            <v>ноолуур</v>
          </cell>
        </row>
        <row r="306">
          <cell r="A306" t="str">
            <v>6104.41.20</v>
          </cell>
          <cell r="B306" t="str">
            <v xml:space="preserve">410 </v>
          </cell>
          <cell r="C306" t="str">
            <v>100</v>
          </cell>
          <cell r="D306" t="str">
            <v>111</v>
          </cell>
          <cell r="E306">
            <v>0</v>
          </cell>
          <cell r="F306">
            <v>0</v>
          </cell>
          <cell r="G306">
            <v>98</v>
          </cell>
          <cell r="H306">
            <v>6617.4500000000007</v>
          </cell>
          <cell r="I306">
            <v>39527.737374305558</v>
          </cell>
          <cell r="J306">
            <v>12</v>
          </cell>
          <cell r="K306" t="str">
            <v>ноолууран бүтээгдэхүүн</v>
          </cell>
        </row>
        <row r="307">
          <cell r="A307" t="str">
            <v>5102.11.42</v>
          </cell>
          <cell r="B307" t="str">
            <v xml:space="preserve">156 </v>
          </cell>
          <cell r="C307" t="str">
            <v>100</v>
          </cell>
          <cell r="D307" t="str">
            <v>111</v>
          </cell>
          <cell r="E307">
            <v>0</v>
          </cell>
          <cell r="F307">
            <v>0</v>
          </cell>
          <cell r="G307">
            <v>13984.25</v>
          </cell>
          <cell r="H307">
            <v>41814.020000000004</v>
          </cell>
          <cell r="I307">
            <v>39527.737374305558</v>
          </cell>
          <cell r="J307">
            <v>12</v>
          </cell>
          <cell r="K307" t="str">
            <v>ноолуур</v>
          </cell>
        </row>
        <row r="308">
          <cell r="A308" t="str">
            <v>6110.12.00</v>
          </cell>
          <cell r="B308" t="str">
            <v xml:space="preserve">840 </v>
          </cell>
          <cell r="C308" t="str">
            <v>100</v>
          </cell>
          <cell r="D308" t="str">
            <v>310</v>
          </cell>
          <cell r="E308">
            <v>0</v>
          </cell>
          <cell r="F308">
            <v>0</v>
          </cell>
          <cell r="G308">
            <v>16</v>
          </cell>
          <cell r="H308">
            <v>800</v>
          </cell>
          <cell r="I308">
            <v>39527.737374305558</v>
          </cell>
          <cell r="J308">
            <v>12</v>
          </cell>
          <cell r="K308" t="str">
            <v>ноолууран бүтээгдэхүүн</v>
          </cell>
        </row>
        <row r="309">
          <cell r="A309" t="str">
            <v>6110.12.00</v>
          </cell>
          <cell r="B309" t="str">
            <v xml:space="preserve">203 </v>
          </cell>
          <cell r="C309" t="str">
            <v>100</v>
          </cell>
          <cell r="D309" t="str">
            <v>900</v>
          </cell>
          <cell r="E309">
            <v>0</v>
          </cell>
          <cell r="F309">
            <v>0</v>
          </cell>
          <cell r="G309">
            <v>19</v>
          </cell>
          <cell r="H309">
            <v>809.99999999869999</v>
          </cell>
          <cell r="I309">
            <v>39527.737374305558</v>
          </cell>
          <cell r="J309">
            <v>12</v>
          </cell>
          <cell r="K309" t="str">
            <v>ноолууран бүтээгдэхүүн</v>
          </cell>
        </row>
        <row r="310">
          <cell r="A310" t="str">
            <v>6301.20.10</v>
          </cell>
          <cell r="B310" t="str">
            <v xml:space="preserve">124 </v>
          </cell>
          <cell r="C310" t="str">
            <v>100</v>
          </cell>
          <cell r="D310" t="str">
            <v>111</v>
          </cell>
          <cell r="E310">
            <v>0</v>
          </cell>
          <cell r="F310">
            <v>0</v>
          </cell>
          <cell r="G310">
            <v>11</v>
          </cell>
          <cell r="H310">
            <v>4730</v>
          </cell>
          <cell r="I310">
            <v>39527.737374305558</v>
          </cell>
          <cell r="J310">
            <v>12</v>
          </cell>
          <cell r="K310" t="str">
            <v>ноолууран бүтээгдэхүүн</v>
          </cell>
        </row>
        <row r="311">
          <cell r="A311" t="str">
            <v>6104.51.20</v>
          </cell>
          <cell r="B311" t="str">
            <v xml:space="preserve">643 </v>
          </cell>
          <cell r="C311" t="str">
            <v>100</v>
          </cell>
          <cell r="D311" t="str">
            <v>111</v>
          </cell>
          <cell r="E311">
            <v>0</v>
          </cell>
          <cell r="F311">
            <v>0</v>
          </cell>
          <cell r="G311">
            <v>34</v>
          </cell>
          <cell r="H311">
            <v>945.6</v>
          </cell>
          <cell r="I311">
            <v>39527.737374305558</v>
          </cell>
          <cell r="J311">
            <v>12</v>
          </cell>
          <cell r="K311" t="str">
            <v>ноолууран бүтээгдэхүүн</v>
          </cell>
        </row>
        <row r="312">
          <cell r="A312" t="str">
            <v>6102.10.20</v>
          </cell>
          <cell r="B312" t="str">
            <v xml:space="preserve">276 </v>
          </cell>
          <cell r="C312" t="str">
            <v>100</v>
          </cell>
          <cell r="D312" t="str">
            <v>111</v>
          </cell>
          <cell r="E312">
            <v>7</v>
          </cell>
          <cell r="F312">
            <v>617.4</v>
          </cell>
          <cell r="G312">
            <v>74</v>
          </cell>
          <cell r="H312">
            <v>9369.16</v>
          </cell>
          <cell r="I312">
            <v>39527.737374305558</v>
          </cell>
          <cell r="J312">
            <v>12</v>
          </cell>
          <cell r="K312" t="str">
            <v>ноолууран бүтээгдэхүүн</v>
          </cell>
        </row>
        <row r="313">
          <cell r="A313" t="str">
            <v>6110.12.00</v>
          </cell>
          <cell r="B313" t="str">
            <v xml:space="preserve">840 </v>
          </cell>
          <cell r="C313" t="str">
            <v>300</v>
          </cell>
          <cell r="D313" t="str">
            <v>113</v>
          </cell>
          <cell r="E313">
            <v>889</v>
          </cell>
          <cell r="F313">
            <v>69907</v>
          </cell>
          <cell r="G313">
            <v>889</v>
          </cell>
          <cell r="H313">
            <v>69907</v>
          </cell>
          <cell r="I313">
            <v>39527.737374305558</v>
          </cell>
          <cell r="J313">
            <v>12</v>
          </cell>
          <cell r="K313" t="str">
            <v>ноолууран бүтээгдэхүүн</v>
          </cell>
        </row>
        <row r="314">
          <cell r="A314" t="str">
            <v>6301.20.10</v>
          </cell>
          <cell r="B314" t="str">
            <v xml:space="preserve">392 </v>
          </cell>
          <cell r="C314" t="str">
            <v>100</v>
          </cell>
          <cell r="D314" t="str">
            <v>111</v>
          </cell>
          <cell r="E314">
            <v>0</v>
          </cell>
          <cell r="F314">
            <v>0</v>
          </cell>
          <cell r="G314">
            <v>50</v>
          </cell>
          <cell r="H314">
            <v>9203.8255033556998</v>
          </cell>
          <cell r="I314">
            <v>39527.737374305558</v>
          </cell>
          <cell r="J314">
            <v>12</v>
          </cell>
          <cell r="K314" t="str">
            <v>ноолууран бүтээгдэхүүн</v>
          </cell>
        </row>
        <row r="315">
          <cell r="A315" t="str">
            <v>6104.41.20</v>
          </cell>
          <cell r="B315" t="str">
            <v xml:space="preserve">826 </v>
          </cell>
          <cell r="C315" t="str">
            <v>100</v>
          </cell>
          <cell r="D315" t="str">
            <v>111</v>
          </cell>
          <cell r="E315">
            <v>0</v>
          </cell>
          <cell r="F315">
            <v>0</v>
          </cell>
          <cell r="G315">
            <v>338</v>
          </cell>
          <cell r="H315">
            <v>38443.999999904001</v>
          </cell>
          <cell r="I315">
            <v>39527.737374305558</v>
          </cell>
          <cell r="J315">
            <v>12</v>
          </cell>
          <cell r="K315" t="str">
            <v>ноолууран бүтээгдэхүүн</v>
          </cell>
        </row>
        <row r="316">
          <cell r="A316" t="str">
            <v>6110.12.00</v>
          </cell>
          <cell r="B316" t="str">
            <v xml:space="preserve">392 </v>
          </cell>
          <cell r="C316" t="str">
            <v>100</v>
          </cell>
          <cell r="D316" t="str">
            <v>180</v>
          </cell>
          <cell r="E316">
            <v>0</v>
          </cell>
          <cell r="F316">
            <v>0</v>
          </cell>
          <cell r="G316">
            <v>496</v>
          </cell>
          <cell r="H316">
            <v>14321.589991999999</v>
          </cell>
          <cell r="I316">
            <v>39527.737374305558</v>
          </cell>
          <cell r="J316">
            <v>12</v>
          </cell>
          <cell r="K316" t="str">
            <v>ноолууран бүтээгдэхүүн</v>
          </cell>
        </row>
        <row r="317">
          <cell r="A317" t="str">
            <v>6101.90.20</v>
          </cell>
          <cell r="B317" t="str">
            <v xml:space="preserve">250 </v>
          </cell>
          <cell r="C317" t="str">
            <v>300</v>
          </cell>
          <cell r="D317" t="str">
            <v>113</v>
          </cell>
          <cell r="E317">
            <v>2</v>
          </cell>
          <cell r="F317">
            <v>319.73</v>
          </cell>
          <cell r="G317">
            <v>2</v>
          </cell>
          <cell r="H317">
            <v>319.73</v>
          </cell>
          <cell r="I317">
            <v>39527.737374305558</v>
          </cell>
          <cell r="J317">
            <v>12</v>
          </cell>
          <cell r="K317" t="str">
            <v>ноолууран бүтээгдэхүүн</v>
          </cell>
        </row>
        <row r="318">
          <cell r="A318" t="str">
            <v>6104.51.20</v>
          </cell>
          <cell r="B318" t="str">
            <v xml:space="preserve">124 </v>
          </cell>
          <cell r="C318" t="str">
            <v>100</v>
          </cell>
          <cell r="D318" t="str">
            <v>111</v>
          </cell>
          <cell r="E318">
            <v>0</v>
          </cell>
          <cell r="F318">
            <v>0</v>
          </cell>
          <cell r="G318">
            <v>51</v>
          </cell>
          <cell r="H318">
            <v>2142</v>
          </cell>
          <cell r="I318">
            <v>39527.737374305558</v>
          </cell>
          <cell r="J318">
            <v>12</v>
          </cell>
          <cell r="K318" t="str">
            <v>ноолууран бүтээгдэхүүн</v>
          </cell>
        </row>
        <row r="319">
          <cell r="A319" t="str">
            <v>6110.12.00</v>
          </cell>
          <cell r="B319" t="str">
            <v xml:space="preserve">752 </v>
          </cell>
          <cell r="C319" t="str">
            <v>100</v>
          </cell>
          <cell r="D319" t="str">
            <v>111</v>
          </cell>
          <cell r="E319">
            <v>0</v>
          </cell>
          <cell r="F319">
            <v>0</v>
          </cell>
          <cell r="G319">
            <v>319</v>
          </cell>
          <cell r="H319">
            <v>11852.649999982699</v>
          </cell>
          <cell r="I319">
            <v>39527.737374305558</v>
          </cell>
          <cell r="J319">
            <v>12</v>
          </cell>
          <cell r="K319" t="str">
            <v>ноолууран бүтээгдэхүүн</v>
          </cell>
        </row>
        <row r="320">
          <cell r="A320" t="str">
            <v>6110.12.00</v>
          </cell>
          <cell r="B320" t="str">
            <v xml:space="preserve">056 </v>
          </cell>
          <cell r="C320" t="str">
            <v>100</v>
          </cell>
          <cell r="D320" t="str">
            <v>111</v>
          </cell>
          <cell r="E320">
            <v>0</v>
          </cell>
          <cell r="F320">
            <v>0</v>
          </cell>
          <cell r="G320">
            <v>6295</v>
          </cell>
          <cell r="H320">
            <v>242903.96999580285</v>
          </cell>
          <cell r="I320">
            <v>39527.737374305558</v>
          </cell>
          <cell r="J320">
            <v>12</v>
          </cell>
          <cell r="K320" t="str">
            <v>ноолууран бүтээгдэхүүн</v>
          </cell>
        </row>
        <row r="321">
          <cell r="A321" t="str">
            <v>6110.12.00</v>
          </cell>
          <cell r="B321" t="str">
            <v xml:space="preserve">036 </v>
          </cell>
          <cell r="C321" t="str">
            <v>100</v>
          </cell>
          <cell r="D321" t="str">
            <v>111</v>
          </cell>
          <cell r="E321">
            <v>0</v>
          </cell>
          <cell r="F321">
            <v>0</v>
          </cell>
          <cell r="G321">
            <v>416</v>
          </cell>
          <cell r="H321">
            <v>23828.199999991801</v>
          </cell>
          <cell r="I321">
            <v>39527.737374305558</v>
          </cell>
          <cell r="J321">
            <v>12</v>
          </cell>
          <cell r="K321" t="str">
            <v>ноолууран бүтээгдэхүүн</v>
          </cell>
        </row>
        <row r="322">
          <cell r="A322" t="str">
            <v>6104.61.20</v>
          </cell>
          <cell r="B322" t="str">
            <v xml:space="preserve">414 </v>
          </cell>
          <cell r="C322" t="str">
            <v>100</v>
          </cell>
          <cell r="D322" t="str">
            <v>180</v>
          </cell>
          <cell r="E322">
            <v>1</v>
          </cell>
          <cell r="F322">
            <v>21.6</v>
          </cell>
          <cell r="G322">
            <v>1</v>
          </cell>
          <cell r="H322">
            <v>21.6</v>
          </cell>
          <cell r="I322">
            <v>39527.737374305558</v>
          </cell>
          <cell r="J322">
            <v>12</v>
          </cell>
          <cell r="K322" t="str">
            <v>ноолууран бүтээгдэхүүн</v>
          </cell>
        </row>
        <row r="323">
          <cell r="A323" t="str">
            <v>5103.20.12</v>
          </cell>
          <cell r="B323" t="str">
            <v xml:space="preserve">156 </v>
          </cell>
          <cell r="C323" t="str">
            <v>100</v>
          </cell>
          <cell r="D323" t="str">
            <v>111</v>
          </cell>
          <cell r="E323">
            <v>0</v>
          </cell>
          <cell r="F323">
            <v>0</v>
          </cell>
          <cell r="G323">
            <v>2168.9</v>
          </cell>
          <cell r="H323">
            <v>1975.48</v>
          </cell>
          <cell r="I323">
            <v>39527.737374305558</v>
          </cell>
          <cell r="J323">
            <v>12</v>
          </cell>
          <cell r="K323" t="str">
            <v>ноолуур</v>
          </cell>
        </row>
        <row r="324">
          <cell r="A324" t="str">
            <v>6110.12.00</v>
          </cell>
          <cell r="B324" t="str">
            <v xml:space="preserve">124 </v>
          </cell>
          <cell r="C324" t="str">
            <v>100</v>
          </cell>
          <cell r="D324" t="str">
            <v>111</v>
          </cell>
          <cell r="E324">
            <v>0</v>
          </cell>
          <cell r="F324">
            <v>0</v>
          </cell>
          <cell r="G324">
            <v>8075</v>
          </cell>
          <cell r="H324">
            <v>314716.66497956472</v>
          </cell>
          <cell r="I324">
            <v>39527.737374305558</v>
          </cell>
          <cell r="J324">
            <v>12</v>
          </cell>
          <cell r="K324" t="str">
            <v>ноолууран бүтээгдэхүүн</v>
          </cell>
        </row>
        <row r="325">
          <cell r="A325" t="str">
            <v>5105.31.20</v>
          </cell>
          <cell r="B325" t="str">
            <v xml:space="preserve">392 </v>
          </cell>
          <cell r="C325" t="str">
            <v>100</v>
          </cell>
          <cell r="D325" t="str">
            <v>111</v>
          </cell>
          <cell r="E325">
            <v>0</v>
          </cell>
          <cell r="F325">
            <v>0</v>
          </cell>
          <cell r="G325">
            <v>4018.6000000000004</v>
          </cell>
          <cell r="H325">
            <v>374625.21999985795</v>
          </cell>
          <cell r="I325">
            <v>39527.737374305558</v>
          </cell>
          <cell r="J325">
            <v>12</v>
          </cell>
          <cell r="K325" t="str">
            <v>ноолууран бүтээгдэхүүн</v>
          </cell>
        </row>
        <row r="326">
          <cell r="A326" t="str">
            <v>5105.31.10</v>
          </cell>
          <cell r="B326" t="str">
            <v xml:space="preserve">524 </v>
          </cell>
          <cell r="C326" t="str">
            <v>100</v>
          </cell>
          <cell r="D326" t="str">
            <v>111</v>
          </cell>
          <cell r="E326">
            <v>0</v>
          </cell>
          <cell r="F326">
            <v>0</v>
          </cell>
          <cell r="G326">
            <v>900</v>
          </cell>
          <cell r="H326">
            <v>75600</v>
          </cell>
          <cell r="I326">
            <v>39527.737374305558</v>
          </cell>
          <cell r="J326">
            <v>12</v>
          </cell>
          <cell r="K326" t="str">
            <v>ноолуур</v>
          </cell>
        </row>
        <row r="327">
          <cell r="A327" t="str">
            <v>6110.12.00</v>
          </cell>
          <cell r="B327" t="str">
            <v xml:space="preserve">380 </v>
          </cell>
          <cell r="C327" t="str">
            <v>300</v>
          </cell>
          <cell r="D327" t="str">
            <v>113</v>
          </cell>
          <cell r="E327">
            <v>1895</v>
          </cell>
          <cell r="F327">
            <v>60924.25</v>
          </cell>
          <cell r="G327">
            <v>1895</v>
          </cell>
          <cell r="H327">
            <v>60924.25</v>
          </cell>
          <cell r="I327">
            <v>39527.737374305558</v>
          </cell>
          <cell r="J327">
            <v>12</v>
          </cell>
          <cell r="K327" t="str">
            <v>ноолууран бүтээгдэхүүн</v>
          </cell>
        </row>
        <row r="328">
          <cell r="A328" t="str">
            <v>6104.41.20</v>
          </cell>
          <cell r="B328" t="str">
            <v xml:space="preserve">643 </v>
          </cell>
          <cell r="C328" t="str">
            <v>100</v>
          </cell>
          <cell r="D328" t="str">
            <v>111</v>
          </cell>
          <cell r="E328">
            <v>0</v>
          </cell>
          <cell r="F328">
            <v>0</v>
          </cell>
          <cell r="G328">
            <v>65</v>
          </cell>
          <cell r="H328">
            <v>4326.6240626124445</v>
          </cell>
          <cell r="I328">
            <v>39527.737374305558</v>
          </cell>
          <cell r="J328">
            <v>12</v>
          </cell>
          <cell r="K328" t="str">
            <v>ноолууран бүтээгдэхүүн</v>
          </cell>
        </row>
        <row r="329">
          <cell r="A329" t="str">
            <v>6102.10.20</v>
          </cell>
          <cell r="B329" t="str">
            <v xml:space="preserve">414 </v>
          </cell>
          <cell r="C329" t="str">
            <v>100</v>
          </cell>
          <cell r="D329" t="str">
            <v>111</v>
          </cell>
          <cell r="E329">
            <v>0</v>
          </cell>
          <cell r="F329">
            <v>0</v>
          </cell>
          <cell r="G329">
            <v>25</v>
          </cell>
          <cell r="H329">
            <v>2551.85</v>
          </cell>
          <cell r="I329">
            <v>39527.737374305558</v>
          </cell>
          <cell r="J329">
            <v>12</v>
          </cell>
          <cell r="K329" t="str">
            <v>ноолууран бүтээгдэхүүн</v>
          </cell>
        </row>
        <row r="330">
          <cell r="A330" t="str">
            <v>6102.10.20</v>
          </cell>
          <cell r="B330" t="str">
            <v xml:space="preserve">840 </v>
          </cell>
          <cell r="C330" t="str">
            <v>100</v>
          </cell>
          <cell r="D330" t="str">
            <v>111</v>
          </cell>
          <cell r="E330">
            <v>0</v>
          </cell>
          <cell r="F330">
            <v>0</v>
          </cell>
          <cell r="G330">
            <v>28</v>
          </cell>
          <cell r="H330">
            <v>6228</v>
          </cell>
          <cell r="I330">
            <v>39527.737374305558</v>
          </cell>
          <cell r="J330">
            <v>12</v>
          </cell>
          <cell r="K330" t="str">
            <v>ноолууран бүтээгдэхүүн</v>
          </cell>
        </row>
        <row r="331">
          <cell r="A331" t="str">
            <v>6301.20.10</v>
          </cell>
          <cell r="B331" t="str">
            <v xml:space="preserve">040 </v>
          </cell>
          <cell r="C331" t="str">
            <v>100</v>
          </cell>
          <cell r="D331" t="str">
            <v>111</v>
          </cell>
          <cell r="E331">
            <v>0</v>
          </cell>
          <cell r="F331">
            <v>0</v>
          </cell>
          <cell r="G331">
            <v>5</v>
          </cell>
          <cell r="H331">
            <v>294.52615780445967</v>
          </cell>
          <cell r="I331">
            <v>39527.737374305558</v>
          </cell>
          <cell r="J331">
            <v>12</v>
          </cell>
          <cell r="K331" t="str">
            <v>ноолууран бүтээгдэхүүн</v>
          </cell>
        </row>
      </sheetData>
      <sheetData sheetId="21" refreshError="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tzshi"/>
      <sheetName val="repayment-1"/>
      <sheetName val="foreing_loan"/>
      <sheetName val="own-rev"/>
      <sheetName val="grant"/>
      <sheetName val="portfolio-legal"/>
      <sheetName val="law-MTFF"/>
      <sheetName val="Law-central"/>
      <sheetName val="law-ssf"/>
      <sheetName val="Bal-Gen"/>
      <sheetName val="Bal-Gen GDP"/>
      <sheetName val="Bal-Gen-2"/>
      <sheetName val="Bal-Gen 3"/>
      <sheetName val="Bal-Cent"/>
      <sheetName val="Gen-Rev "/>
      <sheetName val="Cent-Rev"/>
      <sheetName val="Loc-rev-2"/>
      <sheetName val="HDF-Rev"/>
      <sheetName val="Oron-nutag-shiljuuleg"/>
      <sheetName val="SSF"/>
      <sheetName val="Portfolio-new"/>
      <sheetName val="Port"/>
      <sheetName val="Port-tovch"/>
      <sheetName val="Loans"/>
      <sheetName val="Eco-Gen (new)"/>
      <sheetName val="eco_zoriulalt"/>
      <sheetName val="Check-1"/>
      <sheetName val="Check-2"/>
      <sheetName val="Check-3"/>
      <sheetName val="Check-4"/>
      <sheetName val="cent-new"/>
      <sheetName val="local-new"/>
      <sheetName val="SSF - exp-n"/>
      <sheetName val="HDF-exp-n"/>
      <sheetName val="health"/>
      <sheetName val="local-rev-data"/>
      <sheetName val="local-aimag-rev-data"/>
      <sheetName val="loan_data"/>
      <sheetName val="cent-PIU-n"/>
      <sheetName val="local-piu-n"/>
      <sheetName val="Cent_act"/>
      <sheetName val="local_act"/>
      <sheetName val="SSF_act"/>
      <sheetName val="HDF_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210701</v>
          </cell>
        </row>
        <row r="50">
          <cell r="AF50" t="str">
            <v>210702</v>
          </cell>
        </row>
        <row r="51">
          <cell r="AF51" t="str">
            <v>210703</v>
          </cell>
        </row>
        <row r="52">
          <cell r="AF52" t="str">
            <v>2108</v>
          </cell>
        </row>
        <row r="53">
          <cell r="AF53" t="str">
            <v>210801</v>
          </cell>
        </row>
        <row r="54">
          <cell r="AF54" t="str">
            <v>210802</v>
          </cell>
        </row>
        <row r="55">
          <cell r="AF55" t="str">
            <v>210803</v>
          </cell>
        </row>
        <row r="56">
          <cell r="AF56" t="str">
            <v>210804</v>
          </cell>
        </row>
        <row r="57">
          <cell r="AF57" t="str">
            <v>210805</v>
          </cell>
        </row>
        <row r="58">
          <cell r="AF58" t="str">
            <v>210806</v>
          </cell>
        </row>
        <row r="59">
          <cell r="AF59" t="str">
            <v>210807</v>
          </cell>
        </row>
        <row r="60">
          <cell r="AF60" t="str">
            <v>210808</v>
          </cell>
        </row>
        <row r="61">
          <cell r="AF61" t="str">
            <v>210809</v>
          </cell>
        </row>
        <row r="62">
          <cell r="AF62" t="str">
            <v>2109</v>
          </cell>
        </row>
        <row r="63">
          <cell r="AF63" t="str">
            <v>210901</v>
          </cell>
        </row>
        <row r="64">
          <cell r="AF64" t="str">
            <v>210902</v>
          </cell>
        </row>
        <row r="65">
          <cell r="AF65" t="str">
            <v>211</v>
          </cell>
        </row>
        <row r="66">
          <cell r="AF66" t="str">
            <v>2111</v>
          </cell>
        </row>
        <row r="67">
          <cell r="AF67" t="str">
            <v>211101</v>
          </cell>
        </row>
        <row r="68">
          <cell r="AF68" t="str">
            <v>2112</v>
          </cell>
        </row>
        <row r="69">
          <cell r="AF69" t="str">
            <v>211201</v>
          </cell>
        </row>
        <row r="70">
          <cell r="AF70" t="str">
            <v>212</v>
          </cell>
        </row>
        <row r="71">
          <cell r="AF71" t="str">
            <v>2121</v>
          </cell>
        </row>
        <row r="72">
          <cell r="AF72" t="str">
            <v>212101</v>
          </cell>
        </row>
        <row r="73">
          <cell r="AF73" t="str">
            <v>2122</v>
          </cell>
        </row>
        <row r="74">
          <cell r="AF74" t="str">
            <v>212201</v>
          </cell>
        </row>
        <row r="75">
          <cell r="AF75" t="str">
            <v>213</v>
          </cell>
        </row>
        <row r="76">
          <cell r="AF76" t="str">
            <v>2131</v>
          </cell>
        </row>
        <row r="77">
          <cell r="AF77" t="str">
            <v>213101</v>
          </cell>
        </row>
        <row r="78">
          <cell r="AF78" t="str">
            <v>213102</v>
          </cell>
        </row>
        <row r="79">
          <cell r="AF79" t="str">
            <v>2132</v>
          </cell>
        </row>
        <row r="80">
          <cell r="AF80" t="str">
            <v>213202</v>
          </cell>
        </row>
        <row r="81">
          <cell r="AF81" t="str">
            <v>213203</v>
          </cell>
        </row>
        <row r="82">
          <cell r="AF82" t="str">
            <v>213204</v>
          </cell>
        </row>
        <row r="83">
          <cell r="AF83" t="str">
            <v>213205</v>
          </cell>
        </row>
        <row r="84">
          <cell r="AF84" t="str">
            <v>213206</v>
          </cell>
        </row>
        <row r="85">
          <cell r="AF85" t="str">
            <v>213207</v>
          </cell>
        </row>
        <row r="86">
          <cell r="AF86" t="str">
            <v>213208</v>
          </cell>
        </row>
        <row r="87">
          <cell r="AF87" t="str">
            <v>213209</v>
          </cell>
        </row>
        <row r="88">
          <cell r="AF88" t="str">
            <v>22</v>
          </cell>
        </row>
        <row r="89">
          <cell r="AF89" t="str">
            <v>220001</v>
          </cell>
        </row>
        <row r="90">
          <cell r="AF90" t="str">
            <v>221001</v>
          </cell>
        </row>
        <row r="91">
          <cell r="AF91" t="str">
            <v>222001</v>
          </cell>
        </row>
        <row r="92">
          <cell r="AF92" t="str">
            <v>223001</v>
          </cell>
        </row>
        <row r="93">
          <cell r="AF93" t="str">
            <v>224001</v>
          </cell>
        </row>
        <row r="94">
          <cell r="AF94" t="str">
            <v>23</v>
          </cell>
        </row>
        <row r="95">
          <cell r="AF95" t="str">
            <v>230001</v>
          </cell>
        </row>
        <row r="96">
          <cell r="AF96" t="str">
            <v>232</v>
          </cell>
        </row>
        <row r="97">
          <cell r="AF97" t="str">
            <v>232001</v>
          </cell>
        </row>
        <row r="98">
          <cell r="AF98" t="str">
            <v>3</v>
          </cell>
        </row>
        <row r="99">
          <cell r="AF99" t="str">
            <v>31</v>
          </cell>
        </row>
        <row r="100">
          <cell r="AF100" t="str">
            <v>310001</v>
          </cell>
        </row>
        <row r="101">
          <cell r="AF101" t="str">
            <v>310002</v>
          </cell>
        </row>
        <row r="102">
          <cell r="AF102" t="str">
            <v>33</v>
          </cell>
        </row>
        <row r="103">
          <cell r="AF103" t="str">
            <v>330002</v>
          </cell>
        </row>
        <row r="104">
          <cell r="AF104" t="str">
            <v>35</v>
          </cell>
        </row>
        <row r="105">
          <cell r="AF105" t="str">
            <v>350001</v>
          </cell>
        </row>
        <row r="106">
          <cell r="AF106" t="str">
            <v>350002</v>
          </cell>
        </row>
        <row r="107">
          <cell r="AF107" t="str">
            <v>350004</v>
          </cell>
        </row>
        <row r="108">
          <cell r="AF108" t="str">
            <v>36</v>
          </cell>
        </row>
        <row r="109">
          <cell r="AF109" t="str">
            <v>360001</v>
          </cell>
        </row>
        <row r="110">
          <cell r="AF110" t="str">
            <v>37</v>
          </cell>
        </row>
        <row r="111">
          <cell r="AF111" t="str">
            <v>370001</v>
          </cell>
        </row>
        <row r="112">
          <cell r="AF112" t="str">
            <v>4</v>
          </cell>
        </row>
        <row r="113">
          <cell r="AF113" t="str">
            <v>41</v>
          </cell>
        </row>
        <row r="114">
          <cell r="AF114" t="str">
            <v>410001</v>
          </cell>
        </row>
        <row r="115">
          <cell r="AF115" t="str">
            <v>410002</v>
          </cell>
        </row>
        <row r="116">
          <cell r="AF116" t="str">
            <v>42</v>
          </cell>
        </row>
        <row r="117">
          <cell r="AF117" t="str">
            <v>420001</v>
          </cell>
        </row>
        <row r="118">
          <cell r="AF118" t="str">
            <v>420002</v>
          </cell>
        </row>
        <row r="119">
          <cell r="AF119" t="str">
            <v>420003</v>
          </cell>
        </row>
        <row r="120">
          <cell r="AF120" t="str">
            <v>420004</v>
          </cell>
        </row>
        <row r="121">
          <cell r="AF121" t="str">
            <v>43</v>
          </cell>
        </row>
        <row r="122">
          <cell r="AF122" t="str">
            <v>430</v>
          </cell>
        </row>
        <row r="123">
          <cell r="AF123" t="str">
            <v>430001</v>
          </cell>
        </row>
        <row r="124">
          <cell r="AF124" t="str">
            <v>431</v>
          </cell>
        </row>
        <row r="125">
          <cell r="AF125" t="str">
            <v>431001</v>
          </cell>
        </row>
        <row r="126">
          <cell r="AF126" t="str">
            <v>432</v>
          </cell>
        </row>
        <row r="127">
          <cell r="AF127" t="str">
            <v>432001</v>
          </cell>
        </row>
        <row r="128">
          <cell r="AF128" t="str">
            <v>432002</v>
          </cell>
        </row>
        <row r="129">
          <cell r="AF129" t="str">
            <v>45</v>
          </cell>
        </row>
        <row r="130">
          <cell r="AF130" t="str">
            <v>450001</v>
          </cell>
        </row>
        <row r="131">
          <cell r="AF131" t="str">
            <v>450002</v>
          </cell>
        </row>
        <row r="132">
          <cell r="AF132" t="str">
            <v>450003</v>
          </cell>
        </row>
        <row r="133">
          <cell r="AF133" t="str">
            <v>450004</v>
          </cell>
        </row>
        <row r="134">
          <cell r="AF134" t="str">
            <v>450005</v>
          </cell>
        </row>
        <row r="135">
          <cell r="AF135" t="str">
            <v>450006</v>
          </cell>
        </row>
        <row r="136">
          <cell r="AF136" t="str">
            <v>450007</v>
          </cell>
        </row>
        <row r="137">
          <cell r="AF137" t="str">
            <v>450008</v>
          </cell>
        </row>
        <row r="138">
          <cell r="AF138" t="str">
            <v>450009</v>
          </cell>
        </row>
        <row r="139">
          <cell r="AF139" t="str">
            <v>450010</v>
          </cell>
        </row>
        <row r="140">
          <cell r="AF140" t="str">
            <v>450011</v>
          </cell>
        </row>
      </sheetData>
      <sheetData sheetId="32">
        <row r="16">
          <cell r="AF16" t="str">
            <v>210101</v>
          </cell>
        </row>
        <row r="17">
          <cell r="AF17" t="str">
            <v>210102</v>
          </cell>
        </row>
        <row r="18">
          <cell r="AF18" t="str">
            <v>210103</v>
          </cell>
        </row>
        <row r="19">
          <cell r="AF19" t="str">
            <v>210104</v>
          </cell>
        </row>
        <row r="20">
          <cell r="AF20" t="str">
            <v>210105</v>
          </cell>
        </row>
        <row r="21">
          <cell r="AF21" t="str">
            <v>2102</v>
          </cell>
        </row>
        <row r="22">
          <cell r="AF22" t="str">
            <v>210201</v>
          </cell>
        </row>
        <row r="23">
          <cell r="AF23" t="str">
            <v>210202</v>
          </cell>
        </row>
        <row r="24">
          <cell r="AF24" t="str">
            <v>210203</v>
          </cell>
        </row>
        <row r="25">
          <cell r="AF25" t="str">
            <v>210204</v>
          </cell>
        </row>
        <row r="26">
          <cell r="AF26" t="str">
            <v>210205</v>
          </cell>
        </row>
        <row r="27">
          <cell r="AF27" t="str">
            <v>2103</v>
          </cell>
        </row>
        <row r="28">
          <cell r="AF28" t="str">
            <v>210301</v>
          </cell>
        </row>
        <row r="29">
          <cell r="AF29" t="str">
            <v>210302</v>
          </cell>
        </row>
        <row r="30">
          <cell r="AF30" t="str">
            <v>210303</v>
          </cell>
        </row>
        <row r="31">
          <cell r="AF31" t="str">
            <v>210304</v>
          </cell>
        </row>
        <row r="32">
          <cell r="AF32" t="str">
            <v>2104</v>
          </cell>
        </row>
        <row r="33">
          <cell r="AF33" t="str">
            <v>210401</v>
          </cell>
        </row>
        <row r="34">
          <cell r="AF34" t="str">
            <v>210402</v>
          </cell>
        </row>
        <row r="35">
          <cell r="AF35" t="str">
            <v>210403</v>
          </cell>
        </row>
        <row r="36">
          <cell r="AF36" t="str">
            <v>210404</v>
          </cell>
        </row>
        <row r="37">
          <cell r="AF37" t="str">
            <v>210405</v>
          </cell>
        </row>
        <row r="38">
          <cell r="AF38" t="str">
            <v>210406</v>
          </cell>
        </row>
        <row r="39">
          <cell r="AF39" t="str">
            <v>2105</v>
          </cell>
        </row>
        <row r="40">
          <cell r="AF40" t="str">
            <v>210501</v>
          </cell>
        </row>
        <row r="41">
          <cell r="AF41" t="str">
            <v>210502</v>
          </cell>
        </row>
        <row r="42">
          <cell r="AF42" t="str">
            <v>210503</v>
          </cell>
        </row>
        <row r="43">
          <cell r="AF43" t="str">
            <v>2106</v>
          </cell>
        </row>
        <row r="44">
          <cell r="AF44" t="str">
            <v>210601</v>
          </cell>
        </row>
        <row r="45">
          <cell r="AF45" t="str">
            <v>210602</v>
          </cell>
        </row>
        <row r="46">
          <cell r="AF46" t="str">
            <v>210603</v>
          </cell>
        </row>
        <row r="47">
          <cell r="AF47" t="str">
            <v>210604</v>
          </cell>
        </row>
        <row r="48">
          <cell r="AF48" t="str">
            <v>2107</v>
          </cell>
        </row>
        <row r="49">
          <cell r="AF49" t="str">
            <v>210702</v>
          </cell>
        </row>
        <row r="50">
          <cell r="AF50" t="str">
            <v>210703</v>
          </cell>
        </row>
        <row r="51">
          <cell r="AF51" t="str">
            <v>2108</v>
          </cell>
        </row>
        <row r="52">
          <cell r="AF52" t="str">
            <v>210801</v>
          </cell>
        </row>
        <row r="53">
          <cell r="AF53" t="str">
            <v>210802</v>
          </cell>
        </row>
        <row r="54">
          <cell r="AF54" t="str">
            <v>210803</v>
          </cell>
        </row>
        <row r="55">
          <cell r="AF55" t="str">
            <v>210804</v>
          </cell>
        </row>
        <row r="56">
          <cell r="AF56" t="str">
            <v>210805</v>
          </cell>
        </row>
        <row r="57">
          <cell r="AF57" t="str">
            <v>210806</v>
          </cell>
        </row>
        <row r="58">
          <cell r="AF58" t="str">
            <v>210807</v>
          </cell>
        </row>
        <row r="59">
          <cell r="AF59" t="str">
            <v>210808</v>
          </cell>
        </row>
        <row r="60">
          <cell r="AF60" t="str">
            <v>210809</v>
          </cell>
        </row>
        <row r="61">
          <cell r="AF61" t="str">
            <v>2109</v>
          </cell>
        </row>
        <row r="62">
          <cell r="AF62" t="str">
            <v>210901</v>
          </cell>
        </row>
        <row r="63">
          <cell r="AF63" t="str">
            <v>210902</v>
          </cell>
        </row>
        <row r="64">
          <cell r="AF64" t="str">
            <v>212</v>
          </cell>
        </row>
        <row r="65">
          <cell r="AF65" t="str">
            <v>2121</v>
          </cell>
        </row>
        <row r="66">
          <cell r="AF66" t="str">
            <v>212101</v>
          </cell>
        </row>
        <row r="67">
          <cell r="AF67" t="str">
            <v>2122</v>
          </cell>
        </row>
        <row r="68">
          <cell r="AF68" t="str">
            <v>212201</v>
          </cell>
        </row>
        <row r="69">
          <cell r="AF69" t="str">
            <v>213</v>
          </cell>
        </row>
        <row r="70">
          <cell r="AF70" t="str">
            <v>2131</v>
          </cell>
        </row>
        <row r="71">
          <cell r="AF71" t="str">
            <v>213101</v>
          </cell>
        </row>
        <row r="72">
          <cell r="AF72" t="str">
            <v>213102</v>
          </cell>
        </row>
        <row r="73">
          <cell r="AF73" t="str">
            <v>2132</v>
          </cell>
        </row>
        <row r="74">
          <cell r="AF74" t="str">
            <v>213203</v>
          </cell>
        </row>
        <row r="75">
          <cell r="AF75" t="str">
            <v>213204</v>
          </cell>
        </row>
        <row r="76">
          <cell r="AF76" t="str">
            <v>213205</v>
          </cell>
        </row>
        <row r="77">
          <cell r="AF77" t="str">
            <v>213206</v>
          </cell>
        </row>
        <row r="78">
          <cell r="AF78" t="str">
            <v>213207</v>
          </cell>
        </row>
        <row r="79">
          <cell r="AF79" t="str">
            <v>213208</v>
          </cell>
        </row>
        <row r="80">
          <cell r="AF80" t="str">
            <v>213209</v>
          </cell>
        </row>
        <row r="81">
          <cell r="AF81" t="str">
            <v>22</v>
          </cell>
        </row>
        <row r="82">
          <cell r="AF82" t="str">
            <v>220001</v>
          </cell>
        </row>
        <row r="83">
          <cell r="AF83" t="str">
            <v>222001</v>
          </cell>
        </row>
        <row r="84">
          <cell r="AF84" t="str">
            <v>223001</v>
          </cell>
        </row>
        <row r="85">
          <cell r="AF85" t="str">
            <v>23</v>
          </cell>
        </row>
        <row r="86">
          <cell r="AF86" t="str">
            <v>230001</v>
          </cell>
        </row>
        <row r="87">
          <cell r="AF87" t="str">
            <v>3</v>
          </cell>
        </row>
        <row r="88">
          <cell r="AF88" t="str">
            <v>31</v>
          </cell>
        </row>
        <row r="89">
          <cell r="AF89" t="str">
            <v>310001</v>
          </cell>
        </row>
        <row r="90">
          <cell r="AF90" t="str">
            <v>310002</v>
          </cell>
        </row>
        <row r="91">
          <cell r="AF91" t="str">
            <v>310003</v>
          </cell>
        </row>
        <row r="92">
          <cell r="AF92" t="str">
            <v>310004</v>
          </cell>
        </row>
        <row r="93">
          <cell r="AF93" t="str">
            <v>32</v>
          </cell>
        </row>
        <row r="94">
          <cell r="AF94" t="str">
            <v>320001</v>
          </cell>
        </row>
        <row r="95">
          <cell r="AF95" t="str">
            <v>35</v>
          </cell>
        </row>
        <row r="96">
          <cell r="AF96" t="str">
            <v>350001</v>
          </cell>
        </row>
        <row r="97">
          <cell r="AF97" t="str">
            <v>350002</v>
          </cell>
        </row>
        <row r="98">
          <cell r="AF98" t="str">
            <v>350004</v>
          </cell>
        </row>
        <row r="99">
          <cell r="AF99" t="str">
            <v>36</v>
          </cell>
        </row>
        <row r="100">
          <cell r="AF100" t="str">
            <v>360001</v>
          </cell>
        </row>
        <row r="101">
          <cell r="AF101" t="str">
            <v>4</v>
          </cell>
        </row>
        <row r="102">
          <cell r="AF102" t="str">
            <v>41</v>
          </cell>
        </row>
        <row r="103">
          <cell r="AF103" t="str">
            <v>410001</v>
          </cell>
        </row>
        <row r="104">
          <cell r="AF104" t="str">
            <v>410002</v>
          </cell>
        </row>
        <row r="105">
          <cell r="AF105" t="str">
            <v>42</v>
          </cell>
        </row>
        <row r="106">
          <cell r="AF106" t="str">
            <v>420001</v>
          </cell>
        </row>
        <row r="107">
          <cell r="AF107" t="str">
            <v>420002</v>
          </cell>
        </row>
        <row r="108">
          <cell r="AF108" t="str">
            <v>420003</v>
          </cell>
        </row>
        <row r="109">
          <cell r="AF109" t="str">
            <v>420004</v>
          </cell>
        </row>
        <row r="110">
          <cell r="AF110" t="str">
            <v>43</v>
          </cell>
        </row>
        <row r="111">
          <cell r="AF111" t="str">
            <v>430</v>
          </cell>
        </row>
        <row r="112">
          <cell r="AF112" t="str">
            <v>430001</v>
          </cell>
        </row>
        <row r="113">
          <cell r="AF113" t="str">
            <v>430002</v>
          </cell>
        </row>
        <row r="114">
          <cell r="AF114" t="str">
            <v>431</v>
          </cell>
        </row>
        <row r="115">
          <cell r="AF115" t="str">
            <v>431001</v>
          </cell>
        </row>
        <row r="116">
          <cell r="AF116" t="str">
            <v>431002</v>
          </cell>
        </row>
        <row r="117">
          <cell r="AF117" t="str">
            <v>45</v>
          </cell>
        </row>
        <row r="118">
          <cell r="AF118" t="str">
            <v>450001</v>
          </cell>
        </row>
        <row r="119">
          <cell r="AF119" t="str">
            <v>450002</v>
          </cell>
        </row>
        <row r="120">
          <cell r="AF120" t="str">
            <v>450004</v>
          </cell>
        </row>
        <row r="121">
          <cell r="AF121" t="str">
            <v>450005</v>
          </cell>
        </row>
        <row r="122">
          <cell r="AF122" t="str">
            <v>450006</v>
          </cell>
        </row>
        <row r="123">
          <cell r="AF123" t="str">
            <v>450008</v>
          </cell>
        </row>
        <row r="124">
          <cell r="AF124" t="str">
            <v>450009</v>
          </cell>
        </row>
        <row r="125">
          <cell r="AF125" t="str">
            <v>450010</v>
          </cell>
        </row>
        <row r="126">
          <cell r="AF126" t="str">
            <v>450011</v>
          </cell>
        </row>
      </sheetData>
      <sheetData sheetId="33">
        <row r="16">
          <cell r="AF16" t="str">
            <v>210101</v>
          </cell>
        </row>
        <row r="17">
          <cell r="AF17" t="str">
            <v>210103</v>
          </cell>
        </row>
        <row r="18">
          <cell r="AF18" t="str">
            <v>210105</v>
          </cell>
        </row>
        <row r="19">
          <cell r="AF19" t="str">
            <v>2102</v>
          </cell>
        </row>
        <row r="20">
          <cell r="AF20" t="str">
            <v>210201</v>
          </cell>
        </row>
        <row r="21">
          <cell r="AF21" t="str">
            <v>210202</v>
          </cell>
        </row>
        <row r="22">
          <cell r="AF22" t="str">
            <v>210203</v>
          </cell>
        </row>
        <row r="23">
          <cell r="AF23" t="str">
            <v>210204</v>
          </cell>
        </row>
        <row r="24">
          <cell r="AF24" t="str">
            <v>210205</v>
          </cell>
        </row>
        <row r="25">
          <cell r="AF25" t="str">
            <v>2103</v>
          </cell>
        </row>
        <row r="26">
          <cell r="AF26" t="str">
            <v>210301</v>
          </cell>
        </row>
        <row r="27">
          <cell r="AF27" t="str">
            <v>210302</v>
          </cell>
        </row>
        <row r="28">
          <cell r="AF28" t="str">
            <v>210303</v>
          </cell>
        </row>
        <row r="29">
          <cell r="AF29" t="str">
            <v>210304</v>
          </cell>
        </row>
        <row r="30">
          <cell r="AF30" t="str">
            <v>2104</v>
          </cell>
        </row>
        <row r="31">
          <cell r="AF31" t="str">
            <v>210401</v>
          </cell>
        </row>
        <row r="32">
          <cell r="AF32" t="str">
            <v>210402</v>
          </cell>
        </row>
        <row r="33">
          <cell r="AF33" t="str">
            <v>210403</v>
          </cell>
        </row>
        <row r="34">
          <cell r="AF34" t="str">
            <v>210404</v>
          </cell>
        </row>
        <row r="35">
          <cell r="AF35" t="str">
            <v>210405</v>
          </cell>
        </row>
        <row r="36">
          <cell r="AF36" t="str">
            <v>210406</v>
          </cell>
        </row>
        <row r="37">
          <cell r="AF37" t="str">
            <v>2106</v>
          </cell>
        </row>
        <row r="38">
          <cell r="AF38" t="str">
            <v>210601</v>
          </cell>
        </row>
        <row r="39">
          <cell r="AF39" t="str">
            <v>210602</v>
          </cell>
        </row>
        <row r="40">
          <cell r="AF40" t="str">
            <v>210604</v>
          </cell>
        </row>
        <row r="41">
          <cell r="AF41" t="str">
            <v>2107</v>
          </cell>
        </row>
        <row r="42">
          <cell r="AF42" t="str">
            <v>210701</v>
          </cell>
        </row>
        <row r="43">
          <cell r="AF43" t="str">
            <v>210702</v>
          </cell>
        </row>
        <row r="44">
          <cell r="AF44" t="str">
            <v>2108</v>
          </cell>
        </row>
        <row r="45">
          <cell r="AF45" t="str">
            <v>210801</v>
          </cell>
        </row>
        <row r="46">
          <cell r="AF46" t="str">
            <v>210802</v>
          </cell>
        </row>
        <row r="47">
          <cell r="AF47" t="str">
            <v>210803</v>
          </cell>
        </row>
        <row r="48">
          <cell r="AF48" t="str">
            <v>210804</v>
          </cell>
        </row>
        <row r="49">
          <cell r="AF49" t="str">
            <v>210806</v>
          </cell>
        </row>
        <row r="50">
          <cell r="AF50" t="str">
            <v>210807</v>
          </cell>
        </row>
        <row r="51">
          <cell r="AF51" t="str">
            <v>210808</v>
          </cell>
        </row>
        <row r="52">
          <cell r="AF52" t="str">
            <v>210809</v>
          </cell>
        </row>
        <row r="53">
          <cell r="AF53" t="str">
            <v>2109</v>
          </cell>
        </row>
        <row r="54">
          <cell r="AF54" t="str">
            <v>210901</v>
          </cell>
        </row>
        <row r="55">
          <cell r="AF55" t="str">
            <v>210902</v>
          </cell>
        </row>
        <row r="56">
          <cell r="AF56" t="str">
            <v>212</v>
          </cell>
        </row>
        <row r="57">
          <cell r="AF57" t="str">
            <v>2122</v>
          </cell>
        </row>
        <row r="58">
          <cell r="AF58" t="str">
            <v>212201</v>
          </cell>
        </row>
        <row r="59">
          <cell r="AF59" t="str">
            <v>213</v>
          </cell>
        </row>
        <row r="60">
          <cell r="AF60" t="str">
            <v>2131</v>
          </cell>
        </row>
        <row r="61">
          <cell r="AF61" t="str">
            <v>213101</v>
          </cell>
        </row>
        <row r="62">
          <cell r="AF62" t="str">
            <v>2132</v>
          </cell>
        </row>
        <row r="63">
          <cell r="AF63" t="str">
            <v>213202</v>
          </cell>
        </row>
        <row r="64">
          <cell r="AF64" t="str">
            <v>213204</v>
          </cell>
        </row>
        <row r="65">
          <cell r="AF65" t="str">
            <v>213206</v>
          </cell>
        </row>
        <row r="66">
          <cell r="AF66" t="str">
            <v>213207</v>
          </cell>
        </row>
        <row r="67">
          <cell r="AF67" t="str">
            <v>213209</v>
          </cell>
        </row>
        <row r="68">
          <cell r="AF68" t="str">
            <v>22</v>
          </cell>
        </row>
        <row r="69">
          <cell r="AF69" t="str">
            <v>220001</v>
          </cell>
        </row>
        <row r="70">
          <cell r="AF70" t="str">
            <v>221001</v>
          </cell>
        </row>
        <row r="71">
          <cell r="AF71" t="str">
            <v>222001</v>
          </cell>
        </row>
        <row r="72">
          <cell r="AF72" t="str">
            <v>3</v>
          </cell>
        </row>
        <row r="73">
          <cell r="AF73" t="str">
            <v>31</v>
          </cell>
        </row>
        <row r="74">
          <cell r="AF74" t="str">
            <v>310001</v>
          </cell>
        </row>
        <row r="75">
          <cell r="AF75" t="str">
            <v>33</v>
          </cell>
        </row>
        <row r="76">
          <cell r="AF76" t="str">
            <v>330001</v>
          </cell>
        </row>
        <row r="77">
          <cell r="AF77" t="str">
            <v>330002</v>
          </cell>
        </row>
        <row r="78">
          <cell r="AF78" t="str">
            <v>35</v>
          </cell>
        </row>
        <row r="79">
          <cell r="AF79" t="str">
            <v>350002</v>
          </cell>
        </row>
        <row r="80">
          <cell r="AF80" t="str">
            <v>4</v>
          </cell>
        </row>
        <row r="81">
          <cell r="AF81" t="str">
            <v>41</v>
          </cell>
        </row>
        <row r="82">
          <cell r="AF82" t="str">
            <v>410001</v>
          </cell>
        </row>
        <row r="83">
          <cell r="AF83" t="str">
            <v>42</v>
          </cell>
        </row>
        <row r="84">
          <cell r="AF84" t="str">
            <v>420001</v>
          </cell>
        </row>
        <row r="85">
          <cell r="AF85" t="str">
            <v>420002</v>
          </cell>
        </row>
        <row r="86">
          <cell r="AF86" t="str">
            <v>420003</v>
          </cell>
        </row>
        <row r="87">
          <cell r="AF87" t="str">
            <v>420004</v>
          </cell>
        </row>
        <row r="88">
          <cell r="AF88" t="str">
            <v>45</v>
          </cell>
        </row>
        <row r="89">
          <cell r="AF89" t="str">
            <v>450001</v>
          </cell>
        </row>
        <row r="90">
          <cell r="AF90" t="str">
            <v>450008</v>
          </cell>
        </row>
        <row r="91">
          <cell r="AF91" t="str">
            <v>450009</v>
          </cell>
        </row>
        <row r="92">
          <cell r="AF92" t="str">
            <v>450010</v>
          </cell>
        </row>
      </sheetData>
      <sheetData sheetId="34">
        <row r="15">
          <cell r="AF15" t="str">
            <v>2112</v>
          </cell>
        </row>
        <row r="16">
          <cell r="AF16" t="str">
            <v>211201</v>
          </cell>
        </row>
        <row r="17">
          <cell r="AF17" t="str">
            <v>213</v>
          </cell>
        </row>
        <row r="18">
          <cell r="AF18" t="str">
            <v>2132</v>
          </cell>
        </row>
        <row r="19">
          <cell r="AF19" t="str">
            <v>213203</v>
          </cell>
        </row>
        <row r="20">
          <cell r="AF20" t="str">
            <v>22</v>
          </cell>
        </row>
        <row r="21">
          <cell r="AF21" t="str">
            <v>221001</v>
          </cell>
        </row>
        <row r="22">
          <cell r="AF22" t="str">
            <v>3</v>
          </cell>
        </row>
        <row r="23">
          <cell r="AF23" t="str">
            <v>34</v>
          </cell>
        </row>
        <row r="24">
          <cell r="AF24" t="str">
            <v>340001</v>
          </cell>
        </row>
      </sheetData>
      <sheetData sheetId="35"/>
      <sheetData sheetId="36"/>
      <sheetData sheetId="37"/>
      <sheetData sheetId="38"/>
      <sheetData sheetId="39">
        <row r="15">
          <cell r="AF15" t="str">
            <v>2101</v>
          </cell>
        </row>
        <row r="16">
          <cell r="AF16" t="str">
            <v>210101</v>
          </cell>
        </row>
        <row r="17">
          <cell r="AF17" t="str">
            <v>210105</v>
          </cell>
        </row>
        <row r="18">
          <cell r="AF18" t="str">
            <v>2102</v>
          </cell>
        </row>
        <row r="19">
          <cell r="AF19" t="str">
            <v>210201</v>
          </cell>
        </row>
        <row r="20">
          <cell r="AF20" t="str">
            <v>210202</v>
          </cell>
        </row>
        <row r="21">
          <cell r="AF21" t="str">
            <v>210203</v>
          </cell>
        </row>
        <row r="22">
          <cell r="AF22" t="str">
            <v>210204</v>
          </cell>
        </row>
        <row r="23">
          <cell r="AF23" t="str">
            <v>210205</v>
          </cell>
        </row>
        <row r="24">
          <cell r="AF24" t="str">
            <v>2108</v>
          </cell>
        </row>
        <row r="25">
          <cell r="AF25" t="str">
            <v>210801</v>
          </cell>
        </row>
        <row r="26">
          <cell r="AF26" t="str">
            <v>2109</v>
          </cell>
        </row>
        <row r="27">
          <cell r="AF27" t="str">
            <v>210901</v>
          </cell>
        </row>
        <row r="28">
          <cell r="AF28" t="str">
            <v>22</v>
          </cell>
        </row>
        <row r="29">
          <cell r="AF29" t="str">
            <v>220001</v>
          </cell>
        </row>
        <row r="30">
          <cell r="AF30" t="str">
            <v>221001</v>
          </cell>
        </row>
        <row r="31">
          <cell r="AF31" t="str">
            <v>222001</v>
          </cell>
        </row>
        <row r="32">
          <cell r="AF32" t="str">
            <v>223001</v>
          </cell>
        </row>
        <row r="33">
          <cell r="AF33" t="str">
            <v>23</v>
          </cell>
        </row>
        <row r="34">
          <cell r="AF34" t="str">
            <v>232</v>
          </cell>
        </row>
        <row r="35">
          <cell r="AF35" t="str">
            <v>232001</v>
          </cell>
        </row>
        <row r="36">
          <cell r="AF36" t="str">
            <v>3</v>
          </cell>
        </row>
        <row r="37">
          <cell r="AF37" t="str">
            <v>35</v>
          </cell>
        </row>
        <row r="38">
          <cell r="AF38" t="str">
            <v>350004</v>
          </cell>
        </row>
        <row r="39">
          <cell r="AF39" t="str">
            <v>36</v>
          </cell>
        </row>
        <row r="40">
          <cell r="AF40" t="str">
            <v>360001</v>
          </cell>
        </row>
      </sheetData>
      <sheetData sheetId="40">
        <row r="16">
          <cell r="AF16" t="str">
            <v>210101</v>
          </cell>
        </row>
        <row r="17">
          <cell r="AF17" t="str">
            <v>2108</v>
          </cell>
        </row>
        <row r="18">
          <cell r="AF18" t="str">
            <v>210801</v>
          </cell>
        </row>
        <row r="19">
          <cell r="AF19" t="str">
            <v>2109</v>
          </cell>
        </row>
        <row r="20">
          <cell r="AF20" t="str">
            <v>210901</v>
          </cell>
        </row>
        <row r="21">
          <cell r="AF21" t="str">
            <v>22</v>
          </cell>
        </row>
        <row r="22">
          <cell r="AF22" t="str">
            <v>220001</v>
          </cell>
        </row>
        <row r="23">
          <cell r="AF23" t="str">
            <v>222001</v>
          </cell>
        </row>
        <row r="24">
          <cell r="AF24" t="str">
            <v>223001</v>
          </cell>
        </row>
        <row r="25">
          <cell r="AF25" t="str">
            <v>3</v>
          </cell>
        </row>
        <row r="26">
          <cell r="AF26" t="str">
            <v>35</v>
          </cell>
        </row>
        <row r="27">
          <cell r="AF27" t="str">
            <v>350004</v>
          </cell>
        </row>
        <row r="28">
          <cell r="AF28" t="str">
            <v>36</v>
          </cell>
        </row>
        <row r="29">
          <cell r="AF29" t="str">
            <v>360001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s"/>
      <sheetName val="Input 2 (march 2000)"/>
      <sheetName val="Outputs"/>
      <sheetName val="TOFE"/>
      <sheetName val="quarterly"/>
      <sheetName val="monthly"/>
      <sheetName val="TOFE_SR"/>
      <sheetName val="Projections_SR"/>
      <sheetName val="Educ and Health"/>
      <sheetName val="Indicators"/>
      <sheetName val="Debt"/>
      <sheetName val="Fiscal93-99"/>
      <sheetName val="Semesters"/>
      <sheetName val="DENOS+Arriérés"/>
      <sheetName val="DENO"/>
      <sheetName val="Dep fonct"/>
      <sheetName val="Dep_capital"/>
      <sheetName val="ext_fin"/>
      <sheetName val="RED_19"/>
      <sheetName val="RED_20"/>
      <sheetName val="RED_21"/>
      <sheetName val="RED_22_23"/>
      <sheetName val="RED_25"/>
      <sheetName val="RED_26"/>
      <sheetName val="RED_2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e"/>
      <sheetName val="2005"/>
      <sheetName val="2004"/>
      <sheetName val="2006"/>
      <sheetName val="2003prj"/>
      <sheetName val="2003hbg"/>
      <sheetName val="2002.12.31"/>
      <sheetName val="2002.12.31 (2)"/>
      <sheetName val="Negtgel"/>
      <sheetName val="2039"/>
    </sheetNames>
    <sheetDataSet>
      <sheetData sheetId="0" refreshError="1">
        <row r="3">
          <cell r="A3" t="str">
            <v>ATS</v>
          </cell>
          <cell r="L3">
            <v>14.995925251281401</v>
          </cell>
          <cell r="M3">
            <v>15.575031481304</v>
          </cell>
          <cell r="N3">
            <v>13.2378463314519</v>
          </cell>
          <cell r="R3">
            <v>12.865367013860412</v>
          </cell>
          <cell r="S3">
            <v>12.650881293817719</v>
          </cell>
          <cell r="U3">
            <v>12.650881293817719</v>
          </cell>
        </row>
        <row r="4">
          <cell r="L4">
            <v>43.962277351814301</v>
          </cell>
          <cell r="M4">
            <v>45.659993783032</v>
          </cell>
          <cell r="N4">
            <v>38.808267060030602</v>
          </cell>
        </row>
        <row r="5">
          <cell r="L5">
            <v>1.6633057</v>
          </cell>
          <cell r="M5">
            <v>1.6765556100000001</v>
          </cell>
          <cell r="N5">
            <v>1.39925373134328</v>
          </cell>
          <cell r="R5">
            <v>1.3826561552456034</v>
          </cell>
          <cell r="S5">
            <v>1.4138691497182063</v>
          </cell>
          <cell r="U5">
            <v>1.4138691497182063</v>
          </cell>
        </row>
        <row r="6">
          <cell r="L6">
            <v>8.2779957999999993</v>
          </cell>
          <cell r="M6">
            <v>8.2794891100000001</v>
          </cell>
          <cell r="N6">
            <v>8.2781456953642394</v>
          </cell>
          <cell r="R6">
            <v>8.2788671023965144</v>
          </cell>
          <cell r="S6">
            <v>8.278335724533715</v>
          </cell>
          <cell r="U6">
            <v>8.278335724533715</v>
          </cell>
        </row>
        <row r="7">
          <cell r="L7">
            <v>2.1314564714587498</v>
          </cell>
          <cell r="M7">
            <v>2.2137681461944001</v>
          </cell>
          <cell r="N7">
            <v>1.88157067727038</v>
          </cell>
        </row>
        <row r="8">
          <cell r="L8">
            <v>181.326861976826</v>
          </cell>
          <cell r="M8">
            <v>188.32926520848</v>
          </cell>
          <cell r="N8">
            <v>160.06862493586399</v>
          </cell>
        </row>
        <row r="9">
          <cell r="L9">
            <v>1.08979638898</v>
          </cell>
          <cell r="M9">
            <v>1.13188168</v>
          </cell>
          <cell r="N9">
            <v>0.96203181118521996</v>
          </cell>
          <cell r="R9">
            <v>1.0199999998572</v>
          </cell>
          <cell r="S9">
            <v>0.9193753983428935</v>
          </cell>
          <cell r="U9">
            <v>0.9193753983428935</v>
          </cell>
        </row>
        <row r="10">
          <cell r="L10">
            <v>6.4796350838500496</v>
          </cell>
          <cell r="M10">
            <v>6.7298628612264002</v>
          </cell>
          <cell r="N10">
            <v>5.7199814007182903</v>
          </cell>
        </row>
        <row r="11">
          <cell r="L11">
            <v>7.1485956992615298</v>
          </cell>
          <cell r="M11">
            <v>7.4246571116776003</v>
          </cell>
          <cell r="N11">
            <v>6.31051500769623</v>
          </cell>
        </row>
        <row r="12">
          <cell r="L12">
            <v>0.85828440329064404</v>
          </cell>
          <cell r="M12">
            <v>0.89142926342752005</v>
          </cell>
          <cell r="N12">
            <v>0.75766162134427595</v>
          </cell>
        </row>
        <row r="13">
          <cell r="L13">
            <v>2110.1400540903001</v>
          </cell>
          <cell r="M13">
            <v>2191.6285405335998</v>
          </cell>
          <cell r="N13">
            <v>1862.7533350435999</v>
          </cell>
        </row>
        <row r="14">
          <cell r="L14">
            <v>112.62833999999999</v>
          </cell>
          <cell r="M14">
            <v>131.34684147999999</v>
          </cell>
          <cell r="N14">
            <v>119.93603411513899</v>
          </cell>
          <cell r="R14">
            <v>117.98999326867087</v>
          </cell>
          <cell r="S14">
            <v>117.03853955375254</v>
          </cell>
          <cell r="U14">
            <v>117.03853955375254</v>
          </cell>
        </row>
        <row r="15">
          <cell r="L15">
            <v>1232.5843</v>
          </cell>
          <cell r="M15">
            <v>1327.71084337</v>
          </cell>
          <cell r="N15">
            <v>1196.8085106383</v>
          </cell>
          <cell r="R15">
            <v>1198.9200128524226</v>
          </cell>
          <cell r="S15">
            <v>1177.5510204081634</v>
          </cell>
          <cell r="U15">
            <v>1177.5510204081634</v>
          </cell>
        </row>
        <row r="16">
          <cell r="L16">
            <v>0.30541869999999999</v>
          </cell>
          <cell r="M16">
            <v>0.30726334999999999</v>
          </cell>
          <cell r="N16">
            <v>0.29995200767877001</v>
          </cell>
          <cell r="R16">
            <v>0.3017000000324026</v>
          </cell>
          <cell r="S16">
            <v>0.29974025974025975</v>
          </cell>
          <cell r="U16">
            <v>0.29974025974025975</v>
          </cell>
        </row>
        <row r="17">
          <cell r="L17">
            <v>43.962277351814301</v>
          </cell>
          <cell r="M17">
            <v>45.659993783032</v>
          </cell>
          <cell r="N17">
            <v>38.808267060030602</v>
          </cell>
        </row>
        <row r="18">
          <cell r="L18">
            <v>1097</v>
          </cell>
          <cell r="M18">
            <v>1102</v>
          </cell>
          <cell r="N18">
            <v>1125</v>
          </cell>
          <cell r="R18">
            <v>1130</v>
          </cell>
          <cell r="S18">
            <v>1154</v>
          </cell>
          <cell r="U18">
            <v>1175.0999999999999</v>
          </cell>
        </row>
        <row r="19">
          <cell r="L19">
            <v>2.4015952003591101</v>
          </cell>
          <cell r="M19">
            <v>2.4943389770327999</v>
          </cell>
          <cell r="N19">
            <v>2.1200391226269799</v>
          </cell>
        </row>
        <row r="20">
          <cell r="L20">
            <v>218.484559655488</v>
          </cell>
          <cell r="M20">
            <v>226.92190296976</v>
          </cell>
          <cell r="N20">
            <v>192.87006157003501</v>
          </cell>
        </row>
        <row r="21">
          <cell r="L21">
            <v>27.998978999999999</v>
          </cell>
          <cell r="M21">
            <v>30.441988949999999</v>
          </cell>
          <cell r="N21">
            <v>31.779661016949198</v>
          </cell>
        </row>
        <row r="22">
          <cell r="L22">
            <v>0.76876719999999998</v>
          </cell>
          <cell r="M22">
            <v>0.79716434999999997</v>
          </cell>
          <cell r="N22">
            <v>0.74052132701422002</v>
          </cell>
          <cell r="R22">
            <v>0.75000000000018752</v>
          </cell>
          <cell r="S22">
            <v>0.72936417646315255</v>
          </cell>
          <cell r="U22">
            <v>0.72936417646315255</v>
          </cell>
        </row>
        <row r="23">
          <cell r="L23">
            <v>1</v>
          </cell>
          <cell r="M23">
            <v>1</v>
          </cell>
          <cell r="N23">
            <v>1</v>
          </cell>
          <cell r="R23">
            <v>1</v>
          </cell>
          <cell r="S23">
            <v>1</v>
          </cell>
          <cell r="U2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F7" t="str">
            <v>JPY</v>
          </cell>
          <cell r="AJ7">
            <v>0</v>
          </cell>
          <cell r="AK7">
            <v>0</v>
          </cell>
          <cell r="AM7">
            <v>1999457.6952200001</v>
          </cell>
          <cell r="AN7">
            <v>2259387195.5985999</v>
          </cell>
          <cell r="AQ7">
            <v>2319054280</v>
          </cell>
          <cell r="AS7">
            <v>374857.22114829504</v>
          </cell>
          <cell r="AT7">
            <v>423588659.89757341</v>
          </cell>
          <cell r="AW7">
            <v>434768232.99000001</v>
          </cell>
          <cell r="BA7">
            <v>35990238.513960004</v>
          </cell>
          <cell r="BB7">
            <v>40668969520.774803</v>
          </cell>
          <cell r="BG7">
            <v>2015712.097053726</v>
          </cell>
          <cell r="BH7">
            <v>2368663285.2478333</v>
          </cell>
        </row>
        <row r="8">
          <cell r="AJ8">
            <v>0</v>
          </cell>
          <cell r="AK8">
            <v>0</v>
          </cell>
          <cell r="AM8">
            <v>0</v>
          </cell>
          <cell r="AN8">
            <v>0</v>
          </cell>
          <cell r="AS8">
            <v>0</v>
          </cell>
          <cell r="AT8">
            <v>0</v>
          </cell>
          <cell r="BA8">
            <v>0</v>
          </cell>
          <cell r="BB8">
            <v>0</v>
          </cell>
        </row>
        <row r="9">
          <cell r="AJ9">
            <v>0</v>
          </cell>
          <cell r="AK9">
            <v>0</v>
          </cell>
          <cell r="AM9">
            <v>0</v>
          </cell>
          <cell r="AN9">
            <v>0</v>
          </cell>
          <cell r="AS9">
            <v>0</v>
          </cell>
          <cell r="AT9">
            <v>0</v>
          </cell>
          <cell r="BA9">
            <v>0</v>
          </cell>
          <cell r="BB9">
            <v>0</v>
          </cell>
        </row>
        <row r="10">
          <cell r="F10" t="str">
            <v>JPY</v>
          </cell>
          <cell r="AJ10">
            <v>0</v>
          </cell>
          <cell r="AK10">
            <v>0</v>
          </cell>
          <cell r="AM10">
            <v>1126434.50786</v>
          </cell>
          <cell r="AN10">
            <v>1272870993.8817999</v>
          </cell>
          <cell r="AQ10">
            <v>1264619620</v>
          </cell>
          <cell r="AS10">
            <v>171804.40000400002</v>
          </cell>
          <cell r="AT10">
            <v>194138972.00452003</v>
          </cell>
          <cell r="AW10">
            <v>192813121.90000001</v>
          </cell>
          <cell r="BA10">
            <v>16333300.363970002</v>
          </cell>
          <cell r="BB10">
            <v>18456629411.286102</v>
          </cell>
          <cell r="BG10">
            <v>1135591.7504332755</v>
          </cell>
          <cell r="BH10">
            <v>1334433865.9341419</v>
          </cell>
        </row>
        <row r="11"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S11">
            <v>0</v>
          </cell>
          <cell r="AT11">
            <v>0</v>
          </cell>
          <cell r="BA11">
            <v>0</v>
          </cell>
          <cell r="BB11">
            <v>0</v>
          </cell>
        </row>
        <row r="12"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S12">
            <v>0</v>
          </cell>
          <cell r="AT12">
            <v>0</v>
          </cell>
          <cell r="BA12">
            <v>0</v>
          </cell>
          <cell r="BB12">
            <v>0</v>
          </cell>
        </row>
        <row r="13">
          <cell r="F13" t="str">
            <v>JPY</v>
          </cell>
          <cell r="AJ13">
            <v>0</v>
          </cell>
          <cell r="AK13">
            <v>0</v>
          </cell>
          <cell r="AM13">
            <v>683745.48353687511</v>
          </cell>
          <cell r="AN13">
            <v>772632396.39666891</v>
          </cell>
          <cell r="AQ13">
            <v>795456732.5</v>
          </cell>
          <cell r="AS13">
            <v>280250.46094125003</v>
          </cell>
          <cell r="AT13">
            <v>316683020.86361253</v>
          </cell>
          <cell r="AW13">
            <v>956152075.70000005</v>
          </cell>
          <cell r="BA13">
            <v>27341301.670000002</v>
          </cell>
          <cell r="BB13">
            <v>30895670887.100002</v>
          </cell>
          <cell r="BG13">
            <v>1378178.5095320623</v>
          </cell>
          <cell r="BH13">
            <v>1619497566.5511262</v>
          </cell>
        </row>
        <row r="14"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S14">
            <v>0</v>
          </cell>
          <cell r="AT14">
            <v>0</v>
          </cell>
          <cell r="BA14">
            <v>0</v>
          </cell>
          <cell r="BB14">
            <v>0</v>
          </cell>
        </row>
        <row r="15"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S15">
            <v>0</v>
          </cell>
          <cell r="AT15">
            <v>0</v>
          </cell>
          <cell r="BA15">
            <v>0</v>
          </cell>
          <cell r="BB15">
            <v>0</v>
          </cell>
        </row>
        <row r="16">
          <cell r="F16" t="str">
            <v>JPY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S16">
            <v>1010420.0423889301</v>
          </cell>
          <cell r="AT16">
            <v>1141774647.8994911</v>
          </cell>
          <cell r="AW16">
            <v>1133034936.9000001</v>
          </cell>
          <cell r="BA16">
            <v>38862309.582125574</v>
          </cell>
          <cell r="BB16">
            <v>43914409827.801903</v>
          </cell>
        </row>
        <row r="17"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S17">
            <v>0</v>
          </cell>
          <cell r="AT17">
            <v>0</v>
          </cell>
          <cell r="BA17">
            <v>0</v>
          </cell>
          <cell r="BB17">
            <v>0</v>
          </cell>
        </row>
        <row r="18"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S18">
            <v>0</v>
          </cell>
          <cell r="AT18">
            <v>0</v>
          </cell>
          <cell r="BA18">
            <v>0</v>
          </cell>
          <cell r="BB18">
            <v>0</v>
          </cell>
        </row>
        <row r="19">
          <cell r="F19" t="str">
            <v>JPY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S19">
            <v>875828.50152970513</v>
          </cell>
          <cell r="AT19">
            <v>989686206.72856677</v>
          </cell>
          <cell r="AW19">
            <v>1001403030.88</v>
          </cell>
          <cell r="BA19">
            <v>38079500.435000002</v>
          </cell>
          <cell r="BB19">
            <v>43029835491.550003</v>
          </cell>
        </row>
        <row r="20"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S20">
            <v>0</v>
          </cell>
          <cell r="AT20">
            <v>0</v>
          </cell>
          <cell r="BA20">
            <v>0</v>
          </cell>
          <cell r="BB20">
            <v>0</v>
          </cell>
        </row>
        <row r="21"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S21">
            <v>0</v>
          </cell>
          <cell r="AT21">
            <v>0</v>
          </cell>
          <cell r="BA21">
            <v>0</v>
          </cell>
          <cell r="BB21">
            <v>0</v>
          </cell>
        </row>
        <row r="22">
          <cell r="F22" t="str">
            <v>JPY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S22">
            <v>1134608.056932115</v>
          </cell>
          <cell r="AT22">
            <v>1282107104.3332899</v>
          </cell>
          <cell r="AW22">
            <v>1273647314.1199999</v>
          </cell>
          <cell r="BA22">
            <v>49330785.253510907</v>
          </cell>
          <cell r="BB22">
            <v>55743787336.467323</v>
          </cell>
        </row>
        <row r="23"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S23">
            <v>0</v>
          </cell>
          <cell r="AT23">
            <v>0</v>
          </cell>
          <cell r="BA23">
            <v>0</v>
          </cell>
          <cell r="BB23">
            <v>0</v>
          </cell>
        </row>
        <row r="24">
          <cell r="AJ24">
            <v>0</v>
          </cell>
          <cell r="AK24">
            <v>0</v>
          </cell>
          <cell r="AM24">
            <v>0</v>
          </cell>
          <cell r="AN24">
            <v>0</v>
          </cell>
          <cell r="AS24">
            <v>0</v>
          </cell>
          <cell r="AT24">
            <v>0</v>
          </cell>
          <cell r="BA24">
            <v>0</v>
          </cell>
          <cell r="BB24">
            <v>0</v>
          </cell>
        </row>
        <row r="25">
          <cell r="F25" t="str">
            <v>JPY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S25">
            <v>0</v>
          </cell>
          <cell r="AT25">
            <v>0</v>
          </cell>
          <cell r="BA25">
            <v>0</v>
          </cell>
          <cell r="BB25">
            <v>0</v>
          </cell>
        </row>
        <row r="26"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S26">
            <v>0</v>
          </cell>
          <cell r="AT26">
            <v>0</v>
          </cell>
          <cell r="BA26">
            <v>0</v>
          </cell>
          <cell r="BB26">
            <v>0</v>
          </cell>
        </row>
        <row r="27"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S27">
            <v>0</v>
          </cell>
          <cell r="AT27">
            <v>0</v>
          </cell>
          <cell r="BA27">
            <v>0</v>
          </cell>
          <cell r="BB27">
            <v>0</v>
          </cell>
        </row>
        <row r="28">
          <cell r="F28" t="str">
            <v>USD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S28">
            <v>0</v>
          </cell>
          <cell r="AT28">
            <v>0</v>
          </cell>
          <cell r="BA28">
            <v>0</v>
          </cell>
          <cell r="BB28">
            <v>0</v>
          </cell>
        </row>
        <row r="29"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S29">
            <v>0</v>
          </cell>
          <cell r="AT29">
            <v>0</v>
          </cell>
          <cell r="BA29">
            <v>0</v>
          </cell>
          <cell r="BB29">
            <v>0</v>
          </cell>
        </row>
        <row r="30"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S30">
            <v>0</v>
          </cell>
          <cell r="AT30">
            <v>0</v>
          </cell>
          <cell r="BA30">
            <v>0</v>
          </cell>
          <cell r="BB30">
            <v>0</v>
          </cell>
        </row>
        <row r="31">
          <cell r="F31" t="str">
            <v>JPY</v>
          </cell>
          <cell r="AH31">
            <v>15200311683.460001</v>
          </cell>
          <cell r="AJ31">
            <v>16575410.420158854</v>
          </cell>
          <cell r="AK31">
            <v>18730213774.779503</v>
          </cell>
          <cell r="AM31">
            <v>0</v>
          </cell>
          <cell r="AN31">
            <v>0</v>
          </cell>
          <cell r="AS31">
            <v>776188.11268308875</v>
          </cell>
          <cell r="AT31">
            <v>877092567.33189034</v>
          </cell>
          <cell r="AW31">
            <v>426166071.47000003</v>
          </cell>
          <cell r="BA31">
            <v>30237530.227466464</v>
          </cell>
          <cell r="BB31">
            <v>34168409157.037106</v>
          </cell>
          <cell r="BD31">
            <v>512175.73483535525</v>
          </cell>
          <cell r="BE31">
            <v>601857706.00502586</v>
          </cell>
        </row>
        <row r="32"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S32">
            <v>0</v>
          </cell>
          <cell r="AT32">
            <v>0</v>
          </cell>
          <cell r="BA32">
            <v>0</v>
          </cell>
          <cell r="BB32">
            <v>0</v>
          </cell>
        </row>
        <row r="33"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S33">
            <v>0</v>
          </cell>
          <cell r="AT33">
            <v>0</v>
          </cell>
          <cell r="BA33">
            <v>0</v>
          </cell>
          <cell r="BB33">
            <v>0</v>
          </cell>
        </row>
        <row r="34">
          <cell r="F34" t="str">
            <v>JPY</v>
          </cell>
          <cell r="AH34">
            <v>3615801795.0799994</v>
          </cell>
          <cell r="AJ34">
            <v>11946091.925443482</v>
          </cell>
          <cell r="AK34">
            <v>13499083875.751135</v>
          </cell>
          <cell r="AM34">
            <v>0</v>
          </cell>
          <cell r="AN34">
            <v>0</v>
          </cell>
          <cell r="AS34">
            <v>104537.58921155961</v>
          </cell>
          <cell r="AT34">
            <v>118127475.80906236</v>
          </cell>
          <cell r="AW34">
            <v>32460226.490000002</v>
          </cell>
          <cell r="BA34">
            <v>3460458.8210313353</v>
          </cell>
          <cell r="BB34">
            <v>3910318467.765409</v>
          </cell>
          <cell r="BD34">
            <v>13239314.211438473</v>
          </cell>
          <cell r="BE34">
            <v>15557518129.861349</v>
          </cell>
        </row>
        <row r="35"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S35">
            <v>0</v>
          </cell>
          <cell r="AT35">
            <v>0</v>
          </cell>
          <cell r="BA35">
            <v>0</v>
          </cell>
          <cell r="BB35">
            <v>0</v>
          </cell>
        </row>
        <row r="36"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S36">
            <v>0</v>
          </cell>
          <cell r="AT36">
            <v>0</v>
          </cell>
          <cell r="BA36">
            <v>0</v>
          </cell>
          <cell r="BB36">
            <v>0</v>
          </cell>
        </row>
        <row r="37">
          <cell r="F37" t="str">
            <v>JPY</v>
          </cell>
          <cell r="AJ37">
            <v>28521502.345602334</v>
          </cell>
          <cell r="AM37">
            <v>3809637.6866168752</v>
          </cell>
          <cell r="AN37">
            <v>4304890585.8770695</v>
          </cell>
          <cell r="AS37">
            <v>4728494.3848389443</v>
          </cell>
          <cell r="AT37">
            <v>5343198654.8680067</v>
          </cell>
          <cell r="BA37">
            <v>239635424.8670643</v>
          </cell>
          <cell r="BB37">
            <v>270788030099.78265</v>
          </cell>
        </row>
        <row r="38">
          <cell r="F38" t="str">
            <v>USD</v>
          </cell>
          <cell r="AJ38">
            <v>0</v>
          </cell>
          <cell r="AM38">
            <v>0</v>
          </cell>
          <cell r="AN38">
            <v>0</v>
          </cell>
          <cell r="AS38">
            <v>0</v>
          </cell>
          <cell r="AT38">
            <v>0</v>
          </cell>
          <cell r="BA38">
            <v>0</v>
          </cell>
          <cell r="BB38">
            <v>0</v>
          </cell>
        </row>
        <row r="39">
          <cell r="F39" t="str">
            <v>USD</v>
          </cell>
          <cell r="AJ39">
            <v>28057794.478655994</v>
          </cell>
          <cell r="AM39">
            <v>3747699.8916124729</v>
          </cell>
          <cell r="AN39">
            <v>4234900877.5220942</v>
          </cell>
          <cell r="AS39">
            <v>4651617.6474745292</v>
          </cell>
          <cell r="AT39">
            <v>5256327941.6462183</v>
          </cell>
          <cell r="BA39">
            <v>235739387.75220945</v>
          </cell>
          <cell r="BB39">
            <v>266385508159.99667</v>
          </cell>
        </row>
        <row r="40"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S40">
            <v>0</v>
          </cell>
          <cell r="AT40">
            <v>0</v>
          </cell>
          <cell r="BA40">
            <v>0</v>
          </cell>
          <cell r="BB40">
            <v>0</v>
          </cell>
        </row>
        <row r="41">
          <cell r="F41" t="str">
            <v>EUR</v>
          </cell>
          <cell r="AJ41">
            <v>0</v>
          </cell>
          <cell r="AK41">
            <v>0</v>
          </cell>
          <cell r="AM41">
            <v>150379.96507876451</v>
          </cell>
          <cell r="AN41">
            <v>169929360.53900391</v>
          </cell>
          <cell r="AQ41">
            <v>197118353.36000001</v>
          </cell>
          <cell r="AS41">
            <v>32425.686279049398</v>
          </cell>
          <cell r="AT41">
            <v>36641025.495325819</v>
          </cell>
          <cell r="AW41">
            <v>42512253.659999996</v>
          </cell>
          <cell r="BA41">
            <v>4210639.0222054059</v>
          </cell>
          <cell r="BB41">
            <v>4758022095.0921087</v>
          </cell>
          <cell r="BG41">
            <v>166838.88282777127</v>
          </cell>
          <cell r="BH41">
            <v>196052371.21091402</v>
          </cell>
        </row>
        <row r="42"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S42">
            <v>0</v>
          </cell>
          <cell r="AT42">
            <v>0</v>
          </cell>
          <cell r="BA42">
            <v>0</v>
          </cell>
          <cell r="BB42">
            <v>0</v>
          </cell>
        </row>
        <row r="43"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S43">
            <v>0</v>
          </cell>
          <cell r="AT43">
            <v>0</v>
          </cell>
          <cell r="BA43">
            <v>0</v>
          </cell>
          <cell r="BB43">
            <v>0</v>
          </cell>
        </row>
        <row r="44">
          <cell r="F44" t="str">
            <v>EUR</v>
          </cell>
          <cell r="AJ44">
            <v>0</v>
          </cell>
          <cell r="AK44">
            <v>0</v>
          </cell>
          <cell r="AM44">
            <v>82207.714243057941</v>
          </cell>
          <cell r="AN44">
            <v>92894717.094655469</v>
          </cell>
          <cell r="AQ44">
            <v>107758025.29000001</v>
          </cell>
          <cell r="AS44">
            <v>18034.313728015</v>
          </cell>
          <cell r="AT44">
            <v>20378774.512656949</v>
          </cell>
          <cell r="AW44">
            <v>23644115.380000003</v>
          </cell>
          <cell r="BA44">
            <v>2342919.8559271516</v>
          </cell>
          <cell r="BB44">
            <v>2647499437.1976814</v>
          </cell>
          <cell r="BG44">
            <v>91205.255945848301</v>
          </cell>
          <cell r="BH44">
            <v>107175296.26196633</v>
          </cell>
        </row>
        <row r="45"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S45">
            <v>0</v>
          </cell>
          <cell r="AT45">
            <v>0</v>
          </cell>
          <cell r="BA45">
            <v>0</v>
          </cell>
          <cell r="BB45">
            <v>0</v>
          </cell>
        </row>
        <row r="46"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S46">
            <v>0</v>
          </cell>
          <cell r="AT46">
            <v>0</v>
          </cell>
          <cell r="BA46">
            <v>0</v>
          </cell>
          <cell r="BB46">
            <v>0</v>
          </cell>
        </row>
        <row r="47">
          <cell r="F47" t="str">
            <v>EUR</v>
          </cell>
          <cell r="AJ47">
            <v>0</v>
          </cell>
          <cell r="AK47">
            <v>0</v>
          </cell>
          <cell r="AM47">
            <v>166420.49468716606</v>
          </cell>
          <cell r="AN47">
            <v>188055158.99649766</v>
          </cell>
          <cell r="AQ47">
            <v>218144311.38999999</v>
          </cell>
          <cell r="AS47">
            <v>37272.980397375082</v>
          </cell>
          <cell r="AT47">
            <v>42118467.84903384</v>
          </cell>
          <cell r="AW47">
            <v>48880096.129999995</v>
          </cell>
          <cell r="BA47">
            <v>4844915.9147182927</v>
          </cell>
          <cell r="BB47">
            <v>5474754983.631671</v>
          </cell>
          <cell r="BG47">
            <v>184635.03032940021</v>
          </cell>
          <cell r="BH47">
            <v>216964624.14007816</v>
          </cell>
        </row>
        <row r="48"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S48">
            <v>0</v>
          </cell>
          <cell r="AT48">
            <v>0</v>
          </cell>
          <cell r="BA48">
            <v>0</v>
          </cell>
          <cell r="BB48">
            <v>0</v>
          </cell>
        </row>
        <row r="49"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S49">
            <v>0</v>
          </cell>
          <cell r="AT49">
            <v>0</v>
          </cell>
          <cell r="BA49">
            <v>0</v>
          </cell>
          <cell r="BB49">
            <v>0</v>
          </cell>
        </row>
        <row r="50">
          <cell r="F50" t="str">
            <v>EUR</v>
          </cell>
          <cell r="AJ50">
            <v>0</v>
          </cell>
          <cell r="AK50">
            <v>0</v>
          </cell>
          <cell r="AM50">
            <v>32081.059216803096</v>
          </cell>
          <cell r="AN50">
            <v>36251596.914987497</v>
          </cell>
          <cell r="AQ50">
            <v>42051916.07</v>
          </cell>
          <cell r="AS50">
            <v>7458.8431382991403</v>
          </cell>
          <cell r="AT50">
            <v>8428492.7462780289</v>
          </cell>
          <cell r="AW50">
            <v>9778901.1699999999</v>
          </cell>
          <cell r="BA50">
            <v>970452.04130829358</v>
          </cell>
          <cell r="BB50">
            <v>1096610806.6783717</v>
          </cell>
          <cell r="BG50">
            <v>35592.295003257866</v>
          </cell>
          <cell r="BH50">
            <v>41824505.858328313</v>
          </cell>
        </row>
        <row r="51"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S51">
            <v>0</v>
          </cell>
          <cell r="AT51">
            <v>0</v>
          </cell>
          <cell r="BA51">
            <v>0</v>
          </cell>
          <cell r="BB51">
            <v>0</v>
          </cell>
        </row>
        <row r="52"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S52">
            <v>0</v>
          </cell>
          <cell r="AT52">
            <v>0</v>
          </cell>
          <cell r="BA52">
            <v>0</v>
          </cell>
          <cell r="BB52">
            <v>0</v>
          </cell>
        </row>
        <row r="53">
          <cell r="F53" t="str">
            <v>EUR</v>
          </cell>
          <cell r="AJ53">
            <v>0</v>
          </cell>
          <cell r="AK53">
            <v>0</v>
          </cell>
          <cell r="AM53">
            <v>73686.182888594602</v>
          </cell>
          <cell r="AN53">
            <v>83265386.664111897</v>
          </cell>
          <cell r="AQ53">
            <v>94340719.030000001</v>
          </cell>
          <cell r="AS53">
            <v>33835.490200815395</v>
          </cell>
          <cell r="AT53">
            <v>38234103.926921397</v>
          </cell>
          <cell r="AW53">
            <v>44351628.219999999</v>
          </cell>
          <cell r="BA53">
            <v>4437712.7694743406</v>
          </cell>
          <cell r="BB53">
            <v>5014615429.5060053</v>
          </cell>
          <cell r="BG53">
            <v>163502.10517121584</v>
          </cell>
          <cell r="BH53">
            <v>192131323.78669572</v>
          </cell>
        </row>
        <row r="54"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S54">
            <v>0</v>
          </cell>
          <cell r="AT54">
            <v>0</v>
          </cell>
          <cell r="BA54">
            <v>0</v>
          </cell>
          <cell r="BB54">
            <v>0</v>
          </cell>
        </row>
        <row r="55"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S55">
            <v>0</v>
          </cell>
          <cell r="AT55">
            <v>0</v>
          </cell>
          <cell r="BA55">
            <v>0</v>
          </cell>
          <cell r="BB55">
            <v>0</v>
          </cell>
        </row>
        <row r="56">
          <cell r="F56" t="str">
            <v>EUR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S56">
            <v>37595.000005263304</v>
          </cell>
          <cell r="AT56">
            <v>42482350.00594753</v>
          </cell>
          <cell r="AW56">
            <v>49279601.189999998</v>
          </cell>
          <cell r="BA56">
            <v>5012665.502625485</v>
          </cell>
          <cell r="BB56">
            <v>5664312017.9667978</v>
          </cell>
        </row>
        <row r="57"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S57">
            <v>0</v>
          </cell>
          <cell r="AT57">
            <v>0</v>
          </cell>
          <cell r="BA57">
            <v>0</v>
          </cell>
          <cell r="BB57">
            <v>0</v>
          </cell>
        </row>
        <row r="58"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S58">
            <v>0</v>
          </cell>
          <cell r="AT58">
            <v>0</v>
          </cell>
          <cell r="BA58">
            <v>0</v>
          </cell>
          <cell r="BB58">
            <v>0</v>
          </cell>
        </row>
        <row r="59">
          <cell r="F59" t="str">
            <v>EUR</v>
          </cell>
          <cell r="AJ59">
            <v>0</v>
          </cell>
          <cell r="AK59">
            <v>0</v>
          </cell>
          <cell r="AM59">
            <v>832102.47343583032</v>
          </cell>
          <cell r="AN59">
            <v>940275794.98248827</v>
          </cell>
          <cell r="AQ59">
            <v>996850438.74000001</v>
          </cell>
          <cell r="AS59">
            <v>49926.148406149805</v>
          </cell>
          <cell r="AT59">
            <v>56416547.698949277</v>
          </cell>
          <cell r="AW59">
            <v>60558664.640000001</v>
          </cell>
          <cell r="BA59">
            <v>832102.47343582986</v>
          </cell>
          <cell r="BB59">
            <v>940275794.9824878</v>
          </cell>
          <cell r="BG59">
            <v>923175.15164700104</v>
          </cell>
          <cell r="BH59">
            <v>1084823120.7003908</v>
          </cell>
        </row>
        <row r="60"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S60">
            <v>0</v>
          </cell>
          <cell r="AT60">
            <v>0</v>
          </cell>
          <cell r="BA60">
            <v>0</v>
          </cell>
          <cell r="BB60">
            <v>0</v>
          </cell>
        </row>
        <row r="61"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S61">
            <v>0</v>
          </cell>
          <cell r="AT61">
            <v>0</v>
          </cell>
          <cell r="BA61">
            <v>0</v>
          </cell>
          <cell r="BB61">
            <v>0</v>
          </cell>
        </row>
        <row r="62">
          <cell r="F62" t="str">
            <v>EUR</v>
          </cell>
          <cell r="AJ62">
            <v>458180.94124061591</v>
          </cell>
          <cell r="AK62">
            <v>517744463.60189599</v>
          </cell>
          <cell r="AM62">
            <v>0</v>
          </cell>
          <cell r="AN62">
            <v>0</v>
          </cell>
          <cell r="AS62">
            <v>50126.655080315424</v>
          </cell>
          <cell r="AT62">
            <v>56643120.24075643</v>
          </cell>
          <cell r="AW62">
            <v>22908483.5</v>
          </cell>
          <cell r="BA62">
            <v>4554484.5667909272</v>
          </cell>
          <cell r="BB62">
            <v>5146567560.4737482</v>
          </cell>
          <cell r="BD62">
            <v>508328.32903986139</v>
          </cell>
          <cell r="BE62">
            <v>597336619.45474112</v>
          </cell>
        </row>
        <row r="63"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S63">
            <v>0</v>
          </cell>
          <cell r="AT63">
            <v>0</v>
          </cell>
          <cell r="BA63">
            <v>0</v>
          </cell>
          <cell r="BB63">
            <v>0</v>
          </cell>
        </row>
        <row r="64">
          <cell r="AJ64">
            <v>0</v>
          </cell>
          <cell r="AK64">
            <v>0</v>
          </cell>
          <cell r="AM64">
            <v>0</v>
          </cell>
          <cell r="AN64">
            <v>0</v>
          </cell>
          <cell r="AS64">
            <v>0</v>
          </cell>
          <cell r="AT64">
            <v>0</v>
          </cell>
          <cell r="BA64">
            <v>0</v>
          </cell>
          <cell r="BB64">
            <v>0</v>
          </cell>
        </row>
        <row r="65">
          <cell r="F65" t="str">
            <v>EUR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S65">
            <v>18797.495634845563</v>
          </cell>
          <cell r="AT65">
            <v>21241170.067375489</v>
          </cell>
          <cell r="AW65">
            <v>12033250.939999999</v>
          </cell>
          <cell r="BA65">
            <v>2506332.751312742</v>
          </cell>
          <cell r="BB65">
            <v>2832156008.9833984</v>
          </cell>
        </row>
        <row r="66"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S66">
            <v>0</v>
          </cell>
          <cell r="AT66">
            <v>0</v>
          </cell>
          <cell r="BA66">
            <v>0</v>
          </cell>
          <cell r="BB66">
            <v>0</v>
          </cell>
        </row>
        <row r="67"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S67">
            <v>0</v>
          </cell>
          <cell r="AT67">
            <v>0</v>
          </cell>
          <cell r="BA67">
            <v>0</v>
          </cell>
          <cell r="BB67">
            <v>0</v>
          </cell>
        </row>
        <row r="68">
          <cell r="F68" t="str">
            <v>EUR</v>
          </cell>
          <cell r="AJ68">
            <v>748039.21579099994</v>
          </cell>
          <cell r="AK68">
            <v>845284313.84382987</v>
          </cell>
          <cell r="AM68">
            <v>0</v>
          </cell>
          <cell r="AN68">
            <v>0</v>
          </cell>
          <cell r="AS68">
            <v>75189.982519373079</v>
          </cell>
          <cell r="AT68">
            <v>84964680.246891573</v>
          </cell>
          <cell r="AW68">
            <v>98859167.629999995</v>
          </cell>
          <cell r="BA68">
            <v>10025331.002583077</v>
          </cell>
          <cell r="BB68">
            <v>11328624032.918877</v>
          </cell>
        </row>
        <row r="69"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S69">
            <v>0</v>
          </cell>
          <cell r="AT69">
            <v>0</v>
          </cell>
          <cell r="BA69">
            <v>0</v>
          </cell>
          <cell r="BB69">
            <v>0</v>
          </cell>
        </row>
        <row r="70"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S70">
            <v>0</v>
          </cell>
          <cell r="AT70">
            <v>0</v>
          </cell>
          <cell r="BA70">
            <v>0</v>
          </cell>
          <cell r="BB70">
            <v>0</v>
          </cell>
        </row>
        <row r="71">
          <cell r="F71" t="str">
            <v>EUR</v>
          </cell>
          <cell r="AH71">
            <v>2533157428.7040005</v>
          </cell>
          <cell r="AJ71">
            <v>1960784.314</v>
          </cell>
          <cell r="AK71">
            <v>2215686274.8200002</v>
          </cell>
          <cell r="AM71">
            <v>0</v>
          </cell>
          <cell r="AN71">
            <v>0</v>
          </cell>
          <cell r="AS71">
            <v>63911.485158474919</v>
          </cell>
          <cell r="AT71">
            <v>72219978.229076654</v>
          </cell>
          <cell r="AW71">
            <v>73299213.699999988</v>
          </cell>
          <cell r="BA71">
            <v>8521531.3402723167</v>
          </cell>
          <cell r="BB71">
            <v>9629330414.5077171</v>
          </cell>
        </row>
        <row r="72"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S72">
            <v>0</v>
          </cell>
          <cell r="AT72">
            <v>0</v>
          </cell>
          <cell r="BA72">
            <v>0</v>
          </cell>
          <cell r="BB72">
            <v>0</v>
          </cell>
        </row>
        <row r="73">
          <cell r="AJ73">
            <v>0</v>
          </cell>
          <cell r="AK73">
            <v>0</v>
          </cell>
          <cell r="AM73">
            <v>0</v>
          </cell>
          <cell r="AN73">
            <v>0</v>
          </cell>
          <cell r="AS73">
            <v>0</v>
          </cell>
          <cell r="AT73">
            <v>0</v>
          </cell>
          <cell r="BA73">
            <v>0</v>
          </cell>
          <cell r="BB73">
            <v>0</v>
          </cell>
        </row>
        <row r="74">
          <cell r="F74" t="str">
            <v>EUR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S74">
            <v>56392.490203973379</v>
          </cell>
          <cell r="AT74">
            <v>63723513.93048992</v>
          </cell>
          <cell r="AW74">
            <v>74779517.280000001</v>
          </cell>
          <cell r="BA74">
            <v>7518998.2517081406</v>
          </cell>
          <cell r="BB74">
            <v>8496468024.4301987</v>
          </cell>
        </row>
        <row r="75"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S75">
            <v>0</v>
          </cell>
          <cell r="AT75">
            <v>0</v>
          </cell>
          <cell r="BA75">
            <v>0</v>
          </cell>
          <cell r="BB75">
            <v>0</v>
          </cell>
        </row>
        <row r="76"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S76">
            <v>0</v>
          </cell>
          <cell r="AT76">
            <v>0</v>
          </cell>
          <cell r="BA76">
            <v>0</v>
          </cell>
          <cell r="BB76">
            <v>0</v>
          </cell>
        </row>
        <row r="77">
          <cell r="F77" t="str">
            <v>EUR</v>
          </cell>
          <cell r="AH77">
            <v>885034879.99199998</v>
          </cell>
          <cell r="AJ77">
            <v>802852.75501436018</v>
          </cell>
          <cell r="AK77">
            <v>907223613.16622698</v>
          </cell>
          <cell r="AM77">
            <v>0</v>
          </cell>
          <cell r="AN77">
            <v>0</v>
          </cell>
          <cell r="AS77">
            <v>25122.043851946037</v>
          </cell>
          <cell r="AT77">
            <v>28387909.552699022</v>
          </cell>
          <cell r="AW77">
            <v>24898158.620000001</v>
          </cell>
          <cell r="BA77">
            <v>3007599.3107062113</v>
          </cell>
          <cell r="BB77">
            <v>3398587221.0980186</v>
          </cell>
        </row>
        <row r="78"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S78">
            <v>0</v>
          </cell>
          <cell r="AT78">
            <v>0</v>
          </cell>
          <cell r="BA78">
            <v>0</v>
          </cell>
          <cell r="BB78">
            <v>0</v>
          </cell>
        </row>
        <row r="79"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S79">
            <v>0</v>
          </cell>
          <cell r="AT79">
            <v>0</v>
          </cell>
          <cell r="BA79">
            <v>0</v>
          </cell>
          <cell r="BB79">
            <v>0</v>
          </cell>
        </row>
        <row r="80">
          <cell r="F80" t="str">
            <v>EUR</v>
          </cell>
          <cell r="AH80">
            <v>1868630850.5279999</v>
          </cell>
          <cell r="AJ80">
            <v>852153.1373742033</v>
          </cell>
          <cell r="AK80">
            <v>962933045.23284972</v>
          </cell>
          <cell r="AM80">
            <v>0</v>
          </cell>
          <cell r="AN80">
            <v>0</v>
          </cell>
          <cell r="AS80">
            <v>10651.91176619715</v>
          </cell>
          <cell r="AT80">
            <v>12036660.295802779</v>
          </cell>
          <cell r="AW80">
            <v>22039673.489999998</v>
          </cell>
          <cell r="BA80">
            <v>1459521.2158906073</v>
          </cell>
          <cell r="BB80">
            <v>1649258973.9563863</v>
          </cell>
        </row>
        <row r="81"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S81">
            <v>0</v>
          </cell>
          <cell r="AT81">
            <v>0</v>
          </cell>
          <cell r="BA81">
            <v>0</v>
          </cell>
          <cell r="BB81">
            <v>0</v>
          </cell>
        </row>
        <row r="82"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S82">
            <v>0</v>
          </cell>
          <cell r="AT82">
            <v>0</v>
          </cell>
          <cell r="BA82">
            <v>0</v>
          </cell>
          <cell r="BB82">
            <v>0</v>
          </cell>
        </row>
        <row r="83">
          <cell r="F83" t="str">
            <v>EUR</v>
          </cell>
          <cell r="AH83">
            <v>641773567.77600002</v>
          </cell>
          <cell r="AJ83">
            <v>250633.27454489257</v>
          </cell>
          <cell r="AK83">
            <v>283215600.23572862</v>
          </cell>
          <cell r="AM83">
            <v>0</v>
          </cell>
          <cell r="AN83">
            <v>0</v>
          </cell>
          <cell r="AS83">
            <v>0</v>
          </cell>
          <cell r="AT83">
            <v>0</v>
          </cell>
          <cell r="BA83">
            <v>501266.54908978514</v>
          </cell>
          <cell r="BB83">
            <v>566431200.47145724</v>
          </cell>
        </row>
        <row r="84"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S84">
            <v>0</v>
          </cell>
          <cell r="AT84">
            <v>0</v>
          </cell>
          <cell r="BA84">
            <v>0</v>
          </cell>
          <cell r="BB84">
            <v>0</v>
          </cell>
        </row>
        <row r="85"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S85">
            <v>0</v>
          </cell>
          <cell r="AT85">
            <v>0</v>
          </cell>
          <cell r="BA85">
            <v>0</v>
          </cell>
          <cell r="BB85">
            <v>0</v>
          </cell>
        </row>
        <row r="86">
          <cell r="F86" t="str">
            <v>EUR</v>
          </cell>
          <cell r="AJ86">
            <v>392156.8628</v>
          </cell>
          <cell r="AK86">
            <v>443137254.96399999</v>
          </cell>
          <cell r="AM86">
            <v>0</v>
          </cell>
          <cell r="AN86">
            <v>0</v>
          </cell>
          <cell r="AS86">
            <v>11713.34313889477</v>
          </cell>
          <cell r="AT86">
            <v>13236077.74695109</v>
          </cell>
          <cell r="AW86">
            <v>1882800</v>
          </cell>
          <cell r="BA86">
            <v>0</v>
          </cell>
          <cell r="BB86">
            <v>0</v>
          </cell>
          <cell r="BD86">
            <v>353500.86655112653</v>
          </cell>
          <cell r="BE86">
            <v>415398868.28422874</v>
          </cell>
        </row>
        <row r="87">
          <cell r="AJ87">
            <v>0</v>
          </cell>
          <cell r="AK87">
            <v>0</v>
          </cell>
          <cell r="AM87">
            <v>0</v>
          </cell>
          <cell r="AN87">
            <v>0</v>
          </cell>
          <cell r="AS87">
            <v>0</v>
          </cell>
          <cell r="AT87">
            <v>0</v>
          </cell>
          <cell r="BA87">
            <v>0</v>
          </cell>
          <cell r="BB87">
            <v>0</v>
          </cell>
        </row>
        <row r="88"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S88">
            <v>0</v>
          </cell>
          <cell r="AT88">
            <v>0</v>
          </cell>
          <cell r="BA88">
            <v>0</v>
          </cell>
          <cell r="BB88">
            <v>0</v>
          </cell>
        </row>
        <row r="89">
          <cell r="F89" t="str">
            <v>EUR</v>
          </cell>
          <cell r="AH89">
            <v>1567396921.3199999</v>
          </cell>
          <cell r="AJ89">
            <v>3396078.4318479998</v>
          </cell>
          <cell r="AK89">
            <v>3837568627.9882398</v>
          </cell>
          <cell r="AM89">
            <v>0</v>
          </cell>
          <cell r="AN89">
            <v>0</v>
          </cell>
          <cell r="AS89">
            <v>44894.66667295192</v>
          </cell>
          <cell r="AT89">
            <v>50730973.340435669</v>
          </cell>
          <cell r="AW89">
            <v>25995188.699999999</v>
          </cell>
          <cell r="BA89">
            <v>1224238.0884066874</v>
          </cell>
          <cell r="BB89">
            <v>1383389039.8995566</v>
          </cell>
          <cell r="BD89">
            <v>2298920.6626689779</v>
          </cell>
          <cell r="BE89">
            <v>2701461670.7023158</v>
          </cell>
        </row>
        <row r="90"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S90">
            <v>0</v>
          </cell>
          <cell r="AT90">
            <v>0</v>
          </cell>
          <cell r="BA90">
            <v>0</v>
          </cell>
          <cell r="BB90">
            <v>0</v>
          </cell>
        </row>
        <row r="91"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S91">
            <v>0</v>
          </cell>
          <cell r="AT91">
            <v>0</v>
          </cell>
          <cell r="BA91">
            <v>0</v>
          </cell>
          <cell r="BB91">
            <v>0</v>
          </cell>
        </row>
        <row r="92">
          <cell r="F92" t="str">
            <v>EUR</v>
          </cell>
          <cell r="AJ92">
            <v>8860878.9326130729</v>
          </cell>
          <cell r="AM92">
            <v>1336877.8895502165</v>
          </cell>
          <cell r="AN92">
            <v>1510672015.1917446</v>
          </cell>
          <cell r="AS92">
            <v>573348.5361819393</v>
          </cell>
          <cell r="AT92">
            <v>647883845.88559139</v>
          </cell>
          <cell r="BA92">
            <v>61970710.656455293</v>
          </cell>
          <cell r="BB92">
            <v>70026903041.794479</v>
          </cell>
        </row>
        <row r="93">
          <cell r="F93" t="str">
            <v>USD</v>
          </cell>
          <cell r="AJ93">
            <v>9395110.717255719</v>
          </cell>
          <cell r="AM93">
            <v>1417479.6747924269</v>
          </cell>
          <cell r="AN93">
            <v>1601752032.5154424</v>
          </cell>
          <cell r="AS93">
            <v>607916.32725956745</v>
          </cell>
          <cell r="AT93">
            <v>686945449.80331123</v>
          </cell>
          <cell r="BA93">
            <v>65706990.499724515</v>
          </cell>
          <cell r="BB93">
            <v>74248899264.688705</v>
          </cell>
        </row>
        <row r="94"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S94">
            <v>0</v>
          </cell>
          <cell r="AT94">
            <v>0</v>
          </cell>
          <cell r="BA94">
            <v>0</v>
          </cell>
          <cell r="BB94">
            <v>0</v>
          </cell>
        </row>
        <row r="95">
          <cell r="F95" t="str">
            <v>USD</v>
          </cell>
          <cell r="AJ95">
            <v>0</v>
          </cell>
          <cell r="AK95">
            <v>0</v>
          </cell>
          <cell r="AM95">
            <v>8570070.3099999987</v>
          </cell>
          <cell r="AN95">
            <v>9684179450.2999992</v>
          </cell>
          <cell r="AQ95">
            <v>9744892247.8400002</v>
          </cell>
          <cell r="AS95">
            <v>915562.85000000009</v>
          </cell>
          <cell r="AT95">
            <v>1034586020.5000001</v>
          </cell>
          <cell r="AW95">
            <v>988195005.44000006</v>
          </cell>
          <cell r="BA95">
            <v>11838639.199999999</v>
          </cell>
          <cell r="BB95">
            <v>13377662296</v>
          </cell>
          <cell r="BG95">
            <v>4897211.5599999996</v>
          </cell>
          <cell r="BH95">
            <v>5754713304.1559992</v>
          </cell>
        </row>
        <row r="96"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S96">
            <v>0</v>
          </cell>
          <cell r="AT96">
            <v>0</v>
          </cell>
          <cell r="BA96">
            <v>0</v>
          </cell>
          <cell r="BB96">
            <v>0</v>
          </cell>
          <cell r="BH96">
            <v>5634731620.9359989</v>
          </cell>
        </row>
        <row r="97"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S97">
            <v>0</v>
          </cell>
          <cell r="AT97">
            <v>0</v>
          </cell>
          <cell r="BA97">
            <v>0</v>
          </cell>
          <cell r="BB97">
            <v>0</v>
          </cell>
        </row>
        <row r="98">
          <cell r="F98" t="str">
            <v>USD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S98">
            <v>24.630000000000003</v>
          </cell>
          <cell r="AT98">
            <v>27831.9</v>
          </cell>
          <cell r="BA98">
            <v>-9.3109520094003528E-11</v>
          </cell>
          <cell r="BB98">
            <v>-1.0521375770622399E-7</v>
          </cell>
        </row>
        <row r="99"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S99">
            <v>0</v>
          </cell>
          <cell r="AT99">
            <v>0</v>
          </cell>
          <cell r="BA99">
            <v>0</v>
          </cell>
          <cell r="BB99">
            <v>0</v>
          </cell>
        </row>
        <row r="100"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S100">
            <v>0</v>
          </cell>
          <cell r="AT100">
            <v>0</v>
          </cell>
          <cell r="BA100">
            <v>0</v>
          </cell>
          <cell r="BB100">
            <v>0</v>
          </cell>
        </row>
        <row r="101">
          <cell r="F101" t="str">
            <v>USD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S101">
            <v>0</v>
          </cell>
          <cell r="AT101">
            <v>0</v>
          </cell>
          <cell r="BA101">
            <v>0</v>
          </cell>
          <cell r="BB101">
            <v>0</v>
          </cell>
        </row>
        <row r="102"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S102">
            <v>0</v>
          </cell>
          <cell r="AT102">
            <v>0</v>
          </cell>
          <cell r="BA102">
            <v>0</v>
          </cell>
          <cell r="BB102">
            <v>0</v>
          </cell>
        </row>
        <row r="103">
          <cell r="AJ103">
            <v>0</v>
          </cell>
          <cell r="AK103">
            <v>0</v>
          </cell>
          <cell r="AM103">
            <v>0</v>
          </cell>
          <cell r="AN103">
            <v>0</v>
          </cell>
          <cell r="AS103">
            <v>0</v>
          </cell>
          <cell r="AT103">
            <v>0</v>
          </cell>
          <cell r="BA103">
            <v>0</v>
          </cell>
          <cell r="BB103">
            <v>0</v>
          </cell>
        </row>
        <row r="104">
          <cell r="F104" t="str">
            <v>USD</v>
          </cell>
          <cell r="AJ104">
            <v>0</v>
          </cell>
          <cell r="AK104">
            <v>0</v>
          </cell>
          <cell r="AM104">
            <v>8570070.3099999987</v>
          </cell>
          <cell r="AN104">
            <v>9684179450.2999992</v>
          </cell>
          <cell r="AS104">
            <v>915587.4800000001</v>
          </cell>
          <cell r="AT104">
            <v>1034613852.4000001</v>
          </cell>
          <cell r="BA104">
            <v>11838639.199999999</v>
          </cell>
          <cell r="BB104">
            <v>13377662296</v>
          </cell>
        </row>
        <row r="105"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S105">
            <v>0</v>
          </cell>
          <cell r="AT105">
            <v>0</v>
          </cell>
          <cell r="BA105">
            <v>0</v>
          </cell>
          <cell r="BB105">
            <v>0</v>
          </cell>
        </row>
        <row r="106">
          <cell r="F106" t="str">
            <v>CNY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S106">
            <v>0</v>
          </cell>
          <cell r="AT106">
            <v>0</v>
          </cell>
          <cell r="BA106">
            <v>5328023.6842105258</v>
          </cell>
          <cell r="BB106">
            <v>6020666763.1578941</v>
          </cell>
        </row>
        <row r="107"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S107">
            <v>0</v>
          </cell>
          <cell r="AT107">
            <v>0</v>
          </cell>
          <cell r="BA107">
            <v>0</v>
          </cell>
          <cell r="BB107">
            <v>0</v>
          </cell>
        </row>
        <row r="108"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S108">
            <v>0</v>
          </cell>
          <cell r="AT108">
            <v>0</v>
          </cell>
          <cell r="BA108">
            <v>0</v>
          </cell>
          <cell r="BB108">
            <v>0</v>
          </cell>
        </row>
        <row r="109">
          <cell r="F109" t="str">
            <v>CNY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S109">
            <v>0</v>
          </cell>
          <cell r="AT109">
            <v>0</v>
          </cell>
          <cell r="BA109">
            <v>6038784.942631579</v>
          </cell>
          <cell r="BB109">
            <v>6823826985.1736841</v>
          </cell>
        </row>
        <row r="110"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S110">
            <v>0</v>
          </cell>
          <cell r="AT110">
            <v>0</v>
          </cell>
          <cell r="BA110">
            <v>0</v>
          </cell>
          <cell r="BB110">
            <v>0</v>
          </cell>
        </row>
        <row r="111">
          <cell r="AJ111">
            <v>0</v>
          </cell>
          <cell r="AK111">
            <v>0</v>
          </cell>
          <cell r="AM111">
            <v>0</v>
          </cell>
          <cell r="AN111">
            <v>0</v>
          </cell>
          <cell r="AS111">
            <v>0</v>
          </cell>
          <cell r="AT111">
            <v>0</v>
          </cell>
          <cell r="BA111">
            <v>0</v>
          </cell>
          <cell r="BB111">
            <v>0</v>
          </cell>
        </row>
        <row r="112">
          <cell r="F112" t="str">
            <v>CNY</v>
          </cell>
          <cell r="AJ112">
            <v>0</v>
          </cell>
          <cell r="AK112">
            <v>0</v>
          </cell>
          <cell r="AM112">
            <v>0</v>
          </cell>
          <cell r="AN112">
            <v>0</v>
          </cell>
          <cell r="AS112">
            <v>0</v>
          </cell>
          <cell r="AT112">
            <v>0</v>
          </cell>
          <cell r="BA112">
            <v>3624372.7105263155</v>
          </cell>
          <cell r="BB112">
            <v>4095541162.8947363</v>
          </cell>
        </row>
        <row r="113"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S113">
            <v>0</v>
          </cell>
          <cell r="AT113">
            <v>0</v>
          </cell>
          <cell r="BA113">
            <v>0</v>
          </cell>
          <cell r="BB113">
            <v>0</v>
          </cell>
        </row>
        <row r="114"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S114">
            <v>0</v>
          </cell>
          <cell r="AT114">
            <v>0</v>
          </cell>
          <cell r="BA114">
            <v>0</v>
          </cell>
          <cell r="BB114">
            <v>0</v>
          </cell>
        </row>
        <row r="115">
          <cell r="F115" t="str">
            <v>RMB</v>
          </cell>
          <cell r="AJ115" t="e">
            <v>#DIV/0!</v>
          </cell>
          <cell r="AM115" t="e">
            <v>#DIV/0!</v>
          </cell>
          <cell r="AN115" t="e">
            <v>#DIV/0!</v>
          </cell>
          <cell r="AS115" t="e">
            <v>#DIV/0!</v>
          </cell>
          <cell r="AT115" t="e">
            <v>#DIV/0!</v>
          </cell>
          <cell r="BA115" t="e">
            <v>#DIV/0!</v>
          </cell>
          <cell r="BB115" t="e">
            <v>#DIV/0!</v>
          </cell>
        </row>
        <row r="116">
          <cell r="F116" t="str">
            <v>USD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S116">
            <v>0</v>
          </cell>
          <cell r="AT116">
            <v>0</v>
          </cell>
          <cell r="BA116">
            <v>14989130.193236716</v>
          </cell>
          <cell r="BB116">
            <v>16937717118.357489</v>
          </cell>
        </row>
        <row r="117"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S117">
            <v>0</v>
          </cell>
          <cell r="AT117">
            <v>0</v>
          </cell>
          <cell r="BA117">
            <v>0</v>
          </cell>
          <cell r="BB117">
            <v>0</v>
          </cell>
        </row>
        <row r="118">
          <cell r="F118" t="str">
            <v>CHF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S118">
            <v>0</v>
          </cell>
          <cell r="AT118">
            <v>0</v>
          </cell>
          <cell r="BA118">
            <v>0</v>
          </cell>
          <cell r="BB118">
            <v>0</v>
          </cell>
        </row>
        <row r="119">
          <cell r="AJ119">
            <v>0</v>
          </cell>
          <cell r="AK119">
            <v>0</v>
          </cell>
          <cell r="AM119">
            <v>0</v>
          </cell>
          <cell r="AN119">
            <v>0</v>
          </cell>
          <cell r="AS119">
            <v>0</v>
          </cell>
          <cell r="AT119">
            <v>0</v>
          </cell>
          <cell r="BA119">
            <v>0</v>
          </cell>
          <cell r="BB119">
            <v>0</v>
          </cell>
        </row>
        <row r="120"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S120">
            <v>0</v>
          </cell>
          <cell r="AT120">
            <v>0</v>
          </cell>
          <cell r="BA120">
            <v>0</v>
          </cell>
          <cell r="BB120">
            <v>0</v>
          </cell>
        </row>
        <row r="121">
          <cell r="F121" t="str">
            <v>CHF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S121">
            <v>0</v>
          </cell>
          <cell r="AT121">
            <v>0</v>
          </cell>
          <cell r="BA121">
            <v>7227713.1317763161</v>
          </cell>
          <cell r="BB121">
            <v>8167315838.9072371</v>
          </cell>
        </row>
        <row r="122"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S122">
            <v>0</v>
          </cell>
          <cell r="AT122">
            <v>0</v>
          </cell>
          <cell r="BA122">
            <v>0</v>
          </cell>
          <cell r="BB122">
            <v>0</v>
          </cell>
        </row>
        <row r="123"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S123">
            <v>0</v>
          </cell>
          <cell r="AT123">
            <v>0</v>
          </cell>
          <cell r="BA123">
            <v>0</v>
          </cell>
          <cell r="BB123">
            <v>0</v>
          </cell>
        </row>
        <row r="124">
          <cell r="F124" t="str">
            <v>CHF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S124">
            <v>0</v>
          </cell>
          <cell r="AT124">
            <v>0</v>
          </cell>
          <cell r="BA124">
            <v>7227713.1317763161</v>
          </cell>
          <cell r="BB124">
            <v>8167315838.9072371</v>
          </cell>
        </row>
        <row r="125">
          <cell r="F125" t="str">
            <v>USD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S125">
            <v>0</v>
          </cell>
          <cell r="AT125">
            <v>0</v>
          </cell>
          <cell r="BA125">
            <v>7138172.8928571437</v>
          </cell>
          <cell r="BB125">
            <v>8066135368.9285727</v>
          </cell>
        </row>
        <row r="126"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S126">
            <v>0</v>
          </cell>
          <cell r="AT126">
            <v>0</v>
          </cell>
          <cell r="BA126">
            <v>0</v>
          </cell>
          <cell r="BB126">
            <v>0</v>
          </cell>
        </row>
        <row r="127">
          <cell r="F127" t="str">
            <v>USD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S127">
            <v>0</v>
          </cell>
          <cell r="AT127">
            <v>0</v>
          </cell>
          <cell r="BA127">
            <v>0</v>
          </cell>
          <cell r="BB127">
            <v>0</v>
          </cell>
        </row>
        <row r="128"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S128">
            <v>0</v>
          </cell>
          <cell r="AT128">
            <v>0</v>
          </cell>
          <cell r="BA128">
            <v>0</v>
          </cell>
          <cell r="BB128">
            <v>0</v>
          </cell>
        </row>
        <row r="129"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S129">
            <v>0</v>
          </cell>
          <cell r="AT129">
            <v>0</v>
          </cell>
          <cell r="BA129">
            <v>0</v>
          </cell>
          <cell r="BB129">
            <v>0</v>
          </cell>
        </row>
        <row r="130"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S130">
            <v>0</v>
          </cell>
          <cell r="AT130">
            <v>0</v>
          </cell>
          <cell r="BA130">
            <v>0</v>
          </cell>
          <cell r="BB130">
            <v>0</v>
          </cell>
        </row>
        <row r="131">
          <cell r="F131" t="str">
            <v>SDR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S131">
            <v>85041.733333312077</v>
          </cell>
          <cell r="AT131">
            <v>96097158.666642651</v>
          </cell>
          <cell r="AW131">
            <v>100712786.43000001</v>
          </cell>
          <cell r="BA131">
            <v>8504173.159997873</v>
          </cell>
          <cell r="BB131">
            <v>9609715670.797596</v>
          </cell>
        </row>
        <row r="132"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S132">
            <v>0</v>
          </cell>
          <cell r="AT132">
            <v>0</v>
          </cell>
          <cell r="BA132">
            <v>0</v>
          </cell>
          <cell r="BB132">
            <v>0</v>
          </cell>
        </row>
        <row r="133"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S133">
            <v>0</v>
          </cell>
          <cell r="AT133">
            <v>0</v>
          </cell>
          <cell r="BA133">
            <v>0</v>
          </cell>
          <cell r="BB133">
            <v>0</v>
          </cell>
        </row>
        <row r="134">
          <cell r="F134" t="str">
            <v>SDR</v>
          </cell>
          <cell r="AJ134">
            <v>0</v>
          </cell>
          <cell r="AK134">
            <v>0</v>
          </cell>
          <cell r="AM134">
            <v>589599.99999985262</v>
          </cell>
          <cell r="AN134">
            <v>666247999.99983346</v>
          </cell>
          <cell r="AQ134">
            <v>698457171.70000005</v>
          </cell>
          <cell r="AS134">
            <v>287469.99999992811</v>
          </cell>
          <cell r="AT134">
            <v>324841099.99991876</v>
          </cell>
          <cell r="AW134">
            <v>342020825</v>
          </cell>
          <cell r="BA134">
            <v>28304799.999992922</v>
          </cell>
          <cell r="BB134">
            <v>31984423999.992001</v>
          </cell>
          <cell r="BG134">
            <v>606281.49046793766</v>
          </cell>
          <cell r="BH134">
            <v>712441379.44887352</v>
          </cell>
        </row>
        <row r="135"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S135">
            <v>0</v>
          </cell>
          <cell r="AT135">
            <v>0</v>
          </cell>
          <cell r="BA135">
            <v>0</v>
          </cell>
          <cell r="BB135">
            <v>0</v>
          </cell>
        </row>
        <row r="136"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S136">
            <v>0</v>
          </cell>
          <cell r="AT136">
            <v>0</v>
          </cell>
          <cell r="BA136">
            <v>0</v>
          </cell>
          <cell r="BB136">
            <v>0</v>
          </cell>
        </row>
        <row r="137">
          <cell r="F137" t="str">
            <v>SDR</v>
          </cell>
          <cell r="AJ137">
            <v>0</v>
          </cell>
          <cell r="AK137">
            <v>0</v>
          </cell>
          <cell r="AM137">
            <v>69333.333333315997</v>
          </cell>
          <cell r="AN137">
            <v>78346666.666647077</v>
          </cell>
          <cell r="AQ137">
            <v>87186510.799999997</v>
          </cell>
          <cell r="AS137">
            <v>33812.999999991545</v>
          </cell>
          <cell r="AT137">
            <v>38208689.999990448</v>
          </cell>
          <cell r="AW137">
            <v>39056420.82</v>
          </cell>
          <cell r="BA137">
            <v>3329306.6666658344</v>
          </cell>
          <cell r="BB137">
            <v>3762116533.3323927</v>
          </cell>
          <cell r="BG137">
            <v>71294.97400346621</v>
          </cell>
          <cell r="BH137">
            <v>83778723.951473132</v>
          </cell>
        </row>
        <row r="138"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S138">
            <v>0</v>
          </cell>
          <cell r="AT138">
            <v>0</v>
          </cell>
          <cell r="BA138">
            <v>0</v>
          </cell>
          <cell r="BB138">
            <v>0</v>
          </cell>
        </row>
        <row r="139"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S139">
            <v>0</v>
          </cell>
          <cell r="AT139">
            <v>0</v>
          </cell>
          <cell r="BA139">
            <v>0</v>
          </cell>
          <cell r="BB139">
            <v>0</v>
          </cell>
        </row>
        <row r="140">
          <cell r="F140" t="str">
            <v>SDR</v>
          </cell>
          <cell r="AJ140">
            <v>0</v>
          </cell>
          <cell r="AK140">
            <v>0</v>
          </cell>
          <cell r="AM140">
            <v>288933.33333326108</v>
          </cell>
          <cell r="AN140">
            <v>326494666.66658503</v>
          </cell>
          <cell r="AQ140">
            <v>342862740</v>
          </cell>
          <cell r="AS140">
            <v>288893.33333326108</v>
          </cell>
          <cell r="AT140">
            <v>326449466.66658503</v>
          </cell>
          <cell r="AW140">
            <v>324433802.86000001</v>
          </cell>
          <cell r="BA140">
            <v>28600399.999992847</v>
          </cell>
          <cell r="BB140">
            <v>32318451999.991917</v>
          </cell>
          <cell r="BG140">
            <v>594216.18717504339</v>
          </cell>
          <cell r="BH140">
            <v>698263441.54939342</v>
          </cell>
        </row>
        <row r="141"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S141">
            <v>0</v>
          </cell>
          <cell r="AT141">
            <v>0</v>
          </cell>
          <cell r="BA141">
            <v>0</v>
          </cell>
          <cell r="BB141">
            <v>0</v>
          </cell>
        </row>
        <row r="142"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S142">
            <v>0</v>
          </cell>
          <cell r="AT142">
            <v>0</v>
          </cell>
          <cell r="BA142">
            <v>0</v>
          </cell>
          <cell r="BB142">
            <v>0</v>
          </cell>
        </row>
        <row r="143">
          <cell r="F143" t="str">
            <v>SDR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S143">
            <v>343266.66666658083</v>
          </cell>
          <cell r="AT143">
            <v>387891333.33323634</v>
          </cell>
          <cell r="AW143">
            <v>405585195</v>
          </cell>
          <cell r="BA143">
            <v>34326666.666658081</v>
          </cell>
          <cell r="BB143">
            <v>38789133333.323631</v>
          </cell>
          <cell r="BG143">
            <v>706094.45407279034</v>
          </cell>
          <cell r="BH143">
            <v>829731592.98093581</v>
          </cell>
        </row>
        <row r="144"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S144">
            <v>0</v>
          </cell>
          <cell r="AT144">
            <v>0</v>
          </cell>
          <cell r="BA144">
            <v>0</v>
          </cell>
          <cell r="BB144">
            <v>0</v>
          </cell>
        </row>
        <row r="145"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S145">
            <v>0</v>
          </cell>
          <cell r="AT145">
            <v>0</v>
          </cell>
          <cell r="BA145">
            <v>0</v>
          </cell>
          <cell r="BB145">
            <v>0</v>
          </cell>
        </row>
        <row r="146">
          <cell r="F146" t="str">
            <v>SDR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S146">
            <v>28719.999999992819</v>
          </cell>
          <cell r="AT146">
            <v>32453599.999991886</v>
          </cell>
          <cell r="AW146">
            <v>33100194</v>
          </cell>
          <cell r="BA146">
            <v>2871999.999999282</v>
          </cell>
          <cell r="BB146">
            <v>3245359999.9991884</v>
          </cell>
          <cell r="BG146">
            <v>58955.459272097054</v>
          </cell>
          <cell r="BH146">
            <v>69278560.190641239</v>
          </cell>
        </row>
        <row r="147"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S147">
            <v>0</v>
          </cell>
          <cell r="AT147">
            <v>0</v>
          </cell>
          <cell r="BA147">
            <v>0</v>
          </cell>
          <cell r="BB147">
            <v>0</v>
          </cell>
        </row>
        <row r="148"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S148">
            <v>0</v>
          </cell>
          <cell r="AT148">
            <v>0</v>
          </cell>
          <cell r="BA148">
            <v>0</v>
          </cell>
          <cell r="BB148">
            <v>0</v>
          </cell>
        </row>
        <row r="149">
          <cell r="F149" t="str">
            <v>SDR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S149">
            <v>231232.03319994218</v>
          </cell>
          <cell r="AT149">
            <v>261292197.51593465</v>
          </cell>
          <cell r="AW149">
            <v>279821842.22000003</v>
          </cell>
          <cell r="BA149">
            <v>23123203.319994215</v>
          </cell>
          <cell r="BB149">
            <v>26129219751.593464</v>
          </cell>
          <cell r="BG149">
            <v>238838.16291161178</v>
          </cell>
          <cell r="BH149">
            <v>280658725.23743498</v>
          </cell>
        </row>
        <row r="150"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S150">
            <v>0</v>
          </cell>
          <cell r="AT150">
            <v>0</v>
          </cell>
          <cell r="BA150">
            <v>0</v>
          </cell>
          <cell r="BB150">
            <v>0</v>
          </cell>
        </row>
        <row r="151">
          <cell r="AJ151">
            <v>0</v>
          </cell>
          <cell r="AK151">
            <v>0</v>
          </cell>
          <cell r="AM151">
            <v>0</v>
          </cell>
          <cell r="AN151">
            <v>0</v>
          </cell>
          <cell r="AS151">
            <v>0</v>
          </cell>
          <cell r="AT151">
            <v>0</v>
          </cell>
          <cell r="BA151">
            <v>0</v>
          </cell>
          <cell r="BB151">
            <v>0</v>
          </cell>
        </row>
        <row r="152">
          <cell r="F152" t="str">
            <v>SDR</v>
          </cell>
          <cell r="AJ152">
            <v>0</v>
          </cell>
          <cell r="AK152">
            <v>0</v>
          </cell>
          <cell r="AM152">
            <v>0</v>
          </cell>
          <cell r="AN152">
            <v>0</v>
          </cell>
          <cell r="AS152">
            <v>361893.33333324286</v>
          </cell>
          <cell r="AT152">
            <v>408939466.6665644</v>
          </cell>
          <cell r="AW152">
            <v>430064661.68000001</v>
          </cell>
          <cell r="BA152">
            <v>35869998.399991035</v>
          </cell>
          <cell r="BB152">
            <v>40533098191.989868</v>
          </cell>
        </row>
        <row r="153"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S153">
            <v>0</v>
          </cell>
          <cell r="AT153">
            <v>0</v>
          </cell>
          <cell r="BA153">
            <v>0</v>
          </cell>
          <cell r="BB153">
            <v>0</v>
          </cell>
        </row>
        <row r="154"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S154">
            <v>0</v>
          </cell>
          <cell r="AT154">
            <v>0</v>
          </cell>
          <cell r="BA154">
            <v>0</v>
          </cell>
          <cell r="BB154">
            <v>0</v>
          </cell>
        </row>
        <row r="155">
          <cell r="F155" t="str">
            <v>SDR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S155">
            <v>202361.30666661609</v>
          </cell>
          <cell r="AT155">
            <v>228668276.53327617</v>
          </cell>
          <cell r="AW155">
            <v>248955200</v>
          </cell>
          <cell r="BA155">
            <v>20236130.03999494</v>
          </cell>
          <cell r="BB155">
            <v>22866826945.194283</v>
          </cell>
        </row>
        <row r="156"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S156">
            <v>0</v>
          </cell>
          <cell r="AT156">
            <v>0</v>
          </cell>
          <cell r="BA156">
            <v>0</v>
          </cell>
          <cell r="BB156">
            <v>0</v>
          </cell>
        </row>
        <row r="157"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S157">
            <v>0</v>
          </cell>
          <cell r="AT157">
            <v>0</v>
          </cell>
          <cell r="BA157">
            <v>0</v>
          </cell>
          <cell r="BB157">
            <v>0</v>
          </cell>
        </row>
        <row r="158">
          <cell r="F158" t="str">
            <v>SDR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S158">
            <v>208026.66666661465</v>
          </cell>
          <cell r="AT158">
            <v>235070133.33327454</v>
          </cell>
          <cell r="AW158">
            <v>245236485.91</v>
          </cell>
          <cell r="BA158">
            <v>20802666.666661464</v>
          </cell>
          <cell r="BB158">
            <v>23507013333.327454</v>
          </cell>
        </row>
        <row r="159"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S159">
            <v>0</v>
          </cell>
          <cell r="AT159">
            <v>0</v>
          </cell>
          <cell r="BA159">
            <v>0</v>
          </cell>
          <cell r="BB159">
            <v>0</v>
          </cell>
        </row>
        <row r="160"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S160">
            <v>0</v>
          </cell>
          <cell r="AT160">
            <v>0</v>
          </cell>
          <cell r="BA160">
            <v>0</v>
          </cell>
          <cell r="BB160">
            <v>0</v>
          </cell>
        </row>
        <row r="161">
          <cell r="F161" t="str">
            <v>SDR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S161">
            <v>312253.33333325526</v>
          </cell>
          <cell r="AT161">
            <v>352846266.66657841</v>
          </cell>
          <cell r="AW161">
            <v>372417909</v>
          </cell>
          <cell r="BA161">
            <v>31225333.333325528</v>
          </cell>
          <cell r="BB161">
            <v>35284626666.657845</v>
          </cell>
        </row>
        <row r="162"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S162">
            <v>0</v>
          </cell>
          <cell r="AT162">
            <v>0</v>
          </cell>
          <cell r="BA162">
            <v>0</v>
          </cell>
          <cell r="BB162">
            <v>0</v>
          </cell>
        </row>
        <row r="163"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S163">
            <v>0</v>
          </cell>
          <cell r="AT163">
            <v>0</v>
          </cell>
          <cell r="BA163">
            <v>0</v>
          </cell>
          <cell r="BB163">
            <v>0</v>
          </cell>
        </row>
        <row r="164">
          <cell r="F164" t="str">
            <v>SDR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S164">
            <v>322679.99999991932</v>
          </cell>
          <cell r="AT164">
            <v>364628399.99990886</v>
          </cell>
          <cell r="AW164">
            <v>375894100</v>
          </cell>
          <cell r="BA164">
            <v>32267999.999991931</v>
          </cell>
          <cell r="BB164">
            <v>36462839999.990883</v>
          </cell>
        </row>
        <row r="165"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S165">
            <v>0</v>
          </cell>
          <cell r="AT165">
            <v>0</v>
          </cell>
          <cell r="BA165">
            <v>0</v>
          </cell>
          <cell r="BB165">
            <v>0</v>
          </cell>
        </row>
        <row r="166"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S166">
            <v>0</v>
          </cell>
          <cell r="AT166">
            <v>0</v>
          </cell>
          <cell r="BA166">
            <v>0</v>
          </cell>
          <cell r="BB166">
            <v>0</v>
          </cell>
        </row>
        <row r="167">
          <cell r="F167" t="str">
            <v>SDR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S167">
            <v>24146.373333327294</v>
          </cell>
          <cell r="AT167">
            <v>27285401.866659842</v>
          </cell>
          <cell r="AW167">
            <v>28935300</v>
          </cell>
          <cell r="BA167">
            <v>2414637.3333327295</v>
          </cell>
          <cell r="BB167">
            <v>2728540186.6659842</v>
          </cell>
        </row>
        <row r="168">
          <cell r="AJ168">
            <v>0</v>
          </cell>
          <cell r="AK168">
            <v>0</v>
          </cell>
          <cell r="AM168">
            <v>0</v>
          </cell>
          <cell r="AN168">
            <v>0</v>
          </cell>
          <cell r="AS168">
            <v>0</v>
          </cell>
          <cell r="AT168">
            <v>0</v>
          </cell>
          <cell r="BA168">
            <v>0</v>
          </cell>
          <cell r="BB168">
            <v>0</v>
          </cell>
        </row>
        <row r="169"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S169">
            <v>0</v>
          </cell>
          <cell r="AT169">
            <v>0</v>
          </cell>
          <cell r="BA169">
            <v>0</v>
          </cell>
          <cell r="BB169">
            <v>0</v>
          </cell>
        </row>
        <row r="170">
          <cell r="F170" t="str">
            <v>SDR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S170">
            <v>82413.333333312723</v>
          </cell>
          <cell r="AT170">
            <v>93127066.666643381</v>
          </cell>
          <cell r="AW170">
            <v>99380691</v>
          </cell>
          <cell r="BA170">
            <v>8176934.6666646218</v>
          </cell>
          <cell r="BB170">
            <v>9239936173.3310223</v>
          </cell>
        </row>
        <row r="171"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S171">
            <v>0</v>
          </cell>
          <cell r="AT171">
            <v>0</v>
          </cell>
          <cell r="BA171">
            <v>0</v>
          </cell>
          <cell r="BB171">
            <v>0</v>
          </cell>
        </row>
        <row r="172"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S172">
            <v>0</v>
          </cell>
          <cell r="AT172">
            <v>0</v>
          </cell>
          <cell r="BA172">
            <v>0</v>
          </cell>
          <cell r="BB172">
            <v>0</v>
          </cell>
        </row>
        <row r="173">
          <cell r="F173" t="str">
            <v>SDR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S173">
            <v>59519.999999985121</v>
          </cell>
          <cell r="AT173">
            <v>67257599.999983191</v>
          </cell>
          <cell r="AW173">
            <v>70313405.939999998</v>
          </cell>
          <cell r="BA173">
            <v>5951999.9999985117</v>
          </cell>
          <cell r="BB173">
            <v>6725759999.9983187</v>
          </cell>
        </row>
        <row r="174"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S174">
            <v>0</v>
          </cell>
          <cell r="AT174">
            <v>0</v>
          </cell>
          <cell r="BA174">
            <v>0</v>
          </cell>
          <cell r="BB174">
            <v>0</v>
          </cell>
        </row>
        <row r="175">
          <cell r="AJ175">
            <v>0</v>
          </cell>
          <cell r="AK175">
            <v>0</v>
          </cell>
          <cell r="AM175">
            <v>0</v>
          </cell>
          <cell r="AN175">
            <v>0</v>
          </cell>
          <cell r="AS175">
            <v>0</v>
          </cell>
          <cell r="AT175">
            <v>0</v>
          </cell>
          <cell r="BA175">
            <v>0</v>
          </cell>
          <cell r="BB175">
            <v>0</v>
          </cell>
        </row>
        <row r="176">
          <cell r="F176" t="str">
            <v>SDR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S176">
            <v>66839.999999983294</v>
          </cell>
          <cell r="AT176">
            <v>75529199.99998112</v>
          </cell>
          <cell r="AW176">
            <v>77207043</v>
          </cell>
          <cell r="BA176">
            <v>6500587.5066650417</v>
          </cell>
          <cell r="BB176">
            <v>7345663882.531497</v>
          </cell>
        </row>
        <row r="177">
          <cell r="AJ177">
            <v>0</v>
          </cell>
          <cell r="AK177">
            <v>0</v>
          </cell>
          <cell r="AM177">
            <v>0</v>
          </cell>
          <cell r="AN177">
            <v>0</v>
          </cell>
          <cell r="AS177">
            <v>0</v>
          </cell>
          <cell r="AT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M178">
            <v>0</v>
          </cell>
          <cell r="AN178">
            <v>0</v>
          </cell>
          <cell r="AS178">
            <v>0</v>
          </cell>
          <cell r="AT178">
            <v>0</v>
          </cell>
          <cell r="BA178">
            <v>0</v>
          </cell>
          <cell r="BB178">
            <v>0</v>
          </cell>
        </row>
        <row r="179">
          <cell r="F179" t="str">
            <v>SDR</v>
          </cell>
          <cell r="AH179">
            <v>1487720176.9380002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S179">
            <v>116586.66386663751</v>
          </cell>
          <cell r="AT179">
            <v>131742930.16930038</v>
          </cell>
          <cell r="AW179">
            <v>69173784</v>
          </cell>
          <cell r="BA179">
            <v>11658666.38666375</v>
          </cell>
          <cell r="BB179">
            <v>13174293016.930037</v>
          </cell>
        </row>
        <row r="180"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S180">
            <v>0</v>
          </cell>
          <cell r="AT180">
            <v>0</v>
          </cell>
          <cell r="BA180">
            <v>0</v>
          </cell>
          <cell r="BB180">
            <v>0</v>
          </cell>
        </row>
        <row r="181"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S181">
            <v>0</v>
          </cell>
          <cell r="AT181">
            <v>0</v>
          </cell>
          <cell r="BA181">
            <v>0</v>
          </cell>
          <cell r="BB181">
            <v>0</v>
          </cell>
        </row>
        <row r="182">
          <cell r="F182" t="str">
            <v>SDR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S182">
            <v>39186.666666656871</v>
          </cell>
          <cell r="AT182">
            <v>44280933.333322264</v>
          </cell>
          <cell r="AW182">
            <v>46507829</v>
          </cell>
          <cell r="BA182">
            <v>3918666.6666656868</v>
          </cell>
          <cell r="BB182">
            <v>4428093333.3322258</v>
          </cell>
        </row>
        <row r="183"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S183">
            <v>0</v>
          </cell>
          <cell r="AT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S184">
            <v>0</v>
          </cell>
          <cell r="AT184">
            <v>0</v>
          </cell>
          <cell r="BA184">
            <v>0</v>
          </cell>
          <cell r="BB184">
            <v>0</v>
          </cell>
        </row>
        <row r="185">
          <cell r="F185" t="str">
            <v>SDR</v>
          </cell>
          <cell r="AH185">
            <v>7958466000.000001</v>
          </cell>
          <cell r="AJ185">
            <v>3906666.66666569</v>
          </cell>
          <cell r="AK185">
            <v>4414533333.3322296</v>
          </cell>
          <cell r="AM185">
            <v>0</v>
          </cell>
          <cell r="AN185">
            <v>0</v>
          </cell>
          <cell r="AS185">
            <v>0</v>
          </cell>
          <cell r="AT185">
            <v>0</v>
          </cell>
          <cell r="BA185">
            <v>18926994.666661933</v>
          </cell>
          <cell r="BB185">
            <v>21387503973.327984</v>
          </cell>
          <cell r="BD185">
            <v>5861721.205902948</v>
          </cell>
          <cell r="BE185">
            <v>6888108589.0565538</v>
          </cell>
        </row>
        <row r="186"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S186">
            <v>0</v>
          </cell>
          <cell r="AT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S187">
            <v>0</v>
          </cell>
          <cell r="AT187">
            <v>0</v>
          </cell>
          <cell r="BA187">
            <v>0</v>
          </cell>
          <cell r="BB187">
            <v>0</v>
          </cell>
        </row>
        <row r="188">
          <cell r="F188" t="str">
            <v>SDR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S188">
            <v>243173.33333327255</v>
          </cell>
          <cell r="AT188">
            <v>274785866.66659796</v>
          </cell>
          <cell r="AW188">
            <v>281558513.40999997</v>
          </cell>
          <cell r="BA188">
            <v>24317333.333327252</v>
          </cell>
          <cell r="BB188">
            <v>27478586666.659794</v>
          </cell>
        </row>
        <row r="189"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S189">
            <v>0</v>
          </cell>
          <cell r="AT189">
            <v>0</v>
          </cell>
          <cell r="BA189">
            <v>0</v>
          </cell>
          <cell r="BB189">
            <v>0</v>
          </cell>
        </row>
        <row r="190"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S190">
            <v>0</v>
          </cell>
          <cell r="AT190">
            <v>0</v>
          </cell>
          <cell r="BA190">
            <v>0</v>
          </cell>
          <cell r="BB190">
            <v>0</v>
          </cell>
        </row>
        <row r="191">
          <cell r="F191" t="str">
            <v>SDR</v>
          </cell>
          <cell r="AH191">
            <v>5407498546.9200001</v>
          </cell>
          <cell r="AJ191">
            <v>3999999.9999989998</v>
          </cell>
          <cell r="AK191">
            <v>4519999999.9988699</v>
          </cell>
          <cell r="AM191">
            <v>0</v>
          </cell>
          <cell r="AN191">
            <v>0</v>
          </cell>
          <cell r="AS191">
            <v>0</v>
          </cell>
          <cell r="AT191">
            <v>0</v>
          </cell>
          <cell r="BA191">
            <v>10330226.133330749</v>
          </cell>
          <cell r="BB191">
            <v>11673155530.663746</v>
          </cell>
          <cell r="BD191">
            <v>4532715.0779896015</v>
          </cell>
          <cell r="BE191">
            <v>5326393488.1455803</v>
          </cell>
        </row>
        <row r="192"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S192">
            <v>0</v>
          </cell>
          <cell r="AT192">
            <v>0</v>
          </cell>
          <cell r="BA192">
            <v>0</v>
          </cell>
          <cell r="BB192">
            <v>0</v>
          </cell>
        </row>
        <row r="193">
          <cell r="AJ193">
            <v>0</v>
          </cell>
          <cell r="AK193">
            <v>0</v>
          </cell>
          <cell r="AM193">
            <v>0</v>
          </cell>
          <cell r="AN193">
            <v>0</v>
          </cell>
          <cell r="AS193">
            <v>0</v>
          </cell>
          <cell r="AT193">
            <v>0</v>
          </cell>
          <cell r="BA193">
            <v>0</v>
          </cell>
          <cell r="BB193">
            <v>0</v>
          </cell>
        </row>
        <row r="194">
          <cell r="F194" t="str">
            <v>SDR</v>
          </cell>
          <cell r="AH194">
            <v>440980483.87800002</v>
          </cell>
          <cell r="AJ194">
            <v>1333333.3333330001</v>
          </cell>
          <cell r="AK194">
            <v>1506666666.66629</v>
          </cell>
          <cell r="AM194">
            <v>0</v>
          </cell>
          <cell r="AN194">
            <v>0</v>
          </cell>
          <cell r="AS194">
            <v>0</v>
          </cell>
          <cell r="AT194">
            <v>0</v>
          </cell>
          <cell r="BA194">
            <v>807328.65333313146</v>
          </cell>
          <cell r="BB194">
            <v>912281378.2664386</v>
          </cell>
          <cell r="BD194">
            <v>1371057.19237435</v>
          </cell>
          <cell r="BE194">
            <v>1611129306.7590985</v>
          </cell>
        </row>
        <row r="195"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S195">
            <v>0</v>
          </cell>
          <cell r="AT195">
            <v>0</v>
          </cell>
          <cell r="BA195">
            <v>0</v>
          </cell>
          <cell r="BB195">
            <v>0</v>
          </cell>
        </row>
        <row r="196"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S196">
            <v>0</v>
          </cell>
          <cell r="AT196">
            <v>0</v>
          </cell>
          <cell r="BA196">
            <v>0</v>
          </cell>
          <cell r="BB196">
            <v>0</v>
          </cell>
        </row>
        <row r="197">
          <cell r="F197" t="str">
            <v>SDR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S197">
            <v>21266.666666661349</v>
          </cell>
          <cell r="AT197">
            <v>24031333.333327323</v>
          </cell>
          <cell r="AW197">
            <v>25807245</v>
          </cell>
          <cell r="BA197">
            <v>2126666.6666661347</v>
          </cell>
          <cell r="BB197">
            <v>2403133333.3327322</v>
          </cell>
          <cell r="BD197">
            <v>3279568.8041594457</v>
          </cell>
          <cell r="BE197">
            <v>3853821301.7677641</v>
          </cell>
        </row>
        <row r="198"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S198">
            <v>0</v>
          </cell>
          <cell r="AT198">
            <v>0</v>
          </cell>
          <cell r="BA198">
            <v>0</v>
          </cell>
          <cell r="BB198">
            <v>0</v>
          </cell>
        </row>
        <row r="199"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S199">
            <v>0</v>
          </cell>
          <cell r="AT199">
            <v>0</v>
          </cell>
          <cell r="BA199">
            <v>0</v>
          </cell>
          <cell r="BB199">
            <v>0</v>
          </cell>
        </row>
        <row r="200">
          <cell r="F200" t="str">
            <v>SDR</v>
          </cell>
          <cell r="AH200">
            <v>2937756969.9000001</v>
          </cell>
          <cell r="AJ200">
            <v>1999999.9999994999</v>
          </cell>
          <cell r="AK200">
            <v>2259999999.9994349</v>
          </cell>
          <cell r="AM200">
            <v>0</v>
          </cell>
          <cell r="AN200">
            <v>0</v>
          </cell>
          <cell r="AS200">
            <v>0</v>
          </cell>
          <cell r="AT200">
            <v>0</v>
          </cell>
          <cell r="AW200">
            <v>11592621.18</v>
          </cell>
          <cell r="BA200">
            <v>3643061.9999990892</v>
          </cell>
          <cell r="BB200">
            <v>4116660059.998971</v>
          </cell>
          <cell r="BD200">
            <v>2435952.7892027735</v>
          </cell>
          <cell r="BE200">
            <v>2862488122.5921788</v>
          </cell>
        </row>
        <row r="201">
          <cell r="AJ201">
            <v>0</v>
          </cell>
          <cell r="AK201">
            <v>0</v>
          </cell>
          <cell r="AM201">
            <v>0</v>
          </cell>
          <cell r="AN201">
            <v>0</v>
          </cell>
          <cell r="AS201">
            <v>0</v>
          </cell>
          <cell r="AT201">
            <v>0</v>
          </cell>
          <cell r="BA201">
            <v>0</v>
          </cell>
          <cell r="BB201">
            <v>0</v>
          </cell>
        </row>
        <row r="202">
          <cell r="AJ202">
            <v>0</v>
          </cell>
          <cell r="AK202">
            <v>0</v>
          </cell>
          <cell r="AM202">
            <v>0</v>
          </cell>
          <cell r="AN202">
            <v>0</v>
          </cell>
          <cell r="AS202">
            <v>0</v>
          </cell>
          <cell r="AT202">
            <v>0</v>
          </cell>
          <cell r="BA202">
            <v>0</v>
          </cell>
          <cell r="BB202">
            <v>0</v>
          </cell>
        </row>
        <row r="203">
          <cell r="F203" t="str">
            <v>SDR</v>
          </cell>
          <cell r="AH203">
            <v>4303584000</v>
          </cell>
          <cell r="AJ203">
            <v>3626666.6666657599</v>
          </cell>
          <cell r="AK203">
            <v>4098133333.3323088</v>
          </cell>
          <cell r="AM203">
            <v>0</v>
          </cell>
          <cell r="AN203">
            <v>0</v>
          </cell>
          <cell r="AS203">
            <v>72533.333333315197</v>
          </cell>
          <cell r="AT203">
            <v>81962666.666646168</v>
          </cell>
          <cell r="AW203">
            <v>40726303.739999995</v>
          </cell>
          <cell r="BA203">
            <v>7253333.3333315197</v>
          </cell>
          <cell r="BB203">
            <v>8196266666.6646175</v>
          </cell>
        </row>
        <row r="204"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S204">
            <v>0</v>
          </cell>
          <cell r="AT204">
            <v>0</v>
          </cell>
          <cell r="BA204">
            <v>0</v>
          </cell>
          <cell r="BB204">
            <v>0</v>
          </cell>
        </row>
        <row r="205"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S205">
            <v>0</v>
          </cell>
          <cell r="AT205">
            <v>0</v>
          </cell>
          <cell r="BA205">
            <v>0</v>
          </cell>
          <cell r="BB205">
            <v>0</v>
          </cell>
        </row>
        <row r="206">
          <cell r="F206" t="str">
            <v>SDR</v>
          </cell>
          <cell r="AH206">
            <v>12075350400</v>
          </cell>
          <cell r="AJ206">
            <v>10175999.999997456</v>
          </cell>
          <cell r="AK206">
            <v>11498879999.997126</v>
          </cell>
          <cell r="AM206">
            <v>0</v>
          </cell>
          <cell r="AN206">
            <v>0</v>
          </cell>
          <cell r="AS206">
            <v>152639.99999996184</v>
          </cell>
          <cell r="AT206">
            <v>172483199.99995688</v>
          </cell>
          <cell r="AW206">
            <v>57702982.590000004</v>
          </cell>
          <cell r="BA206">
            <v>15263999.999996183</v>
          </cell>
          <cell r="BB206">
            <v>17248319999.995686</v>
          </cell>
          <cell r="BD206">
            <v>0</v>
          </cell>
          <cell r="BE206">
            <v>0</v>
          </cell>
        </row>
        <row r="207"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S207">
            <v>0</v>
          </cell>
          <cell r="AT207">
            <v>0</v>
          </cell>
          <cell r="BA207">
            <v>0</v>
          </cell>
          <cell r="BB207">
            <v>0</v>
          </cell>
        </row>
        <row r="208"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S208">
            <v>0</v>
          </cell>
          <cell r="AT208">
            <v>0</v>
          </cell>
          <cell r="BA208">
            <v>0</v>
          </cell>
          <cell r="BB208">
            <v>0</v>
          </cell>
        </row>
        <row r="209">
          <cell r="F209" t="str">
            <v>SDR</v>
          </cell>
          <cell r="AH209">
            <v>1013525248.806</v>
          </cell>
          <cell r="AJ209">
            <v>1599999.9999996</v>
          </cell>
          <cell r="AK209">
            <v>1807999999.999548</v>
          </cell>
          <cell r="AM209">
            <v>0</v>
          </cell>
          <cell r="AN209">
            <v>0</v>
          </cell>
          <cell r="AS209">
            <v>0</v>
          </cell>
          <cell r="AT209">
            <v>0</v>
          </cell>
          <cell r="BA209">
            <v>1497247.6399996257</v>
          </cell>
          <cell r="BB209">
            <v>1691889833.1995771</v>
          </cell>
          <cell r="BD209">
            <v>507291.16117850953</v>
          </cell>
          <cell r="BE209">
            <v>596117843.50086653</v>
          </cell>
        </row>
        <row r="210"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S210">
            <v>0</v>
          </cell>
          <cell r="AT210">
            <v>0</v>
          </cell>
          <cell r="BA210">
            <v>0</v>
          </cell>
          <cell r="BB210">
            <v>0</v>
          </cell>
        </row>
        <row r="211"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S211">
            <v>0</v>
          </cell>
          <cell r="AT211">
            <v>0</v>
          </cell>
          <cell r="BA211">
            <v>0</v>
          </cell>
          <cell r="BB211">
            <v>0</v>
          </cell>
        </row>
        <row r="212">
          <cell r="F212" t="str">
            <v>SDR</v>
          </cell>
          <cell r="AH212">
            <v>204898365.01800004</v>
          </cell>
          <cell r="AJ212">
            <v>556341.55999986082</v>
          </cell>
          <cell r="AK212">
            <v>628665962.79984272</v>
          </cell>
          <cell r="AM212">
            <v>0</v>
          </cell>
          <cell r="AN212">
            <v>0</v>
          </cell>
          <cell r="AS212">
            <v>0</v>
          </cell>
          <cell r="AT212">
            <v>0</v>
          </cell>
          <cell r="BA212">
            <v>669625.58666649938</v>
          </cell>
          <cell r="BB212">
            <v>756676912.93314433</v>
          </cell>
          <cell r="BD212">
            <v>407712.20961525128</v>
          </cell>
          <cell r="BE212">
            <v>479102617.51888174</v>
          </cell>
        </row>
        <row r="213"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S213">
            <v>0</v>
          </cell>
          <cell r="AT213">
            <v>0</v>
          </cell>
          <cell r="BA213">
            <v>0</v>
          </cell>
          <cell r="BB213">
            <v>0</v>
          </cell>
        </row>
        <row r="214"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S214">
            <v>0</v>
          </cell>
          <cell r="AT214">
            <v>0</v>
          </cell>
          <cell r="BA214">
            <v>0</v>
          </cell>
          <cell r="BB214">
            <v>0</v>
          </cell>
        </row>
        <row r="215">
          <cell r="F215" t="str">
            <v>SDR</v>
          </cell>
          <cell r="AH215">
            <v>2337808943.9879999</v>
          </cell>
          <cell r="AJ215">
            <v>4397752.0799989002</v>
          </cell>
          <cell r="AK215">
            <v>4969459850.398757</v>
          </cell>
          <cell r="AM215">
            <v>0</v>
          </cell>
          <cell r="AN215">
            <v>0</v>
          </cell>
          <cell r="AS215">
            <v>0</v>
          </cell>
          <cell r="AT215">
            <v>0</v>
          </cell>
          <cell r="BA215">
            <v>2585856.7199993534</v>
          </cell>
          <cell r="BB215">
            <v>2922018093.5992694</v>
          </cell>
          <cell r="BD215">
            <v>2584168.5961871753</v>
          </cell>
          <cell r="BE215">
            <v>3036656517.3795495</v>
          </cell>
        </row>
        <row r="216"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S216">
            <v>0</v>
          </cell>
          <cell r="AT216">
            <v>0</v>
          </cell>
          <cell r="BA216">
            <v>0</v>
          </cell>
          <cell r="BB216">
            <v>0</v>
          </cell>
        </row>
        <row r="217"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S217">
            <v>0</v>
          </cell>
          <cell r="AT217">
            <v>0</v>
          </cell>
          <cell r="BA217">
            <v>0</v>
          </cell>
          <cell r="BB217">
            <v>0</v>
          </cell>
        </row>
        <row r="218">
          <cell r="F218" t="str">
            <v>SDR</v>
          </cell>
          <cell r="AJ218">
            <v>133333.33333329999</v>
          </cell>
          <cell r="AK218">
            <v>150666666.66662899</v>
          </cell>
          <cell r="AM218">
            <v>0</v>
          </cell>
          <cell r="AN218">
            <v>0</v>
          </cell>
          <cell r="AS218">
            <v>1333.3333333329999</v>
          </cell>
          <cell r="AT218">
            <v>1506666.66666629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S219">
            <v>0</v>
          </cell>
          <cell r="AT219">
            <v>0</v>
          </cell>
          <cell r="BA219">
            <v>0</v>
          </cell>
          <cell r="BB219">
            <v>0</v>
          </cell>
        </row>
        <row r="220"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S220">
            <v>0</v>
          </cell>
          <cell r="AT220">
            <v>0</v>
          </cell>
          <cell r="BA220">
            <v>0</v>
          </cell>
          <cell r="BB220">
            <v>0</v>
          </cell>
        </row>
        <row r="221">
          <cell r="F221" t="str">
            <v>SDR</v>
          </cell>
          <cell r="AH221">
            <v>1174776348.4559999</v>
          </cell>
          <cell r="AJ221">
            <v>666666.66666650004</v>
          </cell>
          <cell r="AK221">
            <v>753333333.33314502</v>
          </cell>
          <cell r="AM221">
            <v>0</v>
          </cell>
          <cell r="AN221">
            <v>0</v>
          </cell>
          <cell r="AS221">
            <v>6666.6666666649999</v>
          </cell>
          <cell r="AT221">
            <v>7533333.3333314499</v>
          </cell>
          <cell r="BA221">
            <v>989993.97333308577</v>
          </cell>
          <cell r="BB221">
            <v>1118693189.8663869</v>
          </cell>
          <cell r="BD221">
            <v>2879436.2100207973</v>
          </cell>
          <cell r="BE221">
            <v>3383625490.3954387</v>
          </cell>
        </row>
        <row r="222"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S222">
            <v>0</v>
          </cell>
          <cell r="AT222">
            <v>0</v>
          </cell>
          <cell r="BA222">
            <v>0</v>
          </cell>
          <cell r="BB222">
            <v>0</v>
          </cell>
        </row>
        <row r="223">
          <cell r="AJ223">
            <v>0</v>
          </cell>
          <cell r="AK223">
            <v>0</v>
          </cell>
          <cell r="AM223">
            <v>0</v>
          </cell>
          <cell r="AN223">
            <v>0</v>
          </cell>
          <cell r="AS223">
            <v>0</v>
          </cell>
          <cell r="AT223">
            <v>0</v>
          </cell>
          <cell r="BA223">
            <v>0</v>
          </cell>
          <cell r="BB223">
            <v>0</v>
          </cell>
        </row>
        <row r="224">
          <cell r="F224" t="str">
            <v>SDR</v>
          </cell>
          <cell r="AJ224">
            <v>399999.9999999</v>
          </cell>
          <cell r="AK224">
            <v>451999999.99988699</v>
          </cell>
          <cell r="AM224">
            <v>0</v>
          </cell>
          <cell r="AN224">
            <v>0</v>
          </cell>
          <cell r="AS224">
            <v>3999.999999999</v>
          </cell>
          <cell r="AT224">
            <v>4519999.9999988703</v>
          </cell>
          <cell r="BA224">
            <v>0</v>
          </cell>
          <cell r="BB224">
            <v>0</v>
          </cell>
          <cell r="BD224">
            <v>205658.57885615251</v>
          </cell>
          <cell r="BE224">
            <v>241669396.01386479</v>
          </cell>
        </row>
        <row r="225"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S225">
            <v>0</v>
          </cell>
          <cell r="AT225">
            <v>0</v>
          </cell>
          <cell r="BA225">
            <v>0</v>
          </cell>
          <cell r="BB225">
            <v>0</v>
          </cell>
        </row>
        <row r="226"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S226">
            <v>0</v>
          </cell>
          <cell r="AT226">
            <v>0</v>
          </cell>
          <cell r="BA226">
            <v>0</v>
          </cell>
          <cell r="BB226">
            <v>0</v>
          </cell>
        </row>
        <row r="227">
          <cell r="F227" t="str">
            <v>SDR</v>
          </cell>
          <cell r="AH227">
            <v>816749455.57200015</v>
          </cell>
          <cell r="AJ227">
            <v>799999.9999998</v>
          </cell>
          <cell r="AK227">
            <v>903999999.99977398</v>
          </cell>
          <cell r="AM227">
            <v>0</v>
          </cell>
          <cell r="AN227">
            <v>0</v>
          </cell>
          <cell r="AS227">
            <v>7999.999999998</v>
          </cell>
          <cell r="AT227">
            <v>9039999.9999977406</v>
          </cell>
          <cell r="AW227">
            <v>4746600</v>
          </cell>
          <cell r="BA227">
            <v>688281.67999982787</v>
          </cell>
          <cell r="BB227">
            <v>777758298.39980555</v>
          </cell>
          <cell r="BD227">
            <v>1756296.842287695</v>
          </cell>
          <cell r="BE227">
            <v>2063824419.3722703</v>
          </cell>
        </row>
        <row r="228"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S228">
            <v>0</v>
          </cell>
          <cell r="AT228">
            <v>0</v>
          </cell>
          <cell r="BA228">
            <v>0</v>
          </cell>
          <cell r="BB228">
            <v>0</v>
          </cell>
        </row>
        <row r="229"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S229">
            <v>0</v>
          </cell>
          <cell r="AT229">
            <v>0</v>
          </cell>
          <cell r="BA229">
            <v>0</v>
          </cell>
          <cell r="BB229">
            <v>0</v>
          </cell>
        </row>
        <row r="230">
          <cell r="F230" t="str">
            <v>SDR</v>
          </cell>
          <cell r="AJ230">
            <v>33596760.306658268</v>
          </cell>
          <cell r="AM230">
            <v>947866.66666642972</v>
          </cell>
          <cell r="AN230">
            <v>1071089333.3330656</v>
          </cell>
          <cell r="AS230">
            <v>3603957.7770657656</v>
          </cell>
          <cell r="AT230">
            <v>4072472288.0843153</v>
          </cell>
          <cell r="BA230">
            <v>397184121.19990075</v>
          </cell>
          <cell r="BB230">
            <v>448818056955.88782</v>
          </cell>
        </row>
        <row r="231">
          <cell r="F231" t="str">
            <v>USD</v>
          </cell>
          <cell r="AJ231">
            <v>34016719.810500003</v>
          </cell>
          <cell r="AM231">
            <v>959715.00000000012</v>
          </cell>
          <cell r="AN231">
            <v>1084477950.0000002</v>
          </cell>
          <cell r="AS231">
            <v>3649007.2492800001</v>
          </cell>
          <cell r="AT231">
            <v>4123378191.6863999</v>
          </cell>
          <cell r="BA231">
            <v>402148922.71500009</v>
          </cell>
          <cell r="BB231">
            <v>454428282667.95013</v>
          </cell>
        </row>
        <row r="232"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S232">
            <v>0</v>
          </cell>
          <cell r="AT232">
            <v>0</v>
          </cell>
          <cell r="BA232">
            <v>0</v>
          </cell>
          <cell r="BB232">
            <v>0</v>
          </cell>
        </row>
        <row r="233">
          <cell r="F233" t="str">
            <v>SDR</v>
          </cell>
          <cell r="AJ233">
            <v>0</v>
          </cell>
          <cell r="AK233">
            <v>0</v>
          </cell>
          <cell r="AM233">
            <v>93512.719999976616</v>
          </cell>
          <cell r="AN233">
            <v>105669373.59997357</v>
          </cell>
          <cell r="AQ233">
            <v>109460900.8</v>
          </cell>
          <cell r="AS233">
            <v>34190.589349991445</v>
          </cell>
          <cell r="AT233">
            <v>38635365.965490334</v>
          </cell>
          <cell r="AW233">
            <v>41481666.859999999</v>
          </cell>
          <cell r="BA233">
            <v>4488610.7066655438</v>
          </cell>
          <cell r="BB233">
            <v>5072130098.5320644</v>
          </cell>
          <cell r="BG233">
            <v>96158.465500866543</v>
          </cell>
          <cell r="BH233">
            <v>112995812.81006826</v>
          </cell>
        </row>
        <row r="234"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S234">
            <v>0</v>
          </cell>
          <cell r="AT234">
            <v>0</v>
          </cell>
          <cell r="BA234">
            <v>0</v>
          </cell>
          <cell r="BB234">
            <v>0</v>
          </cell>
        </row>
        <row r="235"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S235">
            <v>0</v>
          </cell>
          <cell r="AT235">
            <v>0</v>
          </cell>
          <cell r="BA235">
            <v>0</v>
          </cell>
          <cell r="BB235">
            <v>0</v>
          </cell>
        </row>
        <row r="236">
          <cell r="F236" t="str">
            <v>SDR</v>
          </cell>
          <cell r="AJ236">
            <v>0</v>
          </cell>
          <cell r="AK236">
            <v>0</v>
          </cell>
          <cell r="AM236">
            <v>589694.82666651928</v>
          </cell>
          <cell r="AN236">
            <v>666355154.13316679</v>
          </cell>
          <cell r="AQ236">
            <v>692609134.82999992</v>
          </cell>
          <cell r="AS236">
            <v>215607.17609994608</v>
          </cell>
          <cell r="AT236">
            <v>243636108.99293908</v>
          </cell>
          <cell r="AW236">
            <v>252237766.73000002</v>
          </cell>
          <cell r="BA236">
            <v>28305352.359992921</v>
          </cell>
          <cell r="BB236">
            <v>31985048166.792</v>
          </cell>
          <cell r="BG236">
            <v>606379.00005545933</v>
          </cell>
          <cell r="BH236">
            <v>712555962.96517015</v>
          </cell>
        </row>
        <row r="237">
          <cell r="AJ237">
            <v>0</v>
          </cell>
          <cell r="AK237">
            <v>0</v>
          </cell>
          <cell r="AM237">
            <v>0</v>
          </cell>
          <cell r="AN237">
            <v>0</v>
          </cell>
          <cell r="AS237">
            <v>0</v>
          </cell>
          <cell r="AT237">
            <v>0</v>
          </cell>
          <cell r="BA237">
            <v>0</v>
          </cell>
          <cell r="BB237">
            <v>0</v>
          </cell>
        </row>
        <row r="238"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S238">
            <v>0</v>
          </cell>
          <cell r="AT238">
            <v>0</v>
          </cell>
          <cell r="BA238">
            <v>0</v>
          </cell>
          <cell r="BB238">
            <v>0</v>
          </cell>
        </row>
        <row r="239">
          <cell r="F239" t="str">
            <v>SDR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S239">
            <v>138795.05669996529</v>
          </cell>
          <cell r="AT239">
            <v>156838414.07096079</v>
          </cell>
          <cell r="AW239">
            <v>168168920</v>
          </cell>
          <cell r="BA239">
            <v>18506007.559995372</v>
          </cell>
          <cell r="BB239">
            <v>20911788542.794769</v>
          </cell>
          <cell r="BG239">
            <v>380591.90313691506</v>
          </cell>
          <cell r="BH239">
            <v>447233545.37618887</v>
          </cell>
        </row>
        <row r="240"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S240">
            <v>0</v>
          </cell>
          <cell r="AT240">
            <v>0</v>
          </cell>
          <cell r="BA240">
            <v>0</v>
          </cell>
          <cell r="BB240">
            <v>0</v>
          </cell>
        </row>
        <row r="241"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S241">
            <v>0</v>
          </cell>
          <cell r="AT241">
            <v>0</v>
          </cell>
          <cell r="BA241">
            <v>0</v>
          </cell>
          <cell r="BB241">
            <v>0</v>
          </cell>
        </row>
        <row r="242">
          <cell r="F242" t="str">
            <v>SDR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S242">
            <v>215999.99999994598</v>
          </cell>
          <cell r="AT242">
            <v>244079999.99993896</v>
          </cell>
          <cell r="AW242">
            <v>252588250</v>
          </cell>
          <cell r="BA242">
            <v>28534033.5733262</v>
          </cell>
          <cell r="BB242">
            <v>32243457937.858604</v>
          </cell>
          <cell r="BG242">
            <v>293413.43721837091</v>
          </cell>
          <cell r="BH242">
            <v>344790130.07530761</v>
          </cell>
        </row>
        <row r="243"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S243">
            <v>0</v>
          </cell>
          <cell r="AT243">
            <v>0</v>
          </cell>
          <cell r="BA243">
            <v>0</v>
          </cell>
          <cell r="BB243">
            <v>0</v>
          </cell>
        </row>
        <row r="244"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S244">
            <v>0</v>
          </cell>
          <cell r="AT244">
            <v>0</v>
          </cell>
          <cell r="BA244">
            <v>0</v>
          </cell>
          <cell r="BB244">
            <v>0</v>
          </cell>
        </row>
        <row r="245">
          <cell r="F245" t="str">
            <v>SDR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S245">
            <v>64846.655299983788</v>
          </cell>
          <cell r="AT245">
            <v>73276720.488981679</v>
          </cell>
          <cell r="AW245">
            <v>76679908.5</v>
          </cell>
          <cell r="BA245">
            <v>8646220.7066645045</v>
          </cell>
          <cell r="BB245">
            <v>9770229398.5308895</v>
          </cell>
        </row>
        <row r="246"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S246">
            <v>0</v>
          </cell>
          <cell r="AT246">
            <v>0</v>
          </cell>
          <cell r="BA246">
            <v>0</v>
          </cell>
          <cell r="BB246">
            <v>0</v>
          </cell>
        </row>
        <row r="247"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S247">
            <v>0</v>
          </cell>
          <cell r="AT247">
            <v>0</v>
          </cell>
          <cell r="BA247">
            <v>0</v>
          </cell>
          <cell r="BB247">
            <v>0</v>
          </cell>
        </row>
        <row r="248">
          <cell r="F248" t="str">
            <v>SDR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S248">
            <v>237999.99999994048</v>
          </cell>
          <cell r="AT248">
            <v>268939999.99993277</v>
          </cell>
          <cell r="AW248">
            <v>279364550</v>
          </cell>
          <cell r="BA248">
            <v>31457859.879992135</v>
          </cell>
          <cell r="BB248">
            <v>35547381664.391113</v>
          </cell>
        </row>
        <row r="249"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S249">
            <v>0</v>
          </cell>
          <cell r="AT249">
            <v>0</v>
          </cell>
          <cell r="BA249">
            <v>0</v>
          </cell>
          <cell r="BB249">
            <v>0</v>
          </cell>
        </row>
        <row r="250"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S250">
            <v>0</v>
          </cell>
          <cell r="AT250">
            <v>0</v>
          </cell>
          <cell r="BA250">
            <v>0</v>
          </cell>
          <cell r="BB250">
            <v>0</v>
          </cell>
        </row>
        <row r="251">
          <cell r="F251" t="str">
            <v>SDR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S251">
            <v>14999.999999996249</v>
          </cell>
          <cell r="AT251">
            <v>16949999.999995761</v>
          </cell>
          <cell r="AW251">
            <v>17661120</v>
          </cell>
          <cell r="BA251">
            <v>1950148.186666179</v>
          </cell>
          <cell r="BB251">
            <v>2203667450.9327822</v>
          </cell>
        </row>
        <row r="252"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S252">
            <v>0</v>
          </cell>
          <cell r="AT252">
            <v>0</v>
          </cell>
          <cell r="BA252">
            <v>0</v>
          </cell>
          <cell r="BB252">
            <v>0</v>
          </cell>
        </row>
        <row r="253"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S253">
            <v>0</v>
          </cell>
          <cell r="AT253">
            <v>0</v>
          </cell>
          <cell r="BA253">
            <v>0</v>
          </cell>
          <cell r="BB253">
            <v>0</v>
          </cell>
        </row>
        <row r="254">
          <cell r="F254" t="str">
            <v>SDR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S254">
            <v>71999.999999981999</v>
          </cell>
          <cell r="AT254">
            <v>81359999.99997966</v>
          </cell>
          <cell r="AW254">
            <v>87231720</v>
          </cell>
          <cell r="BA254">
            <v>9599999.9999975991</v>
          </cell>
          <cell r="BB254">
            <v>10847999999.997288</v>
          </cell>
        </row>
        <row r="255"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S255">
            <v>0</v>
          </cell>
          <cell r="AT255">
            <v>0</v>
          </cell>
          <cell r="BA255">
            <v>0</v>
          </cell>
          <cell r="BB255">
            <v>0</v>
          </cell>
        </row>
        <row r="256"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S256">
            <v>0</v>
          </cell>
          <cell r="AT256">
            <v>0</v>
          </cell>
          <cell r="BA256">
            <v>0</v>
          </cell>
          <cell r="BB256">
            <v>0</v>
          </cell>
        </row>
        <row r="257">
          <cell r="F257" t="str">
            <v>SDR</v>
          </cell>
          <cell r="AH257">
            <v>1990993330.4400003</v>
          </cell>
          <cell r="AJ257">
            <v>634334.87999984133</v>
          </cell>
          <cell r="AK257">
            <v>716798414.39982069</v>
          </cell>
          <cell r="AM257">
            <v>0</v>
          </cell>
          <cell r="AN257">
            <v>0</v>
          </cell>
          <cell r="AS257">
            <v>104510.92169997386</v>
          </cell>
          <cell r="AT257">
            <v>118097341.52097046</v>
          </cell>
          <cell r="AW257">
            <v>127015688.64</v>
          </cell>
          <cell r="BA257">
            <v>14978281.613329589</v>
          </cell>
          <cell r="BB257">
            <v>16925458223.062435</v>
          </cell>
          <cell r="BD257">
            <v>365097.16077816288</v>
          </cell>
          <cell r="BE257">
            <v>429025673.63041919</v>
          </cell>
        </row>
        <row r="258"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S258">
            <v>0</v>
          </cell>
          <cell r="AT258">
            <v>0</v>
          </cell>
          <cell r="BA258">
            <v>0</v>
          </cell>
          <cell r="BB258">
            <v>0</v>
          </cell>
        </row>
        <row r="259"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S259">
            <v>0</v>
          </cell>
          <cell r="AT259">
            <v>0</v>
          </cell>
          <cell r="BA259">
            <v>0</v>
          </cell>
          <cell r="BB259">
            <v>0</v>
          </cell>
        </row>
        <row r="260">
          <cell r="F260" t="str">
            <v>SDR</v>
          </cell>
          <cell r="AH260">
            <v>1875729854.7540007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S260">
            <v>37999.999999990498</v>
          </cell>
          <cell r="AT260">
            <v>42939999.999989264</v>
          </cell>
          <cell r="AW260">
            <v>15795470</v>
          </cell>
          <cell r="BA260">
            <v>3290843.9999991772</v>
          </cell>
          <cell r="BB260">
            <v>3718653719.9990702</v>
          </cell>
          <cell r="BD260">
            <v>1826065.8296360485</v>
          </cell>
          <cell r="BE260">
            <v>2145809956.4053204</v>
          </cell>
        </row>
        <row r="261"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S261">
            <v>0</v>
          </cell>
          <cell r="AT261">
            <v>0</v>
          </cell>
          <cell r="BA261">
            <v>0</v>
          </cell>
          <cell r="BB261">
            <v>0</v>
          </cell>
        </row>
        <row r="262"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S262">
            <v>0</v>
          </cell>
          <cell r="AT262">
            <v>0</v>
          </cell>
          <cell r="BA262">
            <v>0</v>
          </cell>
          <cell r="BB262">
            <v>0</v>
          </cell>
        </row>
        <row r="263">
          <cell r="F263" t="str">
            <v>SDR</v>
          </cell>
          <cell r="AH263">
            <v>2042187927.1380002</v>
          </cell>
          <cell r="AJ263">
            <v>1199999.9999996999</v>
          </cell>
          <cell r="AK263">
            <v>1355999999.999661</v>
          </cell>
          <cell r="AM263">
            <v>0</v>
          </cell>
          <cell r="AN263">
            <v>0</v>
          </cell>
          <cell r="AS263">
            <v>67393.386799983142</v>
          </cell>
          <cell r="AT263">
            <v>76154527.083980948</v>
          </cell>
          <cell r="AW263">
            <v>69241440</v>
          </cell>
          <cell r="BA263">
            <v>9506753.9599976223</v>
          </cell>
          <cell r="BB263">
            <v>10742631974.797314</v>
          </cell>
          <cell r="BD263">
            <v>835169.32920103986</v>
          </cell>
          <cell r="BE263">
            <v>981407478.74414182</v>
          </cell>
        </row>
        <row r="264"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S264">
            <v>0</v>
          </cell>
          <cell r="AT264">
            <v>0</v>
          </cell>
          <cell r="BA264">
            <v>0</v>
          </cell>
          <cell r="BB264">
            <v>0</v>
          </cell>
        </row>
        <row r="265"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S265">
            <v>0</v>
          </cell>
          <cell r="AT265">
            <v>0</v>
          </cell>
          <cell r="BA265">
            <v>0</v>
          </cell>
          <cell r="BB265">
            <v>0</v>
          </cell>
        </row>
        <row r="266">
          <cell r="F266" t="str">
            <v>SDR</v>
          </cell>
          <cell r="AH266">
            <v>9493200000</v>
          </cell>
          <cell r="AJ266">
            <v>11999999.999996999</v>
          </cell>
          <cell r="AK266">
            <v>13559999999.996609</v>
          </cell>
          <cell r="AM266">
            <v>0</v>
          </cell>
          <cell r="AN266">
            <v>0</v>
          </cell>
          <cell r="AS266">
            <v>149999.99999996249</v>
          </cell>
          <cell r="AT266">
            <v>169499999.99995762</v>
          </cell>
          <cell r="AW266">
            <v>108554400</v>
          </cell>
          <cell r="BA266">
            <v>19999999.999995001</v>
          </cell>
          <cell r="BB266">
            <v>22599999999.99435</v>
          </cell>
          <cell r="BD266">
            <v>12339514.731369151</v>
          </cell>
          <cell r="BE266">
            <v>14500163760.831888</v>
          </cell>
        </row>
        <row r="267"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S267">
            <v>0</v>
          </cell>
          <cell r="AT267">
            <v>0</v>
          </cell>
          <cell r="BA267">
            <v>0</v>
          </cell>
          <cell r="BB267">
            <v>0</v>
          </cell>
        </row>
        <row r="268"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S268">
            <v>0</v>
          </cell>
          <cell r="AT268">
            <v>0</v>
          </cell>
          <cell r="BA268">
            <v>0</v>
          </cell>
          <cell r="BB268">
            <v>0</v>
          </cell>
        </row>
        <row r="269">
          <cell r="F269" t="str">
            <v>SDR</v>
          </cell>
          <cell r="AH269">
            <v>10241104943.214001</v>
          </cell>
          <cell r="AJ269">
            <v>3780217.5333323879</v>
          </cell>
          <cell r="AK269">
            <v>4271645812.6655984</v>
          </cell>
          <cell r="AM269">
            <v>0</v>
          </cell>
          <cell r="AN269">
            <v>0</v>
          </cell>
          <cell r="AS269">
            <v>230382.33736660908</v>
          </cell>
          <cell r="AT269">
            <v>260332041.22426826</v>
          </cell>
          <cell r="AW269">
            <v>121685561.69</v>
          </cell>
          <cell r="BA269">
            <v>19042548.173328571</v>
          </cell>
          <cell r="BB269">
            <v>21518079435.861286</v>
          </cell>
          <cell r="BD269">
            <v>4596341.578299826</v>
          </cell>
          <cell r="BE269">
            <v>5401160988.6601248</v>
          </cell>
        </row>
        <row r="270"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S270">
            <v>0</v>
          </cell>
          <cell r="AT270">
            <v>0</v>
          </cell>
          <cell r="BA270">
            <v>0</v>
          </cell>
          <cell r="BB270">
            <v>0</v>
          </cell>
        </row>
        <row r="271"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S271">
            <v>0</v>
          </cell>
          <cell r="AT271">
            <v>0</v>
          </cell>
          <cell r="BA271">
            <v>0</v>
          </cell>
          <cell r="BB271">
            <v>0</v>
          </cell>
        </row>
        <row r="272">
          <cell r="F272" t="str">
            <v>SDR</v>
          </cell>
          <cell r="AH272">
            <v>1493095748.904</v>
          </cell>
          <cell r="AJ272">
            <v>5333333.3333320003</v>
          </cell>
          <cell r="AK272">
            <v>6026666666.6651602</v>
          </cell>
          <cell r="AM272">
            <v>0</v>
          </cell>
          <cell r="AN272">
            <v>0</v>
          </cell>
          <cell r="AS272">
            <v>195999.99999995099</v>
          </cell>
          <cell r="AT272">
            <v>221479999.99994463</v>
          </cell>
          <cell r="AW272">
            <v>116291700</v>
          </cell>
          <cell r="BA272">
            <v>1258244.4266663522</v>
          </cell>
          <cell r="BB272">
            <v>1421816202.132978</v>
          </cell>
          <cell r="BD272">
            <v>4204575.408228769</v>
          </cell>
          <cell r="BE272">
            <v>4940796562.2096262</v>
          </cell>
        </row>
        <row r="273"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S273">
            <v>0</v>
          </cell>
          <cell r="AT273">
            <v>0</v>
          </cell>
          <cell r="BA273">
            <v>0</v>
          </cell>
          <cell r="BB273">
            <v>0</v>
          </cell>
        </row>
        <row r="274"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S274">
            <v>0</v>
          </cell>
          <cell r="AT274">
            <v>0</v>
          </cell>
          <cell r="BA274">
            <v>0</v>
          </cell>
          <cell r="BB274">
            <v>0</v>
          </cell>
        </row>
        <row r="275">
          <cell r="F275" t="str">
            <v>SDR</v>
          </cell>
          <cell r="AH275">
            <v>683185068.03600001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S275">
            <v>26666.666666659999</v>
          </cell>
          <cell r="AT275">
            <v>30133333.3333258</v>
          </cell>
          <cell r="AW275">
            <v>1780243.97</v>
          </cell>
          <cell r="BA275">
            <v>575725.83999985608</v>
          </cell>
          <cell r="BB275">
            <v>650570199.19983733</v>
          </cell>
          <cell r="BD275">
            <v>2710860.6835996532</v>
          </cell>
          <cell r="BE275">
            <v>3185532389.2979522</v>
          </cell>
        </row>
        <row r="276"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S276">
            <v>0</v>
          </cell>
          <cell r="AT276">
            <v>0</v>
          </cell>
          <cell r="BA276">
            <v>0</v>
          </cell>
          <cell r="BB276">
            <v>0</v>
          </cell>
        </row>
        <row r="277"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S277">
            <v>0</v>
          </cell>
          <cell r="AT277">
            <v>0</v>
          </cell>
          <cell r="BA277">
            <v>0</v>
          </cell>
          <cell r="BB277">
            <v>0</v>
          </cell>
        </row>
        <row r="278">
          <cell r="F278" t="str">
            <v>SDR</v>
          </cell>
          <cell r="AH278">
            <v>1074541162.1399996</v>
          </cell>
          <cell r="AJ278">
            <v>1279999.9999996799</v>
          </cell>
          <cell r="AK278">
            <v>1446399999.9996383</v>
          </cell>
          <cell r="AM278">
            <v>0</v>
          </cell>
          <cell r="AN278">
            <v>0</v>
          </cell>
          <cell r="AS278">
            <v>36896.105799990772</v>
          </cell>
          <cell r="AT278">
            <v>41692599.553989574</v>
          </cell>
          <cell r="AW278">
            <v>1887240</v>
          </cell>
          <cell r="BA278">
            <v>1157300.586666377</v>
          </cell>
          <cell r="BB278">
            <v>1307749662.933006</v>
          </cell>
          <cell r="BD278">
            <v>2088077.3818440209</v>
          </cell>
          <cell r="BE278">
            <v>2453699731.4049087</v>
          </cell>
        </row>
        <row r="279"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S279">
            <v>0</v>
          </cell>
          <cell r="AT279">
            <v>0</v>
          </cell>
          <cell r="BA279">
            <v>0</v>
          </cell>
          <cell r="BB279">
            <v>0</v>
          </cell>
        </row>
        <row r="280"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S280">
            <v>0</v>
          </cell>
          <cell r="AT280">
            <v>0</v>
          </cell>
          <cell r="BA280">
            <v>0</v>
          </cell>
          <cell r="BB280">
            <v>0</v>
          </cell>
        </row>
        <row r="281">
          <cell r="F281" t="str">
            <v>SDR</v>
          </cell>
          <cell r="AH281">
            <v>3488662649.9519997</v>
          </cell>
          <cell r="AJ281">
            <v>1273333.333333015</v>
          </cell>
          <cell r="AK281">
            <v>1438866666.666307</v>
          </cell>
          <cell r="AM281">
            <v>0</v>
          </cell>
          <cell r="AN281">
            <v>0</v>
          </cell>
          <cell r="AS281">
            <v>110808.87823330563</v>
          </cell>
          <cell r="AT281">
            <v>125214032.40363537</v>
          </cell>
          <cell r="AW281">
            <v>16392668.18</v>
          </cell>
          <cell r="BA281">
            <v>3443476.8399991388</v>
          </cell>
          <cell r="BB281">
            <v>3891128829.1990271</v>
          </cell>
          <cell r="BD281">
            <v>2784555.6383760832</v>
          </cell>
          <cell r="BE281">
            <v>3272131330.655735</v>
          </cell>
        </row>
        <row r="282"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S282">
            <v>0</v>
          </cell>
          <cell r="AT282">
            <v>0</v>
          </cell>
          <cell r="BA282">
            <v>0</v>
          </cell>
          <cell r="BB282">
            <v>0</v>
          </cell>
        </row>
        <row r="283"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S283">
            <v>0</v>
          </cell>
          <cell r="AT283">
            <v>0</v>
          </cell>
          <cell r="BA283">
            <v>0</v>
          </cell>
          <cell r="BB283">
            <v>0</v>
          </cell>
        </row>
        <row r="284">
          <cell r="F284" t="str">
            <v>SDR</v>
          </cell>
          <cell r="AJ284">
            <v>25501219.079993621</v>
          </cell>
          <cell r="AM284">
            <v>683207.54666649585</v>
          </cell>
          <cell r="AN284">
            <v>772024527.73314035</v>
          </cell>
          <cell r="AS284">
            <v>1955097.7740161777</v>
          </cell>
          <cell r="AT284">
            <v>2209260484.6382809</v>
          </cell>
          <cell r="BA284">
            <v>204741408.41328216</v>
          </cell>
          <cell r="BB284">
            <v>231357791507.00885</v>
          </cell>
        </row>
        <row r="285">
          <cell r="F285" t="str">
            <v>USD</v>
          </cell>
          <cell r="AJ285">
            <v>25819984.318500001</v>
          </cell>
          <cell r="AM285">
            <v>691747.64100000006</v>
          </cell>
          <cell r="AN285">
            <v>781674834.33000004</v>
          </cell>
          <cell r="AS285">
            <v>1979536.4961918751</v>
          </cell>
          <cell r="AT285">
            <v>2236876240.6968188</v>
          </cell>
          <cell r="BA285">
            <v>207300676.01850003</v>
          </cell>
          <cell r="BB285">
            <v>234249763900.90503</v>
          </cell>
        </row>
        <row r="286"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S286">
            <v>0</v>
          </cell>
          <cell r="AT286">
            <v>0</v>
          </cell>
          <cell r="BA286">
            <v>0</v>
          </cell>
          <cell r="BB286">
            <v>0</v>
          </cell>
        </row>
        <row r="287">
          <cell r="F287" t="str">
            <v>SDR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S287">
            <v>39790.216666656714</v>
          </cell>
          <cell r="AT287">
            <v>44962944.833322085</v>
          </cell>
          <cell r="AW287">
            <v>46373188.719999999</v>
          </cell>
          <cell r="BA287">
            <v>5249419.9999986878</v>
          </cell>
          <cell r="BB287">
            <v>5931844599.998517</v>
          </cell>
        </row>
        <row r="288"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S288">
            <v>0</v>
          </cell>
          <cell r="AT288">
            <v>0</v>
          </cell>
          <cell r="BA288">
            <v>0</v>
          </cell>
          <cell r="BB288">
            <v>0</v>
          </cell>
        </row>
        <row r="289"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S289">
            <v>0</v>
          </cell>
          <cell r="AT289">
            <v>0</v>
          </cell>
          <cell r="BA289">
            <v>0</v>
          </cell>
          <cell r="BB289">
            <v>0</v>
          </cell>
        </row>
        <row r="290">
          <cell r="F290" t="str">
            <v>SDR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S290">
            <v>49522.366666654278</v>
          </cell>
          <cell r="AT290">
            <v>55960274.333319336</v>
          </cell>
          <cell r="AW290">
            <v>57205317.57</v>
          </cell>
          <cell r="BA290">
            <v>6475613.3333317144</v>
          </cell>
          <cell r="BB290">
            <v>7317443066.6648369</v>
          </cell>
          <cell r="BG290">
            <v>66588.271767764294</v>
          </cell>
          <cell r="BH290">
            <v>78247878.154299811</v>
          </cell>
        </row>
        <row r="291"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S291">
            <v>0</v>
          </cell>
          <cell r="AT291">
            <v>0</v>
          </cell>
          <cell r="BA291">
            <v>0</v>
          </cell>
          <cell r="BB291">
            <v>0</v>
          </cell>
        </row>
        <row r="292"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S292">
            <v>0</v>
          </cell>
          <cell r="AT292">
            <v>0</v>
          </cell>
          <cell r="BA292">
            <v>0</v>
          </cell>
          <cell r="BB292">
            <v>0</v>
          </cell>
        </row>
        <row r="293">
          <cell r="F293" t="str">
            <v>SDR</v>
          </cell>
          <cell r="AH293">
            <v>2402067228.138</v>
          </cell>
          <cell r="AJ293">
            <v>2397959.1066660671</v>
          </cell>
          <cell r="AK293">
            <v>2709693790.5326557</v>
          </cell>
          <cell r="AM293">
            <v>0</v>
          </cell>
          <cell r="AN293">
            <v>0</v>
          </cell>
          <cell r="AS293">
            <v>39974.666666656674</v>
          </cell>
          <cell r="AT293">
            <v>45171373.333322041</v>
          </cell>
          <cell r="AW293">
            <v>26401719.489999998</v>
          </cell>
          <cell r="BA293">
            <v>2758802.3866659771</v>
          </cell>
          <cell r="BB293">
            <v>3117446696.9325542</v>
          </cell>
          <cell r="BD293">
            <v>3744217.6324627385</v>
          </cell>
          <cell r="BE293">
            <v>4399830139.9069633</v>
          </cell>
        </row>
        <row r="294"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S294">
            <v>0</v>
          </cell>
          <cell r="AT294">
            <v>0</v>
          </cell>
          <cell r="BA294">
            <v>0</v>
          </cell>
          <cell r="BB294">
            <v>0</v>
          </cell>
        </row>
        <row r="295"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S295">
            <v>0</v>
          </cell>
          <cell r="AT295">
            <v>0</v>
          </cell>
          <cell r="BA295">
            <v>0</v>
          </cell>
          <cell r="BB295">
            <v>0</v>
          </cell>
        </row>
        <row r="296">
          <cell r="F296" t="str">
            <v>EUR</v>
          </cell>
          <cell r="AH296">
            <v>828912829.46400011</v>
          </cell>
          <cell r="AJ296">
            <v>1610784.3139509999</v>
          </cell>
          <cell r="AK296">
            <v>1820186274.7646298</v>
          </cell>
          <cell r="AM296">
            <v>0</v>
          </cell>
          <cell r="AN296">
            <v>0</v>
          </cell>
          <cell r="AS296">
            <v>28747.549023632499</v>
          </cell>
          <cell r="AT296">
            <v>32484730.396704722</v>
          </cell>
          <cell r="AW296">
            <v>16923213.140000001</v>
          </cell>
          <cell r="BA296">
            <v>647434.38244358206</v>
          </cell>
          <cell r="BB296">
            <v>731600852.16124773</v>
          </cell>
          <cell r="BD296">
            <v>1260638.4748700175</v>
          </cell>
          <cell r="BE296">
            <v>1481376271.8197575</v>
          </cell>
        </row>
        <row r="297">
          <cell r="AK297">
            <v>0</v>
          </cell>
          <cell r="AM297">
            <v>0</v>
          </cell>
          <cell r="AN297">
            <v>0</v>
          </cell>
          <cell r="AS297">
            <v>0</v>
          </cell>
          <cell r="AT297">
            <v>0</v>
          </cell>
          <cell r="BA297">
            <v>0</v>
          </cell>
          <cell r="BB297">
            <v>0</v>
          </cell>
        </row>
        <row r="298"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S298">
            <v>0</v>
          </cell>
          <cell r="AT298">
            <v>0</v>
          </cell>
          <cell r="BA298">
            <v>0</v>
          </cell>
          <cell r="BB298">
            <v>0</v>
          </cell>
        </row>
        <row r="299">
          <cell r="F299" t="str">
            <v>EUR</v>
          </cell>
          <cell r="AH299">
            <v>2198199124.8000002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S299">
            <v>26960.784317499998</v>
          </cell>
          <cell r="AT299">
            <v>30465686.278774999</v>
          </cell>
          <cell r="AW299">
            <v>150372.96</v>
          </cell>
          <cell r="BA299">
            <v>1716935.2943580179</v>
          </cell>
          <cell r="BB299">
            <v>1940136882.6245601</v>
          </cell>
          <cell r="BD299">
            <v>870155.97920277307</v>
          </cell>
          <cell r="BE299">
            <v>1022520291.1611786</v>
          </cell>
        </row>
        <row r="300"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S300">
            <v>0</v>
          </cell>
          <cell r="AT300">
            <v>0</v>
          </cell>
          <cell r="BA300">
            <v>0</v>
          </cell>
          <cell r="BB300">
            <v>0</v>
          </cell>
        </row>
        <row r="301"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S301">
            <v>0</v>
          </cell>
          <cell r="AT301">
            <v>0</v>
          </cell>
          <cell r="BA301">
            <v>0</v>
          </cell>
          <cell r="BB301">
            <v>0</v>
          </cell>
        </row>
        <row r="302">
          <cell r="F302" t="str">
            <v>SDR</v>
          </cell>
          <cell r="AJ302">
            <v>2397959.1066660671</v>
          </cell>
          <cell r="AM302">
            <v>0</v>
          </cell>
          <cell r="AN302">
            <v>0</v>
          </cell>
          <cell r="AS302">
            <v>168383.91666662457</v>
          </cell>
          <cell r="AT302">
            <v>190273825.83328578</v>
          </cell>
          <cell r="BA302">
            <v>15364346.479996158</v>
          </cell>
          <cell r="BB302">
            <v>17361711522.395657</v>
          </cell>
        </row>
        <row r="303">
          <cell r="F303" t="str">
            <v>EUR</v>
          </cell>
          <cell r="AJ303">
            <v>1610784.3139509999</v>
          </cell>
          <cell r="AM303">
            <v>0</v>
          </cell>
          <cell r="AN303">
            <v>0</v>
          </cell>
          <cell r="AS303">
            <v>26960.784317499998</v>
          </cell>
          <cell r="AT303">
            <v>30465686.278774999</v>
          </cell>
          <cell r="BA303">
            <v>1716935.2943580179</v>
          </cell>
          <cell r="BB303">
            <v>1940136882.6245601</v>
          </cell>
        </row>
        <row r="304">
          <cell r="F304" t="str">
            <v>USD</v>
          </cell>
          <cell r="AJ304">
            <v>4135833.8034002082</v>
          </cell>
          <cell r="AM304">
            <v>0</v>
          </cell>
          <cell r="AN304">
            <v>0</v>
          </cell>
          <cell r="AS304">
            <v>196943.71562500001</v>
          </cell>
          <cell r="AT304">
            <v>222546398.65625</v>
          </cell>
          <cell r="BA304">
            <v>17241126.399</v>
          </cell>
          <cell r="BB304">
            <v>19482472830.869999</v>
          </cell>
        </row>
        <row r="305"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S305">
            <v>0</v>
          </cell>
          <cell r="AT305">
            <v>0</v>
          </cell>
          <cell r="BA305">
            <v>0</v>
          </cell>
          <cell r="BB305">
            <v>0</v>
          </cell>
        </row>
        <row r="306">
          <cell r="F306" t="str">
            <v>SDR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S306">
            <v>0</v>
          </cell>
          <cell r="AT306">
            <v>0</v>
          </cell>
          <cell r="BA306">
            <v>0</v>
          </cell>
          <cell r="BB306">
            <v>0</v>
          </cell>
        </row>
        <row r="307"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S307">
            <v>0</v>
          </cell>
          <cell r="AT307">
            <v>0</v>
          </cell>
          <cell r="BA307">
            <v>0</v>
          </cell>
          <cell r="BB307">
            <v>0</v>
          </cell>
        </row>
        <row r="308"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S308">
            <v>0</v>
          </cell>
          <cell r="AT308">
            <v>0</v>
          </cell>
          <cell r="BA308">
            <v>0</v>
          </cell>
          <cell r="BB308">
            <v>0</v>
          </cell>
        </row>
        <row r="309">
          <cell r="F309" t="str">
            <v>SDR</v>
          </cell>
          <cell r="AH309">
            <v>12879108000</v>
          </cell>
          <cell r="AJ309">
            <v>10853333.33333062</v>
          </cell>
          <cell r="AK309">
            <v>12264266666.663601</v>
          </cell>
          <cell r="AM309">
            <v>3501333.333332458</v>
          </cell>
          <cell r="AN309">
            <v>3956506666.6656775</v>
          </cell>
          <cell r="AQ309">
            <v>4139276200</v>
          </cell>
          <cell r="AS309">
            <v>231679.99999994208</v>
          </cell>
          <cell r="AT309">
            <v>261798399.99993455</v>
          </cell>
          <cell r="AW309">
            <v>212966719.63</v>
          </cell>
          <cell r="BA309">
            <v>49136666.666654378</v>
          </cell>
          <cell r="BB309">
            <v>55524433333.31945</v>
          </cell>
          <cell r="BD309">
            <v>11160405.54592721</v>
          </cell>
          <cell r="BE309">
            <v>13114592557.019064</v>
          </cell>
          <cell r="BG309">
            <v>4414255.7365684574</v>
          </cell>
          <cell r="BH309">
            <v>5187191916.0415936</v>
          </cell>
        </row>
        <row r="310">
          <cell r="AJ310">
            <v>0</v>
          </cell>
          <cell r="AK310">
            <v>0</v>
          </cell>
          <cell r="AM310">
            <v>0</v>
          </cell>
          <cell r="AN310">
            <v>0</v>
          </cell>
          <cell r="AS310">
            <v>0</v>
          </cell>
          <cell r="AT310">
            <v>0</v>
          </cell>
          <cell r="BA310">
            <v>0</v>
          </cell>
          <cell r="BB310">
            <v>0</v>
          </cell>
        </row>
        <row r="311"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S311">
            <v>0</v>
          </cell>
          <cell r="AT311">
            <v>0</v>
          </cell>
          <cell r="BA311">
            <v>0</v>
          </cell>
          <cell r="BB311">
            <v>0</v>
          </cell>
        </row>
        <row r="312">
          <cell r="F312" t="str">
            <v>SDR</v>
          </cell>
          <cell r="AJ312">
            <v>10853333.33333062</v>
          </cell>
          <cell r="AM312">
            <v>3501333.333332458</v>
          </cell>
          <cell r="AN312">
            <v>3956506666.6656775</v>
          </cell>
          <cell r="AS312">
            <v>231679.99999994208</v>
          </cell>
          <cell r="AT312">
            <v>261798399.99993455</v>
          </cell>
          <cell r="BA312">
            <v>49136666.666654378</v>
          </cell>
          <cell r="BB312">
            <v>55524433333.31945</v>
          </cell>
        </row>
        <row r="313">
          <cell r="F313" t="str">
            <v>USD</v>
          </cell>
          <cell r="AJ313">
            <v>10989000</v>
          </cell>
          <cell r="AM313">
            <v>3545100.0000000005</v>
          </cell>
          <cell r="AN313">
            <v>4005963000.0000005</v>
          </cell>
          <cell r="AS313">
            <v>234576.00000000003</v>
          </cell>
          <cell r="AT313">
            <v>265070880.00000003</v>
          </cell>
          <cell r="BA313">
            <v>49750875</v>
          </cell>
          <cell r="BB313">
            <v>56218488750</v>
          </cell>
        </row>
        <row r="314"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S314">
            <v>0</v>
          </cell>
          <cell r="AT314">
            <v>0</v>
          </cell>
          <cell r="BA314">
            <v>0</v>
          </cell>
          <cell r="BB314">
            <v>0</v>
          </cell>
        </row>
        <row r="315">
          <cell r="F315" t="str">
            <v>KRW</v>
          </cell>
          <cell r="AJ315">
            <v>0</v>
          </cell>
          <cell r="AK315">
            <v>0</v>
          </cell>
          <cell r="AM315">
            <v>225099.25358399999</v>
          </cell>
          <cell r="AN315">
            <v>254362156.54991999</v>
          </cell>
          <cell r="AQ315">
            <v>261526693.73000002</v>
          </cell>
          <cell r="AS315">
            <v>84693.595912556397</v>
          </cell>
          <cell r="AT315">
            <v>95703763.381188735</v>
          </cell>
          <cell r="AW315">
            <v>98363907.069999993</v>
          </cell>
          <cell r="BA315">
            <v>2250992.58588504</v>
          </cell>
          <cell r="BB315">
            <v>2543621622.0500951</v>
          </cell>
          <cell r="BG315">
            <v>229184.1247833622</v>
          </cell>
          <cell r="BH315">
            <v>269314265.03292888</v>
          </cell>
        </row>
        <row r="316">
          <cell r="AJ316">
            <v>0</v>
          </cell>
          <cell r="AK316">
            <v>0</v>
          </cell>
          <cell r="AM316">
            <v>0</v>
          </cell>
          <cell r="AN316">
            <v>0</v>
          </cell>
          <cell r="AS316">
            <v>0</v>
          </cell>
          <cell r="AT316">
            <v>0</v>
          </cell>
          <cell r="BA316">
            <v>0</v>
          </cell>
          <cell r="BB316">
            <v>0</v>
          </cell>
        </row>
        <row r="317"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S317">
            <v>0</v>
          </cell>
          <cell r="AT317">
            <v>0</v>
          </cell>
          <cell r="BA317">
            <v>0</v>
          </cell>
          <cell r="BB317">
            <v>0</v>
          </cell>
        </row>
        <row r="318">
          <cell r="F318" t="str">
            <v>KRW</v>
          </cell>
          <cell r="AJ318">
            <v>0</v>
          </cell>
          <cell r="AK318">
            <v>0</v>
          </cell>
          <cell r="AM318">
            <v>349758.11188799998</v>
          </cell>
          <cell r="AN318">
            <v>395226666.43343997</v>
          </cell>
          <cell r="AQ318">
            <v>408867800.04000002</v>
          </cell>
          <cell r="AS318">
            <v>149521.919376006</v>
          </cell>
          <cell r="AT318">
            <v>168959768.89488679</v>
          </cell>
          <cell r="AW318">
            <v>174636001.38</v>
          </cell>
          <cell r="BA318">
            <v>4721745.3952842001</v>
          </cell>
          <cell r="BB318">
            <v>5335572296.6711464</v>
          </cell>
          <cell r="BG318">
            <v>356106.28561525128</v>
          </cell>
          <cell r="BH318">
            <v>418460496.22648174</v>
          </cell>
        </row>
        <row r="319"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S319">
            <v>0</v>
          </cell>
          <cell r="AT319">
            <v>0</v>
          </cell>
          <cell r="BA319">
            <v>0</v>
          </cell>
          <cell r="BB319">
            <v>0</v>
          </cell>
        </row>
        <row r="320"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S320">
            <v>0</v>
          </cell>
          <cell r="AT320">
            <v>0</v>
          </cell>
          <cell r="BA320">
            <v>0</v>
          </cell>
          <cell r="BB320">
            <v>0</v>
          </cell>
        </row>
        <row r="321">
          <cell r="F321" t="str">
            <v>KRW</v>
          </cell>
          <cell r="AJ321">
            <v>0</v>
          </cell>
          <cell r="AK321">
            <v>0</v>
          </cell>
          <cell r="AM321">
            <v>51920.060831999996</v>
          </cell>
          <cell r="AN321">
            <v>58669668.740159996</v>
          </cell>
          <cell r="AQ321">
            <v>60694444.260000005</v>
          </cell>
          <cell r="AS321">
            <v>22935.686872536</v>
          </cell>
          <cell r="AT321">
            <v>25917326.16596568</v>
          </cell>
          <cell r="AW321">
            <v>61112433.699999996</v>
          </cell>
          <cell r="BA321">
            <v>700920.82123200002</v>
          </cell>
          <cell r="BB321">
            <v>792040527.99215996</v>
          </cell>
          <cell r="BG321">
            <v>52862.253032928937</v>
          </cell>
          <cell r="BH321">
            <v>62118433.538994789</v>
          </cell>
        </row>
        <row r="322">
          <cell r="F322" t="str">
            <v>USD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S322">
            <v>0</v>
          </cell>
          <cell r="AT322">
            <v>0</v>
          </cell>
          <cell r="BA322">
            <v>0</v>
          </cell>
          <cell r="BB322">
            <v>0</v>
          </cell>
        </row>
        <row r="323">
          <cell r="AJ323">
            <v>0</v>
          </cell>
          <cell r="AK323">
            <v>0</v>
          </cell>
          <cell r="AM323">
            <v>0</v>
          </cell>
          <cell r="AN323">
            <v>0</v>
          </cell>
          <cell r="AS323">
            <v>0</v>
          </cell>
          <cell r="AT323">
            <v>0</v>
          </cell>
          <cell r="BA323">
            <v>0</v>
          </cell>
          <cell r="BB323">
            <v>0</v>
          </cell>
        </row>
        <row r="324">
          <cell r="F324" t="str">
            <v>KRW</v>
          </cell>
          <cell r="AH324">
            <v>2365357448.9999995</v>
          </cell>
          <cell r="AJ324">
            <v>0</v>
          </cell>
          <cell r="AK324">
            <v>0</v>
          </cell>
          <cell r="AM324">
            <v>0</v>
          </cell>
          <cell r="AN324">
            <v>0</v>
          </cell>
          <cell r="AS324">
            <v>68292.558896569564</v>
          </cell>
          <cell r="AT324">
            <v>77170591.553123608</v>
          </cell>
          <cell r="AW324">
            <v>63719698</v>
          </cell>
          <cell r="BA324">
            <v>5265196.8207465596</v>
          </cell>
          <cell r="BB324">
            <v>5949672407.4436121</v>
          </cell>
          <cell r="BD324">
            <v>569359.75459272088</v>
          </cell>
          <cell r="BE324">
            <v>669054647.62190628</v>
          </cell>
        </row>
        <row r="325">
          <cell r="F325" t="str">
            <v>USD</v>
          </cell>
          <cell r="AJ325">
            <v>0</v>
          </cell>
          <cell r="AK325">
            <v>0</v>
          </cell>
          <cell r="AM325">
            <v>0</v>
          </cell>
          <cell r="AN325">
            <v>0</v>
          </cell>
          <cell r="AS325">
            <v>0</v>
          </cell>
          <cell r="AT325">
            <v>0</v>
          </cell>
          <cell r="BA325">
            <v>0</v>
          </cell>
          <cell r="BB325">
            <v>0</v>
          </cell>
        </row>
        <row r="326">
          <cell r="AJ326">
            <v>0</v>
          </cell>
          <cell r="AK326">
            <v>0</v>
          </cell>
          <cell r="AM326">
            <v>0</v>
          </cell>
          <cell r="AN326">
            <v>0</v>
          </cell>
          <cell r="AS326">
            <v>0</v>
          </cell>
          <cell r="AT326">
            <v>0</v>
          </cell>
          <cell r="BA326">
            <v>0</v>
          </cell>
          <cell r="BB326">
            <v>0</v>
          </cell>
        </row>
        <row r="327">
          <cell r="F327" t="str">
            <v>KRW</v>
          </cell>
          <cell r="AH327">
            <v>1398711066.1999998</v>
          </cell>
          <cell r="AJ327">
            <v>917492.39999999991</v>
          </cell>
          <cell r="AK327">
            <v>1036766411.9999999</v>
          </cell>
          <cell r="AM327">
            <v>0</v>
          </cell>
          <cell r="AN327">
            <v>0</v>
          </cell>
          <cell r="AS327">
            <v>149142.95680541795</v>
          </cell>
          <cell r="AT327">
            <v>168531541.19012228</v>
          </cell>
          <cell r="AW327">
            <v>145681671.59999999</v>
          </cell>
          <cell r="BA327">
            <v>13831409.770654319</v>
          </cell>
          <cell r="BB327">
            <v>15629493040.83938</v>
          </cell>
          <cell r="BD327">
            <v>1679966.2908145578</v>
          </cell>
          <cell r="BE327">
            <v>1974128388.3361866</v>
          </cell>
        </row>
        <row r="328">
          <cell r="F328" t="str">
            <v>USD</v>
          </cell>
          <cell r="AJ328">
            <v>0</v>
          </cell>
          <cell r="AK328">
            <v>0</v>
          </cell>
          <cell r="AM328">
            <v>0</v>
          </cell>
          <cell r="AN328">
            <v>0</v>
          </cell>
          <cell r="AS328">
            <v>0</v>
          </cell>
          <cell r="AT328">
            <v>0</v>
          </cell>
          <cell r="BA328">
            <v>0</v>
          </cell>
          <cell r="BB328">
            <v>0</v>
          </cell>
        </row>
        <row r="329">
          <cell r="AJ329">
            <v>0</v>
          </cell>
          <cell r="AK329">
            <v>0</v>
          </cell>
          <cell r="AM329">
            <v>0</v>
          </cell>
          <cell r="AN329">
            <v>0</v>
          </cell>
          <cell r="AS329">
            <v>0</v>
          </cell>
          <cell r="AT329">
            <v>0</v>
          </cell>
          <cell r="BA329">
            <v>0</v>
          </cell>
          <cell r="BB329">
            <v>0</v>
          </cell>
        </row>
        <row r="330">
          <cell r="F330" t="str">
            <v>KRW</v>
          </cell>
          <cell r="AJ330">
            <v>917492.39999999991</v>
          </cell>
          <cell r="AM330">
            <v>626777.42630399996</v>
          </cell>
          <cell r="AN330">
            <v>708258491.72351992</v>
          </cell>
          <cell r="AS330">
            <v>474586.71786308597</v>
          </cell>
          <cell r="AT330">
            <v>536282991.18528712</v>
          </cell>
          <cell r="BA330">
            <v>26770265.393802118</v>
          </cell>
          <cell r="BB330">
            <v>30250399894.996391</v>
          </cell>
        </row>
        <row r="331">
          <cell r="F331" t="str">
            <v>USD</v>
          </cell>
          <cell r="AJ331">
            <v>919109.96732981852</v>
          </cell>
          <cell r="AM331">
            <v>627882.45419072371</v>
          </cell>
          <cell r="AN331">
            <v>709507173.23551774</v>
          </cell>
          <cell r="AS331">
            <v>475423.42884835531</v>
          </cell>
          <cell r="AT331">
            <v>537228474.59864151</v>
          </cell>
          <cell r="BA331">
            <v>26817462.195335936</v>
          </cell>
          <cell r="BB331">
            <v>30303732280.729607</v>
          </cell>
        </row>
        <row r="332">
          <cell r="AJ332">
            <v>0</v>
          </cell>
          <cell r="AK332">
            <v>0</v>
          </cell>
          <cell r="AM332">
            <v>0</v>
          </cell>
          <cell r="AN332">
            <v>0</v>
          </cell>
          <cell r="AS332">
            <v>0</v>
          </cell>
          <cell r="AT332">
            <v>0</v>
          </cell>
          <cell r="BA332">
            <v>0</v>
          </cell>
          <cell r="BB332">
            <v>0</v>
          </cell>
        </row>
        <row r="333">
          <cell r="F333" t="str">
            <v>USD</v>
          </cell>
          <cell r="AJ333">
            <v>0</v>
          </cell>
          <cell r="AK333">
            <v>0</v>
          </cell>
          <cell r="AM333">
            <v>146000</v>
          </cell>
          <cell r="AN333">
            <v>164980000</v>
          </cell>
          <cell r="AQ333">
            <v>167462000</v>
          </cell>
          <cell r="AS333">
            <v>23675.63</v>
          </cell>
          <cell r="AT333">
            <v>26753461.900000002</v>
          </cell>
          <cell r="AW333">
            <v>27125949.52</v>
          </cell>
          <cell r="BA333">
            <v>592000</v>
          </cell>
          <cell r="BB333">
            <v>668960000</v>
          </cell>
          <cell r="BG333">
            <v>146000</v>
          </cell>
          <cell r="BH333">
            <v>171564600</v>
          </cell>
        </row>
        <row r="334">
          <cell r="AJ334">
            <v>0</v>
          </cell>
          <cell r="AK334">
            <v>0</v>
          </cell>
          <cell r="AM334">
            <v>0</v>
          </cell>
          <cell r="AN334">
            <v>0</v>
          </cell>
          <cell r="AS334">
            <v>0</v>
          </cell>
          <cell r="AT334">
            <v>0</v>
          </cell>
          <cell r="BA334">
            <v>0</v>
          </cell>
          <cell r="BB334">
            <v>0</v>
          </cell>
        </row>
        <row r="335"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S335">
            <v>0</v>
          </cell>
          <cell r="AT335">
            <v>0</v>
          </cell>
          <cell r="BA335">
            <v>0</v>
          </cell>
          <cell r="BB335">
            <v>0</v>
          </cell>
        </row>
        <row r="336">
          <cell r="F336" t="str">
            <v>ATS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S336">
            <v>0</v>
          </cell>
          <cell r="AT336">
            <v>0</v>
          </cell>
          <cell r="BA336">
            <v>0</v>
          </cell>
          <cell r="BB336">
            <v>0</v>
          </cell>
        </row>
        <row r="337"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S337">
            <v>0</v>
          </cell>
          <cell r="AT337">
            <v>0</v>
          </cell>
          <cell r="BA337">
            <v>0</v>
          </cell>
          <cell r="BB337">
            <v>0</v>
          </cell>
        </row>
        <row r="338"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S338">
            <v>0</v>
          </cell>
          <cell r="AT338">
            <v>0</v>
          </cell>
          <cell r="BA338">
            <v>0</v>
          </cell>
          <cell r="BB338">
            <v>0</v>
          </cell>
        </row>
        <row r="339">
          <cell r="F339" t="str">
            <v>USD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S339">
            <v>0</v>
          </cell>
          <cell r="AT339">
            <v>0</v>
          </cell>
          <cell r="BA339">
            <v>0</v>
          </cell>
          <cell r="BB339">
            <v>0</v>
          </cell>
        </row>
        <row r="340"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S340">
            <v>0</v>
          </cell>
          <cell r="AT340">
            <v>0</v>
          </cell>
          <cell r="BA340">
            <v>0</v>
          </cell>
          <cell r="BB340">
            <v>0</v>
          </cell>
        </row>
        <row r="341">
          <cell r="F341" t="str">
            <v>USD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S341">
            <v>0</v>
          </cell>
          <cell r="AT341">
            <v>0</v>
          </cell>
          <cell r="BA341">
            <v>13005000</v>
          </cell>
          <cell r="BB341">
            <v>14695650000</v>
          </cell>
        </row>
        <row r="342"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S342">
            <v>0</v>
          </cell>
          <cell r="AT342">
            <v>0</v>
          </cell>
          <cell r="BA342">
            <v>0</v>
          </cell>
          <cell r="BB342">
            <v>0</v>
          </cell>
        </row>
        <row r="343"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S343">
            <v>0</v>
          </cell>
          <cell r="AT343">
            <v>0</v>
          </cell>
          <cell r="BA343">
            <v>0</v>
          </cell>
          <cell r="BB343">
            <v>0</v>
          </cell>
        </row>
        <row r="344"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S344">
            <v>0</v>
          </cell>
          <cell r="AT344">
            <v>0</v>
          </cell>
          <cell r="BA344">
            <v>0</v>
          </cell>
          <cell r="BB344">
            <v>0</v>
          </cell>
        </row>
        <row r="345">
          <cell r="F345" t="str">
            <v>EUR</v>
          </cell>
          <cell r="AH345">
            <v>10097966764.320002</v>
          </cell>
          <cell r="AJ345">
            <v>1274509.8041000001</v>
          </cell>
          <cell r="AK345">
            <v>1440196078.6330001</v>
          </cell>
          <cell r="AM345">
            <v>0</v>
          </cell>
          <cell r="AN345">
            <v>0</v>
          </cell>
          <cell r="AS345">
            <v>12745.098040999999</v>
          </cell>
          <cell r="AT345">
            <v>14401960.78633</v>
          </cell>
          <cell r="AW345">
            <v>44637720.979999997</v>
          </cell>
          <cell r="BA345">
            <v>7887163.334437537</v>
          </cell>
          <cell r="BB345">
            <v>8912494567.9144173</v>
          </cell>
          <cell r="BD345">
            <v>1544189.0250259966</v>
          </cell>
          <cell r="BE345">
            <v>1814576523.3080485</v>
          </cell>
        </row>
        <row r="346"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S346">
            <v>0</v>
          </cell>
          <cell r="AT346">
            <v>0</v>
          </cell>
          <cell r="BA346">
            <v>0</v>
          </cell>
          <cell r="BB346">
            <v>0</v>
          </cell>
        </row>
        <row r="347"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S347">
            <v>0</v>
          </cell>
          <cell r="AT347">
            <v>0</v>
          </cell>
          <cell r="BA347">
            <v>0</v>
          </cell>
          <cell r="BB347">
            <v>0</v>
          </cell>
        </row>
        <row r="348">
          <cell r="F348" t="str">
            <v>EUR</v>
          </cell>
          <cell r="AJ348">
            <v>1274509.8041000001</v>
          </cell>
          <cell r="AM348">
            <v>0</v>
          </cell>
          <cell r="AN348">
            <v>0</v>
          </cell>
          <cell r="AS348">
            <v>12745.098040999999</v>
          </cell>
          <cell r="AT348">
            <v>14401960.78633</v>
          </cell>
          <cell r="BA348">
            <v>7887163.334437537</v>
          </cell>
          <cell r="BB348">
            <v>8912494567.9144173</v>
          </cell>
        </row>
        <row r="349">
          <cell r="F349" t="str">
            <v>USD</v>
          </cell>
          <cell r="AJ349">
            <v>1351351.3513513515</v>
          </cell>
          <cell r="AM349">
            <v>0</v>
          </cell>
          <cell r="AN349">
            <v>0</v>
          </cell>
          <cell r="AS349">
            <v>13513.513513513513</v>
          </cell>
          <cell r="AT349">
            <v>15270270.270270269</v>
          </cell>
          <cell r="BA349">
            <v>8362688.7733887741</v>
          </cell>
          <cell r="BB349">
            <v>9449838313.9293156</v>
          </cell>
        </row>
        <row r="350"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S350">
            <v>0</v>
          </cell>
          <cell r="AT350">
            <v>0</v>
          </cell>
          <cell r="BA350">
            <v>0</v>
          </cell>
          <cell r="BB350">
            <v>0</v>
          </cell>
        </row>
        <row r="351">
          <cell r="F351" t="str">
            <v>USD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S351">
            <v>0</v>
          </cell>
          <cell r="AT351">
            <v>0</v>
          </cell>
          <cell r="BA351">
            <v>0</v>
          </cell>
          <cell r="BB351">
            <v>0</v>
          </cell>
        </row>
        <row r="352"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S352">
            <v>0</v>
          </cell>
          <cell r="AT352">
            <v>0</v>
          </cell>
          <cell r="BA352">
            <v>0</v>
          </cell>
          <cell r="BB352">
            <v>0</v>
          </cell>
        </row>
        <row r="353"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S353">
            <v>0</v>
          </cell>
          <cell r="AT353">
            <v>0</v>
          </cell>
          <cell r="BA353">
            <v>0</v>
          </cell>
          <cell r="BB353">
            <v>0</v>
          </cell>
        </row>
        <row r="354">
          <cell r="F354" t="str">
            <v>USD</v>
          </cell>
          <cell r="AJ354">
            <v>0</v>
          </cell>
          <cell r="AK354">
            <v>0</v>
          </cell>
          <cell r="AM354">
            <v>0</v>
          </cell>
          <cell r="AN354">
            <v>0</v>
          </cell>
          <cell r="AS354">
            <v>0</v>
          </cell>
          <cell r="AT354">
            <v>0</v>
          </cell>
          <cell r="BA354">
            <v>0</v>
          </cell>
          <cell r="BB354">
            <v>0</v>
          </cell>
        </row>
        <row r="355"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S355">
            <v>0</v>
          </cell>
          <cell r="AT355">
            <v>0</v>
          </cell>
          <cell r="BA355">
            <v>0</v>
          </cell>
          <cell r="BB355">
            <v>0</v>
          </cell>
        </row>
        <row r="356">
          <cell r="AJ356">
            <v>0</v>
          </cell>
          <cell r="AK356">
            <v>0</v>
          </cell>
          <cell r="AM356">
            <v>0</v>
          </cell>
          <cell r="AN356">
            <v>0</v>
          </cell>
          <cell r="AS356">
            <v>0</v>
          </cell>
          <cell r="AT356">
            <v>0</v>
          </cell>
          <cell r="BA356">
            <v>0</v>
          </cell>
          <cell r="BB356">
            <v>0</v>
          </cell>
        </row>
        <row r="357">
          <cell r="F357" t="str">
            <v>USD</v>
          </cell>
          <cell r="AJ357">
            <v>0</v>
          </cell>
          <cell r="AK357">
            <v>0</v>
          </cell>
          <cell r="AM357">
            <v>0</v>
          </cell>
          <cell r="AN357">
            <v>0</v>
          </cell>
          <cell r="AS357">
            <v>0</v>
          </cell>
          <cell r="AT357">
            <v>0</v>
          </cell>
          <cell r="BA357">
            <v>0</v>
          </cell>
          <cell r="BB357">
            <v>0</v>
          </cell>
        </row>
        <row r="358">
          <cell r="AJ358">
            <v>0</v>
          </cell>
          <cell r="AK358">
            <v>0</v>
          </cell>
          <cell r="AM358">
            <v>0</v>
          </cell>
          <cell r="AN358">
            <v>0</v>
          </cell>
          <cell r="AS358">
            <v>0</v>
          </cell>
          <cell r="AT358">
            <v>0</v>
          </cell>
          <cell r="BA358">
            <v>0</v>
          </cell>
          <cell r="BB358">
            <v>0</v>
          </cell>
        </row>
        <row r="359">
          <cell r="AJ359">
            <v>0</v>
          </cell>
          <cell r="AK359">
            <v>0</v>
          </cell>
          <cell r="AM359">
            <v>0</v>
          </cell>
          <cell r="AN359">
            <v>0</v>
          </cell>
          <cell r="AS359">
            <v>0</v>
          </cell>
          <cell r="AT359">
            <v>0</v>
          </cell>
          <cell r="BA359">
            <v>0</v>
          </cell>
          <cell r="BB359">
            <v>0</v>
          </cell>
        </row>
        <row r="360">
          <cell r="AJ360">
            <v>0</v>
          </cell>
          <cell r="AK360">
            <v>0</v>
          </cell>
          <cell r="AM360">
            <v>0</v>
          </cell>
          <cell r="AN360">
            <v>0</v>
          </cell>
          <cell r="AS360">
            <v>0</v>
          </cell>
          <cell r="AT360">
            <v>0</v>
          </cell>
          <cell r="BA360">
            <v>0</v>
          </cell>
          <cell r="BB360">
            <v>0</v>
          </cell>
        </row>
        <row r="361">
          <cell r="F361" t="str">
            <v>KWD</v>
          </cell>
          <cell r="AH361">
            <v>255116053.5</v>
          </cell>
          <cell r="AJ361">
            <v>0</v>
          </cell>
          <cell r="AK361">
            <v>0</v>
          </cell>
          <cell r="AM361">
            <v>1126947.29852</v>
          </cell>
          <cell r="AN361">
            <v>1273450447.3276</v>
          </cell>
          <cell r="AQ361">
            <v>1299395000</v>
          </cell>
          <cell r="AS361">
            <v>263011.18823824247</v>
          </cell>
          <cell r="AT361">
            <v>297202642.70921397</v>
          </cell>
          <cell r="AW361">
            <v>397657542.14999998</v>
          </cell>
          <cell r="BA361">
            <v>9894872.1567099132</v>
          </cell>
          <cell r="BB361">
            <v>11181205537.082201</v>
          </cell>
          <cell r="BG361">
            <v>1134315.424610052</v>
          </cell>
          <cell r="BH361">
            <v>1332934055.4592721</v>
          </cell>
        </row>
        <row r="362">
          <cell r="AJ362">
            <v>0</v>
          </cell>
          <cell r="AK362">
            <v>0</v>
          </cell>
          <cell r="AM362">
            <v>0</v>
          </cell>
          <cell r="AN362">
            <v>0</v>
          </cell>
          <cell r="AS362">
            <v>0</v>
          </cell>
          <cell r="AT362">
            <v>0</v>
          </cell>
          <cell r="BA362">
            <v>0</v>
          </cell>
          <cell r="BB362">
            <v>0</v>
          </cell>
        </row>
        <row r="363">
          <cell r="AJ363">
            <v>0</v>
          </cell>
          <cell r="AK363">
            <v>0</v>
          </cell>
          <cell r="AM363">
            <v>0</v>
          </cell>
          <cell r="AN363">
            <v>0</v>
          </cell>
          <cell r="AS363">
            <v>0</v>
          </cell>
          <cell r="AT363">
            <v>0</v>
          </cell>
          <cell r="BA363">
            <v>0</v>
          </cell>
          <cell r="BB363">
            <v>0</v>
          </cell>
        </row>
        <row r="364">
          <cell r="F364" t="str">
            <v>KWD</v>
          </cell>
          <cell r="AH364">
            <v>778785026.25</v>
          </cell>
          <cell r="AJ364">
            <v>999999.99989259988</v>
          </cell>
          <cell r="AK364">
            <v>1129999999.8786378</v>
          </cell>
          <cell r="AM364">
            <v>0</v>
          </cell>
          <cell r="AN364">
            <v>0</v>
          </cell>
          <cell r="AS364">
            <v>84231.590643920033</v>
          </cell>
          <cell r="AT364">
            <v>95181697.427629635</v>
          </cell>
          <cell r="AW364">
            <v>61509566.07</v>
          </cell>
          <cell r="BA364">
            <v>2478193.0888952604</v>
          </cell>
          <cell r="BB364">
            <v>2800358190.4516444</v>
          </cell>
          <cell r="BD364">
            <v>2244980.2725303299</v>
          </cell>
          <cell r="BE364">
            <v>2638076318.2503905</v>
          </cell>
        </row>
        <row r="365"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S365">
            <v>0</v>
          </cell>
          <cell r="AT365">
            <v>0</v>
          </cell>
          <cell r="BA365">
            <v>0</v>
          </cell>
          <cell r="BB365">
            <v>0</v>
          </cell>
        </row>
        <row r="366"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S366">
            <v>0</v>
          </cell>
          <cell r="AT366">
            <v>0</v>
          </cell>
          <cell r="BA366">
            <v>0</v>
          </cell>
          <cell r="BB366">
            <v>0</v>
          </cell>
        </row>
        <row r="367">
          <cell r="F367" t="str">
            <v>KWD</v>
          </cell>
          <cell r="AH367">
            <v>552743460.5</v>
          </cell>
          <cell r="AJ367">
            <v>392442.82395519997</v>
          </cell>
          <cell r="AK367">
            <v>443460391.06937599</v>
          </cell>
          <cell r="AM367">
            <v>0</v>
          </cell>
          <cell r="AN367">
            <v>0</v>
          </cell>
          <cell r="AS367">
            <v>11773.284718655999</v>
          </cell>
          <cell r="AT367">
            <v>13303811.732081279</v>
          </cell>
          <cell r="AW367">
            <v>5698000</v>
          </cell>
          <cell r="BA367">
            <v>475869.17462572292</v>
          </cell>
          <cell r="BB367">
            <v>537732167.3270669</v>
          </cell>
          <cell r="BD367">
            <v>5082039.4007798964</v>
          </cell>
          <cell r="BE367">
            <v>5971904499.8564558</v>
          </cell>
        </row>
        <row r="368">
          <cell r="AJ368">
            <v>0</v>
          </cell>
          <cell r="AK368">
            <v>0</v>
          </cell>
          <cell r="AM368">
            <v>0</v>
          </cell>
          <cell r="AN368">
            <v>0</v>
          </cell>
          <cell r="AS368">
            <v>0</v>
          </cell>
          <cell r="AT368">
            <v>0</v>
          </cell>
          <cell r="BA368">
            <v>0</v>
          </cell>
          <cell r="BB368">
            <v>0</v>
          </cell>
        </row>
        <row r="369">
          <cell r="AJ369">
            <v>0</v>
          </cell>
          <cell r="AK369">
            <v>0</v>
          </cell>
          <cell r="AM369">
            <v>0</v>
          </cell>
          <cell r="AN369">
            <v>0</v>
          </cell>
          <cell r="AS369">
            <v>0</v>
          </cell>
          <cell r="AT369">
            <v>0</v>
          </cell>
          <cell r="BA369">
            <v>0</v>
          </cell>
          <cell r="BB369">
            <v>0</v>
          </cell>
        </row>
        <row r="370">
          <cell r="F370" t="str">
            <v>KWD</v>
          </cell>
          <cell r="AJ370">
            <v>1392442.8238477998</v>
          </cell>
          <cell r="AM370">
            <v>1126947.29852</v>
          </cell>
          <cell r="AN370">
            <v>1273450447.3276</v>
          </cell>
          <cell r="AS370">
            <v>359016.06360081851</v>
          </cell>
          <cell r="AT370">
            <v>405688151.86892492</v>
          </cell>
          <cell r="BA370">
            <v>12848934.420230895</v>
          </cell>
          <cell r="BB370">
            <v>14519295894.860912</v>
          </cell>
        </row>
        <row r="371">
          <cell r="F371" t="str">
            <v>USD</v>
          </cell>
          <cell r="AJ371">
            <v>1400333.3333333335</v>
          </cell>
          <cell r="AM371">
            <v>1133333.3333333335</v>
          </cell>
          <cell r="AN371">
            <v>1280666666.6666667</v>
          </cell>
          <cell r="AS371">
            <v>361050.48800000001</v>
          </cell>
          <cell r="AT371">
            <v>407987051.44</v>
          </cell>
          <cell r="BA371">
            <v>12921745.050000001</v>
          </cell>
          <cell r="BB371">
            <v>14601571906.5</v>
          </cell>
        </row>
        <row r="372">
          <cell r="AJ372">
            <v>0</v>
          </cell>
          <cell r="AK372">
            <v>0</v>
          </cell>
          <cell r="AM372">
            <v>0</v>
          </cell>
          <cell r="AN372">
            <v>0</v>
          </cell>
          <cell r="AS372">
            <v>0</v>
          </cell>
          <cell r="AT372">
            <v>0</v>
          </cell>
          <cell r="BA372">
            <v>0</v>
          </cell>
          <cell r="BB372">
            <v>0</v>
          </cell>
        </row>
        <row r="373">
          <cell r="F373" t="str">
            <v>SDR</v>
          </cell>
          <cell r="AH373">
            <v>738643250.71800005</v>
          </cell>
          <cell r="AJ373">
            <v>1573316.1199996069</v>
          </cell>
          <cell r="AK373">
            <v>1777847215.5995557</v>
          </cell>
          <cell r="AM373">
            <v>0</v>
          </cell>
          <cell r="AN373">
            <v>0</v>
          </cell>
          <cell r="AS373">
            <v>33175.54389999171</v>
          </cell>
          <cell r="AT373">
            <v>37488364.606990635</v>
          </cell>
          <cell r="AW373">
            <v>27639452.120000001</v>
          </cell>
          <cell r="BA373">
            <v>3472550.6533324653</v>
          </cell>
          <cell r="BB373">
            <v>3923982238.265686</v>
          </cell>
        </row>
        <row r="374"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S374">
            <v>0</v>
          </cell>
          <cell r="AT374">
            <v>0</v>
          </cell>
          <cell r="BA374">
            <v>0</v>
          </cell>
          <cell r="BB374">
            <v>0</v>
          </cell>
        </row>
        <row r="375">
          <cell r="AJ375">
            <v>0</v>
          </cell>
          <cell r="AK375">
            <v>0</v>
          </cell>
          <cell r="AM375">
            <v>0</v>
          </cell>
          <cell r="AN375">
            <v>0</v>
          </cell>
          <cell r="AS375">
            <v>0</v>
          </cell>
          <cell r="AT375">
            <v>0</v>
          </cell>
          <cell r="BA375">
            <v>0</v>
          </cell>
          <cell r="BB375">
            <v>0</v>
          </cell>
        </row>
        <row r="376">
          <cell r="F376" t="str">
            <v>SDR</v>
          </cell>
          <cell r="AH376">
            <v>1582200000</v>
          </cell>
          <cell r="AJ376">
            <v>666666.66666650004</v>
          </cell>
          <cell r="AK376">
            <v>753333333.33314502</v>
          </cell>
          <cell r="AM376">
            <v>0</v>
          </cell>
          <cell r="AN376">
            <v>0</v>
          </cell>
          <cell r="AS376">
            <v>4999.9999999987494</v>
          </cell>
          <cell r="AT376">
            <v>5649999.9999985872</v>
          </cell>
          <cell r="AW376">
            <v>12511687.5</v>
          </cell>
          <cell r="BA376">
            <v>1333333.3333330001</v>
          </cell>
          <cell r="BB376">
            <v>1506666666.66629</v>
          </cell>
          <cell r="BD376">
            <v>2032192.268048527</v>
          </cell>
          <cell r="BE376">
            <v>2388029134.1838241</v>
          </cell>
        </row>
        <row r="377">
          <cell r="AJ377">
            <v>0</v>
          </cell>
          <cell r="AK377">
            <v>0</v>
          </cell>
          <cell r="AM377">
            <v>0</v>
          </cell>
          <cell r="AN377">
            <v>0</v>
          </cell>
          <cell r="AS377">
            <v>0</v>
          </cell>
          <cell r="AT377">
            <v>0</v>
          </cell>
          <cell r="BA377">
            <v>0</v>
          </cell>
          <cell r="BB377">
            <v>0</v>
          </cell>
        </row>
        <row r="378">
          <cell r="AJ378">
            <v>0</v>
          </cell>
          <cell r="AK378">
            <v>0</v>
          </cell>
          <cell r="AM378">
            <v>0</v>
          </cell>
          <cell r="AN378">
            <v>0</v>
          </cell>
          <cell r="AS378">
            <v>0</v>
          </cell>
          <cell r="AT378">
            <v>0</v>
          </cell>
          <cell r="BA378">
            <v>0</v>
          </cell>
          <cell r="BB378">
            <v>0</v>
          </cell>
        </row>
        <row r="379">
          <cell r="AJ379">
            <v>0</v>
          </cell>
          <cell r="AK379">
            <v>0</v>
          </cell>
          <cell r="AM379">
            <v>0</v>
          </cell>
          <cell r="AN379">
            <v>0</v>
          </cell>
          <cell r="AS379">
            <v>0</v>
          </cell>
          <cell r="AT379">
            <v>0</v>
          </cell>
          <cell r="BA379">
            <v>0</v>
          </cell>
          <cell r="BB379">
            <v>0</v>
          </cell>
        </row>
        <row r="380">
          <cell r="F380" t="str">
            <v>USD</v>
          </cell>
          <cell r="AJ380">
            <v>2267982.5715000001</v>
          </cell>
          <cell r="AM380">
            <v>0</v>
          </cell>
          <cell r="AN380">
            <v>0</v>
          </cell>
          <cell r="AS380">
            <v>38652.738198750005</v>
          </cell>
          <cell r="AT380">
            <v>43677594.164587505</v>
          </cell>
          <cell r="BA380">
            <v>4865957.5365000004</v>
          </cell>
          <cell r="BB380">
            <v>5498532016.2450008</v>
          </cell>
        </row>
        <row r="381">
          <cell r="AJ381">
            <v>0</v>
          </cell>
          <cell r="AK381">
            <v>0</v>
          </cell>
          <cell r="AM381">
            <v>0</v>
          </cell>
          <cell r="AN381">
            <v>0</v>
          </cell>
          <cell r="AS381">
            <v>0</v>
          </cell>
          <cell r="AT381">
            <v>0</v>
          </cell>
          <cell r="BA381">
            <v>0</v>
          </cell>
          <cell r="BB381">
            <v>0</v>
          </cell>
        </row>
        <row r="382">
          <cell r="F382" t="str">
            <v>USD</v>
          </cell>
          <cell r="AJ382">
            <v>0</v>
          </cell>
          <cell r="AK382">
            <v>0</v>
          </cell>
          <cell r="AM382">
            <v>0</v>
          </cell>
          <cell r="AN382">
            <v>0</v>
          </cell>
          <cell r="AS382">
            <v>0</v>
          </cell>
          <cell r="AT382">
            <v>0</v>
          </cell>
          <cell r="BA382">
            <v>0</v>
          </cell>
          <cell r="BB382">
            <v>0</v>
          </cell>
        </row>
        <row r="383">
          <cell r="AJ383">
            <v>0</v>
          </cell>
          <cell r="AK383">
            <v>0</v>
          </cell>
          <cell r="AM383">
            <v>0</v>
          </cell>
          <cell r="AN383">
            <v>0</v>
          </cell>
          <cell r="AS383">
            <v>0</v>
          </cell>
          <cell r="AT383">
            <v>0</v>
          </cell>
          <cell r="BA383">
            <v>0</v>
          </cell>
          <cell r="BB383">
            <v>0</v>
          </cell>
        </row>
        <row r="384">
          <cell r="AJ384">
            <v>0</v>
          </cell>
          <cell r="AK384">
            <v>0</v>
          </cell>
          <cell r="AM384">
            <v>0</v>
          </cell>
          <cell r="AN384">
            <v>0</v>
          </cell>
          <cell r="AS384">
            <v>0</v>
          </cell>
          <cell r="AT384">
            <v>0</v>
          </cell>
          <cell r="BA384">
            <v>0</v>
          </cell>
          <cell r="BB384">
            <v>0</v>
          </cell>
        </row>
        <row r="385">
          <cell r="F385" t="str">
            <v>USD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S385">
            <v>0</v>
          </cell>
          <cell r="AT385">
            <v>0</v>
          </cell>
          <cell r="BA385">
            <v>0</v>
          </cell>
          <cell r="BB385">
            <v>0</v>
          </cell>
          <cell r="BD385">
            <v>1800000</v>
          </cell>
          <cell r="BE385">
            <v>2115179999.9999998</v>
          </cell>
          <cell r="BG385">
            <v>0</v>
          </cell>
          <cell r="BH385">
            <v>0</v>
          </cell>
        </row>
        <row r="386">
          <cell r="BA386">
            <v>0</v>
          </cell>
          <cell r="BB386">
            <v>0</v>
          </cell>
        </row>
        <row r="387">
          <cell r="BA387">
            <v>0</v>
          </cell>
          <cell r="BB387">
            <v>0</v>
          </cell>
        </row>
        <row r="388">
          <cell r="BA388">
            <v>0</v>
          </cell>
          <cell r="BB388">
            <v>0</v>
          </cell>
        </row>
        <row r="389">
          <cell r="F389" t="str">
            <v>USD</v>
          </cell>
          <cell r="AJ389">
            <v>0</v>
          </cell>
          <cell r="AK389">
            <v>0</v>
          </cell>
          <cell r="BA389">
            <v>0</v>
          </cell>
          <cell r="BB389">
            <v>0</v>
          </cell>
          <cell r="BD389">
            <v>1200000</v>
          </cell>
          <cell r="BE389">
            <v>1410120000</v>
          </cell>
        </row>
        <row r="390">
          <cell r="BA390">
            <v>0</v>
          </cell>
          <cell r="BB390">
            <v>0</v>
          </cell>
        </row>
        <row r="391">
          <cell r="BA391">
            <v>0</v>
          </cell>
          <cell r="BB391">
            <v>0</v>
          </cell>
        </row>
        <row r="392">
          <cell r="F392" t="str">
            <v>USD</v>
          </cell>
          <cell r="AJ392">
            <v>118353220.35182641</v>
          </cell>
          <cell r="AM392">
            <v>20839028.304928955</v>
          </cell>
          <cell r="AN392">
            <v>23443906843.045074</v>
          </cell>
          <cell r="AS392">
            <v>13147500.714391589</v>
          </cell>
          <cell r="AT392">
            <v>14790938303.690538</v>
          </cell>
          <cell r="BA392">
            <v>1078418774.2257528</v>
          </cell>
          <cell r="BB392">
            <v>1218613214875.1006</v>
          </cell>
        </row>
      </sheetData>
      <sheetData sheetId="7" refreshError="1"/>
      <sheetData sheetId="8" refreshError="1">
        <row r="7">
          <cell r="V7">
            <v>27</v>
          </cell>
          <cell r="W7">
            <v>1</v>
          </cell>
          <cell r="X7" t="str">
            <v>а.1</v>
          </cell>
        </row>
        <row r="10">
          <cell r="V10">
            <v>27</v>
          </cell>
          <cell r="W10">
            <v>1</v>
          </cell>
          <cell r="X10" t="str">
            <v>а.1</v>
          </cell>
        </row>
        <row r="13">
          <cell r="V13">
            <v>25</v>
          </cell>
          <cell r="W13">
            <v>1</v>
          </cell>
          <cell r="X13" t="str">
            <v>а.1</v>
          </cell>
        </row>
        <row r="16">
          <cell r="V16">
            <v>25</v>
          </cell>
          <cell r="W16">
            <v>1</v>
          </cell>
          <cell r="X16" t="str">
            <v>а.1</v>
          </cell>
        </row>
        <row r="19">
          <cell r="V19">
            <v>26</v>
          </cell>
          <cell r="W19">
            <v>1</v>
          </cell>
          <cell r="X19" t="str">
            <v>а.1</v>
          </cell>
        </row>
        <row r="22">
          <cell r="V22">
            <v>22</v>
          </cell>
          <cell r="W22">
            <v>1</v>
          </cell>
          <cell r="X22" t="str">
            <v>а.1</v>
          </cell>
        </row>
        <row r="25">
          <cell r="V25">
            <v>27</v>
          </cell>
          <cell r="W25">
            <v>1</v>
          </cell>
          <cell r="X25" t="str">
            <v>а.1</v>
          </cell>
        </row>
        <row r="28">
          <cell r="V28">
            <v>27</v>
          </cell>
          <cell r="W28">
            <v>1</v>
          </cell>
          <cell r="X28" t="str">
            <v>а.1</v>
          </cell>
        </row>
        <row r="31">
          <cell r="V31">
            <v>22</v>
          </cell>
          <cell r="W31">
            <v>1</v>
          </cell>
          <cell r="X31" t="str">
            <v>а.1</v>
          </cell>
        </row>
        <row r="34">
          <cell r="V34">
            <v>26</v>
          </cell>
          <cell r="W34">
            <v>1</v>
          </cell>
          <cell r="X34" t="str">
            <v>а.1</v>
          </cell>
        </row>
        <row r="41">
          <cell r="V41">
            <v>27</v>
          </cell>
          <cell r="W41">
            <v>1</v>
          </cell>
          <cell r="X41" t="str">
            <v>а.2</v>
          </cell>
        </row>
        <row r="44">
          <cell r="V44">
            <v>27</v>
          </cell>
          <cell r="W44">
            <v>1</v>
          </cell>
          <cell r="X44" t="str">
            <v>а.2</v>
          </cell>
        </row>
        <row r="47">
          <cell r="V47">
            <v>27</v>
          </cell>
          <cell r="W47">
            <v>1</v>
          </cell>
          <cell r="X47" t="str">
            <v>а.2</v>
          </cell>
        </row>
        <row r="50">
          <cell r="V50">
            <v>27</v>
          </cell>
          <cell r="W50">
            <v>1</v>
          </cell>
          <cell r="X50" t="str">
            <v>а.2</v>
          </cell>
        </row>
        <row r="53">
          <cell r="V53">
            <v>26</v>
          </cell>
          <cell r="W53">
            <v>1</v>
          </cell>
          <cell r="X53" t="str">
            <v>а.2</v>
          </cell>
        </row>
        <row r="56">
          <cell r="V56">
            <v>23</v>
          </cell>
          <cell r="W56">
            <v>1</v>
          </cell>
          <cell r="X56" t="str">
            <v>а.2</v>
          </cell>
        </row>
        <row r="59">
          <cell r="V59">
            <v>27</v>
          </cell>
          <cell r="W59">
            <v>1</v>
          </cell>
          <cell r="X59" t="str">
            <v>а.2</v>
          </cell>
        </row>
        <row r="62">
          <cell r="V62">
            <v>21</v>
          </cell>
          <cell r="W62">
            <v>1</v>
          </cell>
          <cell r="X62" t="str">
            <v>а.2</v>
          </cell>
        </row>
        <row r="65">
          <cell r="V65">
            <v>26</v>
          </cell>
          <cell r="W65">
            <v>1</v>
          </cell>
          <cell r="X65" t="str">
            <v>а.2</v>
          </cell>
        </row>
        <row r="68">
          <cell r="V68">
            <v>23</v>
          </cell>
          <cell r="W68">
            <v>1</v>
          </cell>
          <cell r="X68" t="str">
            <v>а.2</v>
          </cell>
        </row>
        <row r="71">
          <cell r="V71">
            <v>23</v>
          </cell>
          <cell r="W71">
            <v>1</v>
          </cell>
          <cell r="X71" t="str">
            <v>а.2</v>
          </cell>
        </row>
        <row r="74">
          <cell r="V74">
            <v>26</v>
          </cell>
          <cell r="W74">
            <v>1</v>
          </cell>
          <cell r="X74" t="str">
            <v>а.2</v>
          </cell>
        </row>
        <row r="77">
          <cell r="V77">
            <v>26</v>
          </cell>
          <cell r="W77">
            <v>1</v>
          </cell>
          <cell r="X77" t="str">
            <v>а.2</v>
          </cell>
        </row>
        <row r="80">
          <cell r="V80">
            <v>23</v>
          </cell>
          <cell r="W80">
            <v>1</v>
          </cell>
          <cell r="X80" t="str">
            <v>а.2</v>
          </cell>
        </row>
        <row r="83">
          <cell r="V83">
            <v>23</v>
          </cell>
          <cell r="W83">
            <v>1</v>
          </cell>
          <cell r="X83" t="str">
            <v>а.2</v>
          </cell>
        </row>
        <row r="86">
          <cell r="V86">
            <v>21</v>
          </cell>
          <cell r="W86">
            <v>1</v>
          </cell>
          <cell r="X86" t="str">
            <v>а.2</v>
          </cell>
        </row>
        <row r="89">
          <cell r="V89">
            <v>26</v>
          </cell>
          <cell r="W89">
            <v>1</v>
          </cell>
          <cell r="X89" t="str">
            <v>а.2</v>
          </cell>
        </row>
        <row r="95">
          <cell r="V95">
            <v>25</v>
          </cell>
          <cell r="W95">
            <v>1</v>
          </cell>
          <cell r="X95" t="str">
            <v>а.4</v>
          </cell>
        </row>
        <row r="98">
          <cell r="V98">
            <v>25</v>
          </cell>
          <cell r="W98">
            <v>1</v>
          </cell>
          <cell r="X98" t="str">
            <v>а.4</v>
          </cell>
        </row>
        <row r="101">
          <cell r="V101">
            <v>25</v>
          </cell>
          <cell r="W101">
            <v>1</v>
          </cell>
          <cell r="X101" t="str">
            <v>а.4</v>
          </cell>
        </row>
        <row r="106">
          <cell r="V106">
            <v>21</v>
          </cell>
          <cell r="W106">
            <v>1</v>
          </cell>
          <cell r="X106" t="str">
            <v>а.7</v>
          </cell>
        </row>
        <row r="109">
          <cell r="V109">
            <v>21</v>
          </cell>
          <cell r="W109">
            <v>1</v>
          </cell>
          <cell r="X109" t="str">
            <v>а.7</v>
          </cell>
        </row>
        <row r="112">
          <cell r="V112">
            <v>21</v>
          </cell>
          <cell r="W112">
            <v>1</v>
          </cell>
          <cell r="X112" t="str">
            <v>а.7</v>
          </cell>
        </row>
        <row r="118">
          <cell r="V118">
            <v>21</v>
          </cell>
          <cell r="W118">
            <v>1</v>
          </cell>
          <cell r="X118" t="str">
            <v>а.6</v>
          </cell>
        </row>
        <row r="121">
          <cell r="V121">
            <v>21</v>
          </cell>
          <cell r="W121">
            <v>1</v>
          </cell>
          <cell r="X121" t="str">
            <v>а.6</v>
          </cell>
        </row>
        <row r="127">
          <cell r="V127">
            <v>27</v>
          </cell>
          <cell r="W127">
            <v>1</v>
          </cell>
          <cell r="X127" t="str">
            <v>а.11</v>
          </cell>
        </row>
        <row r="131">
          <cell r="V131">
            <v>26</v>
          </cell>
          <cell r="W131">
            <v>1</v>
          </cell>
          <cell r="X131" t="str">
            <v>б.1</v>
          </cell>
        </row>
        <row r="134">
          <cell r="V134">
            <v>27</v>
          </cell>
          <cell r="W134">
            <v>1</v>
          </cell>
          <cell r="X134" t="str">
            <v>б.1</v>
          </cell>
        </row>
        <row r="137">
          <cell r="V137">
            <v>26</v>
          </cell>
          <cell r="W137">
            <v>1</v>
          </cell>
          <cell r="X137" t="str">
            <v>б.1</v>
          </cell>
        </row>
        <row r="140">
          <cell r="V140">
            <v>21</v>
          </cell>
          <cell r="W140">
            <v>3</v>
          </cell>
          <cell r="X140" t="str">
            <v>б.1</v>
          </cell>
        </row>
        <row r="143">
          <cell r="V143">
            <v>25</v>
          </cell>
          <cell r="W143">
            <v>1</v>
          </cell>
          <cell r="X143" t="str">
            <v>б.1</v>
          </cell>
        </row>
        <row r="146">
          <cell r="V146">
            <v>12</v>
          </cell>
          <cell r="W146">
            <v>1</v>
          </cell>
          <cell r="X146" t="str">
            <v>б.1</v>
          </cell>
        </row>
        <row r="149">
          <cell r="V149">
            <v>23</v>
          </cell>
          <cell r="W149">
            <v>1</v>
          </cell>
          <cell r="X149" t="str">
            <v>б.1</v>
          </cell>
        </row>
        <row r="152">
          <cell r="V152">
            <v>26</v>
          </cell>
          <cell r="W152">
            <v>1</v>
          </cell>
          <cell r="X152" t="str">
            <v>б.1</v>
          </cell>
        </row>
        <row r="155">
          <cell r="V155">
            <v>25</v>
          </cell>
          <cell r="W155">
            <v>2</v>
          </cell>
          <cell r="X155" t="str">
            <v>б.1</v>
          </cell>
        </row>
        <row r="158">
          <cell r="V158">
            <v>25</v>
          </cell>
          <cell r="W158">
            <v>2</v>
          </cell>
          <cell r="X158" t="str">
            <v>б.1</v>
          </cell>
        </row>
        <row r="161">
          <cell r="V161">
            <v>24</v>
          </cell>
          <cell r="W161">
            <v>3</v>
          </cell>
          <cell r="X161" t="str">
            <v>б.1</v>
          </cell>
        </row>
        <row r="164">
          <cell r="V164">
            <v>27</v>
          </cell>
          <cell r="W164">
            <v>3</v>
          </cell>
          <cell r="X164" t="str">
            <v>б.1</v>
          </cell>
        </row>
        <row r="167">
          <cell r="V167">
            <v>27</v>
          </cell>
          <cell r="W167">
            <v>1</v>
          </cell>
          <cell r="X167" t="str">
            <v>б.1</v>
          </cell>
        </row>
        <row r="170">
          <cell r="V170">
            <v>11</v>
          </cell>
          <cell r="W170">
            <v>1</v>
          </cell>
          <cell r="X170" t="str">
            <v>б.1</v>
          </cell>
        </row>
        <row r="173">
          <cell r="V173">
            <v>11</v>
          </cell>
          <cell r="W173">
            <v>3</v>
          </cell>
          <cell r="X173" t="str">
            <v>б.1</v>
          </cell>
        </row>
        <row r="176">
          <cell r="V176">
            <v>13</v>
          </cell>
          <cell r="W176">
            <v>1</v>
          </cell>
          <cell r="X176" t="str">
            <v>б.1</v>
          </cell>
        </row>
        <row r="179">
          <cell r="V179">
            <v>14</v>
          </cell>
          <cell r="W179">
            <v>1</v>
          </cell>
          <cell r="X179" t="str">
            <v>б.1</v>
          </cell>
        </row>
        <row r="182">
          <cell r="V182">
            <v>14</v>
          </cell>
          <cell r="W182">
            <v>3</v>
          </cell>
          <cell r="X182" t="str">
            <v>б.1</v>
          </cell>
        </row>
        <row r="185">
          <cell r="V185">
            <v>26</v>
          </cell>
          <cell r="W185">
            <v>1</v>
          </cell>
          <cell r="X185" t="str">
            <v>б.1</v>
          </cell>
        </row>
        <row r="188">
          <cell r="V188">
            <v>27</v>
          </cell>
          <cell r="W188">
            <v>3</v>
          </cell>
          <cell r="X188" t="str">
            <v>б.1</v>
          </cell>
        </row>
        <row r="191">
          <cell r="V191">
            <v>25</v>
          </cell>
          <cell r="W191">
            <v>2</v>
          </cell>
          <cell r="X191" t="str">
            <v>б.1</v>
          </cell>
        </row>
        <row r="194">
          <cell r="V194">
            <v>12</v>
          </cell>
          <cell r="W194">
            <v>1</v>
          </cell>
          <cell r="X194" t="str">
            <v>б.1</v>
          </cell>
        </row>
        <row r="197">
          <cell r="V197">
            <v>12</v>
          </cell>
          <cell r="W197">
            <v>3</v>
          </cell>
          <cell r="X197" t="str">
            <v>б.1</v>
          </cell>
        </row>
        <row r="200">
          <cell r="V200">
            <v>24</v>
          </cell>
          <cell r="W200">
            <v>1</v>
          </cell>
          <cell r="X200" t="str">
            <v>б.1</v>
          </cell>
        </row>
        <row r="203">
          <cell r="V203">
            <v>24</v>
          </cell>
          <cell r="W203">
            <v>3</v>
          </cell>
          <cell r="X203" t="str">
            <v>б.1</v>
          </cell>
        </row>
        <row r="206">
          <cell r="V206">
            <v>27</v>
          </cell>
          <cell r="W206">
            <v>3</v>
          </cell>
          <cell r="X206" t="str">
            <v>б.1</v>
          </cell>
        </row>
        <row r="209">
          <cell r="V209">
            <v>24</v>
          </cell>
          <cell r="W209">
            <v>1</v>
          </cell>
          <cell r="X209" t="str">
            <v>б.1</v>
          </cell>
        </row>
        <row r="212">
          <cell r="V212">
            <v>24</v>
          </cell>
          <cell r="W212">
            <v>1</v>
          </cell>
          <cell r="X212" t="str">
            <v>б.1</v>
          </cell>
        </row>
        <row r="215">
          <cell r="V215">
            <v>13</v>
          </cell>
          <cell r="W215">
            <v>1</v>
          </cell>
          <cell r="X215" t="str">
            <v>б.1</v>
          </cell>
        </row>
        <row r="218">
          <cell r="V218">
            <v>24</v>
          </cell>
          <cell r="W218">
            <v>1</v>
          </cell>
          <cell r="X218" t="str">
            <v>б.1</v>
          </cell>
        </row>
        <row r="221">
          <cell r="V221">
            <v>11</v>
          </cell>
          <cell r="W221">
            <v>1</v>
          </cell>
          <cell r="X221" t="str">
            <v>б.1</v>
          </cell>
        </row>
        <row r="224">
          <cell r="V224">
            <v>14</v>
          </cell>
          <cell r="W224">
            <v>1</v>
          </cell>
          <cell r="X224" t="str">
            <v>б.1</v>
          </cell>
        </row>
        <row r="227">
          <cell r="V227">
            <v>13</v>
          </cell>
          <cell r="W227">
            <v>1</v>
          </cell>
          <cell r="X227" t="str">
            <v>б.1</v>
          </cell>
        </row>
        <row r="233">
          <cell r="V233">
            <v>27</v>
          </cell>
          <cell r="W233">
            <v>1</v>
          </cell>
          <cell r="X233" t="str">
            <v>б.2</v>
          </cell>
        </row>
        <row r="236">
          <cell r="V236">
            <v>27</v>
          </cell>
          <cell r="W236">
            <v>1</v>
          </cell>
          <cell r="X236" t="str">
            <v>б.2</v>
          </cell>
        </row>
        <row r="239">
          <cell r="V239">
            <v>27</v>
          </cell>
          <cell r="W239">
            <v>1</v>
          </cell>
          <cell r="X239" t="str">
            <v>б.2</v>
          </cell>
        </row>
        <row r="242">
          <cell r="V242">
            <v>25</v>
          </cell>
          <cell r="W242">
            <v>2</v>
          </cell>
          <cell r="X242" t="str">
            <v>б.2</v>
          </cell>
        </row>
        <row r="245">
          <cell r="V245">
            <v>12</v>
          </cell>
          <cell r="W245">
            <v>1</v>
          </cell>
          <cell r="X245" t="str">
            <v>б.2</v>
          </cell>
        </row>
        <row r="248">
          <cell r="V248">
            <v>22</v>
          </cell>
          <cell r="W248">
            <v>1</v>
          </cell>
          <cell r="X248" t="str">
            <v>б.2</v>
          </cell>
        </row>
        <row r="251">
          <cell r="V251">
            <v>27</v>
          </cell>
          <cell r="W251">
            <v>1</v>
          </cell>
          <cell r="X251" t="str">
            <v>б.2</v>
          </cell>
        </row>
        <row r="254">
          <cell r="V254">
            <v>27</v>
          </cell>
          <cell r="W254">
            <v>1</v>
          </cell>
          <cell r="X254" t="str">
            <v>б.2</v>
          </cell>
        </row>
        <row r="257">
          <cell r="V257">
            <v>13</v>
          </cell>
          <cell r="W257">
            <v>1</v>
          </cell>
          <cell r="X257" t="str">
            <v>б.2</v>
          </cell>
        </row>
        <row r="260">
          <cell r="V260">
            <v>27</v>
          </cell>
          <cell r="W260">
            <v>1</v>
          </cell>
          <cell r="X260" t="str">
            <v>б.2</v>
          </cell>
        </row>
        <row r="263">
          <cell r="V263">
            <v>27</v>
          </cell>
          <cell r="W263">
            <v>1</v>
          </cell>
          <cell r="X263" t="str">
            <v>б.2</v>
          </cell>
        </row>
        <row r="266">
          <cell r="V266">
            <v>27</v>
          </cell>
          <cell r="W266">
            <v>3</v>
          </cell>
          <cell r="X266" t="str">
            <v>б.2</v>
          </cell>
        </row>
        <row r="269">
          <cell r="V269">
            <v>25</v>
          </cell>
          <cell r="W269">
            <v>2</v>
          </cell>
          <cell r="X269" t="str">
            <v>б.2</v>
          </cell>
        </row>
        <row r="272">
          <cell r="V272">
            <v>26</v>
          </cell>
          <cell r="W272">
            <v>1</v>
          </cell>
          <cell r="X272" t="str">
            <v>б.2</v>
          </cell>
        </row>
        <row r="275">
          <cell r="V275">
            <v>27</v>
          </cell>
          <cell r="W275">
            <v>1</v>
          </cell>
          <cell r="X275" t="str">
            <v>б.2</v>
          </cell>
        </row>
        <row r="278">
          <cell r="V278">
            <v>27</v>
          </cell>
          <cell r="W278">
            <v>1</v>
          </cell>
          <cell r="X278" t="str">
            <v>б.2</v>
          </cell>
        </row>
        <row r="281">
          <cell r="V281">
            <v>12</v>
          </cell>
          <cell r="W281">
            <v>1</v>
          </cell>
          <cell r="X281" t="str">
            <v>б.2</v>
          </cell>
        </row>
        <row r="287">
          <cell r="V287">
            <v>26</v>
          </cell>
          <cell r="W287">
            <v>1</v>
          </cell>
          <cell r="X287" t="str">
            <v>б.4</v>
          </cell>
        </row>
        <row r="290">
          <cell r="V290">
            <v>23</v>
          </cell>
          <cell r="W290">
            <v>1</v>
          </cell>
          <cell r="X290" t="str">
            <v>б.4</v>
          </cell>
        </row>
        <row r="293">
          <cell r="V293">
            <v>25</v>
          </cell>
          <cell r="W293">
            <v>2</v>
          </cell>
          <cell r="X293" t="str">
            <v>б.4</v>
          </cell>
        </row>
        <row r="296">
          <cell r="V296">
            <v>12</v>
          </cell>
          <cell r="W296">
            <v>1</v>
          </cell>
          <cell r="X296" t="str">
            <v>б.4</v>
          </cell>
        </row>
        <row r="299">
          <cell r="V299">
            <v>11</v>
          </cell>
          <cell r="W299">
            <v>1</v>
          </cell>
          <cell r="X299" t="str">
            <v>б.4</v>
          </cell>
        </row>
        <row r="306">
          <cell r="W306">
            <v>4</v>
          </cell>
          <cell r="X306">
            <v>3.1</v>
          </cell>
        </row>
        <row r="309">
          <cell r="W309">
            <v>4</v>
          </cell>
          <cell r="X309">
            <v>3.1</v>
          </cell>
        </row>
        <row r="315">
          <cell r="V315">
            <v>21</v>
          </cell>
          <cell r="W315">
            <v>1</v>
          </cell>
          <cell r="X315" t="str">
            <v>а.3</v>
          </cell>
        </row>
        <row r="318">
          <cell r="V318">
            <v>26</v>
          </cell>
          <cell r="W318">
            <v>1</v>
          </cell>
          <cell r="X318" t="str">
            <v>а.3</v>
          </cell>
        </row>
        <row r="321">
          <cell r="V321">
            <v>26</v>
          </cell>
          <cell r="W321">
            <v>1</v>
          </cell>
          <cell r="X321" t="str">
            <v>а.3</v>
          </cell>
        </row>
        <row r="324">
          <cell r="V324">
            <v>23</v>
          </cell>
          <cell r="W324">
            <v>1</v>
          </cell>
          <cell r="X324" t="str">
            <v>а.3</v>
          </cell>
        </row>
        <row r="327">
          <cell r="V327">
            <v>23</v>
          </cell>
          <cell r="W327">
            <v>1</v>
          </cell>
          <cell r="X327" t="str">
            <v>а.3</v>
          </cell>
        </row>
        <row r="333">
          <cell r="V333">
            <v>21</v>
          </cell>
          <cell r="W333">
            <v>1</v>
          </cell>
          <cell r="X333" t="str">
            <v>а.8</v>
          </cell>
        </row>
        <row r="336">
          <cell r="V336">
            <v>27</v>
          </cell>
          <cell r="W336">
            <v>1</v>
          </cell>
          <cell r="X336" t="str">
            <v>а.12</v>
          </cell>
        </row>
        <row r="341">
          <cell r="V341">
            <v>21</v>
          </cell>
          <cell r="W341">
            <v>1</v>
          </cell>
          <cell r="X341" t="str">
            <v>а.9</v>
          </cell>
        </row>
        <row r="345">
          <cell r="V345">
            <v>13</v>
          </cell>
          <cell r="W345">
            <v>1</v>
          </cell>
          <cell r="X345" t="str">
            <v>а.13</v>
          </cell>
        </row>
        <row r="351">
          <cell r="V351">
            <v>21</v>
          </cell>
          <cell r="W351">
            <v>1</v>
          </cell>
          <cell r="X351" t="str">
            <v>а.10</v>
          </cell>
        </row>
        <row r="354">
          <cell r="V354">
            <v>27</v>
          </cell>
          <cell r="W354">
            <v>1</v>
          </cell>
          <cell r="X354" t="str">
            <v>а.14</v>
          </cell>
        </row>
        <row r="357">
          <cell r="V357">
            <v>27</v>
          </cell>
          <cell r="W357">
            <v>1</v>
          </cell>
          <cell r="X357" t="str">
            <v>а.15</v>
          </cell>
        </row>
        <row r="361">
          <cell r="V361">
            <v>25</v>
          </cell>
          <cell r="W361">
            <v>2</v>
          </cell>
          <cell r="X361" t="str">
            <v>а.5</v>
          </cell>
        </row>
        <row r="364">
          <cell r="V364">
            <v>26</v>
          </cell>
          <cell r="W364">
            <v>1</v>
          </cell>
          <cell r="X364" t="str">
            <v>а.5</v>
          </cell>
        </row>
        <row r="367">
          <cell r="V367">
            <v>25</v>
          </cell>
          <cell r="W367">
            <v>2</v>
          </cell>
          <cell r="X367" t="str">
            <v>а.5</v>
          </cell>
        </row>
        <row r="373">
          <cell r="V373">
            <v>12</v>
          </cell>
          <cell r="W373">
            <v>1</v>
          </cell>
          <cell r="X373" t="str">
            <v>б.3</v>
          </cell>
        </row>
        <row r="376">
          <cell r="V376">
            <v>12</v>
          </cell>
          <cell r="W376">
            <v>1</v>
          </cell>
          <cell r="X376" t="str">
            <v>б.3</v>
          </cell>
        </row>
        <row r="382">
          <cell r="V382">
            <v>27</v>
          </cell>
          <cell r="W382">
            <v>1</v>
          </cell>
          <cell r="X382">
            <v>2.1</v>
          </cell>
        </row>
        <row r="385">
          <cell r="V385">
            <v>26</v>
          </cell>
          <cell r="W385">
            <v>1</v>
          </cell>
          <cell r="X385" t="str">
            <v>а.16</v>
          </cell>
        </row>
        <row r="389">
          <cell r="V389">
            <v>26</v>
          </cell>
          <cell r="W389">
            <v>1</v>
          </cell>
          <cell r="X389" t="str">
            <v>а.17</v>
          </cell>
        </row>
      </sheetData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_AUTH"/>
      <sheetName val="Input from HUB"/>
      <sheetName val="MSurvey"/>
      <sheetName val="BCEAO"/>
      <sheetName val="Banks"/>
      <sheetName val="PNG"/>
      <sheetName val="BCEAO Banks SR (EN)"/>
      <sheetName val="T4 MSurvey (working)"/>
      <sheetName val="MSurvey_q"/>
      <sheetName val="BCEAO_q"/>
      <sheetName val="Banks_q"/>
      <sheetName val="PNG_q"/>
      <sheetName val="Msurvey_m"/>
      <sheetName val="BCEAO_m"/>
      <sheetName val="Bank_m"/>
      <sheetName val="PNG_m"/>
      <sheetName val="Output to CivWEO"/>
      <sheetName val="DMX_MON"/>
      <sheetName val="FSI"/>
      <sheetName val="Required Reserve "/>
      <sheetName val="Excess Reserves (BCEAO)"/>
      <sheetName val="Marche obligataire"/>
      <sheetName val="Chart-1"/>
      <sheetName val="Chart-2"/>
      <sheetName val="Chart-3"/>
      <sheetName val="Tenders par adjudication"/>
      <sheetName val="Interbank Money Market"/>
      <sheetName val="Output to HUB"/>
      <sheetName val="OLD --&gt;"/>
      <sheetName val="C-monthly"/>
      <sheetName val="Msurvey_in"/>
      <sheetName val="Fin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CBS"/>
      <sheetName val="DMB"/>
      <sheetName val="Comparing AFR &amp; SRF data"/>
      <sheetName val="MSRV"/>
      <sheetName val="SCSMSRV"/>
      <sheetName val="Broad Money contribution"/>
      <sheetName val="printMRSV"/>
      <sheetName val="SCSCBS"/>
      <sheetName val="VulnInd"/>
      <sheetName val="WETA"/>
      <sheetName val="Figure X"/>
      <sheetName val="Quarterly Interest Rate IFS"/>
      <sheetName val="Annual Interest Rate IFS"/>
      <sheetName val="Development Bank IFS"/>
      <sheetName val="Financial Survey IFS"/>
      <sheetName val="Nonbank Institution IFS"/>
      <sheetName val="Vuln.ind from CBS"/>
      <sheetName val="SoundnessInd."/>
      <sheetName val="FinSoundInd"/>
      <sheetName val="DOMDEBT-M (old)"/>
      <sheetName val="ControlSheet"/>
      <sheetName val="EDSS_OFIM"/>
      <sheetName val="EDSS_OFIQ"/>
      <sheetName val="from CBS on DMB"/>
      <sheetName val="di_RSRV"/>
      <sheetName val="di_OFI"/>
      <sheetName val="di_CRDT"/>
      <sheetName val="di_LQDT"/>
      <sheetName val="di_INT"/>
      <sheetName val="SCRMSRV"/>
      <sheetName val="SCRMCDEV"/>
      <sheetName val="SCRCBS"/>
      <sheetName val="SCRDMB"/>
      <sheetName val="SCROFI"/>
      <sheetName val="SCRCRDT"/>
      <sheetName val="SCRLQDT"/>
      <sheetName val="SCRINT"/>
      <sheetName val="SCRRSRV"/>
      <sheetName val="monetary aggregates"/>
      <sheetName val="mon aggreg in percent"/>
      <sheetName val="Chart2"/>
      <sheetName val="Chart3"/>
      <sheetName val="data for monetary dev chart"/>
      <sheetName val="data for Figure 3"/>
      <sheetName val="Figure 3"/>
      <sheetName val="Chart1"/>
      <sheetName val="Chart4"/>
      <sheetName val="Chart5"/>
      <sheetName val="Panel1"/>
      <sheetName val="Monetary Authorites IFS"/>
      <sheetName val="Banking Institution IFS"/>
      <sheetName val="Banking Survey IFS"/>
      <sheetName val="CBS IFS"/>
      <sheetName val="Commercial Bank Assets IFS"/>
      <sheetName val="Securities-nonbanks"/>
      <sheetName val="SecuritiesDMBs"/>
      <sheetName val="SEC-REDEMP"/>
      <sheetName val="SCRDOMDEBT"/>
      <sheetName val="DOMDEBT-M"/>
      <sheetName val="SCSMSRVHalfYear"/>
      <sheetName val="Sheet1"/>
      <sheetName val="MSRV-PRG"/>
      <sheetName val="DMB-PRG"/>
      <sheetName val="CBS-PRG"/>
      <sheetName val="EDSS_CBSQ"/>
      <sheetName val="EDSS_DMBQ"/>
      <sheetName val="EDSS_CBSM"/>
      <sheetName val="EDSS_DMBM"/>
      <sheetName val="Sheet1 (2)"/>
      <sheetName val="Interest Rate IFS"/>
      <sheetName val="Gvt.Securities-others"/>
      <sheetName val="CBS (SRF pilot)"/>
      <sheetName val="ODCs (SRF pilot)"/>
      <sheetName val="Monetary Survey (SRF pilot) "/>
      <sheetName val="Input from HUB"/>
      <sheetName val="GvtSecurities-DMBs"/>
      <sheetName val="Gvt-Securities"/>
      <sheetName val="Mon-DMX"/>
      <sheetName val="IN_DMX"/>
      <sheetName val="CBS (SRF)"/>
      <sheetName val="ODCs (SRF)"/>
      <sheetName val="Monetary Survey (SRF) "/>
      <sheetName val="FX"/>
      <sheetName val="1SR"/>
      <sheetName val="CBS weekly"/>
      <sheetName val="MS proj"/>
      <sheetName val="Mon Ind"/>
      <sheetName val="Mon Survey Table (2)"/>
      <sheetName val="MS montly"/>
      <sheetName val="CBS BS (2)"/>
      <sheetName val="CBS BS"/>
      <sheetName val="MonQ Prg"/>
      <sheetName val="IFS - Exchange rates"/>
      <sheetName val="WEO_q"/>
      <sheetName val="Raw_1"/>
      <sheetName val="page 1"/>
      <sheetName val="Figure_X"/>
      <sheetName val="Quarterly_Interest_Rate_IFS"/>
      <sheetName val="Annual_Interest_Rate_IFS"/>
      <sheetName val="Development_Bank_IFS"/>
      <sheetName val="Financial_Survey_IFS"/>
      <sheetName val="Nonbank_Institution_IFS"/>
      <sheetName val="Vuln_ind_from_CBS"/>
      <sheetName val="SoundnessInd_"/>
      <sheetName val="DOMDEBT-M_(old)"/>
      <sheetName val="from_CBS_on_DMB"/>
      <sheetName val="monetary_aggregates"/>
      <sheetName val="mon_aggreg_in_percent"/>
      <sheetName val="data_for_monetary_dev_chart"/>
      <sheetName val="data_for_Figure_3"/>
      <sheetName val="Figure_3"/>
      <sheetName val="Monetary_Authorites_IFS"/>
      <sheetName val="Banking_Institution_IFS"/>
      <sheetName val="Banking_Survey_IFS"/>
      <sheetName val="CBS_IFS"/>
      <sheetName val="Commercial_Bank_Assets_IFS"/>
      <sheetName val="Sheet1_(2)"/>
      <sheetName val="Interest_Rate_IFS"/>
      <sheetName val="Gvt_Securities-others"/>
      <sheetName val="Comparing_AFR_&amp;_SRF_data"/>
      <sheetName val="Broad_Money_contribution"/>
      <sheetName val="CBS_(SRF_pilot)"/>
      <sheetName val="ODCs_(SRF_pilot)"/>
      <sheetName val="Monetary_Survey_(SRF_pilot)_"/>
      <sheetName val="CBS_(SRF)"/>
      <sheetName val="ODCs_(SRF)"/>
      <sheetName val="Monetary_Survey_(SRF)_"/>
      <sheetName val="CBS_weekly"/>
      <sheetName val="MS_proj"/>
      <sheetName val="Mon_Ind"/>
      <sheetName val="Mon_Survey_Table_(2)"/>
      <sheetName val="MS_montly"/>
      <sheetName val="CBS_BS_(2)"/>
      <sheetName val="CBS_BS"/>
      <sheetName val="MonQ_Prg"/>
      <sheetName val="IFS_-_Exchange_rates"/>
      <sheetName val="Input_from_HUB"/>
      <sheetName val="page_1"/>
      <sheetName val="Med"/>
      <sheetName val="country name lookup"/>
      <sheetName val="Scmony"/>
      <sheetName val="E"/>
      <sheetName val="Codes"/>
      <sheetName val="PrivReceipts"/>
      <sheetName val="by year"/>
      <sheetName val="di_CBS"/>
      <sheetName val="di_DMB"/>
      <sheetName val="di_MSRV"/>
      <sheetName val="MCDEV"/>
      <sheetName val="scrlqdt.not.linked"/>
      <sheetName val="Auction results"/>
      <sheetName val="DAA auction bids"/>
      <sheetName val="Interest rates - 06R"/>
      <sheetName val="RM Monthly"/>
      <sheetName val="MonQ Prg (2)"/>
      <sheetName val="Mon Survey Table"/>
      <sheetName val="Inflation Table "/>
      <sheetName val="SC1"/>
      <sheetName val="SC2"/>
      <sheetName val="SC3"/>
      <sheetName val="SC4"/>
      <sheetName val="Chart - Contribution to M2"/>
      <sheetName val="Consistency checks"/>
      <sheetName val="Chart Money Ratios"/>
      <sheetName val="Chart - Proj. contrib. to M2"/>
      <sheetName val="CBS (old!)"/>
      <sheetName val="DMB (old!)"/>
      <sheetName val="MSRV (old!)"/>
      <sheetName val="Interest rates - 06R OLD!!"/>
      <sheetName val="C"/>
      <sheetName val="Cover"/>
      <sheetName val="T3a. Fiscal (N$)"/>
      <sheetName val="T1. Select Economic Indicators"/>
      <sheetName val="Input 1- Basics"/>
      <sheetName val="Instructions"/>
      <sheetName val="CountryList"/>
      <sheetName val="CPIINDEX"/>
      <sheetName val="Content"/>
      <sheetName val="CBS_(SRF_pilot)1"/>
      <sheetName val="ODCs_(SRF_pilot)1"/>
      <sheetName val="Monetary_Survey_(SRF_pilot)_1"/>
      <sheetName val="Comparing_AFR_&amp;_SRF_data1"/>
      <sheetName val="Broad_Money_contribution1"/>
      <sheetName val="Figure_X1"/>
      <sheetName val="Quarterly_Interest_Rate_IFS1"/>
      <sheetName val="Annual_Interest_Rate_IFS1"/>
      <sheetName val="Development_Bank_IFS1"/>
      <sheetName val="Financial_Survey_IFS1"/>
      <sheetName val="Nonbank_Institution_IFS1"/>
      <sheetName val="Vuln_ind_from_CBS1"/>
      <sheetName val="SoundnessInd_1"/>
      <sheetName val="DOMDEBT-M_(old)1"/>
      <sheetName val="from_CBS_on_DMB1"/>
      <sheetName val="monetary_aggregates1"/>
      <sheetName val="mon_aggreg_in_percent1"/>
      <sheetName val="data_for_monetary_dev_chart1"/>
      <sheetName val="data_for_Figure_31"/>
      <sheetName val="Figure_31"/>
      <sheetName val="Monetary_Authorites_IFS1"/>
      <sheetName val="Banking_Institution_IFS1"/>
      <sheetName val="Banking_Survey_IFS1"/>
      <sheetName val="CBS_IFS1"/>
      <sheetName val="Commercial_Bank_Assets_IFS1"/>
      <sheetName val="Sheet1_(2)1"/>
      <sheetName val="Interest_Rate_IFS1"/>
      <sheetName val="Gvt_Securities-others1"/>
      <sheetName val="CBS_(SRF)1"/>
      <sheetName val="ODCs_(SRF)1"/>
      <sheetName val="Monetary_Survey_(SRF)_1"/>
      <sheetName val="CBS_weekly1"/>
      <sheetName val="MS_proj1"/>
      <sheetName val="Mon_Ind1"/>
      <sheetName val="Mon_Survey_Table_(2)1"/>
      <sheetName val="MS_montly1"/>
      <sheetName val="CBS_BS_(2)1"/>
      <sheetName val="CBS_BS1"/>
      <sheetName val="MonQ_Prg1"/>
      <sheetName val="IFS_-_Exchange_rates1"/>
      <sheetName val="Input_from_HUB1"/>
      <sheetName val="page_11"/>
      <sheetName val="country_name_lookup"/>
      <sheetName val="by_year"/>
      <sheetName val="list"/>
      <sheetName val="CBS_(SRF_pilot)2"/>
      <sheetName val="ODCs_(SRF_pilot)2"/>
      <sheetName val="Monetary_Survey_(SRF_pilot)_2"/>
      <sheetName val="Comparing_AFR_&amp;_SRF_data2"/>
      <sheetName val="Broad_Money_contribution2"/>
      <sheetName val="Figure_X2"/>
      <sheetName val="Quarterly_Interest_Rate_IFS2"/>
      <sheetName val="Annual_Interest_Rate_IFS2"/>
      <sheetName val="Development_Bank_IFS2"/>
      <sheetName val="Financial_Survey_IFS2"/>
      <sheetName val="Nonbank_Institution_IFS2"/>
      <sheetName val="Vuln_ind_from_CBS2"/>
      <sheetName val="SoundnessInd_2"/>
      <sheetName val="DOMDEBT-M_(old)2"/>
      <sheetName val="from_CBS_on_DMB2"/>
      <sheetName val="monetary_aggregates2"/>
      <sheetName val="mon_aggreg_in_percent2"/>
      <sheetName val="data_for_monetary_dev_chart2"/>
      <sheetName val="data_for_Figure_32"/>
      <sheetName val="Figure_32"/>
      <sheetName val="Monetary_Authorites_IFS2"/>
      <sheetName val="Banking_Institution_IFS2"/>
      <sheetName val="Banking_Survey_IFS2"/>
      <sheetName val="CBS_IFS2"/>
      <sheetName val="Commercial_Bank_Assets_IFS2"/>
      <sheetName val="Sheet1_(2)2"/>
      <sheetName val="Interest_Rate_IFS2"/>
      <sheetName val="Gvt_Securities-others2"/>
      <sheetName val="CBS_(SRF)2"/>
      <sheetName val="ODCs_(SRF)2"/>
      <sheetName val="Monetary_Survey_(SRF)_2"/>
      <sheetName val="CBS_weekly2"/>
      <sheetName val="MS_proj2"/>
      <sheetName val="Mon_Ind2"/>
      <sheetName val="Mon_Survey_Table_(2)2"/>
      <sheetName val="MS_montly2"/>
      <sheetName val="CBS_BS_(2)2"/>
      <sheetName val="CBS_BS2"/>
      <sheetName val="MonQ_Prg2"/>
      <sheetName val="IFS_-_Exchange_rates2"/>
      <sheetName val="Input_from_HUB2"/>
      <sheetName val="page_12"/>
      <sheetName val="country_name_lookup1"/>
      <sheetName val="by_year1"/>
      <sheetName val="Change according to grades"/>
      <sheetName val="B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ts"/>
      <sheetName val="Energy"/>
      <sheetName val="Agriculture"/>
      <sheetName val="Metals"/>
      <sheetName val="HELP"/>
    </sheetNames>
    <sheetDataSet>
      <sheetData sheetId="0">
        <row r="38">
          <cell r="A38" t="str">
            <v>Q3 12</v>
          </cell>
        </row>
        <row r="39">
          <cell r="A39">
            <v>2012</v>
          </cell>
        </row>
        <row r="46">
          <cell r="A46" t="str">
            <v>Composite</v>
          </cell>
        </row>
        <row r="47">
          <cell r="A47" t="str">
            <v>ANZ Banking Group Ltd/Melbourne - Mark Pervan</v>
          </cell>
          <cell r="D47" t="str">
            <v>Y</v>
          </cell>
        </row>
        <row r="48">
          <cell r="A48" t="str">
            <v>Ageas - Pierre Crucifix</v>
          </cell>
          <cell r="D48" t="str">
            <v>Q1</v>
          </cell>
        </row>
        <row r="49">
          <cell r="A49" t="str">
            <v>Australia &amp; New Zealand Banking Group Ltd - Andrew Harrington</v>
          </cell>
          <cell r="D49" t="str">
            <v>Q2</v>
          </cell>
        </row>
        <row r="50">
          <cell r="A50" t="str">
            <v>BMO Capital Markets Corp - Randy J Ollenberger</v>
          </cell>
          <cell r="D50" t="str">
            <v>Q3</v>
          </cell>
        </row>
        <row r="51">
          <cell r="A51" t="str">
            <v>BNP Paribas SA - Stephen Briggs</v>
          </cell>
          <cell r="D51" t="str">
            <v>Q4</v>
          </cell>
        </row>
        <row r="52">
          <cell r="A52" t="str">
            <v>BNP Paribas SA - Teri Viswanath</v>
          </cell>
        </row>
        <row r="53">
          <cell r="A53" t="str">
            <v>BNP Paribas SA - Anne-Laure Tremblay</v>
          </cell>
        </row>
        <row r="54">
          <cell r="A54" t="str">
            <v>BNP Paribas SA - Harry Tchilinguirian</v>
          </cell>
        </row>
        <row r="55">
          <cell r="A55" t="str">
            <v>Banco Bilbao Vizcaya Argentaria SA - Pedro Moreno Alonso</v>
          </cell>
        </row>
        <row r="56">
          <cell r="A56" t="str">
            <v>Bank of America Merrill Lynch - Michael Widmer</v>
          </cell>
        </row>
        <row r="57">
          <cell r="A57" t="str">
            <v>Bank of America Merrill Lynch - Francisco Blanch</v>
          </cell>
        </row>
        <row r="58">
          <cell r="A58" t="str">
            <v>Bank of America Merrill Lynch - Sabine Schels</v>
          </cell>
        </row>
        <row r="59">
          <cell r="A59" t="str">
            <v>Barclays PLC - Kevin Norrish</v>
          </cell>
        </row>
        <row r="60">
          <cell r="A60" t="str">
            <v>CIBC World Markets Corp - Katherine Spector</v>
          </cell>
        </row>
        <row r="61">
          <cell r="A61" t="str">
            <v>CIBC World Markets Inc - Peter Buchanan</v>
          </cell>
        </row>
        <row r="62">
          <cell r="A62" t="str">
            <v>COER2 Commodities C2C - Jean-Francois Cauvet</v>
          </cell>
        </row>
        <row r="63">
          <cell r="A63" t="str">
            <v>China International Capital Corp Hong Kong Ltd - James Luke</v>
          </cell>
        </row>
        <row r="64">
          <cell r="A64" t="str">
            <v>China International Capital Corp Hong Kong Ltd - Janet Kong</v>
          </cell>
        </row>
        <row r="65">
          <cell r="A65" t="str">
            <v>Citigroup Inc - Aakash Doshi</v>
          </cell>
        </row>
        <row r="66">
          <cell r="A66" t="str">
            <v>Citigroup Inc - Daniel Hynes</v>
          </cell>
        </row>
        <row r="67">
          <cell r="A67" t="str">
            <v>Citigroup Inc - Anthony Yuen</v>
          </cell>
        </row>
        <row r="68">
          <cell r="A68" t="str">
            <v>Citigroup Inc - Edward Morse</v>
          </cell>
        </row>
        <row r="69">
          <cell r="A69" t="str">
            <v>Citigroup Inc - Johann Steyn</v>
          </cell>
        </row>
        <row r="70">
          <cell r="A70" t="str">
            <v>Citigroup Inc - David Wilson</v>
          </cell>
        </row>
        <row r="71">
          <cell r="A71" t="str">
            <v>Commerzbank AG - Eugen Weinberg</v>
          </cell>
        </row>
        <row r="72">
          <cell r="A72" t="str">
            <v>Commerzbank AG - Barbara Lambrecht</v>
          </cell>
        </row>
        <row r="73">
          <cell r="A73" t="str">
            <v>Credit Agricole Corporate and Investment Bank/London - Christophe Barret</v>
          </cell>
        </row>
        <row r="74">
          <cell r="A74" t="str">
            <v>Credit Suisse Group AG - Jan Stuart</v>
          </cell>
        </row>
        <row r="75">
          <cell r="A75" t="str">
            <v>Credit Suisse Group AG - Andrew Shaw</v>
          </cell>
        </row>
        <row r="76">
          <cell r="A76" t="str">
            <v>Credit Suisse Group AG - Stefan Revielle</v>
          </cell>
        </row>
        <row r="77">
          <cell r="A77" t="str">
            <v>Credit Suisse Group AG - Joachim Azria</v>
          </cell>
        </row>
        <row r="78">
          <cell r="A78" t="str">
            <v>Credit Suisse Group AG - Jonathan Wolff</v>
          </cell>
        </row>
        <row r="79">
          <cell r="A79" t="str">
            <v>Credit Suisse Group AG - Tom Kendall</v>
          </cell>
        </row>
        <row r="80">
          <cell r="A80" t="str">
            <v>Credit Suisse Group AG - Ric Deverell</v>
          </cell>
        </row>
        <row r="81">
          <cell r="A81" t="str">
            <v>DBS Vickers Securities Indonesia PT - Ben Santoso</v>
          </cell>
        </row>
        <row r="82">
          <cell r="A82" t="str">
            <v>Danske Bank A/S - Christin Tuxen</v>
          </cell>
        </row>
        <row r="83">
          <cell r="A83" t="str">
            <v>Davenport &amp; Co LLC - Timothy Hayes</v>
          </cell>
        </row>
        <row r="84">
          <cell r="A84" t="str">
            <v>Deutsche Bank AG - Soozhana Choi</v>
          </cell>
        </row>
        <row r="85">
          <cell r="A85" t="str">
            <v>Deutsche Bank AG - Mark C Lewis</v>
          </cell>
        </row>
        <row r="86">
          <cell r="A86" t="str">
            <v>Deutsche Bank AG - Daniel Brebner</v>
          </cell>
        </row>
        <row r="87">
          <cell r="A87" t="str">
            <v>Dexia Carbon Advisory Services Ltd - Carsten Schmitt</v>
          </cell>
        </row>
        <row r="88">
          <cell r="A88" t="str">
            <v>EnergyQuote JHA - James Hanks</v>
          </cell>
        </row>
        <row r="89">
          <cell r="A89" t="str">
            <v>Erste Bank AG/Austria - Ronald-Peter Stoeferle</v>
          </cell>
        </row>
        <row r="90">
          <cell r="A90" t="str">
            <v>Food &amp; Agricultural Policy Research Institute - John C Beghin</v>
          </cell>
        </row>
        <row r="91">
          <cell r="A91" t="str">
            <v>Fortis Bank - Helios Padilla</v>
          </cell>
        </row>
        <row r="92">
          <cell r="A92" t="str">
            <v>Goldman Sachs Group Inc/The - Samantha Dart</v>
          </cell>
        </row>
        <row r="93">
          <cell r="A93" t="str">
            <v>Goldman Sachs Group Inc/The - David Greely</v>
          </cell>
        </row>
        <row r="94">
          <cell r="A94" t="str">
            <v>Guggenheim Securities LLC - Raoul LeBlanc</v>
          </cell>
        </row>
        <row r="95">
          <cell r="A95" t="str">
            <v>HSH Nordbank AG - Sintje Boie</v>
          </cell>
        </row>
        <row r="96">
          <cell r="A96" t="str">
            <v>JBC Energy GmbH - David Wech</v>
          </cell>
        </row>
        <row r="97">
          <cell r="A97" t="str">
            <v>JPMorgan Chase &amp; Co - Simone Yeoh</v>
          </cell>
        </row>
        <row r="98">
          <cell r="A98" t="str">
            <v>JPMorgan Chase &amp; Co - Scott Speaker</v>
          </cell>
        </row>
        <row r="99">
          <cell r="A99" t="str">
            <v>JPMorgan Chase &amp; Co - Lewis Hagedorn</v>
          </cell>
        </row>
        <row r="100">
          <cell r="A100" t="str">
            <v>JPMorgan Chase &amp; Co - Lawrence Eagles</v>
          </cell>
        </row>
        <row r="101">
          <cell r="A101" t="str">
            <v>JPMorgan Chase &amp; Co - Michael Jansen</v>
          </cell>
        </row>
        <row r="102">
          <cell r="A102" t="str">
            <v>KeyBanc Capital Markets Inc - Jack Aydin</v>
          </cell>
        </row>
        <row r="103">
          <cell r="A103" t="str">
            <v>Kotak Commodity Services Ltd - Si Kannan</v>
          </cell>
        </row>
        <row r="104">
          <cell r="A104" t="str">
            <v>LBBW - Frank Schallenberger</v>
          </cell>
        </row>
        <row r="105">
          <cell r="A105" t="str">
            <v>LBBW - Sven Streitmayer</v>
          </cell>
        </row>
        <row r="106">
          <cell r="A106" t="str">
            <v>LBBW - Thorsten Proettel</v>
          </cell>
        </row>
        <row r="107">
          <cell r="A107" t="str">
            <v>LGT Capital Management/Pfaeffikon - Bayram Dincer</v>
          </cell>
        </row>
        <row r="108">
          <cell r="A108" t="str">
            <v>M&amp;C Energy Group - Paul Love</v>
          </cell>
        </row>
        <row r="109">
          <cell r="A109" t="str">
            <v>MF Global Holdings Ltd - Ashley Thomas</v>
          </cell>
        </row>
        <row r="110">
          <cell r="A110" t="str">
            <v>Mirae Asset Securities HK Ltd - Gordon Kwan</v>
          </cell>
        </row>
        <row r="111">
          <cell r="A111" t="str">
            <v>NE Nomisma Energia Srl - Matteo Mazzoni</v>
          </cell>
        </row>
        <row r="112">
          <cell r="A112" t="str">
            <v>Natexis Commodity Markets Ltd - Jim Boland</v>
          </cell>
        </row>
        <row r="113">
          <cell r="A113" t="str">
            <v>Natexis Commodity Markets Ltd - David Gornall</v>
          </cell>
        </row>
        <row r="114">
          <cell r="A114" t="str">
            <v>National Australia Bank Ltd - Alexandra Knight</v>
          </cell>
        </row>
        <row r="115">
          <cell r="A115" t="str">
            <v>National Australia Bank Ltd - Michael Creed</v>
          </cell>
        </row>
        <row r="116">
          <cell r="A116" t="str">
            <v>Natixis Bleichroeder Inc - Roger Read</v>
          </cell>
        </row>
        <row r="117">
          <cell r="A117" t="str">
            <v>Nomura International PLC - Saeed Amen</v>
          </cell>
        </row>
        <row r="118">
          <cell r="A118" t="str">
            <v>Norddeutsche Landesbank Girozentrale - Norman Rudschuck</v>
          </cell>
        </row>
        <row r="119">
          <cell r="A119" t="str">
            <v>Nordea Bank Norge ASA - Bjornar Tonhaugen</v>
          </cell>
        </row>
        <row r="120">
          <cell r="A120" t="str">
            <v>OSK Research Sdn Bhd - Alvin Tai</v>
          </cell>
        </row>
        <row r="121">
          <cell r="A121" t="str">
            <v>Prestige Economics LLC - Jason Schenker</v>
          </cell>
        </row>
        <row r="122">
          <cell r="A122" t="str">
            <v>RBC Capital Markets - Greg Pardy</v>
          </cell>
        </row>
        <row r="123">
          <cell r="A123" t="str">
            <v>RBC Capital Markets - Scott Hanold</v>
          </cell>
        </row>
        <row r="124">
          <cell r="A124" t="str">
            <v>RBC Capital Partners Ltd - Robin Kazar</v>
          </cell>
        </row>
        <row r="125">
          <cell r="A125" t="str">
            <v>RHB Research Institute Sdn Bhd - Hoe Lee Leng</v>
          </cell>
        </row>
        <row r="126">
          <cell r="A126" t="str">
            <v>Raiffeisen Bank International AG - Hannes Loacker</v>
          </cell>
        </row>
        <row r="127">
          <cell r="A127" t="str">
            <v>Raymond James &amp; Associates Inc - Marshall Adkins</v>
          </cell>
        </row>
        <row r="128">
          <cell r="A128" t="str">
            <v>Royal Bank of Scotland PLC/The - Nick Moore</v>
          </cell>
        </row>
        <row r="129">
          <cell r="A129" t="str">
            <v>Sagacarbon Sarl - Marius Frunza</v>
          </cell>
        </row>
        <row r="130">
          <cell r="A130" t="str">
            <v>Sanford C Bernstein &amp; Co Inc - Oswald Clint</v>
          </cell>
        </row>
        <row r="131">
          <cell r="A131" t="str">
            <v>Sanford C Bernstein &amp; Co Inc - Bob Brackett</v>
          </cell>
        </row>
        <row r="132">
          <cell r="A132" t="str">
            <v>Santander UK PLC - Jason Kenney</v>
          </cell>
        </row>
        <row r="133">
          <cell r="A133" t="str">
            <v>Scotia Capital Inc - David Christie</v>
          </cell>
        </row>
        <row r="134">
          <cell r="A134" t="str">
            <v>Scotia Capital Inc - Lawrence Smith</v>
          </cell>
        </row>
        <row r="135">
          <cell r="A135" t="str">
            <v>Societe Generale SA - Robin Bhar</v>
          </cell>
        </row>
        <row r="136">
          <cell r="A136" t="str">
            <v>Societe Generale SA - Emmanuel Fages</v>
          </cell>
        </row>
        <row r="137">
          <cell r="A137" t="str">
            <v>Societe Generale SA - Mike Wittner</v>
          </cell>
        </row>
        <row r="138">
          <cell r="A138" t="str">
            <v>Societe Generale SA - Emmanuel Jayet</v>
          </cell>
        </row>
        <row r="139">
          <cell r="A139" t="str">
            <v>Societe Generale SA - Laurent Key</v>
          </cell>
        </row>
        <row r="140">
          <cell r="A140" t="str">
            <v>Standard Bank PLC - Jinzhong (James) Zhang</v>
          </cell>
        </row>
        <row r="141">
          <cell r="A141" t="str">
            <v>Standard Chartered Bank - Helen Henton</v>
          </cell>
        </row>
        <row r="142">
          <cell r="A142" t="str">
            <v>Standard Chartered Bank - Daniel Smith</v>
          </cell>
        </row>
        <row r="143">
          <cell r="A143" t="str">
            <v>Stifel Nicolaus &amp; Co Inc/Denver CO - Amir Arif</v>
          </cell>
        </row>
        <row r="144">
          <cell r="A144" t="str">
            <v>SunTrust Robinson Humphrey Capital Markets - John Gerdes</v>
          </cell>
        </row>
        <row r="145">
          <cell r="A145" t="str">
            <v>TA Securities Holdings Bhd - James Ratnam</v>
          </cell>
        </row>
        <row r="146">
          <cell r="A146" t="str">
            <v>TD Newcrest Inc - Greg Barnes</v>
          </cell>
        </row>
        <row r="147">
          <cell r="A147" t="str">
            <v>TFS Energy Futures LLC - Addison Armstrong</v>
          </cell>
        </row>
        <row r="148">
          <cell r="A148" t="str">
            <v>Toronto-Dominion Bank/Toronto - David Bouckhout</v>
          </cell>
        </row>
        <row r="149">
          <cell r="A149" t="str">
            <v>Toronto-Dominion Bank/Toronto - Bart Melek</v>
          </cell>
        </row>
        <row r="150">
          <cell r="A150" t="str">
            <v>UBS Securities LLC - William Featherston</v>
          </cell>
        </row>
        <row r="151">
          <cell r="A151" t="str">
            <v>UBS Warburg Ltd - Angus Staines</v>
          </cell>
        </row>
        <row r="152">
          <cell r="A152" t="str">
            <v>UFS Finance Investment Co LLC/Russia - Pavel Vasiliadi</v>
          </cell>
        </row>
        <row r="153">
          <cell r="A153" t="str">
            <v>UniCredit Bank AG - Carbon Solutions Team</v>
          </cell>
        </row>
        <row r="154">
          <cell r="A154" t="str">
            <v>UniCredit Markets &amp; Investment Banking - Jochen Hitzfeld</v>
          </cell>
        </row>
        <row r="155">
          <cell r="A155" t="str">
            <v>VTB Capital PLC - Colin Smith</v>
          </cell>
        </row>
        <row r="156">
          <cell r="A156" t="str">
            <v>VTB Capital PLC - Wiktor Bielski</v>
          </cell>
        </row>
        <row r="157">
          <cell r="A157" t="str">
            <v>Wells Fargo Securities LLC - David Tameron</v>
          </cell>
        </row>
        <row r="158">
          <cell r="A158" t="str">
            <v>Westpac Banking Corp - Justin Smirk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</sheetNames>
    <sheetDataSet>
      <sheetData sheetId="0" refreshError="1"/>
      <sheetData sheetId="1" refreshError="1">
        <row r="3">
          <cell r="B3" t="str">
            <v>OrgDNPOs</v>
          </cell>
          <cell r="K3">
            <v>0</v>
          </cell>
          <cell r="L3" t="str">
            <v>Orcamento,Modalidade</v>
          </cell>
          <cell r="M3">
            <v>0</v>
          </cell>
        </row>
        <row r="4">
          <cell r="K4">
            <v>0</v>
          </cell>
          <cell r="L4">
            <v>1</v>
          </cell>
          <cell r="M4" t="str">
            <v>Total</v>
          </cell>
        </row>
        <row r="5">
          <cell r="K5">
            <v>0</v>
          </cell>
          <cell r="L5">
            <v>1</v>
          </cell>
          <cell r="M5">
            <v>0</v>
          </cell>
        </row>
        <row r="6"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K7" t="str">
            <v>0101</v>
          </cell>
          <cell r="L7">
            <v>137598</v>
          </cell>
          <cell r="M7">
            <v>137598</v>
          </cell>
        </row>
        <row r="8">
          <cell r="K8" t="str">
            <v>0105</v>
          </cell>
          <cell r="L8">
            <v>88300</v>
          </cell>
          <cell r="M8">
            <v>88300</v>
          </cell>
        </row>
        <row r="9">
          <cell r="K9" t="str">
            <v>0121</v>
          </cell>
          <cell r="L9">
            <v>43890.69</v>
          </cell>
          <cell r="M9">
            <v>43890.69</v>
          </cell>
        </row>
        <row r="10">
          <cell r="K10" t="str">
            <v>0301</v>
          </cell>
          <cell r="L10">
            <v>18837.66</v>
          </cell>
          <cell r="M10">
            <v>18837.66</v>
          </cell>
        </row>
        <row r="11">
          <cell r="K11" t="str">
            <v>0303</v>
          </cell>
          <cell r="L11">
            <v>5175.93</v>
          </cell>
          <cell r="M11">
            <v>5175.93</v>
          </cell>
        </row>
        <row r="12">
          <cell r="K12" t="str">
            <v>0305</v>
          </cell>
          <cell r="L12">
            <v>21755.93</v>
          </cell>
          <cell r="M12">
            <v>21755.93</v>
          </cell>
        </row>
        <row r="13">
          <cell r="K13" t="str">
            <v>0307</v>
          </cell>
          <cell r="L13">
            <v>15148.05</v>
          </cell>
          <cell r="M13">
            <v>15148.05</v>
          </cell>
        </row>
        <row r="14">
          <cell r="K14" t="str">
            <v>0323</v>
          </cell>
          <cell r="L14">
            <v>11518.24</v>
          </cell>
          <cell r="M14">
            <v>11518.24</v>
          </cell>
        </row>
        <row r="15">
          <cell r="K15" t="str">
            <v>0501</v>
          </cell>
          <cell r="L15">
            <v>148322.72</v>
          </cell>
          <cell r="M15">
            <v>148322.72</v>
          </cell>
        </row>
        <row r="16">
          <cell r="K16" t="str">
            <v>0521</v>
          </cell>
          <cell r="L16">
            <v>8014.71</v>
          </cell>
          <cell r="M16">
            <v>8014.71</v>
          </cell>
        </row>
        <row r="17">
          <cell r="K17" t="str">
            <v>0701</v>
          </cell>
          <cell r="L17">
            <v>27663.03</v>
          </cell>
          <cell r="M17">
            <v>27663.03</v>
          </cell>
        </row>
        <row r="18">
          <cell r="K18" t="str">
            <v>0721</v>
          </cell>
          <cell r="L18">
            <v>64171.6</v>
          </cell>
          <cell r="M18">
            <v>64171.6</v>
          </cell>
        </row>
        <row r="19">
          <cell r="K19" t="str">
            <v>0723</v>
          </cell>
          <cell r="L19">
            <v>1976.87</v>
          </cell>
          <cell r="M19">
            <v>1976.87</v>
          </cell>
        </row>
        <row r="20">
          <cell r="K20" t="str">
            <v>0725</v>
          </cell>
          <cell r="L20">
            <v>1818.59</v>
          </cell>
          <cell r="M20">
            <v>1818.59</v>
          </cell>
        </row>
        <row r="21">
          <cell r="K21" t="str">
            <v>0727</v>
          </cell>
          <cell r="L21">
            <v>5686.63</v>
          </cell>
          <cell r="M21">
            <v>5686.63</v>
          </cell>
        </row>
        <row r="22">
          <cell r="K22" t="str">
            <v>0901</v>
          </cell>
          <cell r="L22">
            <v>6364</v>
          </cell>
          <cell r="M22">
            <v>6364</v>
          </cell>
        </row>
        <row r="23">
          <cell r="K23" t="str">
            <v>1101</v>
          </cell>
          <cell r="L23">
            <v>35297.57</v>
          </cell>
          <cell r="M23">
            <v>35297.57</v>
          </cell>
        </row>
        <row r="24">
          <cell r="K24" t="str">
            <v>1301</v>
          </cell>
          <cell r="L24">
            <v>18118.5</v>
          </cell>
          <cell r="M24">
            <v>18118.5</v>
          </cell>
        </row>
        <row r="25">
          <cell r="K25" t="str">
            <v>1321</v>
          </cell>
          <cell r="L25">
            <v>24408.53</v>
          </cell>
          <cell r="M25">
            <v>24408.53</v>
          </cell>
        </row>
        <row r="26">
          <cell r="K26" t="str">
            <v>1501</v>
          </cell>
          <cell r="L26">
            <v>117231.28</v>
          </cell>
          <cell r="M26">
            <v>117231.28</v>
          </cell>
        </row>
        <row r="27">
          <cell r="K27" t="str">
            <v>1502</v>
          </cell>
          <cell r="L27">
            <v>605917</v>
          </cell>
          <cell r="M27">
            <v>605917</v>
          </cell>
        </row>
        <row r="28">
          <cell r="K28" t="str">
            <v>1525</v>
          </cell>
          <cell r="L28">
            <v>9659.98</v>
          </cell>
          <cell r="M28">
            <v>9659.98</v>
          </cell>
        </row>
        <row r="29">
          <cell r="K29" t="str">
            <v>1527</v>
          </cell>
          <cell r="L29">
            <v>7503.35</v>
          </cell>
          <cell r="M29">
            <v>7503.35</v>
          </cell>
        </row>
        <row r="30"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K31" t="str">
            <v>1901</v>
          </cell>
          <cell r="L31">
            <v>171646.11</v>
          </cell>
          <cell r="M31">
            <v>171646.11</v>
          </cell>
        </row>
        <row r="32">
          <cell r="K32" t="str">
            <v>2101</v>
          </cell>
          <cell r="L32">
            <v>105717.13</v>
          </cell>
          <cell r="M32">
            <v>105717.13</v>
          </cell>
        </row>
        <row r="33">
          <cell r="K33" t="str">
            <v>2103</v>
          </cell>
          <cell r="L33">
            <v>474000</v>
          </cell>
          <cell r="M33">
            <v>474000</v>
          </cell>
        </row>
        <row r="34">
          <cell r="K34" t="str">
            <v>2105</v>
          </cell>
          <cell r="L34">
            <v>5943</v>
          </cell>
          <cell r="M34">
            <v>5943</v>
          </cell>
        </row>
        <row r="35">
          <cell r="K35" t="str">
            <v>2107</v>
          </cell>
          <cell r="L35">
            <v>3731.17</v>
          </cell>
          <cell r="M35">
            <v>3731.17</v>
          </cell>
        </row>
        <row r="36">
          <cell r="K36" t="str">
            <v>2108</v>
          </cell>
          <cell r="L36">
            <v>10903.2</v>
          </cell>
          <cell r="M36">
            <v>10903.2</v>
          </cell>
        </row>
        <row r="37">
          <cell r="K37" t="str">
            <v>2109</v>
          </cell>
          <cell r="L37">
            <v>11821.81</v>
          </cell>
          <cell r="M37">
            <v>11821.81</v>
          </cell>
        </row>
        <row r="38">
          <cell r="K38" t="str">
            <v>2128</v>
          </cell>
          <cell r="L38">
            <v>591.37</v>
          </cell>
          <cell r="M38">
            <v>591.37</v>
          </cell>
        </row>
        <row r="39">
          <cell r="K39" t="str">
            <v>2129</v>
          </cell>
          <cell r="L39">
            <v>11429.25</v>
          </cell>
          <cell r="M39">
            <v>11429.25</v>
          </cell>
        </row>
        <row r="40">
          <cell r="K40" t="str">
            <v>2301</v>
          </cell>
          <cell r="L40">
            <v>26450.46</v>
          </cell>
          <cell r="M40">
            <v>26450.46</v>
          </cell>
        </row>
        <row r="41"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K42" t="str">
            <v>2305</v>
          </cell>
          <cell r="L42">
            <v>3307.51</v>
          </cell>
          <cell r="M42">
            <v>3307.51</v>
          </cell>
        </row>
        <row r="43">
          <cell r="K43" t="str">
            <v>2321</v>
          </cell>
          <cell r="L43">
            <v>27345.09</v>
          </cell>
          <cell r="M43">
            <v>27345.09</v>
          </cell>
        </row>
        <row r="44">
          <cell r="K44" t="str">
            <v>2323</v>
          </cell>
          <cell r="L44">
            <v>39855.46</v>
          </cell>
          <cell r="M44">
            <v>39855.46</v>
          </cell>
        </row>
        <row r="45">
          <cell r="K45" t="str">
            <v>2325</v>
          </cell>
          <cell r="L45">
            <v>9117.48</v>
          </cell>
          <cell r="M45">
            <v>9117.48</v>
          </cell>
        </row>
        <row r="46"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K47" t="str">
            <v>2503</v>
          </cell>
          <cell r="L47">
            <v>15796.51</v>
          </cell>
          <cell r="M47">
            <v>15796.51</v>
          </cell>
        </row>
        <row r="48">
          <cell r="K48" t="str">
            <v>2521</v>
          </cell>
          <cell r="L48">
            <v>31209.35</v>
          </cell>
          <cell r="M48">
            <v>31209.35</v>
          </cell>
        </row>
        <row r="49"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K50" t="str">
            <v>2701</v>
          </cell>
          <cell r="L50">
            <v>94809.99</v>
          </cell>
          <cell r="M50">
            <v>94809.99</v>
          </cell>
        </row>
        <row r="51">
          <cell r="K51" t="str">
            <v>2703</v>
          </cell>
          <cell r="L51">
            <v>166400</v>
          </cell>
          <cell r="M51">
            <v>166400</v>
          </cell>
        </row>
        <row r="52"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K54" t="str">
            <v>2727</v>
          </cell>
          <cell r="L54">
            <v>12265.3</v>
          </cell>
          <cell r="M54">
            <v>12265.3</v>
          </cell>
        </row>
        <row r="55">
          <cell r="K55" t="str">
            <v>3101</v>
          </cell>
          <cell r="L55">
            <v>20891.22</v>
          </cell>
          <cell r="M55">
            <v>20891.22</v>
          </cell>
        </row>
        <row r="56">
          <cell r="K56" t="str">
            <v>3103</v>
          </cell>
          <cell r="L56">
            <v>14150</v>
          </cell>
          <cell r="M56">
            <v>14150</v>
          </cell>
        </row>
        <row r="57"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K58" t="str">
            <v>3107</v>
          </cell>
          <cell r="L58">
            <v>6134.4</v>
          </cell>
          <cell r="M58">
            <v>6134.4</v>
          </cell>
        </row>
        <row r="59">
          <cell r="K59" t="str">
            <v>3121</v>
          </cell>
          <cell r="L59">
            <v>15961.5</v>
          </cell>
          <cell r="M59">
            <v>15961.5</v>
          </cell>
        </row>
        <row r="60">
          <cell r="K60" t="str">
            <v>3125</v>
          </cell>
          <cell r="L60">
            <v>1500.2</v>
          </cell>
          <cell r="M60">
            <v>1500.2</v>
          </cell>
        </row>
        <row r="61">
          <cell r="K61" t="str">
            <v>3127</v>
          </cell>
          <cell r="L61">
            <v>7635.81</v>
          </cell>
          <cell r="M61">
            <v>7635.81</v>
          </cell>
        </row>
        <row r="62">
          <cell r="K62" t="str">
            <v>3301</v>
          </cell>
          <cell r="L62">
            <v>23344.52</v>
          </cell>
          <cell r="M62">
            <v>23344.52</v>
          </cell>
        </row>
        <row r="63">
          <cell r="K63" t="str">
            <v>3321</v>
          </cell>
          <cell r="L63">
            <v>21475.38</v>
          </cell>
          <cell r="M63">
            <v>21475.38</v>
          </cell>
        </row>
        <row r="64">
          <cell r="K64" t="str">
            <v>35011</v>
          </cell>
          <cell r="L64">
            <v>16413.86</v>
          </cell>
          <cell r="M64">
            <v>16413.86</v>
          </cell>
        </row>
        <row r="65">
          <cell r="K65" t="str">
            <v>35012</v>
          </cell>
          <cell r="L65">
            <v>3779.8</v>
          </cell>
          <cell r="M65">
            <v>3779.8</v>
          </cell>
        </row>
        <row r="66"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K67" t="str">
            <v>35014</v>
          </cell>
          <cell r="L67">
            <v>7210.17</v>
          </cell>
          <cell r="M67">
            <v>7210.17</v>
          </cell>
        </row>
        <row r="68"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K70" t="str">
            <v>35211</v>
          </cell>
          <cell r="L70">
            <v>19678.95</v>
          </cell>
          <cell r="M70">
            <v>19678.95</v>
          </cell>
        </row>
        <row r="71">
          <cell r="K71" t="str">
            <v>35212</v>
          </cell>
          <cell r="L71">
            <v>6532.86</v>
          </cell>
          <cell r="M71">
            <v>6532.86</v>
          </cell>
        </row>
        <row r="72">
          <cell r="K72" t="str">
            <v>35214</v>
          </cell>
          <cell r="L72">
            <v>4319.09</v>
          </cell>
          <cell r="M72">
            <v>4319.09</v>
          </cell>
        </row>
        <row r="73">
          <cell r="K73" t="str">
            <v>35215</v>
          </cell>
          <cell r="L73">
            <v>12538.22</v>
          </cell>
          <cell r="M73">
            <v>12538.22</v>
          </cell>
        </row>
        <row r="74">
          <cell r="K74" t="str">
            <v>35219</v>
          </cell>
          <cell r="L74">
            <v>59734.7</v>
          </cell>
          <cell r="M74">
            <v>59734.7</v>
          </cell>
        </row>
        <row r="75">
          <cell r="K75" t="str">
            <v>3701</v>
          </cell>
          <cell r="L75">
            <v>29908.35</v>
          </cell>
          <cell r="M75">
            <v>29908.35</v>
          </cell>
        </row>
        <row r="76">
          <cell r="K76" t="str">
            <v>3721</v>
          </cell>
          <cell r="L76">
            <v>8135.1</v>
          </cell>
          <cell r="M76">
            <v>8135.1</v>
          </cell>
        </row>
        <row r="77">
          <cell r="K77" t="str">
            <v>39011</v>
          </cell>
          <cell r="L77">
            <v>26273.15</v>
          </cell>
          <cell r="M77">
            <v>26273.15</v>
          </cell>
        </row>
        <row r="78">
          <cell r="K78" t="str">
            <v>39211</v>
          </cell>
          <cell r="L78">
            <v>2419.69</v>
          </cell>
          <cell r="M78">
            <v>2419.69</v>
          </cell>
        </row>
        <row r="79">
          <cell r="K79" t="str">
            <v>39212</v>
          </cell>
          <cell r="L79">
            <v>226.13</v>
          </cell>
          <cell r="M79">
            <v>226.13</v>
          </cell>
        </row>
        <row r="80">
          <cell r="K80" t="str">
            <v>39213</v>
          </cell>
          <cell r="L80">
            <v>1346.48</v>
          </cell>
          <cell r="M80">
            <v>1346.48</v>
          </cell>
        </row>
        <row r="81">
          <cell r="K81" t="str">
            <v>39219</v>
          </cell>
          <cell r="L81">
            <v>11236.87</v>
          </cell>
          <cell r="M81">
            <v>11236.87</v>
          </cell>
        </row>
        <row r="82">
          <cell r="K82" t="str">
            <v>41011</v>
          </cell>
          <cell r="L82">
            <v>13004.46</v>
          </cell>
          <cell r="M82">
            <v>13004.46</v>
          </cell>
        </row>
        <row r="83">
          <cell r="K83" t="str">
            <v>41012</v>
          </cell>
          <cell r="L83">
            <v>21829.59</v>
          </cell>
          <cell r="M83">
            <v>21829.59</v>
          </cell>
        </row>
        <row r="84">
          <cell r="K84" t="str">
            <v>41019</v>
          </cell>
          <cell r="L84">
            <v>6848.86</v>
          </cell>
          <cell r="M84">
            <v>6848.86</v>
          </cell>
        </row>
        <row r="85">
          <cell r="K85" t="str">
            <v>41211</v>
          </cell>
          <cell r="L85">
            <v>2093.37</v>
          </cell>
          <cell r="M85">
            <v>2093.37</v>
          </cell>
        </row>
        <row r="86">
          <cell r="K86" t="str">
            <v>41212</v>
          </cell>
          <cell r="L86">
            <v>4515.21</v>
          </cell>
          <cell r="M86">
            <v>4515.21</v>
          </cell>
        </row>
        <row r="87">
          <cell r="K87" t="str">
            <v>41219</v>
          </cell>
          <cell r="L87">
            <v>12599.82</v>
          </cell>
          <cell r="M87">
            <v>12599.82</v>
          </cell>
        </row>
        <row r="88"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K89" t="str">
            <v>4321</v>
          </cell>
          <cell r="L89">
            <v>13533.83</v>
          </cell>
          <cell r="M89">
            <v>13533.83</v>
          </cell>
        </row>
        <row r="90">
          <cell r="K90" t="str">
            <v>4501</v>
          </cell>
          <cell r="L90">
            <v>35439.46</v>
          </cell>
          <cell r="M90">
            <v>35439.46</v>
          </cell>
        </row>
        <row r="91"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K92" t="str">
            <v>4505</v>
          </cell>
          <cell r="L92">
            <v>3230.37</v>
          </cell>
          <cell r="M92">
            <v>3230.37</v>
          </cell>
        </row>
        <row r="93">
          <cell r="K93" t="str">
            <v>4521</v>
          </cell>
          <cell r="L93">
            <v>28025.37</v>
          </cell>
          <cell r="M93">
            <v>28025.37</v>
          </cell>
        </row>
        <row r="94">
          <cell r="K94" t="str">
            <v>4525</v>
          </cell>
          <cell r="L94">
            <v>1057.77</v>
          </cell>
          <cell r="M94">
            <v>1057.77</v>
          </cell>
        </row>
        <row r="95">
          <cell r="K95" t="str">
            <v>47019</v>
          </cell>
          <cell r="L95">
            <v>34254.04</v>
          </cell>
          <cell r="M95">
            <v>34254.04</v>
          </cell>
        </row>
        <row r="96"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K97" t="str">
            <v>47212</v>
          </cell>
          <cell r="L97">
            <v>2922.38</v>
          </cell>
          <cell r="M97">
            <v>2922.38</v>
          </cell>
        </row>
        <row r="98">
          <cell r="K98" t="str">
            <v>47213</v>
          </cell>
          <cell r="L98">
            <v>5016.82</v>
          </cell>
          <cell r="M98">
            <v>5016.82</v>
          </cell>
        </row>
        <row r="99"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K100" t="str">
            <v>4723</v>
          </cell>
          <cell r="L100">
            <v>438.56</v>
          </cell>
          <cell r="M100">
            <v>438.56</v>
          </cell>
        </row>
        <row r="101">
          <cell r="K101" t="str">
            <v>4756</v>
          </cell>
          <cell r="L101">
            <v>3320.83</v>
          </cell>
          <cell r="M101">
            <v>3320.83</v>
          </cell>
        </row>
        <row r="102">
          <cell r="K102" t="str">
            <v>50011</v>
          </cell>
          <cell r="L102">
            <v>80457.95</v>
          </cell>
          <cell r="M102">
            <v>80457.95</v>
          </cell>
        </row>
        <row r="103">
          <cell r="K103" t="str">
            <v>50012</v>
          </cell>
          <cell r="L103">
            <v>52713.85</v>
          </cell>
          <cell r="M103">
            <v>52713.85</v>
          </cell>
        </row>
        <row r="104">
          <cell r="K104" t="str">
            <v>50017</v>
          </cell>
          <cell r="L104">
            <v>66585.87</v>
          </cell>
          <cell r="M104">
            <v>66585.87</v>
          </cell>
        </row>
        <row r="105">
          <cell r="K105" t="str">
            <v>50019</v>
          </cell>
          <cell r="L105">
            <v>77683.5</v>
          </cell>
          <cell r="M105">
            <v>77683.5</v>
          </cell>
        </row>
        <row r="106">
          <cell r="K106" t="str">
            <v>5003</v>
          </cell>
          <cell r="L106">
            <v>2650.82</v>
          </cell>
          <cell r="M106">
            <v>2650.82</v>
          </cell>
        </row>
        <row r="107"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K110" t="str">
            <v>50219</v>
          </cell>
          <cell r="L110">
            <v>49003.64</v>
          </cell>
          <cell r="M110">
            <v>49003.64</v>
          </cell>
        </row>
        <row r="111"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K112" t="str">
            <v>5203</v>
          </cell>
          <cell r="L112">
            <v>267727.7</v>
          </cell>
          <cell r="M112">
            <v>267727.7</v>
          </cell>
        </row>
        <row r="113">
          <cell r="K113" t="str">
            <v>5205</v>
          </cell>
          <cell r="L113">
            <v>53926.66</v>
          </cell>
          <cell r="M113">
            <v>53926.66</v>
          </cell>
        </row>
        <row r="114">
          <cell r="K114" t="str">
            <v>5207</v>
          </cell>
          <cell r="L114">
            <v>26121.52</v>
          </cell>
          <cell r="M114">
            <v>26121.52</v>
          </cell>
        </row>
        <row r="115">
          <cell r="K115" t="str">
            <v>5225</v>
          </cell>
          <cell r="L115">
            <v>23093.7</v>
          </cell>
          <cell r="M115">
            <v>23093.7</v>
          </cell>
        </row>
        <row r="116">
          <cell r="K116" t="str">
            <v>5401</v>
          </cell>
          <cell r="L116">
            <v>14040.61</v>
          </cell>
          <cell r="M116">
            <v>14040.61</v>
          </cell>
        </row>
        <row r="117">
          <cell r="K117" t="str">
            <v>5421</v>
          </cell>
          <cell r="L117">
            <v>12153.71</v>
          </cell>
          <cell r="M117">
            <v>12153.71</v>
          </cell>
        </row>
        <row r="118"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K119" t="str">
            <v>5603</v>
          </cell>
          <cell r="L119">
            <v>7958.93</v>
          </cell>
          <cell r="M119">
            <v>7958.93</v>
          </cell>
        </row>
        <row r="120">
          <cell r="K120" t="str">
            <v>5621</v>
          </cell>
          <cell r="L120">
            <v>16140.83</v>
          </cell>
          <cell r="M120">
            <v>16140.83</v>
          </cell>
        </row>
        <row r="121">
          <cell r="K121" t="str">
            <v>5680</v>
          </cell>
          <cell r="L121">
            <v>7174.03</v>
          </cell>
          <cell r="M121">
            <v>7174.03</v>
          </cell>
        </row>
        <row r="122">
          <cell r="K122" t="str">
            <v>58012</v>
          </cell>
          <cell r="L122">
            <v>64260.61</v>
          </cell>
          <cell r="M122">
            <v>64260.61</v>
          </cell>
        </row>
        <row r="123"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K127" t="str">
            <v>58212</v>
          </cell>
          <cell r="L127">
            <v>67032.86</v>
          </cell>
          <cell r="M127">
            <v>67032.86</v>
          </cell>
        </row>
        <row r="128">
          <cell r="K128" t="str">
            <v>58213</v>
          </cell>
          <cell r="L128">
            <v>13951.01</v>
          </cell>
          <cell r="M128">
            <v>13951.01</v>
          </cell>
        </row>
        <row r="129"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K130" t="str">
            <v>5827</v>
          </cell>
          <cell r="L130">
            <v>73902.69</v>
          </cell>
          <cell r="M130">
            <v>73902.69</v>
          </cell>
        </row>
        <row r="131">
          <cell r="K131" t="str">
            <v>6001</v>
          </cell>
          <cell r="L131">
            <v>10889.01</v>
          </cell>
          <cell r="M131">
            <v>10889.01</v>
          </cell>
        </row>
        <row r="132">
          <cell r="K132" t="str">
            <v>6021</v>
          </cell>
          <cell r="L132">
            <v>8052.37</v>
          </cell>
          <cell r="M132">
            <v>8052.37</v>
          </cell>
        </row>
        <row r="133">
          <cell r="K133" t="str">
            <v>6201</v>
          </cell>
          <cell r="L133">
            <v>18921.88</v>
          </cell>
          <cell r="M133">
            <v>18921.88</v>
          </cell>
        </row>
        <row r="134">
          <cell r="K134" t="str">
            <v>6203</v>
          </cell>
          <cell r="L134">
            <v>11184.01</v>
          </cell>
          <cell r="M134">
            <v>11184.01</v>
          </cell>
        </row>
        <row r="135">
          <cell r="K135" t="str">
            <v>6205</v>
          </cell>
          <cell r="L135">
            <v>2503.42</v>
          </cell>
          <cell r="M135">
            <v>2503.42</v>
          </cell>
        </row>
        <row r="136">
          <cell r="K136" t="str">
            <v>6221</v>
          </cell>
          <cell r="L136">
            <v>31551.03</v>
          </cell>
          <cell r="M136">
            <v>31551.03</v>
          </cell>
        </row>
        <row r="137">
          <cell r="K137" t="str">
            <v>6223</v>
          </cell>
          <cell r="L137">
            <v>13915.92</v>
          </cell>
          <cell r="M137">
            <v>13915.92</v>
          </cell>
        </row>
        <row r="138">
          <cell r="K138" t="str">
            <v>6225</v>
          </cell>
          <cell r="L138">
            <v>5661.21</v>
          </cell>
          <cell r="M138">
            <v>5661.21</v>
          </cell>
        </row>
        <row r="139"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K140" t="str">
            <v>65012</v>
          </cell>
          <cell r="L140">
            <v>1088000</v>
          </cell>
          <cell r="M140">
            <v>1088000</v>
          </cell>
        </row>
        <row r="141"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K142" t="str">
            <v>65014</v>
          </cell>
          <cell r="L142">
            <v>147550</v>
          </cell>
          <cell r="M142">
            <v>147550</v>
          </cell>
        </row>
        <row r="143"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K144" t="str">
            <v>65016</v>
          </cell>
          <cell r="L144">
            <v>10000</v>
          </cell>
          <cell r="M144">
            <v>10000</v>
          </cell>
        </row>
        <row r="145">
          <cell r="K145" t="str">
            <v>65017</v>
          </cell>
          <cell r="L145">
            <v>93000</v>
          </cell>
          <cell r="M145">
            <v>93000</v>
          </cell>
        </row>
        <row r="146"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K147" t="str">
            <v>65023</v>
          </cell>
          <cell r="L147">
            <v>180600</v>
          </cell>
          <cell r="M147">
            <v>180600</v>
          </cell>
        </row>
        <row r="148"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K149" t="str">
            <v>65031</v>
          </cell>
        </row>
        <row r="150">
          <cell r="K150" t="str">
            <v>Total</v>
          </cell>
          <cell r="L150">
            <v>13077580.009999998</v>
          </cell>
          <cell r="M150">
            <v>14042580.01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2002.12.31"/>
      <sheetName val="sheet_acc"/>
      <sheetName val="sheet_imf"/>
      <sheetName val="r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CZ7" t="str">
            <v>а.1</v>
          </cell>
        </row>
        <row r="10">
          <cell r="CZ10" t="str">
            <v>а.1</v>
          </cell>
        </row>
        <row r="13">
          <cell r="CZ13" t="str">
            <v>а.1</v>
          </cell>
        </row>
        <row r="16">
          <cell r="CZ16" t="str">
            <v>а.1</v>
          </cell>
        </row>
        <row r="19">
          <cell r="CZ19" t="str">
            <v>а.1</v>
          </cell>
        </row>
        <row r="22">
          <cell r="CZ22" t="str">
            <v>а.1</v>
          </cell>
        </row>
        <row r="25">
          <cell r="CZ25" t="str">
            <v>а.1</v>
          </cell>
        </row>
        <row r="28">
          <cell r="CZ28" t="str">
            <v>а.1</v>
          </cell>
        </row>
        <row r="31">
          <cell r="CZ31" t="str">
            <v>а.1</v>
          </cell>
        </row>
        <row r="34">
          <cell r="CZ34" t="str">
            <v>а.1</v>
          </cell>
        </row>
        <row r="41">
          <cell r="CZ41" t="str">
            <v>а.2</v>
          </cell>
        </row>
        <row r="44">
          <cell r="CZ44" t="str">
            <v>а.2</v>
          </cell>
        </row>
        <row r="47">
          <cell r="CZ47" t="str">
            <v>а.2</v>
          </cell>
        </row>
        <row r="50">
          <cell r="CZ50" t="str">
            <v>а.2</v>
          </cell>
        </row>
        <row r="53">
          <cell r="CZ53" t="str">
            <v>а.2</v>
          </cell>
        </row>
        <row r="56">
          <cell r="CZ56" t="str">
            <v>а.2</v>
          </cell>
        </row>
        <row r="59">
          <cell r="CZ59" t="str">
            <v>а.2</v>
          </cell>
        </row>
        <row r="62">
          <cell r="CZ62" t="str">
            <v>а.2</v>
          </cell>
        </row>
        <row r="65">
          <cell r="CZ65" t="str">
            <v>а.2</v>
          </cell>
        </row>
        <row r="68">
          <cell r="CZ68" t="str">
            <v>а.2</v>
          </cell>
        </row>
        <row r="71">
          <cell r="CZ71" t="str">
            <v>а.2</v>
          </cell>
        </row>
        <row r="74">
          <cell r="CZ74" t="str">
            <v>а.2</v>
          </cell>
        </row>
        <row r="77">
          <cell r="CZ77" t="str">
            <v>а.2</v>
          </cell>
        </row>
        <row r="80">
          <cell r="CZ80" t="str">
            <v>а.2</v>
          </cell>
        </row>
        <row r="83">
          <cell r="CZ83" t="str">
            <v>а.2</v>
          </cell>
        </row>
        <row r="86">
          <cell r="CZ86" t="str">
            <v>а.2</v>
          </cell>
        </row>
        <row r="89">
          <cell r="CZ89" t="str">
            <v>а.2</v>
          </cell>
        </row>
        <row r="95">
          <cell r="CZ95" t="str">
            <v>а.4</v>
          </cell>
        </row>
        <row r="98">
          <cell r="CZ98" t="str">
            <v>а.4</v>
          </cell>
        </row>
        <row r="101">
          <cell r="CZ101" t="str">
            <v>а.4</v>
          </cell>
        </row>
        <row r="106">
          <cell r="CZ106" t="str">
            <v>а.7</v>
          </cell>
        </row>
        <row r="109">
          <cell r="CZ109" t="str">
            <v>а.7</v>
          </cell>
        </row>
        <row r="112">
          <cell r="CZ112" t="str">
            <v>а.7</v>
          </cell>
        </row>
        <row r="118">
          <cell r="CZ118" t="str">
            <v>а.6</v>
          </cell>
        </row>
        <row r="121">
          <cell r="CZ121" t="str">
            <v>а.6</v>
          </cell>
        </row>
        <row r="131">
          <cell r="CZ131" t="str">
            <v>б.1</v>
          </cell>
        </row>
        <row r="134">
          <cell r="CZ134" t="str">
            <v>б.1</v>
          </cell>
        </row>
        <row r="137">
          <cell r="CZ137" t="str">
            <v>б.1</v>
          </cell>
        </row>
        <row r="140">
          <cell r="CZ140" t="str">
            <v>б.1</v>
          </cell>
        </row>
        <row r="143">
          <cell r="CZ143" t="str">
            <v>б.1</v>
          </cell>
        </row>
        <row r="146">
          <cell r="CZ146" t="str">
            <v>б.1</v>
          </cell>
        </row>
        <row r="149">
          <cell r="CZ149" t="str">
            <v>б.1</v>
          </cell>
        </row>
        <row r="152">
          <cell r="CZ152" t="str">
            <v>б.1</v>
          </cell>
        </row>
        <row r="155">
          <cell r="CZ155" t="str">
            <v>б.1</v>
          </cell>
        </row>
        <row r="158">
          <cell r="CZ158" t="str">
            <v>б.1</v>
          </cell>
        </row>
        <row r="161">
          <cell r="CZ161" t="str">
            <v>б.1</v>
          </cell>
        </row>
        <row r="164">
          <cell r="CZ164" t="str">
            <v>б.1</v>
          </cell>
        </row>
        <row r="167">
          <cell r="CZ167" t="str">
            <v>б.1</v>
          </cell>
        </row>
        <row r="170">
          <cell r="CZ170" t="str">
            <v>б.1</v>
          </cell>
        </row>
        <row r="173">
          <cell r="CZ173" t="str">
            <v>б.1</v>
          </cell>
        </row>
        <row r="176">
          <cell r="CZ176" t="str">
            <v>б.1</v>
          </cell>
        </row>
        <row r="179">
          <cell r="CZ179" t="str">
            <v>б.1</v>
          </cell>
        </row>
        <row r="182">
          <cell r="CZ182" t="str">
            <v>б.1</v>
          </cell>
        </row>
        <row r="185">
          <cell r="CZ185" t="str">
            <v>б.1</v>
          </cell>
        </row>
        <row r="188">
          <cell r="CZ188" t="str">
            <v>б.1</v>
          </cell>
        </row>
        <row r="191">
          <cell r="CZ191" t="str">
            <v>б.1</v>
          </cell>
        </row>
        <row r="194">
          <cell r="CZ194" t="str">
            <v>б.1</v>
          </cell>
        </row>
        <row r="197">
          <cell r="CZ197" t="str">
            <v>б.1</v>
          </cell>
        </row>
        <row r="200">
          <cell r="CZ200" t="str">
            <v>б.1</v>
          </cell>
        </row>
        <row r="203">
          <cell r="CZ203" t="str">
            <v>б.1</v>
          </cell>
        </row>
        <row r="206">
          <cell r="CZ206" t="str">
            <v>б.1</v>
          </cell>
        </row>
        <row r="209">
          <cell r="CZ209" t="str">
            <v>б.1</v>
          </cell>
        </row>
        <row r="212">
          <cell r="CZ212" t="str">
            <v>б.1</v>
          </cell>
        </row>
        <row r="215">
          <cell r="CZ215" t="str">
            <v>б.1</v>
          </cell>
        </row>
        <row r="218">
          <cell r="CZ218" t="str">
            <v>б.1</v>
          </cell>
        </row>
        <row r="221">
          <cell r="CZ221" t="str">
            <v>б.1</v>
          </cell>
        </row>
        <row r="224">
          <cell r="CZ224" t="str">
            <v>б.1</v>
          </cell>
        </row>
        <row r="227">
          <cell r="CZ227" t="str">
            <v>б.1</v>
          </cell>
        </row>
        <row r="233">
          <cell r="CZ233" t="str">
            <v>б.2</v>
          </cell>
        </row>
        <row r="236">
          <cell r="CZ236" t="str">
            <v>б.2</v>
          </cell>
        </row>
        <row r="239">
          <cell r="CZ239" t="str">
            <v>б.2</v>
          </cell>
        </row>
        <row r="242">
          <cell r="CZ242" t="str">
            <v>б.2</v>
          </cell>
        </row>
        <row r="245">
          <cell r="CZ245" t="str">
            <v>б.2</v>
          </cell>
        </row>
        <row r="248">
          <cell r="CZ248" t="str">
            <v>б.2</v>
          </cell>
        </row>
        <row r="251">
          <cell r="CZ251" t="str">
            <v>б.2</v>
          </cell>
        </row>
        <row r="254">
          <cell r="CZ254" t="str">
            <v>б.2</v>
          </cell>
        </row>
        <row r="257">
          <cell r="CZ257" t="str">
            <v>б.2</v>
          </cell>
        </row>
        <row r="260">
          <cell r="CZ260" t="str">
            <v>б.2</v>
          </cell>
        </row>
        <row r="263">
          <cell r="CZ263" t="str">
            <v>б.2</v>
          </cell>
        </row>
        <row r="266">
          <cell r="CZ266" t="str">
            <v>б.2</v>
          </cell>
        </row>
        <row r="269">
          <cell r="CZ269" t="str">
            <v>б.2</v>
          </cell>
        </row>
        <row r="272">
          <cell r="CZ272" t="str">
            <v>б.2</v>
          </cell>
        </row>
        <row r="275">
          <cell r="CZ275" t="str">
            <v>б.2</v>
          </cell>
        </row>
        <row r="278">
          <cell r="CZ278" t="str">
            <v>б.2</v>
          </cell>
        </row>
        <row r="281">
          <cell r="CZ281" t="str">
            <v>б.2</v>
          </cell>
        </row>
        <row r="287">
          <cell r="CZ287" t="str">
            <v>б.4</v>
          </cell>
        </row>
        <row r="290">
          <cell r="CZ290" t="str">
            <v>б.4</v>
          </cell>
        </row>
        <row r="293">
          <cell r="CZ293" t="str">
            <v>б.4</v>
          </cell>
        </row>
        <row r="296">
          <cell r="CZ296" t="str">
            <v>б.4</v>
          </cell>
        </row>
        <row r="299">
          <cell r="CZ299" t="str">
            <v>б.4</v>
          </cell>
        </row>
        <row r="306">
          <cell r="CZ306">
            <v>3.1</v>
          </cell>
        </row>
        <row r="309">
          <cell r="CZ309">
            <v>3.1</v>
          </cell>
        </row>
        <row r="315">
          <cell r="CZ315" t="str">
            <v>а.3</v>
          </cell>
        </row>
        <row r="318">
          <cell r="CZ318" t="str">
            <v>а.3</v>
          </cell>
        </row>
        <row r="321">
          <cell r="CZ321" t="str">
            <v>а.3</v>
          </cell>
        </row>
        <row r="324">
          <cell r="CZ324" t="str">
            <v>а.3</v>
          </cell>
        </row>
        <row r="327">
          <cell r="CZ327" t="str">
            <v>а.3</v>
          </cell>
        </row>
        <row r="333">
          <cell r="CZ333" t="str">
            <v>а.8</v>
          </cell>
        </row>
        <row r="341">
          <cell r="CZ341" t="str">
            <v>а.9</v>
          </cell>
        </row>
        <row r="351">
          <cell r="CZ351" t="str">
            <v>а.10</v>
          </cell>
        </row>
        <row r="361">
          <cell r="CZ361" t="str">
            <v>а.5</v>
          </cell>
        </row>
        <row r="364">
          <cell r="CZ364" t="str">
            <v>а.5</v>
          </cell>
        </row>
        <row r="367">
          <cell r="CZ367" t="str">
            <v>а.5</v>
          </cell>
        </row>
        <row r="373">
          <cell r="CZ373" t="str">
            <v>б.3</v>
          </cell>
        </row>
        <row r="376">
          <cell r="CZ376" t="str">
            <v>б.3</v>
          </cell>
        </row>
        <row r="382">
          <cell r="CZ382">
            <v>2.1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"/>
      <sheetName val="DSB"/>
      <sheetName val="Debt Service"/>
      <sheetName val="balance"/>
      <sheetName val="in ORG"/>
      <sheetName val="criteria"/>
      <sheetName val="CREDITOR gov"/>
      <sheetName val="ECO.SECTOR gov"/>
      <sheetName val="CREDITOR pub"/>
      <sheetName val="ECO.SECTOR pub"/>
      <sheetName val="Sheet1"/>
    </sheetNames>
    <sheetDataSet>
      <sheetData sheetId="0">
        <row r="4">
          <cell r="B4" t="str">
            <v>USD</v>
          </cell>
          <cell r="C4">
            <v>1195.27</v>
          </cell>
          <cell r="D4">
            <v>1</v>
          </cell>
        </row>
        <row r="5">
          <cell r="B5" t="str">
            <v>EUR</v>
          </cell>
          <cell r="C5">
            <v>1695.61</v>
          </cell>
          <cell r="D5">
            <v>0.70492035314724499</v>
          </cell>
        </row>
        <row r="6">
          <cell r="B6" t="str">
            <v>JPY</v>
          </cell>
          <cell r="C6">
            <v>14.43</v>
          </cell>
          <cell r="D6">
            <v>82.832293832293828</v>
          </cell>
        </row>
        <row r="7">
          <cell r="B7" t="str">
            <v>CHF</v>
          </cell>
          <cell r="C7">
            <v>1305.02</v>
          </cell>
          <cell r="D7">
            <v>0.9159016720050267</v>
          </cell>
        </row>
        <row r="8">
          <cell r="B8" t="str">
            <v>SEK</v>
          </cell>
          <cell r="C8">
            <v>189.93</v>
          </cell>
          <cell r="D8">
            <v>6.2932132891065127</v>
          </cell>
        </row>
        <row r="9">
          <cell r="B9" t="str">
            <v>GBP</v>
          </cell>
          <cell r="C9">
            <v>1928.99</v>
          </cell>
          <cell r="D9">
            <v>0.61963514585352952</v>
          </cell>
        </row>
        <row r="10">
          <cell r="B10" t="str">
            <v>BGN</v>
          </cell>
          <cell r="C10">
            <v>866.92</v>
          </cell>
          <cell r="D10">
            <v>1.3787546717113459</v>
          </cell>
        </row>
        <row r="11">
          <cell r="B11" t="str">
            <v>HUF</v>
          </cell>
          <cell r="C11">
            <v>6.37</v>
          </cell>
          <cell r="D11">
            <v>187.64050235478805</v>
          </cell>
        </row>
        <row r="12">
          <cell r="B12" t="str">
            <v>EGP</v>
          </cell>
          <cell r="C12">
            <v>200.36</v>
          </cell>
          <cell r="D12">
            <v>5.9656118985825506</v>
          </cell>
        </row>
        <row r="13">
          <cell r="B13" t="str">
            <v>INR</v>
          </cell>
          <cell r="C13">
            <v>26.78</v>
          </cell>
          <cell r="D13">
            <v>44.63293502613891</v>
          </cell>
        </row>
        <row r="14">
          <cell r="B14" t="str">
            <v>HKD</v>
          </cell>
          <cell r="C14">
            <v>153.54</v>
          </cell>
          <cell r="D14">
            <v>7.7847466458251926</v>
          </cell>
        </row>
        <row r="15">
          <cell r="B15" t="str">
            <v>RUB</v>
          </cell>
          <cell r="C15">
            <v>42.03</v>
          </cell>
          <cell r="D15">
            <v>28.43849631215798</v>
          </cell>
        </row>
        <row r="16">
          <cell r="B16" t="str">
            <v>KZT</v>
          </cell>
          <cell r="C16">
            <v>8.1999999999999993</v>
          </cell>
          <cell r="D16">
            <v>145.76463414634148</v>
          </cell>
        </row>
        <row r="17">
          <cell r="B17" t="str">
            <v>CNY</v>
          </cell>
          <cell r="C17">
            <v>182.51</v>
          </cell>
          <cell r="D17">
            <v>6.5490658046134458</v>
          </cell>
        </row>
        <row r="18">
          <cell r="B18" t="str">
            <v>KRW</v>
          </cell>
          <cell r="C18">
            <v>1.0900000000000001</v>
          </cell>
          <cell r="D18">
            <v>1096.5779816513761</v>
          </cell>
        </row>
        <row r="19">
          <cell r="B19" t="str">
            <v>KPW</v>
          </cell>
          <cell r="C19">
            <v>9.19</v>
          </cell>
          <cell r="D19">
            <v>130.0620239390642</v>
          </cell>
        </row>
        <row r="20">
          <cell r="B20" t="str">
            <v>CAD</v>
          </cell>
          <cell r="C20">
            <v>1231.0899999999999</v>
          </cell>
          <cell r="D20">
            <v>0.97090383318847528</v>
          </cell>
        </row>
        <row r="21">
          <cell r="B21" t="str">
            <v>AUD</v>
          </cell>
          <cell r="C21">
            <v>1235.1300000000001</v>
          </cell>
          <cell r="D21">
            <v>0.96772809339907528</v>
          </cell>
        </row>
        <row r="22">
          <cell r="B22" t="str">
            <v>CZK</v>
          </cell>
          <cell r="C22">
            <v>69.08</v>
          </cell>
          <cell r="D22">
            <v>17.302692530399536</v>
          </cell>
        </row>
        <row r="23">
          <cell r="B23" t="str">
            <v>TWD</v>
          </cell>
          <cell r="C23">
            <v>40.65</v>
          </cell>
          <cell r="D23">
            <v>29.403936039360396</v>
          </cell>
        </row>
        <row r="24">
          <cell r="B24" t="str">
            <v>THB</v>
          </cell>
          <cell r="C24">
            <v>39.51</v>
          </cell>
          <cell r="D24">
            <v>30.252341179448241</v>
          </cell>
        </row>
        <row r="25">
          <cell r="B25" t="str">
            <v>IDR</v>
          </cell>
          <cell r="C25">
            <v>0.14000000000000001</v>
          </cell>
          <cell r="D25">
            <v>8537.6428571428569</v>
          </cell>
        </row>
        <row r="26">
          <cell r="B26" t="str">
            <v>MYR</v>
          </cell>
          <cell r="C26">
            <v>395</v>
          </cell>
          <cell r="D26">
            <v>3.0259999999999998</v>
          </cell>
        </row>
        <row r="27">
          <cell r="B27" t="str">
            <v>SGD</v>
          </cell>
          <cell r="C27">
            <v>948.55</v>
          </cell>
          <cell r="D27">
            <v>1.2601022613462654</v>
          </cell>
        </row>
        <row r="28">
          <cell r="B28" t="str">
            <v>AED</v>
          </cell>
          <cell r="C28">
            <v>325.45</v>
          </cell>
          <cell r="D28">
            <v>3.6726686126901216</v>
          </cell>
        </row>
        <row r="29">
          <cell r="B29" t="str">
            <v>KWD</v>
          </cell>
          <cell r="C29">
            <v>4311.01</v>
          </cell>
          <cell r="D29">
            <v>0.27725985325944497</v>
          </cell>
        </row>
        <row r="30">
          <cell r="B30" t="str">
            <v>NZD</v>
          </cell>
          <cell r="C30">
            <v>910.32</v>
          </cell>
          <cell r="D30">
            <v>1.3130217945337903</v>
          </cell>
        </row>
        <row r="31">
          <cell r="B31" t="str">
            <v>DKK</v>
          </cell>
          <cell r="C31">
            <v>227.39</v>
          </cell>
          <cell r="D31">
            <v>5.2564756585601833</v>
          </cell>
        </row>
        <row r="32">
          <cell r="B32" t="str">
            <v>XAU</v>
          </cell>
          <cell r="C32">
            <v>1706427.22</v>
          </cell>
          <cell r="D32">
            <v>7.0045178955830301E-4</v>
          </cell>
        </row>
        <row r="33">
          <cell r="B33" t="str">
            <v>XAG</v>
          </cell>
          <cell r="C33">
            <v>45139.37</v>
          </cell>
          <cell r="D33">
            <v>2.6479545461090836E-2</v>
          </cell>
        </row>
        <row r="34">
          <cell r="B34" t="str">
            <v>SDR</v>
          </cell>
          <cell r="C34">
            <v>1889.41</v>
          </cell>
          <cell r="D34">
            <v>0.63261547255492456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ons"/>
      <sheetName val="Introduction"/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0">
          <cell r="D60" t="str">
            <v>S2009REV</v>
          </cell>
        </row>
        <row r="61">
          <cell r="D61">
            <v>39969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  <sheetName val="Imports"/>
      <sheetName val="In-Out"/>
      <sheetName val="Prog. Assist Table 09-00"/>
      <sheetName val="grants 09-00"/>
      <sheetName val="Loans 09-00"/>
      <sheetName val="IMF in Decision"/>
      <sheetName val="Debt service to budget"/>
      <sheetName val="DebtService to budget 1999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IN-HUB"/>
      <sheetName val="OUT-HUB"/>
      <sheetName val="Assum"/>
      <sheetName val="X"/>
      <sheetName val="M"/>
      <sheetName val="SRT"/>
      <sheetName val="K"/>
      <sheetName val="BOP"/>
      <sheetName val="T9SR_bop"/>
      <sheetName val="ControlSheet"/>
      <sheetName val="WETA"/>
      <sheetName val="Au"/>
      <sheetName val="Module1"/>
      <sheetName val="Module2"/>
      <sheetName val="Source Data (Current)"/>
      <sheetName val="Complete Data Set (Annual)"/>
      <sheetName val="Gas 2004"/>
      <sheetName val="Impact CI"/>
      <sheetName val="comments"/>
      <sheetName val="Gas"/>
      <sheetName val="IN-Q"/>
      <sheetName val="IN_TRE"/>
      <sheetName val="Sheet1"/>
      <sheetName val="T1SR"/>
      <sheetName val="T1SR_b"/>
      <sheetName val="Chart1"/>
      <sheetName val="T9SR_bop (2)"/>
      <sheetName val="Sensitivity Analysis"/>
      <sheetName val="T10SR "/>
      <sheetName val="T11SR"/>
      <sheetName val="DSA 2002"/>
      <sheetName val="DSA_Presentation"/>
      <sheetName val="NPV_DP2"/>
      <sheetName val="frozen request"/>
      <sheetName val="request"/>
      <sheetName val="Exports for DSA"/>
      <sheetName val="GAS March 05"/>
      <sheetName val="GAS Dec04"/>
      <sheetName val=""/>
      <sheetName val="T3SR_bop"/>
      <sheetName val="fondo promedio"/>
      <sheetName val="GRÁFICO DE FONDO POR AFILIADO"/>
      <sheetName val="MSRV"/>
      <sheetName val="A Current Data"/>
      <sheetName val="Current"/>
      <sheetName val="Reference"/>
      <sheetName val="pvtReport"/>
      <sheetName val="Bench - 99"/>
      <sheetName val="Cuadro I-5 94-00"/>
      <sheetName val="MLIBOP"/>
      <sheetName val="E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Dep fonct"/>
      <sheetName val="revagtrim"/>
      <sheetName val="TZSH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  <sheetName val="embi_day"/>
      <sheetName val="GenericIR"/>
      <sheetName val="2"/>
      <sheetName val="BEM_1"/>
      <sheetName val="Res"/>
      <sheetName val="Codes"/>
      <sheetName val="Sum1"/>
      <sheetName val="Projections"/>
      <sheetName val="PDV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-719.87252114812998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>
            <v>26.090428499257129</v>
          </cell>
          <cell r="AT59">
            <v>23.617836507532825</v>
          </cell>
          <cell r="AU59">
            <v>21.354193884851348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-83.381819736254357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-2.1183983474332706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>
        <row r="36">
          <cell r="A36" t="str">
            <v>||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>
        <row r="36">
          <cell r="A36" t="str">
            <v>||</v>
          </cell>
        </row>
      </sheetData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>
        <row r="36">
          <cell r="A36" t="str">
            <v>||</v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Маркетинг"/>
      <sheetName val="Adminstration Budget"/>
      <sheetName val="MSRV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Input"/>
      <sheetName val="Work2"/>
      <sheetName val="INTERES"/>
      <sheetName val="Cover"/>
      <sheetName val="T1. Select Economic Indicators"/>
      <sheetName val="Réduction dépenses"/>
      <sheetName val="Annexe1 Réduction dépense"/>
      <sheetName val="Augmentation des dépenses"/>
      <sheetName val="Annexe 2 Personnel"/>
      <sheetName val="Annexe 3 Biens et services"/>
      <sheetName val="Annexe 4 Transferts"/>
      <sheetName val="Annexe 5 RI"/>
      <sheetName val="Annexe 6 Dons"/>
      <sheetName val="Annexe7 Emprunts"/>
      <sheetName val="RI"/>
      <sheetName val="DON"/>
      <sheetName val="EMPRUNT "/>
      <sheetName val="Collectif_Investissements_DDPF"/>
      <sheetName val="Annexe scénario 2 Réduction (2"/>
      <sheetName val="Current"/>
      <sheetName val="OUTPUT"/>
      <sheetName val="SUMMARY"/>
      <sheetName val="A Current Data"/>
      <sheetName val="A Previous Data"/>
      <sheetName val="Basic_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2"/>
      <sheetName val="daily"/>
      <sheetName val="Report"/>
      <sheetName val="Company_List"/>
      <sheetName val="Intermediate"/>
      <sheetName val="CDCAD"/>
      <sheetName val="Table 5"/>
      <sheetName val="ex rate"/>
      <sheetName val="CPIINDEX"/>
      <sheetName val="interv"/>
      <sheetName val="chartdata_D"/>
      <sheetName val="chartdata_M"/>
      <sheetName val="chartdata_Q"/>
      <sheetName val="autoupdate data"/>
      <sheetName val="Table 1 (summary)"/>
      <sheetName val="Debt"/>
      <sheetName val="Debt Summary"/>
      <sheetName val="M"/>
      <sheetName val="SUPUESTOS"/>
      <sheetName val="RESULTADOS"/>
      <sheetName val="SMONET-FINANC"/>
      <sheetName val="SFISCAL-MOD"/>
      <sheetName val="SREAL"/>
      <sheetName val="Ex rate bloom"/>
      <sheetName val="EX"/>
      <sheetName val="W&amp;T"/>
      <sheetName val="LIC cutoff"/>
      <sheetName val="GNIpc"/>
      <sheetName val="Basic_Data1"/>
      <sheetName val="page_1"/>
      <sheetName val="Quarterly_Raw_Data"/>
      <sheetName val="Quarterly_MacroFlow"/>
      <sheetName val="T1__Select_Economic_Indicators"/>
      <sheetName val="Réduction_dépenses"/>
      <sheetName val="Annexe1_Réduction_dépense"/>
      <sheetName val="Augmentation_des_dépenses"/>
      <sheetName val="Annexe_2_Personnel"/>
      <sheetName val="Annexe_3_Biens_et_services"/>
      <sheetName val="Annexe_4_Transferts"/>
      <sheetName val="Annexe_5_RI"/>
      <sheetName val="Annexe_6_Dons"/>
      <sheetName val="Annexe7_Emprunts"/>
      <sheetName val="EMPRUNT_"/>
      <sheetName val="Annexe_scénario_2_Réduction_(2"/>
      <sheetName val="A_Current_Data"/>
      <sheetName val="A_Previous_Data"/>
      <sheetName val="Real_M2_Y-Y"/>
      <sheetName val="Sheet1_(2)"/>
      <sheetName val="LIC_cutoff"/>
      <sheetName val="Cumul"/>
      <sheetName val="page_11"/>
      <sheetName val="Quarterly_Raw_Data1"/>
      <sheetName val="Quarterly_MacroFlow1"/>
      <sheetName val="Basic_Data2"/>
      <sheetName val="page_12"/>
      <sheetName val="Quarterly_Raw_Data2"/>
      <sheetName val="Quarterly_MacroFlow2"/>
    </sheetNames>
    <sheetDataSet>
      <sheetData sheetId="0"/>
      <sheetData sheetId="1"/>
      <sheetData sheetId="2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>
            <v>0</v>
          </cell>
          <cell r="L10">
            <v>150</v>
          </cell>
          <cell r="M10">
            <v>0</v>
          </cell>
          <cell r="N10">
            <v>0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>
            <v>0</v>
          </cell>
          <cell r="L12">
            <v>33.619999999999997</v>
          </cell>
          <cell r="M12">
            <v>0</v>
          </cell>
          <cell r="N12">
            <v>39.92</v>
          </cell>
          <cell r="O12">
            <v>674.49</v>
          </cell>
          <cell r="P12">
            <v>0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>
            <v>0</v>
          </cell>
          <cell r="L15">
            <v>4140</v>
          </cell>
          <cell r="M15">
            <v>0</v>
          </cell>
          <cell r="N15">
            <v>0</v>
          </cell>
          <cell r="O15">
            <v>726</v>
          </cell>
          <cell r="P15">
            <v>0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>
            <v>0</v>
          </cell>
          <cell r="L17">
            <v>0</v>
          </cell>
          <cell r="M17">
            <v>0</v>
          </cell>
          <cell r="N17">
            <v>130.01</v>
          </cell>
          <cell r="O17">
            <v>53.54</v>
          </cell>
          <cell r="P17">
            <v>0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>
            <v>0</v>
          </cell>
          <cell r="L18">
            <v>1350</v>
          </cell>
          <cell r="M18">
            <v>0</v>
          </cell>
          <cell r="N18">
            <v>0</v>
          </cell>
          <cell r="O18">
            <v>550</v>
          </cell>
          <cell r="P18">
            <v>0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130</v>
          </cell>
          <cell r="P19">
            <v>0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>
            <v>0</v>
          </cell>
          <cell r="L20">
            <v>0</v>
          </cell>
          <cell r="M20">
            <v>0</v>
          </cell>
          <cell r="N20">
            <v>405</v>
          </cell>
          <cell r="O20">
            <v>515.5</v>
          </cell>
          <cell r="P20">
            <v>0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>
            <v>0</v>
          </cell>
          <cell r="L22">
            <v>0</v>
          </cell>
          <cell r="M22">
            <v>0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6.41</v>
          </cell>
          <cell r="P23">
            <v>0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>
            <v>0</v>
          </cell>
          <cell r="L24">
            <v>100</v>
          </cell>
          <cell r="M24">
            <v>0</v>
          </cell>
          <cell r="N24">
            <v>0</v>
          </cell>
          <cell r="O24">
            <v>100</v>
          </cell>
          <cell r="P24">
            <v>0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>
            <v>0</v>
          </cell>
          <cell r="L25">
            <v>10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>
            <v>0</v>
          </cell>
          <cell r="L26">
            <v>0</v>
          </cell>
          <cell r="M26">
            <v>0</v>
          </cell>
          <cell r="N26">
            <v>122.04</v>
          </cell>
          <cell r="O26">
            <v>149</v>
          </cell>
          <cell r="P26">
            <v>0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>
            <v>0</v>
          </cell>
          <cell r="L27">
            <v>1808.66</v>
          </cell>
          <cell r="M27">
            <v>0</v>
          </cell>
          <cell r="N27">
            <v>0</v>
          </cell>
          <cell r="O27">
            <v>5705.75</v>
          </cell>
          <cell r="P27">
            <v>0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>
            <v>0</v>
          </cell>
          <cell r="L28">
            <v>0</v>
          </cell>
          <cell r="M28">
            <v>0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>
            <v>0</v>
          </cell>
          <cell r="L29">
            <v>200</v>
          </cell>
          <cell r="M29">
            <v>0</v>
          </cell>
          <cell r="N29">
            <v>24</v>
          </cell>
          <cell r="O29">
            <v>31</v>
          </cell>
          <cell r="P29">
            <v>0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>
            <v>0</v>
          </cell>
          <cell r="L31">
            <v>0</v>
          </cell>
          <cell r="M31">
            <v>0</v>
          </cell>
          <cell r="N31">
            <v>26.5</v>
          </cell>
          <cell r="O31">
            <v>41.09</v>
          </cell>
          <cell r="P31">
            <v>0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>
            <v>0</v>
          </cell>
          <cell r="L32">
            <v>3236</v>
          </cell>
          <cell r="M32">
            <v>0</v>
          </cell>
          <cell r="N32">
            <v>0</v>
          </cell>
          <cell r="O32">
            <v>0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10</v>
          </cell>
          <cell r="P34">
            <v>0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>
            <v>0</v>
          </cell>
          <cell r="L35">
            <v>422870</v>
          </cell>
          <cell r="M35">
            <v>0</v>
          </cell>
          <cell r="N35">
            <v>0</v>
          </cell>
          <cell r="O35">
            <v>303</v>
          </cell>
          <cell r="P35">
            <v>0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  <cell r="P37">
            <v>0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12.1</v>
          </cell>
          <cell r="P38">
            <v>0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  <cell r="P39">
            <v>0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>
            <v>0</v>
          </cell>
          <cell r="L40">
            <v>0</v>
          </cell>
          <cell r="M40">
            <v>0</v>
          </cell>
          <cell r="N40">
            <v>63.67</v>
          </cell>
          <cell r="O40">
            <v>115.5</v>
          </cell>
          <cell r="P40">
            <v>0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560</v>
          </cell>
          <cell r="P42">
            <v>0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>
            <v>0</v>
          </cell>
          <cell r="L43">
            <v>20</v>
          </cell>
          <cell r="M43">
            <v>0</v>
          </cell>
          <cell r="N43">
            <v>20</v>
          </cell>
          <cell r="O43">
            <v>170</v>
          </cell>
          <cell r="P43">
            <v>0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385.8</v>
          </cell>
          <cell r="P44">
            <v>0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>
            <v>0</v>
          </cell>
          <cell r="L45">
            <v>0</v>
          </cell>
          <cell r="M45">
            <v>0</v>
          </cell>
          <cell r="N45">
            <v>148.44</v>
          </cell>
          <cell r="O45">
            <v>561</v>
          </cell>
          <cell r="P45">
            <v>0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>
            <v>0</v>
          </cell>
          <cell r="L46">
            <v>400</v>
          </cell>
          <cell r="M46">
            <v>0</v>
          </cell>
          <cell r="N46">
            <v>0</v>
          </cell>
          <cell r="O46">
            <v>157.32</v>
          </cell>
          <cell r="P46">
            <v>0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>
            <v>0</v>
          </cell>
          <cell r="L47">
            <v>260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>
            <v>0</v>
          </cell>
          <cell r="L48">
            <v>340</v>
          </cell>
          <cell r="M48">
            <v>0</v>
          </cell>
          <cell r="N48">
            <v>82.46</v>
          </cell>
          <cell r="O48">
            <v>263.41000000000003</v>
          </cell>
          <cell r="P48">
            <v>0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>
            <v>0</v>
          </cell>
          <cell r="L49">
            <v>0</v>
          </cell>
          <cell r="M49">
            <v>0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>
            <v>0</v>
          </cell>
          <cell r="L50">
            <v>789.6</v>
          </cell>
          <cell r="M50">
            <v>0</v>
          </cell>
          <cell r="N50">
            <v>0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>
            <v>0</v>
          </cell>
          <cell r="F51">
            <v>0</v>
          </cell>
          <cell r="G51">
            <v>0</v>
          </cell>
          <cell r="H51">
            <v>279000</v>
          </cell>
          <cell r="I51">
            <v>0</v>
          </cell>
          <cell r="J51">
            <v>279000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515000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114400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123000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318818.2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7628.71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78000</v>
          </cell>
          <cell r="N57">
            <v>0</v>
          </cell>
          <cell r="O57">
            <v>0</v>
          </cell>
          <cell r="P57">
            <v>0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215490.24</v>
          </cell>
          <cell r="O58">
            <v>0</v>
          </cell>
          <cell r="P58">
            <v>0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>
            <v>0</v>
          </cell>
          <cell r="L60">
            <v>33.619999999999997</v>
          </cell>
          <cell r="M60">
            <v>0</v>
          </cell>
          <cell r="N60">
            <v>0</v>
          </cell>
          <cell r="O60">
            <v>538.83000000000004</v>
          </cell>
          <cell r="P60">
            <v>0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139600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964160.77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19500</v>
          </cell>
          <cell r="O63">
            <v>0</v>
          </cell>
          <cell r="P63">
            <v>0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>
            <v>0</v>
          </cell>
          <cell r="L64">
            <v>0</v>
          </cell>
          <cell r="M64">
            <v>0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>
            <v>0</v>
          </cell>
          <cell r="L65">
            <v>6393</v>
          </cell>
          <cell r="M65">
            <v>0</v>
          </cell>
          <cell r="N65">
            <v>0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>
            <v>0</v>
          </cell>
          <cell r="L68">
            <v>0</v>
          </cell>
          <cell r="M68">
            <v>0</v>
          </cell>
          <cell r="N68">
            <v>44.06</v>
          </cell>
          <cell r="O68">
            <v>165.12</v>
          </cell>
          <cell r="P68">
            <v>0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3.65</v>
          </cell>
          <cell r="P69">
            <v>0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>
            <v>0</v>
          </cell>
          <cell r="L71">
            <v>100</v>
          </cell>
          <cell r="M71">
            <v>0</v>
          </cell>
          <cell r="N71">
            <v>0</v>
          </cell>
          <cell r="O71">
            <v>447.4</v>
          </cell>
          <cell r="P71">
            <v>0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>
            <v>0</v>
          </cell>
          <cell r="L72">
            <v>48</v>
          </cell>
          <cell r="M72">
            <v>0</v>
          </cell>
          <cell r="N72">
            <v>16.8</v>
          </cell>
          <cell r="O72">
            <v>75.010000000000005</v>
          </cell>
          <cell r="P72">
            <v>0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23</v>
          </cell>
          <cell r="P74">
            <v>0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>
            <v>0</v>
          </cell>
          <cell r="L75">
            <v>5000</v>
          </cell>
          <cell r="M75">
            <v>0</v>
          </cell>
          <cell r="N75">
            <v>0</v>
          </cell>
          <cell r="O75">
            <v>198.53</v>
          </cell>
          <cell r="P75">
            <v>0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>
            <v>0</v>
          </cell>
          <cell r="L76">
            <v>85</v>
          </cell>
          <cell r="M76">
            <v>0</v>
          </cell>
          <cell r="N76">
            <v>0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>
            <v>0</v>
          </cell>
          <cell r="L77">
            <v>7484</v>
          </cell>
          <cell r="M77">
            <v>0</v>
          </cell>
          <cell r="N77">
            <v>0</v>
          </cell>
          <cell r="O77">
            <v>894.5</v>
          </cell>
          <cell r="P77">
            <v>0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>
            <v>0</v>
          </cell>
          <cell r="L78">
            <v>300</v>
          </cell>
          <cell r="M78">
            <v>0</v>
          </cell>
          <cell r="N78">
            <v>41.5</v>
          </cell>
          <cell r="O78">
            <v>245.6</v>
          </cell>
          <cell r="P78">
            <v>0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>
            <v>0</v>
          </cell>
          <cell r="L79">
            <v>961</v>
          </cell>
          <cell r="M79">
            <v>0</v>
          </cell>
          <cell r="N79">
            <v>0</v>
          </cell>
          <cell r="O79">
            <v>157</v>
          </cell>
          <cell r="P79">
            <v>0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>
            <v>0</v>
          </cell>
          <cell r="L80">
            <v>833</v>
          </cell>
          <cell r="M80">
            <v>0</v>
          </cell>
          <cell r="N80">
            <v>0</v>
          </cell>
          <cell r="O80">
            <v>20</v>
          </cell>
          <cell r="P80">
            <v>0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>
            <v>0</v>
          </cell>
          <cell r="L81">
            <v>131.5</v>
          </cell>
          <cell r="M81">
            <v>0</v>
          </cell>
          <cell r="N81">
            <v>197.33</v>
          </cell>
          <cell r="O81">
            <v>182.62</v>
          </cell>
          <cell r="P81">
            <v>0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>
            <v>0</v>
          </cell>
          <cell r="L82">
            <v>1856.6</v>
          </cell>
          <cell r="M82">
            <v>0</v>
          </cell>
          <cell r="N82">
            <v>0</v>
          </cell>
          <cell r="O82">
            <v>174.68</v>
          </cell>
          <cell r="P82">
            <v>0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>
            <v>0</v>
          </cell>
          <cell r="L83">
            <v>2917</v>
          </cell>
          <cell r="M83">
            <v>0</v>
          </cell>
          <cell r="N83">
            <v>0</v>
          </cell>
          <cell r="O83">
            <v>5</v>
          </cell>
          <cell r="P83">
            <v>0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>
            <v>0</v>
          </cell>
          <cell r="L84">
            <v>10</v>
          </cell>
          <cell r="M84">
            <v>0</v>
          </cell>
          <cell r="N84">
            <v>0</v>
          </cell>
          <cell r="O84">
            <v>25</v>
          </cell>
          <cell r="P84">
            <v>0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>
            <v>0</v>
          </cell>
          <cell r="L85">
            <v>900</v>
          </cell>
          <cell r="M85">
            <v>0</v>
          </cell>
          <cell r="N85">
            <v>283.12</v>
          </cell>
          <cell r="O85">
            <v>226.55</v>
          </cell>
          <cell r="P85">
            <v>0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64</v>
          </cell>
          <cell r="P86">
            <v>0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>
            <v>0</v>
          </cell>
          <cell r="L87">
            <v>25</v>
          </cell>
          <cell r="M87">
            <v>0</v>
          </cell>
          <cell r="N87">
            <v>92.7</v>
          </cell>
          <cell r="O87">
            <v>254.85</v>
          </cell>
          <cell r="P87">
            <v>0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>
            <v>0</v>
          </cell>
          <cell r="L89">
            <v>6869.36</v>
          </cell>
          <cell r="M89">
            <v>0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>
            <v>0</v>
          </cell>
          <cell r="L90">
            <v>39.1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>
            <v>0</v>
          </cell>
          <cell r="L91">
            <v>460.6</v>
          </cell>
          <cell r="M91">
            <v>0</v>
          </cell>
          <cell r="N91">
            <v>0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>
            <v>0</v>
          </cell>
          <cell r="L92">
            <v>50</v>
          </cell>
          <cell r="M92">
            <v>0</v>
          </cell>
          <cell r="N92">
            <v>0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>
            <v>0</v>
          </cell>
          <cell r="L93">
            <v>13332.47</v>
          </cell>
          <cell r="M93">
            <v>0</v>
          </cell>
          <cell r="N93">
            <v>300</v>
          </cell>
          <cell r="O93">
            <v>4472.57</v>
          </cell>
          <cell r="P93">
            <v>0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>
            <v>0</v>
          </cell>
          <cell r="L94">
            <v>2426.4</v>
          </cell>
          <cell r="M94">
            <v>0</v>
          </cell>
          <cell r="N94">
            <v>0</v>
          </cell>
          <cell r="O94">
            <v>350</v>
          </cell>
          <cell r="P94">
            <v>0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>
            <v>0</v>
          </cell>
          <cell r="L95">
            <v>4185</v>
          </cell>
          <cell r="M95">
            <v>0</v>
          </cell>
          <cell r="N95">
            <v>0</v>
          </cell>
          <cell r="O95">
            <v>76.790000000000006</v>
          </cell>
          <cell r="P95">
            <v>0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>
            <v>0</v>
          </cell>
          <cell r="L96">
            <v>384.5</v>
          </cell>
          <cell r="M96">
            <v>0</v>
          </cell>
          <cell r="N96">
            <v>0</v>
          </cell>
          <cell r="O96">
            <v>385</v>
          </cell>
          <cell r="P96">
            <v>0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>
            <v>0</v>
          </cell>
          <cell r="L97">
            <v>1683</v>
          </cell>
          <cell r="M97">
            <v>0</v>
          </cell>
          <cell r="N97">
            <v>0</v>
          </cell>
          <cell r="O97">
            <v>200</v>
          </cell>
          <cell r="P97">
            <v>0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>
            <v>0</v>
          </cell>
          <cell r="L100">
            <v>0</v>
          </cell>
          <cell r="M100">
            <v>0</v>
          </cell>
          <cell r="N100">
            <v>209.78</v>
          </cell>
          <cell r="O100">
            <v>111.41</v>
          </cell>
          <cell r="P100">
            <v>0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15</v>
          </cell>
          <cell r="P101">
            <v>0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>
            <v>0</v>
          </cell>
          <cell r="L102">
            <v>8404.8799999999992</v>
          </cell>
          <cell r="M102">
            <v>0</v>
          </cell>
          <cell r="N102">
            <v>0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>
            <v>0</v>
          </cell>
          <cell r="L104">
            <v>48.2</v>
          </cell>
          <cell r="M104">
            <v>0</v>
          </cell>
          <cell r="N104">
            <v>0</v>
          </cell>
          <cell r="O104">
            <v>2077.61</v>
          </cell>
          <cell r="P104">
            <v>0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>
            <v>0</v>
          </cell>
          <cell r="L105">
            <v>1213.6099999999999</v>
          </cell>
          <cell r="M105">
            <v>0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1250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>
            <v>0</v>
          </cell>
          <cell r="L108">
            <v>14.6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188</v>
          </cell>
          <cell r="P109">
            <v>0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11</v>
          </cell>
          <cell r="P110">
            <v>0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>
            <v>0</v>
          </cell>
          <cell r="L111">
            <v>95</v>
          </cell>
          <cell r="M111">
            <v>0</v>
          </cell>
          <cell r="N111">
            <v>10.119999999999999</v>
          </cell>
          <cell r="O111">
            <v>356.72</v>
          </cell>
          <cell r="P111">
            <v>0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88.8</v>
          </cell>
          <cell r="P112">
            <v>0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>
            <v>0</v>
          </cell>
          <cell r="L113">
            <v>150</v>
          </cell>
          <cell r="M113">
            <v>0</v>
          </cell>
          <cell r="N113">
            <v>0</v>
          </cell>
          <cell r="O113">
            <v>68</v>
          </cell>
          <cell r="P113">
            <v>0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DMX Update Instructions"/>
      <sheetName val="WEO Questionnaire (outdated)"/>
      <sheetName val="WEO GAS and Other EDSS"/>
      <sheetName val="EDSS-In (M)"/>
      <sheetName val="DMX_In"/>
      <sheetName val="Key Assumptions"/>
      <sheetName val="Output SEI"/>
      <sheetName val="From SEI"/>
      <sheetName val="OUT_NGDP_DMX"/>
      <sheetName val="CPI 2000-05"/>
      <sheetName val="CPI 2006-07"/>
      <sheetName val="CPI-2008"/>
      <sheetName val="Tables CPI"/>
      <sheetName val="Calculations CPI"/>
      <sheetName val="Input RGDP (Sectoral)"/>
      <sheetName val="Input NGDP (Sectoral)"/>
      <sheetName val="Input NGDP (Exp.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annual "/>
      <sheetName val="Input ex.rate (D)"/>
      <sheetName val="Input ex. rate (M)"/>
      <sheetName val="Calculations Nom. GDP (share)"/>
      <sheetName val="Calculations Labor"/>
      <sheetName val="Calculations Annual"/>
      <sheetName val="Calculations Ex.F&amp;F CPI"/>
      <sheetName val="ControlSheet"/>
      <sheetName val="COLA_old"/>
      <sheetName val="COLA"/>
      <sheetName val="S&amp;U"/>
      <sheetName val="New S&amp;U "/>
      <sheetName val="STA Apdx tb05"/>
      <sheetName val="data_out (A)"/>
      <sheetName val="data_out (M)"/>
      <sheetName val="Data-out-Aremos (M)"/>
      <sheetName val="DMX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Q1"/>
      <sheetName val="Q2"/>
      <sheetName val="Q3"/>
      <sheetName val="Q4"/>
      <sheetName val="Q5"/>
      <sheetName val="Q6"/>
      <sheetName val="Q7"/>
    </sheetNames>
    <sheetDataSet>
      <sheetData sheetId="0" refreshError="1">
        <row r="19">
          <cell r="C19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heet"/>
      <sheetName val="outsheet"/>
      <sheetName val="capital"/>
      <sheetName val="BOP"/>
      <sheetName val="Income"/>
      <sheetName val="Ext. Finan. Req."/>
      <sheetName val="PRGF Fund"/>
      <sheetName val="Services"/>
      <sheetName val="Documentation"/>
      <sheetName val="imports"/>
      <sheetName val="EXP2"/>
      <sheetName val="Transfers"/>
      <sheetName val="Debt service (2)"/>
      <sheetName val="FR"/>
      <sheetName val="SPA"/>
      <sheetName val="bop HIPC"/>
      <sheetName val="SR99-tab7"/>
      <sheetName val="BCRG"/>
      <sheetName val="exp- HIPC"/>
      <sheetName val="Tab14"/>
      <sheetName val="Tab15"/>
      <sheetName val="tab17"/>
      <sheetName val="Tab18"/>
      <sheetName val="Tab19"/>
      <sheetName val="Tab20"/>
      <sheetName val="Tab21"/>
      <sheetName val="exptable"/>
      <sheetName val="expsource"/>
      <sheetName val="capflow"/>
      <sheetName val="Terms of trade (PDR)"/>
      <sheetName val="EXP-ASSUMP 2000-03"/>
      <sheetName val="imp-adj"/>
      <sheetName val="fiscal"/>
      <sheetName val="move-to-hub"/>
      <sheetName val="annualmeeting"/>
      <sheetName val="Prets-Dons"/>
      <sheetName val="budget en devises"/>
      <sheetName val="debt service"/>
      <sheetName val="gapfil"/>
      <sheetName val="Contents"/>
      <sheetName val="Basic assumptions"/>
      <sheetName val="SEFI table"/>
      <sheetName val=" Projection approaches"/>
      <sheetName val="GDP_Nominal"/>
      <sheetName val="GDP_Real"/>
      <sheetName val="GDP_Deflator"/>
      <sheetName val="Gov_SGO"/>
      <sheetName val="Gov_GTR_Proj"/>
      <sheetName val="Worksheet-Gov_Exp_Proj."/>
      <sheetName val="General (new)"/>
      <sheetName val="import"/>
      <sheetName val="export"/>
      <sheetName val="Mining revenue data"/>
      <sheetName val="weo"/>
      <sheetName val="weo-Mongolia"/>
      <sheetName val="Complete Data Set (Annual)"/>
    </sheetNames>
    <sheetDataSet>
      <sheetData sheetId="0" refreshError="1"/>
      <sheetData sheetId="1" refreshError="1">
        <row r="8">
          <cell r="B8" t="str">
            <v>Merchandise exports (US$ m)</v>
          </cell>
          <cell r="C8">
            <v>764.39455829306144</v>
          </cell>
          <cell r="D8">
            <v>651.32755032318607</v>
          </cell>
          <cell r="E8">
            <v>671.81678590602837</v>
          </cell>
          <cell r="F8">
            <v>610.38624494442126</v>
          </cell>
          <cell r="G8">
            <v>648.70405670000002</v>
          </cell>
          <cell r="H8">
            <v>610.01639089696005</v>
          </cell>
          <cell r="I8">
            <v>659.99700351999991</v>
          </cell>
          <cell r="J8">
            <v>659.35</v>
          </cell>
          <cell r="K8">
            <v>645.81000000000006</v>
          </cell>
          <cell r="L8">
            <v>694.4899999999999</v>
          </cell>
          <cell r="M8">
            <v>774.45999999999992</v>
          </cell>
          <cell r="N8">
            <v>856.23512325502861</v>
          </cell>
          <cell r="O8">
            <v>925.72712619136405</v>
          </cell>
          <cell r="P8">
            <v>1011.7016108636863</v>
          </cell>
          <cell r="Q8">
            <v>1061.8862995250734</v>
          </cell>
          <cell r="R8">
            <v>1137.2802267913537</v>
          </cell>
          <cell r="S8">
            <v>1218.0271228935399</v>
          </cell>
          <cell r="T8">
            <v>1304.5070486189813</v>
          </cell>
          <cell r="U8">
            <v>1397.1270490709292</v>
          </cell>
          <cell r="V8">
            <v>1496.3230695549653</v>
          </cell>
          <cell r="W8">
            <v>1602.5620074933679</v>
          </cell>
          <cell r="X8">
            <v>1716.3439100253972</v>
          </cell>
          <cell r="Y8">
            <v>1838.2043276372005</v>
          </cell>
          <cell r="Z8">
            <v>1968.7168348994421</v>
          </cell>
          <cell r="AA8">
            <v>2108.4957301773029</v>
          </cell>
          <cell r="AB8">
            <v>2258.1989270198915</v>
          </cell>
          <cell r="AC8">
            <v>2418.5310508383041</v>
          </cell>
          <cell r="AD8">
            <v>2590.2467554478239</v>
          </cell>
        </row>
        <row r="9">
          <cell r="B9" t="str">
            <v>Bauxite</v>
          </cell>
          <cell r="C9">
            <v>435.05759999999992</v>
          </cell>
          <cell r="D9">
            <v>358.70139999999998</v>
          </cell>
          <cell r="E9">
            <v>333.27079999999995</v>
          </cell>
          <cell r="F9">
            <v>283.04239999999999</v>
          </cell>
          <cell r="G9">
            <v>300.89699999999999</v>
          </cell>
          <cell r="H9">
            <v>308.98099999999999</v>
          </cell>
          <cell r="I9">
            <v>322.56089999999995</v>
          </cell>
          <cell r="J9">
            <v>324.26</v>
          </cell>
          <cell r="K9">
            <v>295.47000000000003</v>
          </cell>
          <cell r="L9">
            <v>299.37</v>
          </cell>
          <cell r="M9">
            <v>313.77999999999997</v>
          </cell>
          <cell r="N9">
            <v>375.69971494252871</v>
          </cell>
          <cell r="O9">
            <v>395.37201212076877</v>
          </cell>
          <cell r="P9">
            <v>505.13343728490548</v>
          </cell>
          <cell r="Q9">
            <v>506.4566783501885</v>
          </cell>
          <cell r="R9">
            <v>515.49890024474905</v>
          </cell>
          <cell r="S9">
            <v>517.90060148948305</v>
          </cell>
          <cell r="T9">
            <v>525.20148792162149</v>
          </cell>
          <cell r="U9">
            <v>532.7572188565714</v>
          </cell>
          <cell r="V9">
            <v>540.58630420101792</v>
          </cell>
          <cell r="W9">
            <v>545.47686739221092</v>
          </cell>
          <cell r="X9">
            <v>550.37897863478929</v>
          </cell>
          <cell r="Y9">
            <v>555.29164226706098</v>
          </cell>
          <cell r="Z9">
            <v>560.21382585714889</v>
          </cell>
          <cell r="AA9">
            <v>565.14445924757592</v>
          </cell>
          <cell r="AB9">
            <v>570.08243357810784</v>
          </cell>
          <cell r="AC9">
            <v>575.02660028639684</v>
          </cell>
          <cell r="AD9">
            <v>579.97577008595272</v>
          </cell>
        </row>
        <row r="10">
          <cell r="B10" t="str">
            <v>Alumina</v>
          </cell>
          <cell r="C10">
            <v>134.54910000000001</v>
          </cell>
          <cell r="D10">
            <v>102.515784</v>
          </cell>
          <cell r="E10">
            <v>108.88519399999998</v>
          </cell>
          <cell r="F10">
            <v>88.167747399999996</v>
          </cell>
          <cell r="G10">
            <v>96.316290499999994</v>
          </cell>
          <cell r="H10">
            <v>103.63000029696001</v>
          </cell>
          <cell r="I10">
            <v>94.500299999999982</v>
          </cell>
          <cell r="J10">
            <v>100.3</v>
          </cell>
          <cell r="K10">
            <v>85.6</v>
          </cell>
          <cell r="L10">
            <v>102.8</v>
          </cell>
          <cell r="M10">
            <v>120.6</v>
          </cell>
          <cell r="N10">
            <v>109.71090879793751</v>
          </cell>
          <cell r="O10">
            <v>113.03548179181439</v>
          </cell>
          <cell r="P10">
            <v>136.5</v>
          </cell>
          <cell r="Q10">
            <v>140.4</v>
          </cell>
          <cell r="R10">
            <v>140.4</v>
          </cell>
          <cell r="S10">
            <v>140.4</v>
          </cell>
          <cell r="T10">
            <v>142.76206121749215</v>
          </cell>
          <cell r="U10">
            <v>145.16386127540582</v>
          </cell>
          <cell r="V10">
            <v>147.60606873195889</v>
          </cell>
          <cell r="W10">
            <v>150.08936339305748</v>
          </cell>
          <cell r="X10">
            <v>152.61443650152495</v>
          </cell>
          <cell r="Y10">
            <v>155.18199092951406</v>
          </cell>
          <cell r="Z10">
            <v>157.79274137415666</v>
          </cell>
          <cell r="AA10">
            <v>160.44741455650473</v>
          </cell>
          <cell r="AB10">
            <v>163.14674942381816</v>
          </cell>
          <cell r="AC10">
            <v>165.89149735525632</v>
          </cell>
          <cell r="AD10">
            <v>168.68242237102947</v>
          </cell>
        </row>
        <row r="11">
          <cell r="B11" t="str">
            <v>Diamonds</v>
          </cell>
          <cell r="C11">
            <v>50.748750000000001</v>
          </cell>
          <cell r="D11">
            <v>55.378504</v>
          </cell>
          <cell r="E11">
            <v>70.029855999999995</v>
          </cell>
          <cell r="F11">
            <v>31.938933200000001</v>
          </cell>
          <cell r="G11">
            <v>35.314966199999994</v>
          </cell>
          <cell r="H11">
            <v>38.869161599999991</v>
          </cell>
          <cell r="I11">
            <v>56.806003520000004</v>
          </cell>
          <cell r="J11">
            <v>40.6</v>
          </cell>
          <cell r="K11">
            <v>40.199999999999996</v>
          </cell>
          <cell r="L11">
            <v>40.200000000000003</v>
          </cell>
          <cell r="M11">
            <v>60</v>
          </cell>
          <cell r="N11">
            <v>64.474499514562481</v>
          </cell>
          <cell r="O11">
            <v>66.05963227878091</v>
          </cell>
          <cell r="P11">
            <v>69.922305578780922</v>
          </cell>
          <cell r="Q11">
            <v>71.049293777780917</v>
          </cell>
          <cell r="R11">
            <v>72.227503590425471</v>
          </cell>
          <cell r="S11">
            <v>73.459263039054704</v>
          </cell>
          <cell r="T11">
            <v>74.747005954624143</v>
          </cell>
          <cell r="U11">
            <v>76.093276785706223</v>
          </cell>
          <cell r="V11">
            <v>77.500735626060987</v>
          </cell>
          <cell r="W11">
            <v>78.972163470709859</v>
          </cell>
          <cell r="X11">
            <v>80.510467710898013</v>
          </cell>
          <cell r="Y11">
            <v>82.118687878802746</v>
          </cell>
          <cell r="Z11">
            <v>83.800001653338725</v>
          </cell>
          <cell r="AA11">
            <v>85.55773113892738</v>
          </cell>
          <cell r="AB11">
            <v>87.395349429636042</v>
          </cell>
          <cell r="AC11">
            <v>89.31648747165741</v>
          </cell>
          <cell r="AD11">
            <v>91.32494123768862</v>
          </cell>
        </row>
        <row r="12">
          <cell r="B12" t="str">
            <v xml:space="preserve">Gold </v>
          </cell>
          <cell r="C12">
            <v>79.670108293061489</v>
          </cell>
          <cell r="D12">
            <v>65.546862323186019</v>
          </cell>
          <cell r="E12">
            <v>78.73293590602843</v>
          </cell>
          <cell r="F12">
            <v>89.809164344421305</v>
          </cell>
          <cell r="G12">
            <v>95.1</v>
          </cell>
          <cell r="H12">
            <v>82.2</v>
          </cell>
          <cell r="I12">
            <v>79.8</v>
          </cell>
          <cell r="J12">
            <v>71.8</v>
          </cell>
          <cell r="K12">
            <v>94.8</v>
          </cell>
          <cell r="L12">
            <v>105.4</v>
          </cell>
          <cell r="M12">
            <v>117.1</v>
          </cell>
          <cell r="N12">
            <v>125.3</v>
          </cell>
          <cell r="O12">
            <v>133.5</v>
          </cell>
          <cell r="P12">
            <v>138.9</v>
          </cell>
          <cell r="Q12">
            <v>145.65</v>
          </cell>
          <cell r="R12">
            <v>151.89437142364</v>
          </cell>
          <cell r="S12">
            <v>154.1727869949946</v>
          </cell>
          <cell r="T12">
            <v>156.48537879991952</v>
          </cell>
          <cell r="U12">
            <v>158.83265948191826</v>
          </cell>
          <cell r="V12">
            <v>161.21514937414707</v>
          </cell>
          <cell r="W12">
            <v>163.63337661475924</v>
          </cell>
          <cell r="X12">
            <v>166.08787726398063</v>
          </cell>
          <cell r="Y12">
            <v>168.5791954229403</v>
          </cell>
          <cell r="Z12">
            <v>171.10788335428441</v>
          </cell>
          <cell r="AA12">
            <v>173.67450160459867</v>
          </cell>
          <cell r="AB12">
            <v>176.27961912866763</v>
          </cell>
          <cell r="AC12">
            <v>178.92381341559764</v>
          </cell>
          <cell r="AD12">
            <v>181.60767061683163</v>
          </cell>
        </row>
        <row r="13">
          <cell r="B13" t="str">
            <v>Coffee</v>
          </cell>
          <cell r="C13">
            <v>23.748999999999999</v>
          </cell>
          <cell r="D13">
            <v>24.324999999999999</v>
          </cell>
          <cell r="E13">
            <v>36.668000000000006</v>
          </cell>
          <cell r="F13">
            <v>67.158000000000001</v>
          </cell>
          <cell r="G13">
            <v>43.031099999999995</v>
          </cell>
          <cell r="H13">
            <v>13.478400000000001</v>
          </cell>
          <cell r="I13">
            <v>31.5898</v>
          </cell>
          <cell r="J13">
            <v>37.489999999999995</v>
          </cell>
          <cell r="K13">
            <v>35.419999999999995</v>
          </cell>
          <cell r="L13">
            <v>42.5</v>
          </cell>
          <cell r="M13">
            <v>47.8</v>
          </cell>
          <cell r="N13">
            <v>53.78</v>
          </cell>
          <cell r="O13">
            <v>60.49</v>
          </cell>
          <cell r="P13">
            <v>68.05</v>
          </cell>
          <cell r="Q13">
            <v>76.5</v>
          </cell>
          <cell r="R13">
            <v>44.716349999999991</v>
          </cell>
          <cell r="S13">
            <v>46.522890539999992</v>
          </cell>
          <cell r="T13">
            <v>48.402415317816001</v>
          </cell>
          <cell r="U13">
            <v>50.357872896655778</v>
          </cell>
          <cell r="V13">
            <v>52.39233096168067</v>
          </cell>
          <cell r="W13">
            <v>54.508981132532568</v>
          </cell>
          <cell r="X13">
            <v>56.711143970286884</v>
          </cell>
          <cell r="Y13">
            <v>59.002274186686485</v>
          </cell>
          <cell r="Z13">
            <v>61.385966063828612</v>
          </cell>
          <cell r="AA13">
            <v>63.865959092807294</v>
          </cell>
          <cell r="AB13">
            <v>66.446143840156708</v>
          </cell>
          <cell r="AC13">
            <v>69.130568051299036</v>
          </cell>
          <cell r="AD13">
            <v>71.92344300057151</v>
          </cell>
        </row>
        <row r="14">
          <cell r="B14" t="str">
            <v>Fish</v>
          </cell>
          <cell r="C14">
            <v>17.39</v>
          </cell>
          <cell r="D14">
            <v>19.07</v>
          </cell>
          <cell r="E14">
            <v>17.41</v>
          </cell>
          <cell r="F14">
            <v>20.5</v>
          </cell>
          <cell r="G14">
            <v>45</v>
          </cell>
          <cell r="H14">
            <v>27.5</v>
          </cell>
          <cell r="I14">
            <v>35.75</v>
          </cell>
          <cell r="J14">
            <v>38.5</v>
          </cell>
          <cell r="K14">
            <v>42.35</v>
          </cell>
          <cell r="L14">
            <v>46.54</v>
          </cell>
          <cell r="M14">
            <v>51.15</v>
          </cell>
          <cell r="N14">
            <v>56.2</v>
          </cell>
          <cell r="O14">
            <v>61.78</v>
          </cell>
          <cell r="P14">
            <v>67.900000000000006</v>
          </cell>
          <cell r="Q14">
            <v>74.599999999999994</v>
          </cell>
          <cell r="R14">
            <v>78.33</v>
          </cell>
          <cell r="S14">
            <v>82.246499999999997</v>
          </cell>
          <cell r="T14">
            <v>86.358824999999996</v>
          </cell>
          <cell r="U14">
            <v>90.67676625</v>
          </cell>
          <cell r="V14">
            <v>95.210604562500009</v>
          </cell>
          <cell r="W14">
            <v>99.971134790625015</v>
          </cell>
          <cell r="X14">
            <v>104.96969153015627</v>
          </cell>
          <cell r="Y14">
            <v>110.21817610666409</v>
          </cell>
          <cell r="Z14">
            <v>115.7290849119973</v>
          </cell>
          <cell r="AA14">
            <v>121.51553915759717</v>
          </cell>
          <cell r="AB14">
            <v>127.59131611547704</v>
          </cell>
          <cell r="AC14">
            <v>133.97088192125091</v>
          </cell>
          <cell r="AD14">
            <v>140.66942601731347</v>
          </cell>
        </row>
        <row r="15">
          <cell r="B15" t="str">
            <v>Other</v>
          </cell>
          <cell r="C15">
            <v>23.23</v>
          </cell>
          <cell r="D15">
            <v>25.79</v>
          </cell>
          <cell r="E15">
            <v>26.82</v>
          </cell>
          <cell r="F15">
            <v>29.77</v>
          </cell>
          <cell r="G15">
            <v>33.044700000000006</v>
          </cell>
          <cell r="H15">
            <v>35.35782900000001</v>
          </cell>
          <cell r="I15">
            <v>38.99</v>
          </cell>
          <cell r="J15">
            <v>46.4</v>
          </cell>
          <cell r="K15">
            <v>51.97</v>
          </cell>
          <cell r="L15">
            <v>57.68</v>
          </cell>
          <cell r="M15">
            <v>64.03</v>
          </cell>
          <cell r="N15">
            <v>71.069999999999993</v>
          </cell>
          <cell r="O15">
            <v>78.89</v>
          </cell>
          <cell r="P15">
            <v>85.295867999999999</v>
          </cell>
          <cell r="Q15">
            <v>92.221892481600008</v>
          </cell>
          <cell r="R15">
            <v>99.710310151105929</v>
          </cell>
          <cell r="S15">
            <v>107.80678733537574</v>
          </cell>
          <cell r="T15">
            <v>116.56069846700825</v>
          </cell>
          <cell r="U15">
            <v>126.02542718252934</v>
          </cell>
          <cell r="V15">
            <v>136.25869186975072</v>
          </cell>
          <cell r="W15">
            <v>147.32289764957449</v>
          </cell>
          <cell r="X15">
            <v>159.28551693871995</v>
          </cell>
          <cell r="Y15">
            <v>172.21950091414402</v>
          </cell>
          <cell r="Z15">
            <v>186.20372438837251</v>
          </cell>
          <cell r="AA15">
            <v>201.32346680870839</v>
          </cell>
          <cell r="AB15">
            <v>217.67093231357552</v>
          </cell>
          <cell r="AC15">
            <v>235.34581201743788</v>
          </cell>
          <cell r="AD15">
            <v>254.45589195325385</v>
          </cell>
        </row>
        <row r="16">
          <cell r="C16">
            <v>0</v>
          </cell>
        </row>
        <row r="17">
          <cell r="B17" t="str">
            <v>Merchandise imports (US$ m.)</v>
          </cell>
          <cell r="C17">
            <v>-566.33092167925986</v>
          </cell>
          <cell r="D17">
            <v>-589.34488567925996</v>
          </cell>
          <cell r="E17">
            <v>-601.71059767925999</v>
          </cell>
          <cell r="F17">
            <v>-583.16202967925994</v>
          </cell>
          <cell r="G17">
            <v>-583.2477659390762</v>
          </cell>
          <cell r="H17">
            <v>-583.66926427589647</v>
          </cell>
          <cell r="I17">
            <v>-572.38656415614037</v>
          </cell>
          <cell r="J17">
            <v>-576.59974229999989</v>
          </cell>
          <cell r="K17">
            <v>-581.79999999999995</v>
          </cell>
          <cell r="L17">
            <v>-555.18000000000006</v>
          </cell>
          <cell r="M17">
            <v>-648.12792432703577</v>
          </cell>
          <cell r="N17">
            <v>-690.60610991404633</v>
          </cell>
          <cell r="O17">
            <v>-736.80367056352566</v>
          </cell>
          <cell r="P17">
            <v>-796.16567949604701</v>
          </cell>
          <cell r="Q17">
            <v>-755.92335972677085</v>
          </cell>
          <cell r="R17">
            <v>-830.18216344821894</v>
          </cell>
          <cell r="S17">
            <v>-904.38578143048733</v>
          </cell>
          <cell r="T17">
            <v>-984.03071182352789</v>
          </cell>
          <cell r="U17">
            <v>-1071.2637931210754</v>
          </cell>
          <cell r="V17">
            <v>-1166.8630341234345</v>
          </cell>
          <cell r="W17">
            <v>-1271.6913856287949</v>
          </cell>
          <cell r="X17">
            <v>-1386.7064908483655</v>
          </cell>
          <cell r="Y17">
            <v>-1512.9715983707572</v>
          </cell>
          <cell r="Z17">
            <v>-1651.6677802050838</v>
          </cell>
          <cell r="AA17">
            <v>-1804.1076152623486</v>
          </cell>
          <cell r="AB17">
            <v>-1961.9863720071698</v>
          </cell>
          <cell r="AC17">
            <v>-2135.0669365271697</v>
          </cell>
          <cell r="AD17">
            <v>-2324.9482856018617</v>
          </cell>
        </row>
        <row r="18">
          <cell r="B18" t="str">
            <v>Food products</v>
          </cell>
          <cell r="C18">
            <v>129.59325432709059</v>
          </cell>
          <cell r="D18">
            <v>128.92878095091567</v>
          </cell>
          <cell r="E18">
            <v>128.05951146316391</v>
          </cell>
          <cell r="F18">
            <v>116.75498334618918</v>
          </cell>
          <cell r="G18">
            <v>118.18441572976013</v>
          </cell>
          <cell r="H18">
            <v>98.132342219411626</v>
          </cell>
          <cell r="I18">
            <v>87.44094108543851</v>
          </cell>
          <cell r="J18">
            <v>97.642051148700091</v>
          </cell>
          <cell r="K18">
            <v>105.1</v>
          </cell>
          <cell r="L18">
            <v>112.5</v>
          </cell>
          <cell r="M18">
            <v>124.34314579590331</v>
          </cell>
          <cell r="N18">
            <v>134.48366343154206</v>
          </cell>
          <cell r="O18">
            <v>144.03952496449122</v>
          </cell>
          <cell r="P18">
            <v>145.67612082442906</v>
          </cell>
          <cell r="Q18">
            <v>137.84243978769487</v>
          </cell>
          <cell r="R18">
            <v>149.69431537950658</v>
          </cell>
          <cell r="S18">
            <v>159.69748650054643</v>
          </cell>
          <cell r="T18">
            <v>168.74019504532964</v>
          </cell>
          <cell r="U18">
            <v>178.29493780942173</v>
          </cell>
          <cell r="V18">
            <v>188.39070821226608</v>
          </cell>
          <cell r="W18">
            <v>199.05814139633807</v>
          </cell>
          <cell r="X18">
            <v>210.32960718805032</v>
          </cell>
          <cell r="Y18">
            <v>222.23930832247467</v>
          </cell>
          <cell r="Z18">
            <v>234.82338422994042</v>
          </cell>
          <cell r="AA18">
            <v>248.12002069944253</v>
          </cell>
          <cell r="AB18">
            <v>262.16956575163078</v>
          </cell>
          <cell r="AC18">
            <v>277.01465207298793</v>
          </cell>
          <cell r="AD18">
            <v>292.70032638272096</v>
          </cell>
        </row>
        <row r="19">
          <cell r="B19" t="str">
            <v>Other consumption goods</v>
          </cell>
          <cell r="C19">
            <v>89.730155471026208</v>
          </cell>
          <cell r="D19">
            <v>94.108039397247779</v>
          </cell>
          <cell r="E19">
            <v>98.465926881340323</v>
          </cell>
          <cell r="F19">
            <v>96.682932403471625</v>
          </cell>
          <cell r="G19">
            <v>97.792670529634577</v>
          </cell>
          <cell r="H19">
            <v>100.85846801894979</v>
          </cell>
          <cell r="I19">
            <v>96.652153640071646</v>
          </cell>
          <cell r="J19">
            <v>87.106400510552703</v>
          </cell>
          <cell r="K19">
            <v>92.9</v>
          </cell>
          <cell r="L19">
            <v>92.24</v>
          </cell>
          <cell r="M19">
            <v>100.232596</v>
          </cell>
          <cell r="N19">
            <v>110.5559862735939</v>
          </cell>
          <cell r="O19">
            <v>123.87428332855043</v>
          </cell>
          <cell r="P19">
            <v>128.37563822029728</v>
          </cell>
          <cell r="Q19">
            <v>125.57951943656624</v>
          </cell>
          <cell r="R19">
            <v>141.64705348343259</v>
          </cell>
          <cell r="S19">
            <v>160.38545343572198</v>
          </cell>
          <cell r="T19">
            <v>181.60274457661657</v>
          </cell>
          <cell r="U19">
            <v>205.62685786823624</v>
          </cell>
          <cell r="V19">
            <v>232.8291060542054</v>
          </cell>
          <cell r="W19">
            <v>263.62992260834568</v>
          </cell>
          <cell r="X19">
            <v>298.50535988529612</v>
          </cell>
          <cell r="Y19">
            <v>337.99444690740637</v>
          </cell>
          <cell r="Z19">
            <v>382.70752050864883</v>
          </cell>
          <cell r="AA19">
            <v>433.33565860033775</v>
          </cell>
          <cell r="AB19">
            <v>490.66136135766055</v>
          </cell>
          <cell r="AC19">
            <v>555.57064541368254</v>
          </cell>
          <cell r="AD19">
            <v>629.06673798669738</v>
          </cell>
        </row>
        <row r="20">
          <cell r="B20" t="str">
            <v>Oil imports</v>
          </cell>
          <cell r="C20">
            <v>86.370047521472884</v>
          </cell>
          <cell r="D20">
            <v>90.426551303467917</v>
          </cell>
          <cell r="E20">
            <v>94.468871301457639</v>
          </cell>
          <cell r="F20">
            <v>91.473392464140346</v>
          </cell>
          <cell r="G20">
            <v>88.875850047859217</v>
          </cell>
          <cell r="H20">
            <v>83.011758580531733</v>
          </cell>
          <cell r="I20">
            <v>85.125526757630936</v>
          </cell>
          <cell r="J20">
            <v>79.256464142492831</v>
          </cell>
          <cell r="K20">
            <v>58.7</v>
          </cell>
          <cell r="L20">
            <v>73.72</v>
          </cell>
          <cell r="M20">
            <v>82.164620767289264</v>
          </cell>
          <cell r="N20">
            <v>90.540162178809709</v>
          </cell>
          <cell r="O20">
            <v>83.892055963018706</v>
          </cell>
          <cell r="P20">
            <v>90.70344999174776</v>
          </cell>
          <cell r="Q20">
            <v>83.481306664091335</v>
          </cell>
          <cell r="R20">
            <v>88.95172294958526</v>
          </cell>
          <cell r="S20">
            <v>95.349485595539704</v>
          </cell>
          <cell r="T20">
            <v>102.20740084468966</v>
          </cell>
          <cell r="U20">
            <v>109.55856470730374</v>
          </cell>
          <cell r="V20">
            <v>117.43845359069316</v>
          </cell>
          <cell r="W20">
            <v>125.88509550685967</v>
          </cell>
          <cell r="X20">
            <v>134.93925359408033</v>
          </cell>
          <cell r="Y20">
            <v>144.64462283809686</v>
          </cell>
          <cell r="Z20">
            <v>155.0480409422772</v>
          </cell>
          <cell r="AA20">
            <v>166.19971436440005</v>
          </cell>
          <cell r="AB20">
            <v>178.15346061090625</v>
          </cell>
          <cell r="AC20">
            <v>190.96696795791925</v>
          </cell>
          <cell r="AD20">
            <v>204.70207385243705</v>
          </cell>
        </row>
        <row r="21">
          <cell r="B21" t="str">
            <v>Intermediate goods</v>
          </cell>
          <cell r="C21">
            <v>149.83026811417312</v>
          </cell>
          <cell r="D21">
            <v>155.77296496806048</v>
          </cell>
          <cell r="E21">
            <v>161.65015162487015</v>
          </cell>
          <cell r="F21">
            <v>159.42724431982921</v>
          </cell>
          <cell r="G21">
            <v>153.70552027191442</v>
          </cell>
          <cell r="H21">
            <v>149.72406831157247</v>
          </cell>
          <cell r="I21">
            <v>113.92443829892369</v>
          </cell>
          <cell r="J21">
            <v>126.98567115600612</v>
          </cell>
          <cell r="K21">
            <v>111.3</v>
          </cell>
          <cell r="L21">
            <v>113.43</v>
          </cell>
          <cell r="M21">
            <v>120.58412026540877</v>
          </cell>
          <cell r="N21">
            <v>133.00360238974483</v>
          </cell>
          <cell r="O21">
            <v>146.93680026264576</v>
          </cell>
          <cell r="P21">
            <v>168.06485512130882</v>
          </cell>
          <cell r="Q21">
            <v>162.22302496690622</v>
          </cell>
          <cell r="R21">
            <v>180.5512969178975</v>
          </cell>
          <cell r="S21">
            <v>198.99401067966249</v>
          </cell>
          <cell r="T21">
            <v>219.32058623973444</v>
          </cell>
          <cell r="U21">
            <v>241.72345380773237</v>
          </cell>
          <cell r="V21">
            <v>266.41469969841376</v>
          </cell>
          <cell r="W21">
            <v>293.62807413736181</v>
          </cell>
          <cell r="X21">
            <v>323.62120415733722</v>
          </cell>
          <cell r="Y21">
            <v>356.67803253462409</v>
          </cell>
          <cell r="Z21">
            <v>393.11150585460172</v>
          </cell>
          <cell r="AA21">
            <v>433.26653715426431</v>
          </cell>
          <cell r="AB21">
            <v>473.04329519463249</v>
          </cell>
          <cell r="AC21">
            <v>516.47182493792036</v>
          </cell>
          <cell r="AD21">
            <v>563.88738338412566</v>
          </cell>
        </row>
        <row r="22">
          <cell r="B22" t="str">
            <v>Investment goods</v>
          </cell>
          <cell r="C22">
            <v>110.80719624549704</v>
          </cell>
          <cell r="D22">
            <v>120.10854905956805</v>
          </cell>
          <cell r="E22">
            <v>119.06613640842789</v>
          </cell>
          <cell r="F22">
            <v>118.82347714562955</v>
          </cell>
          <cell r="G22">
            <v>124.68930935990775</v>
          </cell>
          <cell r="H22">
            <v>151.94262714543086</v>
          </cell>
          <cell r="I22">
            <v>189.24350437407557</v>
          </cell>
          <cell r="J22">
            <v>185.60915534224816</v>
          </cell>
          <cell r="K22">
            <v>213.8</v>
          </cell>
          <cell r="L22">
            <v>163.29</v>
          </cell>
          <cell r="M22">
            <v>220.80344149843438</v>
          </cell>
          <cell r="N22">
            <v>222.02269564035581</v>
          </cell>
          <cell r="O22">
            <v>238.06100604481952</v>
          </cell>
          <cell r="P22">
            <v>263.34561533826388</v>
          </cell>
          <cell r="Q22">
            <v>246.79706887151221</v>
          </cell>
          <cell r="R22">
            <v>269.337774717797</v>
          </cell>
          <cell r="S22">
            <v>289.95934521901665</v>
          </cell>
          <cell r="T22">
            <v>312.15978511715764</v>
          </cell>
          <cell r="U22">
            <v>336.05997892838133</v>
          </cell>
          <cell r="V22">
            <v>361.79006656785606</v>
          </cell>
          <cell r="W22">
            <v>389.49015197988956</v>
          </cell>
          <cell r="X22">
            <v>419.31106602360154</v>
          </cell>
          <cell r="Y22">
            <v>451.41518776815508</v>
          </cell>
          <cell r="Z22">
            <v>485.97732866961564</v>
          </cell>
          <cell r="AA22">
            <v>523.18568444390394</v>
          </cell>
          <cell r="AB22">
            <v>557.9586890923398</v>
          </cell>
          <cell r="AC22">
            <v>595.04284614465973</v>
          </cell>
          <cell r="AD22">
            <v>634.5917639958808</v>
          </cell>
        </row>
        <row r="24">
          <cell r="B24" t="str">
            <v>Export price index 1994=100</v>
          </cell>
          <cell r="C24">
            <v>127.97043996393541</v>
          </cell>
          <cell r="D24">
            <v>113.48299188577882</v>
          </cell>
          <cell r="E24">
            <v>105.12321291424713</v>
          </cell>
          <cell r="F24">
            <v>100</v>
          </cell>
          <cell r="G24">
            <v>96.60039607399176</v>
          </cell>
          <cell r="H24">
            <v>98.750570320292539</v>
          </cell>
          <cell r="I24">
            <v>102.75262531523903</v>
          </cell>
          <cell r="J24">
            <v>91.211302919854063</v>
          </cell>
          <cell r="K24">
            <v>84.317674166018605</v>
          </cell>
          <cell r="L24">
            <v>79.177109295341253</v>
          </cell>
          <cell r="M24">
            <v>78.683188103462271</v>
          </cell>
          <cell r="N24">
            <v>83.774164279539718</v>
          </cell>
          <cell r="O24">
            <v>87.156554249778154</v>
          </cell>
          <cell r="P24">
            <v>93.256683876701132</v>
          </cell>
          <cell r="Q24">
            <v>93.756399545814375</v>
          </cell>
          <cell r="R24">
            <v>94.3139652836377</v>
          </cell>
          <cell r="S24">
            <v>95.451453337034991</v>
          </cell>
          <cell r="T24">
            <v>97.433658430652443</v>
          </cell>
          <cell r="U24">
            <v>99.468545672689487</v>
          </cell>
          <cell r="V24">
            <v>101.55616813063365</v>
          </cell>
          <cell r="W24">
            <v>103.81447852819264</v>
          </cell>
          <cell r="X24">
            <v>106.1278082503184</v>
          </cell>
          <cell r="Y24">
            <v>108.4965126542521</v>
          </cell>
          <cell r="Z24">
            <v>110.92098899480943</v>
          </cell>
          <cell r="AA24">
            <v>113.40167520231955</v>
          </cell>
          <cell r="AB24">
            <v>115.93904887530653</v>
          </cell>
          <cell r="AC24">
            <v>118.53362645789068</v>
          </cell>
          <cell r="AD24">
            <v>121.18596257606271</v>
          </cell>
        </row>
        <row r="25">
          <cell r="B25" t="str">
            <v>Changes in export volumes</v>
          </cell>
          <cell r="D25">
            <v>-3.9138598140645464</v>
          </cell>
          <cell r="E25">
            <v>11.34829038851819</v>
          </cell>
          <cell r="F25">
            <v>-4.4891932840220754</v>
          </cell>
          <cell r="G25">
            <v>10.01780311351672</v>
          </cell>
          <cell r="H25">
            <v>-8.0113627261136031</v>
          </cell>
          <cell r="I25">
            <v>3.9793611892846359</v>
          </cell>
          <cell r="J25">
            <v>12.542954999919708</v>
          </cell>
          <cell r="K25">
            <v>5.9543511197300614</v>
          </cell>
          <cell r="L25">
            <v>14.519701575324406</v>
          </cell>
          <cell r="M25">
            <v>12.214941814054114</v>
          </cell>
          <cell r="N25">
            <v>3.8402897792867652</v>
          </cell>
          <cell r="O25">
            <v>3.9202069782017457</v>
          </cell>
          <cell r="P25">
            <v>2.1385140670615366</v>
          </cell>
          <cell r="Q25">
            <v>4.4009915066467675</v>
          </cell>
          <cell r="R25">
            <v>6.4668457227803788</v>
          </cell>
          <cell r="S25">
            <v>5.8236970600259896</v>
          </cell>
          <cell r="T25">
            <v>4.9211413905028811</v>
          </cell>
          <cell r="U25">
            <v>4.9089915545834195</v>
          </cell>
          <cell r="V25">
            <v>4.8984166854521671</v>
          </cell>
          <cell r="W25">
            <v>4.7702185763724314</v>
          </cell>
          <cell r="X25">
            <v>4.7654788473979082</v>
          </cell>
          <cell r="Y25">
            <v>4.7617843702522311</v>
          </cell>
          <cell r="Z25">
            <v>4.7590416437249816</v>
          </cell>
          <cell r="AA25">
            <v>4.7571643024644228</v>
          </cell>
          <cell r="AB25">
            <v>4.7560725397257864</v>
          </cell>
          <cell r="AC25">
            <v>4.7556925878456946</v>
          </cell>
          <cell r="AD25">
            <v>4.7559562492402785</v>
          </cell>
        </row>
        <row r="26">
          <cell r="B26" t="str">
            <v>Import price index 1994=100</v>
          </cell>
          <cell r="C26">
            <v>100.89984149504299</v>
          </cell>
          <cell r="D26">
            <v>103.50605155646194</v>
          </cell>
          <cell r="E26">
            <v>97.772460192609941</v>
          </cell>
          <cell r="F26">
            <v>100</v>
          </cell>
          <cell r="G26">
            <v>109.40260246066345</v>
          </cell>
          <cell r="H26">
            <v>111.58742832078984</v>
          </cell>
          <cell r="I26">
            <v>102.6562521624242</v>
          </cell>
          <cell r="J26">
            <v>94.181486312174272</v>
          </cell>
          <cell r="K26">
            <v>93.689967483120114</v>
          </cell>
          <cell r="L26">
            <v>98.099041451860444</v>
          </cell>
          <cell r="M26">
            <v>101.36103875487213</v>
          </cell>
          <cell r="N26">
            <v>100.27516755098388</v>
          </cell>
          <cell r="O26">
            <v>98.896307821529263</v>
          </cell>
          <cell r="P26">
            <v>102.11020135677309</v>
          </cell>
          <cell r="Q26">
            <v>107.25885235112197</v>
          </cell>
          <cell r="R26">
            <v>109.24154085895221</v>
          </cell>
          <cell r="S26">
            <v>111.42637167613125</v>
          </cell>
          <cell r="T26">
            <v>113.65489910965388</v>
          </cell>
          <cell r="U26">
            <v>115.92799709184696</v>
          </cell>
          <cell r="V26">
            <v>118.2465570336839</v>
          </cell>
          <cell r="W26">
            <v>120.61148817435758</v>
          </cell>
          <cell r="X26">
            <v>123.02371793784472</v>
          </cell>
          <cell r="Y26">
            <v>125.48419229660162</v>
          </cell>
          <cell r="Z26">
            <v>127.99387614253365</v>
          </cell>
          <cell r="AA26">
            <v>130.55375366538433</v>
          </cell>
          <cell r="AB26">
            <v>133.16482873869202</v>
          </cell>
          <cell r="AC26">
            <v>135.82812531346588</v>
          </cell>
          <cell r="AD26">
            <v>138.5446878197352</v>
          </cell>
        </row>
        <row r="27">
          <cell r="B27" t="str">
            <v>Changes in import volumes</v>
          </cell>
          <cell r="D27">
            <v>1.0048846897937977</v>
          </cell>
          <cell r="E27">
            <v>7.8481399980317263</v>
          </cell>
          <cell r="F27">
            <v>-4.925400231713482</v>
          </cell>
          <cell r="G27">
            <v>-4.1755227676699178</v>
          </cell>
          <cell r="H27">
            <v>-12.405939735453146</v>
          </cell>
          <cell r="I27">
            <v>15.33120780937962</v>
          </cell>
          <cell r="J27">
            <v>4.2514878809294459</v>
          </cell>
          <cell r="K27">
            <v>-19.164592774251233</v>
          </cell>
          <cell r="L27">
            <v>-8.8643238448153028</v>
          </cell>
          <cell r="M27">
            <v>12.984958892799767</v>
          </cell>
          <cell r="N27">
            <v>7.7078456500251491</v>
          </cell>
          <cell r="O27">
            <v>8.1769375914315958</v>
          </cell>
          <cell r="P27">
            <v>4.655634991779408</v>
          </cell>
          <cell r="Q27">
            <v>5.257648930918279</v>
          </cell>
          <cell r="R27">
            <v>7.8303365225476256</v>
          </cell>
          <cell r="S27">
            <v>6.8057495246839323</v>
          </cell>
          <cell r="T27">
            <v>6.6686747109393849</v>
          </cell>
          <cell r="U27">
            <v>6.7265150844732489</v>
          </cell>
          <cell r="V27">
            <v>6.7850773664657282</v>
          </cell>
          <cell r="W27">
            <v>6.8443311765487351</v>
          </cell>
          <cell r="X27">
            <v>6.9042437997789818</v>
          </cell>
          <cell r="Y27">
            <v>6.9647802326138617</v>
          </cell>
          <cell r="Z27">
            <v>7.0259032438671198</v>
          </cell>
          <cell r="AA27">
            <v>7.0875734507610986</v>
          </cell>
          <cell r="AB27">
            <v>6.61679531758179</v>
          </cell>
          <cell r="AC27">
            <v>6.686620201764228</v>
          </cell>
          <cell r="AD27">
            <v>6.7575514527729865</v>
          </cell>
        </row>
        <row r="28">
          <cell r="B28" t="str">
            <v>Changes in oil import volumes</v>
          </cell>
          <cell r="D28">
            <v>6.1325106677430625</v>
          </cell>
          <cell r="E28">
            <v>18.21002949673688</v>
          </cell>
          <cell r="F28">
            <v>2.2686334175910616</v>
          </cell>
          <cell r="G28">
            <v>-5.5588017607417015</v>
          </cell>
          <cell r="H28">
            <v>-29.588791566545225</v>
          </cell>
          <cell r="I28">
            <v>17.279979610824711</v>
          </cell>
          <cell r="J28">
            <v>30.234556574923516</v>
          </cell>
          <cell r="K28">
            <v>-57.108764873470754</v>
          </cell>
          <cell r="L28">
            <v>-19.86603274178151</v>
          </cell>
          <cell r="M28">
            <v>23.299817637761905</v>
          </cell>
          <cell r="N28">
            <v>25.428598362003179</v>
          </cell>
          <cell r="O28">
            <v>5.2345002751353347</v>
          </cell>
          <cell r="P28">
            <v>5.9834799738772597</v>
          </cell>
          <cell r="Q28">
            <v>6.5528637536850347</v>
          </cell>
          <cell r="R28">
            <v>6.5528637536850347</v>
          </cell>
          <cell r="S28">
            <v>5.090587049950213</v>
          </cell>
          <cell r="T28">
            <v>5.090587049950213</v>
          </cell>
          <cell r="U28">
            <v>5.090587049950213</v>
          </cell>
          <cell r="V28">
            <v>5.090587049950213</v>
          </cell>
          <cell r="W28">
            <v>5.090587049950213</v>
          </cell>
          <cell r="X28">
            <v>5.090587049950213</v>
          </cell>
          <cell r="Y28">
            <v>5.090587049950213</v>
          </cell>
          <cell r="Z28">
            <v>5.090587049950213</v>
          </cell>
          <cell r="AA28">
            <v>5.090587049950213</v>
          </cell>
          <cell r="AB28">
            <v>5.090587049950213</v>
          </cell>
          <cell r="AC28">
            <v>5.090587049950213</v>
          </cell>
          <cell r="AD28">
            <v>5.090587049950213</v>
          </cell>
        </row>
        <row r="29">
          <cell r="B29" t="str">
            <v>Terms of trade 1994=100</v>
          </cell>
          <cell r="C29">
            <v>126.82917838896935</v>
          </cell>
          <cell r="D29">
            <v>109.63899229010248</v>
          </cell>
          <cell r="E29">
            <v>107.51822415755557</v>
          </cell>
          <cell r="F29">
            <v>100</v>
          </cell>
          <cell r="G29">
            <v>88.298078748835238</v>
          </cell>
          <cell r="H29">
            <v>88.496143164448512</v>
          </cell>
          <cell r="I29">
            <v>100.09387947717238</v>
          </cell>
          <cell r="J29">
            <v>96.846319262285547</v>
          </cell>
          <cell r="K29">
            <v>89.99648140683783</v>
          </cell>
          <cell r="L29">
            <v>80.711399544301727</v>
          </cell>
          <cell r="M29">
            <v>77.626659187803753</v>
          </cell>
          <cell r="N29">
            <v>83.544277537053844</v>
          </cell>
          <cell r="O29">
            <v>88.129229664532104</v>
          </cell>
          <cell r="P29">
            <v>91.32944861293754</v>
          </cell>
          <cell r="Q29">
            <v>87.411339475173534</v>
          </cell>
          <cell r="R29">
            <v>86.335257212649239</v>
          </cell>
          <cell r="S29">
            <v>85.663251796864998</v>
          </cell>
          <cell r="T29">
            <v>85.727636198637398</v>
          </cell>
          <cell r="U29">
            <v>85.802004837436257</v>
          </cell>
          <cell r="V29">
            <v>85.885095243580068</v>
          </cell>
          <cell r="W29">
            <v>86.07345792642657</v>
          </cell>
          <cell r="X29">
            <v>86.266136342861429</v>
          </cell>
          <cell r="Y29">
            <v>86.462295105509</v>
          </cell>
          <cell r="Z29">
            <v>86.661168750986263</v>
          </cell>
          <cell r="AA29">
            <v>86.862056446859114</v>
          </cell>
          <cell r="AB29">
            <v>87.06431718754547</v>
          </cell>
          <cell r="AC29">
            <v>87.267365418124754</v>
          </cell>
          <cell r="AD29">
            <v>87.470667033976454</v>
          </cell>
        </row>
        <row r="31">
          <cell r="B31" t="str">
            <v>Services exports (US$ m.)</v>
          </cell>
          <cell r="C31">
            <v>144.65</v>
          </cell>
          <cell r="D31">
            <v>159.74</v>
          </cell>
          <cell r="E31">
            <v>186.75299999999999</v>
          </cell>
          <cell r="F31">
            <v>152.821</v>
          </cell>
          <cell r="G31">
            <v>117.46356999999999</v>
          </cell>
          <cell r="H31">
            <v>124.136</v>
          </cell>
          <cell r="I31">
            <v>110.673</v>
          </cell>
          <cell r="J31">
            <v>110.81691000000001</v>
          </cell>
          <cell r="K31">
            <v>113.18</v>
          </cell>
          <cell r="L31">
            <v>113.87249999999999</v>
          </cell>
          <cell r="M31">
            <v>125.0783210277564</v>
          </cell>
          <cell r="N31">
            <v>138.29494905230757</v>
          </cell>
          <cell r="O31">
            <v>143.5129872476312</v>
          </cell>
          <cell r="P31">
            <v>162.86923688288954</v>
          </cell>
          <cell r="Q31">
            <v>172.24019519346064</v>
          </cell>
          <cell r="R31">
            <v>183.83986745316145</v>
          </cell>
          <cell r="S31">
            <v>195.65515150199388</v>
          </cell>
          <cell r="T31">
            <v>208.2614131735501</v>
          </cell>
          <cell r="U31">
            <v>221.71368155001693</v>
          </cell>
          <cell r="V31">
            <v>236.07094943752855</v>
          </cell>
          <cell r="W31">
            <v>251.39646767664897</v>
          </cell>
          <cell r="X31">
            <v>267.75806188261754</v>
          </cell>
          <cell r="Y31">
            <v>285.22847336306614</v>
          </cell>
          <cell r="Z31">
            <v>303.88572609968247</v>
          </cell>
          <cell r="AA31">
            <v>323.81352183025911</v>
          </cell>
          <cell r="AB31">
            <v>345.10166542964419</v>
          </cell>
          <cell r="AC31">
            <v>367.84652296328812</v>
          </cell>
          <cell r="AD31">
            <v>392.15151497643842</v>
          </cell>
        </row>
        <row r="32">
          <cell r="B32" t="str">
            <v>Services imports (US$ m.)</v>
          </cell>
          <cell r="C32">
            <v>-355.84227947438376</v>
          </cell>
          <cell r="D32">
            <v>-267.06333281596449</v>
          </cell>
          <cell r="E32">
            <v>-319.18585382570166</v>
          </cell>
          <cell r="F32">
            <v>-291.79077521245011</v>
          </cell>
          <cell r="G32">
            <v>-322.64855344764976</v>
          </cell>
          <cell r="H32">
            <v>-358.23389500000002</v>
          </cell>
          <cell r="I32">
            <v>-282.50760695699807</v>
          </cell>
          <cell r="J32">
            <v>-326.74126300870529</v>
          </cell>
          <cell r="K32">
            <v>-341.92741000000001</v>
          </cell>
          <cell r="L32">
            <v>-362.19781999999998</v>
          </cell>
          <cell r="M32">
            <v>-339.59382505910548</v>
          </cell>
          <cell r="N32">
            <v>-366.64546659922297</v>
          </cell>
          <cell r="O32">
            <v>-384.77342625219512</v>
          </cell>
          <cell r="P32">
            <v>-411.58919796885255</v>
          </cell>
          <cell r="Q32">
            <v>-418.52782988740699</v>
          </cell>
          <cell r="R32">
            <v>-450.62060070713494</v>
          </cell>
          <cell r="S32">
            <v>-483.90298480152279</v>
          </cell>
          <cell r="T32">
            <v>-519.6223123294468</v>
          </cell>
          <cell r="U32">
            <v>-558.33010911574593</v>
          </cell>
          <cell r="V32">
            <v>-600.29857116324945</v>
          </cell>
          <cell r="W32">
            <v>-645.82643255845505</v>
          </cell>
          <cell r="X32">
            <v>-695.24171531758043</v>
          </cell>
          <cell r="Y32">
            <v>-748.90478024992171</v>
          </cell>
          <cell r="Z32">
            <v>-807.21171338236888</v>
          </cell>
          <cell r="AA32">
            <v>-870.59808660735837</v>
          </cell>
          <cell r="AB32">
            <v>-937.49316364321817</v>
          </cell>
          <cell r="AC32">
            <v>-1010.1333587434472</v>
          </cell>
          <cell r="AD32">
            <v>-1089.0560772513143</v>
          </cell>
        </row>
        <row r="33">
          <cell r="B33" t="str">
            <v>Exports of goods and services (US$ m.)</v>
          </cell>
          <cell r="C33">
            <v>909.04455829306141</v>
          </cell>
          <cell r="D33">
            <v>811.06755032318608</v>
          </cell>
          <cell r="E33">
            <v>858.5697859060283</v>
          </cell>
          <cell r="F33">
            <v>763.20724494442129</v>
          </cell>
          <cell r="G33">
            <v>766.16762670000003</v>
          </cell>
          <cell r="H33">
            <v>734.15239089696001</v>
          </cell>
          <cell r="I33">
            <v>770.67000351999991</v>
          </cell>
          <cell r="J33">
            <v>770.16691000000003</v>
          </cell>
          <cell r="K33">
            <v>758.99</v>
          </cell>
          <cell r="L33">
            <v>808.36249999999984</v>
          </cell>
          <cell r="M33">
            <v>899.5383210277563</v>
          </cell>
          <cell r="N33">
            <v>994.53007230733624</v>
          </cell>
          <cell r="O33">
            <v>1069.2401134389952</v>
          </cell>
          <cell r="P33">
            <v>1174.5708477465757</v>
          </cell>
          <cell r="Q33">
            <v>1234.1264947185341</v>
          </cell>
          <cell r="R33">
            <v>1321.1200942445153</v>
          </cell>
          <cell r="S33">
            <v>1413.6822743955338</v>
          </cell>
          <cell r="T33">
            <v>1512.7684617925315</v>
          </cell>
          <cell r="U33">
            <v>1618.840730620946</v>
          </cell>
          <cell r="V33">
            <v>1732.3940189924938</v>
          </cell>
          <cell r="W33">
            <v>1853.9584751700168</v>
          </cell>
          <cell r="X33">
            <v>1984.1019719080148</v>
          </cell>
          <cell r="Y33">
            <v>2123.4328010002669</v>
          </cell>
          <cell r="Z33">
            <v>2272.6025609991248</v>
          </cell>
          <cell r="AA33">
            <v>2432.309252007562</v>
          </cell>
          <cell r="AB33">
            <v>2603.3005924495355</v>
          </cell>
          <cell r="AC33">
            <v>2786.377573801592</v>
          </cell>
          <cell r="AD33">
            <v>2982.3982704242626</v>
          </cell>
        </row>
        <row r="34">
          <cell r="B34" t="str">
            <v>Income balance (US$m.)</v>
          </cell>
          <cell r="C34">
            <v>-165.86999999999998</v>
          </cell>
          <cell r="D34">
            <v>-140.94999999999999</v>
          </cell>
          <cell r="E34">
            <v>-83.31</v>
          </cell>
          <cell r="F34">
            <v>-73.233000000000004</v>
          </cell>
          <cell r="G34">
            <v>-84.623499999999993</v>
          </cell>
          <cell r="H34">
            <v>-94.406194870013309</v>
          </cell>
          <cell r="I34">
            <v>-122.98532757753604</v>
          </cell>
          <cell r="J34">
            <v>-128.46738913751517</v>
          </cell>
          <cell r="K34">
            <v>-83.799810000000008</v>
          </cell>
          <cell r="L34">
            <v>-82</v>
          </cell>
          <cell r="M34">
            <v>-98.34384</v>
          </cell>
          <cell r="N34">
            <v>-94.814665472000002</v>
          </cell>
          <cell r="O34">
            <v>-91.314117132697589</v>
          </cell>
          <cell r="P34">
            <v>-88.843935454365607</v>
          </cell>
          <cell r="Q34">
            <v>-86.405966729991036</v>
          </cell>
          <cell r="R34">
            <v>-84.0021695071745</v>
          </cell>
          <cell r="S34">
            <v>-105.42046824546595</v>
          </cell>
          <cell r="T34">
            <v>-105.66208143299683</v>
          </cell>
          <cell r="U34">
            <v>-105.33525375610857</v>
          </cell>
          <cell r="V34">
            <v>-105.92092536908201</v>
          </cell>
          <cell r="W34">
            <v>-106.67258219983852</v>
          </cell>
          <cell r="X34">
            <v>-107.7336068458127</v>
          </cell>
          <cell r="Y34">
            <v>-109.14985815320314</v>
          </cell>
          <cell r="Z34">
            <v>-110.86852486422887</v>
          </cell>
          <cell r="AA34">
            <v>-112.69066954764648</v>
          </cell>
          <cell r="AB34">
            <v>-115.89273023895436</v>
          </cell>
          <cell r="AC34">
            <v>-118.74730491524949</v>
          </cell>
          <cell r="AD34">
            <v>-121.98443894987922</v>
          </cell>
        </row>
        <row r="35">
          <cell r="B35" t="str">
            <v>Interest payments on public foreign debt due (US$ m), after debt relief</v>
          </cell>
          <cell r="L35">
            <v>0</v>
          </cell>
          <cell r="M35">
            <v>0</v>
          </cell>
        </row>
        <row r="37">
          <cell r="B37" t="str">
            <v>Transfers, net (US$ m)</v>
          </cell>
          <cell r="C37">
            <v>42.551368135643571</v>
          </cell>
          <cell r="D37">
            <v>57.699202217294882</v>
          </cell>
          <cell r="E37">
            <v>44.438664583138504</v>
          </cell>
          <cell r="F37">
            <v>42.094362393774972</v>
          </cell>
          <cell r="G37">
            <v>58.286463276175041</v>
          </cell>
          <cell r="H37">
            <v>104.59099999999998</v>
          </cell>
          <cell r="I37">
            <v>88.020693417328587</v>
          </cell>
          <cell r="J37">
            <v>120.52711999999997</v>
          </cell>
          <cell r="K37">
            <v>101.08266125911702</v>
          </cell>
          <cell r="L37">
            <v>101.39430228358441</v>
          </cell>
          <cell r="M37">
            <v>110.48006869071148</v>
          </cell>
          <cell r="N37">
            <v>73.897643311902982</v>
          </cell>
          <cell r="O37">
            <v>77.301989647112919</v>
          </cell>
          <cell r="P37">
            <v>72.86084577415312</v>
          </cell>
          <cell r="Q37">
            <v>94.936120076228434</v>
          </cell>
          <cell r="R37">
            <v>100.83434156778029</v>
          </cell>
          <cell r="S37">
            <v>104.26063630530045</v>
          </cell>
          <cell r="T37">
            <v>107.75241413089151</v>
          </cell>
          <cell r="U37">
            <v>111.30347046315777</v>
          </cell>
          <cell r="V37">
            <v>114.90659169976709</v>
          </cell>
          <cell r="W37">
            <v>118.53684229298585</v>
          </cell>
          <cell r="X37">
            <v>121.86715308854701</v>
          </cell>
          <cell r="Y37">
            <v>125.18442022827293</v>
          </cell>
          <cell r="Z37">
            <v>128.47423837205164</v>
          </cell>
          <cell r="AA37">
            <v>131.72066007506905</v>
          </cell>
          <cell r="AB37">
            <v>134.90609164894497</v>
          </cell>
          <cell r="AC37">
            <v>138.01118592266718</v>
          </cell>
          <cell r="AD37">
            <v>139.92674619761991</v>
          </cell>
        </row>
        <row r="38">
          <cell r="B38" t="str">
            <v xml:space="preserve">   Private transfers</v>
          </cell>
          <cell r="C38">
            <v>-71.648631864356432</v>
          </cell>
          <cell r="D38">
            <v>-73.360797782705106</v>
          </cell>
          <cell r="E38">
            <v>-79.431335416861515</v>
          </cell>
          <cell r="F38">
            <v>-81.815637606225053</v>
          </cell>
          <cell r="G38">
            <v>-91.973536723824907</v>
          </cell>
          <cell r="H38">
            <v>-24.902000000000001</v>
          </cell>
          <cell r="I38">
            <v>-36.894306582671419</v>
          </cell>
          <cell r="J38">
            <v>-16.152880000000003</v>
          </cell>
          <cell r="K38">
            <v>-8.2966899999999999</v>
          </cell>
          <cell r="L38">
            <v>-10.399999999999999</v>
          </cell>
          <cell r="M38">
            <v>-9.8999999999999986</v>
          </cell>
          <cell r="N38">
            <v>-19.899999999999999</v>
          </cell>
          <cell r="O38">
            <v>-9.8999999999999986</v>
          </cell>
          <cell r="P38">
            <v>-9.8999999999999986</v>
          </cell>
          <cell r="Q38">
            <v>-11.149999999999999</v>
          </cell>
          <cell r="R38">
            <v>-12.462499999999999</v>
          </cell>
          <cell r="S38">
            <v>-13.840624999999999</v>
          </cell>
          <cell r="T38">
            <v>-15.287656250000005</v>
          </cell>
          <cell r="U38">
            <v>-16.807039062500003</v>
          </cell>
          <cell r="V38">
            <v>-18.402391015625007</v>
          </cell>
          <cell r="W38">
            <v>-20.077510566406261</v>
          </cell>
          <cell r="X38">
            <v>-21.836386094726578</v>
          </cell>
          <cell r="Y38">
            <v>-23.683205399462906</v>
          </cell>
          <cell r="Z38">
            <v>-25.62236566943605</v>
          </cell>
          <cell r="AA38">
            <v>-27.658483952907858</v>
          </cell>
          <cell r="AB38">
            <v>-29.796408150553255</v>
          </cell>
          <cell r="AC38">
            <v>-32.041228558080917</v>
          </cell>
          <cell r="AD38">
            <v>-34.398289985984967</v>
          </cell>
        </row>
        <row r="39">
          <cell r="B39" t="str">
            <v xml:space="preserve">   Official project transfers</v>
          </cell>
          <cell r="L39">
            <v>72.466819917993007</v>
          </cell>
          <cell r="M39">
            <v>78.853754940711468</v>
          </cell>
          <cell r="N39">
            <v>84.045013874402983</v>
          </cell>
          <cell r="O39">
            <v>97.211728737737914</v>
          </cell>
          <cell r="P39">
            <v>107.52107181930937</v>
          </cell>
          <cell r="Q39">
            <v>100.5843574236425</v>
          </cell>
          <cell r="R39">
            <v>107.51999078256505</v>
          </cell>
          <cell r="S39">
            <v>112.03556798082444</v>
          </cell>
          <cell r="T39">
            <v>116.6710923901917</v>
          </cell>
          <cell r="U39">
            <v>121.42308263542297</v>
          </cell>
          <cell r="V39">
            <v>126.28718448064556</v>
          </cell>
          <cell r="W39">
            <v>131.24146471290825</v>
          </cell>
          <cell r="X39">
            <v>135.96200662946555</v>
          </cell>
          <cell r="Y39">
            <v>140.73901644623737</v>
          </cell>
          <cell r="Z39">
            <v>145.56156440091434</v>
          </cell>
          <cell r="AA39">
            <v>150.41735240537486</v>
          </cell>
          <cell r="AB39">
            <v>155.29261859576607</v>
          </cell>
          <cell r="AC39">
            <v>160.17203921682935</v>
          </cell>
          <cell r="AD39">
            <v>163.9506421564902</v>
          </cell>
        </row>
        <row r="40">
          <cell r="B40" t="str">
            <v xml:space="preserve">   Official program transfers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2">
          <cell r="B42" t="str">
            <v>Current account including public transfers</v>
          </cell>
          <cell r="C42">
            <v>-136.44727472493858</v>
          </cell>
          <cell r="D42">
            <v>-128.59146595474346</v>
          </cell>
          <cell r="E42">
            <v>-101.19800101579479</v>
          </cell>
          <cell r="F42">
            <v>-142.88419755351384</v>
          </cell>
          <cell r="G42">
            <v>-166.06572941055089</v>
          </cell>
          <cell r="H42">
            <v>-197.56596324894977</v>
          </cell>
          <cell r="I42">
            <v>-119.188801753346</v>
          </cell>
          <cell r="J42">
            <v>-141.11436444622035</v>
          </cell>
          <cell r="K42">
            <v>-147.45455874088287</v>
          </cell>
          <cell r="L42">
            <v>-89.621017716415736</v>
          </cell>
          <cell r="M42">
            <v>-76.047199667673453</v>
          </cell>
          <cell r="N42">
            <v>-83.638526366030135</v>
          </cell>
          <cell r="O42">
            <v>-66.349110862310198</v>
          </cell>
          <cell r="P42">
            <v>-49.167119398536244</v>
          </cell>
          <cell r="Q42">
            <v>68.20545845059354</v>
          </cell>
          <cell r="R42">
            <v>57.149502149767045</v>
          </cell>
          <cell r="S42">
            <v>24.233676223358117</v>
          </cell>
          <cell r="T42">
            <v>11.205770337451398</v>
          </cell>
          <cell r="U42">
            <v>-4.7849549088260659</v>
          </cell>
          <cell r="V42">
            <v>-25.781919963505061</v>
          </cell>
          <cell r="W42">
            <v>-51.695082924085796</v>
          </cell>
          <cell r="X42">
            <v>-83.712688015196875</v>
          </cell>
          <cell r="Y42">
            <v>-122.40901554534241</v>
          </cell>
          <cell r="Z42">
            <v>-168.67121908050527</v>
          </cell>
          <cell r="AA42">
            <v>-223.36645933472246</v>
          </cell>
          <cell r="AB42">
            <v>-277.16558179086178</v>
          </cell>
          <cell r="AC42">
            <v>-339.55884046160691</v>
          </cell>
          <cell r="AD42">
            <v>-413.6637851811729</v>
          </cell>
        </row>
        <row r="43">
          <cell r="B43" t="str">
            <v>Current account excluding public transfers</v>
          </cell>
          <cell r="C43">
            <v>-250.6472747249386</v>
          </cell>
          <cell r="D43">
            <v>-259.65146595474346</v>
          </cell>
          <cell r="E43">
            <v>-225.06800101579478</v>
          </cell>
          <cell r="F43">
            <v>-266.79419755351387</v>
          </cell>
          <cell r="G43">
            <v>-316.32572941055082</v>
          </cell>
          <cell r="H43">
            <v>-327.05896324894979</v>
          </cell>
          <cell r="I43">
            <v>-244.103801753346</v>
          </cell>
          <cell r="J43">
            <v>-277.79436444622036</v>
          </cell>
          <cell r="K43">
            <v>-256.83390999999989</v>
          </cell>
          <cell r="L43">
            <v>-201.41532000000012</v>
          </cell>
          <cell r="M43">
            <v>-196.42726835838494</v>
          </cell>
          <cell r="N43">
            <v>-192.43616967793312</v>
          </cell>
          <cell r="O43">
            <v>-168.55110050942312</v>
          </cell>
          <cell r="P43">
            <v>-161.92796517268937</v>
          </cell>
          <cell r="Q43">
            <v>-37.8806616256349</v>
          </cell>
          <cell r="R43">
            <v>-56.147339418013232</v>
          </cell>
          <cell r="S43">
            <v>-93.867585081942323</v>
          </cell>
          <cell r="T43">
            <v>-111.83430004344011</v>
          </cell>
          <cell r="U43">
            <v>-132.89546443448381</v>
          </cell>
          <cell r="V43">
            <v>-159.09090267889715</v>
          </cell>
          <cell r="W43">
            <v>-190.30943578347791</v>
          </cell>
          <cell r="X43">
            <v>-227.41622719847047</v>
          </cell>
          <cell r="Y43">
            <v>-271.27664117307825</v>
          </cell>
          <cell r="Z43">
            <v>-322.76782312199293</v>
          </cell>
          <cell r="AA43">
            <v>-382.7456033626994</v>
          </cell>
          <cell r="AB43">
            <v>-441.86808159036002</v>
          </cell>
          <cell r="AC43">
            <v>-509.611254942355</v>
          </cell>
          <cell r="AD43">
            <v>-587.98882136477778</v>
          </cell>
        </row>
        <row r="45">
          <cell r="B45" t="str">
            <v>Capital account balance</v>
          </cell>
          <cell r="C45">
            <v>78.399925308345473</v>
          </cell>
          <cell r="D45">
            <v>60.219798303909087</v>
          </cell>
          <cell r="E45">
            <v>64.717690257992075</v>
          </cell>
          <cell r="F45">
            <v>-40.517145145949556</v>
          </cell>
          <cell r="G45">
            <v>39.114409564348961</v>
          </cell>
          <cell r="H45">
            <v>47.212031610309275</v>
          </cell>
          <cell r="I45">
            <v>100.81485978223407</v>
          </cell>
          <cell r="J45">
            <v>80.50192494438798</v>
          </cell>
          <cell r="K45">
            <v>103.6228338840761</v>
          </cell>
          <cell r="L45">
            <v>-19.397272070062442</v>
          </cell>
          <cell r="M45">
            <v>-4.3851778656126612</v>
          </cell>
          <cell r="N45">
            <v>4.2780063300647928</v>
          </cell>
          <cell r="O45">
            <v>22.190814983071441</v>
          </cell>
          <cell r="P45">
            <v>38.73751263991803</v>
          </cell>
          <cell r="Q45">
            <v>20.416402519849818</v>
          </cell>
          <cell r="R45">
            <v>34.930944335021721</v>
          </cell>
          <cell r="S45">
            <v>51.802150107265241</v>
          </cell>
          <cell r="T45">
            <v>54.300067801953318</v>
          </cell>
          <cell r="U45">
            <v>58.093753374445384</v>
          </cell>
          <cell r="V45">
            <v>60.897245760269229</v>
          </cell>
          <cell r="W45">
            <v>68.391711742574827</v>
          </cell>
          <cell r="X45">
            <v>86.005239179813714</v>
          </cell>
          <cell r="Y45">
            <v>102.92405927859279</v>
          </cell>
          <cell r="Z45">
            <v>118.49828783955336</v>
          </cell>
          <cell r="AA45">
            <v>131.05914165438176</v>
          </cell>
          <cell r="AB45">
            <v>148.24653171755872</v>
          </cell>
          <cell r="AC45">
            <v>166.44761137248824</v>
          </cell>
          <cell r="AD45">
            <v>177.90766533996236</v>
          </cell>
        </row>
        <row r="47">
          <cell r="B47" t="str">
            <v>Overall balance of payments</v>
          </cell>
          <cell r="C47">
            <v>-67.640212630327639</v>
          </cell>
          <cell r="D47">
            <v>-82.50839794999996</v>
          </cell>
          <cell r="E47">
            <v>-11.369912229650339</v>
          </cell>
          <cell r="F47">
            <v>-143.70345233316209</v>
          </cell>
          <cell r="G47">
            <v>-51.753299691696583</v>
          </cell>
          <cell r="H47">
            <v>-121.80000000000001</v>
          </cell>
          <cell r="I47">
            <v>-22.783923319221671</v>
          </cell>
          <cell r="J47">
            <v>-56.332156839959566</v>
          </cell>
          <cell r="K47">
            <v>-92.349569407767689</v>
          </cell>
          <cell r="L47">
            <v>-62.33</v>
          </cell>
          <cell r="M47">
            <v>-80.432377533286115</v>
          </cell>
          <cell r="N47">
            <v>-79.360520035965337</v>
          </cell>
          <cell r="O47">
            <v>-44.158295879238757</v>
          </cell>
          <cell r="P47">
            <v>-10.429606758618213</v>
          </cell>
          <cell r="Q47">
            <v>88.62186097044335</v>
          </cell>
          <cell r="R47">
            <v>92.080446484788766</v>
          </cell>
          <cell r="S47">
            <v>76.035826330623365</v>
          </cell>
          <cell r="T47">
            <v>65.505838139404716</v>
          </cell>
          <cell r="U47">
            <v>53.308798465619319</v>
          </cell>
          <cell r="V47">
            <v>35.115325796764168</v>
          </cell>
          <cell r="W47">
            <v>16.696628818489032</v>
          </cell>
          <cell r="X47">
            <v>2.2925511646168388</v>
          </cell>
          <cell r="Y47">
            <v>-19.48495626674962</v>
          </cell>
          <cell r="Z47">
            <v>-50.172931240951911</v>
          </cell>
          <cell r="AA47">
            <v>-92.307317680340702</v>
          </cell>
          <cell r="AB47">
            <v>-128.91905007330305</v>
          </cell>
          <cell r="AC47">
            <v>-173.11122908911867</v>
          </cell>
          <cell r="AD47">
            <v>-235.75611984121053</v>
          </cell>
        </row>
        <row r="49">
          <cell r="B49" t="str">
            <v>Debt projections from 2000 onwards</v>
          </cell>
        </row>
        <row r="51">
          <cell r="B51" t="str">
            <v xml:space="preserve">Project loans projections </v>
          </cell>
          <cell r="L51">
            <v>129.33417563069941</v>
          </cell>
          <cell r="M51">
            <v>113.19169960474308</v>
          </cell>
          <cell r="N51">
            <v>123.49</v>
          </cell>
          <cell r="O51">
            <v>133.22999999999999</v>
          </cell>
          <cell r="P51">
            <v>142.88999999999999</v>
          </cell>
          <cell r="Q51">
            <v>135.33752251984981</v>
          </cell>
          <cell r="R51">
            <v>147.81366843102171</v>
          </cell>
          <cell r="S51">
            <v>157.38041607331834</v>
          </cell>
          <cell r="T51">
            <v>167.47946738111</v>
          </cell>
          <cell r="U51">
            <v>178.13105873776473</v>
          </cell>
          <cell r="V51">
            <v>189.35499718626681</v>
          </cell>
          <cell r="W51">
            <v>201.18706548472977</v>
          </cell>
          <cell r="X51">
            <v>213.96308682416</v>
          </cell>
          <cell r="Y51">
            <v>227.40243570391192</v>
          </cell>
          <cell r="Z51">
            <v>241.52286658854109</v>
          </cell>
          <cell r="AA51">
            <v>256.34026343362075</v>
          </cell>
          <cell r="AB51">
            <v>271.86819417663753</v>
          </cell>
          <cell r="AC51">
            <v>288.11740365638093</v>
          </cell>
          <cell r="AD51">
            <v>304.47976400491041</v>
          </cell>
        </row>
        <row r="52">
          <cell r="B52" t="str">
            <v>Program loans projections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4">
          <cell r="B54" t="str">
            <v>Amortization payments on foreign debt due (US$ m), after debt relief</v>
          </cell>
          <cell r="L54">
            <v>-85</v>
          </cell>
          <cell r="M54">
            <v>-87.4</v>
          </cell>
        </row>
        <row r="55">
          <cell r="B55" t="str">
            <v>Fiscal cost of debt buyback (US$m)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Debt relief  (US$m)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Change arrears (US$m)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</row>
        <row r="59">
          <cell r="B59" t="str">
            <v>External medium-and long-term public debt</v>
          </cell>
          <cell r="I59">
            <v>3130.3495000000003</v>
          </cell>
          <cell r="J59">
            <v>3441.5638680832749</v>
          </cell>
          <cell r="K59">
            <v>3374.8</v>
          </cell>
          <cell r="L59">
            <v>3375.2</v>
          </cell>
          <cell r="M59">
            <v>3390.1</v>
          </cell>
          <cell r="N59">
            <v>3428.3</v>
          </cell>
          <cell r="O59">
            <v>3438</v>
          </cell>
          <cell r="P59">
            <v>3464.1</v>
          </cell>
          <cell r="Q59">
            <v>3692.3503102977829</v>
          </cell>
          <cell r="R59">
            <v>3787.1833050543728</v>
          </cell>
          <cell r="S59">
            <v>3883.5939108965117</v>
          </cell>
          <cell r="T59">
            <v>3988.4746239577503</v>
          </cell>
          <cell r="U59">
            <v>4102.2201125606452</v>
          </cell>
          <cell r="V59">
            <v>4227.1504701872527</v>
          </cell>
          <cell r="W59">
            <v>4362.9384772876492</v>
          </cell>
          <cell r="X59">
            <v>4506.2920591358143</v>
          </cell>
          <cell r="Y59">
            <v>4654.0993027497407</v>
          </cell>
          <cell r="Z59">
            <v>4802.6863276252934</v>
          </cell>
          <cell r="AA59">
            <v>4962.7825677780174</v>
          </cell>
          <cell r="AB59">
            <v>5123.9003559796638</v>
          </cell>
          <cell r="AC59">
            <v>5286.6233717889891</v>
          </cell>
          <cell r="AD59">
            <v>5449.4464875545573</v>
          </cell>
        </row>
        <row r="61">
          <cell r="B61" t="str">
            <v>Debt service ratio</v>
          </cell>
          <cell r="C61">
            <v>24.545115860778878</v>
          </cell>
          <cell r="D61">
            <v>29.206434593137534</v>
          </cell>
          <cell r="E61">
            <v>21.747225794074303</v>
          </cell>
          <cell r="F61">
            <v>32.292522616701589</v>
          </cell>
          <cell r="G61">
            <v>24.65763901923161</v>
          </cell>
          <cell r="H61">
            <v>24.083441728451657</v>
          </cell>
          <cell r="I61">
            <v>25.631792170420166</v>
          </cell>
          <cell r="J61">
            <v>20.746735268164844</v>
          </cell>
          <cell r="K61">
            <v>17.320493023623499</v>
          </cell>
          <cell r="L61">
            <v>21.292108392716518</v>
          </cell>
          <cell r="M61">
            <v>19.877675922541062</v>
          </cell>
          <cell r="N61">
            <v>17.054486173196441</v>
          </cell>
          <cell r="O61">
            <v>16.127264853757932</v>
          </cell>
          <cell r="P61">
            <v>13.473217700208608</v>
          </cell>
          <cell r="Q61">
            <v>13.531838163646873</v>
          </cell>
          <cell r="R61">
            <v>12.33801534849955</v>
          </cell>
          <cell r="S61">
            <v>12.561727786620438</v>
          </cell>
          <cell r="T61">
            <v>12.290265761981635</v>
          </cell>
          <cell r="U61">
            <v>11.921011820352147</v>
          </cell>
          <cell r="V61">
            <v>11.691812379718565</v>
          </cell>
          <cell r="W61">
            <v>11.231724489737138</v>
          </cell>
          <cell r="X61">
            <v>10.336420946272318</v>
          </cell>
          <cell r="Y61">
            <v>9.5925016978993192</v>
          </cell>
          <cell r="Z61">
            <v>9.00572125041597</v>
          </cell>
          <cell r="AA61">
            <v>8.6130127212356697</v>
          </cell>
          <cell r="AB61">
            <v>8.1371934063250624</v>
          </cell>
          <cell r="AC61">
            <v>7.6653185957835337</v>
          </cell>
          <cell r="AD61">
            <v>7.4645305524910839</v>
          </cell>
        </row>
        <row r="63">
          <cell r="B63" t="str">
            <v>Financing to be identified (US$m)</v>
          </cell>
          <cell r="K63">
            <v>-8.3660200000001055</v>
          </cell>
          <cell r="L63">
            <v>110.3</v>
          </cell>
          <cell r="M63">
            <v>108.50999999999999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</row>
        <row r="64">
          <cell r="B64" t="str">
            <v xml:space="preserve">   Debt relief from Russia and non-Paris club bilaterals 1/(US$m)</v>
          </cell>
          <cell r="K64">
            <v>0</v>
          </cell>
          <cell r="L64">
            <v>34.799999999999997</v>
          </cell>
          <cell r="M64">
            <v>0</v>
          </cell>
          <cell r="N64">
            <v>0</v>
          </cell>
          <cell r="O64">
            <v>0</v>
          </cell>
          <cell r="P64">
            <v>5.5955715350000004</v>
          </cell>
          <cell r="Q64">
            <v>3.2795977316666667</v>
          </cell>
          <cell r="R64">
            <v>0.90238348500000021</v>
          </cell>
          <cell r="S64">
            <v>0.69888286833333335</v>
          </cell>
          <cell r="T64">
            <v>0.10404366666666667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6">
          <cell r="B66" t="str">
            <v>Gross international reserve position projections (US$m)</v>
          </cell>
          <cell r="G66">
            <v>197.52805611222442</v>
          </cell>
          <cell r="H66">
            <v>198.51203079884505</v>
          </cell>
          <cell r="I66">
            <v>225.48688811188811</v>
          </cell>
          <cell r="J66">
            <v>248.03851183056079</v>
          </cell>
          <cell r="K66">
            <v>207.47811059907832</v>
          </cell>
          <cell r="L66">
            <v>147.34583333333336</v>
          </cell>
          <cell r="M66">
            <v>226.22838417518446</v>
          </cell>
          <cell r="N66">
            <v>229.07117491120837</v>
          </cell>
          <cell r="O66">
            <v>252.35484678353717</v>
          </cell>
          <cell r="P66">
            <v>281.80947140847655</v>
          </cell>
          <cell r="Q66">
            <v>308.35196323970928</v>
          </cell>
          <cell r="R66">
            <v>320.16850546673226</v>
          </cell>
          <cell r="S66">
            <v>404.91755681766966</v>
          </cell>
          <cell r="T66">
            <v>438.56546537795094</v>
          </cell>
          <cell r="U66">
            <v>475.29822148573953</v>
          </cell>
          <cell r="V66">
            <v>515.42213487528272</v>
          </cell>
          <cell r="W66">
            <v>559.27603030461455</v>
          </cell>
          <cell r="X66">
            <v>607.23489346506756</v>
          </cell>
          <cell r="Y66">
            <v>659.71394376436467</v>
          </cell>
          <cell r="Z66">
            <v>717.17318562967364</v>
          </cell>
          <cell r="AA66">
            <v>780.12249637866444</v>
          </cell>
          <cell r="AB66">
            <v>845.68153123136324</v>
          </cell>
          <cell r="AC66">
            <v>917.35008612059664</v>
          </cell>
          <cell r="AD66">
            <v>995.75127249884292</v>
          </cell>
        </row>
        <row r="67">
          <cell r="B67" t="str">
            <v>Changes in net reserves position</v>
          </cell>
          <cell r="N67">
            <v>-8.5633792639760866</v>
          </cell>
          <cell r="O67">
            <v>7.9580818723287976</v>
          </cell>
          <cell r="P67">
            <v>9.4576346249393843</v>
          </cell>
          <cell r="Q67">
            <v>24.686285296232725</v>
          </cell>
          <cell r="R67">
            <v>9.8836210870229788</v>
          </cell>
        </row>
        <row r="68">
          <cell r="B68" t="str">
            <v>Gross official reserves (in months of imports)</v>
          </cell>
          <cell r="C68">
            <v>0</v>
          </cell>
          <cell r="D68">
            <v>0</v>
          </cell>
          <cell r="E68">
            <v>2.6539831000209779</v>
          </cell>
          <cell r="F68">
            <v>2.2133619595195904</v>
          </cell>
          <cell r="G68">
            <v>2.5165396782073945</v>
          </cell>
          <cell r="H68">
            <v>2.7864786661071794</v>
          </cell>
          <cell r="I68">
            <v>2.9953723360736517</v>
          </cell>
          <cell r="J68">
            <v>3.2222299671357915</v>
          </cell>
          <cell r="K68">
            <v>2.7139715751890972</v>
          </cell>
          <cell r="L68">
            <v>1.7901296606042005</v>
          </cell>
          <cell r="M68">
            <v>2.5677338018782714</v>
          </cell>
          <cell r="N68">
            <v>2.6</v>
          </cell>
          <cell r="O68">
            <v>2.7</v>
          </cell>
          <cell r="P68">
            <v>2.8</v>
          </cell>
          <cell r="Q68">
            <v>3.1505979912984565</v>
          </cell>
          <cell r="R68">
            <v>2.9996984493818379</v>
          </cell>
          <cell r="S68">
            <v>3.5</v>
          </cell>
          <cell r="T68">
            <v>3.5</v>
          </cell>
          <cell r="U68">
            <v>3.5</v>
          </cell>
          <cell r="V68">
            <v>3.5</v>
          </cell>
          <cell r="W68">
            <v>3.5</v>
          </cell>
          <cell r="X68">
            <v>3.5</v>
          </cell>
          <cell r="Y68">
            <v>3.5</v>
          </cell>
          <cell r="Z68">
            <v>3.5</v>
          </cell>
          <cell r="AA68">
            <v>3.5</v>
          </cell>
          <cell r="AB68">
            <v>3.5</v>
          </cell>
          <cell r="AC68">
            <v>3.5</v>
          </cell>
          <cell r="AD68">
            <v>3.5</v>
          </cell>
        </row>
        <row r="70">
          <cell r="B70" t="str">
            <v>Additions for WETA</v>
          </cell>
        </row>
        <row r="72">
          <cell r="B72" t="str">
            <v>VI.   FOREIGN TRADE</v>
          </cell>
        </row>
        <row r="74">
          <cell r="B74" t="str">
            <v>Volume of exports of goods (index)</v>
          </cell>
          <cell r="C74">
            <v>79.525255592671343</v>
          </cell>
          <cell r="D74">
            <v>79.011033505415526</v>
          </cell>
          <cell r="E74">
            <v>92.12673347504807</v>
          </cell>
          <cell r="F74">
            <v>100</v>
          </cell>
          <cell r="G74">
            <v>112.80581030468667</v>
          </cell>
          <cell r="H74">
            <v>104.9603806053244</v>
          </cell>
          <cell r="I74">
            <v>91.697337787225408</v>
          </cell>
          <cell r="J74">
            <v>97.761607956270879</v>
          </cell>
          <cell r="K74">
            <v>96.062090189287602</v>
          </cell>
          <cell r="L74">
            <v>96.400057453472925</v>
          </cell>
          <cell r="M74">
            <v>127.52021618900555</v>
          </cell>
          <cell r="N74">
            <v>122.73919830862516</v>
          </cell>
          <cell r="O74">
            <v>123.95961758813817</v>
          </cell>
          <cell r="P74">
            <v>124.88968097656256</v>
          </cell>
          <cell r="Q74">
            <v>125.24885498617249</v>
          </cell>
          <cell r="R74">
            <v>125.5554939670822</v>
          </cell>
          <cell r="S74">
            <v>126.02150756996635</v>
          </cell>
          <cell r="T74">
            <v>126.48639920913875</v>
          </cell>
          <cell r="U74">
            <v>126.96579792380143</v>
          </cell>
          <cell r="V74">
            <v>127.46016415209175</v>
          </cell>
          <cell r="W74">
            <v>127.94599432895471</v>
          </cell>
          <cell r="X74">
            <v>128.4463403780212</v>
          </cell>
          <cell r="Y74">
            <v>128.96162748456149</v>
          </cell>
          <cell r="Z74">
            <v>129.492293383586</v>
          </cell>
          <cell r="AA74">
            <v>130.03878873222118</v>
          </cell>
          <cell r="AB74">
            <v>130.60157749317426</v>
          </cell>
          <cell r="AC74">
            <v>131.18113732961822</v>
          </cell>
          <cell r="AD74">
            <v>131.77796001183717</v>
          </cell>
        </row>
        <row r="75">
          <cell r="B75" t="str">
            <v>Volume of exports of goods (Annual percent change)</v>
          </cell>
          <cell r="D75">
            <v>-0.64661481868057979</v>
          </cell>
          <cell r="E75">
            <v>16.599833450771872</v>
          </cell>
          <cell r="F75">
            <v>8.5461257856106911</v>
          </cell>
          <cell r="G75">
            <v>12.805810304686682</v>
          </cell>
          <cell r="H75">
            <v>-6.9548099323712975</v>
          </cell>
          <cell r="I75">
            <v>-12.636237351283185</v>
          </cell>
          <cell r="J75">
            <v>6.6133546680679167</v>
          </cell>
          <cell r="K75">
            <v>-1.7384306605753408</v>
          </cell>
          <cell r="L75">
            <v>0.3518216848283906</v>
          </cell>
          <cell r="M75">
            <v>32.282303099821938</v>
          </cell>
          <cell r="N75">
            <v>-3.7492234747266706</v>
          </cell>
          <cell r="O75">
            <v>0.99431908985121442</v>
          </cell>
          <cell r="P75">
            <v>0.75029546437821448</v>
          </cell>
          <cell r="Q75">
            <v>0.28759302353997818</v>
          </cell>
          <cell r="R75">
            <v>0.24482377978110037</v>
          </cell>
          <cell r="S75">
            <v>0.37116145869835471</v>
          </cell>
          <cell r="T75">
            <v>0.36889864923597138</v>
          </cell>
          <cell r="U75">
            <v>0.37901206585067015</v>
          </cell>
          <cell r="V75">
            <v>0.38936960691335898</v>
          </cell>
          <cell r="W75">
            <v>0.38116236558682903</v>
          </cell>
          <cell r="X75">
            <v>0.39106034674292189</v>
          </cell>
          <cell r="Y75">
            <v>0.40116916139749659</v>
          </cell>
          <cell r="Z75">
            <v>0.4114913167391876</v>
          </cell>
          <cell r="AA75">
            <v>0.42202924541334674</v>
          </cell>
          <cell r="AB75">
            <v>0.43278529924790643</v>
          </cell>
          <cell r="AC75">
            <v>0.44376174282754199</v>
          </cell>
          <cell r="AD75">
            <v>0.45496074692454869</v>
          </cell>
        </row>
        <row r="76">
          <cell r="B76" t="str">
            <v>Volume of imports of goods (index)</v>
          </cell>
          <cell r="C76">
            <v>96.556264896762073</v>
          </cell>
          <cell r="D76">
            <v>97.526544019746382</v>
          </cell>
          <cell r="E76">
            <v>105.18056372965812</v>
          </cell>
          <cell r="F76">
            <v>100</v>
          </cell>
          <cell r="G76">
            <v>95.824477232330068</v>
          </cell>
          <cell r="H76">
            <v>83.936550335074173</v>
          </cell>
          <cell r="I76">
            <v>96.80503729496894</v>
          </cell>
          <cell r="J76">
            <v>100.92069172369378</v>
          </cell>
          <cell r="K76">
            <v>81.579652129890405</v>
          </cell>
          <cell r="L76">
            <v>74.348167573623158</v>
          </cell>
          <cell r="M76">
            <v>84.002246570608008</v>
          </cell>
          <cell r="N76">
            <v>90.477010078824037</v>
          </cell>
          <cell r="O76">
            <v>97.875258727562752</v>
          </cell>
          <cell r="P76">
            <v>102.43197352117778</v>
          </cell>
          <cell r="Q76">
            <v>107.81748708193248</v>
          </cell>
          <cell r="R76">
            <v>116.2599591506021</v>
          </cell>
          <cell r="S76">
            <v>124.17232076789193</v>
          </cell>
          <cell r="T76">
            <v>132.45296892092688</v>
          </cell>
          <cell r="U76">
            <v>141.36243785522569</v>
          </cell>
          <cell r="V76">
            <v>150.9539886308248</v>
          </cell>
          <cell r="W76">
            <v>161.28577953692815</v>
          </cell>
          <cell r="X76">
            <v>172.42134297053175</v>
          </cell>
          <cell r="Y76">
            <v>184.43011058255072</v>
          </cell>
          <cell r="Z76">
            <v>197.38799170463784</v>
          </cell>
          <cell r="AA76">
            <v>211.37801059968632</v>
          </cell>
          <cell r="AB76">
            <v>225.36446090744388</v>
          </cell>
          <cell r="AC76">
            <v>240.43372647807809</v>
          </cell>
          <cell r="AD76">
            <v>256.68115925465366</v>
          </cell>
        </row>
        <row r="77">
          <cell r="B77" t="str">
            <v>Volume of imports of goods (Annual percent change)</v>
          </cell>
          <cell r="D77">
            <v>1.0048846897938057</v>
          </cell>
          <cell r="E77">
            <v>7.8481399980317335</v>
          </cell>
          <cell r="F77">
            <v>-4.9254002317134731</v>
          </cell>
          <cell r="G77">
            <v>-4.1755227676699374</v>
          </cell>
          <cell r="H77">
            <v>-12.405939735453153</v>
          </cell>
          <cell r="I77">
            <v>15.331207809379643</v>
          </cell>
          <cell r="J77">
            <v>4.2514878809294387</v>
          </cell>
          <cell r="K77">
            <v>-19.164592774251222</v>
          </cell>
          <cell r="L77">
            <v>-8.8643238448153028</v>
          </cell>
          <cell r="M77">
            <v>12.984958892799758</v>
          </cell>
          <cell r="N77">
            <v>7.7078456500251802</v>
          </cell>
          <cell r="O77">
            <v>8.1769375914315887</v>
          </cell>
          <cell r="P77">
            <v>4.6556349917793893</v>
          </cell>
          <cell r="Q77">
            <v>5.2576489309182906</v>
          </cell>
          <cell r="R77">
            <v>7.8303365225476096</v>
          </cell>
          <cell r="S77">
            <v>6.805749524683935</v>
          </cell>
          <cell r="T77">
            <v>6.6686747109393929</v>
          </cell>
          <cell r="U77">
            <v>6.7265150844732613</v>
          </cell>
          <cell r="V77">
            <v>6.7850773664657416</v>
          </cell>
          <cell r="W77">
            <v>6.8443311765487236</v>
          </cell>
          <cell r="X77">
            <v>6.9042437997790085</v>
          </cell>
          <cell r="Y77">
            <v>6.9647802326138875</v>
          </cell>
          <cell r="Z77">
            <v>7.0259032438670932</v>
          </cell>
          <cell r="AA77">
            <v>7.0875734507611199</v>
          </cell>
          <cell r="AB77">
            <v>6.6167953175817917</v>
          </cell>
          <cell r="AC77">
            <v>6.6866202017642262</v>
          </cell>
          <cell r="AD77">
            <v>6.7575514527729696</v>
          </cell>
        </row>
        <row r="79">
          <cell r="B79" t="str">
            <v>Value of oil exports (US$ million)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</row>
        <row r="80">
          <cell r="B80" t="str">
            <v>Value of oil imports (US$ million)</v>
          </cell>
          <cell r="C80">
            <v>113.1</v>
          </cell>
          <cell r="D80">
            <v>117.9</v>
          </cell>
          <cell r="E80">
            <v>122.9</v>
          </cell>
          <cell r="F80">
            <v>119.4</v>
          </cell>
          <cell r="G80">
            <v>121.6</v>
          </cell>
          <cell r="H80">
            <v>101.4</v>
          </cell>
          <cell r="I80">
            <v>112.5</v>
          </cell>
          <cell r="J80">
            <v>99.45</v>
          </cell>
          <cell r="K80">
            <v>58.7</v>
          </cell>
          <cell r="L80">
            <v>73.72</v>
          </cell>
          <cell r="M80">
            <v>82.164620767289279</v>
          </cell>
          <cell r="N80">
            <v>90.933469568705576</v>
          </cell>
          <cell r="O80">
            <v>85.486088173232844</v>
          </cell>
          <cell r="P80">
            <v>90.703449991747775</v>
          </cell>
          <cell r="Q80">
            <v>97.214848280706789</v>
          </cell>
          <cell r="R80">
            <v>103.58520483689314</v>
          </cell>
        </row>
        <row r="82">
          <cell r="B82" t="str">
            <v>VII.  BALANCE OF PAYMENTS (Millions of US$)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 SIE"/>
      <sheetName val="Output SIE"/>
      <sheetName val="Print Table"/>
      <sheetName val="Historical"/>
      <sheetName val="BOMRM"/>
      <sheetName val="BOMNIR"/>
      <sheetName val="BOMDMBs"/>
      <sheetName val="Input-Team"/>
      <sheetName val="IMFRM"/>
      <sheetName val="IMFDMBs"/>
      <sheetName val="IMFMS"/>
      <sheetName val="RMONEY"/>
      <sheetName val="MSURVEY"/>
      <sheetName val="NCG"/>
      <sheetName val="Finprog"/>
      <sheetName val="Chart1"/>
      <sheetName val="Velocity"/>
      <sheetName val="AdjustProg"/>
      <sheetName val="ProgMon"/>
      <sheetName val="ControlSheet"/>
      <sheetName val="ProgMon_R"/>
      <sheetName val="PC_2002"/>
      <sheetName val="BrfTable"/>
      <sheetName val="PC_2003"/>
      <sheetName val="PC_2004"/>
      <sheetName val="2004MON"/>
      <sheetName val="2005MON (JMission)"/>
      <sheetName val="2005MON"/>
      <sheetName val="Data-Out-Sectors"/>
      <sheetName val="ResMoney from IFS"/>
      <sheetName val="Data_Out_M"/>
      <sheetName val="Data_Out_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gister (2)"/>
      <sheetName val="Reg"/>
      <sheetName val="Amort monthly -MOF format"/>
      <sheetName val="int monthly-MOF format"/>
      <sheetName val="Exrates-A"/>
      <sheetName val="Exrates-Q"/>
      <sheetName val="Monthly 2001"/>
      <sheetName val="IN-BOM Ann"/>
      <sheetName val="BOM_Exr Monthly 2001 "/>
      <sheetName val="nirproj-BOM DD "/>
      <sheetName val="nirproj-BOM DD  IMFEXR"/>
      <sheetName val="nirproj -BOM Mis Apr 01"/>
      <sheetName val="nirproj -BOM Mis Apr 01 "/>
      <sheetName val="IN Macropar"/>
      <sheetName val="IN DSA"/>
      <sheetName val="IN MOF-USD"/>
      <sheetName val="IN-MOF-Orig"/>
      <sheetName val="out"/>
      <sheetName val="prin"/>
      <sheetName val="int"/>
      <sheetName val="nirproj - MOF DD"/>
      <sheetName val="IN BOP"/>
      <sheetName val="Disb-Orig"/>
      <sheetName val="Disb-USD"/>
      <sheetName val="New Money "/>
      <sheetName val="UFR"/>
      <sheetName val="Jap"/>
      <sheetName val="Ger"/>
      <sheetName val="Russia99"/>
      <sheetName val="Rus"/>
      <sheetName val="Kor"/>
      <sheetName val="Kuw"/>
      <sheetName val="Other Byl"/>
      <sheetName val="ADB-CURR"/>
      <sheetName val="WB-CURR"/>
      <sheetName val="IFAD"/>
      <sheetName val="Comm"/>
      <sheetName val="HIPC"/>
      <sheetName val="Actuals BoM &amp; IMF"/>
      <sheetName val="Arrears 97-98"/>
      <sheetName val="S1"/>
      <sheetName val="Output DSA Std -End Year (1999)"/>
      <sheetName val="Output DSA Std Annual Ser"/>
      <sheetName val="Register"/>
      <sheetName val="H-Stock"/>
      <sheetName val="H -Amrt"/>
      <sheetName val="H-Disb"/>
      <sheetName val="H -Int"/>
      <sheetName val="Quarterly"/>
      <sheetName val="WB-NM-B-Prj "/>
      <sheetName val="WB-NM-B-Cash"/>
      <sheetName val="ADB -NM- NB- Prj "/>
      <sheetName val="ADB -NM-B-Prj"/>
      <sheetName val="ADB -NM- B- Cash"/>
      <sheetName val="Other-NM- B- Prj "/>
      <sheetName val="Other-NM- B-Cash"/>
      <sheetName val="Other-NM-G- Cons-Prj "/>
      <sheetName val="Other NM- G-Ncons-Prj "/>
      <sheetName val="Other NM-Ncons-Prj"/>
      <sheetName val="Gap Fillers"/>
      <sheetName val="Table-NPV Par(out)"/>
      <sheetName val="Table - Debt Indic-Serv (B)"/>
      <sheetName val="Table - Debt Indic (2)"/>
      <sheetName val="Out - BoP"/>
      <sheetName val="Table- Nom Debt&amp;NPV"/>
      <sheetName val="Stock"/>
      <sheetName val="Amort"/>
      <sheetName val="Intr"/>
      <sheetName val="Data-Out"/>
      <sheetName val="Table - Debt Indic-Serv"/>
      <sheetName val="Table - Debt Indic -Stock -NPV"/>
      <sheetName val="Table - Debt Indic -Stock - (B)"/>
      <sheetName val="Sheet1 (2)"/>
      <sheetName val="Monthly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1996Q1</v>
          </cell>
          <cell r="E2" t="str">
            <v>1996Q2</v>
          </cell>
          <cell r="F2" t="str">
            <v>1996Q3</v>
          </cell>
          <cell r="G2" t="str">
            <v>1996Q4</v>
          </cell>
          <cell r="H2" t="str">
            <v>1997Q1</v>
          </cell>
          <cell r="I2" t="str">
            <v>1997Q2</v>
          </cell>
          <cell r="J2" t="str">
            <v>1997Q3</v>
          </cell>
          <cell r="K2" t="str">
            <v>1997Q4</v>
          </cell>
          <cell r="L2" t="str">
            <v>1998Q1</v>
          </cell>
          <cell r="M2" t="str">
            <v>1998Q2</v>
          </cell>
          <cell r="N2" t="str">
            <v>1998Q3</v>
          </cell>
          <cell r="O2" t="str">
            <v>1998Q4</v>
          </cell>
          <cell r="P2" t="str">
            <v>1999Q1</v>
          </cell>
          <cell r="Q2" t="str">
            <v>1999Q2</v>
          </cell>
          <cell r="R2" t="str">
            <v>1999Q3</v>
          </cell>
          <cell r="S2" t="str">
            <v>1999Q4</v>
          </cell>
          <cell r="T2" t="str">
            <v>2000Q1</v>
          </cell>
          <cell r="U2" t="str">
            <v>2000Q2</v>
          </cell>
          <cell r="V2" t="str">
            <v>2000Q3</v>
          </cell>
          <cell r="W2" t="str">
            <v>2000Q4</v>
          </cell>
          <cell r="X2" t="str">
            <v>2001Q1</v>
          </cell>
          <cell r="Y2" t="str">
            <v>2001Q2</v>
          </cell>
          <cell r="Z2" t="str">
            <v>2001Q3</v>
          </cell>
          <cell r="AA2" t="str">
            <v>2001Q4</v>
          </cell>
          <cell r="AB2" t="str">
            <v>2002Q1</v>
          </cell>
          <cell r="AC2" t="str">
            <v>2002Q2</v>
          </cell>
          <cell r="AD2" t="str">
            <v>2002Q3</v>
          </cell>
          <cell r="AE2" t="str">
            <v>2002Q4</v>
          </cell>
          <cell r="AF2" t="str">
            <v>2003Q1</v>
          </cell>
          <cell r="AG2" t="str">
            <v>2003Q2</v>
          </cell>
          <cell r="AH2" t="str">
            <v>2003Q3</v>
          </cell>
          <cell r="AI2" t="str">
            <v>2003Q4</v>
          </cell>
          <cell r="AJ2" t="str">
            <v>2004Q1</v>
          </cell>
          <cell r="AK2" t="str">
            <v>2004Q2</v>
          </cell>
          <cell r="AL2" t="str">
            <v>2004Q3</v>
          </cell>
          <cell r="AM2" t="str">
            <v>2004Q4</v>
          </cell>
          <cell r="AN2" t="str">
            <v>2005Q1</v>
          </cell>
          <cell r="AO2" t="str">
            <v>2005Q2</v>
          </cell>
          <cell r="AP2" t="str">
            <v>2005Q3</v>
          </cell>
          <cell r="AQ2" t="str">
            <v>2005Q4</v>
          </cell>
          <cell r="AR2" t="str">
            <v>2006Q1</v>
          </cell>
          <cell r="AS2" t="str">
            <v>2006Q2</v>
          </cell>
          <cell r="AT2" t="str">
            <v>2006Q3</v>
          </cell>
          <cell r="AU2" t="str">
            <v>2006Q4</v>
          </cell>
        </row>
        <row r="7">
          <cell r="B7" t="str">
            <v>W163EDNA</v>
          </cell>
        </row>
        <row r="8">
          <cell r="B8" t="str">
            <v>W158EDNA</v>
          </cell>
        </row>
        <row r="9">
          <cell r="B9" t="str">
            <v>W134EDNA</v>
          </cell>
        </row>
        <row r="11">
          <cell r="B11" t="str">
            <v>W112EDNA</v>
          </cell>
        </row>
        <row r="12">
          <cell r="B12" t="str">
            <v>W132EDNA</v>
          </cell>
        </row>
        <row r="13">
          <cell r="B13" t="str">
            <v>W136EDNA</v>
          </cell>
        </row>
        <row r="14">
          <cell r="B14" t="str">
            <v>W156EDNA</v>
          </cell>
        </row>
        <row r="16">
          <cell r="B16" t="str">
            <v>W122EDNA</v>
          </cell>
        </row>
        <row r="17">
          <cell r="B17" t="str">
            <v>W124EDNA</v>
          </cell>
        </row>
        <row r="18">
          <cell r="B18" t="str">
            <v>W128EDNA</v>
          </cell>
        </row>
        <row r="19">
          <cell r="B19" t="str">
            <v>W137EDNA</v>
          </cell>
        </row>
        <row r="20">
          <cell r="B20" t="str">
            <v>W138EDNA</v>
          </cell>
        </row>
        <row r="21">
          <cell r="B21" t="str">
            <v>W142EDNA</v>
          </cell>
        </row>
        <row r="22">
          <cell r="B22" t="str">
            <v>W144EDNA</v>
          </cell>
        </row>
        <row r="23">
          <cell r="B23" t="str">
            <v>W146EDNA</v>
          </cell>
        </row>
        <row r="24">
          <cell r="B24" t="str">
            <v>W172EDNA</v>
          </cell>
        </row>
        <row r="25">
          <cell r="B25" t="str">
            <v>W174EDNA</v>
          </cell>
        </row>
        <row r="26">
          <cell r="B26" t="str">
            <v>W176EDNA</v>
          </cell>
        </row>
        <row r="27">
          <cell r="B27" t="str">
            <v>W178EDNA</v>
          </cell>
        </row>
        <row r="28">
          <cell r="B28" t="str">
            <v>W182EDNA</v>
          </cell>
        </row>
        <row r="29">
          <cell r="B29" t="str">
            <v>W184EDNA</v>
          </cell>
        </row>
        <row r="30">
          <cell r="B30" t="str">
            <v>W193EDNA</v>
          </cell>
        </row>
        <row r="31">
          <cell r="B31" t="str">
            <v>W196EDNA</v>
          </cell>
        </row>
        <row r="32">
          <cell r="B32" t="str">
            <v>W436EDNA</v>
          </cell>
        </row>
        <row r="33">
          <cell r="B33" t="str">
            <v>W528EDNA</v>
          </cell>
        </row>
        <row r="34">
          <cell r="B34" t="str">
            <v>W532EDNA</v>
          </cell>
        </row>
        <row r="35">
          <cell r="B35" t="str">
            <v>W542EDNA</v>
          </cell>
        </row>
        <row r="36">
          <cell r="B36" t="str">
            <v>W576EDNA</v>
          </cell>
        </row>
        <row r="39">
          <cell r="B39" t="str">
            <v>W163EDNE</v>
          </cell>
        </row>
        <row r="40">
          <cell r="B40" t="str">
            <v>W158EDNE</v>
          </cell>
        </row>
        <row r="41">
          <cell r="B41" t="str">
            <v>W134EDNE</v>
          </cell>
        </row>
        <row r="42">
          <cell r="B42" t="str">
            <v>W112EDNE</v>
          </cell>
        </row>
        <row r="43">
          <cell r="B43" t="str">
            <v>W132EDNE</v>
          </cell>
        </row>
        <row r="44">
          <cell r="B44" t="str">
            <v>W146EDNE</v>
          </cell>
        </row>
        <row r="46">
          <cell r="B46" t="str">
            <v>W111ESDA</v>
          </cell>
        </row>
        <row r="51">
          <cell r="B51" t="str">
            <v>W163EDNA</v>
          </cell>
        </row>
        <row r="52">
          <cell r="B52" t="str">
            <v>W158EDNA</v>
          </cell>
        </row>
        <row r="53">
          <cell r="B53" t="str">
            <v>W134EDNA</v>
          </cell>
        </row>
        <row r="55">
          <cell r="B55" t="str">
            <v>W112EDNA</v>
          </cell>
        </row>
        <row r="56">
          <cell r="B56" t="str">
            <v>W132EDNA</v>
          </cell>
        </row>
        <row r="57">
          <cell r="B57" t="str">
            <v>W136EDNA</v>
          </cell>
        </row>
        <row r="58">
          <cell r="B58" t="str">
            <v>W156EDNA</v>
          </cell>
        </row>
        <row r="60">
          <cell r="B60" t="str">
            <v>W122EDNA</v>
          </cell>
        </row>
        <row r="61">
          <cell r="B61" t="str">
            <v>W124EDNA</v>
          </cell>
        </row>
        <row r="62">
          <cell r="B62" t="str">
            <v>W128EDNA</v>
          </cell>
        </row>
        <row r="63">
          <cell r="B63" t="str">
            <v>W137EDNA</v>
          </cell>
        </row>
        <row r="64">
          <cell r="B64" t="str">
            <v>W138EDNA</v>
          </cell>
        </row>
        <row r="65">
          <cell r="B65" t="str">
            <v>W142EDNA</v>
          </cell>
        </row>
        <row r="66">
          <cell r="B66" t="str">
            <v>W144EDNA</v>
          </cell>
        </row>
        <row r="67">
          <cell r="B67" t="str">
            <v>W146EDNA</v>
          </cell>
        </row>
        <row r="68">
          <cell r="B68" t="str">
            <v>W172EDNA</v>
          </cell>
        </row>
        <row r="69">
          <cell r="B69" t="str">
            <v>W174EDNA</v>
          </cell>
        </row>
        <row r="70">
          <cell r="B70" t="str">
            <v>W176EDNA</v>
          </cell>
        </row>
        <row r="71">
          <cell r="B71" t="str">
            <v>W178EDNA</v>
          </cell>
        </row>
        <row r="72">
          <cell r="B72" t="str">
            <v>W182EDNA</v>
          </cell>
        </row>
        <row r="73">
          <cell r="B73" t="str">
            <v>W184EDNA</v>
          </cell>
        </row>
        <row r="74">
          <cell r="B74" t="str">
            <v>W193EDNA</v>
          </cell>
        </row>
        <row r="75">
          <cell r="B75" t="str">
            <v>W196EDNA</v>
          </cell>
        </row>
        <row r="76">
          <cell r="B76" t="str">
            <v>W436EDNA</v>
          </cell>
        </row>
        <row r="77">
          <cell r="B77" t="str">
            <v>W528EDNA</v>
          </cell>
        </row>
        <row r="78">
          <cell r="B78" t="str">
            <v>W532EDNA</v>
          </cell>
        </row>
        <row r="79">
          <cell r="B79" t="str">
            <v>W542EDNA</v>
          </cell>
        </row>
        <row r="80">
          <cell r="B80" t="str">
            <v>W576EDNA</v>
          </cell>
        </row>
        <row r="83">
          <cell r="B83" t="str">
            <v>W163EDNE</v>
          </cell>
        </row>
        <row r="84">
          <cell r="B84" t="str">
            <v>W158EDNE</v>
          </cell>
        </row>
        <row r="85">
          <cell r="B85" t="str">
            <v>W134EDNE</v>
          </cell>
        </row>
        <row r="86">
          <cell r="B86" t="str">
            <v>W112EDNE</v>
          </cell>
        </row>
        <row r="87">
          <cell r="B87" t="str">
            <v>W132EDNE</v>
          </cell>
        </row>
        <row r="88">
          <cell r="B88" t="str">
            <v>W146EDNE</v>
          </cell>
        </row>
        <row r="90">
          <cell r="B90" t="str">
            <v>W111ESDA</v>
          </cell>
        </row>
        <row r="97">
          <cell r="B97" t="str">
            <v>W111FLIBOR</v>
          </cell>
        </row>
        <row r="98">
          <cell r="B98" t="str">
            <v>W163FLIBOR</v>
          </cell>
        </row>
        <row r="99">
          <cell r="B99" t="str">
            <v>W158FLIBOR</v>
          </cell>
        </row>
        <row r="100">
          <cell r="B100" t="str">
            <v>W112FPIBOR</v>
          </cell>
        </row>
        <row r="101">
          <cell r="B101" t="str">
            <v>W146FLIBOR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27">
          <cell r="H227">
            <v>10</v>
          </cell>
        </row>
        <row r="228">
          <cell r="H228">
            <v>30</v>
          </cell>
        </row>
        <row r="229">
          <cell r="H229">
            <v>2.3099999999999999E-2</v>
          </cell>
        </row>
        <row r="230">
          <cell r="H230">
            <v>2.0333333333333332E-2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SR Table"/>
      <sheetName val="SR Table FR"/>
      <sheetName val="SR Table Perc."/>
      <sheetName val="SR Table Perc. FR"/>
      <sheetName val="SR Table6"/>
      <sheetName val="Social Expenditures"/>
      <sheetName val="tofe"/>
      <sheetName val="2004 Quarterly"/>
      <sheetName val="tofetrim 2004 auth-old"/>
      <sheetName val="revtrim 2004 auth"/>
      <sheetName val="tofetrim"/>
      <sheetName val="SR tofetrim"/>
      <sheetName val="SR tofetrim Fr"/>
      <sheetName val="rev"/>
      <sheetName val="revtrim"/>
      <sheetName val="revmens"/>
      <sheetName val="revagtrim"/>
      <sheetName val="rev projections"/>
      <sheetName val="external financing"/>
      <sheetName val="Tax Base"/>
      <sheetName val="extfintrim"/>
      <sheetName val="weta"/>
      <sheetName val="pclub"/>
      <sheetName val="arr2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E"/>
      <sheetName val="Law"/>
      <sheetName val="Law-SSF"/>
      <sheetName val="Law-HDF"/>
      <sheetName val="Bal-Gen (3)"/>
      <sheetName val="Bal-Gen-Bat"/>
      <sheetName val="Зөрүү-bat-tod"/>
      <sheetName val="Bal-Gen-2"/>
      <sheetName val="Bal-Gen-huvaari"/>
      <sheetName val="Зөрүү-huvaari-tod"/>
      <sheetName val="Bal-Gen-TOD"/>
      <sheetName val="Bal-Gen"/>
      <sheetName val="Bal-Cent"/>
      <sheetName val="Gen-Rev "/>
      <sheetName val="Eco-Gen"/>
      <sheetName val="Cent-Rev"/>
      <sheetName val="Loc-Rev"/>
      <sheetName val="HDF-Rev"/>
      <sheetName val="Transfer"/>
      <sheetName val="SSF"/>
      <sheetName val="Portfolio"/>
      <sheetName val="portfolio-TOD"/>
      <sheetName val="cent-exp-TOD"/>
      <sheetName val="cent-exp"/>
      <sheetName val="SSF-TOD"/>
      <sheetName val="SSF-HO"/>
      <sheetName val="SSF - exp"/>
      <sheetName val="HDF-TOD"/>
      <sheetName val="HDF-exp"/>
      <sheetName val="local-exp-TOD"/>
      <sheetName val="local-exp"/>
      <sheetName val="local-aimag-TOD"/>
      <sheetName val="local-aimag"/>
      <sheetName val="portfolio-exp"/>
      <sheetName val="Own-Rev"/>
      <sheetName val="health-TOD"/>
      <sheetName val="health"/>
      <sheetName val="PIU"/>
      <sheetName val="PIU tovcho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1">
          <cell r="C11">
            <v>2366174142.6999998</v>
          </cell>
          <cell r="D11">
            <v>2782697535.8000002</v>
          </cell>
          <cell r="G11">
            <v>3591064509.1000004</v>
          </cell>
          <cell r="N11" t="str">
            <v>1100000000</v>
          </cell>
        </row>
        <row r="12">
          <cell r="C12">
            <v>2132811135.5</v>
          </cell>
          <cell r="D12">
            <v>2689755954.5</v>
          </cell>
          <cell r="G12">
            <v>3161182927.8000002</v>
          </cell>
          <cell r="N12" t="str">
            <v>1200000000</v>
          </cell>
        </row>
        <row r="13">
          <cell r="C13">
            <v>1610168633</v>
          </cell>
          <cell r="D13">
            <v>1951831395</v>
          </cell>
          <cell r="G13">
            <v>2083220244.2</v>
          </cell>
          <cell r="N13" t="str">
            <v>1300000000</v>
          </cell>
        </row>
        <row r="14">
          <cell r="C14">
            <v>1093422182.0999999</v>
          </cell>
          <cell r="D14">
            <v>1355450834.3</v>
          </cell>
          <cell r="G14">
            <v>1417448964.5999999</v>
          </cell>
          <cell r="N14" t="str">
            <v>1301000000</v>
          </cell>
        </row>
        <row r="15">
          <cell r="C15">
            <v>588655562.10000002</v>
          </cell>
          <cell r="D15">
            <v>716715150.39999998</v>
          </cell>
          <cell r="G15">
            <v>726765960.39999998</v>
          </cell>
          <cell r="N15" t="str">
            <v>1301010000</v>
          </cell>
        </row>
        <row r="16">
          <cell r="C16">
            <v>554099502.39999998</v>
          </cell>
          <cell r="D16">
            <v>676302032.89999998</v>
          </cell>
          <cell r="G16">
            <v>685666176.29999995</v>
          </cell>
          <cell r="N16" t="str">
            <v>1301010100</v>
          </cell>
        </row>
        <row r="17">
          <cell r="C17">
            <v>2229930.2000000002</v>
          </cell>
          <cell r="D17">
            <v>3248686.3</v>
          </cell>
          <cell r="G17">
            <v>3260207.6999999997</v>
          </cell>
          <cell r="N17" t="str">
            <v>1301010200</v>
          </cell>
        </row>
        <row r="18">
          <cell r="C18">
            <v>0</v>
          </cell>
          <cell r="D18">
            <v>0</v>
          </cell>
          <cell r="G18">
            <v>1660.8</v>
          </cell>
          <cell r="N18" t="str">
            <v>1301010300</v>
          </cell>
        </row>
        <row r="19">
          <cell r="C19">
            <v>14412307.199999999</v>
          </cell>
          <cell r="D19">
            <v>15779237.800000001</v>
          </cell>
          <cell r="G19">
            <v>16356679.300000001</v>
          </cell>
          <cell r="N19" t="str">
            <v>1301010400</v>
          </cell>
        </row>
        <row r="20">
          <cell r="C20">
            <v>3795736.6</v>
          </cell>
          <cell r="D20">
            <v>7702920.2999999998</v>
          </cell>
          <cell r="G20">
            <v>7798963.2000000002</v>
          </cell>
          <cell r="N20" t="str">
            <v>1301010500</v>
          </cell>
        </row>
        <row r="21">
          <cell r="C21">
            <v>14118085.5</v>
          </cell>
          <cell r="D21">
            <v>13682273.1</v>
          </cell>
          <cell r="G21">
            <v>13682273.1</v>
          </cell>
          <cell r="N21" t="str">
            <v>1301010700</v>
          </cell>
        </row>
        <row r="22">
          <cell r="C22">
            <v>56164490.399999999</v>
          </cell>
          <cell r="D22">
            <v>66216208.600000001</v>
          </cell>
          <cell r="G22">
            <v>67210876.299999997</v>
          </cell>
          <cell r="N22" t="str">
            <v>1301020000</v>
          </cell>
        </row>
        <row r="23">
          <cell r="C23">
            <v>45337003.100000001</v>
          </cell>
          <cell r="D23">
            <v>51738528.5</v>
          </cell>
          <cell r="G23">
            <v>52562377</v>
          </cell>
          <cell r="N23" t="str">
            <v>1301020100</v>
          </cell>
        </row>
        <row r="24">
          <cell r="C24">
            <v>36583937.899999999</v>
          </cell>
          <cell r="D24">
            <v>40044006.299999997</v>
          </cell>
          <cell r="G24">
            <v>40705508.199999996</v>
          </cell>
          <cell r="N24" t="str">
            <v>1301020101</v>
          </cell>
        </row>
        <row r="25">
          <cell r="C25">
            <v>2239747</v>
          </cell>
          <cell r="D25">
            <v>2932266.8</v>
          </cell>
          <cell r="G25">
            <v>2970385.8</v>
          </cell>
          <cell r="N25" t="str">
            <v>1301020102</v>
          </cell>
        </row>
        <row r="26">
          <cell r="C26">
            <v>4239000</v>
          </cell>
          <cell r="D26">
            <v>5880526</v>
          </cell>
          <cell r="G26">
            <v>5966634.5999999996</v>
          </cell>
          <cell r="N26" t="str">
            <v>1301020103</v>
          </cell>
        </row>
        <row r="27">
          <cell r="C27">
            <v>2274317.7999999998</v>
          </cell>
          <cell r="D27">
            <v>2881729.4</v>
          </cell>
          <cell r="G27">
            <v>2919848.4</v>
          </cell>
          <cell r="N27" t="str">
            <v>1301020104</v>
          </cell>
        </row>
        <row r="28">
          <cell r="C28">
            <v>10827489.699999999</v>
          </cell>
          <cell r="D28">
            <v>14477680.1</v>
          </cell>
          <cell r="G28">
            <v>14648499.299999999</v>
          </cell>
          <cell r="N28" t="str">
            <v>1301020201</v>
          </cell>
        </row>
        <row r="29">
          <cell r="C29">
            <v>444321965.19999999</v>
          </cell>
          <cell r="D29">
            <v>562519475.29999995</v>
          </cell>
          <cell r="G29">
            <v>613472127.89999998</v>
          </cell>
          <cell r="N29" t="str">
            <v>1301030000</v>
          </cell>
        </row>
        <row r="30">
          <cell r="C30">
            <v>4913094.3</v>
          </cell>
          <cell r="D30">
            <v>6208179.5</v>
          </cell>
          <cell r="G30">
            <v>6383281.4000000004</v>
          </cell>
          <cell r="N30" t="str">
            <v>1301030100</v>
          </cell>
        </row>
        <row r="31">
          <cell r="C31">
            <v>15297805.1</v>
          </cell>
          <cell r="D31">
            <v>19185305.699999999</v>
          </cell>
          <cell r="G31">
            <v>19405186.199999999</v>
          </cell>
          <cell r="N31" t="str">
            <v>1301030200</v>
          </cell>
        </row>
        <row r="32">
          <cell r="C32">
            <v>73593107.400000006</v>
          </cell>
          <cell r="D32">
            <v>86502948.400000006</v>
          </cell>
          <cell r="G32">
            <v>91722190.900000006</v>
          </cell>
          <cell r="N32" t="str">
            <v>1301030300</v>
          </cell>
        </row>
        <row r="33">
          <cell r="C33">
            <v>24765053.699999999</v>
          </cell>
          <cell r="D33">
            <v>28328071.5</v>
          </cell>
          <cell r="G33">
            <v>28605899.399999999</v>
          </cell>
          <cell r="N33" t="str">
            <v>1301030400</v>
          </cell>
        </row>
        <row r="34">
          <cell r="C34">
            <v>5265505.3</v>
          </cell>
          <cell r="D34">
            <v>6586166.9000000004</v>
          </cell>
          <cell r="G34">
            <v>6616974.6000000006</v>
          </cell>
          <cell r="N34" t="str">
            <v>1301030500</v>
          </cell>
        </row>
        <row r="35">
          <cell r="C35">
            <v>11832325.699999999</v>
          </cell>
          <cell r="D35">
            <v>15330085.199999999</v>
          </cell>
          <cell r="G35">
            <v>15614723.299999999</v>
          </cell>
          <cell r="N35" t="str">
            <v>1301030600</v>
          </cell>
        </row>
        <row r="36">
          <cell r="C36">
            <v>6361933.0999999996</v>
          </cell>
          <cell r="D36">
            <v>7132157.7999999998</v>
          </cell>
          <cell r="G36">
            <v>7313112.5999999996</v>
          </cell>
          <cell r="N36" t="str">
            <v>1301030700</v>
          </cell>
        </row>
        <row r="37">
          <cell r="C37">
            <v>7209433.7000000002</v>
          </cell>
          <cell r="D37">
            <v>7839232.4000000004</v>
          </cell>
          <cell r="G37">
            <v>8148582.9000000004</v>
          </cell>
          <cell r="N37" t="str">
            <v>1301030800</v>
          </cell>
        </row>
        <row r="38">
          <cell r="C38">
            <v>1192467</v>
          </cell>
          <cell r="D38">
            <v>2083705.1</v>
          </cell>
          <cell r="G38">
            <v>2085553.6</v>
          </cell>
          <cell r="N38" t="str">
            <v>1301030900</v>
          </cell>
        </row>
        <row r="39">
          <cell r="C39">
            <v>8517.2000000000007</v>
          </cell>
          <cell r="D39">
            <v>0</v>
          </cell>
          <cell r="G39">
            <v>1427.5</v>
          </cell>
          <cell r="N39" t="str">
            <v>1301031000</v>
          </cell>
        </row>
        <row r="40">
          <cell r="C40">
            <v>62407.4</v>
          </cell>
          <cell r="D40">
            <v>139984</v>
          </cell>
          <cell r="G40">
            <v>139984</v>
          </cell>
          <cell r="N40" t="str">
            <v>1301031100</v>
          </cell>
        </row>
        <row r="41">
          <cell r="C41">
            <v>10774871.800000001</v>
          </cell>
          <cell r="D41">
            <v>15898292.9</v>
          </cell>
          <cell r="G41">
            <v>17227436.399999999</v>
          </cell>
          <cell r="N41" t="str">
            <v>1301031200</v>
          </cell>
        </row>
        <row r="42">
          <cell r="C42">
            <v>3028964.9</v>
          </cell>
          <cell r="D42">
            <v>7982952.2000000002</v>
          </cell>
          <cell r="G42">
            <v>9216649.5999999996</v>
          </cell>
          <cell r="N42" t="str">
            <v>1301031201</v>
          </cell>
        </row>
        <row r="43">
          <cell r="C43">
            <v>1453011</v>
          </cell>
          <cell r="D43">
            <v>1283692.8</v>
          </cell>
          <cell r="G43">
            <v>1810380.6</v>
          </cell>
          <cell r="N43" t="str">
            <v>1301031202</v>
          </cell>
        </row>
        <row r="44">
          <cell r="C44">
            <v>524741.1</v>
          </cell>
          <cell r="D44">
            <v>462272.5</v>
          </cell>
          <cell r="G44">
            <v>483297.5</v>
          </cell>
          <cell r="N44" t="str">
            <v>1301031203</v>
          </cell>
        </row>
        <row r="45">
          <cell r="C45">
            <v>5353670.8</v>
          </cell>
          <cell r="D45">
            <v>3562920.2</v>
          </cell>
          <cell r="G45">
            <v>3610653.5</v>
          </cell>
          <cell r="N45" t="str">
            <v>1301031204</v>
          </cell>
        </row>
        <row r="46">
          <cell r="C46">
            <v>414484.7</v>
          </cell>
          <cell r="D46">
            <v>2606455.2000000002</v>
          </cell>
          <cell r="G46">
            <v>2106455.2000000002</v>
          </cell>
          <cell r="N46" t="str">
            <v>1301031205</v>
          </cell>
        </row>
        <row r="47">
          <cell r="C47">
            <v>13616145.1</v>
          </cell>
          <cell r="D47">
            <v>15617871.9</v>
          </cell>
          <cell r="G47">
            <v>15662362.6</v>
          </cell>
          <cell r="N47" t="str">
            <v>1301031300</v>
          </cell>
        </row>
        <row r="48">
          <cell r="C48">
            <v>50363559.700000003</v>
          </cell>
          <cell r="D48">
            <v>60290468.200000003</v>
          </cell>
          <cell r="G48">
            <v>60583834.800000004</v>
          </cell>
          <cell r="N48" t="str">
            <v>1301031400</v>
          </cell>
        </row>
        <row r="49">
          <cell r="C49">
            <v>41921468.399999999</v>
          </cell>
          <cell r="D49">
            <v>49993215.100000001</v>
          </cell>
          <cell r="G49">
            <v>57203139.399999999</v>
          </cell>
          <cell r="N49" t="str">
            <v>1301031500</v>
          </cell>
        </row>
        <row r="50">
          <cell r="C50">
            <v>10893252.1</v>
          </cell>
          <cell r="D50">
            <v>8899582.5</v>
          </cell>
          <cell r="G50">
            <v>11520412.6</v>
          </cell>
          <cell r="N50" t="str">
            <v>1301031600</v>
          </cell>
        </row>
        <row r="51">
          <cell r="C51">
            <v>9823.9</v>
          </cell>
          <cell r="D51">
            <v>28000</v>
          </cell>
          <cell r="G51">
            <v>28000</v>
          </cell>
          <cell r="N51" t="str">
            <v>1301031700</v>
          </cell>
        </row>
        <row r="52">
          <cell r="C52">
            <v>33577592.399999999</v>
          </cell>
          <cell r="D52">
            <v>14955663.1</v>
          </cell>
          <cell r="G52">
            <v>22618552.899999999</v>
          </cell>
          <cell r="N52" t="str">
            <v>1301031800</v>
          </cell>
        </row>
        <row r="53">
          <cell r="C53">
            <v>0</v>
          </cell>
          <cell r="D53">
            <v>1000000</v>
          </cell>
          <cell r="G53">
            <v>1000000</v>
          </cell>
          <cell r="N53" t="str">
            <v>1301031810</v>
          </cell>
        </row>
        <row r="54">
          <cell r="C54">
            <v>63140</v>
          </cell>
          <cell r="D54">
            <v>0</v>
          </cell>
          <cell r="G54">
            <v>0</v>
          </cell>
          <cell r="N54" t="str">
            <v>1301031830</v>
          </cell>
        </row>
        <row r="55">
          <cell r="C55">
            <v>1622828.7</v>
          </cell>
          <cell r="D55">
            <v>1759372.6</v>
          </cell>
          <cell r="G55">
            <v>1763376.6</v>
          </cell>
          <cell r="N55" t="str">
            <v>1301031900</v>
          </cell>
        </row>
        <row r="56">
          <cell r="C56">
            <v>2817781.4</v>
          </cell>
          <cell r="D56">
            <v>4278306.8</v>
          </cell>
          <cell r="G56">
            <v>5779756.5999999996</v>
          </cell>
          <cell r="N56" t="str">
            <v>1301032000</v>
          </cell>
        </row>
        <row r="57">
          <cell r="C57">
            <v>5822813.5</v>
          </cell>
          <cell r="D57">
            <v>6168841.7999999998</v>
          </cell>
          <cell r="G57">
            <v>6249141.7999999998</v>
          </cell>
          <cell r="N57" t="str">
            <v>1301032100</v>
          </cell>
        </row>
        <row r="58">
          <cell r="C58">
            <v>240281.3</v>
          </cell>
          <cell r="D58">
            <v>315000</v>
          </cell>
          <cell r="G58">
            <v>315000</v>
          </cell>
          <cell r="N58" t="str">
            <v>1301032200</v>
          </cell>
        </row>
        <row r="59">
          <cell r="C59">
            <v>4823051.4000000004</v>
          </cell>
          <cell r="D59">
            <v>6316541.5</v>
          </cell>
          <cell r="G59">
            <v>6443755.4000000004</v>
          </cell>
          <cell r="N59" t="str">
            <v>1301032300</v>
          </cell>
        </row>
        <row r="60">
          <cell r="C60">
            <v>17003570.300000001</v>
          </cell>
          <cell r="D60">
            <v>39856625.200000003</v>
          </cell>
          <cell r="G60">
            <v>40854425.200000003</v>
          </cell>
          <cell r="N60" t="str">
            <v>1301032400</v>
          </cell>
        </row>
        <row r="61">
          <cell r="C61">
            <v>10000</v>
          </cell>
          <cell r="D61">
            <v>1421776</v>
          </cell>
          <cell r="G61">
            <v>1421776</v>
          </cell>
          <cell r="N61" t="str">
            <v>1301032500</v>
          </cell>
        </row>
        <row r="62">
          <cell r="C62">
            <v>1664440</v>
          </cell>
          <cell r="D62">
            <v>2579003.7999999998</v>
          </cell>
          <cell r="G62">
            <v>2579003.7999999998</v>
          </cell>
          <cell r="N62" t="str">
            <v>1301032600</v>
          </cell>
        </row>
        <row r="63">
          <cell r="C63">
            <v>223043.9</v>
          </cell>
          <cell r="D63">
            <v>741000</v>
          </cell>
          <cell r="G63">
            <v>741000</v>
          </cell>
          <cell r="N63" t="str">
            <v>1301032800</v>
          </cell>
        </row>
        <row r="64">
          <cell r="C64">
            <v>1368158.5</v>
          </cell>
          <cell r="D64">
            <v>1553810.1</v>
          </cell>
          <cell r="G64">
            <v>1553810.1</v>
          </cell>
          <cell r="N64" t="str">
            <v>1301032900</v>
          </cell>
        </row>
        <row r="65">
          <cell r="C65">
            <v>222843.4</v>
          </cell>
          <cell r="D65">
            <v>540000</v>
          </cell>
          <cell r="G65">
            <v>540000</v>
          </cell>
          <cell r="N65" t="str">
            <v>1301033100</v>
          </cell>
        </row>
        <row r="66">
          <cell r="C66">
            <v>0</v>
          </cell>
          <cell r="D66">
            <v>1958.2</v>
          </cell>
          <cell r="G66">
            <v>1958.2</v>
          </cell>
          <cell r="N66" t="str">
            <v>1301033201</v>
          </cell>
        </row>
        <row r="67">
          <cell r="C67">
            <v>77048.899999999994</v>
          </cell>
          <cell r="D67">
            <v>86482.8</v>
          </cell>
          <cell r="G67">
            <v>86482.8</v>
          </cell>
          <cell r="N67" t="str">
            <v>1301033300</v>
          </cell>
        </row>
        <row r="68">
          <cell r="C68">
            <v>106.5</v>
          </cell>
          <cell r="D68">
            <v>30000</v>
          </cell>
          <cell r="G68">
            <v>30000</v>
          </cell>
          <cell r="N68" t="str">
            <v>1301033500</v>
          </cell>
        </row>
        <row r="69">
          <cell r="C69">
            <v>18660463.899999999</v>
          </cell>
          <cell r="D69">
            <v>20000000</v>
          </cell>
          <cell r="G69">
            <v>30000000</v>
          </cell>
          <cell r="N69" t="str">
            <v>1301033600</v>
          </cell>
        </row>
        <row r="70">
          <cell r="C70">
            <v>450388.1</v>
          </cell>
          <cell r="D70">
            <v>0</v>
          </cell>
          <cell r="G70">
            <v>434400</v>
          </cell>
          <cell r="N70" t="str">
            <v>1301033800</v>
          </cell>
        </row>
        <row r="71">
          <cell r="C71">
            <v>450388.1</v>
          </cell>
          <cell r="D71">
            <v>0</v>
          </cell>
          <cell r="G71">
            <v>434400</v>
          </cell>
          <cell r="N71" t="str">
            <v>1301033801</v>
          </cell>
        </row>
        <row r="72">
          <cell r="C72">
            <v>1347772</v>
          </cell>
          <cell r="D72">
            <v>1660094.2</v>
          </cell>
          <cell r="G72">
            <v>1722094.2</v>
          </cell>
          <cell r="N72" t="str">
            <v>1301033900</v>
          </cell>
        </row>
        <row r="73">
          <cell r="C73">
            <v>81271.199999999997</v>
          </cell>
          <cell r="D73">
            <v>113041.4</v>
          </cell>
          <cell r="G73">
            <v>113041.4</v>
          </cell>
          <cell r="N73" t="str">
            <v>1301033901</v>
          </cell>
        </row>
        <row r="74">
          <cell r="C74">
            <v>1093190.8999999999</v>
          </cell>
          <cell r="D74">
            <v>421194</v>
          </cell>
          <cell r="G74">
            <v>421194</v>
          </cell>
          <cell r="N74" t="str">
            <v>1301033904</v>
          </cell>
        </row>
        <row r="75">
          <cell r="C75">
            <v>173309.9</v>
          </cell>
          <cell r="D75">
            <v>485000</v>
          </cell>
          <cell r="G75">
            <v>547000</v>
          </cell>
          <cell r="N75" t="str">
            <v>1301033909</v>
          </cell>
        </row>
        <row r="76">
          <cell r="C76">
            <v>0</v>
          </cell>
          <cell r="D76">
            <v>640858.80000000005</v>
          </cell>
          <cell r="G76">
            <v>640858.80000000005</v>
          </cell>
          <cell r="N76" t="str">
            <v>1301033910</v>
          </cell>
        </row>
        <row r="77">
          <cell r="C77">
            <v>163.1</v>
          </cell>
          <cell r="D77">
            <v>1912.7</v>
          </cell>
          <cell r="G77">
            <v>1912.7</v>
          </cell>
          <cell r="N77" t="str">
            <v>1301034200</v>
          </cell>
        </row>
        <row r="78">
          <cell r="C78">
            <v>2985537.8</v>
          </cell>
          <cell r="D78">
            <v>3100000</v>
          </cell>
          <cell r="G78">
            <v>3140556.7</v>
          </cell>
          <cell r="N78" t="str">
            <v>1301034300</v>
          </cell>
        </row>
        <row r="79">
          <cell r="C79">
            <v>1806022</v>
          </cell>
          <cell r="D79">
            <v>1850286.2</v>
          </cell>
          <cell r="G79">
            <v>1850286.2</v>
          </cell>
          <cell r="N79" t="str">
            <v>1301034700</v>
          </cell>
        </row>
        <row r="80">
          <cell r="C80">
            <v>486520</v>
          </cell>
          <cell r="D80">
            <v>45800</v>
          </cell>
          <cell r="G80">
            <v>45800</v>
          </cell>
          <cell r="N80" t="str">
            <v>1301034800</v>
          </cell>
        </row>
        <row r="81">
          <cell r="C81">
            <v>111995.3</v>
          </cell>
          <cell r="D81">
            <v>39115</v>
          </cell>
          <cell r="G81">
            <v>39115</v>
          </cell>
          <cell r="N81" t="str">
            <v>1301034900</v>
          </cell>
        </row>
        <row r="82">
          <cell r="C82">
            <v>5744581.2999999998</v>
          </cell>
          <cell r="D82">
            <v>8613664.6999999993</v>
          </cell>
          <cell r="G82">
            <v>8863664.6999999993</v>
          </cell>
          <cell r="N82" t="str">
            <v>1301035100</v>
          </cell>
        </row>
        <row r="83">
          <cell r="C83">
            <v>273804.7</v>
          </cell>
          <cell r="D83">
            <v>274600</v>
          </cell>
          <cell r="G83">
            <v>274600</v>
          </cell>
          <cell r="N83" t="str">
            <v>1301035300</v>
          </cell>
        </row>
        <row r="84">
          <cell r="C84">
            <v>7250</v>
          </cell>
          <cell r="D84">
            <v>10403</v>
          </cell>
          <cell r="G84">
            <v>10403</v>
          </cell>
          <cell r="N84" t="str">
            <v>1301035500</v>
          </cell>
        </row>
        <row r="85">
          <cell r="C85">
            <v>1555796</v>
          </cell>
          <cell r="D85">
            <v>2141818.4</v>
          </cell>
          <cell r="G85">
            <v>2141818.4</v>
          </cell>
          <cell r="N85" t="str">
            <v>1301035700</v>
          </cell>
        </row>
        <row r="86">
          <cell r="C86">
            <v>418574.9</v>
          </cell>
          <cell r="D86">
            <v>450000</v>
          </cell>
          <cell r="G86">
            <v>450000</v>
          </cell>
          <cell r="N86" t="str">
            <v>1301035800</v>
          </cell>
        </row>
        <row r="87">
          <cell r="C87">
            <v>14040023.699999999</v>
          </cell>
          <cell r="D87">
            <v>22031190.399999999</v>
          </cell>
          <cell r="G87">
            <v>22489887.199999999</v>
          </cell>
          <cell r="N87" t="str">
            <v>1301036200</v>
          </cell>
        </row>
        <row r="88">
          <cell r="C88">
            <v>148968.5</v>
          </cell>
          <cell r="D88">
            <v>209660.3</v>
          </cell>
          <cell r="G88">
            <v>209660.3</v>
          </cell>
          <cell r="N88" t="str">
            <v>1301036201</v>
          </cell>
        </row>
        <row r="89">
          <cell r="C89">
            <v>12139836.4</v>
          </cell>
          <cell r="D89">
            <v>15751312.699999999</v>
          </cell>
          <cell r="G89">
            <v>16066187.699999999</v>
          </cell>
          <cell r="N89" t="str">
            <v>1301036202</v>
          </cell>
        </row>
        <row r="90">
          <cell r="C90">
            <v>1072110.6000000001</v>
          </cell>
          <cell r="D90">
            <v>1923104.1</v>
          </cell>
          <cell r="G90">
            <v>1923104.1</v>
          </cell>
          <cell r="N90" t="str">
            <v>1301036204</v>
          </cell>
        </row>
        <row r="91">
          <cell r="C91">
            <v>188378.1</v>
          </cell>
          <cell r="D91">
            <v>191550</v>
          </cell>
          <cell r="G91">
            <v>275371.8</v>
          </cell>
          <cell r="N91" t="str">
            <v>1301036205</v>
          </cell>
        </row>
        <row r="92">
          <cell r="C92">
            <v>490730.1</v>
          </cell>
          <cell r="D92">
            <v>3955563.3</v>
          </cell>
          <cell r="G92">
            <v>4015563.3</v>
          </cell>
          <cell r="N92" t="str">
            <v>1301036206</v>
          </cell>
        </row>
        <row r="93">
          <cell r="C93">
            <v>10209771.5</v>
          </cell>
          <cell r="D93">
            <v>13093467.9</v>
          </cell>
          <cell r="G93">
            <v>13093467.9</v>
          </cell>
          <cell r="N93" t="str">
            <v>1301038000</v>
          </cell>
        </row>
        <row r="94">
          <cell r="C94">
            <v>713043.2</v>
          </cell>
          <cell r="D94">
            <v>2308828.2000000002</v>
          </cell>
          <cell r="G94">
            <v>2308828.2000000002</v>
          </cell>
          <cell r="N94" t="str">
            <v>1301038200</v>
          </cell>
        </row>
        <row r="95">
          <cell r="C95">
            <v>0</v>
          </cell>
          <cell r="D95">
            <v>420000</v>
          </cell>
          <cell r="G95">
            <v>6920000</v>
          </cell>
          <cell r="N95" t="str">
            <v>1301038400</v>
          </cell>
        </row>
        <row r="96">
          <cell r="C96">
            <v>31724.7</v>
          </cell>
          <cell r="D96">
            <v>1933000</v>
          </cell>
          <cell r="G96">
            <v>2183000</v>
          </cell>
          <cell r="N96" t="str">
            <v>1301038500</v>
          </cell>
        </row>
        <row r="97">
          <cell r="C97">
            <v>0</v>
          </cell>
          <cell r="D97">
            <v>5000000</v>
          </cell>
          <cell r="G97">
            <v>5000000</v>
          </cell>
          <cell r="N97" t="str">
            <v>1301039000</v>
          </cell>
        </row>
        <row r="98">
          <cell r="C98">
            <v>0</v>
          </cell>
          <cell r="D98">
            <v>5875323.0999999996</v>
          </cell>
          <cell r="G98">
            <v>5875323.0999999996</v>
          </cell>
          <cell r="N98" t="str">
            <v>1301039400</v>
          </cell>
        </row>
        <row r="99">
          <cell r="C99">
            <v>30293566.100000001</v>
          </cell>
          <cell r="D99">
            <v>52749230.399999999</v>
          </cell>
          <cell r="G99">
            <v>56806483.899999999</v>
          </cell>
          <cell r="N99" t="str">
            <v>1301039600</v>
          </cell>
        </row>
        <row r="100">
          <cell r="C100">
            <v>0</v>
          </cell>
          <cell r="D100">
            <v>1003057</v>
          </cell>
          <cell r="G100">
            <v>1003057</v>
          </cell>
          <cell r="N100" t="str">
            <v>1301039601</v>
          </cell>
        </row>
        <row r="101">
          <cell r="C101">
            <v>1385234.8</v>
          </cell>
          <cell r="D101">
            <v>2014599.9</v>
          </cell>
          <cell r="G101">
            <v>2014599.9</v>
          </cell>
          <cell r="N101" t="str">
            <v>1301039603</v>
          </cell>
        </row>
        <row r="102">
          <cell r="C102">
            <v>10607163.4</v>
          </cell>
          <cell r="D102">
            <v>20080994.600000001</v>
          </cell>
          <cell r="G102">
            <v>23403494.600000001</v>
          </cell>
          <cell r="N102" t="str">
            <v>1301039604</v>
          </cell>
        </row>
        <row r="103">
          <cell r="C103">
            <v>15822923.9</v>
          </cell>
          <cell r="D103">
            <v>26219723.399999999</v>
          </cell>
          <cell r="G103">
            <v>26883716.899999999</v>
          </cell>
          <cell r="N103" t="str">
            <v>1301039605</v>
          </cell>
        </row>
        <row r="104">
          <cell r="C104">
            <v>278604.79999999999</v>
          </cell>
          <cell r="D104">
            <v>422545.3</v>
          </cell>
          <cell r="G104">
            <v>429305.3</v>
          </cell>
          <cell r="N104" t="str">
            <v>1301039607</v>
          </cell>
        </row>
        <row r="105">
          <cell r="C105">
            <v>505970.9</v>
          </cell>
          <cell r="D105">
            <v>378905.2</v>
          </cell>
          <cell r="G105">
            <v>378905.2</v>
          </cell>
          <cell r="N105" t="str">
            <v>1301039619</v>
          </cell>
        </row>
        <row r="106">
          <cell r="C106">
            <v>659115.69999999995</v>
          </cell>
          <cell r="D106">
            <v>723293</v>
          </cell>
          <cell r="G106">
            <v>729293</v>
          </cell>
          <cell r="N106" t="str">
            <v>1301039620</v>
          </cell>
        </row>
        <row r="107">
          <cell r="C107">
            <v>58435.5</v>
          </cell>
          <cell r="D107">
            <v>383992.8</v>
          </cell>
          <cell r="G107">
            <v>441992.8</v>
          </cell>
          <cell r="N107" t="str">
            <v>1301039621</v>
          </cell>
        </row>
        <row r="108">
          <cell r="C108">
            <v>157186.1</v>
          </cell>
          <cell r="D108">
            <v>330274.09999999998</v>
          </cell>
          <cell r="G108">
            <v>330274.09999999998</v>
          </cell>
          <cell r="N108" t="str">
            <v>1301039622</v>
          </cell>
        </row>
        <row r="109">
          <cell r="C109">
            <v>342306.4</v>
          </cell>
          <cell r="D109">
            <v>388600.7</v>
          </cell>
          <cell r="G109">
            <v>388600.7</v>
          </cell>
          <cell r="N109" t="str">
            <v>1301039623</v>
          </cell>
        </row>
        <row r="110">
          <cell r="C110">
            <v>1000</v>
          </cell>
          <cell r="D110">
            <v>0</v>
          </cell>
          <cell r="G110">
            <v>0</v>
          </cell>
          <cell r="N110" t="str">
            <v>1301039624</v>
          </cell>
        </row>
        <row r="111">
          <cell r="C111">
            <v>455596.3</v>
          </cell>
          <cell r="D111">
            <v>696693.6</v>
          </cell>
          <cell r="G111">
            <v>696693.6</v>
          </cell>
          <cell r="N111" t="str">
            <v>1301039640</v>
          </cell>
        </row>
        <row r="112">
          <cell r="C112">
            <v>20028.900000000001</v>
          </cell>
          <cell r="D112">
            <v>106550.8</v>
          </cell>
          <cell r="G112">
            <v>106550.8</v>
          </cell>
          <cell r="N112" t="str">
            <v>1301039641</v>
          </cell>
        </row>
        <row r="113">
          <cell r="C113">
            <v>2935699.1</v>
          </cell>
          <cell r="D113">
            <v>3304404</v>
          </cell>
          <cell r="G113">
            <v>3399404</v>
          </cell>
          <cell r="N113" t="str">
            <v>1301039700</v>
          </cell>
        </row>
        <row r="114">
          <cell r="C114">
            <v>3407028.3</v>
          </cell>
          <cell r="D114">
            <v>4332155.0999999996</v>
          </cell>
          <cell r="G114">
            <v>4532155.0999999996</v>
          </cell>
          <cell r="N114" t="str">
            <v>1301039800</v>
          </cell>
        </row>
        <row r="115">
          <cell r="C115">
            <v>450042.9</v>
          </cell>
          <cell r="D115">
            <v>204430.8</v>
          </cell>
          <cell r="G115">
            <v>207430.8</v>
          </cell>
          <cell r="N115" t="str">
            <v>1301039801</v>
          </cell>
        </row>
        <row r="116">
          <cell r="C116">
            <v>0</v>
          </cell>
          <cell r="D116">
            <v>29894</v>
          </cell>
          <cell r="G116">
            <v>29894</v>
          </cell>
          <cell r="N116" t="str">
            <v>1301039900</v>
          </cell>
        </row>
        <row r="117">
          <cell r="C117">
            <v>774751.5</v>
          </cell>
          <cell r="D117">
            <v>1382208.2</v>
          </cell>
          <cell r="G117">
            <v>1411461.2</v>
          </cell>
          <cell r="N117" t="str">
            <v>13010399A1</v>
          </cell>
        </row>
        <row r="118">
          <cell r="C118">
            <v>4280165.9000000004</v>
          </cell>
          <cell r="D118">
            <v>10000000</v>
          </cell>
          <cell r="G118">
            <v>10000000</v>
          </cell>
          <cell r="N118" t="str">
            <v>1301040100</v>
          </cell>
        </row>
        <row r="119">
          <cell r="C119">
            <v>42327764.399999999</v>
          </cell>
          <cell r="D119">
            <v>38185148.100000001</v>
          </cell>
          <cell r="G119">
            <v>38185148.100000001</v>
          </cell>
          <cell r="N119" t="str">
            <v>1302000000</v>
          </cell>
        </row>
        <row r="120">
          <cell r="C120">
            <v>37709053.299999997</v>
          </cell>
          <cell r="D120">
            <v>26450403.600000001</v>
          </cell>
          <cell r="G120">
            <v>26450403.600000001</v>
          </cell>
          <cell r="N120" t="str">
            <v>1302010000</v>
          </cell>
        </row>
        <row r="121">
          <cell r="C121">
            <v>4618711.0999999996</v>
          </cell>
          <cell r="D121">
            <v>11734744.5</v>
          </cell>
          <cell r="G121">
            <v>11734744.5</v>
          </cell>
          <cell r="N121" t="str">
            <v>1302020000</v>
          </cell>
        </row>
        <row r="122">
          <cell r="C122">
            <v>4618711.0999999996</v>
          </cell>
          <cell r="D122">
            <v>11734744.5</v>
          </cell>
          <cell r="G122">
            <v>11734744.5</v>
          </cell>
          <cell r="N122" t="str">
            <v>1302020100</v>
          </cell>
        </row>
        <row r="123">
          <cell r="C123">
            <v>474418686.39999998</v>
          </cell>
          <cell r="D123">
            <v>558195412.60000002</v>
          </cell>
          <cell r="G123">
            <v>627586131.5</v>
          </cell>
          <cell r="N123" t="str">
            <v>1303000000</v>
          </cell>
        </row>
        <row r="124">
          <cell r="C124">
            <v>222334563</v>
          </cell>
          <cell r="D124">
            <v>273959295.19999999</v>
          </cell>
          <cell r="G124">
            <v>303288561.19999999</v>
          </cell>
          <cell r="N124" t="str">
            <v>1303010000</v>
          </cell>
        </row>
        <row r="125">
          <cell r="C125">
            <v>36464855.600000001</v>
          </cell>
          <cell r="D125">
            <v>39814400</v>
          </cell>
          <cell r="G125">
            <v>42525500</v>
          </cell>
          <cell r="N125" t="str">
            <v>1303010100</v>
          </cell>
        </row>
        <row r="126">
          <cell r="C126">
            <v>887999.7</v>
          </cell>
          <cell r="D126">
            <v>30408995.199999999</v>
          </cell>
          <cell r="G126">
            <v>34627161.200000003</v>
          </cell>
          <cell r="N126" t="str">
            <v>1303010200</v>
          </cell>
        </row>
        <row r="127">
          <cell r="C127">
            <v>170666979.40000001</v>
          </cell>
          <cell r="D127">
            <v>190721900</v>
          </cell>
          <cell r="G127">
            <v>190721900</v>
          </cell>
          <cell r="N127" t="str">
            <v>1303010400</v>
          </cell>
        </row>
        <row r="128">
          <cell r="C128">
            <v>12643724.6</v>
          </cell>
          <cell r="D128">
            <v>12600000</v>
          </cell>
          <cell r="G128">
            <v>15000000</v>
          </cell>
          <cell r="N128" t="str">
            <v>1303010500</v>
          </cell>
        </row>
        <row r="129">
          <cell r="C129">
            <v>1671003.7</v>
          </cell>
          <cell r="D129">
            <v>414000</v>
          </cell>
          <cell r="G129">
            <v>20414000</v>
          </cell>
          <cell r="N129" t="str">
            <v>1303010700</v>
          </cell>
        </row>
        <row r="130">
          <cell r="C130">
            <v>20156178.199999999</v>
          </cell>
          <cell r="D130">
            <v>22520687.600000001</v>
          </cell>
          <cell r="G130">
            <v>53051564.299999997</v>
          </cell>
          <cell r="N130" t="str">
            <v>1303020000</v>
          </cell>
        </row>
        <row r="131">
          <cell r="C131">
            <v>20136178.199999999</v>
          </cell>
          <cell r="D131">
            <v>22505687.600000001</v>
          </cell>
          <cell r="G131">
            <v>29036564.300000001</v>
          </cell>
          <cell r="N131" t="str">
            <v>1303020100</v>
          </cell>
        </row>
        <row r="132">
          <cell r="C132">
            <v>20000</v>
          </cell>
          <cell r="D132">
            <v>15000</v>
          </cell>
          <cell r="G132">
            <v>24015000</v>
          </cell>
          <cell r="N132" t="str">
            <v>1303020200</v>
          </cell>
        </row>
        <row r="133">
          <cell r="C133">
            <v>20000</v>
          </cell>
          <cell r="D133">
            <v>15000</v>
          </cell>
          <cell r="G133">
            <v>15000</v>
          </cell>
          <cell r="N133" t="str">
            <v>1303020202</v>
          </cell>
        </row>
        <row r="134">
          <cell r="C134">
            <v>0</v>
          </cell>
          <cell r="D134">
            <v>0</v>
          </cell>
          <cell r="G134">
            <v>24000000</v>
          </cell>
          <cell r="N134" t="str">
            <v>1303020206</v>
          </cell>
        </row>
        <row r="135">
          <cell r="C135">
            <v>4040000</v>
          </cell>
          <cell r="D135">
            <v>4582000</v>
          </cell>
          <cell r="G135">
            <v>4582000</v>
          </cell>
          <cell r="N135" t="str">
            <v>1303030000</v>
          </cell>
        </row>
        <row r="136">
          <cell r="C136">
            <v>740000</v>
          </cell>
          <cell r="D136">
            <v>760000</v>
          </cell>
          <cell r="G136">
            <v>760000</v>
          </cell>
          <cell r="N136" t="str">
            <v>1303030100</v>
          </cell>
        </row>
        <row r="137">
          <cell r="C137">
            <v>3300000</v>
          </cell>
          <cell r="D137">
            <v>3822000</v>
          </cell>
          <cell r="G137">
            <v>3822000</v>
          </cell>
          <cell r="N137" t="str">
            <v>1303030300</v>
          </cell>
        </row>
        <row r="138">
          <cell r="C138">
            <v>129998545.09999999</v>
          </cell>
          <cell r="D138">
            <v>175149764</v>
          </cell>
          <cell r="G138">
            <v>175544088.40000001</v>
          </cell>
          <cell r="N138" t="str">
            <v>1303040000</v>
          </cell>
        </row>
        <row r="139">
          <cell r="C139">
            <v>20609</v>
          </cell>
          <cell r="D139">
            <v>16209</v>
          </cell>
          <cell r="G139">
            <v>16209</v>
          </cell>
          <cell r="N139" t="str">
            <v>1303040100</v>
          </cell>
        </row>
        <row r="140">
          <cell r="C140">
            <v>5000</v>
          </cell>
          <cell r="D140">
            <v>0</v>
          </cell>
          <cell r="G140">
            <v>0</v>
          </cell>
          <cell r="N140" t="str">
            <v>1303040101</v>
          </cell>
        </row>
        <row r="141">
          <cell r="C141">
            <v>0</v>
          </cell>
          <cell r="D141">
            <v>200</v>
          </cell>
          <cell r="G141">
            <v>200</v>
          </cell>
          <cell r="N141" t="str">
            <v>1303040103</v>
          </cell>
        </row>
        <row r="142">
          <cell r="C142">
            <v>0</v>
          </cell>
          <cell r="D142">
            <v>200</v>
          </cell>
          <cell r="G142">
            <v>200</v>
          </cell>
          <cell r="N142" t="str">
            <v>1303040106</v>
          </cell>
        </row>
        <row r="143">
          <cell r="C143">
            <v>0</v>
          </cell>
          <cell r="D143">
            <v>200</v>
          </cell>
          <cell r="G143">
            <v>200</v>
          </cell>
          <cell r="N143" t="str">
            <v>1303040107</v>
          </cell>
        </row>
        <row r="144">
          <cell r="C144">
            <v>15609</v>
          </cell>
          <cell r="D144">
            <v>15609</v>
          </cell>
          <cell r="G144">
            <v>15609</v>
          </cell>
          <cell r="N144" t="str">
            <v>1303040109</v>
          </cell>
        </row>
        <row r="145">
          <cell r="C145">
            <v>97863405.700000003</v>
          </cell>
          <cell r="D145">
            <v>137728101</v>
          </cell>
          <cell r="G145">
            <v>137728101</v>
          </cell>
          <cell r="N145" t="str">
            <v>1303040200</v>
          </cell>
        </row>
        <row r="146">
          <cell r="C146">
            <v>27641130.600000001</v>
          </cell>
          <cell r="D146">
            <v>33583600.299999997</v>
          </cell>
          <cell r="G146">
            <v>33583600.299999997</v>
          </cell>
          <cell r="N146" t="str">
            <v>1303040201</v>
          </cell>
        </row>
        <row r="147">
          <cell r="C147">
            <v>16112685.4</v>
          </cell>
          <cell r="D147">
            <v>22976900</v>
          </cell>
          <cell r="G147">
            <v>22976900</v>
          </cell>
          <cell r="N147" t="str">
            <v>1303040202</v>
          </cell>
        </row>
        <row r="148">
          <cell r="C148">
            <v>5692.6</v>
          </cell>
          <cell r="D148">
            <v>3000</v>
          </cell>
          <cell r="G148">
            <v>3000</v>
          </cell>
          <cell r="N148" t="str">
            <v>1303040208</v>
          </cell>
        </row>
        <row r="149">
          <cell r="C149">
            <v>5703459.2000000002</v>
          </cell>
          <cell r="D149">
            <v>3600000</v>
          </cell>
          <cell r="G149">
            <v>3600000</v>
          </cell>
          <cell r="N149" t="str">
            <v>1303040213</v>
          </cell>
        </row>
        <row r="150">
          <cell r="C150">
            <v>764613.4</v>
          </cell>
          <cell r="D150">
            <v>0</v>
          </cell>
          <cell r="G150">
            <v>0</v>
          </cell>
          <cell r="N150" t="str">
            <v>1303040215</v>
          </cell>
        </row>
        <row r="151">
          <cell r="C151">
            <v>15707658.199999999</v>
          </cell>
          <cell r="D151">
            <v>33275000</v>
          </cell>
          <cell r="G151">
            <v>33275000</v>
          </cell>
          <cell r="N151" t="str">
            <v>1303040216</v>
          </cell>
        </row>
        <row r="152">
          <cell r="C152">
            <v>202906.7</v>
          </cell>
          <cell r="D152">
            <v>0</v>
          </cell>
          <cell r="G152">
            <v>0</v>
          </cell>
          <cell r="N152" t="str">
            <v>1303040217</v>
          </cell>
        </row>
        <row r="153">
          <cell r="C153">
            <v>82275.8</v>
          </cell>
          <cell r="D153">
            <v>0</v>
          </cell>
          <cell r="G153">
            <v>0</v>
          </cell>
          <cell r="N153" t="str">
            <v>1303040218</v>
          </cell>
        </row>
        <row r="154">
          <cell r="C154">
            <v>8216164.0999999996</v>
          </cell>
          <cell r="D154">
            <v>10135800</v>
          </cell>
          <cell r="G154">
            <v>10135800</v>
          </cell>
          <cell r="N154" t="str">
            <v>1303040219</v>
          </cell>
        </row>
        <row r="155">
          <cell r="C155">
            <v>1336308</v>
          </cell>
          <cell r="D155">
            <v>3047500</v>
          </cell>
          <cell r="G155">
            <v>3047500</v>
          </cell>
          <cell r="N155" t="str">
            <v>1303040220</v>
          </cell>
        </row>
        <row r="156">
          <cell r="C156">
            <v>4315031.9000000004</v>
          </cell>
          <cell r="D156">
            <v>5280000</v>
          </cell>
          <cell r="G156">
            <v>5280000</v>
          </cell>
          <cell r="N156" t="str">
            <v>1303040221</v>
          </cell>
        </row>
        <row r="157">
          <cell r="C157">
            <v>5306159.9000000004</v>
          </cell>
          <cell r="D157">
            <v>5452300</v>
          </cell>
          <cell r="G157">
            <v>5452300</v>
          </cell>
          <cell r="N157" t="str">
            <v>1303040223</v>
          </cell>
        </row>
        <row r="158">
          <cell r="C158">
            <v>8401106.5999999996</v>
          </cell>
          <cell r="D158">
            <v>10374000.699999999</v>
          </cell>
          <cell r="G158">
            <v>10374000.699999999</v>
          </cell>
          <cell r="N158" t="str">
            <v>1303040224</v>
          </cell>
        </row>
        <row r="159">
          <cell r="C159">
            <v>4068213.4</v>
          </cell>
          <cell r="D159">
            <v>10000000</v>
          </cell>
          <cell r="G159">
            <v>10000000</v>
          </cell>
          <cell r="N159" t="str">
            <v>1303040227</v>
          </cell>
        </row>
        <row r="160">
          <cell r="C160">
            <v>124467.9</v>
          </cell>
          <cell r="D160">
            <v>1561949.5</v>
          </cell>
          <cell r="G160">
            <v>1561949.5</v>
          </cell>
          <cell r="N160" t="str">
            <v>1303040300</v>
          </cell>
        </row>
        <row r="161">
          <cell r="C161">
            <v>335474.8</v>
          </cell>
          <cell r="D161">
            <v>361346.3</v>
          </cell>
          <cell r="G161">
            <v>361346.3</v>
          </cell>
          <cell r="N161" t="str">
            <v>1303040500</v>
          </cell>
        </row>
        <row r="162">
          <cell r="C162">
            <v>18921.5</v>
          </cell>
          <cell r="D162">
            <v>19262</v>
          </cell>
          <cell r="G162">
            <v>19262</v>
          </cell>
          <cell r="N162" t="str">
            <v>1303040600</v>
          </cell>
        </row>
        <row r="163">
          <cell r="C163">
            <v>107828.8</v>
          </cell>
          <cell r="D163">
            <v>158000</v>
          </cell>
          <cell r="G163">
            <v>158000</v>
          </cell>
          <cell r="N163" t="str">
            <v>1303040800</v>
          </cell>
        </row>
        <row r="164">
          <cell r="C164">
            <v>1123661.7</v>
          </cell>
          <cell r="D164">
            <v>2339321.5</v>
          </cell>
          <cell r="G164">
            <v>2512951</v>
          </cell>
          <cell r="N164" t="str">
            <v>1303040900</v>
          </cell>
        </row>
        <row r="165">
          <cell r="C165">
            <v>30404175.800000001</v>
          </cell>
          <cell r="D165">
            <v>32965574.699999999</v>
          </cell>
          <cell r="G165">
            <v>33186269.599999998</v>
          </cell>
          <cell r="N165" t="str">
            <v>1303041100</v>
          </cell>
        </row>
        <row r="166">
          <cell r="C166">
            <v>7434075</v>
          </cell>
          <cell r="D166">
            <v>4933870.5999999996</v>
          </cell>
          <cell r="G166">
            <v>4933870.5999999996</v>
          </cell>
          <cell r="N166" t="str">
            <v>1303041101</v>
          </cell>
        </row>
        <row r="167">
          <cell r="C167">
            <v>13047117.800000001</v>
          </cell>
          <cell r="D167">
            <v>17595675.100000001</v>
          </cell>
          <cell r="G167">
            <v>17764711.400000002</v>
          </cell>
          <cell r="N167" t="str">
            <v>1303041102</v>
          </cell>
        </row>
        <row r="168">
          <cell r="C168">
            <v>3339118.2</v>
          </cell>
          <cell r="D168">
            <v>2952769.4</v>
          </cell>
          <cell r="G168">
            <v>2978386.1</v>
          </cell>
          <cell r="N168" t="str">
            <v>1303041104</v>
          </cell>
        </row>
        <row r="169">
          <cell r="C169">
            <v>41828.800000000003</v>
          </cell>
          <cell r="D169">
            <v>68234</v>
          </cell>
          <cell r="G169">
            <v>68234</v>
          </cell>
          <cell r="N169" t="str">
            <v>1303041105</v>
          </cell>
        </row>
        <row r="170">
          <cell r="C170">
            <v>38187.300000000003</v>
          </cell>
          <cell r="D170">
            <v>33100.9</v>
          </cell>
          <cell r="G170">
            <v>43065.7</v>
          </cell>
          <cell r="N170" t="str">
            <v>1303041106</v>
          </cell>
        </row>
        <row r="171">
          <cell r="C171">
            <v>30713.9</v>
          </cell>
          <cell r="D171">
            <v>557635.4</v>
          </cell>
          <cell r="G171">
            <v>557635.4</v>
          </cell>
          <cell r="N171" t="str">
            <v>1303041107</v>
          </cell>
        </row>
        <row r="172">
          <cell r="C172">
            <v>3009293.1</v>
          </cell>
          <cell r="D172">
            <v>2993826.3</v>
          </cell>
          <cell r="G172">
            <v>3009903.4</v>
          </cell>
          <cell r="N172" t="str">
            <v>1303041108</v>
          </cell>
        </row>
        <row r="173">
          <cell r="C173">
            <v>6505</v>
          </cell>
          <cell r="D173">
            <v>4320</v>
          </cell>
          <cell r="G173">
            <v>4320</v>
          </cell>
          <cell r="N173" t="str">
            <v>1303041109</v>
          </cell>
        </row>
        <row r="174">
          <cell r="C174">
            <v>3301069.3</v>
          </cell>
          <cell r="D174">
            <v>3648207</v>
          </cell>
          <cell r="G174">
            <v>3648207</v>
          </cell>
          <cell r="N174" t="str">
            <v>1303041111</v>
          </cell>
        </row>
        <row r="175">
          <cell r="C175">
            <v>8435.2999999999993</v>
          </cell>
          <cell r="D175">
            <v>0</v>
          </cell>
          <cell r="G175">
            <v>0</v>
          </cell>
          <cell r="N175" t="str">
            <v>1303041112</v>
          </cell>
        </row>
        <row r="176">
          <cell r="C176">
            <v>147832.29999999999</v>
          </cell>
          <cell r="D176">
            <v>177936</v>
          </cell>
          <cell r="G176">
            <v>177936</v>
          </cell>
          <cell r="N176" t="str">
            <v>1303041115</v>
          </cell>
        </row>
        <row r="177">
          <cell r="C177">
            <v>92099965.099999994</v>
          </cell>
          <cell r="D177">
            <v>59711636</v>
          </cell>
          <cell r="G177">
            <v>67711636</v>
          </cell>
          <cell r="N177" t="str">
            <v>1303070000</v>
          </cell>
        </row>
        <row r="178">
          <cell r="C178">
            <v>43493824.100000001</v>
          </cell>
          <cell r="D178">
            <v>14204400</v>
          </cell>
          <cell r="G178">
            <v>22204400</v>
          </cell>
          <cell r="N178" t="str">
            <v>1303071800</v>
          </cell>
        </row>
        <row r="179">
          <cell r="C179">
            <v>16105112.300000001</v>
          </cell>
          <cell r="D179">
            <v>16311078</v>
          </cell>
          <cell r="G179">
            <v>16311078</v>
          </cell>
          <cell r="N179" t="str">
            <v>1303072000</v>
          </cell>
        </row>
        <row r="180">
          <cell r="C180">
            <v>1562272.7</v>
          </cell>
          <cell r="D180">
            <v>3173433.4</v>
          </cell>
          <cell r="G180">
            <v>3173433.4</v>
          </cell>
          <cell r="N180" t="str">
            <v>1303072100</v>
          </cell>
        </row>
        <row r="181">
          <cell r="C181">
            <v>13002111</v>
          </cell>
          <cell r="D181">
            <v>7412351.7999999998</v>
          </cell>
          <cell r="G181">
            <v>7412351.7999999998</v>
          </cell>
          <cell r="N181" t="str">
            <v>1303072300</v>
          </cell>
        </row>
        <row r="182">
          <cell r="C182">
            <v>15242176.9</v>
          </cell>
          <cell r="D182">
            <v>17335026.699999999</v>
          </cell>
          <cell r="G182">
            <v>17335026.699999999</v>
          </cell>
          <cell r="N182" t="str">
            <v>1303072400</v>
          </cell>
        </row>
        <row r="183">
          <cell r="C183">
            <v>1739248.2</v>
          </cell>
          <cell r="D183">
            <v>767138.1</v>
          </cell>
          <cell r="G183">
            <v>767138.1</v>
          </cell>
          <cell r="N183" t="str">
            <v>1303072500</v>
          </cell>
        </row>
        <row r="184">
          <cell r="C184">
            <v>78360</v>
          </cell>
          <cell r="D184">
            <v>98208</v>
          </cell>
          <cell r="G184">
            <v>98208</v>
          </cell>
          <cell r="N184" t="str">
            <v>1303073100</v>
          </cell>
        </row>
        <row r="185">
          <cell r="C185">
            <v>41924.1</v>
          </cell>
          <cell r="D185">
            <v>50000</v>
          </cell>
          <cell r="G185">
            <v>50000</v>
          </cell>
          <cell r="N185" t="str">
            <v>1303073200</v>
          </cell>
        </row>
        <row r="186">
          <cell r="C186">
            <v>149999.20000000001</v>
          </cell>
          <cell r="D186">
            <v>360000</v>
          </cell>
          <cell r="G186">
            <v>360000</v>
          </cell>
          <cell r="N186" t="str">
            <v>1303073300</v>
          </cell>
        </row>
        <row r="187">
          <cell r="C187">
            <v>684936.7</v>
          </cell>
          <cell r="D187">
            <v>0</v>
          </cell>
          <cell r="G187">
            <v>0</v>
          </cell>
          <cell r="N187" t="str">
            <v>1303074000</v>
          </cell>
        </row>
        <row r="188">
          <cell r="C188">
            <v>1153686.6000000001</v>
          </cell>
          <cell r="D188">
            <v>4244248.3</v>
          </cell>
          <cell r="G188">
            <v>4244248.3</v>
          </cell>
          <cell r="N188" t="str">
            <v>1303080000</v>
          </cell>
        </row>
        <row r="189">
          <cell r="C189">
            <v>1153686.6000000001</v>
          </cell>
          <cell r="D189">
            <v>4244248.3</v>
          </cell>
          <cell r="G189">
            <v>4244248.3</v>
          </cell>
          <cell r="N189" t="str">
            <v>1303080100</v>
          </cell>
        </row>
        <row r="190">
          <cell r="C190">
            <v>3048442.4</v>
          </cell>
          <cell r="D190">
            <v>14384080.5</v>
          </cell>
          <cell r="G190">
            <v>14968107.6</v>
          </cell>
          <cell r="N190" t="str">
            <v>1303090000</v>
          </cell>
        </row>
        <row r="191">
          <cell r="C191">
            <v>18428.099999999999</v>
          </cell>
          <cell r="D191">
            <v>10913249.1</v>
          </cell>
          <cell r="G191">
            <v>11061449.1</v>
          </cell>
          <cell r="N191" t="str">
            <v>1303090100</v>
          </cell>
        </row>
        <row r="192">
          <cell r="C192">
            <v>1008116.8</v>
          </cell>
          <cell r="D192">
            <v>1649492</v>
          </cell>
          <cell r="G192">
            <v>1649492</v>
          </cell>
          <cell r="N192" t="str">
            <v>1303090600</v>
          </cell>
        </row>
        <row r="193">
          <cell r="C193">
            <v>1300467.7</v>
          </cell>
          <cell r="D193">
            <v>1011158.5</v>
          </cell>
          <cell r="G193">
            <v>1443158.5</v>
          </cell>
          <cell r="N193" t="str">
            <v>1303092700</v>
          </cell>
        </row>
        <row r="194">
          <cell r="C194">
            <v>1005224</v>
          </cell>
          <cell r="D194">
            <v>678496.6</v>
          </cell>
          <cell r="G194">
            <v>1110496.6000000001</v>
          </cell>
          <cell r="N194" t="str">
            <v>1303092701</v>
          </cell>
        </row>
        <row r="195">
          <cell r="C195">
            <v>295243.7</v>
          </cell>
          <cell r="D195">
            <v>332661.90000000002</v>
          </cell>
          <cell r="G195">
            <v>332661.90000000002</v>
          </cell>
          <cell r="N195" t="str">
            <v>1303092702</v>
          </cell>
        </row>
        <row r="196">
          <cell r="C196">
            <v>666020.5</v>
          </cell>
          <cell r="D196">
            <v>685786.6</v>
          </cell>
          <cell r="G196">
            <v>689613.7</v>
          </cell>
          <cell r="N196" t="str">
            <v>1303096000</v>
          </cell>
        </row>
        <row r="197">
          <cell r="C197">
            <v>55409.3</v>
          </cell>
          <cell r="D197">
            <v>124394.3</v>
          </cell>
          <cell r="G197">
            <v>124394.3</v>
          </cell>
          <cell r="N197" t="str">
            <v>1303096100</v>
          </cell>
        </row>
        <row r="198">
          <cell r="C198">
            <v>1587307.3</v>
          </cell>
          <cell r="D198">
            <v>3643701</v>
          </cell>
          <cell r="G198">
            <v>4195925.7</v>
          </cell>
          <cell r="N198" t="str">
            <v>1303100000</v>
          </cell>
        </row>
        <row r="199">
          <cell r="C199">
            <v>1587307.3</v>
          </cell>
          <cell r="D199">
            <v>3643701</v>
          </cell>
          <cell r="G199">
            <v>4195925.7</v>
          </cell>
          <cell r="N199" t="str">
            <v>1303100100</v>
          </cell>
        </row>
        <row r="200">
          <cell r="C200">
            <v>522642502.60000002</v>
          </cell>
          <cell r="D200">
            <v>737924559.5</v>
          </cell>
          <cell r="G200">
            <v>1077962683.5999999</v>
          </cell>
          <cell r="N200" t="str">
            <v>1400000000</v>
          </cell>
        </row>
        <row r="201">
          <cell r="C201">
            <v>451164056.39999998</v>
          </cell>
          <cell r="D201">
            <v>581394162</v>
          </cell>
          <cell r="G201">
            <v>862888062</v>
          </cell>
          <cell r="N201" t="str">
            <v>1404000000</v>
          </cell>
        </row>
        <row r="202">
          <cell r="C202">
            <v>397652215.89999998</v>
          </cell>
          <cell r="D202">
            <v>505546350</v>
          </cell>
          <cell r="G202">
            <v>737318250</v>
          </cell>
          <cell r="N202" t="str">
            <v>1404010100</v>
          </cell>
        </row>
        <row r="203">
          <cell r="C203">
            <v>38701728</v>
          </cell>
          <cell r="D203">
            <v>73002012</v>
          </cell>
          <cell r="G203">
            <v>122724012</v>
          </cell>
          <cell r="N203" t="str">
            <v>1404010200</v>
          </cell>
        </row>
        <row r="204">
          <cell r="C204">
            <v>8958762.9000000004</v>
          </cell>
          <cell r="D204">
            <v>0</v>
          </cell>
          <cell r="G204">
            <v>0</v>
          </cell>
          <cell r="N204" t="str">
            <v>1404010300</v>
          </cell>
        </row>
        <row r="205">
          <cell r="C205">
            <v>5851349.7999999998</v>
          </cell>
          <cell r="D205">
            <v>2845800</v>
          </cell>
          <cell r="G205">
            <v>2845800</v>
          </cell>
          <cell r="N205" t="str">
            <v>1404010400</v>
          </cell>
        </row>
        <row r="206">
          <cell r="C206">
            <v>5414497.5999999996</v>
          </cell>
          <cell r="D206">
            <v>7981082.5999999996</v>
          </cell>
          <cell r="G206">
            <v>60931806.700000003</v>
          </cell>
          <cell r="N206" t="str">
            <v>1405000000</v>
          </cell>
        </row>
        <row r="207">
          <cell r="C207">
            <v>757791.5</v>
          </cell>
          <cell r="D207">
            <v>1696340</v>
          </cell>
          <cell r="G207">
            <v>3871633.8</v>
          </cell>
          <cell r="N207" t="str">
            <v>1405010100</v>
          </cell>
        </row>
        <row r="208">
          <cell r="C208">
            <v>570818</v>
          </cell>
          <cell r="D208">
            <v>944679.7</v>
          </cell>
          <cell r="G208">
            <v>944679.7</v>
          </cell>
          <cell r="N208" t="str">
            <v>1405010200</v>
          </cell>
        </row>
        <row r="209">
          <cell r="C209">
            <v>1253904.6000000001</v>
          </cell>
          <cell r="D209">
            <v>2000000</v>
          </cell>
          <cell r="G209">
            <v>3751400</v>
          </cell>
          <cell r="N209" t="str">
            <v>1405010300</v>
          </cell>
        </row>
        <row r="210">
          <cell r="C210">
            <v>2831983.5</v>
          </cell>
          <cell r="D210">
            <v>3340062.9</v>
          </cell>
          <cell r="G210">
            <v>7259093.1999999993</v>
          </cell>
          <cell r="N210" t="str">
            <v>1405010400</v>
          </cell>
        </row>
        <row r="211">
          <cell r="C211">
            <v>0</v>
          </cell>
          <cell r="D211">
            <v>0</v>
          </cell>
          <cell r="G211">
            <v>40105000</v>
          </cell>
          <cell r="N211" t="str">
            <v>1405010500</v>
          </cell>
        </row>
        <row r="212">
          <cell r="C212">
            <v>0</v>
          </cell>
          <cell r="D212">
            <v>0</v>
          </cell>
          <cell r="G212">
            <v>4865659</v>
          </cell>
          <cell r="N212" t="str">
            <v>1405010600</v>
          </cell>
        </row>
        <row r="213">
          <cell r="C213">
            <v>0</v>
          </cell>
          <cell r="D213">
            <v>0</v>
          </cell>
          <cell r="G213">
            <v>134341</v>
          </cell>
          <cell r="N213" t="str">
            <v>1405010700</v>
          </cell>
        </row>
        <row r="214">
          <cell r="C214">
            <v>8927654.6999999993</v>
          </cell>
          <cell r="D214">
            <v>8876428.3000000007</v>
          </cell>
          <cell r="G214">
            <v>8876428.3000000007</v>
          </cell>
          <cell r="N214" t="str">
            <v>1406000000</v>
          </cell>
        </row>
        <row r="215">
          <cell r="C215">
            <v>3724400</v>
          </cell>
          <cell r="D215">
            <v>4000000</v>
          </cell>
          <cell r="G215">
            <v>4000000</v>
          </cell>
          <cell r="N215" t="str">
            <v>1406010000</v>
          </cell>
        </row>
        <row r="216">
          <cell r="C216">
            <v>4851112.8</v>
          </cell>
          <cell r="D216">
            <v>4876428.3</v>
          </cell>
          <cell r="G216">
            <v>4876428.3</v>
          </cell>
          <cell r="N216" t="str">
            <v>1406020000</v>
          </cell>
        </row>
        <row r="217">
          <cell r="C217">
            <v>352141.9</v>
          </cell>
          <cell r="D217">
            <v>0</v>
          </cell>
          <cell r="G217">
            <v>0</v>
          </cell>
          <cell r="N217" t="str">
            <v>1406030000</v>
          </cell>
        </row>
        <row r="218">
          <cell r="C218">
            <v>27723227</v>
          </cell>
          <cell r="D218">
            <v>46569600</v>
          </cell>
          <cell r="G218">
            <v>52163100</v>
          </cell>
          <cell r="N218" t="str">
            <v>1407000000</v>
          </cell>
        </row>
        <row r="219">
          <cell r="C219">
            <v>27723227</v>
          </cell>
          <cell r="D219">
            <v>46569600</v>
          </cell>
          <cell r="G219">
            <v>52163100</v>
          </cell>
          <cell r="N219" t="str">
            <v>1407010000</v>
          </cell>
        </row>
        <row r="220">
          <cell r="C220">
            <v>29413066.800000001</v>
          </cell>
          <cell r="D220">
            <v>93103286.599999994</v>
          </cell>
          <cell r="G220">
            <v>93103286.599999994</v>
          </cell>
          <cell r="N220" t="str">
            <v>1408000000</v>
          </cell>
        </row>
        <row r="221">
          <cell r="C221">
            <v>29413066.800000001</v>
          </cell>
          <cell r="D221">
            <v>5677269</v>
          </cell>
          <cell r="G221">
            <v>5677269</v>
          </cell>
          <cell r="N221" t="str">
            <v>1408010000</v>
          </cell>
        </row>
        <row r="222">
          <cell r="C222">
            <v>0</v>
          </cell>
          <cell r="D222">
            <v>44649793.899999999</v>
          </cell>
          <cell r="G222">
            <v>44649793.899999999</v>
          </cell>
          <cell r="N222" t="str">
            <v>1408030000</v>
          </cell>
        </row>
        <row r="223">
          <cell r="C223">
            <v>0</v>
          </cell>
          <cell r="D223">
            <v>42776223.700000003</v>
          </cell>
          <cell r="G223">
            <v>42776223.700000003</v>
          </cell>
          <cell r="N223" t="str">
            <v>1408040000</v>
          </cell>
        </row>
        <row r="224">
          <cell r="C224">
            <v>233363007.19999999</v>
          </cell>
          <cell r="D224">
            <v>92941581.299999997</v>
          </cell>
          <cell r="G224">
            <v>429881581.30000001</v>
          </cell>
          <cell r="N224" t="str">
            <v>1500000000</v>
          </cell>
        </row>
        <row r="225">
          <cell r="C225">
            <v>184230335.5</v>
          </cell>
          <cell r="D225">
            <v>89997620.700000003</v>
          </cell>
          <cell r="G225">
            <v>426937620.69999999</v>
          </cell>
          <cell r="N225" t="str">
            <v>1508050000</v>
          </cell>
        </row>
        <row r="226">
          <cell r="C226">
            <v>-38988344.299999997</v>
          </cell>
          <cell r="D226">
            <v>-37537731.200000003</v>
          </cell>
          <cell r="G226">
            <v>212462268.80000001</v>
          </cell>
          <cell r="N226" t="str">
            <v>1508050100</v>
          </cell>
        </row>
        <row r="227">
          <cell r="C227">
            <v>216043239.19999999</v>
          </cell>
          <cell r="D227">
            <v>119600780</v>
          </cell>
          <cell r="G227">
            <v>206540780</v>
          </cell>
          <cell r="N227" t="str">
            <v>1508050200</v>
          </cell>
        </row>
        <row r="228">
          <cell r="C228">
            <v>7175440.5999999996</v>
          </cell>
          <cell r="D228">
            <v>7934571.9000000004</v>
          </cell>
          <cell r="G228">
            <v>7934571.9000000004</v>
          </cell>
          <cell r="N228" t="str">
            <v>1508050300</v>
          </cell>
        </row>
        <row r="229">
          <cell r="C229">
            <v>49132671.700000003</v>
          </cell>
          <cell r="D229">
            <v>2943960.6</v>
          </cell>
          <cell r="G229">
            <v>2943960.6</v>
          </cell>
          <cell r="N229" t="str">
            <v>1509000000</v>
          </cell>
        </row>
        <row r="230">
          <cell r="C230">
            <v>49132671.700000003</v>
          </cell>
          <cell r="D230">
            <v>2943960.6</v>
          </cell>
          <cell r="G230">
            <v>2943960.6</v>
          </cell>
          <cell r="N230" t="str">
            <v>1509010000</v>
          </cell>
        </row>
        <row r="231">
          <cell r="C231">
            <v>2424284316.5</v>
          </cell>
          <cell r="D231">
            <v>2782697535.8000002</v>
          </cell>
          <cell r="G231">
            <v>3591064509.1000004</v>
          </cell>
          <cell r="N231" t="str">
            <v>6000000000</v>
          </cell>
        </row>
        <row r="232">
          <cell r="C232">
            <v>8958762.9000000004</v>
          </cell>
          <cell r="D232">
            <v>0</v>
          </cell>
          <cell r="G232">
            <v>0</v>
          </cell>
          <cell r="N232" t="str">
            <v>6001000000</v>
          </cell>
        </row>
        <row r="233">
          <cell r="C233">
            <v>180000000</v>
          </cell>
          <cell r="D233">
            <v>72000000</v>
          </cell>
          <cell r="G233">
            <v>372000000</v>
          </cell>
          <cell r="N233" t="str">
            <v>6002000000</v>
          </cell>
        </row>
        <row r="234">
          <cell r="C234">
            <v>91201730.299999997</v>
          </cell>
          <cell r="D234">
            <v>107394553.40000001</v>
          </cell>
          <cell r="G234">
            <v>107394553.40000001</v>
          </cell>
          <cell r="N234" t="str">
            <v>6003000000</v>
          </cell>
        </row>
        <row r="235">
          <cell r="C235">
            <v>62180069.399999999</v>
          </cell>
          <cell r="D235">
            <v>65412694.100000001</v>
          </cell>
          <cell r="G235">
            <v>73160702.299999997</v>
          </cell>
          <cell r="N235" t="str">
            <v>6005000000</v>
          </cell>
        </row>
        <row r="236">
          <cell r="C236">
            <v>88418098.599999994</v>
          </cell>
          <cell r="D236">
            <v>111461146.90000001</v>
          </cell>
          <cell r="G236">
            <v>149759430.69999999</v>
          </cell>
          <cell r="N236" t="str">
            <v>6006000000</v>
          </cell>
        </row>
        <row r="237">
          <cell r="C237">
            <v>46421781.100000001</v>
          </cell>
          <cell r="D237">
            <v>10054048.4</v>
          </cell>
          <cell r="G237">
            <v>11053397.6</v>
          </cell>
          <cell r="N237" t="str">
            <v>6007000000</v>
          </cell>
        </row>
        <row r="238">
          <cell r="C238">
            <v>441653.4</v>
          </cell>
          <cell r="D238">
            <v>500000</v>
          </cell>
          <cell r="G238">
            <v>500000</v>
          </cell>
          <cell r="N238" t="str">
            <v>6008000000</v>
          </cell>
        </row>
        <row r="239">
          <cell r="C239">
            <v>2377036.2999999998</v>
          </cell>
          <cell r="D239">
            <v>793800</v>
          </cell>
          <cell r="G239">
            <v>793800</v>
          </cell>
          <cell r="N239" t="str">
            <v>6009000000</v>
          </cell>
        </row>
        <row r="240">
          <cell r="C240">
            <v>-33814148.700000003</v>
          </cell>
          <cell r="D240">
            <v>-40883231.200000003</v>
          </cell>
          <cell r="G240">
            <v>-40883231.200000003</v>
          </cell>
          <cell r="N240" t="str">
            <v>6010000000</v>
          </cell>
        </row>
        <row r="241">
          <cell r="C241">
            <v>4049709.5</v>
          </cell>
          <cell r="D241">
            <v>10000000</v>
          </cell>
          <cell r="G241">
            <v>10000000</v>
          </cell>
          <cell r="N241" t="str">
            <v>6013000000</v>
          </cell>
        </row>
        <row r="242">
          <cell r="C242">
            <v>0</v>
          </cell>
          <cell r="D242">
            <v>0</v>
          </cell>
          <cell r="G242">
            <v>858800</v>
          </cell>
          <cell r="N242" t="str">
            <v>6015000000</v>
          </cell>
        </row>
        <row r="243">
          <cell r="C243">
            <v>7972245</v>
          </cell>
          <cell r="D243">
            <v>2092380</v>
          </cell>
          <cell r="G243">
            <v>2092380</v>
          </cell>
          <cell r="N243" t="str">
            <v>6016000000</v>
          </cell>
        </row>
        <row r="244">
          <cell r="C244">
            <v>0</v>
          </cell>
          <cell r="D244">
            <v>330000</v>
          </cell>
          <cell r="G244">
            <v>330000</v>
          </cell>
          <cell r="N244" t="str">
            <v>6019000000</v>
          </cell>
        </row>
        <row r="245">
          <cell r="C245">
            <v>0</v>
          </cell>
          <cell r="D245">
            <v>2600000</v>
          </cell>
          <cell r="G245">
            <v>2600000</v>
          </cell>
          <cell r="N245" t="str">
            <v>6098000000</v>
          </cell>
        </row>
        <row r="246">
          <cell r="C246">
            <v>1966077378.5</v>
          </cell>
          <cell r="D246">
            <v>2440942144.1999998</v>
          </cell>
          <cell r="G246">
            <v>2901404676.2999997</v>
          </cell>
          <cell r="N246" t="str">
            <v>6099000000</v>
          </cell>
        </row>
        <row r="247">
          <cell r="C247">
            <v>0</v>
          </cell>
          <cell r="D247">
            <v>3367</v>
          </cell>
          <cell r="G247">
            <v>3366</v>
          </cell>
          <cell r="N247" t="str">
            <v>8000000000</v>
          </cell>
        </row>
        <row r="248">
          <cell r="C248">
            <v>0</v>
          </cell>
          <cell r="D248">
            <v>3367</v>
          </cell>
          <cell r="G248">
            <v>3366</v>
          </cell>
          <cell r="N248" t="str">
            <v>8001000000</v>
          </cell>
        </row>
        <row r="249">
          <cell r="C249">
            <v>0</v>
          </cell>
          <cell r="D249">
            <v>133670.79999999999</v>
          </cell>
          <cell r="G249">
            <v>134323.79999999999</v>
          </cell>
          <cell r="N249" t="str">
            <v>9000000000</v>
          </cell>
        </row>
        <row r="250">
          <cell r="C250">
            <v>0</v>
          </cell>
          <cell r="D250">
            <v>5860</v>
          </cell>
          <cell r="G250">
            <v>5868</v>
          </cell>
          <cell r="N250" t="str">
            <v>9001000000</v>
          </cell>
        </row>
        <row r="251">
          <cell r="C251">
            <v>0</v>
          </cell>
          <cell r="D251">
            <v>92167.8</v>
          </cell>
          <cell r="G251">
            <v>92802.8</v>
          </cell>
          <cell r="N251" t="str">
            <v>9002000000</v>
          </cell>
        </row>
        <row r="252">
          <cell r="C252">
            <v>0</v>
          </cell>
          <cell r="D252">
            <v>29004</v>
          </cell>
          <cell r="G252">
            <v>29014</v>
          </cell>
          <cell r="N252" t="str">
            <v>9003000000</v>
          </cell>
        </row>
        <row r="253">
          <cell r="C253">
            <v>0</v>
          </cell>
          <cell r="D253">
            <v>6638</v>
          </cell>
          <cell r="G253">
            <v>6638</v>
          </cell>
          <cell r="N253" t="str">
            <v>9004000000</v>
          </cell>
        </row>
        <row r="254">
          <cell r="C254">
            <v>0</v>
          </cell>
          <cell r="D254">
            <v>1</v>
          </cell>
          <cell r="G254">
            <v>1</v>
          </cell>
          <cell r="N254" t="str">
            <v>9005000000</v>
          </cell>
        </row>
        <row r="255">
          <cell r="C255">
            <v>0</v>
          </cell>
          <cell r="D255">
            <v>757209</v>
          </cell>
          <cell r="G255">
            <v>757209</v>
          </cell>
          <cell r="N255" t="str">
            <v>9500000000</v>
          </cell>
        </row>
        <row r="256">
          <cell r="C256">
            <v>0</v>
          </cell>
          <cell r="D256">
            <v>757209</v>
          </cell>
          <cell r="G256">
            <v>757209</v>
          </cell>
          <cell r="N256" t="str">
            <v>9501000000</v>
          </cell>
        </row>
        <row r="257">
          <cell r="C257">
            <v>0</v>
          </cell>
          <cell r="D257">
            <v>757209</v>
          </cell>
          <cell r="G257">
            <v>757209</v>
          </cell>
          <cell r="N257" t="str">
            <v>9501010000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1">
          <cell r="D11">
            <v>416058364.5</v>
          </cell>
          <cell r="E11">
            <v>253796918.5</v>
          </cell>
          <cell r="H11">
            <v>259595601.30000001</v>
          </cell>
        </row>
        <row r="12">
          <cell r="D12">
            <v>416058364.5</v>
          </cell>
          <cell r="E12">
            <v>253796918.5</v>
          </cell>
          <cell r="H12">
            <v>259595601.30000001</v>
          </cell>
        </row>
        <row r="13">
          <cell r="D13">
            <v>349948169.69999999</v>
          </cell>
          <cell r="E13">
            <v>147176218.5</v>
          </cell>
          <cell r="H13">
            <v>152974901.30000001</v>
          </cell>
        </row>
        <row r="14">
          <cell r="D14">
            <v>120155879.3</v>
          </cell>
          <cell r="E14">
            <v>131613315.40000001</v>
          </cell>
          <cell r="H14">
            <v>137378208.80000001</v>
          </cell>
        </row>
        <row r="15">
          <cell r="D15">
            <v>52582316</v>
          </cell>
          <cell r="E15">
            <v>67235761.799999997</v>
          </cell>
          <cell r="H15">
            <v>67072749.399999999</v>
          </cell>
        </row>
        <row r="16">
          <cell r="D16">
            <v>46836137.700000003</v>
          </cell>
          <cell r="E16">
            <v>60873056.899999999</v>
          </cell>
          <cell r="H16">
            <v>60732018.199999996</v>
          </cell>
        </row>
        <row r="17">
          <cell r="D17">
            <v>894560.2</v>
          </cell>
          <cell r="E17">
            <v>343338</v>
          </cell>
          <cell r="H17">
            <v>343338</v>
          </cell>
        </row>
        <row r="18">
          <cell r="D18">
            <v>10048</v>
          </cell>
          <cell r="E18">
            <v>0</v>
          </cell>
          <cell r="H18">
            <v>0</v>
          </cell>
        </row>
        <row r="19">
          <cell r="D19">
            <v>4670445.9000000004</v>
          </cell>
          <cell r="E19">
            <v>5162944.7</v>
          </cell>
          <cell r="H19">
            <v>5162944.7</v>
          </cell>
        </row>
        <row r="20">
          <cell r="D20">
            <v>152733</v>
          </cell>
          <cell r="E20">
            <v>856422.2</v>
          </cell>
          <cell r="H20">
            <v>834448.5</v>
          </cell>
        </row>
        <row r="21">
          <cell r="D21">
            <v>18391.3</v>
          </cell>
          <cell r="E21">
            <v>0</v>
          </cell>
          <cell r="H21">
            <v>0</v>
          </cell>
        </row>
        <row r="22">
          <cell r="D22">
            <v>6348093.0999999996</v>
          </cell>
          <cell r="E22">
            <v>7389746.7000000002</v>
          </cell>
          <cell r="H22">
            <v>7371815.2999999998</v>
          </cell>
        </row>
        <row r="23">
          <cell r="D23">
            <v>5381211.5999999996</v>
          </cell>
          <cell r="E23">
            <v>6046043</v>
          </cell>
          <cell r="H23">
            <v>6031371.7999999998</v>
          </cell>
        </row>
        <row r="24">
          <cell r="D24">
            <v>4459430.3</v>
          </cell>
          <cell r="E24">
            <v>4702970</v>
          </cell>
          <cell r="H24">
            <v>4691559.0999999996</v>
          </cell>
        </row>
        <row r="25">
          <cell r="D25">
            <v>236035.3</v>
          </cell>
          <cell r="E25">
            <v>335928</v>
          </cell>
          <cell r="H25">
            <v>335112.90000000002</v>
          </cell>
        </row>
        <row r="26">
          <cell r="D26">
            <v>455887.9</v>
          </cell>
          <cell r="E26">
            <v>671217</v>
          </cell>
          <cell r="H26">
            <v>669586.9</v>
          </cell>
        </row>
        <row r="27">
          <cell r="D27">
            <v>229858.3</v>
          </cell>
          <cell r="E27">
            <v>335928</v>
          </cell>
          <cell r="H27">
            <v>335112.90000000002</v>
          </cell>
        </row>
        <row r="28">
          <cell r="D28">
            <v>966881.3</v>
          </cell>
          <cell r="E28">
            <v>1343703.7</v>
          </cell>
          <cell r="H28">
            <v>1340443.5</v>
          </cell>
        </row>
        <row r="29">
          <cell r="D29">
            <v>59533028.399999999</v>
          </cell>
          <cell r="E29">
            <v>56987806.899999999</v>
          </cell>
          <cell r="H29">
            <v>62933644.100000001</v>
          </cell>
        </row>
        <row r="30">
          <cell r="D30">
            <v>1316587.3999999999</v>
          </cell>
          <cell r="E30">
            <v>1067527.3</v>
          </cell>
          <cell r="H30">
            <v>1057828.7</v>
          </cell>
        </row>
        <row r="31">
          <cell r="D31">
            <v>1941272</v>
          </cell>
          <cell r="E31">
            <v>1966166.1</v>
          </cell>
          <cell r="H31">
            <v>1965866.1</v>
          </cell>
        </row>
        <row r="32">
          <cell r="D32">
            <v>6061793.5999999996</v>
          </cell>
          <cell r="E32">
            <v>7723622</v>
          </cell>
          <cell r="H32">
            <v>7723144.9000000004</v>
          </cell>
        </row>
        <row r="33">
          <cell r="D33">
            <v>5537538.4000000004</v>
          </cell>
          <cell r="E33">
            <v>5920702.2999999998</v>
          </cell>
          <cell r="H33">
            <v>5913949.7999999998</v>
          </cell>
        </row>
        <row r="34">
          <cell r="D34">
            <v>1385686.7</v>
          </cell>
          <cell r="E34">
            <v>1520980</v>
          </cell>
          <cell r="H34">
            <v>1516157.3</v>
          </cell>
        </row>
        <row r="35">
          <cell r="D35">
            <v>580068.5</v>
          </cell>
          <cell r="E35">
            <v>755720.9</v>
          </cell>
          <cell r="H35">
            <v>755227.4</v>
          </cell>
        </row>
        <row r="36">
          <cell r="D36">
            <v>2032797.8</v>
          </cell>
          <cell r="E36">
            <v>2304444.2000000002</v>
          </cell>
          <cell r="H36">
            <v>2302604.9000000004</v>
          </cell>
        </row>
        <row r="37">
          <cell r="D37">
            <v>1044215.3</v>
          </cell>
          <cell r="E37">
            <v>530719.6</v>
          </cell>
          <cell r="H37">
            <v>527744.6</v>
          </cell>
        </row>
        <row r="38">
          <cell r="D38">
            <v>306012.90000000002</v>
          </cell>
          <cell r="E38">
            <v>236297.2</v>
          </cell>
          <cell r="H38">
            <v>235813.7</v>
          </cell>
        </row>
        <row r="39">
          <cell r="D39">
            <v>40716.800000000003</v>
          </cell>
          <cell r="E39">
            <v>0</v>
          </cell>
          <cell r="H39">
            <v>-1427.5</v>
          </cell>
        </row>
        <row r="40">
          <cell r="D40">
            <v>2169818.1</v>
          </cell>
          <cell r="E40">
            <v>204262.6</v>
          </cell>
          <cell r="H40">
            <v>193799.30000000002</v>
          </cell>
        </row>
        <row r="41">
          <cell r="D41">
            <v>446605.4</v>
          </cell>
          <cell r="E41">
            <v>85979.9</v>
          </cell>
          <cell r="H41">
            <v>85979.9</v>
          </cell>
        </row>
        <row r="42">
          <cell r="D42">
            <v>1318165.8</v>
          </cell>
          <cell r="E42">
            <v>48677.5</v>
          </cell>
          <cell r="H42">
            <v>38214.199999999997</v>
          </cell>
        </row>
        <row r="43">
          <cell r="D43">
            <v>3020.4</v>
          </cell>
          <cell r="E43">
            <v>4395</v>
          </cell>
          <cell r="H43">
            <v>4395</v>
          </cell>
        </row>
        <row r="44">
          <cell r="D44">
            <v>372454.6</v>
          </cell>
          <cell r="E44">
            <v>61310.2</v>
          </cell>
          <cell r="H44">
            <v>61310.2</v>
          </cell>
        </row>
        <row r="45">
          <cell r="D45">
            <v>29572</v>
          </cell>
          <cell r="E45">
            <v>3900</v>
          </cell>
          <cell r="H45">
            <v>3900</v>
          </cell>
        </row>
        <row r="46">
          <cell r="D46">
            <v>203910.5</v>
          </cell>
          <cell r="E46">
            <v>179397.5</v>
          </cell>
          <cell r="H46">
            <v>177597.5</v>
          </cell>
        </row>
        <row r="47">
          <cell r="D47">
            <v>233153.3</v>
          </cell>
          <cell r="E47">
            <v>91998.399999999994</v>
          </cell>
          <cell r="H47">
            <v>91998.399999999994</v>
          </cell>
        </row>
        <row r="48">
          <cell r="D48">
            <v>2576.9</v>
          </cell>
          <cell r="E48">
            <v>1300</v>
          </cell>
          <cell r="H48">
            <v>1300</v>
          </cell>
        </row>
        <row r="49">
          <cell r="D49">
            <v>2439557.5</v>
          </cell>
          <cell r="E49">
            <v>1631291</v>
          </cell>
          <cell r="H49">
            <v>1629902.7</v>
          </cell>
        </row>
        <row r="50">
          <cell r="D50">
            <v>9522.5</v>
          </cell>
          <cell r="E50">
            <v>10000</v>
          </cell>
          <cell r="H50">
            <v>10000</v>
          </cell>
        </row>
        <row r="51">
          <cell r="D51">
            <v>8834289.0999999996</v>
          </cell>
          <cell r="E51">
            <v>1630198.6</v>
          </cell>
          <cell r="H51">
            <v>7628311.0999999996</v>
          </cell>
        </row>
        <row r="52">
          <cell r="D52">
            <v>294847.3</v>
          </cell>
          <cell r="E52">
            <v>105052</v>
          </cell>
          <cell r="H52">
            <v>105052</v>
          </cell>
        </row>
        <row r="53">
          <cell r="D53">
            <v>121219.6</v>
          </cell>
          <cell r="E53">
            <v>120688.8</v>
          </cell>
          <cell r="H53">
            <v>119839</v>
          </cell>
        </row>
        <row r="54">
          <cell r="D54">
            <v>5208.2</v>
          </cell>
          <cell r="E54">
            <v>1800</v>
          </cell>
          <cell r="H54">
            <v>1800</v>
          </cell>
        </row>
        <row r="55">
          <cell r="D55">
            <v>206218.3</v>
          </cell>
          <cell r="E55">
            <v>237696.5</v>
          </cell>
          <cell r="H55">
            <v>229192.3</v>
          </cell>
        </row>
        <row r="56">
          <cell r="D56">
            <v>5627408.2000000002</v>
          </cell>
          <cell r="E56">
            <v>0</v>
          </cell>
          <cell r="H56">
            <v>0</v>
          </cell>
        </row>
        <row r="57">
          <cell r="D57">
            <v>1047381.9</v>
          </cell>
          <cell r="E57">
            <v>1194550</v>
          </cell>
          <cell r="H57">
            <v>1194550</v>
          </cell>
        </row>
        <row r="58">
          <cell r="D58">
            <v>169445.3</v>
          </cell>
          <cell r="E58">
            <v>3876767.3</v>
          </cell>
          <cell r="H58">
            <v>3876767.3</v>
          </cell>
        </row>
        <row r="59">
          <cell r="D59">
            <v>5704326.2000000002</v>
          </cell>
          <cell r="E59">
            <v>1723065.9</v>
          </cell>
          <cell r="H59">
            <v>1723065.9</v>
          </cell>
        </row>
        <row r="60">
          <cell r="D60">
            <v>0</v>
          </cell>
          <cell r="E60">
            <v>2939239.1</v>
          </cell>
          <cell r="H60">
            <v>2939239.1</v>
          </cell>
        </row>
        <row r="61">
          <cell r="D61">
            <v>87722</v>
          </cell>
          <cell r="E61">
            <v>59570.8</v>
          </cell>
          <cell r="H61">
            <v>59570.8</v>
          </cell>
        </row>
        <row r="62">
          <cell r="D62">
            <v>0</v>
          </cell>
          <cell r="E62">
            <v>10695301.5</v>
          </cell>
          <cell r="H62">
            <v>10695301.5</v>
          </cell>
        </row>
        <row r="63">
          <cell r="D63">
            <v>0</v>
          </cell>
          <cell r="E63">
            <v>10695301.5</v>
          </cell>
          <cell r="H63">
            <v>10695301.5</v>
          </cell>
        </row>
        <row r="64">
          <cell r="D64">
            <v>1084908.3999999999</v>
          </cell>
          <cell r="E64">
            <v>0</v>
          </cell>
          <cell r="H64">
            <v>0</v>
          </cell>
        </row>
        <row r="65">
          <cell r="D65">
            <v>1084908.3999999999</v>
          </cell>
          <cell r="E65">
            <v>0</v>
          </cell>
          <cell r="H65">
            <v>0</v>
          </cell>
        </row>
        <row r="66">
          <cell r="D66">
            <v>2183286.5</v>
          </cell>
          <cell r="E66">
            <v>215590.1</v>
          </cell>
          <cell r="H66">
            <v>215590.1</v>
          </cell>
        </row>
        <row r="67">
          <cell r="D67">
            <v>786627.3</v>
          </cell>
          <cell r="E67">
            <v>0</v>
          </cell>
          <cell r="H67">
            <v>0</v>
          </cell>
        </row>
        <row r="68">
          <cell r="D68">
            <v>0</v>
          </cell>
          <cell r="E68">
            <v>2823.6</v>
          </cell>
          <cell r="H68">
            <v>2823.6</v>
          </cell>
        </row>
        <row r="69">
          <cell r="D69">
            <v>210710.2</v>
          </cell>
          <cell r="E69">
            <v>207766.5</v>
          </cell>
          <cell r="H69">
            <v>207766.5</v>
          </cell>
        </row>
        <row r="70">
          <cell r="D70">
            <v>50585.1</v>
          </cell>
          <cell r="E70">
            <v>0</v>
          </cell>
          <cell r="H70">
            <v>0</v>
          </cell>
        </row>
        <row r="71">
          <cell r="D71">
            <v>1135363.8999999999</v>
          </cell>
          <cell r="E71">
            <v>5000</v>
          </cell>
          <cell r="H71">
            <v>5000</v>
          </cell>
        </row>
        <row r="72">
          <cell r="D72">
            <v>49224.5</v>
          </cell>
          <cell r="E72">
            <v>0</v>
          </cell>
          <cell r="H72">
            <v>0</v>
          </cell>
        </row>
        <row r="73">
          <cell r="D73">
            <v>542155.19999999995</v>
          </cell>
          <cell r="E73">
            <v>0</v>
          </cell>
          <cell r="H73">
            <v>0</v>
          </cell>
        </row>
        <row r="74">
          <cell r="D74">
            <v>778.6</v>
          </cell>
          <cell r="E74">
            <v>0</v>
          </cell>
          <cell r="H74">
            <v>0</v>
          </cell>
        </row>
        <row r="75">
          <cell r="D75">
            <v>151757.4</v>
          </cell>
          <cell r="E75">
            <v>0</v>
          </cell>
          <cell r="H75">
            <v>0</v>
          </cell>
        </row>
        <row r="76">
          <cell r="D76">
            <v>936016.3</v>
          </cell>
          <cell r="E76">
            <v>0</v>
          </cell>
          <cell r="H76">
            <v>0</v>
          </cell>
        </row>
        <row r="77">
          <cell r="D77">
            <v>25000</v>
          </cell>
          <cell r="E77">
            <v>0</v>
          </cell>
          <cell r="H77">
            <v>0</v>
          </cell>
        </row>
        <row r="78">
          <cell r="D78">
            <v>469319.7</v>
          </cell>
          <cell r="E78">
            <v>0</v>
          </cell>
          <cell r="H78">
            <v>0</v>
          </cell>
        </row>
        <row r="79">
          <cell r="D79">
            <v>4419.8999999999996</v>
          </cell>
          <cell r="E79">
            <v>15000</v>
          </cell>
          <cell r="H79">
            <v>15000</v>
          </cell>
        </row>
        <row r="80">
          <cell r="D80">
            <v>20657.099999999999</v>
          </cell>
          <cell r="E80">
            <v>0</v>
          </cell>
          <cell r="H80">
            <v>0</v>
          </cell>
        </row>
        <row r="81">
          <cell r="D81">
            <v>1487631.2</v>
          </cell>
          <cell r="E81">
            <v>5998810</v>
          </cell>
          <cell r="H81">
            <v>5998810</v>
          </cell>
        </row>
        <row r="82">
          <cell r="D82">
            <v>149306.4</v>
          </cell>
          <cell r="E82">
            <v>253673.3</v>
          </cell>
          <cell r="H82">
            <v>253673.3</v>
          </cell>
        </row>
        <row r="83">
          <cell r="D83">
            <v>1678.8</v>
          </cell>
          <cell r="E83">
            <v>1750</v>
          </cell>
          <cell r="H83">
            <v>1750</v>
          </cell>
        </row>
        <row r="84">
          <cell r="D84">
            <v>96197.1</v>
          </cell>
          <cell r="E84">
            <v>85907.6</v>
          </cell>
          <cell r="H84">
            <v>85907.6</v>
          </cell>
        </row>
        <row r="85">
          <cell r="D85">
            <v>20042.7</v>
          </cell>
          <cell r="E85">
            <v>8859</v>
          </cell>
          <cell r="H85">
            <v>8859</v>
          </cell>
        </row>
        <row r="86">
          <cell r="D86">
            <v>31387.9</v>
          </cell>
          <cell r="E86">
            <v>157156.70000000001</v>
          </cell>
          <cell r="H86">
            <v>157156.70000000001</v>
          </cell>
        </row>
        <row r="87">
          <cell r="D87">
            <v>3081.1</v>
          </cell>
          <cell r="E87">
            <v>0</v>
          </cell>
          <cell r="H87">
            <v>0</v>
          </cell>
        </row>
        <row r="88">
          <cell r="D88">
            <v>4696.1000000000004</v>
          </cell>
          <cell r="E88">
            <v>0</v>
          </cell>
          <cell r="H88">
            <v>0</v>
          </cell>
        </row>
        <row r="89">
          <cell r="D89">
            <v>5123</v>
          </cell>
          <cell r="E89">
            <v>0</v>
          </cell>
          <cell r="H89">
            <v>0</v>
          </cell>
        </row>
        <row r="90">
          <cell r="D90">
            <v>85273.3</v>
          </cell>
          <cell r="E90">
            <v>0</v>
          </cell>
          <cell r="H90">
            <v>0</v>
          </cell>
        </row>
        <row r="91">
          <cell r="D91">
            <v>2789545.2</v>
          </cell>
          <cell r="E91">
            <v>21376</v>
          </cell>
          <cell r="H91">
            <v>21376</v>
          </cell>
        </row>
        <row r="92">
          <cell r="D92">
            <v>1833850.1</v>
          </cell>
          <cell r="E92">
            <v>890370</v>
          </cell>
          <cell r="H92">
            <v>890370</v>
          </cell>
        </row>
        <row r="93">
          <cell r="D93">
            <v>10246.9</v>
          </cell>
          <cell r="E93">
            <v>0</v>
          </cell>
          <cell r="H93">
            <v>0</v>
          </cell>
        </row>
        <row r="94">
          <cell r="D94">
            <v>1800756.3</v>
          </cell>
          <cell r="E94">
            <v>871244.1</v>
          </cell>
          <cell r="H94">
            <v>871244.1</v>
          </cell>
        </row>
        <row r="95">
          <cell r="D95">
            <v>13159.9</v>
          </cell>
          <cell r="E95">
            <v>0</v>
          </cell>
          <cell r="H95">
            <v>0</v>
          </cell>
        </row>
        <row r="96">
          <cell r="D96">
            <v>5428.6</v>
          </cell>
          <cell r="E96">
            <v>0</v>
          </cell>
          <cell r="H96">
            <v>0</v>
          </cell>
        </row>
        <row r="97">
          <cell r="D97">
            <v>236.2</v>
          </cell>
          <cell r="E97">
            <v>0</v>
          </cell>
          <cell r="H97">
            <v>0</v>
          </cell>
        </row>
        <row r="98">
          <cell r="D98">
            <v>510</v>
          </cell>
          <cell r="E98">
            <v>1200</v>
          </cell>
          <cell r="H98">
            <v>1200</v>
          </cell>
        </row>
        <row r="99">
          <cell r="D99">
            <v>1093.5</v>
          </cell>
          <cell r="E99">
            <v>0</v>
          </cell>
          <cell r="H99">
            <v>0</v>
          </cell>
        </row>
        <row r="100">
          <cell r="D100">
            <v>1756.4</v>
          </cell>
          <cell r="E100">
            <v>4390.8999999999996</v>
          </cell>
          <cell r="H100">
            <v>4390.8999999999996</v>
          </cell>
        </row>
        <row r="101">
          <cell r="D101">
            <v>190</v>
          </cell>
          <cell r="E101">
            <v>0</v>
          </cell>
          <cell r="H101">
            <v>0</v>
          </cell>
        </row>
        <row r="102">
          <cell r="D102">
            <v>226.4</v>
          </cell>
          <cell r="E102">
            <v>13275</v>
          </cell>
          <cell r="H102">
            <v>13275</v>
          </cell>
        </row>
        <row r="103">
          <cell r="D103">
            <v>246</v>
          </cell>
          <cell r="E103">
            <v>260</v>
          </cell>
          <cell r="H103">
            <v>260</v>
          </cell>
        </row>
        <row r="104">
          <cell r="D104">
            <v>0</v>
          </cell>
          <cell r="E104">
            <v>190000</v>
          </cell>
          <cell r="H104">
            <v>190000</v>
          </cell>
        </row>
        <row r="105">
          <cell r="D105">
            <v>283440.09999999998</v>
          </cell>
          <cell r="E105">
            <v>204081.9</v>
          </cell>
          <cell r="H105">
            <v>204081.9</v>
          </cell>
        </row>
        <row r="106">
          <cell r="D106">
            <v>5840.3</v>
          </cell>
          <cell r="E106">
            <v>1600</v>
          </cell>
          <cell r="H106">
            <v>1600</v>
          </cell>
        </row>
        <row r="107">
          <cell r="D107">
            <v>14425</v>
          </cell>
          <cell r="E107">
            <v>2460000</v>
          </cell>
          <cell r="H107">
            <v>2460000</v>
          </cell>
        </row>
        <row r="108">
          <cell r="D108">
            <v>0</v>
          </cell>
          <cell r="E108">
            <v>8946</v>
          </cell>
          <cell r="H108">
            <v>8946</v>
          </cell>
        </row>
        <row r="109">
          <cell r="D109">
            <v>1692442.2</v>
          </cell>
          <cell r="E109">
            <v>0</v>
          </cell>
          <cell r="H109">
            <v>0</v>
          </cell>
        </row>
        <row r="110">
          <cell r="D110">
            <v>229792290.09999999</v>
          </cell>
          <cell r="E110">
            <v>15562903.1</v>
          </cell>
          <cell r="H110">
            <v>15596692.5</v>
          </cell>
        </row>
        <row r="111">
          <cell r="D111">
            <v>26789592.300000001</v>
          </cell>
          <cell r="E111">
            <v>8141430</v>
          </cell>
          <cell r="H111">
            <v>8141430</v>
          </cell>
        </row>
        <row r="112">
          <cell r="D112">
            <v>770000</v>
          </cell>
          <cell r="E112">
            <v>253000</v>
          </cell>
          <cell r="H112">
            <v>253000</v>
          </cell>
        </row>
        <row r="113">
          <cell r="D113">
            <v>25936622.399999999</v>
          </cell>
          <cell r="E113">
            <v>30000</v>
          </cell>
          <cell r="H113">
            <v>30000</v>
          </cell>
        </row>
        <row r="114">
          <cell r="D114">
            <v>82969.899999999994</v>
          </cell>
          <cell r="E114">
            <v>0</v>
          </cell>
          <cell r="H114">
            <v>0</v>
          </cell>
        </row>
        <row r="115">
          <cell r="D115">
            <v>0</v>
          </cell>
          <cell r="E115">
            <v>7858430</v>
          </cell>
          <cell r="H115">
            <v>7858430</v>
          </cell>
        </row>
        <row r="116">
          <cell r="D116">
            <v>197602418.09999999</v>
          </cell>
          <cell r="E116">
            <v>0</v>
          </cell>
          <cell r="H116">
            <v>0</v>
          </cell>
        </row>
        <row r="117">
          <cell r="D117">
            <v>197602418.09999999</v>
          </cell>
          <cell r="E117">
            <v>0</v>
          </cell>
          <cell r="H117">
            <v>0</v>
          </cell>
        </row>
        <row r="118">
          <cell r="D118">
            <v>0</v>
          </cell>
          <cell r="E118">
            <v>570175</v>
          </cell>
          <cell r="H118">
            <v>570175</v>
          </cell>
        </row>
        <row r="119">
          <cell r="D119">
            <v>0</v>
          </cell>
          <cell r="E119">
            <v>570175</v>
          </cell>
          <cell r="H119">
            <v>570175</v>
          </cell>
        </row>
        <row r="120">
          <cell r="D120">
            <v>4864081.7</v>
          </cell>
          <cell r="E120">
            <v>3797704.4</v>
          </cell>
          <cell r="H120">
            <v>3831493.8</v>
          </cell>
        </row>
        <row r="121">
          <cell r="D121">
            <v>13734</v>
          </cell>
          <cell r="E121">
            <v>0</v>
          </cell>
          <cell r="H121">
            <v>0</v>
          </cell>
        </row>
        <row r="122">
          <cell r="D122">
            <v>13734</v>
          </cell>
          <cell r="E122">
            <v>0</v>
          </cell>
          <cell r="H122">
            <v>0</v>
          </cell>
        </row>
        <row r="123">
          <cell r="D123">
            <v>80</v>
          </cell>
          <cell r="E123">
            <v>0</v>
          </cell>
          <cell r="H123">
            <v>0</v>
          </cell>
        </row>
        <row r="124">
          <cell r="D124">
            <v>80</v>
          </cell>
          <cell r="E124">
            <v>0</v>
          </cell>
          <cell r="H124">
            <v>0</v>
          </cell>
        </row>
        <row r="125">
          <cell r="D125">
            <v>5382.5</v>
          </cell>
          <cell r="E125">
            <v>0</v>
          </cell>
          <cell r="H125">
            <v>0</v>
          </cell>
        </row>
        <row r="126">
          <cell r="D126">
            <v>2782606.9</v>
          </cell>
          <cell r="E126">
            <v>56254</v>
          </cell>
          <cell r="H126">
            <v>53966.5</v>
          </cell>
        </row>
        <row r="127">
          <cell r="D127">
            <v>2062278.6</v>
          </cell>
          <cell r="E127">
            <v>3741450.4</v>
          </cell>
          <cell r="H127">
            <v>3777527.3</v>
          </cell>
        </row>
        <row r="128">
          <cell r="D128">
            <v>3965.9</v>
          </cell>
          <cell r="E128">
            <v>0</v>
          </cell>
          <cell r="H128">
            <v>0</v>
          </cell>
        </row>
        <row r="129">
          <cell r="D129">
            <v>969473.1</v>
          </cell>
          <cell r="E129">
            <v>2127106.1</v>
          </cell>
          <cell r="H129">
            <v>2127106.1</v>
          </cell>
        </row>
        <row r="130">
          <cell r="D130">
            <v>304052</v>
          </cell>
          <cell r="E130">
            <v>433136.5</v>
          </cell>
          <cell r="H130">
            <v>433136.5</v>
          </cell>
        </row>
        <row r="131">
          <cell r="D131">
            <v>2291.5</v>
          </cell>
          <cell r="E131">
            <v>37569.4</v>
          </cell>
          <cell r="H131">
            <v>37569.4</v>
          </cell>
        </row>
        <row r="132">
          <cell r="D132">
            <v>4000</v>
          </cell>
          <cell r="E132">
            <v>0</v>
          </cell>
          <cell r="H132">
            <v>0</v>
          </cell>
        </row>
        <row r="133">
          <cell r="D133">
            <v>0</v>
          </cell>
          <cell r="E133">
            <v>950</v>
          </cell>
          <cell r="H133">
            <v>950</v>
          </cell>
        </row>
        <row r="134">
          <cell r="D134">
            <v>219166.4</v>
          </cell>
          <cell r="E134">
            <v>1114991.8999999999</v>
          </cell>
          <cell r="H134">
            <v>1114716.8999999999</v>
          </cell>
        </row>
        <row r="135">
          <cell r="D135">
            <v>433661.7</v>
          </cell>
          <cell r="E135">
            <v>1200</v>
          </cell>
          <cell r="H135">
            <v>1200</v>
          </cell>
        </row>
        <row r="136">
          <cell r="D136">
            <v>125668</v>
          </cell>
          <cell r="E136">
            <v>26496.5</v>
          </cell>
          <cell r="H136">
            <v>62848.4</v>
          </cell>
        </row>
        <row r="137">
          <cell r="D137">
            <v>295785</v>
          </cell>
          <cell r="E137">
            <v>3032880.1</v>
          </cell>
          <cell r="H137">
            <v>3032880.1</v>
          </cell>
        </row>
        <row r="138">
          <cell r="D138">
            <v>295785</v>
          </cell>
          <cell r="E138">
            <v>3032880.1</v>
          </cell>
          <cell r="H138">
            <v>3032880.1</v>
          </cell>
        </row>
        <row r="139">
          <cell r="D139">
            <v>1964.8</v>
          </cell>
          <cell r="E139">
            <v>20713.599999999999</v>
          </cell>
          <cell r="H139">
            <v>20713.599999999999</v>
          </cell>
        </row>
        <row r="140">
          <cell r="D140">
            <v>1339.7</v>
          </cell>
          <cell r="E140">
            <v>20630.5</v>
          </cell>
          <cell r="H140">
            <v>20630.5</v>
          </cell>
        </row>
        <row r="141">
          <cell r="D141">
            <v>625.1</v>
          </cell>
          <cell r="E141">
            <v>83.1</v>
          </cell>
          <cell r="H141">
            <v>83.1</v>
          </cell>
        </row>
        <row r="142">
          <cell r="D142">
            <v>238448.3</v>
          </cell>
          <cell r="E142">
            <v>0</v>
          </cell>
          <cell r="H142">
            <v>0</v>
          </cell>
        </row>
        <row r="143">
          <cell r="D143">
            <v>238448.3</v>
          </cell>
          <cell r="E143">
            <v>0</v>
          </cell>
          <cell r="H143">
            <v>0</v>
          </cell>
        </row>
        <row r="144">
          <cell r="D144">
            <v>66110195.100000001</v>
          </cell>
          <cell r="E144">
            <v>106620700</v>
          </cell>
          <cell r="H144">
            <v>106620700</v>
          </cell>
        </row>
        <row r="145">
          <cell r="D145">
            <v>63307387.399999999</v>
          </cell>
          <cell r="E145">
            <v>106620700</v>
          </cell>
          <cell r="H145">
            <v>106620700</v>
          </cell>
        </row>
        <row r="146">
          <cell r="D146">
            <v>1162034.2</v>
          </cell>
          <cell r="E146">
            <v>0</v>
          </cell>
          <cell r="H146">
            <v>0</v>
          </cell>
        </row>
        <row r="147">
          <cell r="D147">
            <v>52065678.100000001</v>
          </cell>
          <cell r="E147">
            <v>95800000</v>
          </cell>
          <cell r="H147">
            <v>95800000</v>
          </cell>
        </row>
        <row r="148">
          <cell r="D148">
            <v>10079675.1</v>
          </cell>
          <cell r="E148">
            <v>10820700</v>
          </cell>
          <cell r="H148">
            <v>10820700</v>
          </cell>
        </row>
        <row r="149">
          <cell r="D149">
            <v>1420000</v>
          </cell>
          <cell r="E149">
            <v>0</v>
          </cell>
          <cell r="H149">
            <v>0</v>
          </cell>
        </row>
        <row r="150">
          <cell r="D150">
            <v>1420000</v>
          </cell>
          <cell r="E150">
            <v>0</v>
          </cell>
          <cell r="H150">
            <v>0</v>
          </cell>
        </row>
        <row r="151">
          <cell r="D151">
            <v>25635.7</v>
          </cell>
          <cell r="E151">
            <v>0</v>
          </cell>
          <cell r="H151">
            <v>0</v>
          </cell>
        </row>
        <row r="152">
          <cell r="D152">
            <v>25635.7</v>
          </cell>
          <cell r="E152">
            <v>0</v>
          </cell>
          <cell r="H152">
            <v>0</v>
          </cell>
        </row>
        <row r="153">
          <cell r="D153">
            <v>1357172</v>
          </cell>
          <cell r="E153">
            <v>0</v>
          </cell>
          <cell r="H153">
            <v>0</v>
          </cell>
        </row>
        <row r="154">
          <cell r="D154">
            <v>1357172</v>
          </cell>
          <cell r="E154">
            <v>0</v>
          </cell>
          <cell r="H154">
            <v>0</v>
          </cell>
        </row>
        <row r="155">
          <cell r="D155">
            <v>23976494</v>
          </cell>
          <cell r="E155">
            <v>253796918.5</v>
          </cell>
          <cell r="H155">
            <v>259595601.30000001</v>
          </cell>
        </row>
        <row r="156">
          <cell r="D156">
            <v>0</v>
          </cell>
          <cell r="E156">
            <v>10820700</v>
          </cell>
          <cell r="H156">
            <v>10820700</v>
          </cell>
        </row>
        <row r="157">
          <cell r="D157">
            <v>42242.5</v>
          </cell>
          <cell r="E157">
            <v>0</v>
          </cell>
          <cell r="H157">
            <v>0</v>
          </cell>
        </row>
        <row r="158">
          <cell r="D158">
            <v>4902416.8</v>
          </cell>
          <cell r="E158">
            <v>3616227</v>
          </cell>
          <cell r="H158">
            <v>3616227</v>
          </cell>
        </row>
        <row r="159">
          <cell r="D159">
            <v>3333175.3</v>
          </cell>
          <cell r="E159">
            <v>1091810.6000000001</v>
          </cell>
          <cell r="H159">
            <v>1091810.6000000001</v>
          </cell>
        </row>
        <row r="160">
          <cell r="D160">
            <v>15698659.699999999</v>
          </cell>
          <cell r="E160">
            <v>238268180.90000001</v>
          </cell>
          <cell r="H160">
            <v>244066863.70000002</v>
          </cell>
        </row>
        <row r="161">
          <cell r="D161">
            <v>0</v>
          </cell>
          <cell r="E161">
            <v>2403</v>
          </cell>
          <cell r="H161">
            <v>2403</v>
          </cell>
        </row>
        <row r="162">
          <cell r="D162">
            <v>0</v>
          </cell>
          <cell r="E162">
            <v>2403</v>
          </cell>
          <cell r="H162">
            <v>2403</v>
          </cell>
        </row>
        <row r="163">
          <cell r="D163">
            <v>0</v>
          </cell>
          <cell r="E163">
            <v>13654</v>
          </cell>
          <cell r="H163">
            <v>13869</v>
          </cell>
        </row>
        <row r="164">
          <cell r="D164">
            <v>0</v>
          </cell>
          <cell r="E164">
            <v>3399</v>
          </cell>
          <cell r="H164">
            <v>3408</v>
          </cell>
        </row>
        <row r="165">
          <cell r="D165">
            <v>0</v>
          </cell>
          <cell r="E165">
            <v>5819</v>
          </cell>
          <cell r="H165">
            <v>6017</v>
          </cell>
        </row>
        <row r="166">
          <cell r="D166">
            <v>0</v>
          </cell>
          <cell r="E166">
            <v>2223</v>
          </cell>
          <cell r="H166">
            <v>2230</v>
          </cell>
        </row>
        <row r="167">
          <cell r="D167">
            <v>0</v>
          </cell>
          <cell r="E167">
            <v>2213</v>
          </cell>
          <cell r="H167">
            <v>2214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arrier94 "/>
      <sheetName val="tbarrier94 NV"/>
      <sheetName val="Evlot°effectifsEPN"/>
      <sheetName val="rglmtbfonds"/>
      <sheetName val="var°arrr"/>
      <sheetName val="arrtrsr"/>
      <sheetName val="nta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Direction de la Prévision/MEFP</v>
          </cell>
        </row>
        <row r="2">
          <cell r="A2">
            <v>36220.779373611113</v>
          </cell>
        </row>
        <row r="3">
          <cell r="A3" t="str">
            <v>Arriérés du Trésor</v>
          </cell>
          <cell r="AI3" t="str">
            <v>juin</v>
          </cell>
          <cell r="AJ3" t="str">
            <v>juillet</v>
          </cell>
        </row>
        <row r="4">
          <cell r="A4" t="str">
            <v>En millions de francs CFA</v>
          </cell>
          <cell r="AI4">
            <v>1994</v>
          </cell>
          <cell r="AJ4">
            <v>1994</v>
          </cell>
        </row>
        <row r="5">
          <cell r="AA5" t="str">
            <v xml:space="preserve"> B A L A N C E    P R O V I S O I R E    I</v>
          </cell>
        </row>
        <row r="6">
          <cell r="B6" t="str">
            <v>1991</v>
          </cell>
          <cell r="C6" t="str">
            <v>1991</v>
          </cell>
          <cell r="D6" t="str">
            <v>1991</v>
          </cell>
          <cell r="E6" t="str">
            <v>1991</v>
          </cell>
          <cell r="F6" t="str">
            <v>1991</v>
          </cell>
          <cell r="G6" t="str">
            <v>1991</v>
          </cell>
          <cell r="H6" t="str">
            <v>1991</v>
          </cell>
          <cell r="I6" t="str">
            <v>1992</v>
          </cell>
          <cell r="J6" t="str">
            <v>1992</v>
          </cell>
          <cell r="K6" t="str">
            <v>1992</v>
          </cell>
          <cell r="L6" t="str">
            <v>1992</v>
          </cell>
          <cell r="M6" t="str">
            <v>1992</v>
          </cell>
          <cell r="N6" t="str">
            <v>1992</v>
          </cell>
          <cell r="O6" t="str">
            <v>1992</v>
          </cell>
          <cell r="P6" t="str">
            <v>1992</v>
          </cell>
          <cell r="Q6" t="str">
            <v>1992</v>
          </cell>
          <cell r="R6" t="str">
            <v>1992</v>
          </cell>
          <cell r="S6" t="str">
            <v>1992</v>
          </cell>
          <cell r="T6" t="str">
            <v>1992</v>
          </cell>
          <cell r="U6" t="str">
            <v>1992</v>
          </cell>
          <cell r="V6" t="str">
            <v>1992</v>
          </cell>
          <cell r="W6" t="str">
            <v xml:space="preserve">   1992</v>
          </cell>
          <cell r="X6" t="str">
            <v>1992</v>
          </cell>
          <cell r="Y6" t="str">
            <v>1992</v>
          </cell>
          <cell r="Z6" t="str">
            <v>1992</v>
          </cell>
          <cell r="AA6" t="str">
            <v xml:space="preserve">   1992</v>
          </cell>
          <cell r="AB6" t="str">
            <v>1992</v>
          </cell>
          <cell r="AC6" t="str">
            <v>1992</v>
          </cell>
          <cell r="AD6" t="str">
            <v>1992</v>
          </cell>
          <cell r="AE6" t="str">
            <v xml:space="preserve">     déc.</v>
          </cell>
          <cell r="AF6" t="str">
            <v xml:space="preserve"> déc.</v>
          </cell>
          <cell r="AG6" t="str">
            <v xml:space="preserve"> déc.</v>
          </cell>
          <cell r="AH6" t="str">
            <v xml:space="preserve"> déc.</v>
          </cell>
        </row>
        <row r="7">
          <cell r="B7" t="str">
            <v>mars</v>
          </cell>
          <cell r="C7" t="str">
            <v>juin</v>
          </cell>
          <cell r="D7" t="str">
            <v>sept.</v>
          </cell>
          <cell r="E7" t="str">
            <v>déc.</v>
          </cell>
          <cell r="F7" t="str">
            <v>déc.</v>
          </cell>
          <cell r="G7" t="str">
            <v>déc.</v>
          </cell>
          <cell r="H7" t="str">
            <v>déc.</v>
          </cell>
          <cell r="I7" t="str">
            <v xml:space="preserve"> 1er.Tr.</v>
          </cell>
          <cell r="J7" t="str">
            <v xml:space="preserve"> 2er.Tr.</v>
          </cell>
          <cell r="K7" t="str">
            <v xml:space="preserve"> août</v>
          </cell>
          <cell r="L7" t="str">
            <v xml:space="preserve"> août</v>
          </cell>
          <cell r="M7" t="str">
            <v xml:space="preserve"> août</v>
          </cell>
          <cell r="N7" t="str">
            <v xml:space="preserve"> août</v>
          </cell>
          <cell r="O7" t="str">
            <v xml:space="preserve"> sept.</v>
          </cell>
          <cell r="P7" t="str">
            <v xml:space="preserve"> sept.</v>
          </cell>
          <cell r="Q7" t="str">
            <v xml:space="preserve"> sept.</v>
          </cell>
          <cell r="R7" t="str">
            <v xml:space="preserve"> sept.</v>
          </cell>
          <cell r="S7" t="str">
            <v xml:space="preserve"> oct.</v>
          </cell>
          <cell r="T7" t="str">
            <v xml:space="preserve"> oct.</v>
          </cell>
          <cell r="U7" t="str">
            <v xml:space="preserve"> oct.</v>
          </cell>
          <cell r="V7" t="str">
            <v xml:space="preserve"> oct.</v>
          </cell>
          <cell r="W7" t="str">
            <v xml:space="preserve">   nov.</v>
          </cell>
          <cell r="X7" t="str">
            <v xml:space="preserve"> nov.</v>
          </cell>
          <cell r="Y7" t="str">
            <v xml:space="preserve"> nov.</v>
          </cell>
          <cell r="Z7" t="str">
            <v xml:space="preserve"> nov.</v>
          </cell>
          <cell r="AA7" t="str">
            <v xml:space="preserve">     déc.</v>
          </cell>
          <cell r="AB7" t="str">
            <v xml:space="preserve"> déc.</v>
          </cell>
          <cell r="AC7" t="str">
            <v xml:space="preserve"> déc.</v>
          </cell>
          <cell r="AD7" t="str">
            <v xml:space="preserve"> déc.</v>
          </cell>
          <cell r="AE7">
            <v>1992</v>
          </cell>
          <cell r="AF7">
            <v>1992</v>
          </cell>
          <cell r="AG7">
            <v>1992</v>
          </cell>
          <cell r="AH7">
            <v>1992</v>
          </cell>
        </row>
        <row r="8">
          <cell r="F8" t="str">
            <v xml:space="preserve">    2/</v>
          </cell>
          <cell r="G8" t="str">
            <v xml:space="preserve">    2/</v>
          </cell>
          <cell r="H8" t="str">
            <v xml:space="preserve">    2/</v>
          </cell>
          <cell r="K8" t="str">
            <v xml:space="preserve"> balance</v>
          </cell>
          <cell r="O8" t="str">
            <v xml:space="preserve"> balance</v>
          </cell>
          <cell r="S8" t="str">
            <v xml:space="preserve"> balance</v>
          </cell>
          <cell r="W8" t="str">
            <v xml:space="preserve">   balance</v>
          </cell>
          <cell r="AA8" t="str">
            <v xml:space="preserve">    tb.bord</v>
          </cell>
          <cell r="AE8" t="str">
            <v xml:space="preserve">  tb.bord</v>
          </cell>
          <cell r="AG8" t="str">
            <v>titrisable</v>
          </cell>
          <cell r="AH8" t="str">
            <v xml:space="preserve"> non titr.</v>
          </cell>
        </row>
        <row r="9">
          <cell r="G9" t="str">
            <v>titrisable</v>
          </cell>
          <cell r="H9" t="str">
            <v xml:space="preserve"> non titr.</v>
          </cell>
          <cell r="K9" t="str">
            <v xml:space="preserve"> non titr.</v>
          </cell>
          <cell r="M9" t="str">
            <v>titrisable</v>
          </cell>
          <cell r="N9" t="str">
            <v xml:space="preserve"> non titr.</v>
          </cell>
          <cell r="O9" t="str">
            <v xml:space="preserve"> non titr.</v>
          </cell>
          <cell r="Q9" t="str">
            <v>titrisable</v>
          </cell>
          <cell r="R9" t="str">
            <v xml:space="preserve"> non titr.</v>
          </cell>
          <cell r="S9" t="str">
            <v xml:space="preserve"> non titr.</v>
          </cell>
          <cell r="U9" t="str">
            <v>titrisable</v>
          </cell>
          <cell r="V9" t="str">
            <v xml:space="preserve"> non titr.</v>
          </cell>
          <cell r="W9" t="str">
            <v xml:space="preserve">   non titr.</v>
          </cell>
          <cell r="Y9" t="str">
            <v>titrisable</v>
          </cell>
          <cell r="Z9" t="str">
            <v xml:space="preserve"> non titr.</v>
          </cell>
          <cell r="AC9" t="str">
            <v>titrisable</v>
          </cell>
          <cell r="AD9" t="str">
            <v xml:space="preserve"> non titr.</v>
          </cell>
          <cell r="AE9" t="str">
            <v xml:space="preserve">  bal.déf.</v>
          </cell>
          <cell r="AF9" t="str">
            <v xml:space="preserve">   4/</v>
          </cell>
          <cell r="AG9" t="str">
            <v xml:space="preserve">   4/</v>
          </cell>
          <cell r="AH9" t="str">
            <v xml:space="preserve">   4/</v>
          </cell>
        </row>
        <row r="11">
          <cell r="A11" t="str">
            <v>1- Décalage Engagements-Ordonnancements (1)</v>
          </cell>
          <cell r="B11" t="str">
            <v xml:space="preserve">     ....</v>
          </cell>
          <cell r="C11" t="str">
            <v xml:space="preserve">     ....</v>
          </cell>
          <cell r="D11" t="str">
            <v xml:space="preserve">     ....</v>
          </cell>
          <cell r="E11" t="str">
            <v xml:space="preserve">     ....</v>
          </cell>
          <cell r="F11">
            <v>31865</v>
          </cell>
          <cell r="G11">
            <v>20000</v>
          </cell>
          <cell r="H11">
            <v>2100</v>
          </cell>
          <cell r="I11" t="str">
            <v xml:space="preserve">     ....</v>
          </cell>
          <cell r="J11" t="str">
            <v xml:space="preserve">     ....</v>
          </cell>
          <cell r="K11">
            <v>25191</v>
          </cell>
          <cell r="L11">
            <v>38536</v>
          </cell>
          <cell r="M11">
            <v>13345</v>
          </cell>
          <cell r="N11">
            <v>25191</v>
          </cell>
          <cell r="O11">
            <v>25062</v>
          </cell>
          <cell r="P11">
            <v>38407</v>
          </cell>
          <cell r="Q11">
            <v>13345</v>
          </cell>
          <cell r="R11">
            <v>25062</v>
          </cell>
          <cell r="S11">
            <v>26820</v>
          </cell>
          <cell r="T11">
            <v>40165</v>
          </cell>
          <cell r="U11">
            <v>13345</v>
          </cell>
          <cell r="V11">
            <v>26820</v>
          </cell>
          <cell r="W11">
            <v>5861</v>
          </cell>
          <cell r="X11">
            <v>19206</v>
          </cell>
          <cell r="Y11">
            <v>13345</v>
          </cell>
          <cell r="Z11">
            <v>5861</v>
          </cell>
          <cell r="AA11">
            <v>34004</v>
          </cell>
          <cell r="AB11">
            <v>34004</v>
          </cell>
          <cell r="AC11">
            <v>13345</v>
          </cell>
          <cell r="AD11">
            <v>20659</v>
          </cell>
          <cell r="AE11">
            <v>37108</v>
          </cell>
          <cell r="AF11">
            <v>37108</v>
          </cell>
          <cell r="AG11">
            <v>13345</v>
          </cell>
          <cell r="AH11">
            <v>23763</v>
          </cell>
          <cell r="AI11">
            <v>21146</v>
          </cell>
          <cell r="AJ11">
            <v>21797</v>
          </cell>
        </row>
        <row r="12">
          <cell r="A12" t="str">
            <v xml:space="preserve">  Budget  t-1 (cpte 555 93 année t-1) </v>
          </cell>
          <cell r="B12">
            <v>8395</v>
          </cell>
          <cell r="C12">
            <v>6473</v>
          </cell>
          <cell r="D12">
            <v>5652</v>
          </cell>
          <cell r="E12">
            <v>2533</v>
          </cell>
          <cell r="F12">
            <v>2533</v>
          </cell>
          <cell r="I12">
            <v>13027</v>
          </cell>
          <cell r="J12">
            <v>8697</v>
          </cell>
          <cell r="K12">
            <v>6958</v>
          </cell>
          <cell r="L12">
            <v>6958</v>
          </cell>
          <cell r="N12">
            <v>6958</v>
          </cell>
          <cell r="O12">
            <v>6331</v>
          </cell>
          <cell r="R12">
            <v>6331</v>
          </cell>
          <cell r="S12">
            <v>6059</v>
          </cell>
          <cell r="V12">
            <v>6059</v>
          </cell>
          <cell r="W12">
            <v>5861</v>
          </cell>
          <cell r="Z12">
            <v>5861</v>
          </cell>
          <cell r="AA12">
            <v>5656</v>
          </cell>
          <cell r="AB12">
            <v>5656</v>
          </cell>
          <cell r="AD12">
            <v>5656</v>
          </cell>
          <cell r="AE12">
            <v>5656</v>
          </cell>
          <cell r="AF12">
            <v>5656</v>
          </cell>
          <cell r="AH12">
            <v>5656</v>
          </cell>
          <cell r="AI12">
            <v>7674</v>
          </cell>
          <cell r="AJ12">
            <v>6598</v>
          </cell>
        </row>
        <row r="13">
          <cell r="A13" t="str">
            <v xml:space="preserve">  Budget  t (données extra-comptables)</v>
          </cell>
          <cell r="B13" t="str">
            <v xml:space="preserve">     ....</v>
          </cell>
          <cell r="C13" t="str">
            <v xml:space="preserve">     ....</v>
          </cell>
          <cell r="D13" t="str">
            <v xml:space="preserve">     ....</v>
          </cell>
          <cell r="E13" t="str">
            <v xml:space="preserve">     ....</v>
          </cell>
          <cell r="F13">
            <v>29332</v>
          </cell>
          <cell r="I13" t="str">
            <v xml:space="preserve">     ....</v>
          </cell>
          <cell r="J13" t="str">
            <v xml:space="preserve">     ....</v>
          </cell>
          <cell r="K13">
            <v>18233</v>
          </cell>
          <cell r="L13">
            <v>31578</v>
          </cell>
          <cell r="M13">
            <v>13345</v>
          </cell>
          <cell r="N13">
            <v>18233</v>
          </cell>
          <cell r="O13">
            <v>18731</v>
          </cell>
          <cell r="Q13">
            <v>13345</v>
          </cell>
          <cell r="R13">
            <v>18731</v>
          </cell>
          <cell r="S13">
            <v>20761</v>
          </cell>
          <cell r="U13">
            <v>13345</v>
          </cell>
          <cell r="V13">
            <v>20761</v>
          </cell>
          <cell r="Y13">
            <v>13345</v>
          </cell>
          <cell r="AA13">
            <v>28348</v>
          </cell>
          <cell r="AB13">
            <v>28348</v>
          </cell>
          <cell r="AC13">
            <v>13345</v>
          </cell>
          <cell r="AD13">
            <v>15003</v>
          </cell>
          <cell r="AE13">
            <v>31452</v>
          </cell>
          <cell r="AF13">
            <v>31452</v>
          </cell>
          <cell r="AG13">
            <v>13345</v>
          </cell>
          <cell r="AH13">
            <v>18107</v>
          </cell>
          <cell r="AI13">
            <v>13472</v>
          </cell>
          <cell r="AJ13">
            <v>15199</v>
          </cell>
        </row>
        <row r="14">
          <cell r="A14" t="str">
            <v xml:space="preserve">          BGF</v>
          </cell>
          <cell r="AI14">
            <v>1546</v>
          </cell>
          <cell r="AJ14">
            <v>3793</v>
          </cell>
        </row>
        <row r="15">
          <cell r="A15" t="str">
            <v xml:space="preserve">          Budgets annexes</v>
          </cell>
          <cell r="AI15">
            <v>0</v>
          </cell>
          <cell r="AJ15">
            <v>0</v>
          </cell>
        </row>
        <row r="16">
          <cell r="A16" t="str">
            <v xml:space="preserve">          BSIE</v>
          </cell>
          <cell r="AI16">
            <v>11926</v>
          </cell>
          <cell r="AJ16">
            <v>11406</v>
          </cell>
        </row>
        <row r="17">
          <cell r="A17" t="str">
            <v xml:space="preserve">          Fonds entretien des routes</v>
          </cell>
          <cell r="AI17">
            <v>0</v>
          </cell>
          <cell r="AJ17">
            <v>0</v>
          </cell>
        </row>
        <row r="19">
          <cell r="A19" t="str">
            <v>2 - Décalage Ordonnancements-Paiements (1)</v>
          </cell>
          <cell r="B19">
            <v>74699</v>
          </cell>
          <cell r="C19">
            <v>86169</v>
          </cell>
          <cell r="D19">
            <v>64043</v>
          </cell>
          <cell r="E19">
            <v>67662</v>
          </cell>
          <cell r="F19">
            <v>66757</v>
          </cell>
          <cell r="G19">
            <v>35200</v>
          </cell>
          <cell r="H19">
            <v>31557</v>
          </cell>
          <cell r="I19">
            <v>16745</v>
          </cell>
          <cell r="J19">
            <v>16414</v>
          </cell>
          <cell r="K19">
            <v>55982</v>
          </cell>
          <cell r="L19">
            <v>98629</v>
          </cell>
          <cell r="M19">
            <v>35090</v>
          </cell>
          <cell r="N19">
            <v>63539</v>
          </cell>
          <cell r="O19">
            <v>54045</v>
          </cell>
          <cell r="P19">
            <v>104868</v>
          </cell>
          <cell r="Q19">
            <v>34960</v>
          </cell>
          <cell r="R19">
            <v>69908</v>
          </cell>
          <cell r="S19">
            <v>54769</v>
          </cell>
          <cell r="T19">
            <v>106405</v>
          </cell>
          <cell r="U19">
            <v>37030</v>
          </cell>
          <cell r="V19">
            <v>69375</v>
          </cell>
          <cell r="W19">
            <v>62454</v>
          </cell>
          <cell r="X19">
            <v>113046</v>
          </cell>
          <cell r="Y19">
            <v>36978</v>
          </cell>
          <cell r="Z19">
            <v>76068</v>
          </cell>
          <cell r="AA19">
            <v>60122</v>
          </cell>
          <cell r="AB19">
            <v>87161</v>
          </cell>
          <cell r="AC19">
            <v>32911</v>
          </cell>
          <cell r="AD19">
            <v>54250</v>
          </cell>
          <cell r="AE19">
            <v>60391</v>
          </cell>
          <cell r="AF19">
            <v>87199</v>
          </cell>
          <cell r="AG19">
            <v>32911</v>
          </cell>
          <cell r="AH19">
            <v>54288</v>
          </cell>
          <cell r="AI19">
            <v>74098</v>
          </cell>
          <cell r="AJ19">
            <v>84548</v>
          </cell>
        </row>
        <row r="21">
          <cell r="A21" t="str">
            <v>21 -  Différé ACCDP</v>
          </cell>
          <cell r="B21">
            <v>64555</v>
          </cell>
          <cell r="C21">
            <v>73796</v>
          </cell>
          <cell r="D21">
            <v>49468</v>
          </cell>
          <cell r="E21">
            <v>56551</v>
          </cell>
          <cell r="F21">
            <v>59476</v>
          </cell>
          <cell r="G21">
            <v>34955</v>
          </cell>
          <cell r="H21">
            <v>24521</v>
          </cell>
          <cell r="I21">
            <v>1793</v>
          </cell>
          <cell r="J21">
            <v>1822</v>
          </cell>
          <cell r="K21">
            <v>47932</v>
          </cell>
          <cell r="L21">
            <v>90579</v>
          </cell>
          <cell r="M21">
            <v>35090</v>
          </cell>
          <cell r="N21">
            <v>55489</v>
          </cell>
          <cell r="O21">
            <v>44702</v>
          </cell>
          <cell r="P21">
            <v>95525</v>
          </cell>
          <cell r="Q21">
            <v>34960</v>
          </cell>
          <cell r="R21">
            <v>60565</v>
          </cell>
          <cell r="S21">
            <v>45970</v>
          </cell>
          <cell r="T21">
            <v>97606</v>
          </cell>
          <cell r="U21">
            <v>37030</v>
          </cell>
          <cell r="V21">
            <v>60576</v>
          </cell>
          <cell r="W21">
            <v>53303</v>
          </cell>
          <cell r="X21">
            <v>104433</v>
          </cell>
          <cell r="Y21">
            <v>36978</v>
          </cell>
          <cell r="Z21">
            <v>67455</v>
          </cell>
          <cell r="AA21">
            <v>41278</v>
          </cell>
          <cell r="AB21">
            <v>68317</v>
          </cell>
          <cell r="AC21">
            <v>32911</v>
          </cell>
          <cell r="AD21">
            <v>35406</v>
          </cell>
          <cell r="AE21">
            <v>41285</v>
          </cell>
          <cell r="AF21">
            <v>68355</v>
          </cell>
          <cell r="AG21">
            <v>32911</v>
          </cell>
          <cell r="AH21">
            <v>35444</v>
          </cell>
          <cell r="AI21">
            <v>61279</v>
          </cell>
          <cell r="AJ21">
            <v>74036</v>
          </cell>
        </row>
        <row r="22">
          <cell r="A22" t="str">
            <v xml:space="preserve">   Journées SACO</v>
          </cell>
          <cell r="B22">
            <v>62153</v>
          </cell>
          <cell r="C22">
            <v>65879</v>
          </cell>
          <cell r="D22">
            <v>47521</v>
          </cell>
          <cell r="E22">
            <v>54149</v>
          </cell>
          <cell r="F22">
            <v>50690</v>
          </cell>
          <cell r="G22">
            <v>26169</v>
          </cell>
          <cell r="H22">
            <v>24521</v>
          </cell>
          <cell r="I22">
            <v>1772</v>
          </cell>
          <cell r="J22">
            <v>1801</v>
          </cell>
          <cell r="K22">
            <v>39271</v>
          </cell>
          <cell r="L22">
            <v>81658</v>
          </cell>
          <cell r="M22">
            <v>26169</v>
          </cell>
          <cell r="N22">
            <v>55489</v>
          </cell>
          <cell r="O22">
            <v>44702</v>
          </cell>
          <cell r="P22">
            <v>86734</v>
          </cell>
          <cell r="Q22">
            <v>26169</v>
          </cell>
          <cell r="R22">
            <v>60565</v>
          </cell>
          <cell r="S22">
            <v>45970</v>
          </cell>
          <cell r="T22">
            <v>88825</v>
          </cell>
          <cell r="U22">
            <v>28249</v>
          </cell>
          <cell r="V22">
            <v>60576</v>
          </cell>
          <cell r="W22">
            <v>52306</v>
          </cell>
          <cell r="X22">
            <v>94707</v>
          </cell>
          <cell r="Y22">
            <v>28249</v>
          </cell>
          <cell r="Z22">
            <v>66458</v>
          </cell>
          <cell r="AA22">
            <v>36616</v>
          </cell>
          <cell r="AB22">
            <v>62009</v>
          </cell>
          <cell r="AC22">
            <v>28249</v>
          </cell>
          <cell r="AD22">
            <v>33760</v>
          </cell>
          <cell r="AE22">
            <v>36623</v>
          </cell>
          <cell r="AF22">
            <v>62047</v>
          </cell>
          <cell r="AG22">
            <v>28249</v>
          </cell>
          <cell r="AH22">
            <v>33798</v>
          </cell>
          <cell r="AI22">
            <v>57192</v>
          </cell>
          <cell r="AJ22">
            <v>68234</v>
          </cell>
        </row>
        <row r="23">
          <cell r="A23" t="str">
            <v xml:space="preserve">      Fds consignés service de la dépense (cpte 41201002)</v>
          </cell>
          <cell r="B23">
            <v>11258</v>
          </cell>
          <cell r="C23">
            <v>12648</v>
          </cell>
          <cell r="D23">
            <v>13268</v>
          </cell>
          <cell r="E23">
            <v>11010</v>
          </cell>
          <cell r="F23">
            <v>14505</v>
          </cell>
          <cell r="G23">
            <v>4500</v>
          </cell>
          <cell r="H23">
            <v>10005</v>
          </cell>
          <cell r="I23">
            <v>0</v>
          </cell>
          <cell r="J23">
            <v>0</v>
          </cell>
          <cell r="K23">
            <v>4344</v>
          </cell>
          <cell r="L23">
            <v>16771</v>
          </cell>
          <cell r="M23">
            <v>4500</v>
          </cell>
          <cell r="N23">
            <v>12271</v>
          </cell>
          <cell r="O23">
            <v>4168</v>
          </cell>
          <cell r="P23">
            <v>16388</v>
          </cell>
          <cell r="Q23">
            <v>4500</v>
          </cell>
          <cell r="R23">
            <v>11888</v>
          </cell>
          <cell r="S23">
            <v>4168</v>
          </cell>
          <cell r="T23">
            <v>16691</v>
          </cell>
          <cell r="U23">
            <v>4803</v>
          </cell>
          <cell r="V23">
            <v>11888</v>
          </cell>
          <cell r="W23">
            <v>6387</v>
          </cell>
          <cell r="X23">
            <v>18808</v>
          </cell>
          <cell r="Y23">
            <v>4803</v>
          </cell>
          <cell r="Z23">
            <v>14005</v>
          </cell>
          <cell r="AA23">
            <v>10498</v>
          </cell>
          <cell r="AB23">
            <v>18424</v>
          </cell>
          <cell r="AC23">
            <v>4803</v>
          </cell>
          <cell r="AD23">
            <v>13621</v>
          </cell>
          <cell r="AE23">
            <v>10504</v>
          </cell>
          <cell r="AF23">
            <v>18461</v>
          </cell>
          <cell r="AG23">
            <v>4803</v>
          </cell>
          <cell r="AH23">
            <v>13658</v>
          </cell>
          <cell r="AI23">
            <v>13584</v>
          </cell>
          <cell r="AJ23">
            <v>16410</v>
          </cell>
        </row>
        <row r="24">
          <cell r="A24" t="str">
            <v xml:space="preserve">      Virt à eff. (cpte 55101 sauf 55101111 &amp; 55101112)</v>
          </cell>
          <cell r="B24">
            <v>47417</v>
          </cell>
          <cell r="C24">
            <v>49695</v>
          </cell>
          <cell r="D24">
            <v>30661</v>
          </cell>
          <cell r="E24">
            <v>41343</v>
          </cell>
          <cell r="F24">
            <v>32533</v>
          </cell>
          <cell r="G24">
            <v>21669</v>
          </cell>
          <cell r="H24">
            <v>10864</v>
          </cell>
          <cell r="I24">
            <v>0</v>
          </cell>
          <cell r="J24">
            <v>0</v>
          </cell>
          <cell r="K24">
            <v>33074</v>
          </cell>
          <cell r="L24">
            <v>62169</v>
          </cell>
          <cell r="M24">
            <v>21669</v>
          </cell>
          <cell r="N24">
            <v>40500</v>
          </cell>
          <cell r="O24">
            <v>38667</v>
          </cell>
          <cell r="P24">
            <v>67543</v>
          </cell>
          <cell r="Q24">
            <v>21669</v>
          </cell>
          <cell r="R24">
            <v>45874</v>
          </cell>
          <cell r="S24">
            <v>39924</v>
          </cell>
          <cell r="T24">
            <v>68373</v>
          </cell>
          <cell r="U24">
            <v>22499</v>
          </cell>
          <cell r="V24">
            <v>45874</v>
          </cell>
          <cell r="W24">
            <v>44024</v>
          </cell>
          <cell r="X24">
            <v>72121</v>
          </cell>
          <cell r="Y24">
            <v>22499</v>
          </cell>
          <cell r="Z24">
            <v>49622</v>
          </cell>
          <cell r="AA24">
            <v>24198</v>
          </cell>
          <cell r="AB24">
            <v>39782</v>
          </cell>
          <cell r="AC24">
            <v>22499</v>
          </cell>
          <cell r="AD24">
            <v>17283</v>
          </cell>
          <cell r="AE24">
            <v>24199</v>
          </cell>
          <cell r="AF24">
            <v>39783</v>
          </cell>
          <cell r="AG24">
            <v>22499</v>
          </cell>
          <cell r="AH24">
            <v>17284</v>
          </cell>
          <cell r="AI24">
            <v>41518</v>
          </cell>
          <cell r="AJ24">
            <v>49727</v>
          </cell>
        </row>
        <row r="25">
          <cell r="A25" t="str">
            <v xml:space="preserve">      Virt rejetés ACC (cpte 55102)</v>
          </cell>
          <cell r="B25">
            <v>3440</v>
          </cell>
          <cell r="C25">
            <v>3497</v>
          </cell>
          <cell r="D25">
            <v>3549</v>
          </cell>
          <cell r="E25">
            <v>1753</v>
          </cell>
          <cell r="F25">
            <v>3609</v>
          </cell>
          <cell r="G25">
            <v>0</v>
          </cell>
          <cell r="H25">
            <v>3609</v>
          </cell>
          <cell r="I25">
            <v>1725</v>
          </cell>
          <cell r="J25">
            <v>1741</v>
          </cell>
          <cell r="K25">
            <v>1806</v>
          </cell>
          <cell r="L25">
            <v>2671</v>
          </cell>
          <cell r="M25">
            <v>0</v>
          </cell>
          <cell r="N25">
            <v>2671</v>
          </cell>
          <cell r="O25">
            <v>1814</v>
          </cell>
          <cell r="P25">
            <v>2750</v>
          </cell>
          <cell r="Q25">
            <v>0</v>
          </cell>
          <cell r="R25">
            <v>2750</v>
          </cell>
          <cell r="S25">
            <v>1814</v>
          </cell>
          <cell r="T25">
            <v>3697</v>
          </cell>
          <cell r="U25">
            <v>947</v>
          </cell>
          <cell r="V25">
            <v>2750</v>
          </cell>
          <cell r="W25">
            <v>1836</v>
          </cell>
          <cell r="X25">
            <v>3719</v>
          </cell>
          <cell r="Y25">
            <v>947</v>
          </cell>
          <cell r="Z25">
            <v>2772</v>
          </cell>
          <cell r="AA25">
            <v>1861</v>
          </cell>
          <cell r="AB25">
            <v>3744</v>
          </cell>
          <cell r="AC25">
            <v>947</v>
          </cell>
          <cell r="AD25">
            <v>2797</v>
          </cell>
          <cell r="AE25">
            <v>1861</v>
          </cell>
          <cell r="AF25">
            <v>3744</v>
          </cell>
          <cell r="AG25">
            <v>947</v>
          </cell>
          <cell r="AH25">
            <v>2797</v>
          </cell>
          <cell r="AI25">
            <v>1996</v>
          </cell>
          <cell r="AJ25">
            <v>2003</v>
          </cell>
        </row>
        <row r="26">
          <cell r="A26" t="str">
            <v xml:space="preserve">      Virt rejetés compt. secondaires (cpte 55103)</v>
          </cell>
          <cell r="B26">
            <v>38</v>
          </cell>
          <cell r="C26">
            <v>39</v>
          </cell>
          <cell r="D26">
            <v>43</v>
          </cell>
          <cell r="E26">
            <v>43</v>
          </cell>
          <cell r="F26">
            <v>43</v>
          </cell>
          <cell r="G26">
            <v>0</v>
          </cell>
          <cell r="H26">
            <v>43</v>
          </cell>
          <cell r="I26">
            <v>47</v>
          </cell>
          <cell r="J26">
            <v>60</v>
          </cell>
          <cell r="K26">
            <v>47</v>
          </cell>
          <cell r="L26">
            <v>47</v>
          </cell>
          <cell r="M26">
            <v>0</v>
          </cell>
          <cell r="N26">
            <v>47</v>
          </cell>
          <cell r="O26">
            <v>53</v>
          </cell>
          <cell r="P26">
            <v>53</v>
          </cell>
          <cell r="Q26">
            <v>0</v>
          </cell>
          <cell r="R26">
            <v>53</v>
          </cell>
          <cell r="S26">
            <v>64</v>
          </cell>
          <cell r="T26">
            <v>64</v>
          </cell>
          <cell r="U26">
            <v>0</v>
          </cell>
          <cell r="V26">
            <v>64</v>
          </cell>
          <cell r="W26">
            <v>59</v>
          </cell>
          <cell r="X26">
            <v>59</v>
          </cell>
          <cell r="Y26">
            <v>0</v>
          </cell>
          <cell r="Z26">
            <v>59</v>
          </cell>
          <cell r="AA26">
            <v>59</v>
          </cell>
          <cell r="AB26">
            <v>59</v>
          </cell>
          <cell r="AC26">
            <v>0</v>
          </cell>
          <cell r="AD26">
            <v>59</v>
          </cell>
          <cell r="AE26">
            <v>59</v>
          </cell>
          <cell r="AF26">
            <v>59</v>
          </cell>
          <cell r="AG26">
            <v>0</v>
          </cell>
          <cell r="AH26">
            <v>59</v>
          </cell>
          <cell r="AI26">
            <v>94</v>
          </cell>
          <cell r="AJ26">
            <v>94</v>
          </cell>
        </row>
        <row r="27">
          <cell r="A27" t="str">
            <v xml:space="preserve">  Ordres de paiement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651</v>
          </cell>
          <cell r="AJ27">
            <v>0</v>
          </cell>
        </row>
        <row r="28">
          <cell r="A28" t="str">
            <v xml:space="preserve">  Rembsmt TVA (cpte 55101111 &amp; 55101112 ou 11305)</v>
          </cell>
          <cell r="B28">
            <v>2402</v>
          </cell>
          <cell r="C28">
            <v>7917</v>
          </cell>
          <cell r="D28">
            <v>1947</v>
          </cell>
          <cell r="E28">
            <v>2402</v>
          </cell>
          <cell r="F28">
            <v>8786</v>
          </cell>
          <cell r="G28">
            <v>8786</v>
          </cell>
          <cell r="H28">
            <v>0</v>
          </cell>
          <cell r="I28">
            <v>21</v>
          </cell>
          <cell r="J28">
            <v>21</v>
          </cell>
          <cell r="K28">
            <v>8661</v>
          </cell>
          <cell r="L28">
            <v>8921</v>
          </cell>
          <cell r="M28">
            <v>8921</v>
          </cell>
          <cell r="N28">
            <v>0</v>
          </cell>
          <cell r="O28">
            <v>0</v>
          </cell>
          <cell r="P28">
            <v>8791</v>
          </cell>
          <cell r="Q28">
            <v>8791</v>
          </cell>
          <cell r="R28">
            <v>0</v>
          </cell>
          <cell r="S28">
            <v>0</v>
          </cell>
          <cell r="T28">
            <v>8781</v>
          </cell>
          <cell r="U28">
            <v>8781</v>
          </cell>
          <cell r="V28">
            <v>0</v>
          </cell>
          <cell r="W28">
            <v>997</v>
          </cell>
          <cell r="X28">
            <v>9726</v>
          </cell>
          <cell r="Y28">
            <v>8729</v>
          </cell>
          <cell r="Z28">
            <v>997</v>
          </cell>
          <cell r="AA28">
            <v>4662</v>
          </cell>
          <cell r="AB28">
            <v>6308</v>
          </cell>
          <cell r="AC28">
            <v>4662</v>
          </cell>
          <cell r="AD28">
            <v>1646</v>
          </cell>
          <cell r="AE28">
            <v>4662</v>
          </cell>
          <cell r="AF28">
            <v>6308</v>
          </cell>
          <cell r="AG28">
            <v>4662</v>
          </cell>
          <cell r="AH28">
            <v>1646</v>
          </cell>
          <cell r="AI28">
            <v>4738</v>
          </cell>
          <cell r="AJ28">
            <v>5802</v>
          </cell>
        </row>
        <row r="30">
          <cell r="A30" t="str">
            <v>22 -  Différé ACCC</v>
          </cell>
          <cell r="B30">
            <v>245</v>
          </cell>
          <cell r="C30">
            <v>1156</v>
          </cell>
          <cell r="D30">
            <v>1156</v>
          </cell>
          <cell r="E30">
            <v>94</v>
          </cell>
          <cell r="F30">
            <v>245</v>
          </cell>
          <cell r="G30">
            <v>245</v>
          </cell>
          <cell r="H30">
            <v>0</v>
          </cell>
          <cell r="I30">
            <v>0</v>
          </cell>
          <cell r="J30">
            <v>0</v>
          </cell>
          <cell r="K30">
            <v>1088</v>
          </cell>
          <cell r="L30">
            <v>1088</v>
          </cell>
          <cell r="M30">
            <v>0</v>
          </cell>
          <cell r="N30">
            <v>1088</v>
          </cell>
          <cell r="O30">
            <v>1088</v>
          </cell>
          <cell r="P30">
            <v>1088</v>
          </cell>
          <cell r="Q30">
            <v>0</v>
          </cell>
          <cell r="R30">
            <v>1088</v>
          </cell>
          <cell r="S30">
            <v>1092</v>
          </cell>
          <cell r="T30">
            <v>1092</v>
          </cell>
          <cell r="U30">
            <v>0</v>
          </cell>
          <cell r="V30">
            <v>1092</v>
          </cell>
          <cell r="W30">
            <v>1449</v>
          </cell>
          <cell r="X30">
            <v>1449</v>
          </cell>
          <cell r="Y30">
            <v>0</v>
          </cell>
          <cell r="Z30">
            <v>1449</v>
          </cell>
          <cell r="AA30">
            <v>11832</v>
          </cell>
          <cell r="AB30">
            <v>11832</v>
          </cell>
          <cell r="AC30">
            <v>0</v>
          </cell>
          <cell r="AD30">
            <v>11832</v>
          </cell>
          <cell r="AE30">
            <v>11832</v>
          </cell>
          <cell r="AF30">
            <v>11832</v>
          </cell>
          <cell r="AG30">
            <v>0</v>
          </cell>
          <cell r="AH30">
            <v>11832</v>
          </cell>
          <cell r="AI30">
            <v>1509</v>
          </cell>
          <cell r="AJ30">
            <v>2067</v>
          </cell>
        </row>
        <row r="31">
          <cell r="A31" t="str">
            <v xml:space="preserve"> Prime exportatø (cpte 33009)(41102503201)</v>
          </cell>
          <cell r="B31">
            <v>245</v>
          </cell>
          <cell r="C31">
            <v>1156</v>
          </cell>
          <cell r="D31">
            <v>1156</v>
          </cell>
          <cell r="E31">
            <v>94</v>
          </cell>
          <cell r="F31">
            <v>245</v>
          </cell>
          <cell r="G31">
            <v>245</v>
          </cell>
          <cell r="H31">
            <v>0</v>
          </cell>
          <cell r="I31">
            <v>0</v>
          </cell>
          <cell r="J31">
            <v>0</v>
          </cell>
          <cell r="K31">
            <v>1088</v>
          </cell>
          <cell r="L31">
            <v>1088</v>
          </cell>
          <cell r="M31">
            <v>0</v>
          </cell>
          <cell r="N31">
            <v>1088</v>
          </cell>
          <cell r="O31">
            <v>1088</v>
          </cell>
          <cell r="P31">
            <v>1088</v>
          </cell>
          <cell r="Q31">
            <v>0</v>
          </cell>
          <cell r="R31">
            <v>1088</v>
          </cell>
          <cell r="S31">
            <v>1092</v>
          </cell>
          <cell r="T31">
            <v>1092</v>
          </cell>
          <cell r="U31">
            <v>0</v>
          </cell>
          <cell r="V31">
            <v>1092</v>
          </cell>
          <cell r="W31">
            <v>1449</v>
          </cell>
          <cell r="X31">
            <v>1449</v>
          </cell>
          <cell r="Y31">
            <v>0</v>
          </cell>
          <cell r="Z31">
            <v>1449</v>
          </cell>
          <cell r="AA31">
            <v>11832</v>
          </cell>
          <cell r="AB31">
            <v>11832</v>
          </cell>
          <cell r="AC31">
            <v>0</v>
          </cell>
          <cell r="AD31">
            <v>11832</v>
          </cell>
          <cell r="AE31">
            <v>11832</v>
          </cell>
          <cell r="AF31">
            <v>11832</v>
          </cell>
          <cell r="AG31">
            <v>0</v>
          </cell>
          <cell r="AH31">
            <v>11832</v>
          </cell>
          <cell r="AI31">
            <v>1509</v>
          </cell>
          <cell r="AJ31">
            <v>2067</v>
          </cell>
        </row>
        <row r="33">
          <cell r="A33" t="str">
            <v>23 -  Autres différés</v>
          </cell>
          <cell r="B33">
            <v>9899</v>
          </cell>
          <cell r="C33">
            <v>11217</v>
          </cell>
          <cell r="D33">
            <v>13419</v>
          </cell>
          <cell r="E33">
            <v>11017</v>
          </cell>
          <cell r="F33">
            <v>7036</v>
          </cell>
          <cell r="G33">
            <v>0</v>
          </cell>
          <cell r="H33">
            <v>7036</v>
          </cell>
          <cell r="I33">
            <v>14952</v>
          </cell>
          <cell r="J33">
            <v>14592</v>
          </cell>
          <cell r="K33">
            <v>6962</v>
          </cell>
          <cell r="L33">
            <v>6962</v>
          </cell>
          <cell r="M33">
            <v>0</v>
          </cell>
          <cell r="N33">
            <v>6962</v>
          </cell>
          <cell r="O33">
            <v>8255</v>
          </cell>
          <cell r="P33">
            <v>8255</v>
          </cell>
          <cell r="Q33">
            <v>0</v>
          </cell>
          <cell r="R33">
            <v>8255</v>
          </cell>
          <cell r="S33">
            <v>7707</v>
          </cell>
          <cell r="T33">
            <v>7707</v>
          </cell>
          <cell r="U33">
            <v>0</v>
          </cell>
          <cell r="V33">
            <v>7707</v>
          </cell>
          <cell r="W33">
            <v>7702</v>
          </cell>
          <cell r="X33">
            <v>7164</v>
          </cell>
          <cell r="Y33">
            <v>0</v>
          </cell>
          <cell r="Z33">
            <v>7164</v>
          </cell>
          <cell r="AA33">
            <v>7012</v>
          </cell>
          <cell r="AB33">
            <v>7012</v>
          </cell>
          <cell r="AC33">
            <v>0</v>
          </cell>
          <cell r="AD33">
            <v>7012</v>
          </cell>
          <cell r="AE33">
            <v>7274</v>
          </cell>
          <cell r="AF33">
            <v>7012</v>
          </cell>
          <cell r="AG33">
            <v>0</v>
          </cell>
          <cell r="AH33">
            <v>7012</v>
          </cell>
          <cell r="AI33">
            <v>7404</v>
          </cell>
          <cell r="AJ33">
            <v>8445</v>
          </cell>
        </row>
        <row r="34">
          <cell r="A34" t="str">
            <v xml:space="preserve"> Bons de caisses mécanisés (compte 552)</v>
          </cell>
          <cell r="B34">
            <v>3044</v>
          </cell>
          <cell r="C34">
            <v>4950</v>
          </cell>
          <cell r="D34">
            <v>5835</v>
          </cell>
          <cell r="E34">
            <v>3253</v>
          </cell>
          <cell r="F34">
            <v>4179</v>
          </cell>
          <cell r="G34">
            <v>0</v>
          </cell>
          <cell r="H34">
            <v>4179</v>
          </cell>
          <cell r="I34">
            <v>5232</v>
          </cell>
          <cell r="J34">
            <v>5424</v>
          </cell>
          <cell r="K34">
            <v>4298</v>
          </cell>
          <cell r="L34">
            <v>4298</v>
          </cell>
          <cell r="M34">
            <v>0</v>
          </cell>
          <cell r="N34">
            <v>4298</v>
          </cell>
          <cell r="O34">
            <v>5606</v>
          </cell>
          <cell r="P34">
            <v>5606</v>
          </cell>
          <cell r="Q34">
            <v>0</v>
          </cell>
          <cell r="R34">
            <v>5606</v>
          </cell>
          <cell r="S34">
            <v>5059</v>
          </cell>
          <cell r="T34">
            <v>5059</v>
          </cell>
          <cell r="U34">
            <v>0</v>
          </cell>
          <cell r="V34">
            <v>5059</v>
          </cell>
          <cell r="W34">
            <v>4545</v>
          </cell>
          <cell r="X34">
            <v>4545</v>
          </cell>
          <cell r="Y34">
            <v>0</v>
          </cell>
          <cell r="Z34">
            <v>4545</v>
          </cell>
          <cell r="AA34">
            <v>4383</v>
          </cell>
          <cell r="AB34">
            <v>4383</v>
          </cell>
          <cell r="AC34">
            <v>0</v>
          </cell>
          <cell r="AD34">
            <v>4383</v>
          </cell>
          <cell r="AE34">
            <v>4383</v>
          </cell>
          <cell r="AF34">
            <v>4383</v>
          </cell>
          <cell r="AG34">
            <v>0</v>
          </cell>
          <cell r="AH34">
            <v>4383</v>
          </cell>
          <cell r="AI34">
            <v>5162</v>
          </cell>
          <cell r="AJ34">
            <v>5244</v>
          </cell>
        </row>
        <row r="35">
          <cell r="A35" t="str">
            <v xml:space="preserve"> Bons de caisses non mécanisés (compte 553)</v>
          </cell>
          <cell r="B35">
            <v>0</v>
          </cell>
          <cell r="C35">
            <v>80</v>
          </cell>
          <cell r="D35">
            <v>466</v>
          </cell>
          <cell r="E35">
            <v>433</v>
          </cell>
          <cell r="F35">
            <v>433</v>
          </cell>
          <cell r="G35">
            <v>0</v>
          </cell>
          <cell r="H35">
            <v>433</v>
          </cell>
          <cell r="I35">
            <v>384</v>
          </cell>
          <cell r="J35">
            <v>472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538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262</v>
          </cell>
          <cell r="AF35">
            <v>0</v>
          </cell>
          <cell r="AG35">
            <v>0</v>
          </cell>
          <cell r="AH35">
            <v>0</v>
          </cell>
          <cell r="AI35">
            <v>651</v>
          </cell>
          <cell r="AJ35">
            <v>0</v>
          </cell>
        </row>
        <row r="36">
          <cell r="A36" t="str">
            <v xml:space="preserve"> Chèques caisses d'avance solde mécanisée (cpte 558)</v>
          </cell>
          <cell r="B36">
            <v>1556</v>
          </cell>
          <cell r="C36">
            <v>1633</v>
          </cell>
          <cell r="D36">
            <v>1619</v>
          </cell>
          <cell r="E36">
            <v>1709</v>
          </cell>
          <cell r="F36">
            <v>1710</v>
          </cell>
          <cell r="G36">
            <v>0</v>
          </cell>
          <cell r="H36">
            <v>1710</v>
          </cell>
          <cell r="I36">
            <v>1643</v>
          </cell>
          <cell r="J36">
            <v>1664</v>
          </cell>
          <cell r="K36">
            <v>1664</v>
          </cell>
          <cell r="L36">
            <v>1664</v>
          </cell>
          <cell r="M36">
            <v>0</v>
          </cell>
          <cell r="N36">
            <v>1664</v>
          </cell>
          <cell r="O36">
            <v>1655</v>
          </cell>
          <cell r="P36">
            <v>1655</v>
          </cell>
          <cell r="Q36">
            <v>0</v>
          </cell>
          <cell r="R36">
            <v>1655</v>
          </cell>
          <cell r="S36">
            <v>1669</v>
          </cell>
          <cell r="T36">
            <v>1669</v>
          </cell>
          <cell r="U36">
            <v>0</v>
          </cell>
          <cell r="V36">
            <v>1669</v>
          </cell>
          <cell r="W36">
            <v>1655</v>
          </cell>
          <cell r="X36">
            <v>1655</v>
          </cell>
          <cell r="Y36">
            <v>0</v>
          </cell>
          <cell r="Z36">
            <v>1655</v>
          </cell>
          <cell r="AA36">
            <v>1677</v>
          </cell>
          <cell r="AB36">
            <v>1677</v>
          </cell>
          <cell r="AC36">
            <v>0</v>
          </cell>
          <cell r="AD36">
            <v>1677</v>
          </cell>
          <cell r="AE36">
            <v>1677</v>
          </cell>
          <cell r="AF36">
            <v>1677</v>
          </cell>
          <cell r="AG36">
            <v>0</v>
          </cell>
          <cell r="AH36">
            <v>1677</v>
          </cell>
          <cell r="AI36">
            <v>1617</v>
          </cell>
          <cell r="AJ36">
            <v>1617</v>
          </cell>
        </row>
        <row r="37">
          <cell r="A37" t="str">
            <v xml:space="preserve"> RAP/bons de caisses mécanisés (cpte 559)</v>
          </cell>
          <cell r="B37">
            <v>38</v>
          </cell>
          <cell r="C37">
            <v>40</v>
          </cell>
          <cell r="D37">
            <v>40</v>
          </cell>
          <cell r="E37">
            <v>43</v>
          </cell>
          <cell r="F37">
            <v>43</v>
          </cell>
          <cell r="G37">
            <v>0</v>
          </cell>
          <cell r="H37">
            <v>43</v>
          </cell>
          <cell r="I37">
            <v>47</v>
          </cell>
          <cell r="J37">
            <v>50</v>
          </cell>
          <cell r="K37">
            <v>51</v>
          </cell>
          <cell r="L37">
            <v>51</v>
          </cell>
          <cell r="M37">
            <v>0</v>
          </cell>
          <cell r="N37">
            <v>51</v>
          </cell>
          <cell r="O37">
            <v>51</v>
          </cell>
          <cell r="P37">
            <v>51</v>
          </cell>
          <cell r="Q37">
            <v>0</v>
          </cell>
          <cell r="R37">
            <v>51</v>
          </cell>
          <cell r="S37">
            <v>51</v>
          </cell>
          <cell r="T37">
            <v>51</v>
          </cell>
          <cell r="U37">
            <v>0</v>
          </cell>
          <cell r="V37">
            <v>51</v>
          </cell>
          <cell r="W37">
            <v>57</v>
          </cell>
          <cell r="X37">
            <v>57</v>
          </cell>
          <cell r="Y37">
            <v>0</v>
          </cell>
          <cell r="Z37">
            <v>57</v>
          </cell>
          <cell r="AA37">
            <v>45</v>
          </cell>
          <cell r="AB37">
            <v>45</v>
          </cell>
          <cell r="AC37">
            <v>0</v>
          </cell>
          <cell r="AD37">
            <v>45</v>
          </cell>
          <cell r="AE37">
            <v>45</v>
          </cell>
          <cell r="AF37">
            <v>45</v>
          </cell>
          <cell r="AG37">
            <v>0</v>
          </cell>
          <cell r="AH37">
            <v>45</v>
          </cell>
          <cell r="AI37">
            <v>651</v>
          </cell>
          <cell r="AJ37">
            <v>0</v>
          </cell>
        </row>
        <row r="38">
          <cell r="A38" t="str">
            <v xml:space="preserve"> RAP/crédits délegués 3/(cpte 585)</v>
          </cell>
          <cell r="B38">
            <v>5261</v>
          </cell>
          <cell r="C38">
            <v>4514</v>
          </cell>
          <cell r="D38">
            <v>5459</v>
          </cell>
          <cell r="E38">
            <v>5579</v>
          </cell>
          <cell r="F38">
            <v>671</v>
          </cell>
          <cell r="G38">
            <v>0</v>
          </cell>
          <cell r="H38">
            <v>671</v>
          </cell>
          <cell r="I38">
            <v>7646</v>
          </cell>
          <cell r="J38">
            <v>6982</v>
          </cell>
          <cell r="K38">
            <v>949</v>
          </cell>
          <cell r="L38">
            <v>949</v>
          </cell>
          <cell r="M38">
            <v>0</v>
          </cell>
          <cell r="N38">
            <v>949</v>
          </cell>
          <cell r="O38">
            <v>943</v>
          </cell>
          <cell r="P38">
            <v>943</v>
          </cell>
          <cell r="Q38">
            <v>0</v>
          </cell>
          <cell r="R38">
            <v>943</v>
          </cell>
          <cell r="S38">
            <v>928</v>
          </cell>
          <cell r="T38">
            <v>928</v>
          </cell>
          <cell r="U38">
            <v>0</v>
          </cell>
          <cell r="V38">
            <v>928</v>
          </cell>
          <cell r="W38">
            <v>907</v>
          </cell>
          <cell r="X38">
            <v>907</v>
          </cell>
          <cell r="Y38">
            <v>0</v>
          </cell>
          <cell r="Z38">
            <v>907</v>
          </cell>
          <cell r="AA38">
            <v>907</v>
          </cell>
          <cell r="AB38">
            <v>907</v>
          </cell>
          <cell r="AC38">
            <v>0</v>
          </cell>
          <cell r="AD38">
            <v>907</v>
          </cell>
          <cell r="AE38">
            <v>907</v>
          </cell>
          <cell r="AF38">
            <v>907</v>
          </cell>
          <cell r="AG38">
            <v>0</v>
          </cell>
          <cell r="AH38">
            <v>907</v>
          </cell>
          <cell r="AI38">
            <v>1927</v>
          </cell>
          <cell r="AJ38">
            <v>1584</v>
          </cell>
        </row>
        <row r="40">
          <cell r="A40" t="str">
            <v>T O T A L</v>
          </cell>
          <cell r="B40" t="str">
            <v xml:space="preserve">     ....</v>
          </cell>
          <cell r="C40" t="str">
            <v xml:space="preserve">     ....</v>
          </cell>
          <cell r="D40" t="str">
            <v xml:space="preserve">     ....</v>
          </cell>
          <cell r="E40" t="str">
            <v xml:space="preserve">     ....</v>
          </cell>
          <cell r="F40">
            <v>98622</v>
          </cell>
          <cell r="G40">
            <v>55200</v>
          </cell>
          <cell r="H40">
            <v>33657</v>
          </cell>
          <cell r="I40" t="str">
            <v xml:space="preserve">     ....</v>
          </cell>
          <cell r="J40" t="str">
            <v xml:space="preserve">     ....</v>
          </cell>
          <cell r="K40">
            <v>81173</v>
          </cell>
          <cell r="L40">
            <v>137165</v>
          </cell>
          <cell r="M40">
            <v>48435</v>
          </cell>
          <cell r="N40">
            <v>88730</v>
          </cell>
          <cell r="O40">
            <v>79107</v>
          </cell>
          <cell r="P40">
            <v>143275</v>
          </cell>
          <cell r="Q40">
            <v>48305</v>
          </cell>
          <cell r="R40">
            <v>94970</v>
          </cell>
          <cell r="S40">
            <v>81589</v>
          </cell>
          <cell r="T40">
            <v>146570</v>
          </cell>
          <cell r="U40">
            <v>50375</v>
          </cell>
          <cell r="V40">
            <v>96195</v>
          </cell>
          <cell r="W40">
            <v>68315</v>
          </cell>
          <cell r="X40">
            <v>132252</v>
          </cell>
          <cell r="Y40">
            <v>50323</v>
          </cell>
          <cell r="Z40">
            <v>81929</v>
          </cell>
          <cell r="AA40">
            <v>94126</v>
          </cell>
          <cell r="AB40">
            <v>121165</v>
          </cell>
          <cell r="AC40">
            <v>46256</v>
          </cell>
          <cell r="AD40">
            <v>74909</v>
          </cell>
          <cell r="AE40">
            <v>97499</v>
          </cell>
          <cell r="AF40">
            <v>124307</v>
          </cell>
          <cell r="AG40">
            <v>46256</v>
          </cell>
          <cell r="AH40">
            <v>78051</v>
          </cell>
          <cell r="AI40">
            <v>95244</v>
          </cell>
          <cell r="AJ40">
            <v>106345</v>
          </cell>
        </row>
        <row r="41">
          <cell r="B41" t="str">
            <v>------------</v>
          </cell>
          <cell r="C41" t="str">
            <v>-----------------</v>
          </cell>
          <cell r="D41" t="str">
            <v>------------</v>
          </cell>
          <cell r="E41" t="str">
            <v>------------</v>
          </cell>
          <cell r="F41" t="str">
            <v>------------</v>
          </cell>
          <cell r="G41" t="str">
            <v>------------</v>
          </cell>
          <cell r="H41" t="str">
            <v>------------</v>
          </cell>
          <cell r="I41" t="str">
            <v>------------</v>
          </cell>
          <cell r="J41" t="str">
            <v>------------</v>
          </cell>
          <cell r="K41" t="str">
            <v>------------</v>
          </cell>
          <cell r="L41" t="str">
            <v>------------</v>
          </cell>
          <cell r="M41" t="str">
            <v>------------</v>
          </cell>
          <cell r="N41" t="str">
            <v>------------</v>
          </cell>
          <cell r="O41" t="str">
            <v>------------</v>
          </cell>
          <cell r="P41" t="str">
            <v>------------</v>
          </cell>
          <cell r="Q41" t="str">
            <v>------------</v>
          </cell>
          <cell r="R41" t="str">
            <v>------------</v>
          </cell>
          <cell r="S41" t="str">
            <v>------------</v>
          </cell>
          <cell r="T41" t="str">
            <v>------------</v>
          </cell>
          <cell r="U41" t="str">
            <v>------------</v>
          </cell>
          <cell r="V41" t="str">
            <v>------------</v>
          </cell>
          <cell r="W41" t="str">
            <v>--------------</v>
          </cell>
          <cell r="X41" t="str">
            <v>------------</v>
          </cell>
          <cell r="Y41" t="str">
            <v>------------</v>
          </cell>
          <cell r="Z41" t="str">
            <v>------------</v>
          </cell>
          <cell r="AA41" t="str">
            <v>--------------</v>
          </cell>
          <cell r="AB41" t="str">
            <v>------------</v>
          </cell>
          <cell r="AC41" t="str">
            <v>------------</v>
          </cell>
          <cell r="AD41" t="str">
            <v>------------</v>
          </cell>
          <cell r="AE41" t="str">
            <v>--------------</v>
          </cell>
          <cell r="AF41" t="str">
            <v>------------</v>
          </cell>
          <cell r="AG41" t="str">
            <v>------------</v>
          </cell>
          <cell r="AH41" t="str">
            <v>------------</v>
          </cell>
        </row>
        <row r="42">
          <cell r="A42" t="str">
            <v>(1) = Les montants retenus  correspondent aux soldes cumulés des comptes spécifiés</v>
          </cell>
        </row>
        <row r="43">
          <cell r="A43" t="str">
            <v>2/ Cf. note concernant la réunion sur les arriérés du Trésor du 24/04/92</v>
          </cell>
        </row>
        <row r="44">
          <cell r="A44" t="str">
            <v>3/ Les ordonnances de délégation sont comptabilisées diversement par le Trésor :</v>
          </cell>
        </row>
        <row r="45">
          <cell r="A45" t="str">
            <v xml:space="preserve">       - décembre 1991 : compte 58 dans sa totalité</v>
          </cell>
        </row>
        <row r="46">
          <cell r="A46" t="str">
            <v xml:space="preserve">       - août 1992 : compte 581 (ordonnances de délégation du BGF) données fournies au Cabinet pour traitement de la dette intérieure</v>
          </cell>
        </row>
        <row r="47">
          <cell r="A47" t="str">
            <v xml:space="preserve">       - août 1992 (tb.bord) : compte 585 reste à payer sur Ordonnances de délégation</v>
          </cell>
        </row>
        <row r="48">
          <cell r="A48" t="str">
            <v xml:space="preserve">   note : pour conserver un traitement homogène de la dette intérieure, seul le compte 585 est repris, les corrections sur les données</v>
          </cell>
        </row>
        <row r="49">
          <cell r="A49" t="str">
            <v xml:space="preserve">          statistiques ont été effectuées en conséquence.</v>
          </cell>
        </row>
        <row r="50">
          <cell r="A50" t="str">
            <v>4/ Le total des arriérés de 1992 intégre les données fournit par le tableau de bord auxquelles sont ajoutées les reliquats des</v>
          </cell>
        </row>
        <row r="51">
          <cell r="A51" t="str">
            <v xml:space="preserve">   'autres effets à payer' (comptes nø632 + en extension nø des comptes du présent tableau) des postes en arriérés qui avaient été</v>
          </cell>
        </row>
        <row r="52">
          <cell r="A52" t="str">
            <v xml:space="preserve">   identifiés comme titrisables à fin 1991.</v>
          </cell>
        </row>
      </sheetData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Cent"/>
      <sheetName val="Bal-Gener"/>
      <sheetName val="Bal-Gener-revise"/>
      <sheetName val="Bal-Gener (2)"/>
      <sheetName val="Eco-Gen"/>
      <sheetName val="eco-gen-2"/>
      <sheetName val="Loc-Rev"/>
      <sheetName val="Cent-Rev"/>
      <sheetName val="Gener-Rev "/>
      <sheetName val="Portfolio"/>
      <sheetName val="Portfolio vs. 1st Draft"/>
      <sheetName val="SocialSecurity"/>
      <sheetName val="Transfer-Actual"/>
      <sheetName val="Func-Gen"/>
      <sheetName val="Investment"/>
      <sheetName val="Investment2"/>
      <sheetName val="Bal-Level"/>
      <sheetName val="Wage"/>
    </sheetNames>
    <sheetDataSet>
      <sheetData sheetId="0" refreshError="1"/>
      <sheetData sheetId="1" refreshError="1">
        <row r="65">
          <cell r="G65">
            <v>1019700000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trictions"/>
      <sheetName val="Ерөнхийлөн захирагчдын хязгаар"/>
      <sheetName val="ОН-ийн төсвийн хязгаар"/>
      <sheetName val="bal-gen-1"/>
      <sheetName val="Check"/>
      <sheetName val="Monthly data"/>
      <sheetName val="Sheet1"/>
      <sheetName val="Sheet2"/>
    </sheetNames>
    <sheetDataSet>
      <sheetData sheetId="0">
        <row r="5">
          <cell r="B5">
            <v>6981800000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w"/>
      <sheetName val="Law_Amend"/>
      <sheetName val="Law_Amend (2)"/>
      <sheetName val="Cent-Rev"/>
      <sheetName val="Bal-Cent"/>
      <sheetName val="Bal-Gener"/>
      <sheetName val="Bal-Gener (3)"/>
      <sheetName val="Bal-Gener (4)"/>
      <sheetName val="Summary"/>
      <sheetName val="Bal-Gener (2)"/>
      <sheetName val="Cent-Org"/>
      <sheetName val="Gener-Rev "/>
      <sheetName val="Func-Gen"/>
      <sheetName val="Loc-Rev"/>
      <sheetName val="Soc-Sec"/>
      <sheetName val="Transfer-Actual"/>
      <sheetName val="Eco-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7">
          <cell r="F67">
            <v>1245000000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Data Entry"/>
      <sheetName val="BMI Info"/>
    </sheetNames>
    <sheetDataSet>
      <sheetData sheetId="0">
        <row r="8">
          <cell r="B8">
            <v>41061</v>
          </cell>
          <cell r="C8">
            <v>210</v>
          </cell>
        </row>
        <row r="11">
          <cell r="B11">
            <v>54</v>
          </cell>
        </row>
        <row r="14">
          <cell r="B14">
            <v>180</v>
          </cell>
        </row>
        <row r="17">
          <cell r="B17">
            <v>41301</v>
          </cell>
        </row>
        <row r="19">
          <cell r="G19">
            <v>0.36666666666666664</v>
          </cell>
        </row>
      </sheetData>
      <sheetData sheetId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c_Reg_Eng"/>
      <sheetName val="Lic_Reg_Eng (2)"/>
      <sheetName val="IMMI_TYPE"/>
      <sheetName val="EL_Dec16"/>
      <sheetName val="EL_Dec16_Sum"/>
      <sheetName val="EL_Dec16_Sum (2)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Law"/>
      <sheetName val="Sheet1"/>
      <sheetName val="2-3-Bal-Cent"/>
      <sheetName val="Bal-Loc"/>
      <sheetName val="Loc-Rev"/>
      <sheetName val="7-8-GenFuCon-1"/>
      <sheetName val="7-8-Base"/>
      <sheetName val="GenFuCon"/>
      <sheetName val="9-Fu.Centr.Org."/>
      <sheetName val="Sheet1 (2)"/>
      <sheetName val="11-Loc-Defic"/>
      <sheetName val="12-Invest"/>
      <sheetName val="13-Road Fund -2"/>
      <sheetName val="14-Forieg-Loan "/>
      <sheetName val="15-16-Bal-Gener"/>
      <sheetName val="17-18-Gener-Rev "/>
      <sheetName val="4-5-Cent-Rev"/>
      <sheetName val="10-Soc-Sec"/>
      <sheetName val="19-Econ-Genl "/>
      <sheetName val="Econ-Genl"/>
      <sheetName val="21-Sciensce"/>
      <sheetName val="Macro"/>
      <sheetName val="Sheet 18"/>
      <sheetName val="Staff-Wages"/>
      <sheetName val="Staff-Wages (2)"/>
      <sheetName val="ESAP"/>
      <sheetName val="Sheet 18 (4)"/>
    </sheetNames>
    <sheetDataSet>
      <sheetData sheetId="0" refreshError="1"/>
      <sheetData sheetId="1" refreshError="1"/>
      <sheetData sheetId="2" refreshError="1">
        <row r="76">
          <cell r="D76">
            <v>1044563000</v>
          </cell>
          <cell r="F76">
            <v>1279574000</v>
          </cell>
          <cell r="G76">
            <v>1412691000</v>
          </cell>
          <cell r="H76">
            <v>1569512000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  <sheetName val="Analytical"/>
      <sheetName val="Standard 1"/>
      <sheetName val="Standard 2"/>
      <sheetName val="Ref.rate"/>
      <sheetName val="changes"/>
      <sheetName val="1.1 FDI-A"/>
      <sheetName val="FDI-A listed abroad"/>
      <sheetName val="1.2 FDI-L"/>
      <sheetName val="1.2.1 FDI_Stock exchange"/>
      <sheetName val="1.2.2 FDI_Banks"/>
      <sheetName val="2. PI"/>
      <sheetName val="2.1 PI_BOM"/>
      <sheetName val="2.2 PI_Gen Gov"/>
      <sheetName val="2.3 PI_Bank"/>
      <sheetName val="2.4 PI_Other"/>
      <sheetName val="ҮЦТТТХТ"/>
      <sheetName val="MMC"/>
      <sheetName val="3. Der."/>
      <sheetName val="Loan Asset"/>
      <sheetName val="4. L-Trade"/>
      <sheetName val="5. L-BOM"/>
      <sheetName val="6. L-Gov"/>
      <sheetName val="7. L-FI"/>
      <sheetName val="8. L-OE"/>
      <sheetName val="9. Cash"/>
      <sheetName val="10. Other"/>
      <sheetName val="11. Reserve"/>
      <sheetName val="11-1. Res.Support"/>
      <sheetName val="Ch rates"/>
      <sheetName val="Pivot"/>
      <sheetName val="Data list"/>
      <sheetName val="Lis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 refreshError="1">
        <row r="5">
          <cell r="C5" t="str">
            <v>Jan95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Input - WEO"/>
      <sheetName val="Input- Real"/>
      <sheetName val="Input - Fiscal"/>
      <sheetName val="Input - Ext."/>
      <sheetName val="ControlSheet"/>
      <sheetName val="Input - Mon."/>
      <sheetName val="Input - Interest rates"/>
      <sheetName val="Input - INS"/>
      <sheetName val="Real"/>
      <sheetName val="Ext."/>
      <sheetName val="Fiscal"/>
      <sheetName val="Mon."/>
      <sheetName val="SEI Table"/>
      <sheetName val="MT Summary Table"/>
      <sheetName val="Debt Sustainability"/>
      <sheetName val="External Vulnerability Table"/>
      <sheetName val="Vulnerability Paper"/>
      <sheetName val="PIN"/>
      <sheetName val="WEO-Micro"/>
      <sheetName val="WEO-Q1"/>
      <sheetName val="WEO-Q2"/>
      <sheetName val="WEO-Q3"/>
      <sheetName val="WEO-Q4"/>
      <sheetName val="WEO-Q5"/>
      <sheetName val="WEO-Q6"/>
      <sheetName val="WEO-Q7"/>
      <sheetName val="Real Growth Chart"/>
      <sheetName val="External Debt"/>
      <sheetName val="Govt ops"/>
      <sheetName val="Minerals"/>
      <sheetName val="Reserves"/>
      <sheetName val="Ext Bal &amp; Grants"/>
      <sheetName val="Grants"/>
      <sheetName val="Int. Rates"/>
      <sheetName val="Inflation &amp; FX"/>
      <sheetName val="Monetary"/>
      <sheetName val="Chart(MT)"/>
      <sheetName val="Dataout(Actual)"/>
      <sheetName val="Dataout(Proj)"/>
    </sheetNames>
    <sheetDataSet>
      <sheetData sheetId="0" refreshError="1"/>
      <sheetData sheetId="1" refreshError="1">
        <row r="21">
          <cell r="D21" t="str">
            <v>mt_base.bnk</v>
          </cell>
        </row>
        <row r="22">
          <cell r="D22" t="str">
            <v>q:\data\png\Medium term\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curve"/>
      <sheetName val="Parameters"/>
      <sheetName val="Financing"/>
      <sheetName val="Shareholders"/>
      <sheetName val="Data - Nov 11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EI"/>
      <sheetName val="Critere"/>
      <sheetName val="Passifs"/>
      <sheetName val="Arrears"/>
      <sheetName val="TOFE-A"/>
      <sheetName val="BOP "/>
      <sheetName val="MSurvey"/>
      <sheetName val="Det-M"/>
      <sheetName val="TOFE-M"/>
      <sheetName val="TOFE-cash"/>
      <sheetName val="Cashplan"/>
      <sheetName val="TOFE-DP"/>
      <sheetName val="BOP-5M"/>
      <sheetName val="Revenue"/>
      <sheetName val="money"/>
      <sheetName val="Debt serv"/>
      <sheetName val="Fundserv"/>
      <sheetName val="extfinPFP"/>
      <sheetName val="Fundpos"/>
      <sheetName val="SavInv"/>
      <sheetName val="workprg"/>
      <sheetName val="NPV Ratios"/>
      <sheetName val="educ.old"/>
      <sheetName val="1996crit"/>
      <sheetName val="crit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Readme"/>
      <sheetName val="Monetary Authority-I"/>
      <sheetName val="DMBs-I"/>
      <sheetName val="ControlSheet"/>
      <sheetName val="Monetary Survey-I"/>
      <sheetName val="Govt Securities by Holder-I"/>
      <sheetName val="Other Sectors-I"/>
      <sheetName val="Input-External Financing"/>
      <sheetName val="Financing calculation"/>
      <sheetName val="Monetary Program-M"/>
      <sheetName val="EDSS-I"/>
      <sheetName val="Program Assumptions-I"/>
      <sheetName val="Program Valuations-T"/>
      <sheetName val="Table 1 (BPNG)"/>
      <sheetName val="Table 2 (Survey)"/>
      <sheetName val="RED Table 1"/>
      <sheetName val="Red Table 2"/>
      <sheetName val="Debt Sustain-0"/>
      <sheetName val="RED Table 12"/>
      <sheetName val="Red Table 13"/>
      <sheetName val="Red Table 14"/>
      <sheetName val="Comparison of tbill data"/>
      <sheetName val="Other Items Net-M"/>
      <sheetName val="Government Financing-O"/>
      <sheetName val="Fiscal Sector-O"/>
      <sheetName val="mt_base-O"/>
      <sheetName val="DataOut(Actual)"/>
      <sheetName val="DataOut(Proj)"/>
      <sheetName val="I-EDSS (A)"/>
      <sheetName val="I-EDSS (Q)"/>
      <sheetName val="I-EDSS (M)"/>
      <sheetName val="I-Mon Authority"/>
      <sheetName val="I-DMBs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  <sheetName val="Table 15"/>
      <sheetName val="Table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B3" t="str">
            <v>End-Sep. Update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1"/>
      <sheetName val="Q2"/>
      <sheetName val="Q3"/>
      <sheetName val="Q4"/>
      <sheetName val="Q5"/>
      <sheetName val="Q6"/>
      <sheetName val="Q7"/>
      <sheetName val="ControlSheet"/>
      <sheetName val="EDS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"/>
      <sheetName val="Check the law"/>
      <sheetName val="Law"/>
      <sheetName val="1. MacroEcono"/>
      <sheetName val="2. Bal-Cent"/>
      <sheetName val="27. Bal-Gener"/>
      <sheetName val="2. Bal-Cent After II"/>
      <sheetName val="Comp Cent Gov I-II"/>
      <sheetName val="2. Bal-Cent-CHECK"/>
      <sheetName val="3-6. Cent-Rev"/>
      <sheetName val="Sheet2"/>
      <sheetName val="7-8. Econ-Genl "/>
      <sheetName val="11-14. Fu.Centr.Org."/>
      <sheetName val="9-10. GenFuCon"/>
      <sheetName val="15-16. Soc-Sec"/>
      <sheetName val="17. Loc-Defic"/>
      <sheetName val="18-23. Investment"/>
      <sheetName val="24. Road Fund"/>
      <sheetName val="25-26. Forieg-Loan "/>
      <sheetName val="27. Bal-Gener After II "/>
      <sheetName val="Sheet5"/>
      <sheetName val="Comparision I-II"/>
      <sheetName val="27. Bal-Gener-To Minister"/>
      <sheetName val="To Minister Nov 22"/>
      <sheetName val="27. Bal-Gener-CHECK"/>
      <sheetName val="28. Gener-Rev "/>
      <sheetName val="Loc-Rev"/>
      <sheetName val="Science"/>
      <sheetName val="Sheet1"/>
      <sheetName val="Macro"/>
      <sheetName val="SAID"/>
      <sheetName val="Bal-Loc"/>
      <sheetName val="Transfer-Toozoo"/>
      <sheetName val="Transfer-Actual"/>
      <sheetName val="GenFuCon-1"/>
      <sheetName val="Sheet3"/>
      <sheetName val="Sheet4"/>
    </sheetNames>
    <sheetDataSet>
      <sheetData sheetId="0"/>
      <sheetData sheetId="1"/>
      <sheetData sheetId="2"/>
      <sheetData sheetId="3" refreshError="1">
        <row r="63">
          <cell r="E63">
            <v>1130518700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EDSS1"/>
    </sheetNames>
    <sheetDataSet>
      <sheetData sheetId="0" refreshError="1"/>
      <sheetData sheetId="1" refreshError="1">
        <row r="34">
          <cell r="G34">
            <v>-302.69999854480898</v>
          </cell>
          <cell r="H34">
            <v>-377.59999627471001</v>
          </cell>
          <cell r="I34">
            <v>-435.09999831197803</v>
          </cell>
          <cell r="J34">
            <v>-408.79998649582302</v>
          </cell>
          <cell r="K34">
            <v>-525.99999790452398</v>
          </cell>
          <cell r="L34">
            <v>-658.00002072192603</v>
          </cell>
          <cell r="M34">
            <v>-1124.1687899999999</v>
          </cell>
          <cell r="N34">
            <v>-1115.3895420000001</v>
          </cell>
          <cell r="O34">
            <v>-968.79119094999999</v>
          </cell>
          <cell r="P34">
            <v>-911.99475811999991</v>
          </cell>
          <cell r="Q34">
            <v>-1197.9968605499998</v>
          </cell>
          <cell r="R34">
            <v>-1294.7802929166667</v>
          </cell>
          <cell r="S34">
            <v>-1046.0803305629199</v>
          </cell>
          <cell r="T34">
            <v>-1032.4886856447308</v>
          </cell>
          <cell r="U34">
            <v>-1011.6788791832023</v>
          </cell>
          <cell r="V34">
            <v>-1059.5042613987428</v>
          </cell>
          <cell r="W34">
            <v>-1015.0585499624724</v>
          </cell>
        </row>
        <row r="43">
          <cell r="G43" t="str">
            <v>n.a.</v>
          </cell>
          <cell r="H43" t="str">
            <v>n.a.</v>
          </cell>
          <cell r="I43" t="str">
            <v>n.a.</v>
          </cell>
          <cell r="J43" t="str">
            <v>n.a.</v>
          </cell>
          <cell r="K43" t="str">
            <v>n.a.</v>
          </cell>
          <cell r="L43" t="str">
            <v>n.a.</v>
          </cell>
          <cell r="M43" t="str">
            <v>n.a.</v>
          </cell>
          <cell r="N43" t="str">
            <v>n.a.</v>
          </cell>
          <cell r="O43">
            <v>102.619198</v>
          </cell>
          <cell r="P43">
            <v>117.35484679999999</v>
          </cell>
          <cell r="Q43">
            <v>53.668747199999984</v>
          </cell>
          <cell r="R43">
            <v>52.305509999999991</v>
          </cell>
          <cell r="S43">
            <v>47.624775599999992</v>
          </cell>
          <cell r="T43">
            <v>22.971145378097006</v>
          </cell>
          <cell r="U43">
            <v>38.741000000000042</v>
          </cell>
          <cell r="V43">
            <v>118.28304010035032</v>
          </cell>
          <cell r="W43">
            <v>112.91803286145803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Fig on MDG1"/>
      <sheetName val="SR Fig on MGD2"/>
      <sheetName val="Chart1n"/>
      <sheetName val="Chart2n"/>
      <sheetName val="Chart3n"/>
      <sheetName val="Chart4n"/>
      <sheetName val="Chart5n"/>
      <sheetName val="Chart6n"/>
      <sheetName val="Chart7n"/>
      <sheetName val="Chart8n"/>
      <sheetName val="Data_MDG"/>
      <sheetName val="MDGnew"/>
      <sheetName val="MDG_ci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Millennium Development Goals</v>
          </cell>
        </row>
        <row r="2">
          <cell r="A2">
            <v>0</v>
          </cell>
          <cell r="B2" t="str">
            <v>1990</v>
          </cell>
          <cell r="C2" t="str">
            <v>1994</v>
          </cell>
          <cell r="D2" t="str">
            <v>1997</v>
          </cell>
          <cell r="E2" t="str">
            <v>2000</v>
          </cell>
          <cell r="F2" t="str">
            <v>2003</v>
          </cell>
          <cell r="G2" t="str">
            <v>2004</v>
          </cell>
        </row>
        <row r="3">
          <cell r="A3" t="str">
            <v xml:space="preserve">  Goal 1: Eradicate extreme poverty and hunger</v>
          </cell>
        </row>
        <row r="4">
          <cell r="A4" t="str">
            <v xml:space="preserve">    Income share held by lowest 20%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>
            <v>5</v>
          </cell>
          <cell r="G4" t="str">
            <v>..</v>
          </cell>
        </row>
        <row r="5">
          <cell r="A5" t="str">
            <v xml:space="preserve">    Malnutrition prevalence, weight for age (% of children under 5)</v>
          </cell>
          <cell r="B5" t="str">
            <v>..</v>
          </cell>
          <cell r="C5">
            <v>24</v>
          </cell>
          <cell r="D5" t="str">
            <v>..</v>
          </cell>
          <cell r="E5">
            <v>21</v>
          </cell>
          <cell r="F5" t="str">
            <v>..</v>
          </cell>
          <cell r="G5">
            <v>17</v>
          </cell>
        </row>
        <row r="6">
          <cell r="A6" t="str">
            <v xml:space="preserve">    Poverty gap at $1 a day (PPP) (%)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>
            <v>4</v>
          </cell>
          <cell r="G6" t="str">
            <v>..</v>
          </cell>
        </row>
        <row r="7">
          <cell r="A7" t="str">
            <v xml:space="preserve">    Poverty headcount ratio at $1 a day (PPP) (% of population)</v>
          </cell>
          <cell r="B7" t="str">
            <v>..</v>
          </cell>
          <cell r="C7" t="str">
            <v>..</v>
          </cell>
          <cell r="D7" t="str">
            <v>..</v>
          </cell>
          <cell r="E7" t="str">
            <v>..</v>
          </cell>
          <cell r="F7">
            <v>15</v>
          </cell>
          <cell r="G7" t="str">
            <v>..</v>
          </cell>
        </row>
        <row r="8">
          <cell r="A8" t="str">
            <v xml:space="preserve">    Poverty headcount ratio at national poverty line (% of population)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</row>
        <row r="9">
          <cell r="A9" t="str">
            <v xml:space="preserve">    Prevalence of undernourishment (% of population)</v>
          </cell>
          <cell r="B9" t="str">
            <v>..</v>
          </cell>
          <cell r="C9" t="str">
            <v>..</v>
          </cell>
          <cell r="D9">
            <v>16</v>
          </cell>
          <cell r="E9" t="str">
            <v>..</v>
          </cell>
          <cell r="F9">
            <v>14</v>
          </cell>
          <cell r="G9">
            <v>14</v>
          </cell>
        </row>
        <row r="10">
          <cell r="A10" t="str">
            <v xml:space="preserve">  Goal 2: Achieve universal primary education</v>
          </cell>
        </row>
        <row r="11">
          <cell r="A11" t="str">
            <v xml:space="preserve">    Literacy rate, youth total (% of people ages 15-24)</v>
          </cell>
          <cell r="B11">
            <v>53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>
            <v>61</v>
          </cell>
        </row>
        <row r="12">
          <cell r="A12" t="str">
            <v xml:space="preserve">    Persistence to grade 5, total (% of cohort)</v>
          </cell>
          <cell r="B12" t="str">
            <v>..</v>
          </cell>
          <cell r="C12" t="str">
            <v>..</v>
          </cell>
          <cell r="D12" t="str">
            <v>..</v>
          </cell>
          <cell r="E12">
            <v>69</v>
          </cell>
          <cell r="F12" t="str">
            <v>..</v>
          </cell>
          <cell r="G12" t="str">
            <v>..</v>
          </cell>
        </row>
        <row r="13">
          <cell r="A13" t="str">
            <v xml:space="preserve">    Primary completion rate, total (% of relevant age group)</v>
          </cell>
          <cell r="B13">
            <v>41.4</v>
          </cell>
          <cell r="C13">
            <v>39</v>
          </cell>
          <cell r="D13">
            <v>38.5</v>
          </cell>
          <cell r="E13">
            <v>39.6</v>
          </cell>
          <cell r="F13" t="str">
            <v>..</v>
          </cell>
          <cell r="G13" t="str">
            <v>..</v>
          </cell>
        </row>
        <row r="14">
          <cell r="A14" t="str">
            <v xml:space="preserve">    School enrollment, primary (% net)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53</v>
          </cell>
          <cell r="F14">
            <v>56</v>
          </cell>
          <cell r="G14">
            <v>56</v>
          </cell>
        </row>
        <row r="15">
          <cell r="A15" t="str">
            <v xml:space="preserve">  Goal 3: Promote gender equality and empower women</v>
          </cell>
        </row>
        <row r="16">
          <cell r="A16" t="str">
            <v xml:space="preserve">    Proportion of seats held by women in national parliament (%)</v>
          </cell>
          <cell r="B16">
            <v>6</v>
          </cell>
          <cell r="C16" t="str">
            <v>..</v>
          </cell>
          <cell r="D16">
            <v>8</v>
          </cell>
          <cell r="E16">
            <v>8</v>
          </cell>
          <cell r="F16">
            <v>9</v>
          </cell>
          <cell r="G16">
            <v>9</v>
          </cell>
        </row>
        <row r="17">
          <cell r="A17" t="str">
            <v xml:space="preserve">    Ratio of girls to boys in primary and secondary education (%)</v>
          </cell>
          <cell r="B17" t="str">
            <v>..</v>
          </cell>
          <cell r="C17" t="str">
            <v>..</v>
          </cell>
          <cell r="D17" t="str">
            <v>..</v>
          </cell>
          <cell r="E17">
            <v>69.099999999999994</v>
          </cell>
          <cell r="F17">
            <v>68.400000000000006</v>
          </cell>
          <cell r="G17" t="str">
            <v>..</v>
          </cell>
        </row>
        <row r="18">
          <cell r="A18" t="str">
            <v xml:space="preserve">    Ratio of young literate females to males (% ages 15-24)</v>
          </cell>
          <cell r="B18">
            <v>62</v>
          </cell>
          <cell r="C18" t="str">
            <v>..</v>
          </cell>
          <cell r="D18" t="str">
            <v>..</v>
          </cell>
          <cell r="E18" t="str">
            <v>..</v>
          </cell>
          <cell r="F18" t="str">
            <v>..</v>
          </cell>
          <cell r="G18">
            <v>73.599999999999994</v>
          </cell>
        </row>
        <row r="19">
          <cell r="A19" t="str">
            <v xml:space="preserve">    Share of women employed in the nonagricultural sector (% of total nonagricultural employment)</v>
          </cell>
          <cell r="B19">
            <v>22</v>
          </cell>
          <cell r="C19">
            <v>21</v>
          </cell>
          <cell r="D19">
            <v>21</v>
          </cell>
          <cell r="E19">
            <v>21</v>
          </cell>
          <cell r="F19">
            <v>20</v>
          </cell>
          <cell r="G19">
            <v>20</v>
          </cell>
        </row>
        <row r="20">
          <cell r="A20" t="str">
            <v xml:space="preserve">  Goal 4: Reduce child mortality</v>
          </cell>
        </row>
        <row r="21">
          <cell r="A21" t="str">
            <v xml:space="preserve">    Immunization, measles (% of children ages 12-23 months)</v>
          </cell>
          <cell r="B21">
            <v>56</v>
          </cell>
          <cell r="C21">
            <v>55</v>
          </cell>
          <cell r="D21">
            <v>68</v>
          </cell>
          <cell r="E21">
            <v>73</v>
          </cell>
          <cell r="F21">
            <v>56</v>
          </cell>
          <cell r="G21">
            <v>49</v>
          </cell>
        </row>
        <row r="22">
          <cell r="A22" t="str">
            <v xml:space="preserve">    Mortality rate, infant (per 1,000 live births)</v>
          </cell>
          <cell r="B22">
            <v>103</v>
          </cell>
          <cell r="C22" t="str">
            <v>..</v>
          </cell>
          <cell r="D22" t="str">
            <v>..</v>
          </cell>
          <cell r="E22">
            <v>115</v>
          </cell>
          <cell r="F22" t="str">
            <v>..</v>
          </cell>
          <cell r="G22">
            <v>117</v>
          </cell>
        </row>
        <row r="23">
          <cell r="A23" t="str">
            <v xml:space="preserve">    Mortality rate, under-5 (per 1,000)</v>
          </cell>
          <cell r="B23">
            <v>157</v>
          </cell>
          <cell r="C23" t="str">
            <v>..</v>
          </cell>
          <cell r="D23" t="str">
            <v>..</v>
          </cell>
          <cell r="E23">
            <v>188</v>
          </cell>
          <cell r="F23" t="str">
            <v>..</v>
          </cell>
          <cell r="G23">
            <v>194</v>
          </cell>
        </row>
        <row r="24">
          <cell r="A24" t="str">
            <v xml:space="preserve">  Goal 5: Improve maternal health</v>
          </cell>
        </row>
        <row r="25">
          <cell r="A25" t="str">
            <v xml:space="preserve">    Births attended by skilled health staff (% of total)</v>
          </cell>
          <cell r="B25" t="str">
            <v>..</v>
          </cell>
          <cell r="C25">
            <v>45.4</v>
          </cell>
          <cell r="D25" t="str">
            <v>..</v>
          </cell>
          <cell r="E25">
            <v>62.8</v>
          </cell>
          <cell r="F25" t="str">
            <v>..</v>
          </cell>
          <cell r="G25">
            <v>68</v>
          </cell>
        </row>
        <row r="26">
          <cell r="A26" t="str">
            <v xml:space="preserve">    Maternal mortality ratio (modeled estimate, per 100,000 live births)</v>
          </cell>
          <cell r="B26" t="str">
            <v>..</v>
          </cell>
          <cell r="C26" t="str">
            <v>..</v>
          </cell>
          <cell r="D26" t="str">
            <v>..</v>
          </cell>
          <cell r="E26">
            <v>690</v>
          </cell>
          <cell r="F26" t="str">
            <v>..</v>
          </cell>
          <cell r="G26" t="str">
            <v>..</v>
          </cell>
        </row>
        <row r="27">
          <cell r="A27" t="str">
            <v xml:space="preserve">  Goal 6: Combat HIV/AIDS, malaria, and other diseases</v>
          </cell>
        </row>
        <row r="28">
          <cell r="A28" t="str">
            <v xml:space="preserve">    Children orphaned by HIV/AIDS</v>
          </cell>
          <cell r="B28" t="str">
            <v>..</v>
          </cell>
          <cell r="C28" t="str">
            <v>..</v>
          </cell>
          <cell r="D28" t="str">
            <v>..</v>
          </cell>
          <cell r="E28" t="str">
            <v>..</v>
          </cell>
          <cell r="F28">
            <v>310000</v>
          </cell>
          <cell r="G28">
            <v>310000</v>
          </cell>
        </row>
        <row r="29">
          <cell r="A29" t="str">
            <v xml:space="preserve">    Contraceptive prevalence (% of women ages 15-49)</v>
          </cell>
          <cell r="B29" t="str">
            <v>..</v>
          </cell>
          <cell r="C29">
            <v>11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</row>
        <row r="30">
          <cell r="A30" t="str">
            <v xml:space="preserve">    Incidence of tuberculosis (per 100,000 people)</v>
          </cell>
          <cell r="B30">
            <v>142.69999999999999</v>
          </cell>
          <cell r="C30" t="str">
            <v>..</v>
          </cell>
          <cell r="D30" t="str">
            <v>..</v>
          </cell>
          <cell r="E30" t="str">
            <v>..</v>
          </cell>
          <cell r="F30" t="str">
            <v>..</v>
          </cell>
          <cell r="G30">
            <v>392.9</v>
          </cell>
        </row>
        <row r="31">
          <cell r="A31" t="str">
            <v xml:space="preserve">    Prevalence of HIV, female (% ages 15-24)</v>
          </cell>
          <cell r="B31" t="str">
            <v>..</v>
          </cell>
          <cell r="C31" t="str">
            <v>..</v>
          </cell>
          <cell r="D31" t="str">
            <v>..</v>
          </cell>
          <cell r="E31" t="str">
            <v>..</v>
          </cell>
          <cell r="F31" t="str">
            <v>..</v>
          </cell>
          <cell r="G31" t="str">
            <v>..</v>
          </cell>
        </row>
        <row r="32">
          <cell r="A32" t="str">
            <v xml:space="preserve">    Prevalence of HIV, total (% of population ages 15-49)</v>
          </cell>
          <cell r="B32" t="str">
            <v>..</v>
          </cell>
          <cell r="C32" t="str">
            <v>..</v>
          </cell>
          <cell r="D32" t="str">
            <v>..</v>
          </cell>
          <cell r="E32" t="str">
            <v>..</v>
          </cell>
          <cell r="F32">
            <v>7</v>
          </cell>
          <cell r="G32">
            <v>7</v>
          </cell>
        </row>
        <row r="33">
          <cell r="A33" t="str">
            <v xml:space="preserve">    Tuberculosis cases detected under DOTS (%)</v>
          </cell>
          <cell r="B33" t="str">
            <v>..</v>
          </cell>
          <cell r="C33" t="str">
            <v>..</v>
          </cell>
          <cell r="D33">
            <v>46.7</v>
          </cell>
          <cell r="E33">
            <v>34.5</v>
          </cell>
          <cell r="F33">
            <v>38</v>
          </cell>
          <cell r="G33">
            <v>38.1</v>
          </cell>
        </row>
        <row r="34">
          <cell r="A34" t="str">
            <v xml:space="preserve">  Goal 7: Ensure environmental sustainability</v>
          </cell>
        </row>
        <row r="35">
          <cell r="A35" t="str">
            <v xml:space="preserve">    CO2 emissions (metric tons per capita)</v>
          </cell>
          <cell r="B35">
            <v>0.4</v>
          </cell>
          <cell r="C35">
            <v>0.3</v>
          </cell>
          <cell r="D35">
            <v>0.5</v>
          </cell>
          <cell r="E35">
            <v>0.5</v>
          </cell>
          <cell r="F35">
            <v>0.4</v>
          </cell>
          <cell r="G35" t="str">
            <v>..</v>
          </cell>
        </row>
        <row r="36">
          <cell r="A36" t="str">
            <v xml:space="preserve">    Forest area (% of land area)</v>
          </cell>
          <cell r="B36">
            <v>32</v>
          </cell>
          <cell r="C36" t="str">
            <v>..</v>
          </cell>
          <cell r="D36" t="str">
            <v>..</v>
          </cell>
          <cell r="E36">
            <v>32</v>
          </cell>
          <cell r="F36" t="str">
            <v>..</v>
          </cell>
          <cell r="G36" t="str">
            <v>..</v>
          </cell>
        </row>
        <row r="37">
          <cell r="A37" t="str">
            <v xml:space="preserve">    GDP per unit of energy use (constant 2000 PPP $ per kg of oil equivalent)</v>
          </cell>
          <cell r="B37">
            <v>5</v>
          </cell>
          <cell r="C37">
            <v>4</v>
          </cell>
          <cell r="D37">
            <v>4</v>
          </cell>
          <cell r="E37">
            <v>4</v>
          </cell>
          <cell r="F37">
            <v>4</v>
          </cell>
          <cell r="G37">
            <v>4</v>
          </cell>
        </row>
        <row r="38">
          <cell r="A38" t="str">
            <v xml:space="preserve">    Improved sanitation facilities (% of population with access)</v>
          </cell>
          <cell r="B38">
            <v>31</v>
          </cell>
          <cell r="C38" t="str">
            <v>..</v>
          </cell>
          <cell r="D38" t="str">
            <v>..</v>
          </cell>
          <cell r="E38" t="str">
            <v>..</v>
          </cell>
          <cell r="F38">
            <v>40</v>
          </cell>
          <cell r="G38" t="str">
            <v>..</v>
          </cell>
        </row>
        <row r="39">
          <cell r="A39" t="str">
            <v xml:space="preserve">    Improved water source (% of population with access)</v>
          </cell>
          <cell r="B39">
            <v>69</v>
          </cell>
          <cell r="C39" t="str">
            <v>..</v>
          </cell>
          <cell r="D39" t="str">
            <v>..</v>
          </cell>
          <cell r="E39" t="str">
            <v>..</v>
          </cell>
          <cell r="F39">
            <v>84</v>
          </cell>
          <cell r="G39" t="str">
            <v>..</v>
          </cell>
        </row>
        <row r="40">
          <cell r="A40" t="str">
            <v xml:space="preserve">    Nationally protected areas (% of total land area)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>
            <v>6</v>
          </cell>
          <cell r="G40">
            <v>6</v>
          </cell>
        </row>
        <row r="41">
          <cell r="A41" t="str">
            <v xml:space="preserve">  Goal 8: Develop a global partnership for development</v>
          </cell>
        </row>
        <row r="42">
          <cell r="A42" t="str">
            <v xml:space="preserve">    Aid per capita (current US$)</v>
          </cell>
          <cell r="B42">
            <v>54.3</v>
          </cell>
          <cell r="C42">
            <v>111.2</v>
          </cell>
          <cell r="D42">
            <v>28.6</v>
          </cell>
          <cell r="E42">
            <v>21</v>
          </cell>
          <cell r="F42">
            <v>14.3</v>
          </cell>
          <cell r="G42">
            <v>8.6</v>
          </cell>
        </row>
        <row r="43">
          <cell r="A43" t="str">
            <v xml:space="preserve">    Debt service (PPG and IMF only, % of exports of G&amp;S, excl. workers' remittances)</v>
          </cell>
          <cell r="B43">
            <v>19</v>
          </cell>
          <cell r="C43">
            <v>22</v>
          </cell>
          <cell r="D43">
            <v>16</v>
          </cell>
          <cell r="E43">
            <v>16</v>
          </cell>
          <cell r="F43">
            <v>6</v>
          </cell>
          <cell r="G43">
            <v>5</v>
          </cell>
        </row>
        <row r="44">
          <cell r="A44" t="str">
            <v xml:space="preserve">    Fixed line and mobile phone subscribers (per 1,000 people)</v>
          </cell>
          <cell r="B44">
            <v>5.7</v>
          </cell>
          <cell r="C44">
            <v>7.2</v>
          </cell>
          <cell r="D44">
            <v>11.4</v>
          </cell>
          <cell r="E44">
            <v>44</v>
          </cell>
          <cell r="F44">
            <v>86.3</v>
          </cell>
          <cell r="G44">
            <v>98.3</v>
          </cell>
        </row>
        <row r="45">
          <cell r="A45" t="str">
            <v xml:space="preserve">    Internet users (per 1,000 people)</v>
          </cell>
          <cell r="B45">
            <v>0</v>
          </cell>
          <cell r="C45" t="str">
            <v>..</v>
          </cell>
          <cell r="D45">
            <v>0.2</v>
          </cell>
          <cell r="E45">
            <v>2.4</v>
          </cell>
          <cell r="F45">
            <v>13.6</v>
          </cell>
          <cell r="G45">
            <v>16.8</v>
          </cell>
        </row>
        <row r="46">
          <cell r="A46" t="str">
            <v xml:space="preserve">    Personal computers (per 1,000 people)</v>
          </cell>
          <cell r="B46" t="str">
            <v>..</v>
          </cell>
          <cell r="C46" t="str">
            <v>..</v>
          </cell>
          <cell r="D46">
            <v>3.2</v>
          </cell>
          <cell r="E46">
            <v>5.4</v>
          </cell>
          <cell r="F46">
            <v>11.4</v>
          </cell>
          <cell r="G46">
            <v>14.7</v>
          </cell>
        </row>
        <row r="47">
          <cell r="A47" t="str">
            <v xml:space="preserve">    Total debt service (% of exports of goods, services and income)</v>
          </cell>
          <cell r="B47">
            <v>35</v>
          </cell>
          <cell r="C47">
            <v>35</v>
          </cell>
          <cell r="D47">
            <v>26</v>
          </cell>
          <cell r="E47">
            <v>23</v>
          </cell>
          <cell r="F47">
            <v>9</v>
          </cell>
          <cell r="G47">
            <v>7</v>
          </cell>
        </row>
        <row r="48">
          <cell r="A48" t="str">
            <v xml:space="preserve">    Unemployment, youth female (% of female labor force ages 15-24)</v>
          </cell>
          <cell r="B48" t="str">
            <v>..</v>
          </cell>
          <cell r="C48" t="str">
            <v>..</v>
          </cell>
          <cell r="D48" t="str">
            <v>..</v>
          </cell>
          <cell r="E48" t="str">
            <v>..</v>
          </cell>
          <cell r="F48" t="str">
            <v>..</v>
          </cell>
          <cell r="G48" t="str">
            <v>..</v>
          </cell>
        </row>
        <row r="49">
          <cell r="A49" t="str">
            <v xml:space="preserve">    Unemployment, youth male (% of male labor force ages 15-24)</v>
          </cell>
          <cell r="B49" t="str">
            <v>..</v>
          </cell>
          <cell r="C49" t="str">
            <v>..</v>
          </cell>
          <cell r="D49" t="str">
            <v>..</v>
          </cell>
          <cell r="E49" t="str">
            <v>..</v>
          </cell>
          <cell r="F49" t="str">
            <v>..</v>
          </cell>
          <cell r="G49" t="str">
            <v>..</v>
          </cell>
        </row>
        <row r="50">
          <cell r="A50" t="str">
            <v xml:space="preserve">    Unemployment, youth total (% of total labor force ages 15-24)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</row>
        <row r="51">
          <cell r="A51" t="str">
            <v xml:space="preserve">  Other</v>
          </cell>
        </row>
        <row r="52">
          <cell r="A52" t="str">
            <v xml:space="preserve">    Fertility rate, total (births per woman)</v>
          </cell>
          <cell r="B52">
            <v>6.5</v>
          </cell>
          <cell r="C52" t="str">
            <v>..</v>
          </cell>
          <cell r="D52">
            <v>5.6</v>
          </cell>
          <cell r="E52">
            <v>5.3</v>
          </cell>
          <cell r="F52">
            <v>4.9000000000000004</v>
          </cell>
          <cell r="G52">
            <v>4.8</v>
          </cell>
        </row>
        <row r="53">
          <cell r="A53" t="str">
            <v xml:space="preserve">    GNI per capita, Atlas method (current US$)</v>
          </cell>
          <cell r="B53">
            <v>730</v>
          </cell>
          <cell r="C53">
            <v>660</v>
          </cell>
          <cell r="D53">
            <v>750</v>
          </cell>
          <cell r="E53">
            <v>650</v>
          </cell>
          <cell r="F53">
            <v>630</v>
          </cell>
          <cell r="G53">
            <v>760</v>
          </cell>
        </row>
        <row r="54">
          <cell r="A54" t="str">
            <v xml:space="preserve">    GNI, Atlas method (current US$) (billions)</v>
          </cell>
          <cell r="B54">
            <v>9.3000000000000007</v>
          </cell>
          <cell r="C54">
            <v>9.4</v>
          </cell>
          <cell r="D54">
            <v>11.7</v>
          </cell>
          <cell r="E54">
            <v>10.8</v>
          </cell>
          <cell r="F54">
            <v>11.2</v>
          </cell>
          <cell r="G54">
            <v>13.6</v>
          </cell>
        </row>
        <row r="55">
          <cell r="A55" t="str">
            <v xml:space="preserve">    Gross capital formation (% of GDP)</v>
          </cell>
          <cell r="B55">
            <v>6.7</v>
          </cell>
          <cell r="C55">
            <v>13.7</v>
          </cell>
          <cell r="D55">
            <v>14.4</v>
          </cell>
          <cell r="E55">
            <v>10.8</v>
          </cell>
          <cell r="F55">
            <v>10.1</v>
          </cell>
          <cell r="G55">
            <v>10.8</v>
          </cell>
        </row>
        <row r="56">
          <cell r="A56" t="str">
            <v xml:space="preserve">    Life expectancy at birth, total (years)</v>
          </cell>
          <cell r="B56">
            <v>51.7</v>
          </cell>
          <cell r="C56" t="str">
            <v>..</v>
          </cell>
          <cell r="D56">
            <v>47.6</v>
          </cell>
          <cell r="E56">
            <v>46.6</v>
          </cell>
          <cell r="F56">
            <v>46.1</v>
          </cell>
          <cell r="G56">
            <v>46.1</v>
          </cell>
        </row>
        <row r="57">
          <cell r="A57" t="str">
            <v xml:space="preserve">    Literacy rate, adult total (% of people ages 15 and above)</v>
          </cell>
          <cell r="B57">
            <v>38.5</v>
          </cell>
          <cell r="C57" t="str">
            <v>..</v>
          </cell>
          <cell r="D57" t="str">
            <v>..</v>
          </cell>
          <cell r="E57" t="str">
            <v>..</v>
          </cell>
          <cell r="F57" t="str">
            <v>..</v>
          </cell>
          <cell r="G57">
            <v>48.7</v>
          </cell>
        </row>
        <row r="58">
          <cell r="A58" t="str">
            <v xml:space="preserve">    Population, total (millions)</v>
          </cell>
          <cell r="B58">
            <v>12.7</v>
          </cell>
          <cell r="C58">
            <v>14.3</v>
          </cell>
          <cell r="D58">
            <v>15.6</v>
          </cell>
          <cell r="E58">
            <v>16.7</v>
          </cell>
          <cell r="F58">
            <v>17.600000000000001</v>
          </cell>
          <cell r="G58">
            <v>17.899999999999999</v>
          </cell>
        </row>
        <row r="59">
          <cell r="A59" t="str">
            <v xml:space="preserve">    Trade (% of GDP)</v>
          </cell>
          <cell r="B59">
            <v>58.8</v>
          </cell>
          <cell r="C59">
            <v>69.8</v>
          </cell>
          <cell r="D59">
            <v>74.5</v>
          </cell>
          <cell r="E59">
            <v>73.7</v>
          </cell>
          <cell r="F59">
            <v>81</v>
          </cell>
          <cell r="G59">
            <v>86.5</v>
          </cell>
        </row>
        <row r="60">
          <cell r="A60" t="str">
            <v>Source: World Development Indicators database, April 2006</v>
          </cell>
        </row>
        <row r="61">
          <cell r="A61">
            <v>0</v>
          </cell>
        </row>
        <row r="62">
          <cell r="A62" t="str">
            <v xml:space="preserve"> Figures in italics refer to periods other than those specified. </v>
          </cell>
        </row>
        <row r="63">
          <cell r="A63" t="str">
            <v xml:space="preserve">             Page: Country: Cote d&amp;apos;Ivoire Row: Series Column: Time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annual "/>
      <sheetName val="Contents"/>
      <sheetName val="WEO Questionnaire"/>
      <sheetName val="WEO GAS DMX Format"/>
      <sheetName val="Key Assumptions"/>
      <sheetName val="Output SEI"/>
      <sheetName val="From SEI"/>
      <sheetName val="OUT_NGDP_DMX"/>
      <sheetName val="Input CPI"/>
      <sheetName val="Calculations CPI"/>
      <sheetName val="CPI (Dec2005=100)"/>
      <sheetName val="Table-3.2"/>
      <sheetName val="Input RGDP (Sectoral)"/>
      <sheetName val="Calculations RGDP (growth)"/>
      <sheetName val="Calculations RGDP (share)"/>
      <sheetName val="Calculations NGDP (share)"/>
      <sheetName val="Calculations NGDP (growth"/>
      <sheetName val="Calculations GDP Deflator"/>
      <sheetName val="Calculations GDP Defl. (%)"/>
      <sheetName val="SAppx. NGDP (sect.)"/>
      <sheetName val="SAppx. RGDP (sect.)"/>
      <sheetName val="SAppx. Defl."/>
      <sheetName val="SAppx. Nat Inc. (Exp.)"/>
      <sheetName val="SAppx. RGDP (Exp.)"/>
      <sheetName val="Input Labor"/>
      <sheetName val="Input QGDP"/>
      <sheetName val="Input ex.rate (D)"/>
      <sheetName val="Input ex. rate (M)"/>
      <sheetName val="Calculations Nom. GDP (share)"/>
      <sheetName val="Calculations Labor"/>
      <sheetName val="Calculations Annual"/>
      <sheetName val="Tables CPI"/>
      <sheetName val="Calculations Ex.F&amp;F CPI"/>
      <sheetName val="COLA"/>
      <sheetName val="S&amp;U"/>
      <sheetName val="data_out (A)"/>
      <sheetName val="data_out (M)"/>
      <sheetName val="Data-out-Aremos 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Table 1.  Commodities and Services, CPI Index Values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B5" t="str">
            <v>Year</v>
          </cell>
          <cell r="C5" t="str">
            <v>Quarter</v>
          </cell>
          <cell r="D5" t="str">
            <v>Raw Real GDP</v>
          </cell>
        </row>
        <row r="7">
          <cell r="D7" t="str">
            <v>(Millions of togrogs, 1993 prices)</v>
          </cell>
        </row>
        <row r="9">
          <cell r="B9">
            <v>1993</v>
          </cell>
          <cell r="C9" t="str">
            <v>Q1</v>
          </cell>
          <cell r="D9">
            <v>36877</v>
          </cell>
        </row>
        <row r="10">
          <cell r="C10" t="str">
            <v>Q2</v>
          </cell>
          <cell r="D10">
            <v>52188</v>
          </cell>
        </row>
        <row r="11">
          <cell r="C11" t="str">
            <v>Q3</v>
          </cell>
          <cell r="D11">
            <v>44323</v>
          </cell>
        </row>
        <row r="12">
          <cell r="C12" t="str">
            <v>Q4</v>
          </cell>
          <cell r="D12">
            <v>41379</v>
          </cell>
        </row>
        <row r="13">
          <cell r="B13">
            <v>1994</v>
          </cell>
          <cell r="C13" t="str">
            <v>Q1</v>
          </cell>
          <cell r="D13">
            <v>34300</v>
          </cell>
        </row>
        <row r="14">
          <cell r="C14" t="str">
            <v>Q2</v>
          </cell>
          <cell r="D14">
            <v>52818</v>
          </cell>
        </row>
        <row r="15">
          <cell r="C15" t="str">
            <v>Q3</v>
          </cell>
          <cell r="D15">
            <v>47414</v>
          </cell>
        </row>
        <row r="16">
          <cell r="C16" t="str">
            <v>Q4</v>
          </cell>
          <cell r="D16">
            <v>45330</v>
          </cell>
        </row>
        <row r="17">
          <cell r="B17">
            <v>1995</v>
          </cell>
          <cell r="C17" t="str">
            <v>Q1</v>
          </cell>
          <cell r="D17">
            <v>35995</v>
          </cell>
        </row>
        <row r="18">
          <cell r="C18" t="str">
            <v>Q2</v>
          </cell>
          <cell r="D18">
            <v>59142</v>
          </cell>
        </row>
        <row r="19">
          <cell r="C19" t="str">
            <v>Q3</v>
          </cell>
          <cell r="D19">
            <v>52581</v>
          </cell>
        </row>
        <row r="20">
          <cell r="C20" t="str">
            <v>Q4</v>
          </cell>
          <cell r="D20">
            <v>49589</v>
          </cell>
        </row>
        <row r="21">
          <cell r="B21">
            <v>1996</v>
          </cell>
          <cell r="C21" t="str">
            <v>Q1</v>
          </cell>
          <cell r="D21">
            <v>38141</v>
          </cell>
        </row>
        <row r="22">
          <cell r="C22" t="str">
            <v>Q2</v>
          </cell>
          <cell r="D22">
            <v>58710</v>
          </cell>
        </row>
        <row r="23">
          <cell r="C23" t="str">
            <v>Q3</v>
          </cell>
          <cell r="D23">
            <v>56277</v>
          </cell>
        </row>
        <row r="24">
          <cell r="C24" t="str">
            <v>Q4</v>
          </cell>
          <cell r="D24">
            <v>54308</v>
          </cell>
        </row>
        <row r="25">
          <cell r="B25">
            <v>1997</v>
          </cell>
          <cell r="C25" t="str">
            <v>Q1</v>
          </cell>
          <cell r="D25">
            <v>40806</v>
          </cell>
        </row>
        <row r="26">
          <cell r="C26" t="str">
            <v>Q2</v>
          </cell>
          <cell r="D26">
            <v>62824</v>
          </cell>
        </row>
        <row r="27">
          <cell r="C27" t="str">
            <v>Q3</v>
          </cell>
          <cell r="D27">
            <v>58908</v>
          </cell>
        </row>
        <row r="28">
          <cell r="C28" t="str">
            <v>Q4</v>
          </cell>
          <cell r="D28">
            <v>52089</v>
          </cell>
        </row>
        <row r="29">
          <cell r="B29">
            <v>1998</v>
          </cell>
          <cell r="C29" t="str">
            <v>Q1</v>
          </cell>
          <cell r="D29">
            <v>40596</v>
          </cell>
        </row>
        <row r="30">
          <cell r="C30" t="str">
            <v>Q2</v>
          </cell>
          <cell r="D30">
            <v>62080</v>
          </cell>
        </row>
        <row r="31">
          <cell r="C31" t="str">
            <v>Q3</v>
          </cell>
          <cell r="D31">
            <v>62967</v>
          </cell>
        </row>
        <row r="32">
          <cell r="C32" t="str">
            <v>Q4</v>
          </cell>
          <cell r="D32">
            <v>53920</v>
          </cell>
        </row>
        <row r="33">
          <cell r="B33">
            <v>1999</v>
          </cell>
          <cell r="C33" t="str">
            <v>Q1</v>
          </cell>
          <cell r="D33">
            <v>30131</v>
          </cell>
        </row>
        <row r="34">
          <cell r="C34" t="str">
            <v>Q2</v>
          </cell>
          <cell r="D34">
            <v>54064</v>
          </cell>
        </row>
        <row r="35">
          <cell r="C35" t="str">
            <v>Q3</v>
          </cell>
          <cell r="D35">
            <v>54771</v>
          </cell>
        </row>
        <row r="36">
          <cell r="C36" t="str">
            <v>Q4</v>
          </cell>
          <cell r="D36">
            <v>24859</v>
          </cell>
        </row>
        <row r="37">
          <cell r="B37">
            <v>2000</v>
          </cell>
          <cell r="C37" t="str">
            <v>Q1</v>
          </cell>
        </row>
        <row r="38">
          <cell r="C38" t="str">
            <v>Q2</v>
          </cell>
        </row>
        <row r="39">
          <cell r="C39" t="str">
            <v>Q3</v>
          </cell>
        </row>
        <row r="40">
          <cell r="C40" t="str">
            <v>Q4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tic"/>
      <sheetName val="Control"/>
      <sheetName val="Standard-Print"/>
      <sheetName val="Standard-Series"/>
      <sheetName val="1. Goods"/>
      <sheetName val="2. Service"/>
      <sheetName val="3. Income"/>
      <sheetName val="4. Cur.trans"/>
      <sheetName val="5. Cap.trans"/>
      <sheetName val="11. FDI"/>
      <sheetName val="12. PI"/>
      <sheetName val="Trade credit"/>
      <sheetName val="6. BOM loan"/>
      <sheetName val="7. Gov loan"/>
      <sheetName val="8.  Bank loan"/>
      <sheetName val="9. O.Sec. loan"/>
      <sheetName val="9. Other A&amp;L"/>
      <sheetName val="13. Curr&amp;depo"/>
      <sheetName val="14. Reserve"/>
      <sheetName val="Supl"/>
      <sheetName val="Cover page"/>
      <sheetName val="Sheet1"/>
    </sheetNames>
    <sheetDataSet>
      <sheetData sheetId="0" refreshError="1"/>
      <sheetData sheetId="1">
        <row r="3">
          <cell r="C3" t="str">
            <v>2006Q1-2009Q4</v>
          </cell>
        </row>
      </sheetData>
      <sheetData sheetId="2" refreshError="1"/>
      <sheetData sheetId="3">
        <row r="8">
          <cell r="F8">
            <v>-91.613274726868653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</sheetNames>
    <sheetDataSet>
      <sheetData sheetId="0" refreshError="1"/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</row>
        <row r="5">
          <cell r="A5" t="str">
            <v>03101</v>
          </cell>
          <cell r="B5" t="str">
            <v xml:space="preserve">   Gabinete do Primeiro Ministro</v>
          </cell>
        </row>
        <row r="6">
          <cell r="A6" t="str">
            <v>03151</v>
          </cell>
          <cell r="B6" t="str">
            <v xml:space="preserve">   Conselho Superior da Comunicação Social</v>
          </cell>
        </row>
        <row r="7">
          <cell r="A7" t="str">
            <v>03160</v>
          </cell>
          <cell r="B7" t="str">
            <v xml:space="preserve">   Gabinete de Informação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</row>
        <row r="11">
          <cell r="A11" t="str">
            <v>05101</v>
          </cell>
          <cell r="B11" t="str">
            <v xml:space="preserve">   Assembleia da República</v>
          </cell>
        </row>
        <row r="12">
          <cell r="A12" t="str">
            <v>05151</v>
          </cell>
          <cell r="B12" t="str">
            <v xml:space="preserve">   Assembleia Provincial</v>
          </cell>
        </row>
        <row r="13">
          <cell r="A13" t="str">
            <v>07101</v>
          </cell>
          <cell r="B13" t="str">
            <v xml:space="preserve">   Tribunal Supremo</v>
          </cell>
        </row>
        <row r="14">
          <cell r="A14" t="str">
            <v>07121</v>
          </cell>
          <cell r="B14" t="str">
            <v xml:space="preserve">   Tribunal Judicial de Menores</v>
          </cell>
        </row>
        <row r="15">
          <cell r="A15" t="str">
            <v>07151</v>
          </cell>
          <cell r="B15" t="str">
            <v xml:space="preserve">   Tribunal Provincial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</row>
        <row r="17">
          <cell r="A17" t="str">
            <v>11101</v>
          </cell>
          <cell r="B17" t="str">
            <v xml:space="preserve">   Tribunal Administrativo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Output"/>
      <sheetName val="Data"/>
      <sheetName val="case 1"/>
      <sheetName val="case 4"/>
      <sheetName val="bopST"/>
      <sheetName val="BoP(Tab6)"/>
      <sheetName val="GAMTEL"/>
      <sheetName val="DS00Q"/>
      <sheetName val="DRS form"/>
      <sheetName val="DS00-07"/>
      <sheetName val="background"/>
      <sheetName val="indicators"/>
      <sheetName val="Debt"/>
      <sheetName val="ExtDbtInd(Tab10)"/>
      <sheetName val="TOT"/>
      <sheetName val="FX budget"/>
      <sheetName val="sensitivity(Tab9)"/>
      <sheetName val="case 2"/>
      <sheetName val="case 3"/>
      <sheetName val="ExtFinReq"/>
      <sheetName val="Fund(Tab12)"/>
      <sheetName val="LT prospects"/>
      <sheetName val="Misc"/>
      <sheetName val="Fund op"/>
      <sheetName val="gambiaproj"/>
      <sheetName val="to indicator table"/>
      <sheetName val="WE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"/>
      <sheetName val="Monthly data"/>
      <sheetName val="Sheet1"/>
      <sheetName val="NIBOR (monthly avrg.)"/>
      <sheetName val="Ex. rates"/>
      <sheetName val="EER"/>
      <sheetName val="SR_FIG1"/>
      <sheetName val="SR_FIG2"/>
      <sheetName val="SR_FIG4"/>
      <sheetName val="SR_FIG3"/>
      <sheetName val="SR_FIG4 (2)"/>
      <sheetName val="SR_FIG3v2"/>
    </sheetNames>
    <sheetDataSet>
      <sheetData sheetId="0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A"/>
      <sheetName val="Basicdat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 &amp; 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me"/>
      <sheetName val="Contents"/>
      <sheetName val="I-EDSS (A)"/>
      <sheetName val="I-EDSS (Q)"/>
      <sheetName val="I-EDSS (M)"/>
      <sheetName val="I-Mon Authority"/>
      <sheetName val="I-DMBs"/>
      <sheetName val="ControlSheet"/>
      <sheetName val="I-Mon Survey"/>
      <sheetName val="I-Govt Sec by Holder"/>
      <sheetName val="I-Other Sectors"/>
      <sheetName val="I-Ext Financing"/>
      <sheetName val="T-Financing"/>
      <sheetName val="T-Prog Valuations"/>
      <sheetName val="P-Monetary"/>
      <sheetName val="O-Fiscal Sector"/>
      <sheetName val="O-MT"/>
      <sheetName val="SR Table 3"/>
      <sheetName val="SA Table 11"/>
      <sheetName val="SA Table 12"/>
      <sheetName val="SA Table 13"/>
      <sheetName val="SA Table 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2">
          <cell r="C32" t="str">
            <v>End-Sep. Update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"/>
      <sheetName val="BASIC"/>
      <sheetName val="1"/>
      <sheetName val="2"/>
      <sheetName val="3"/>
      <sheetName val="4"/>
      <sheetName val="5"/>
      <sheetName val="8"/>
      <sheetName val="9"/>
      <sheetName val="10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23"/>
      <sheetName val="24"/>
      <sheetName val="25"/>
      <sheetName val="26"/>
      <sheetName val="30"/>
      <sheetName val="31"/>
      <sheetName val="32"/>
      <sheetName val="DOTX"/>
      <sheetName val="DOTM"/>
      <sheetName val="Debt"/>
      <sheetName val="IFEM"/>
      <sheetName val="40"/>
      <sheetName val="33"/>
      <sheetName val="34"/>
      <sheetName val="35"/>
      <sheetName val="36"/>
      <sheetName val="37"/>
      <sheetName val="39"/>
      <sheetName val="6"/>
      <sheetName val="7"/>
      <sheetName val="11"/>
      <sheetName val="12"/>
      <sheetName val="13"/>
      <sheetName val="14"/>
      <sheetName val="15"/>
      <sheetName val="17"/>
      <sheetName val="18"/>
      <sheetName val="19"/>
      <sheetName val="20"/>
      <sheetName val="21"/>
      <sheetName val="22"/>
      <sheetName val="F22"/>
      <sheetName val="27"/>
      <sheetName val="28"/>
      <sheetName val="PRINTRED28"/>
      <sheetName val="29"/>
      <sheetName val="Dialog1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otton Candy">
    <a:dk1>
      <a:sysClr val="windowText" lastClr="000000"/>
    </a:dk1>
    <a:lt1>
      <a:sysClr val="window" lastClr="FFFFFF"/>
    </a:lt1>
    <a:dk2>
      <a:srgbClr val="4E3B30"/>
    </a:dk2>
    <a:lt2>
      <a:srgbClr val="FBEEC9"/>
    </a:lt2>
    <a:accent1>
      <a:srgbClr val="5AA9E6"/>
    </a:accent1>
    <a:accent2>
      <a:srgbClr val="7FC8F8"/>
    </a:accent2>
    <a:accent3>
      <a:srgbClr val="F9F9F9"/>
    </a:accent3>
    <a:accent4>
      <a:srgbClr val="EDE35D"/>
    </a:accent4>
    <a:accent5>
      <a:srgbClr val="FF6392"/>
    </a:accent5>
    <a:accent6>
      <a:srgbClr val="1A8D73"/>
    </a:accent6>
    <a:hlink>
      <a:srgbClr val="AD1F1F"/>
    </a:hlink>
    <a:folHlink>
      <a:srgbClr val="FFC42F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7" Type="http://schemas.openxmlformats.org/officeDocument/2006/relationships/drawing" Target="../drawings/drawing42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8.bin"/><Relationship Id="rId10" Type="http://schemas.openxmlformats.org/officeDocument/2006/relationships/drawing" Target="../drawings/drawing43.xml"/><Relationship Id="rId4" Type="http://schemas.openxmlformats.org/officeDocument/2006/relationships/printerSettings" Target="../printerSettings/printerSettings37.bin"/><Relationship Id="rId9" Type="http://schemas.openxmlformats.org/officeDocument/2006/relationships/printerSettings" Target="../printerSettings/printerSettings42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10" Type="http://schemas.openxmlformats.org/officeDocument/2006/relationships/drawing" Target="../drawings/drawing44.xml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.bin"/><Relationship Id="rId3" Type="http://schemas.openxmlformats.org/officeDocument/2006/relationships/printerSettings" Target="../printerSettings/printerSettings54.bin"/><Relationship Id="rId7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5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C8EB-F179-4421-9B9E-1F1C785E15EA}">
  <sheetPr codeName="Sheet1">
    <tabColor theme="7" tint="0.39997558519241921"/>
    <pageSetUpPr autoPageBreaks="0"/>
  </sheetPr>
  <dimension ref="A1:AA30"/>
  <sheetViews>
    <sheetView zoomScale="130" zoomScaleNormal="13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N12" sqref="N12:Q12"/>
    </sheetView>
  </sheetViews>
  <sheetFormatPr defaultColWidth="9.42578125" defaultRowHeight="15"/>
  <cols>
    <col min="1" max="1" width="61.5703125" style="133" bestFit="1" customWidth="1"/>
    <col min="2" max="2" width="10" style="133" customWidth="1"/>
    <col min="3" max="3" width="10.28515625" style="133" bestFit="1" customWidth="1"/>
    <col min="4" max="4" width="9.42578125" style="133" customWidth="1"/>
    <col min="5" max="7" width="9.42578125" style="133"/>
    <col min="8" max="8" width="10.42578125" style="133" bestFit="1" customWidth="1"/>
    <col min="9" max="9" width="9" style="133" customWidth="1"/>
    <col min="10" max="10" width="11.85546875" style="133" bestFit="1" customWidth="1"/>
    <col min="11" max="16384" width="9.42578125" style="133"/>
  </cols>
  <sheetData>
    <row r="1" spans="1:25" s="132" customFormat="1">
      <c r="A1" s="152" t="s">
        <v>0</v>
      </c>
      <c r="B1" s="152"/>
    </row>
    <row r="2" spans="1:25" s="132" customFormat="1">
      <c r="B2" s="565">
        <v>2022</v>
      </c>
      <c r="C2" s="565"/>
      <c r="D2" s="565"/>
      <c r="E2" s="566"/>
      <c r="F2" s="567">
        <v>2023</v>
      </c>
      <c r="G2" s="565"/>
      <c r="H2" s="565"/>
      <c r="I2" s="565"/>
      <c r="J2" s="565">
        <v>2024</v>
      </c>
      <c r="K2" s="565"/>
      <c r="L2" s="565"/>
      <c r="M2" s="565"/>
      <c r="N2" s="565">
        <v>2025</v>
      </c>
      <c r="O2" s="565"/>
      <c r="P2" s="565"/>
      <c r="Q2" s="565"/>
      <c r="R2" s="565">
        <v>2026</v>
      </c>
      <c r="S2" s="565"/>
      <c r="T2" s="565"/>
      <c r="U2" s="565"/>
      <c r="V2" s="565">
        <v>2027</v>
      </c>
      <c r="W2" s="565"/>
      <c r="X2" s="565"/>
      <c r="Y2" s="566"/>
    </row>
    <row r="3" spans="1:25" s="132" customFormat="1">
      <c r="B3" s="132" t="str">
        <f>ROMAN(1)</f>
        <v>I</v>
      </c>
      <c r="C3" s="132" t="str">
        <f>ROMAN(2)</f>
        <v>II</v>
      </c>
      <c r="D3" s="132" t="str">
        <f>ROMAN(3)</f>
        <v>III</v>
      </c>
      <c r="E3" s="424" t="str">
        <f>ROMAN(4)</f>
        <v>IV</v>
      </c>
      <c r="F3" s="132" t="str">
        <f>ROMAN(1)</f>
        <v>I</v>
      </c>
      <c r="G3" s="132" t="str">
        <f>ROMAN(2)</f>
        <v>II</v>
      </c>
      <c r="H3" s="132" t="str">
        <f>ROMAN(3)</f>
        <v>III</v>
      </c>
      <c r="I3" s="424" t="str">
        <f>ROMAN(4)</f>
        <v>IV</v>
      </c>
      <c r="J3" s="132" t="str">
        <f>ROMAN(1)</f>
        <v>I</v>
      </c>
      <c r="K3" s="132" t="str">
        <f>ROMAN(2)</f>
        <v>II</v>
      </c>
      <c r="L3" s="132" t="str">
        <f>ROMAN(3)</f>
        <v>III</v>
      </c>
      <c r="M3" s="424" t="str">
        <f>ROMAN(4)</f>
        <v>IV</v>
      </c>
      <c r="N3" s="132" t="str">
        <f>ROMAN(1)</f>
        <v>I</v>
      </c>
      <c r="O3" s="132" t="s">
        <v>1</v>
      </c>
      <c r="P3" s="132" t="s">
        <v>2</v>
      </c>
      <c r="Q3" s="424" t="s">
        <v>3</v>
      </c>
      <c r="R3" s="132" t="s">
        <v>4</v>
      </c>
      <c r="S3" s="132" t="s">
        <v>1</v>
      </c>
      <c r="T3" s="132" t="s">
        <v>2</v>
      </c>
      <c r="U3" s="424" t="s">
        <v>3</v>
      </c>
      <c r="V3" s="132" t="s">
        <v>4</v>
      </c>
      <c r="W3" s="132" t="s">
        <v>1</v>
      </c>
      <c r="X3" s="132" t="s">
        <v>2</v>
      </c>
      <c r="Y3" s="424" t="s">
        <v>3</v>
      </c>
    </row>
    <row r="4" spans="1:25" s="132" customFormat="1">
      <c r="A4" s="132" t="s">
        <v>5</v>
      </c>
      <c r="E4" s="424"/>
      <c r="I4" s="424"/>
      <c r="M4" s="424"/>
      <c r="Q4" s="424"/>
      <c r="U4" s="424"/>
      <c r="Y4" s="424"/>
    </row>
    <row r="5" spans="1:25" s="132" customFormat="1">
      <c r="A5" s="132" t="s">
        <v>6</v>
      </c>
      <c r="B5" s="167">
        <v>0.15624487200000001</v>
      </c>
      <c r="C5" s="56">
        <v>0.16161045200000002</v>
      </c>
      <c r="D5" s="56">
        <v>0.14888420800000002</v>
      </c>
      <c r="E5" s="425">
        <v>0.13994030099999999</v>
      </c>
      <c r="F5" s="56">
        <v>0.11889106300000001</v>
      </c>
      <c r="G5" s="56">
        <v>0.10110219400000001</v>
      </c>
      <c r="H5" s="56">
        <v>9.0045338699999991E-2</v>
      </c>
      <c r="I5" s="425">
        <v>8.3241717899999998E-2</v>
      </c>
      <c r="J5" s="172">
        <v>6.5191244199999998E-2</v>
      </c>
      <c r="K5" s="172">
        <v>4.6125706900000001E-2</v>
      </c>
      <c r="L5" s="172">
        <v>5.3849710899999993E-2</v>
      </c>
      <c r="M5" s="429">
        <v>7.2850494200000004E-2</v>
      </c>
      <c r="N5" s="172">
        <v>9.7528718299999997E-2</v>
      </c>
      <c r="O5" s="172">
        <v>7.8232321100000002E-2</v>
      </c>
      <c r="P5" s="172">
        <v>5.9400789699999998E-2</v>
      </c>
      <c r="Q5" s="429">
        <v>2.89300958E-2</v>
      </c>
      <c r="R5" s="172">
        <v>4.9443551500000238E-4</v>
      </c>
      <c r="S5" s="172">
        <v>-4.8924782800000011E-3</v>
      </c>
      <c r="T5" s="172">
        <v>-1.68068951E-2</v>
      </c>
      <c r="U5" s="429">
        <v>-2.6994392599999997E-2</v>
      </c>
      <c r="V5" s="14">
        <v>-3.3807518299999999E-2</v>
      </c>
      <c r="W5" s="14">
        <v>-3.9485805900000004E-2</v>
      </c>
      <c r="X5" s="14">
        <v>-4.4989585200000001E-2</v>
      </c>
      <c r="Y5" s="427">
        <v>-4.9663631199999995E-2</v>
      </c>
    </row>
    <row r="6" spans="1:25" s="132" customFormat="1">
      <c r="A6" s="132" t="s">
        <v>7</v>
      </c>
      <c r="B6" s="167">
        <v>0</v>
      </c>
      <c r="C6" s="56">
        <v>0</v>
      </c>
      <c r="D6" s="56">
        <v>0</v>
      </c>
      <c r="E6" s="425">
        <v>-9.9999999392252895E-10</v>
      </c>
      <c r="F6" s="56">
        <v>0</v>
      </c>
      <c r="G6" s="56">
        <v>0</v>
      </c>
      <c r="H6" s="56">
        <v>0</v>
      </c>
      <c r="I6" s="425">
        <v>0</v>
      </c>
      <c r="J6" s="172">
        <v>0</v>
      </c>
      <c r="K6" s="172">
        <v>0</v>
      </c>
      <c r="L6" s="172">
        <v>0</v>
      </c>
      <c r="M6" s="429">
        <v>0</v>
      </c>
      <c r="N6" s="172">
        <v>0</v>
      </c>
      <c r="O6" s="172">
        <v>1.0497490900000003E-2</v>
      </c>
      <c r="P6" s="172">
        <v>1.9947347700000007E-2</v>
      </c>
      <c r="Q6" s="429">
        <v>2.9266160999999995E-2</v>
      </c>
      <c r="R6" s="172">
        <v>3.8091854184999996E-2</v>
      </c>
      <c r="S6" s="172">
        <v>4.2890449980000002E-2</v>
      </c>
      <c r="T6" s="172">
        <v>4.5133574900000001E-2</v>
      </c>
      <c r="U6" s="429">
        <v>4.6154696699999997E-2</v>
      </c>
      <c r="V6" s="14">
        <v>4.6666361099999998E-2</v>
      </c>
      <c r="W6" s="14">
        <v>4.6849562830000004E-2</v>
      </c>
      <c r="X6" s="14">
        <v>4.6827286570000001E-2</v>
      </c>
      <c r="Y6" s="427">
        <v>4.6730670989999994E-2</v>
      </c>
    </row>
    <row r="7" spans="1:25" s="132" customFormat="1">
      <c r="A7" s="132" t="s">
        <v>8</v>
      </c>
      <c r="B7" s="167">
        <v>-1.0000000116860974E-9</v>
      </c>
      <c r="C7" s="56">
        <v>0</v>
      </c>
      <c r="D7" s="56">
        <v>0</v>
      </c>
      <c r="E7" s="425">
        <v>-1.0000000116860974E-9</v>
      </c>
      <c r="F7" s="56">
        <v>0</v>
      </c>
      <c r="G7" s="56">
        <v>0</v>
      </c>
      <c r="H7" s="56">
        <v>0</v>
      </c>
      <c r="I7" s="425">
        <v>0</v>
      </c>
      <c r="J7" s="172">
        <v>0</v>
      </c>
      <c r="K7" s="172">
        <v>0</v>
      </c>
      <c r="L7" s="172">
        <v>0</v>
      </c>
      <c r="M7" s="429">
        <v>0</v>
      </c>
      <c r="N7" s="172">
        <v>0</v>
      </c>
      <c r="O7" s="172">
        <v>6.0088782999999923E-3</v>
      </c>
      <c r="P7" s="172">
        <v>1.1498536899999995E-2</v>
      </c>
      <c r="Q7" s="429">
        <v>1.6994797300000003E-2</v>
      </c>
      <c r="R7" s="172">
        <v>2.2281699800000006E-2</v>
      </c>
      <c r="S7" s="172">
        <v>2.5183580500000004E-2</v>
      </c>
      <c r="T7" s="172">
        <v>2.6556312100000003E-2</v>
      </c>
      <c r="U7" s="429">
        <v>2.7188175499999998E-2</v>
      </c>
      <c r="V7" s="14">
        <v>2.7507297899999998E-2</v>
      </c>
      <c r="W7" s="14">
        <v>2.7625088169999999E-2</v>
      </c>
      <c r="X7" s="14">
        <v>2.761725533E-2</v>
      </c>
      <c r="Y7" s="427">
        <v>2.756313791E-2</v>
      </c>
    </row>
    <row r="8" spans="1:25" s="132" customFormat="1">
      <c r="A8" s="132" t="s">
        <v>9</v>
      </c>
      <c r="B8" s="167">
        <v>0</v>
      </c>
      <c r="C8" s="56">
        <v>0</v>
      </c>
      <c r="D8" s="56">
        <v>0</v>
      </c>
      <c r="E8" s="425">
        <v>0</v>
      </c>
      <c r="F8" s="56">
        <v>0</v>
      </c>
      <c r="G8" s="56">
        <v>0</v>
      </c>
      <c r="H8" s="56">
        <v>0</v>
      </c>
      <c r="I8" s="425">
        <v>0</v>
      </c>
      <c r="J8" s="172">
        <v>0</v>
      </c>
      <c r="K8" s="172">
        <v>0</v>
      </c>
      <c r="L8" s="172">
        <v>0</v>
      </c>
      <c r="M8" s="429">
        <v>0</v>
      </c>
      <c r="N8" s="172">
        <v>0</v>
      </c>
      <c r="O8" s="172">
        <v>5.0999847000000043E-3</v>
      </c>
      <c r="P8" s="172">
        <v>9.8052136999999956E-3</v>
      </c>
      <c r="Q8" s="429">
        <v>1.4563542299999996E-2</v>
      </c>
      <c r="R8" s="172">
        <v>1.9187511900000002E-2</v>
      </c>
      <c r="S8" s="172">
        <v>2.1741353699999993E-2</v>
      </c>
      <c r="T8" s="172">
        <v>2.2958701999999991E-2</v>
      </c>
      <c r="U8" s="429">
        <v>2.3522947900000001E-2</v>
      </c>
      <c r="V8" s="14">
        <v>2.3809337E-2</v>
      </c>
      <c r="W8" s="14">
        <v>2.3916975200000003E-2</v>
      </c>
      <c r="X8" s="14">
        <v>2.3913264699999999E-2</v>
      </c>
      <c r="Y8" s="427">
        <v>2.3868080399999998E-2</v>
      </c>
    </row>
    <row r="9" spans="1:25" s="132" customFormat="1">
      <c r="A9" s="132">
        <v>0.3</v>
      </c>
      <c r="B9" s="167">
        <v>0</v>
      </c>
      <c r="C9" s="56">
        <v>-1.0000000116860974E-9</v>
      </c>
      <c r="D9" s="56">
        <v>0</v>
      </c>
      <c r="E9" s="425">
        <v>-9.9999999392252895E-10</v>
      </c>
      <c r="F9" s="56">
        <v>0</v>
      </c>
      <c r="G9" s="56">
        <v>0</v>
      </c>
      <c r="H9" s="56">
        <v>0</v>
      </c>
      <c r="I9" s="425">
        <v>0</v>
      </c>
      <c r="J9" s="172">
        <v>0</v>
      </c>
      <c r="K9" s="172">
        <v>0</v>
      </c>
      <c r="L9" s="172">
        <v>0</v>
      </c>
      <c r="M9" s="429">
        <v>0</v>
      </c>
      <c r="N9" s="172">
        <v>0</v>
      </c>
      <c r="O9" s="172">
        <v>5.1237360000000037E-3</v>
      </c>
      <c r="P9" s="172">
        <v>9.8933509999999947E-3</v>
      </c>
      <c r="Q9" s="429">
        <v>1.4760790600000004E-2</v>
      </c>
      <c r="R9" s="172">
        <v>1.9534543599999996E-2</v>
      </c>
      <c r="S9" s="172">
        <v>2.2185947099999992E-2</v>
      </c>
      <c r="T9" s="172">
        <v>2.3458366100000003E-2</v>
      </c>
      <c r="U9" s="429">
        <v>2.4051782999999993E-2</v>
      </c>
      <c r="V9" s="14">
        <v>2.4354219800000007E-2</v>
      </c>
      <c r="W9" s="14">
        <v>2.44696597E-2</v>
      </c>
      <c r="X9" s="14">
        <v>2.4468758899999998E-2</v>
      </c>
      <c r="Y9" s="427">
        <v>2.4424055700000002E-2</v>
      </c>
    </row>
    <row r="10" spans="1:25" s="132" customFormat="1">
      <c r="A10" s="132">
        <v>0.6</v>
      </c>
      <c r="B10" s="167">
        <v>0</v>
      </c>
      <c r="C10" s="56">
        <v>0</v>
      </c>
      <c r="D10" s="56">
        <v>0</v>
      </c>
      <c r="E10" s="425">
        <v>-9.9999999392252895E-10</v>
      </c>
      <c r="F10" s="56">
        <v>0</v>
      </c>
      <c r="G10" s="56">
        <v>0</v>
      </c>
      <c r="H10" s="56">
        <v>0</v>
      </c>
      <c r="I10" s="425">
        <v>0</v>
      </c>
      <c r="J10" s="172">
        <v>0</v>
      </c>
      <c r="K10" s="172">
        <v>0</v>
      </c>
      <c r="L10" s="172">
        <v>0</v>
      </c>
      <c r="M10" s="429">
        <v>0</v>
      </c>
      <c r="N10" s="172">
        <v>0</v>
      </c>
      <c r="O10" s="172">
        <v>6.0984689999999953E-3</v>
      </c>
      <c r="P10" s="172">
        <v>1.1830885999999999E-2</v>
      </c>
      <c r="Q10" s="429">
        <v>1.7738690000000001E-2</v>
      </c>
      <c r="R10" s="172">
        <v>2.359046699999999E-2</v>
      </c>
      <c r="S10" s="172">
        <v>2.6860327000000003E-2</v>
      </c>
      <c r="T10" s="172">
        <v>2.8440833999999998E-2</v>
      </c>
      <c r="U10" s="429">
        <v>2.9182628500000002E-2</v>
      </c>
      <c r="V10" s="14">
        <v>2.9562372500000003E-2</v>
      </c>
      <c r="W10" s="14">
        <v>2.9709569000000005E-2</v>
      </c>
      <c r="X10" s="14">
        <v>2.9712296700000002E-2</v>
      </c>
      <c r="Y10" s="427">
        <v>2.9660097199999999E-2</v>
      </c>
    </row>
    <row r="11" spans="1:25" s="132" customFormat="1" ht="15.75" customHeight="1">
      <c r="A11" s="132">
        <v>0.9</v>
      </c>
      <c r="B11" s="167">
        <v>-9.9999999392252895E-10</v>
      </c>
      <c r="C11" s="56">
        <v>0</v>
      </c>
      <c r="D11" s="56">
        <v>0</v>
      </c>
      <c r="E11" s="425">
        <v>-1.0000000116860974E-9</v>
      </c>
      <c r="F11" s="56">
        <v>0</v>
      </c>
      <c r="G11" s="56">
        <v>0</v>
      </c>
      <c r="H11" s="56">
        <v>0</v>
      </c>
      <c r="I11" s="425">
        <v>0</v>
      </c>
      <c r="J11" s="172">
        <v>0</v>
      </c>
      <c r="K11" s="172">
        <v>0</v>
      </c>
      <c r="L11" s="172">
        <v>0</v>
      </c>
      <c r="M11" s="429">
        <v>0</v>
      </c>
      <c r="N11" s="172">
        <v>0</v>
      </c>
      <c r="O11" s="172">
        <v>1.0817103999999994E-2</v>
      </c>
      <c r="P11" s="172">
        <v>2.1133104000000028E-2</v>
      </c>
      <c r="Q11" s="429">
        <v>3.1920602000000006E-2</v>
      </c>
      <c r="R11" s="172">
        <v>4.2762884000000029E-2</v>
      </c>
      <c r="S11" s="172">
        <v>4.8875571000000034E-2</v>
      </c>
      <c r="T11" s="172">
        <v>5.1860866000000005E-2</v>
      </c>
      <c r="U11" s="429">
        <v>5.3274727999999993E-2</v>
      </c>
      <c r="V11" s="14">
        <v>5.4002996000000011E-2</v>
      </c>
      <c r="W11" s="14">
        <v>5.429128300000001E-2</v>
      </c>
      <c r="X11" s="14">
        <v>5.4306766000000006E-2</v>
      </c>
      <c r="Y11" s="427">
        <v>5.4217030999999985E-2</v>
      </c>
    </row>
    <row r="12" spans="1:25" s="152" customFormat="1" ht="14.25">
      <c r="A12" s="152" t="s">
        <v>10</v>
      </c>
      <c r="B12" s="168">
        <v>0.15624487100000001</v>
      </c>
      <c r="C12" s="153">
        <v>0.16161045200000002</v>
      </c>
      <c r="D12" s="153">
        <v>0.14888420800000002</v>
      </c>
      <c r="E12" s="426">
        <v>0.13994029899999999</v>
      </c>
      <c r="F12" s="153">
        <v>0.11737519655965878</v>
      </c>
      <c r="G12" s="153">
        <v>0.10078227622536184</v>
      </c>
      <c r="H12" s="153">
        <v>8.8433687830104857E-2</v>
      </c>
      <c r="I12" s="426">
        <v>8.0798742479177177E-2</v>
      </c>
      <c r="J12" s="153">
        <v>6.5175511740591663E-2</v>
      </c>
      <c r="K12" s="153">
        <v>4.607943250583002E-2</v>
      </c>
      <c r="L12" s="153">
        <v>5.3871244637018201E-2</v>
      </c>
      <c r="M12" s="426">
        <v>7.2847132781061363E-2</v>
      </c>
      <c r="N12" s="153">
        <v>9.7528718299999997E-2</v>
      </c>
      <c r="O12" s="153">
        <v>9.9838675000000002E-2</v>
      </c>
      <c r="P12" s="153">
        <v>0.10065188799999999</v>
      </c>
      <c r="Q12" s="426">
        <v>8.9754596399999997E-2</v>
      </c>
      <c r="R12" s="153">
        <v>8.0055501400000006E-2</v>
      </c>
      <c r="S12" s="153">
        <v>8.4922905899999998E-2</v>
      </c>
      <c r="T12" s="153">
        <v>7.7841693899999995E-2</v>
      </c>
      <c r="U12" s="426">
        <v>6.98714275E-2</v>
      </c>
      <c r="V12" s="153">
        <v>6.4175477699999997E-2</v>
      </c>
      <c r="W12" s="153">
        <v>5.8905820300000002E-2</v>
      </c>
      <c r="X12" s="153">
        <v>5.3368221399999999E-2</v>
      </c>
      <c r="Y12" s="426">
        <v>4.8498258099999997E-2</v>
      </c>
    </row>
    <row r="13" spans="1:25" s="132" customFormat="1">
      <c r="B13" s="167">
        <v>3.9999999999999994E-2</v>
      </c>
      <c r="C13" s="56">
        <v>3.9999999999999994E-2</v>
      </c>
      <c r="D13" s="56">
        <v>3.9999999999999994E-2</v>
      </c>
      <c r="E13" s="425">
        <v>0.04</v>
      </c>
      <c r="F13" s="56">
        <v>0.04</v>
      </c>
      <c r="G13" s="56" t="e">
        <v>#N/A</v>
      </c>
      <c r="H13" s="56" t="e">
        <v>#N/A</v>
      </c>
      <c r="I13" s="425" t="e">
        <v>#N/A</v>
      </c>
      <c r="J13" s="56">
        <v>3.9999999999999994E-2</v>
      </c>
      <c r="K13" s="56">
        <v>3.9999999999999994E-2</v>
      </c>
      <c r="L13" s="56">
        <v>3.9999999999999994E-2</v>
      </c>
      <c r="M13" s="425">
        <v>3.9999999999999994E-2</v>
      </c>
      <c r="N13" s="56">
        <v>3.9999999999999994E-2</v>
      </c>
      <c r="O13" s="56">
        <v>3.9999999999999994E-2</v>
      </c>
      <c r="P13" s="56">
        <v>3.9999999999999994E-2</v>
      </c>
      <c r="Q13" s="425">
        <v>3.9999999999999994E-2</v>
      </c>
      <c r="R13" s="56">
        <v>3.9999999999999994E-2</v>
      </c>
      <c r="S13" s="56">
        <v>3.9999999999999994E-2</v>
      </c>
      <c r="T13" s="56">
        <v>3.9999999999999994E-2</v>
      </c>
      <c r="U13" s="425">
        <v>3.9999999999999994E-2</v>
      </c>
      <c r="V13" s="14">
        <v>0.03</v>
      </c>
      <c r="W13" s="14">
        <v>0.03</v>
      </c>
      <c r="X13" s="14">
        <v>0.03</v>
      </c>
      <c r="Y13" s="427">
        <v>0.03</v>
      </c>
    </row>
    <row r="14" spans="1:25" s="132" customFormat="1">
      <c r="A14" s="132" t="s">
        <v>11</v>
      </c>
      <c r="B14" s="167">
        <v>0.06</v>
      </c>
      <c r="C14" s="56">
        <v>0.06</v>
      </c>
      <c r="D14" s="56">
        <v>0.06</v>
      </c>
      <c r="E14" s="425">
        <v>0.06</v>
      </c>
      <c r="F14" s="56">
        <v>0.06</v>
      </c>
      <c r="G14" s="56" t="e">
        <v>#N/A</v>
      </c>
      <c r="H14" s="56" t="e">
        <v>#N/A</v>
      </c>
      <c r="I14" s="425" t="e">
        <v>#N/A</v>
      </c>
      <c r="J14" s="56">
        <v>0.06</v>
      </c>
      <c r="K14" s="56">
        <v>0.06</v>
      </c>
      <c r="L14" s="56">
        <v>0.06</v>
      </c>
      <c r="M14" s="425">
        <v>0.06</v>
      </c>
      <c r="N14" s="56">
        <v>0.06</v>
      </c>
      <c r="O14" s="56">
        <v>0.06</v>
      </c>
      <c r="P14" s="56">
        <v>0.06</v>
      </c>
      <c r="Q14" s="425">
        <v>0.06</v>
      </c>
      <c r="R14" s="56">
        <v>0.06</v>
      </c>
      <c r="S14" s="56">
        <v>0.06</v>
      </c>
      <c r="T14" s="56">
        <v>0.06</v>
      </c>
      <c r="U14" s="425">
        <v>0.06</v>
      </c>
      <c r="V14" s="14">
        <v>0.05</v>
      </c>
      <c r="W14" s="14">
        <v>0.05</v>
      </c>
      <c r="X14" s="14">
        <v>0.05</v>
      </c>
      <c r="Y14" s="427">
        <v>0.05</v>
      </c>
    </row>
    <row r="15" spans="1:25" s="132" customFormat="1">
      <c r="B15" s="167">
        <v>0.08</v>
      </c>
      <c r="C15" s="56">
        <v>0.08</v>
      </c>
      <c r="D15" s="56">
        <v>0.08</v>
      </c>
      <c r="E15" s="425">
        <v>0.08</v>
      </c>
      <c r="F15" s="128">
        <v>0.08</v>
      </c>
      <c r="G15" s="128" t="e">
        <v>#N/A</v>
      </c>
      <c r="H15" s="132" t="e">
        <v>#N/A</v>
      </c>
      <c r="I15" s="424" t="e">
        <v>#N/A</v>
      </c>
      <c r="J15" s="56">
        <v>0.08</v>
      </c>
      <c r="K15" s="56">
        <v>0.08</v>
      </c>
      <c r="L15" s="56">
        <v>0.08</v>
      </c>
      <c r="M15" s="425">
        <v>0.08</v>
      </c>
      <c r="N15" s="56">
        <v>0.08</v>
      </c>
      <c r="O15" s="56">
        <v>0.08</v>
      </c>
      <c r="P15" s="56">
        <v>0.08</v>
      </c>
      <c r="Q15" s="425">
        <v>0.08</v>
      </c>
      <c r="R15" s="56">
        <v>0.08</v>
      </c>
      <c r="S15" s="56">
        <v>0.08</v>
      </c>
      <c r="T15" s="56">
        <v>0.08</v>
      </c>
      <c r="U15" s="430">
        <v>0.08</v>
      </c>
      <c r="V15" s="14">
        <v>7.0000000000000007E-2</v>
      </c>
      <c r="W15" s="14">
        <v>7.0000000000000007E-2</v>
      </c>
      <c r="X15" s="14">
        <v>7.0000000000000007E-2</v>
      </c>
      <c r="Y15" s="427">
        <v>7.0000000000000007E-2</v>
      </c>
    </row>
    <row r="16" spans="1:25" s="132" customFormat="1">
      <c r="B16" s="14" t="e">
        <v>#N/A</v>
      </c>
      <c r="C16" s="14" t="e">
        <v>#N/A</v>
      </c>
      <c r="D16" s="14" t="e">
        <v>#N/A</v>
      </c>
      <c r="E16" s="427" t="e">
        <v>#N/A</v>
      </c>
      <c r="F16" s="128">
        <v>9.9000000000000005E-2</v>
      </c>
      <c r="G16" s="128">
        <v>9.9000000000000005E-2</v>
      </c>
      <c r="H16" s="128">
        <v>9.9000000000000005E-2</v>
      </c>
      <c r="I16" s="428">
        <v>9.9000000000000005E-2</v>
      </c>
      <c r="J16" s="56">
        <v>9.9000000000000005E-2</v>
      </c>
      <c r="K16" s="56" t="e">
        <v>#N/A</v>
      </c>
      <c r="L16" s="56" t="e">
        <v>#N/A</v>
      </c>
      <c r="M16" s="425" t="e">
        <v>#N/A</v>
      </c>
      <c r="N16" s="56" t="e">
        <v>#N/A</v>
      </c>
      <c r="O16" s="56" t="e">
        <v>#N/A</v>
      </c>
      <c r="P16" s="56" t="e">
        <v>#N/A</v>
      </c>
      <c r="Q16" s="425" t="e">
        <v>#N/A</v>
      </c>
      <c r="R16" s="56" t="e">
        <v>#N/A</v>
      </c>
      <c r="S16" s="56" t="e">
        <v>#N/A</v>
      </c>
      <c r="T16" s="56" t="e">
        <v>#N/A</v>
      </c>
      <c r="U16" s="425" t="e">
        <v>#N/A</v>
      </c>
      <c r="V16" s="56" t="e">
        <v>#N/A</v>
      </c>
      <c r="W16" s="56" t="e">
        <v>#N/A</v>
      </c>
      <c r="X16" s="56" t="e">
        <v>#N/A</v>
      </c>
      <c r="Y16" s="425" t="e">
        <v>#N/A</v>
      </c>
    </row>
    <row r="17" spans="1:27" s="132" customFormat="1">
      <c r="A17" s="132" t="s">
        <v>12</v>
      </c>
      <c r="B17" s="168">
        <v>0.15624487100000001</v>
      </c>
      <c r="C17" s="153">
        <v>0.16161045200000002</v>
      </c>
      <c r="D17" s="153">
        <v>0.14888420800000002</v>
      </c>
      <c r="E17" s="426">
        <v>0.13994029899999999</v>
      </c>
      <c r="F17" s="153">
        <v>0.12054624900000001</v>
      </c>
      <c r="G17" s="153">
        <v>0.107065729</v>
      </c>
      <c r="H17" s="153">
        <v>9.8901444800000002E-2</v>
      </c>
      <c r="I17" s="426">
        <v>9.1350578099999996E-2</v>
      </c>
      <c r="J17" s="153">
        <v>7.3889480100000002E-2</v>
      </c>
      <c r="K17" s="153">
        <v>5.4705927299999998E-2</v>
      </c>
      <c r="L17" s="153">
        <v>5.8999999999999997E-2</v>
      </c>
      <c r="M17" s="426">
        <v>7.4999999999999997E-2</v>
      </c>
      <c r="N17" s="153">
        <v>0.10766326499999999</v>
      </c>
      <c r="O17" s="153">
        <v>0.12458277499999999</v>
      </c>
      <c r="P17" s="153">
        <v>0.123053528</v>
      </c>
      <c r="Q17" s="426">
        <v>0.10409937799999999</v>
      </c>
      <c r="R17" s="153">
        <v>8.3860895899999996E-2</v>
      </c>
      <c r="S17" s="153">
        <v>7.6802185999999995E-2</v>
      </c>
      <c r="T17" s="153">
        <v>7.0460532399999998E-2</v>
      </c>
      <c r="U17" s="426">
        <v>6.5680550899999995E-2</v>
      </c>
      <c r="V17" s="153">
        <v>6.1677739500000002E-2</v>
      </c>
      <c r="W17" s="153">
        <v>5.7912387000000003E-2</v>
      </c>
      <c r="X17" s="153">
        <v>5.4426998500000004E-2</v>
      </c>
      <c r="Y17" s="426">
        <v>5.1490140999999996E-2</v>
      </c>
    </row>
    <row r="19" spans="1:27">
      <c r="C19" s="134"/>
      <c r="D19" s="134"/>
      <c r="E19" s="134"/>
      <c r="F19" s="134"/>
      <c r="G19" s="134"/>
      <c r="N19" s="132"/>
    </row>
    <row r="20" spans="1:27">
      <c r="N20" s="132"/>
    </row>
    <row r="28" spans="1:27"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</row>
    <row r="30" spans="1:27">
      <c r="A30" s="135"/>
      <c r="B30" s="135"/>
    </row>
  </sheetData>
  <mergeCells count="6">
    <mergeCell ref="V2:Y2"/>
    <mergeCell ref="B2:E2"/>
    <mergeCell ref="F2:I2"/>
    <mergeCell ref="J2:M2"/>
    <mergeCell ref="N2:Q2"/>
    <mergeCell ref="R2:U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2">
    <tabColor theme="4" tint="-0.499984740745262"/>
  </sheetPr>
  <dimension ref="A1:HZ55"/>
  <sheetViews>
    <sheetView showGridLines="0" zoomScale="70" workbookViewId="0">
      <pane xSplit="1" topLeftCell="HC1" activePane="topRight" state="frozen"/>
      <selection pane="topRight" activeCell="HW7" sqref="HW7"/>
    </sheetView>
  </sheetViews>
  <sheetFormatPr defaultColWidth="9.42578125" defaultRowHeight="15" customHeight="1"/>
  <cols>
    <col min="1" max="1" width="66.42578125" style="356" bestFit="1" customWidth="1"/>
    <col min="2" max="215" width="9.5703125" style="356" customWidth="1"/>
    <col min="216" max="16384" width="9.42578125" style="356"/>
  </cols>
  <sheetData>
    <row r="1" spans="1:234">
      <c r="A1" s="355" t="s">
        <v>127</v>
      </c>
      <c r="B1" s="575">
        <v>2006</v>
      </c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>
        <v>2007</v>
      </c>
      <c r="O1" s="575"/>
      <c r="P1" s="575"/>
      <c r="Q1" s="575"/>
      <c r="R1" s="575"/>
      <c r="S1" s="575"/>
      <c r="T1" s="575"/>
      <c r="U1" s="575"/>
      <c r="V1" s="575"/>
      <c r="W1" s="575"/>
      <c r="X1" s="575"/>
      <c r="Y1" s="575"/>
      <c r="Z1" s="575">
        <v>2008</v>
      </c>
      <c r="AA1" s="575"/>
      <c r="AB1" s="575"/>
      <c r="AC1" s="575"/>
      <c r="AD1" s="575"/>
      <c r="AE1" s="575"/>
      <c r="AF1" s="575"/>
      <c r="AG1" s="575"/>
      <c r="AH1" s="575"/>
      <c r="AI1" s="575"/>
      <c r="AJ1" s="575"/>
      <c r="AK1" s="575"/>
      <c r="AL1" s="575">
        <v>2009</v>
      </c>
      <c r="AM1" s="575"/>
      <c r="AN1" s="575"/>
      <c r="AO1" s="575"/>
      <c r="AP1" s="575"/>
      <c r="AQ1" s="575"/>
      <c r="AR1" s="575"/>
      <c r="AS1" s="575"/>
      <c r="AT1" s="575"/>
      <c r="AU1" s="575"/>
      <c r="AV1" s="575"/>
      <c r="AW1" s="575"/>
      <c r="AX1" s="575">
        <v>2010</v>
      </c>
      <c r="AY1" s="575"/>
      <c r="AZ1" s="575"/>
      <c r="BA1" s="575"/>
      <c r="BB1" s="575"/>
      <c r="BC1" s="575"/>
      <c r="BD1" s="575"/>
      <c r="BE1" s="575"/>
      <c r="BF1" s="575"/>
      <c r="BG1" s="575"/>
      <c r="BH1" s="575"/>
      <c r="BI1" s="575"/>
      <c r="BJ1" s="575">
        <v>2011</v>
      </c>
      <c r="BK1" s="575"/>
      <c r="BL1" s="575"/>
      <c r="BM1" s="575"/>
      <c r="BN1" s="575"/>
      <c r="BO1" s="575"/>
      <c r="BP1" s="575"/>
      <c r="BQ1" s="575"/>
      <c r="BR1" s="575"/>
      <c r="BS1" s="575"/>
      <c r="BT1" s="575"/>
      <c r="BU1" s="575"/>
      <c r="BV1" s="575">
        <v>2012</v>
      </c>
      <c r="BW1" s="575"/>
      <c r="BX1" s="575"/>
      <c r="BY1" s="575"/>
      <c r="BZ1" s="575"/>
      <c r="CA1" s="575"/>
      <c r="CB1" s="575"/>
      <c r="CC1" s="575"/>
      <c r="CD1" s="575"/>
      <c r="CE1" s="575"/>
      <c r="CF1" s="575"/>
      <c r="CG1" s="575"/>
      <c r="CH1" s="575">
        <v>2013</v>
      </c>
      <c r="CI1" s="575"/>
      <c r="CJ1" s="575"/>
      <c r="CK1" s="575"/>
      <c r="CL1" s="575"/>
      <c r="CM1" s="575"/>
      <c r="CN1" s="575"/>
      <c r="CO1" s="575"/>
      <c r="CP1" s="575"/>
      <c r="CQ1" s="575"/>
      <c r="CR1" s="575"/>
      <c r="CS1" s="575"/>
      <c r="CT1" s="575">
        <v>2014</v>
      </c>
      <c r="CU1" s="575"/>
      <c r="CV1" s="575"/>
      <c r="CW1" s="575"/>
      <c r="CX1" s="575"/>
      <c r="CY1" s="575"/>
      <c r="CZ1" s="575"/>
      <c r="DA1" s="575"/>
      <c r="DB1" s="575"/>
      <c r="DC1" s="575"/>
      <c r="DD1" s="575"/>
      <c r="DE1" s="575"/>
      <c r="DF1" s="575">
        <v>2015</v>
      </c>
      <c r="DG1" s="575"/>
      <c r="DH1" s="575"/>
      <c r="DI1" s="575"/>
      <c r="DJ1" s="575"/>
      <c r="DK1" s="575"/>
      <c r="DL1" s="575"/>
      <c r="DM1" s="575"/>
      <c r="DN1" s="575"/>
      <c r="DO1" s="575"/>
      <c r="DP1" s="575"/>
      <c r="DQ1" s="575"/>
      <c r="DR1" s="575">
        <v>2016</v>
      </c>
      <c r="DS1" s="575"/>
      <c r="DT1" s="575"/>
      <c r="DU1" s="575"/>
      <c r="DV1" s="575"/>
      <c r="DW1" s="575"/>
      <c r="DX1" s="575"/>
      <c r="DY1" s="575"/>
      <c r="DZ1" s="575"/>
      <c r="EA1" s="575"/>
      <c r="EB1" s="575"/>
      <c r="EC1" s="575"/>
      <c r="ED1" s="575">
        <v>2017</v>
      </c>
      <c r="EE1" s="575"/>
      <c r="EF1" s="575"/>
      <c r="EG1" s="575"/>
      <c r="EH1" s="575"/>
      <c r="EI1" s="575"/>
      <c r="EJ1" s="575"/>
      <c r="EK1" s="575"/>
      <c r="EL1" s="575"/>
      <c r="EM1" s="575"/>
      <c r="EN1" s="575"/>
      <c r="EO1" s="575"/>
      <c r="EP1" s="576">
        <v>2018</v>
      </c>
      <c r="EQ1" s="576"/>
      <c r="ER1" s="576"/>
      <c r="ES1" s="576"/>
      <c r="ET1" s="576"/>
      <c r="EU1" s="576"/>
      <c r="EV1" s="576"/>
      <c r="EW1" s="576"/>
      <c r="EX1" s="576"/>
      <c r="EY1" s="576"/>
      <c r="EZ1" s="576"/>
      <c r="FA1" s="576"/>
      <c r="FB1" s="356">
        <v>2019</v>
      </c>
      <c r="FN1" s="356">
        <v>2020</v>
      </c>
      <c r="FZ1" s="356">
        <v>2021</v>
      </c>
      <c r="GL1" s="356">
        <v>2022</v>
      </c>
      <c r="GX1" s="576">
        <v>2023</v>
      </c>
      <c r="GY1" s="576"/>
      <c r="GZ1" s="576"/>
      <c r="HA1" s="576"/>
      <c r="HB1" s="576"/>
      <c r="HC1" s="576"/>
      <c r="HD1" s="576"/>
      <c r="HE1" s="576"/>
      <c r="HF1" s="576"/>
      <c r="HG1" s="576"/>
      <c r="HJ1" s="576">
        <v>2024</v>
      </c>
      <c r="HK1" s="576"/>
      <c r="HL1" s="576"/>
      <c r="HM1" s="576"/>
      <c r="HN1" s="576"/>
      <c r="HO1" s="576"/>
      <c r="HP1" s="576"/>
      <c r="HQ1" s="576"/>
      <c r="HR1" s="576"/>
      <c r="HS1" s="576"/>
      <c r="HT1" s="576"/>
      <c r="HU1" s="576"/>
      <c r="HV1" s="356">
        <v>2025</v>
      </c>
    </row>
    <row r="2" spans="1:234" ht="15" customHeight="1">
      <c r="A2" s="355" t="s">
        <v>154</v>
      </c>
      <c r="B2" s="357">
        <v>1</v>
      </c>
      <c r="C2" s="357">
        <v>2</v>
      </c>
      <c r="D2" s="357">
        <v>3</v>
      </c>
      <c r="E2" s="357">
        <v>4</v>
      </c>
      <c r="F2" s="357">
        <v>5</v>
      </c>
      <c r="G2" s="357">
        <v>6</v>
      </c>
      <c r="H2" s="357">
        <v>7</v>
      </c>
      <c r="I2" s="357">
        <v>8</v>
      </c>
      <c r="J2" s="357">
        <v>9</v>
      </c>
      <c r="K2" s="357">
        <v>10</v>
      </c>
      <c r="L2" s="357">
        <v>11</v>
      </c>
      <c r="M2" s="357">
        <v>12</v>
      </c>
      <c r="N2" s="357">
        <v>1</v>
      </c>
      <c r="O2" s="357">
        <v>2</v>
      </c>
      <c r="P2" s="357">
        <v>3</v>
      </c>
      <c r="Q2" s="357">
        <v>4</v>
      </c>
      <c r="R2" s="357">
        <v>5</v>
      </c>
      <c r="S2" s="357">
        <v>6</v>
      </c>
      <c r="T2" s="357">
        <v>7</v>
      </c>
      <c r="U2" s="357">
        <v>8</v>
      </c>
      <c r="V2" s="357">
        <v>9</v>
      </c>
      <c r="W2" s="357">
        <v>10</v>
      </c>
      <c r="X2" s="357">
        <v>11</v>
      </c>
      <c r="Y2" s="357">
        <v>12</v>
      </c>
      <c r="Z2" s="357">
        <v>1</v>
      </c>
      <c r="AA2" s="357">
        <v>2</v>
      </c>
      <c r="AB2" s="357">
        <v>3</v>
      </c>
      <c r="AC2" s="357">
        <v>4</v>
      </c>
      <c r="AD2" s="357">
        <v>5</v>
      </c>
      <c r="AE2" s="357">
        <v>6</v>
      </c>
      <c r="AF2" s="357">
        <v>7</v>
      </c>
      <c r="AG2" s="357">
        <v>8</v>
      </c>
      <c r="AH2" s="357">
        <v>9</v>
      </c>
      <c r="AI2" s="357">
        <v>10</v>
      </c>
      <c r="AJ2" s="357">
        <v>11</v>
      </c>
      <c r="AK2" s="357">
        <v>12</v>
      </c>
      <c r="AL2" s="357">
        <v>1</v>
      </c>
      <c r="AM2" s="357">
        <v>2</v>
      </c>
      <c r="AN2" s="357">
        <v>3</v>
      </c>
      <c r="AO2" s="357">
        <v>4</v>
      </c>
      <c r="AP2" s="357">
        <v>5</v>
      </c>
      <c r="AQ2" s="357">
        <v>6</v>
      </c>
      <c r="AR2" s="357">
        <v>7</v>
      </c>
      <c r="AS2" s="357">
        <v>8</v>
      </c>
      <c r="AT2" s="357">
        <v>9</v>
      </c>
      <c r="AU2" s="357">
        <v>10</v>
      </c>
      <c r="AV2" s="357">
        <v>11</v>
      </c>
      <c r="AW2" s="357">
        <v>12</v>
      </c>
      <c r="AX2" s="357">
        <v>1</v>
      </c>
      <c r="AY2" s="357">
        <v>2</v>
      </c>
      <c r="AZ2" s="357">
        <v>3</v>
      </c>
      <c r="BA2" s="357">
        <v>4</v>
      </c>
      <c r="BB2" s="357">
        <v>5</v>
      </c>
      <c r="BC2" s="357">
        <v>6</v>
      </c>
      <c r="BD2" s="357">
        <v>7</v>
      </c>
      <c r="BE2" s="357">
        <v>8</v>
      </c>
      <c r="BF2" s="357">
        <v>9</v>
      </c>
      <c r="BG2" s="357">
        <v>10</v>
      </c>
      <c r="BH2" s="357">
        <v>11</v>
      </c>
      <c r="BI2" s="357">
        <v>12</v>
      </c>
      <c r="BJ2" s="357">
        <v>1</v>
      </c>
      <c r="BK2" s="357">
        <v>2</v>
      </c>
      <c r="BL2" s="357">
        <v>3</v>
      </c>
      <c r="BM2" s="357">
        <v>4</v>
      </c>
      <c r="BN2" s="357">
        <v>5</v>
      </c>
      <c r="BO2" s="357">
        <v>6</v>
      </c>
      <c r="BP2" s="357">
        <v>7</v>
      </c>
      <c r="BQ2" s="357">
        <v>8</v>
      </c>
      <c r="BR2" s="357">
        <v>9</v>
      </c>
      <c r="BS2" s="357">
        <v>10</v>
      </c>
      <c r="BT2" s="357">
        <v>11</v>
      </c>
      <c r="BU2" s="357">
        <v>12</v>
      </c>
      <c r="BV2" s="357">
        <v>1</v>
      </c>
      <c r="BW2" s="357">
        <v>2</v>
      </c>
      <c r="BX2" s="357">
        <v>3</v>
      </c>
      <c r="BY2" s="357">
        <v>4</v>
      </c>
      <c r="BZ2" s="357">
        <v>5</v>
      </c>
      <c r="CA2" s="357">
        <v>6</v>
      </c>
      <c r="CB2" s="357">
        <v>7</v>
      </c>
      <c r="CC2" s="357">
        <v>8</v>
      </c>
      <c r="CD2" s="357">
        <v>9</v>
      </c>
      <c r="CE2" s="357">
        <v>10</v>
      </c>
      <c r="CF2" s="357">
        <v>11</v>
      </c>
      <c r="CG2" s="357">
        <v>12</v>
      </c>
      <c r="CH2" s="357">
        <v>1</v>
      </c>
      <c r="CI2" s="357">
        <v>2</v>
      </c>
      <c r="CJ2" s="357">
        <v>3</v>
      </c>
      <c r="CK2" s="357">
        <v>4</v>
      </c>
      <c r="CL2" s="357">
        <v>5</v>
      </c>
      <c r="CM2" s="357">
        <v>6</v>
      </c>
      <c r="CN2" s="357">
        <v>7</v>
      </c>
      <c r="CO2" s="357">
        <v>8</v>
      </c>
      <c r="CP2" s="357">
        <v>9</v>
      </c>
      <c r="CQ2" s="357">
        <v>10</v>
      </c>
      <c r="CR2" s="357">
        <v>11</v>
      </c>
      <c r="CS2" s="357">
        <v>12</v>
      </c>
      <c r="CT2" s="357">
        <v>1</v>
      </c>
      <c r="CU2" s="357">
        <v>2</v>
      </c>
      <c r="CV2" s="357">
        <v>3</v>
      </c>
      <c r="CW2" s="357">
        <v>4</v>
      </c>
      <c r="CX2" s="357">
        <v>5</v>
      </c>
      <c r="CY2" s="357">
        <v>6</v>
      </c>
      <c r="CZ2" s="357">
        <v>7</v>
      </c>
      <c r="DA2" s="357">
        <v>8</v>
      </c>
      <c r="DB2" s="357">
        <v>9</v>
      </c>
      <c r="DC2" s="357">
        <v>10</v>
      </c>
      <c r="DD2" s="357">
        <v>11</v>
      </c>
      <c r="DE2" s="357">
        <v>12</v>
      </c>
      <c r="DF2" s="357">
        <v>1</v>
      </c>
      <c r="DG2" s="357">
        <v>2</v>
      </c>
      <c r="DH2" s="357">
        <v>3</v>
      </c>
      <c r="DI2" s="357">
        <v>4</v>
      </c>
      <c r="DJ2" s="357">
        <v>5</v>
      </c>
      <c r="DK2" s="357">
        <v>6</v>
      </c>
      <c r="DL2" s="357">
        <v>7</v>
      </c>
      <c r="DM2" s="357">
        <v>8</v>
      </c>
      <c r="DN2" s="357">
        <v>9</v>
      </c>
      <c r="DO2" s="357">
        <v>10</v>
      </c>
      <c r="DP2" s="357">
        <v>11</v>
      </c>
      <c r="DQ2" s="357">
        <v>12</v>
      </c>
      <c r="DR2" s="357">
        <v>1</v>
      </c>
      <c r="DS2" s="357">
        <v>2</v>
      </c>
      <c r="DT2" s="357">
        <v>3</v>
      </c>
      <c r="DU2" s="357">
        <v>4</v>
      </c>
      <c r="DV2" s="357">
        <v>5</v>
      </c>
      <c r="DW2" s="357">
        <v>6</v>
      </c>
      <c r="DX2" s="357">
        <v>7</v>
      </c>
      <c r="DY2" s="357">
        <v>8</v>
      </c>
      <c r="DZ2" s="357">
        <v>9</v>
      </c>
      <c r="EA2" s="357">
        <v>10</v>
      </c>
      <c r="EB2" s="357">
        <v>11</v>
      </c>
      <c r="EC2" s="357">
        <v>12</v>
      </c>
      <c r="ED2" s="357">
        <v>1</v>
      </c>
      <c r="EE2" s="357">
        <v>2</v>
      </c>
      <c r="EF2" s="357">
        <v>3</v>
      </c>
      <c r="EG2" s="357">
        <v>4</v>
      </c>
      <c r="EH2" s="357">
        <v>5</v>
      </c>
      <c r="EI2" s="357">
        <v>6</v>
      </c>
      <c r="EJ2" s="357">
        <v>7</v>
      </c>
      <c r="EK2" s="357">
        <v>8</v>
      </c>
      <c r="EL2" s="357">
        <v>9</v>
      </c>
      <c r="EM2" s="357">
        <v>10</v>
      </c>
      <c r="EN2" s="357">
        <v>11</v>
      </c>
      <c r="EO2" s="357">
        <v>12</v>
      </c>
      <c r="EP2" s="357">
        <v>1</v>
      </c>
      <c r="EQ2" s="357">
        <v>2</v>
      </c>
      <c r="ER2" s="357">
        <v>3</v>
      </c>
      <c r="ES2" s="357">
        <v>4</v>
      </c>
      <c r="ET2" s="357">
        <v>5</v>
      </c>
      <c r="EU2" s="357">
        <v>6</v>
      </c>
      <c r="EV2" s="357">
        <v>7</v>
      </c>
      <c r="EW2" s="357">
        <v>8</v>
      </c>
      <c r="EX2" s="357">
        <v>9</v>
      </c>
      <c r="EY2" s="357">
        <v>10</v>
      </c>
      <c r="EZ2" s="357">
        <v>11</v>
      </c>
      <c r="FA2" s="357">
        <v>12</v>
      </c>
      <c r="FB2" s="357">
        <v>1</v>
      </c>
      <c r="FC2" s="357">
        <v>2</v>
      </c>
      <c r="FD2" s="357">
        <v>3</v>
      </c>
      <c r="FE2" s="357">
        <v>4</v>
      </c>
      <c r="FF2" s="357">
        <v>5</v>
      </c>
      <c r="FG2" s="357">
        <v>6</v>
      </c>
      <c r="FH2" s="357">
        <v>7</v>
      </c>
      <c r="FI2" s="357">
        <v>8</v>
      </c>
      <c r="FJ2" s="357">
        <v>9</v>
      </c>
      <c r="FK2" s="357">
        <v>10</v>
      </c>
      <c r="FL2" s="357">
        <v>11</v>
      </c>
      <c r="FM2" s="357">
        <v>12</v>
      </c>
      <c r="FN2" s="357">
        <v>1</v>
      </c>
      <c r="FO2" s="357">
        <v>2</v>
      </c>
      <c r="FP2" s="357">
        <v>3</v>
      </c>
      <c r="FQ2" s="357">
        <v>4</v>
      </c>
      <c r="FR2" s="357">
        <v>5</v>
      </c>
      <c r="FS2" s="357">
        <v>6</v>
      </c>
      <c r="FT2" s="357">
        <v>7</v>
      </c>
      <c r="FU2" s="357">
        <v>8</v>
      </c>
      <c r="FV2" s="357">
        <v>9</v>
      </c>
      <c r="FW2" s="357">
        <v>10</v>
      </c>
      <c r="FX2" s="357">
        <v>11</v>
      </c>
      <c r="FY2" s="357">
        <v>12</v>
      </c>
      <c r="FZ2" s="357">
        <v>1</v>
      </c>
      <c r="GA2" s="357">
        <v>2</v>
      </c>
      <c r="GB2" s="357">
        <v>3</v>
      </c>
      <c r="GC2" s="357">
        <v>4</v>
      </c>
      <c r="GD2" s="357">
        <v>5</v>
      </c>
      <c r="GE2" s="357">
        <v>6</v>
      </c>
      <c r="GF2" s="357">
        <v>7</v>
      </c>
      <c r="GG2" s="357">
        <v>8</v>
      </c>
      <c r="GH2" s="357">
        <v>9</v>
      </c>
      <c r="GI2" s="357">
        <v>10</v>
      </c>
      <c r="GJ2" s="357">
        <v>11</v>
      </c>
      <c r="GK2" s="357">
        <v>12</v>
      </c>
      <c r="GL2" s="357">
        <v>1</v>
      </c>
      <c r="GM2" s="357">
        <v>2</v>
      </c>
      <c r="GN2" s="357">
        <v>3</v>
      </c>
      <c r="GO2" s="357">
        <v>4</v>
      </c>
      <c r="GP2" s="357">
        <v>5</v>
      </c>
      <c r="GQ2" s="357">
        <v>6</v>
      </c>
      <c r="GR2" s="357">
        <v>7</v>
      </c>
      <c r="GS2" s="357">
        <v>8</v>
      </c>
      <c r="GT2" s="357">
        <v>9</v>
      </c>
      <c r="GU2" s="357">
        <v>10</v>
      </c>
      <c r="GV2" s="357">
        <v>11</v>
      </c>
      <c r="GW2" s="357">
        <v>12</v>
      </c>
      <c r="GX2" s="357">
        <v>1</v>
      </c>
      <c r="GY2" s="357">
        <v>2</v>
      </c>
      <c r="GZ2" s="357">
        <v>3</v>
      </c>
      <c r="HA2" s="357">
        <v>4</v>
      </c>
      <c r="HB2" s="357">
        <v>5</v>
      </c>
      <c r="HC2" s="357">
        <v>6</v>
      </c>
      <c r="HD2" s="357">
        <v>7</v>
      </c>
      <c r="HE2" s="357">
        <v>8</v>
      </c>
      <c r="HF2" s="357">
        <v>9</v>
      </c>
      <c r="HG2" s="357">
        <v>10</v>
      </c>
      <c r="HH2" s="357">
        <v>11</v>
      </c>
      <c r="HI2" s="357">
        <v>12</v>
      </c>
      <c r="HJ2" s="357">
        <v>1</v>
      </c>
      <c r="HK2" s="357">
        <v>2</v>
      </c>
      <c r="HL2" s="357">
        <v>3</v>
      </c>
      <c r="HM2" s="357">
        <v>4</v>
      </c>
      <c r="HN2" s="357">
        <v>5</v>
      </c>
      <c r="HO2" s="357">
        <v>6</v>
      </c>
      <c r="HP2" s="357">
        <v>7</v>
      </c>
      <c r="HQ2" s="357">
        <v>8</v>
      </c>
      <c r="HR2" s="357">
        <v>9</v>
      </c>
      <c r="HS2" s="357">
        <v>10</v>
      </c>
      <c r="HT2" s="357">
        <v>11</v>
      </c>
      <c r="HU2" s="357">
        <v>12</v>
      </c>
      <c r="HV2" s="357">
        <v>1</v>
      </c>
      <c r="HW2" s="357">
        <v>2</v>
      </c>
      <c r="HX2" s="356">
        <v>3</v>
      </c>
      <c r="HY2" s="356">
        <v>4</v>
      </c>
      <c r="HZ2" s="356">
        <v>5</v>
      </c>
    </row>
    <row r="3" spans="1:234" ht="15" customHeight="1">
      <c r="A3" s="358" t="s">
        <v>155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9"/>
      <c r="CU3" s="359"/>
      <c r="CV3" s="359"/>
      <c r="CW3" s="359"/>
      <c r="CX3" s="359"/>
      <c r="CY3" s="359"/>
      <c r="CZ3" s="359"/>
      <c r="DA3" s="359"/>
      <c r="DB3" s="359"/>
      <c r="DC3" s="359"/>
      <c r="DD3" s="359"/>
      <c r="DE3" s="359"/>
      <c r="DF3" s="360"/>
      <c r="DG3" s="360"/>
      <c r="DH3" s="359"/>
      <c r="DI3" s="360"/>
      <c r="DJ3" s="360"/>
      <c r="DK3" s="360"/>
      <c r="DL3" s="360"/>
      <c r="DM3" s="360"/>
      <c r="DN3" s="360"/>
      <c r="DO3" s="360"/>
      <c r="DP3" s="360"/>
      <c r="DQ3" s="360"/>
      <c r="DR3" s="360"/>
      <c r="DS3" s="360"/>
      <c r="DT3" s="360"/>
      <c r="DU3" s="360"/>
      <c r="DV3" s="360"/>
      <c r="DW3" s="360"/>
      <c r="DX3" s="360"/>
      <c r="DY3" s="360"/>
      <c r="DZ3" s="360"/>
      <c r="EA3" s="360"/>
      <c r="EB3" s="360"/>
      <c r="EC3" s="360"/>
      <c r="ED3" s="360"/>
      <c r="EE3" s="360"/>
      <c r="EF3" s="360"/>
      <c r="EG3" s="360"/>
      <c r="EH3" s="360"/>
      <c r="EI3" s="360"/>
      <c r="EJ3" s="360"/>
      <c r="EK3" s="360"/>
      <c r="EL3" s="360"/>
      <c r="EM3" s="361"/>
      <c r="EN3" s="361"/>
      <c r="EO3" s="361"/>
      <c r="EP3" s="361"/>
      <c r="EQ3" s="361"/>
      <c r="ER3" s="361"/>
      <c r="ES3" s="361"/>
      <c r="ET3" s="361"/>
      <c r="EU3" s="361"/>
      <c r="EV3" s="361"/>
      <c r="EW3" s="361"/>
      <c r="EX3" s="361"/>
      <c r="EY3" s="361"/>
      <c r="EZ3" s="361"/>
      <c r="FA3" s="361"/>
      <c r="FB3" s="361"/>
      <c r="FC3" s="361"/>
      <c r="FD3" s="361"/>
      <c r="FE3" s="361"/>
      <c r="FF3" s="361"/>
      <c r="FG3" s="361"/>
      <c r="FH3" s="361"/>
      <c r="FI3" s="361"/>
      <c r="FJ3" s="361"/>
      <c r="FK3" s="361"/>
      <c r="FL3" s="361"/>
      <c r="FM3" s="361"/>
      <c r="FN3" s="361"/>
      <c r="FO3" s="361"/>
      <c r="FP3" s="361"/>
      <c r="FQ3" s="361"/>
      <c r="FR3" s="361"/>
      <c r="FS3" s="361"/>
      <c r="FT3" s="361"/>
      <c r="FU3" s="361"/>
      <c r="FV3" s="361"/>
      <c r="FW3" s="361"/>
      <c r="FX3" s="361"/>
      <c r="FY3" s="361"/>
      <c r="FZ3" s="361"/>
      <c r="GA3" s="361"/>
      <c r="GB3" s="361"/>
      <c r="GC3" s="361"/>
      <c r="GD3" s="361"/>
      <c r="GE3" s="361"/>
      <c r="GF3" s="361"/>
    </row>
    <row r="4" spans="1:234" ht="15" customHeight="1">
      <c r="A4" s="574" t="s">
        <v>156</v>
      </c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  <c r="AL4" s="362"/>
      <c r="AM4" s="362"/>
      <c r="AN4" s="362"/>
      <c r="AO4" s="362"/>
      <c r="AP4" s="362"/>
      <c r="AQ4" s="362"/>
      <c r="AR4" s="362"/>
      <c r="AS4" s="362"/>
      <c r="AT4" s="362"/>
      <c r="AU4" s="362"/>
      <c r="AV4" s="362"/>
      <c r="AW4" s="362"/>
      <c r="AX4" s="362"/>
      <c r="AY4" s="362"/>
      <c r="AZ4" s="362"/>
      <c r="BA4" s="362"/>
      <c r="BB4" s="362"/>
      <c r="BC4" s="362"/>
      <c r="BD4" s="362"/>
      <c r="BE4" s="362"/>
      <c r="BF4" s="362"/>
      <c r="BG4" s="362"/>
      <c r="BH4" s="362"/>
      <c r="BI4" s="362"/>
      <c r="BJ4" s="362"/>
      <c r="BK4" s="362"/>
      <c r="BL4" s="362"/>
      <c r="BM4" s="362"/>
      <c r="BN4" s="362"/>
      <c r="BO4" s="362"/>
      <c r="BP4" s="362"/>
      <c r="BQ4" s="362"/>
      <c r="BR4" s="362"/>
      <c r="BS4" s="362"/>
      <c r="BT4" s="362"/>
      <c r="BU4" s="362"/>
      <c r="BV4" s="362"/>
      <c r="BW4" s="362"/>
      <c r="BX4" s="362"/>
      <c r="BY4" s="362"/>
      <c r="BZ4" s="362"/>
      <c r="CA4" s="362"/>
      <c r="CB4" s="362"/>
      <c r="CC4" s="362"/>
      <c r="CD4" s="362"/>
      <c r="CE4" s="362"/>
      <c r="CF4" s="362"/>
      <c r="CG4" s="362"/>
      <c r="CH4" s="362"/>
      <c r="CI4" s="362"/>
      <c r="CJ4" s="362"/>
      <c r="CK4" s="362"/>
      <c r="CL4" s="362"/>
      <c r="CM4" s="362"/>
      <c r="CN4" s="362"/>
      <c r="CO4" s="362"/>
      <c r="CP4" s="362"/>
      <c r="CQ4" s="362"/>
      <c r="CR4" s="362"/>
      <c r="CS4" s="362"/>
      <c r="CT4" s="363">
        <v>0.125</v>
      </c>
      <c r="CU4" s="363">
        <v>0.125</v>
      </c>
      <c r="CV4" s="363">
        <v>0.125</v>
      </c>
      <c r="CW4" s="363">
        <v>0.125</v>
      </c>
      <c r="CX4" s="363">
        <v>0.125</v>
      </c>
      <c r="CY4" s="363">
        <v>0.125</v>
      </c>
      <c r="CZ4" s="363">
        <v>0.14000000000000001</v>
      </c>
      <c r="DA4" s="363">
        <v>0.14000000000000001</v>
      </c>
      <c r="DB4" s="363">
        <v>0.14000000000000001</v>
      </c>
      <c r="DC4" s="363">
        <v>0.14000000000000001</v>
      </c>
      <c r="DD4" s="363">
        <v>0.14000000000000001</v>
      </c>
      <c r="DE4" s="363">
        <v>0.14000000000000001</v>
      </c>
      <c r="DF4" s="363">
        <v>0.15</v>
      </c>
      <c r="DG4" s="363">
        <v>0.15</v>
      </c>
      <c r="DH4" s="363">
        <v>0.15</v>
      </c>
      <c r="DI4" s="363">
        <v>0.15</v>
      </c>
      <c r="DJ4" s="363">
        <v>0.15</v>
      </c>
      <c r="DK4" s="363">
        <v>0.15</v>
      </c>
      <c r="DL4" s="363">
        <v>0.15</v>
      </c>
      <c r="DM4" s="363">
        <v>0.15</v>
      </c>
      <c r="DN4" s="363">
        <v>0.15</v>
      </c>
      <c r="DO4" s="363">
        <v>0.15</v>
      </c>
      <c r="DP4" s="363">
        <v>0.15</v>
      </c>
      <c r="DQ4" s="363">
        <v>0.15</v>
      </c>
      <c r="DR4" s="363">
        <v>0.14000000000000001</v>
      </c>
      <c r="DS4" s="363">
        <v>0.14000000000000001</v>
      </c>
      <c r="DT4" s="363">
        <v>0.14000000000000001</v>
      </c>
      <c r="DU4" s="363">
        <v>0.14000000000000001</v>
      </c>
      <c r="DV4" s="363">
        <v>0.125</v>
      </c>
      <c r="DW4" s="363">
        <v>0.125</v>
      </c>
      <c r="DX4" s="363">
        <v>0.125</v>
      </c>
      <c r="DY4" s="363">
        <v>0.18</v>
      </c>
      <c r="DZ4" s="363">
        <v>0.18</v>
      </c>
      <c r="EA4" s="363">
        <v>0.18</v>
      </c>
      <c r="EB4" s="363">
        <v>0.18</v>
      </c>
      <c r="EC4" s="363">
        <v>0.17</v>
      </c>
      <c r="ED4" s="363">
        <v>0.17</v>
      </c>
      <c r="EE4" s="363">
        <v>0.17</v>
      </c>
      <c r="EF4" s="363">
        <v>0.17</v>
      </c>
      <c r="EG4" s="363">
        <v>0.17</v>
      </c>
      <c r="EH4" s="363">
        <v>0.17</v>
      </c>
      <c r="EI4" s="363">
        <v>0.14000000000000001</v>
      </c>
      <c r="EJ4" s="363">
        <v>0.14000000000000001</v>
      </c>
      <c r="EK4" s="363">
        <v>0.14000000000000001</v>
      </c>
      <c r="EL4" s="363">
        <v>0.14000000000000001</v>
      </c>
      <c r="EM4" s="363">
        <v>0.14000000000000001</v>
      </c>
      <c r="EN4" s="363">
        <v>0.14000000000000001</v>
      </c>
      <c r="EO4" s="363">
        <v>0.13</v>
      </c>
      <c r="EP4" s="363">
        <v>0.13</v>
      </c>
      <c r="EQ4" s="363">
        <v>0.13</v>
      </c>
      <c r="ER4" s="363">
        <v>0.12</v>
      </c>
      <c r="ES4" s="363">
        <v>0.12</v>
      </c>
      <c r="ET4" s="363">
        <v>0.12</v>
      </c>
      <c r="EU4" s="363">
        <v>0.12</v>
      </c>
      <c r="EV4" s="363">
        <v>0.12</v>
      </c>
      <c r="EW4" s="363">
        <v>0.12</v>
      </c>
      <c r="EX4" s="363">
        <v>0.12</v>
      </c>
      <c r="EY4" s="363">
        <v>0.12</v>
      </c>
      <c r="EZ4" s="363">
        <v>0.13</v>
      </c>
      <c r="FA4" s="363">
        <v>0.13</v>
      </c>
      <c r="FB4" s="363">
        <v>0.13</v>
      </c>
      <c r="FC4" s="363">
        <v>0.13</v>
      </c>
      <c r="FD4" s="363">
        <v>0.13</v>
      </c>
      <c r="FE4" s="363">
        <v>0.13</v>
      </c>
      <c r="FF4" s="363">
        <v>0.13</v>
      </c>
      <c r="FG4" s="363">
        <v>0.13</v>
      </c>
      <c r="FH4" s="363">
        <v>0.13</v>
      </c>
      <c r="FI4" s="363">
        <v>0.13</v>
      </c>
      <c r="FJ4" s="363">
        <v>0.13</v>
      </c>
      <c r="FK4" s="363">
        <v>0.13</v>
      </c>
      <c r="FL4" s="363">
        <v>0.13</v>
      </c>
      <c r="FM4" s="363">
        <v>0.13</v>
      </c>
      <c r="FN4" s="363">
        <v>0.13</v>
      </c>
      <c r="FO4" s="363">
        <v>0.13</v>
      </c>
      <c r="FP4" s="363">
        <v>0.11</v>
      </c>
      <c r="FQ4" s="363">
        <v>0.1</v>
      </c>
      <c r="FR4" s="363">
        <v>0.1</v>
      </c>
      <c r="FS4" s="363">
        <v>0.1</v>
      </c>
      <c r="FT4" s="363">
        <v>0.1</v>
      </c>
      <c r="FU4" s="363">
        <v>0.1</v>
      </c>
      <c r="FV4" s="363">
        <v>0.09</v>
      </c>
      <c r="FW4" s="363">
        <v>0.09</v>
      </c>
      <c r="FX4" s="363">
        <v>7.0000000000000007E-2</v>
      </c>
      <c r="FY4" s="363">
        <v>7.0000000000000007E-2</v>
      </c>
      <c r="FZ4" s="363">
        <v>7.0000000000000007E-2</v>
      </c>
      <c r="GA4" s="363">
        <v>7.0000000000000007E-2</v>
      </c>
      <c r="GB4" s="363">
        <v>7.0000000000000007E-2</v>
      </c>
      <c r="GC4" s="363">
        <v>7.0000000000000007E-2</v>
      </c>
      <c r="GD4" s="363">
        <v>7.0000000000000007E-2</v>
      </c>
      <c r="GE4" s="363">
        <v>7.0000000000000007E-2</v>
      </c>
      <c r="GF4" s="363">
        <v>7.0000000000000007E-2</v>
      </c>
      <c r="GG4" s="363">
        <v>7.0000000000000007E-2</v>
      </c>
      <c r="GH4" s="363">
        <v>7.0000000000000007E-2</v>
      </c>
      <c r="GI4" s="363">
        <v>7.0000000000000007E-2</v>
      </c>
      <c r="GJ4" s="363">
        <v>7.0000000000000007E-2</v>
      </c>
      <c r="GK4" s="363">
        <v>7.0000000000000007E-2</v>
      </c>
      <c r="GL4" s="363">
        <v>7.4999999999999997E-2</v>
      </c>
      <c r="GM4" s="363">
        <v>7.4999999999999997E-2</v>
      </c>
      <c r="GN4" s="363">
        <v>0.1</v>
      </c>
      <c r="GO4" s="363">
        <v>0.1</v>
      </c>
      <c r="GP4" s="363">
        <v>0.1</v>
      </c>
      <c r="GQ4" s="363">
        <v>0.11</v>
      </c>
      <c r="GR4" s="363">
        <v>0.11</v>
      </c>
      <c r="GS4" s="363">
        <v>0.11</v>
      </c>
      <c r="GT4" s="363">
        <v>0.14000000000000001</v>
      </c>
      <c r="GU4" s="363">
        <v>0.14000000000000001</v>
      </c>
      <c r="GV4" s="363">
        <v>0.14000000000000001</v>
      </c>
      <c r="GW4" s="363">
        <v>0.15</v>
      </c>
      <c r="GX4" s="363">
        <v>0.15</v>
      </c>
      <c r="GY4" s="363">
        <v>0.15</v>
      </c>
      <c r="GZ4" s="363">
        <v>0.14000000000000001</v>
      </c>
      <c r="HA4" s="363">
        <v>0.14000000000000001</v>
      </c>
      <c r="HB4" s="363">
        <v>0.14000000000000001</v>
      </c>
      <c r="HC4" s="363">
        <v>0.14000000000000001</v>
      </c>
      <c r="HD4" s="363">
        <v>0.14000000000000001</v>
      </c>
      <c r="HE4" s="363">
        <v>0.14000000000000001</v>
      </c>
      <c r="HF4" s="363">
        <v>0.14000000000000001</v>
      </c>
      <c r="HG4" s="363">
        <v>0.14000000000000001</v>
      </c>
      <c r="HH4" s="363">
        <v>0.14000000000000001</v>
      </c>
      <c r="HI4" s="363">
        <v>0.14000000000000001</v>
      </c>
      <c r="HJ4" s="363">
        <v>0.14000000000000001</v>
      </c>
      <c r="HK4" s="363">
        <v>0.14000000000000001</v>
      </c>
      <c r="HL4" s="363">
        <v>0.13</v>
      </c>
      <c r="HM4" s="363">
        <v>0.13</v>
      </c>
      <c r="HN4" s="363">
        <v>0.12</v>
      </c>
      <c r="HO4" s="363">
        <v>0.12</v>
      </c>
      <c r="HP4" s="363">
        <v>0.12</v>
      </c>
      <c r="HQ4" s="364">
        <v>0.12</v>
      </c>
      <c r="HR4" s="365">
        <v>0.12000000000000001</v>
      </c>
      <c r="HS4" s="365">
        <v>0.12000000000000001</v>
      </c>
      <c r="HT4" s="365">
        <v>0.12000000000000001</v>
      </c>
      <c r="HU4" s="365">
        <v>0.12000000000000001</v>
      </c>
      <c r="HV4" s="365">
        <v>0.12000000000000001</v>
      </c>
      <c r="HW4" s="365">
        <v>0.12000000000000001</v>
      </c>
      <c r="HX4" s="508">
        <v>0.13999999999999999</v>
      </c>
      <c r="HY4" s="508">
        <v>0.13999999999999999</v>
      </c>
      <c r="HZ4" s="508">
        <v>0.13999999999999999</v>
      </c>
    </row>
    <row r="5" spans="1:234" ht="15" customHeight="1">
      <c r="A5" s="574"/>
      <c r="B5" s="362"/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2"/>
      <c r="AQ5" s="362"/>
      <c r="AR5" s="362"/>
      <c r="AS5" s="362"/>
      <c r="AT5" s="362"/>
      <c r="AU5" s="362"/>
      <c r="AV5" s="362"/>
      <c r="AW5" s="362"/>
      <c r="AX5" s="362"/>
      <c r="AY5" s="362"/>
      <c r="AZ5" s="362"/>
      <c r="BA5" s="362"/>
      <c r="BB5" s="362"/>
      <c r="BC5" s="362"/>
      <c r="BD5" s="362"/>
      <c r="BE5" s="362"/>
      <c r="BF5" s="362"/>
      <c r="BG5" s="362"/>
      <c r="BH5" s="362"/>
      <c r="BI5" s="362"/>
      <c r="BJ5" s="362"/>
      <c r="BK5" s="362"/>
      <c r="BL5" s="362"/>
      <c r="BM5" s="362"/>
      <c r="BN5" s="362"/>
      <c r="BO5" s="362"/>
      <c r="BP5" s="362"/>
      <c r="BQ5" s="362"/>
      <c r="BR5" s="362"/>
      <c r="BS5" s="362"/>
      <c r="BT5" s="362"/>
      <c r="BU5" s="362"/>
      <c r="BV5" s="362"/>
      <c r="BW5" s="362"/>
      <c r="BX5" s="362"/>
      <c r="BY5" s="362"/>
      <c r="BZ5" s="362"/>
      <c r="CA5" s="362"/>
      <c r="CB5" s="362"/>
      <c r="CC5" s="362"/>
      <c r="CD5" s="362"/>
      <c r="CE5" s="362"/>
      <c r="CF5" s="362"/>
      <c r="CG5" s="362"/>
      <c r="CH5" s="362"/>
      <c r="CI5" s="362"/>
      <c r="CJ5" s="362"/>
      <c r="CK5" s="362"/>
      <c r="CL5" s="362"/>
      <c r="CM5" s="362"/>
      <c r="CN5" s="362"/>
      <c r="CO5" s="362"/>
      <c r="CP5" s="362"/>
      <c r="CQ5" s="362"/>
      <c r="CR5" s="362"/>
      <c r="CS5" s="362"/>
      <c r="CT5" s="363">
        <v>8.5000000000000006E-2</v>
      </c>
      <c r="CU5" s="363">
        <v>8.5000000000000006E-2</v>
      </c>
      <c r="CV5" s="363">
        <v>8.5000000000000006E-2</v>
      </c>
      <c r="CW5" s="363">
        <v>8.5000000000000006E-2</v>
      </c>
      <c r="CX5" s="363">
        <v>8.5000000000000006E-2</v>
      </c>
      <c r="CY5" s="363">
        <v>8.5000000000000006E-2</v>
      </c>
      <c r="CZ5" s="363">
        <v>0.1</v>
      </c>
      <c r="DA5" s="363">
        <v>0.1</v>
      </c>
      <c r="DB5" s="363">
        <v>0.1</v>
      </c>
      <c r="DC5" s="363">
        <v>0.1</v>
      </c>
      <c r="DD5" s="363">
        <v>0.1</v>
      </c>
      <c r="DE5" s="363">
        <v>0.1</v>
      </c>
      <c r="DF5" s="363">
        <v>0.11</v>
      </c>
      <c r="DG5" s="363">
        <v>0.11</v>
      </c>
      <c r="DH5" s="363">
        <v>0.11</v>
      </c>
      <c r="DI5" s="363">
        <v>0.11</v>
      </c>
      <c r="DJ5" s="363">
        <v>0.11</v>
      </c>
      <c r="DK5" s="363">
        <v>0.11</v>
      </c>
      <c r="DL5" s="363">
        <v>0.11</v>
      </c>
      <c r="DM5" s="363">
        <v>0.11</v>
      </c>
      <c r="DN5" s="363">
        <v>0.11</v>
      </c>
      <c r="DO5" s="363">
        <v>0.11</v>
      </c>
      <c r="DP5" s="363">
        <v>0.11</v>
      </c>
      <c r="DQ5" s="363">
        <v>0.11</v>
      </c>
      <c r="DR5" s="363">
        <v>0.1</v>
      </c>
      <c r="DS5" s="363">
        <v>0.1</v>
      </c>
      <c r="DT5" s="363">
        <v>0.1</v>
      </c>
      <c r="DU5" s="363">
        <v>0.1</v>
      </c>
      <c r="DV5" s="363">
        <v>8.5000000000000006E-2</v>
      </c>
      <c r="DW5" s="363">
        <v>8.5000000000000006E-2</v>
      </c>
      <c r="DX5" s="363">
        <v>8.5000000000000006E-2</v>
      </c>
      <c r="DY5" s="363">
        <v>0.14000000000000001</v>
      </c>
      <c r="DZ5" s="363">
        <v>0.14000000000000001</v>
      </c>
      <c r="EA5" s="363">
        <v>0.14000000000000001</v>
      </c>
      <c r="EB5" s="363">
        <v>0.14000000000000001</v>
      </c>
      <c r="EC5" s="363">
        <v>0.13</v>
      </c>
      <c r="ED5" s="363">
        <v>0.13</v>
      </c>
      <c r="EE5" s="363">
        <v>0.13</v>
      </c>
      <c r="EF5" s="363">
        <v>0.13</v>
      </c>
      <c r="EG5" s="363">
        <v>0.13</v>
      </c>
      <c r="EH5" s="363">
        <v>0.13</v>
      </c>
      <c r="EI5" s="363">
        <v>0.1</v>
      </c>
      <c r="EJ5" s="363">
        <v>0.1</v>
      </c>
      <c r="EK5" s="363">
        <v>0.1</v>
      </c>
      <c r="EL5" s="363">
        <v>0.1</v>
      </c>
      <c r="EM5" s="363">
        <v>0.1</v>
      </c>
      <c r="EN5" s="363">
        <v>0.1</v>
      </c>
      <c r="EO5" s="363">
        <v>0.09</v>
      </c>
      <c r="EP5" s="363">
        <v>0.09</v>
      </c>
      <c r="EQ5" s="363">
        <v>0.09</v>
      </c>
      <c r="ER5" s="363">
        <v>0.08</v>
      </c>
      <c r="ES5" s="363">
        <v>0.08</v>
      </c>
      <c r="ET5" s="363">
        <v>0.08</v>
      </c>
      <c r="EU5" s="363">
        <v>0.08</v>
      </c>
      <c r="EV5" s="363">
        <v>0.08</v>
      </c>
      <c r="EW5" s="363">
        <v>0.08</v>
      </c>
      <c r="EX5" s="363">
        <v>0.08</v>
      </c>
      <c r="EY5" s="363">
        <v>0.08</v>
      </c>
      <c r="EZ5" s="363">
        <v>0.09</v>
      </c>
      <c r="FA5" s="363">
        <v>0.09</v>
      </c>
      <c r="FB5" s="363">
        <v>0.09</v>
      </c>
      <c r="FC5" s="363">
        <v>0.09</v>
      </c>
      <c r="FD5" s="363">
        <v>0.09</v>
      </c>
      <c r="FE5" s="363">
        <v>0.09</v>
      </c>
      <c r="FF5" s="363">
        <v>0.09</v>
      </c>
      <c r="FG5" s="363">
        <v>0.09</v>
      </c>
      <c r="FH5" s="363">
        <v>0.09</v>
      </c>
      <c r="FI5" s="363">
        <v>0.09</v>
      </c>
      <c r="FJ5" s="363">
        <v>0.09</v>
      </c>
      <c r="FK5" s="363">
        <v>0.09</v>
      </c>
      <c r="FL5" s="363">
        <v>0.09</v>
      </c>
      <c r="FM5" s="363">
        <v>0.09</v>
      </c>
      <c r="FN5" s="363">
        <v>0.09</v>
      </c>
      <c r="FO5" s="363">
        <v>0.09</v>
      </c>
      <c r="FP5" s="363">
        <v>0.09</v>
      </c>
      <c r="FQ5" s="363">
        <v>0.08</v>
      </c>
      <c r="FR5" s="363">
        <v>0.08</v>
      </c>
      <c r="FS5" s="363">
        <v>0.08</v>
      </c>
      <c r="FT5" s="363">
        <v>0.08</v>
      </c>
      <c r="FU5" s="363">
        <v>0.08</v>
      </c>
      <c r="FV5" s="363">
        <v>7.0000000000000007E-2</v>
      </c>
      <c r="FW5" s="363">
        <v>7.0000000000000007E-2</v>
      </c>
      <c r="FX5" s="363">
        <v>0.05</v>
      </c>
      <c r="FY5" s="363">
        <v>0.05</v>
      </c>
      <c r="FZ5" s="363">
        <v>0.05</v>
      </c>
      <c r="GA5" s="363">
        <v>0.05</v>
      </c>
      <c r="GB5" s="363">
        <v>0.05</v>
      </c>
      <c r="GC5" s="363">
        <v>0.05</v>
      </c>
      <c r="GD5" s="363">
        <v>0.05</v>
      </c>
      <c r="GE5" s="363">
        <v>0.05</v>
      </c>
      <c r="GF5" s="363">
        <v>0.05</v>
      </c>
      <c r="GG5" s="363">
        <v>0.05</v>
      </c>
      <c r="GH5" s="363">
        <v>0.05</v>
      </c>
      <c r="GI5" s="363">
        <v>0.05</v>
      </c>
      <c r="GJ5" s="363">
        <v>0.05</v>
      </c>
      <c r="GK5" s="363">
        <v>0.05</v>
      </c>
      <c r="GL5" s="363">
        <v>5.5E-2</v>
      </c>
      <c r="GM5" s="363">
        <v>5.5E-2</v>
      </c>
      <c r="GN5" s="363">
        <v>0.08</v>
      </c>
      <c r="GO5" s="363">
        <v>0.08</v>
      </c>
      <c r="GP5" s="363">
        <v>0.08</v>
      </c>
      <c r="GQ5" s="363">
        <v>0.09</v>
      </c>
      <c r="GR5" s="363">
        <v>0.09</v>
      </c>
      <c r="GS5" s="363">
        <v>0.09</v>
      </c>
      <c r="GT5" s="363">
        <v>0.1</v>
      </c>
      <c r="GU5" s="363">
        <v>0.1</v>
      </c>
      <c r="GV5" s="363">
        <v>0.1</v>
      </c>
      <c r="GW5" s="363">
        <v>0.11</v>
      </c>
      <c r="GX5" s="363">
        <v>0.11</v>
      </c>
      <c r="GY5" s="363">
        <v>0.11</v>
      </c>
      <c r="GZ5" s="363">
        <v>0.12</v>
      </c>
      <c r="HA5" s="363">
        <v>0.12</v>
      </c>
      <c r="HB5" s="363">
        <v>0.12</v>
      </c>
      <c r="HC5" s="363">
        <v>0.12</v>
      </c>
      <c r="HD5" s="363">
        <v>0.12</v>
      </c>
      <c r="HE5" s="363">
        <v>0.12</v>
      </c>
      <c r="HF5" s="363">
        <v>0.12</v>
      </c>
      <c r="HG5" s="363">
        <v>0.12</v>
      </c>
      <c r="HH5" s="363">
        <v>0.12</v>
      </c>
      <c r="HI5" s="363">
        <v>0.12</v>
      </c>
      <c r="HJ5" s="363">
        <v>0.12</v>
      </c>
      <c r="HK5" s="363">
        <v>0.12</v>
      </c>
      <c r="HL5" s="363">
        <v>0.11</v>
      </c>
      <c r="HM5" s="363">
        <v>0.11</v>
      </c>
      <c r="HN5" s="363">
        <v>0.1</v>
      </c>
      <c r="HO5" s="363">
        <v>0.1</v>
      </c>
      <c r="HP5" s="363">
        <v>0.1</v>
      </c>
      <c r="HQ5" s="364">
        <v>0.1</v>
      </c>
      <c r="HR5" s="365">
        <v>0.08</v>
      </c>
      <c r="HS5" s="365">
        <v>0.08</v>
      </c>
      <c r="HT5" s="365">
        <v>0.08</v>
      </c>
      <c r="HU5" s="365">
        <v>0.08</v>
      </c>
      <c r="HV5" s="365">
        <v>0.08</v>
      </c>
      <c r="HW5" s="365">
        <v>0.08</v>
      </c>
      <c r="HX5" s="508">
        <v>9.9999999999999992E-2</v>
      </c>
      <c r="HY5" s="508">
        <v>9.9999999999999992E-2</v>
      </c>
      <c r="HZ5" s="508">
        <v>9.9999999999999992E-2</v>
      </c>
    </row>
    <row r="6" spans="1:234" ht="15" customHeight="1">
      <c r="A6" s="366" t="s">
        <v>157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  <c r="AY6" s="367"/>
      <c r="AZ6" s="367"/>
      <c r="BA6" s="367"/>
      <c r="BB6" s="367"/>
      <c r="BC6" s="367"/>
      <c r="BD6" s="367"/>
      <c r="BE6" s="367"/>
      <c r="BF6" s="367"/>
      <c r="BG6" s="367"/>
      <c r="BH6" s="367"/>
      <c r="BI6" s="367"/>
      <c r="BJ6" s="367"/>
      <c r="BK6" s="367"/>
      <c r="BL6" s="367"/>
      <c r="BM6" s="367"/>
      <c r="BN6" s="367"/>
      <c r="BO6" s="367"/>
      <c r="BP6" s="367"/>
      <c r="BQ6" s="367"/>
      <c r="BR6" s="367"/>
      <c r="BS6" s="367"/>
      <c r="BT6" s="367"/>
      <c r="BU6" s="367"/>
      <c r="BV6" s="367"/>
      <c r="BW6" s="367"/>
      <c r="BX6" s="367"/>
      <c r="BY6" s="367"/>
      <c r="BZ6" s="367"/>
      <c r="CA6" s="367"/>
      <c r="CB6" s="367"/>
      <c r="CC6" s="367"/>
      <c r="CD6" s="367"/>
      <c r="CE6" s="367"/>
      <c r="CF6" s="367"/>
      <c r="CG6" s="367"/>
      <c r="CH6" s="367"/>
      <c r="CI6" s="367"/>
      <c r="CJ6" s="367"/>
      <c r="CK6" s="367"/>
      <c r="CL6" s="367"/>
      <c r="CM6" s="367"/>
      <c r="CN6" s="367"/>
      <c r="CO6" s="367"/>
      <c r="CP6" s="367"/>
      <c r="CQ6" s="367"/>
      <c r="CR6" s="367"/>
      <c r="CS6" s="367"/>
      <c r="CT6" s="363">
        <v>9.4800000000000009E-2</v>
      </c>
      <c r="CU6" s="363">
        <v>9.7799999999999998E-2</v>
      </c>
      <c r="CV6" s="363">
        <v>9.35E-2</v>
      </c>
      <c r="CW6" s="363">
        <v>9.5799999999999996E-2</v>
      </c>
      <c r="CX6" s="363">
        <v>0.10279999999999999</v>
      </c>
      <c r="CY6" s="363">
        <v>0.10390000000000001</v>
      </c>
      <c r="CZ6" s="363">
        <v>0.10779999999999999</v>
      </c>
      <c r="DA6" s="363">
        <v>0.12390000000000001</v>
      </c>
      <c r="DB6" s="363">
        <v>0.1241</v>
      </c>
      <c r="DC6" s="363">
        <v>0.12670000000000001</v>
      </c>
      <c r="DD6" s="363">
        <v>0.1244</v>
      </c>
      <c r="DE6" s="363">
        <v>0.12199</v>
      </c>
      <c r="DF6" s="363">
        <v>0.12579000000000001</v>
      </c>
      <c r="DG6" s="363">
        <v>0.13082000000000002</v>
      </c>
      <c r="DH6" s="363">
        <v>0.13183</v>
      </c>
      <c r="DI6" s="363">
        <v>0.1384</v>
      </c>
      <c r="DJ6" s="363">
        <v>0.13570000000000002</v>
      </c>
      <c r="DK6" s="363">
        <v>0.13239999999999999</v>
      </c>
      <c r="DL6" s="363">
        <v>0.13339999999999999</v>
      </c>
      <c r="DM6" s="363">
        <v>0.13739999999999999</v>
      </c>
      <c r="DN6" s="363">
        <v>0.13100000000000001</v>
      </c>
      <c r="DO6" s="363">
        <v>0.1341</v>
      </c>
      <c r="DP6" s="363">
        <v>0.11779999999999999</v>
      </c>
      <c r="DQ6" s="363">
        <v>0.11840000000000001</v>
      </c>
      <c r="DR6" s="363">
        <v>0.11800000000000001</v>
      </c>
      <c r="DS6" s="363">
        <v>0.1142</v>
      </c>
      <c r="DT6" s="363">
        <v>0.1255</v>
      </c>
      <c r="DU6" s="363">
        <v>0.12670000000000001</v>
      </c>
      <c r="DV6" s="363">
        <v>0.1229</v>
      </c>
      <c r="DW6" s="363">
        <v>0.1133</v>
      </c>
      <c r="DX6" s="363">
        <v>0.1091</v>
      </c>
      <c r="DY6" s="363">
        <v>0.13689999999999999</v>
      </c>
      <c r="DZ6" s="363">
        <v>0.15869999999999998</v>
      </c>
      <c r="EA6" s="363">
        <v>0.15509999999999999</v>
      </c>
      <c r="EB6" s="363">
        <v>0.15960000000000002</v>
      </c>
      <c r="EC6" s="363">
        <v>0.15509999999999999</v>
      </c>
      <c r="ED6" s="363">
        <v>0.1454</v>
      </c>
      <c r="EE6" s="363">
        <v>0.14849999999999999</v>
      </c>
      <c r="EF6" s="363">
        <v>0.1497</v>
      </c>
      <c r="EG6" s="363">
        <v>0.14990000000000001</v>
      </c>
      <c r="EH6" s="363">
        <v>0.14699999999999999</v>
      </c>
      <c r="EI6" s="363">
        <v>0.13100000000000001</v>
      </c>
      <c r="EJ6" s="363">
        <v>0.12269999999999999</v>
      </c>
      <c r="EK6" s="363">
        <v>0.1217</v>
      </c>
      <c r="EL6" s="363">
        <v>0.12050000000000001</v>
      </c>
      <c r="EM6" s="363">
        <v>0.12050000000000001</v>
      </c>
      <c r="EN6" s="363">
        <v>0.11960000000000001</v>
      </c>
      <c r="EO6" s="363">
        <v>0.1166</v>
      </c>
      <c r="EP6" s="363">
        <v>0.1076</v>
      </c>
      <c r="EQ6" s="363">
        <v>0.10980000000000001</v>
      </c>
      <c r="ER6" s="363">
        <v>0.1066</v>
      </c>
      <c r="ES6" s="363">
        <v>9.9499999999999991E-2</v>
      </c>
      <c r="ET6" s="363">
        <v>9.9600000000000008E-2</v>
      </c>
      <c r="EU6" s="363">
        <v>0.10050000000000001</v>
      </c>
      <c r="EV6" s="363">
        <v>9.7599999999999992E-2</v>
      </c>
      <c r="EW6" s="363">
        <v>9.9900000000000003E-2</v>
      </c>
      <c r="EX6" s="363">
        <v>0.10039996462494083</v>
      </c>
      <c r="EY6" s="363">
        <v>0.10039999999999999</v>
      </c>
      <c r="EZ6" s="363">
        <v>0.1018</v>
      </c>
      <c r="FA6" s="363">
        <v>0.10800000000000001</v>
      </c>
      <c r="FB6" s="363">
        <v>0.11120320850040809</v>
      </c>
      <c r="FC6" s="365">
        <v>0.1101</v>
      </c>
      <c r="FD6" s="365">
        <v>0.1094</v>
      </c>
      <c r="FE6" s="365">
        <v>0.11019999999999999</v>
      </c>
      <c r="FF6" s="365">
        <v>0.1103</v>
      </c>
      <c r="FG6" s="363">
        <v>0.11130000000000001</v>
      </c>
      <c r="FH6" s="363">
        <v>0.1099</v>
      </c>
      <c r="FI6" s="363">
        <v>0.1126012674430359</v>
      </c>
      <c r="FJ6" s="363">
        <v>0.11119999999999999</v>
      </c>
      <c r="FK6" s="363">
        <v>0.11064393423142832</v>
      </c>
      <c r="FL6" s="363">
        <v>0.11200810519915644</v>
      </c>
      <c r="FM6" s="363">
        <v>0.11019156654702048</v>
      </c>
      <c r="FN6" s="363">
        <v>0.10858213967164311</v>
      </c>
      <c r="FO6" s="365">
        <v>0.10950667764785241</v>
      </c>
      <c r="FP6" s="365">
        <v>0.10175598952373024</v>
      </c>
      <c r="FQ6" s="365">
        <v>9.8692556253068803E-2</v>
      </c>
      <c r="FR6" s="365">
        <v>8.9320650494937204E-2</v>
      </c>
      <c r="FS6" s="365">
        <v>8.9544414350355289E-2</v>
      </c>
      <c r="FT6" s="365">
        <v>8.8548521800368082E-2</v>
      </c>
      <c r="FU6" s="365">
        <v>8.7312482927924956E-2</v>
      </c>
      <c r="FV6" s="365">
        <v>8.2151625462051528E-2</v>
      </c>
      <c r="FW6" s="365">
        <v>7.6655274594852774E-2</v>
      </c>
      <c r="FX6" s="365">
        <v>7.1704660942070647E-2</v>
      </c>
      <c r="FY6" s="365">
        <v>5.6461143815762699E-2</v>
      </c>
      <c r="FZ6" s="365">
        <v>6.2787936492099863E-2</v>
      </c>
      <c r="GA6" s="365">
        <v>6.2503526010591198E-2</v>
      </c>
      <c r="GB6" s="365">
        <v>6.06117223192114E-2</v>
      </c>
      <c r="GC6" s="365">
        <v>6.050100195322905E-2</v>
      </c>
      <c r="GD6" s="365">
        <v>6.0454590648071641E-2</v>
      </c>
      <c r="GE6" s="365">
        <v>6.0395596527805379E-2</v>
      </c>
      <c r="GF6" s="365">
        <v>6.0398996629510766E-2</v>
      </c>
      <c r="GG6" s="365">
        <v>6.0146512426955602E-2</v>
      </c>
      <c r="GH6" s="365">
        <v>5.9986771327913961E-2</v>
      </c>
      <c r="GI6" s="365">
        <v>6.0716080456909266E-2</v>
      </c>
      <c r="GJ6" s="365">
        <v>6.0750191082197133E-2</v>
      </c>
      <c r="GK6" s="365">
        <v>6.1646431568460482E-2</v>
      </c>
      <c r="GL6" s="365">
        <v>6.1089278586699901E-2</v>
      </c>
      <c r="GM6" s="365">
        <v>6.5362855406809972E-2</v>
      </c>
      <c r="GN6" s="365">
        <v>7.3584644600760571E-2</v>
      </c>
      <c r="GO6" s="365">
        <v>8.7775147066433842E-2</v>
      </c>
      <c r="GP6" s="365">
        <v>9.0438168249696499E-2</v>
      </c>
      <c r="GQ6" s="365">
        <v>9.5088060793285578E-2</v>
      </c>
      <c r="GR6" s="365">
        <v>0.10119357185430188</v>
      </c>
      <c r="GS6" s="365">
        <v>0.10053382283229957</v>
      </c>
      <c r="GT6" s="365">
        <v>0.11460420191596153</v>
      </c>
      <c r="GU6" s="365">
        <v>0.12400249719760675</v>
      </c>
      <c r="GV6" s="365">
        <v>0.12564712913035994</v>
      </c>
      <c r="GW6" s="365">
        <v>0.1295818139147191</v>
      </c>
      <c r="GX6" s="365">
        <v>0.12966743708515208</v>
      </c>
      <c r="GY6" s="365">
        <v>0.12995500079997593</v>
      </c>
      <c r="GZ6" s="365">
        <v>0.13108685537410678</v>
      </c>
      <c r="HA6" s="365">
        <v>0.12906952022402224</v>
      </c>
      <c r="HB6" s="365">
        <v>0.12960660607273872</v>
      </c>
      <c r="HC6" s="365">
        <v>0.12933152023686512</v>
      </c>
      <c r="HD6" s="365">
        <v>0.12965317384087327</v>
      </c>
      <c r="HE6" s="365">
        <v>0.1302115818898561</v>
      </c>
      <c r="HF6" s="365">
        <v>0.13025680941600723</v>
      </c>
      <c r="HG6" s="365">
        <v>0.13095912982879679</v>
      </c>
      <c r="HH6" s="368">
        <v>0.13144927550656499</v>
      </c>
      <c r="HI6" s="368">
        <v>0.130517338028104</v>
      </c>
      <c r="HJ6" s="369">
        <v>0.130338586517254</v>
      </c>
      <c r="HK6" s="370">
        <v>0.13042478861245399</v>
      </c>
      <c r="HL6" s="370">
        <v>0.12602587880808599</v>
      </c>
      <c r="HM6" s="370">
        <v>0.12</v>
      </c>
      <c r="HN6" s="370">
        <v>0.116138250823779</v>
      </c>
      <c r="HO6" s="371">
        <v>0.10976692468370999</v>
      </c>
      <c r="HP6" s="371">
        <v>0.11006735786355901</v>
      </c>
      <c r="HQ6" s="364">
        <v>0.11044170318105601</v>
      </c>
      <c r="HR6" s="365">
        <v>0.10241684666501601</v>
      </c>
      <c r="HS6" s="365">
        <v>0.10062969803038301</v>
      </c>
      <c r="HT6" s="365">
        <v>9.6253781064695995E-2</v>
      </c>
      <c r="HU6" s="365">
        <v>9.9217810752957394E-2</v>
      </c>
      <c r="HV6" s="365">
        <v>9.6660548792149997E-2</v>
      </c>
      <c r="HW6" s="365">
        <v>9.9400000000000002E-2</v>
      </c>
      <c r="HX6" s="365">
        <v>0.119276844039908</v>
      </c>
      <c r="HY6" s="365">
        <v>0.119602106909822</v>
      </c>
      <c r="HZ6" s="365">
        <v>0.12047709486302</v>
      </c>
    </row>
    <row r="7" spans="1:234" ht="15" customHeight="1">
      <c r="A7" s="366" t="s">
        <v>158</v>
      </c>
      <c r="B7" s="367"/>
      <c r="C7" s="367"/>
      <c r="D7" s="367"/>
      <c r="E7" s="367"/>
      <c r="F7" s="367"/>
      <c r="G7" s="367"/>
      <c r="H7" s="367"/>
      <c r="I7" s="367"/>
      <c r="J7" s="367"/>
      <c r="K7" s="367"/>
      <c r="L7" s="367"/>
      <c r="M7" s="367"/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67"/>
      <c r="AL7" s="367"/>
      <c r="AM7" s="367"/>
      <c r="AN7" s="367"/>
      <c r="AO7" s="367"/>
      <c r="AP7" s="367"/>
      <c r="AQ7" s="367"/>
      <c r="AR7" s="367"/>
      <c r="AS7" s="367"/>
      <c r="AT7" s="367"/>
      <c r="AU7" s="367"/>
      <c r="AV7" s="367"/>
      <c r="AW7" s="367"/>
      <c r="AX7" s="367"/>
      <c r="AY7" s="367"/>
      <c r="AZ7" s="367"/>
      <c r="BA7" s="367"/>
      <c r="BB7" s="367"/>
      <c r="BC7" s="367"/>
      <c r="BD7" s="367"/>
      <c r="BE7" s="367"/>
      <c r="BF7" s="367"/>
      <c r="BG7" s="367"/>
      <c r="BH7" s="367"/>
      <c r="BI7" s="367"/>
      <c r="BJ7" s="367"/>
      <c r="BK7" s="367"/>
      <c r="BL7" s="367"/>
      <c r="BM7" s="367"/>
      <c r="BN7" s="367"/>
      <c r="BO7" s="367"/>
      <c r="BP7" s="367"/>
      <c r="BQ7" s="367"/>
      <c r="BR7" s="367"/>
      <c r="BS7" s="367"/>
      <c r="BT7" s="367"/>
      <c r="BU7" s="367"/>
      <c r="BV7" s="367"/>
      <c r="BW7" s="367"/>
      <c r="BX7" s="367"/>
      <c r="BY7" s="367"/>
      <c r="BZ7" s="367"/>
      <c r="CA7" s="367"/>
      <c r="CB7" s="367"/>
      <c r="CC7" s="367"/>
      <c r="CD7" s="367"/>
      <c r="CE7" s="367"/>
      <c r="CF7" s="367"/>
      <c r="CG7" s="367"/>
      <c r="CH7" s="367"/>
      <c r="CI7" s="367"/>
      <c r="CJ7" s="367"/>
      <c r="CK7" s="367"/>
      <c r="CL7" s="367"/>
      <c r="CM7" s="367"/>
      <c r="CN7" s="367"/>
      <c r="CO7" s="367"/>
      <c r="CP7" s="367"/>
      <c r="CQ7" s="367"/>
      <c r="CR7" s="367"/>
      <c r="CS7" s="367"/>
      <c r="CT7" s="363">
        <v>8.5800000000000001E-2</v>
      </c>
      <c r="CU7" s="363">
        <v>8.5199999999999998E-2</v>
      </c>
      <c r="CV7" s="363">
        <v>8.199999999999999E-2</v>
      </c>
      <c r="CW7" s="363">
        <v>8.2400000000000001E-2</v>
      </c>
      <c r="CX7" s="363">
        <v>9.3000000000000013E-2</v>
      </c>
      <c r="CY7" s="363">
        <v>9.1300000000000006E-2</v>
      </c>
      <c r="CZ7" s="363">
        <v>0.11349999999999999</v>
      </c>
      <c r="DA7" s="363">
        <v>0.1255</v>
      </c>
      <c r="DB7" s="363">
        <v>0.1241</v>
      </c>
      <c r="DC7" s="363">
        <v>0.12859999999999999</v>
      </c>
      <c r="DD7" s="363">
        <v>0.12179999999999999</v>
      </c>
      <c r="DE7" s="363">
        <v>0.12039999999999999</v>
      </c>
      <c r="DF7" s="363">
        <v>0.14699999999999999</v>
      </c>
      <c r="DG7" s="363">
        <v>0.12939999999999999</v>
      </c>
      <c r="DH7" s="363">
        <v>0.12990000000000002</v>
      </c>
      <c r="DI7" s="363">
        <v>0.1452</v>
      </c>
      <c r="DJ7" s="363">
        <v>0.14510000000000001</v>
      </c>
      <c r="DK7" s="363">
        <v>0.1368</v>
      </c>
      <c r="DL7" s="363">
        <v>0.13730000000000001</v>
      </c>
      <c r="DM7" s="363">
        <v>0.13589999999999999</v>
      </c>
      <c r="DN7" s="363">
        <v>0.1192</v>
      </c>
      <c r="DO7" s="363">
        <v>0.13880000000000001</v>
      </c>
      <c r="DP7" s="363">
        <v>0.13</v>
      </c>
      <c r="DQ7" s="363">
        <v>0.13</v>
      </c>
      <c r="DR7" s="363">
        <v>0.13</v>
      </c>
      <c r="DS7" s="372">
        <v>0.1263</v>
      </c>
      <c r="DT7" s="372">
        <v>0.13339999999999999</v>
      </c>
      <c r="DU7" s="363">
        <v>0.13980000000000001</v>
      </c>
      <c r="DV7" s="363">
        <v>0.105</v>
      </c>
      <c r="DW7" s="363">
        <v>0.1188</v>
      </c>
      <c r="DX7" s="363">
        <v>0.11230000000000001</v>
      </c>
      <c r="DY7" s="363">
        <v>0.15529999999999999</v>
      </c>
      <c r="DZ7" s="363">
        <v>0.1598</v>
      </c>
      <c r="EA7" s="363">
        <v>0.1467</v>
      </c>
      <c r="EB7" s="363">
        <v>0.155</v>
      </c>
      <c r="EC7" s="363">
        <v>0.14810000000000001</v>
      </c>
      <c r="ED7" s="363">
        <v>0.1573</v>
      </c>
      <c r="EE7" s="363">
        <v>0.15179999999999999</v>
      </c>
      <c r="EF7" s="363">
        <v>0.14080000000000001</v>
      </c>
      <c r="EG7" s="363">
        <v>0.14550000000000002</v>
      </c>
      <c r="EH7" s="363">
        <v>0.14000000000000001</v>
      </c>
      <c r="EI7" s="363">
        <v>0.13500000000000001</v>
      </c>
      <c r="EJ7" s="363">
        <v>0.12</v>
      </c>
      <c r="EK7" s="363">
        <v>0.12770000000000001</v>
      </c>
      <c r="EL7" s="363">
        <v>0.1245</v>
      </c>
      <c r="EM7" s="363">
        <v>0.128</v>
      </c>
      <c r="EN7" s="363">
        <v>0.12330000000000001</v>
      </c>
      <c r="EO7" s="363">
        <v>0.1222</v>
      </c>
      <c r="EP7" s="363">
        <v>0.1144</v>
      </c>
      <c r="EQ7" s="363">
        <v>0.1106</v>
      </c>
      <c r="ER7" s="363">
        <v>9.820000000000001E-2</v>
      </c>
      <c r="ES7" s="363">
        <v>9.5700000000000007E-2</v>
      </c>
      <c r="ET7" s="363">
        <v>9.8100000000000007E-2</v>
      </c>
      <c r="EU7" s="363">
        <v>0.10970000000000001</v>
      </c>
      <c r="EV7" s="363">
        <v>0.1007</v>
      </c>
      <c r="EW7" s="363">
        <v>0.1014</v>
      </c>
      <c r="EX7" s="363">
        <v>0.10097796981038742</v>
      </c>
      <c r="EY7" s="363">
        <v>0.1051</v>
      </c>
      <c r="EZ7" s="363">
        <v>0.1079</v>
      </c>
      <c r="FA7" s="363">
        <v>0.11130000000000001</v>
      </c>
      <c r="FB7" s="363">
        <v>0.10003376737414107</v>
      </c>
      <c r="FC7" s="363">
        <v>0.1081</v>
      </c>
      <c r="FD7" s="363">
        <v>0.10310000000000001</v>
      </c>
      <c r="FE7" s="363">
        <v>0.1125</v>
      </c>
      <c r="FF7" s="363">
        <v>0.11199999999999999</v>
      </c>
      <c r="FG7" s="363">
        <v>0.1115</v>
      </c>
      <c r="FH7" s="363">
        <v>0.107</v>
      </c>
      <c r="FI7" s="363">
        <v>0.11375891121192482</v>
      </c>
      <c r="FJ7" s="363">
        <v>0.11939999999999999</v>
      </c>
      <c r="FK7" s="363">
        <v>0.10803274083636975</v>
      </c>
      <c r="FL7" s="363">
        <v>0.1212607549955091</v>
      </c>
      <c r="FM7" s="363">
        <v>0.11602145238980512</v>
      </c>
      <c r="FN7" s="363">
        <v>0.12111111111111111</v>
      </c>
      <c r="FO7" s="365">
        <v>0.11914566967388948</v>
      </c>
      <c r="FP7" s="365">
        <v>0.11476154315378008</v>
      </c>
      <c r="FQ7" s="365">
        <v>0.11819725635006799</v>
      </c>
      <c r="FR7" s="365">
        <v>9.9685948837008626E-2</v>
      </c>
      <c r="FS7" s="365">
        <v>0.1007776961366785</v>
      </c>
      <c r="FT7" s="365">
        <v>0.102980353558626</v>
      </c>
      <c r="FU7" s="365">
        <v>9.5811428023136053E-2</v>
      </c>
      <c r="FV7" s="365">
        <v>9.0207945076217447E-2</v>
      </c>
      <c r="FW7" s="365">
        <v>8.2714603820793556E-2</v>
      </c>
      <c r="FX7" s="365">
        <v>6.8856304985337249E-2</v>
      </c>
      <c r="FY7" s="365">
        <v>6.1084507042253523E-2</v>
      </c>
      <c r="FZ7" s="365">
        <v>6.9569447980201274E-2</v>
      </c>
      <c r="GA7" s="365">
        <v>6.6458522080983087E-2</v>
      </c>
      <c r="GB7" s="365">
        <v>6.4487446341497182E-2</v>
      </c>
      <c r="GC7" s="365">
        <v>6.4826546003016586E-2</v>
      </c>
      <c r="GD7" s="365">
        <v>6.5896081562461614E-2</v>
      </c>
      <c r="GE7" s="365">
        <v>6.7021389465239417E-2</v>
      </c>
      <c r="GF7" s="365">
        <v>6.3127835983270125E-2</v>
      </c>
      <c r="GG7" s="365">
        <v>6.1062687803093298E-2</v>
      </c>
      <c r="GH7" s="365">
        <v>6.6085742304204345E-2</v>
      </c>
      <c r="GI7" s="365">
        <v>6.0919762000686682E-2</v>
      </c>
      <c r="GJ7" s="365">
        <v>6.7112564057253937E-2</v>
      </c>
      <c r="GK7" s="365">
        <v>6.8006610118445748E-2</v>
      </c>
      <c r="GL7" s="365">
        <v>6.178589285014114E-2</v>
      </c>
      <c r="GM7" s="365">
        <v>6.5618941514787935E-2</v>
      </c>
      <c r="GN7" s="365">
        <v>7.2885853802415329E-2</v>
      </c>
      <c r="GO7" s="365">
        <v>8.3548488895137746E-2</v>
      </c>
      <c r="GP7" s="365">
        <v>9.1159245761369037E-2</v>
      </c>
      <c r="GQ7" s="365">
        <v>9.6397316427941568E-2</v>
      </c>
      <c r="GR7" s="365">
        <v>0.10351524262823217</v>
      </c>
      <c r="GS7" s="365">
        <v>0.10038850667745852</v>
      </c>
      <c r="GT7" s="365">
        <v>0.11551162690921572</v>
      </c>
      <c r="GU7" s="365">
        <v>0.12698045133109334</v>
      </c>
      <c r="GV7" s="365">
        <v>0.13030140656396516</v>
      </c>
      <c r="GW7" s="365">
        <v>0.13302834100625344</v>
      </c>
      <c r="GX7" s="365">
        <v>0.12840110488433243</v>
      </c>
      <c r="GY7" s="365">
        <v>0.12957816377171216</v>
      </c>
      <c r="GZ7" s="365">
        <v>0.13445811226231333</v>
      </c>
      <c r="HA7" s="365">
        <v>0.12708267025177472</v>
      </c>
      <c r="HB7" s="365">
        <v>0.12846735146455049</v>
      </c>
      <c r="HC7" s="365">
        <v>0.12858277930970291</v>
      </c>
      <c r="HD7" s="365">
        <v>0.12871890520192095</v>
      </c>
      <c r="HE7" s="365">
        <v>0.13110908959597628</v>
      </c>
      <c r="HF7" s="365">
        <v>0.13233868986612851</v>
      </c>
      <c r="HG7" s="365">
        <v>0.13424764899252278</v>
      </c>
      <c r="HH7" s="369">
        <v>0.13110227140431399</v>
      </c>
      <c r="HI7" s="369">
        <v>0.13093035112805401</v>
      </c>
      <c r="HJ7" s="369">
        <v>0.134327326450322</v>
      </c>
      <c r="HK7" s="373">
        <v>0.134414101583191</v>
      </c>
      <c r="HL7" s="373">
        <v>0.124499093460501</v>
      </c>
      <c r="HM7" s="373">
        <v>0.12</v>
      </c>
      <c r="HN7" s="370">
        <v>0.117939620501343</v>
      </c>
      <c r="HO7" s="371">
        <v>0.11033320711104801</v>
      </c>
      <c r="HP7" s="371">
        <v>0.111209301841802</v>
      </c>
      <c r="HQ7" s="364">
        <v>0.113113893764826</v>
      </c>
      <c r="HR7" s="365">
        <v>0.101722190788729</v>
      </c>
      <c r="HS7" s="365">
        <v>0.10529675404047301</v>
      </c>
      <c r="HT7" s="365">
        <v>0.107304761064793</v>
      </c>
      <c r="HU7" s="365">
        <v>0.1</v>
      </c>
      <c r="HV7" s="365">
        <v>0.1</v>
      </c>
      <c r="HW7" s="365">
        <v>0.1</v>
      </c>
      <c r="HX7" s="365">
        <v>0.11700708833727699</v>
      </c>
      <c r="HY7" s="365">
        <v>0.12</v>
      </c>
      <c r="HZ7" s="365">
        <v>0.12</v>
      </c>
    </row>
    <row r="8" spans="1:234" ht="15" customHeight="1">
      <c r="A8" s="366" t="s">
        <v>159</v>
      </c>
      <c r="B8" s="367"/>
      <c r="C8" s="367"/>
      <c r="D8" s="367"/>
      <c r="E8" s="367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67"/>
      <c r="AH8" s="367"/>
      <c r="AI8" s="367"/>
      <c r="AJ8" s="367"/>
      <c r="AK8" s="367"/>
      <c r="AL8" s="367"/>
      <c r="AM8" s="367"/>
      <c r="AN8" s="367"/>
      <c r="AO8" s="367"/>
      <c r="AP8" s="367"/>
      <c r="AQ8" s="367"/>
      <c r="AR8" s="367"/>
      <c r="AS8" s="367"/>
      <c r="AT8" s="367"/>
      <c r="AU8" s="367"/>
      <c r="AV8" s="367"/>
      <c r="AW8" s="367"/>
      <c r="AX8" s="367"/>
      <c r="AY8" s="367"/>
      <c r="AZ8" s="367"/>
      <c r="BA8" s="367"/>
      <c r="BB8" s="367"/>
      <c r="BC8" s="367"/>
      <c r="BD8" s="367"/>
      <c r="BE8" s="367"/>
      <c r="BF8" s="367"/>
      <c r="BG8" s="367"/>
      <c r="BH8" s="367"/>
      <c r="BI8" s="367"/>
      <c r="BJ8" s="367"/>
      <c r="BK8" s="367"/>
      <c r="BL8" s="367"/>
      <c r="BM8" s="367"/>
      <c r="BN8" s="367"/>
      <c r="BO8" s="367"/>
      <c r="BP8" s="367"/>
      <c r="BQ8" s="367"/>
      <c r="BR8" s="367"/>
      <c r="BS8" s="367"/>
      <c r="BT8" s="367"/>
      <c r="BU8" s="367"/>
      <c r="BV8" s="367"/>
      <c r="BW8" s="367"/>
      <c r="BX8" s="367"/>
      <c r="BY8" s="367"/>
      <c r="BZ8" s="367"/>
      <c r="CA8" s="367"/>
      <c r="CB8" s="367"/>
      <c r="CC8" s="367"/>
      <c r="CD8" s="367"/>
      <c r="CE8" s="367"/>
      <c r="CF8" s="367"/>
      <c r="CG8" s="367"/>
      <c r="CH8" s="367"/>
      <c r="CI8" s="367"/>
      <c r="CJ8" s="367"/>
      <c r="CK8" s="367"/>
      <c r="CL8" s="367"/>
      <c r="CM8" s="367"/>
      <c r="CN8" s="367"/>
      <c r="CO8" s="367"/>
      <c r="CP8" s="367"/>
      <c r="CQ8" s="367"/>
      <c r="CR8" s="367"/>
      <c r="CS8" s="367"/>
      <c r="CT8" s="363">
        <v>0.105</v>
      </c>
      <c r="CU8" s="363">
        <v>0.10529999999999999</v>
      </c>
      <c r="CV8" s="363">
        <v>0.10640000000000001</v>
      </c>
      <c r="CW8" s="363">
        <v>0.105</v>
      </c>
      <c r="CX8" s="363">
        <v>0.10800000000000001</v>
      </c>
      <c r="CY8" s="363">
        <v>0.1051</v>
      </c>
      <c r="CZ8" s="363">
        <v>0.10580000000000001</v>
      </c>
      <c r="DA8" s="363">
        <v>0.1202</v>
      </c>
      <c r="DB8" s="363">
        <v>0.11960000000000001</v>
      </c>
      <c r="DC8" s="363">
        <v>0.12029999999999999</v>
      </c>
      <c r="DD8" s="363">
        <v>0.1207</v>
      </c>
      <c r="DE8" s="363">
        <v>0.1202</v>
      </c>
      <c r="DF8" s="363">
        <v>0.12590000000000001</v>
      </c>
      <c r="DG8" s="363">
        <v>0.1308</v>
      </c>
      <c r="DH8" s="363">
        <v>0.13009999999999999</v>
      </c>
      <c r="DI8" s="363">
        <v>0.13009999999999999</v>
      </c>
      <c r="DJ8" s="363">
        <v>0.13</v>
      </c>
      <c r="DK8" s="363">
        <v>0.13070000000000001</v>
      </c>
      <c r="DL8" s="363">
        <v>0.1323</v>
      </c>
      <c r="DM8" s="363">
        <v>0.13059999999999999</v>
      </c>
      <c r="DN8" s="363">
        <v>0.13119999999999998</v>
      </c>
      <c r="DO8" s="363">
        <v>0.13339999999999999</v>
      </c>
      <c r="DP8" s="363">
        <v>0.13220000000000001</v>
      </c>
      <c r="DQ8" s="363">
        <v>0.13339999999999999</v>
      </c>
      <c r="DR8" s="363">
        <v>0.1293</v>
      </c>
      <c r="DS8" s="363">
        <v>0.12939999999999999</v>
      </c>
      <c r="DT8" s="363">
        <v>0.13109999999999999</v>
      </c>
      <c r="DU8" s="363">
        <v>0.127</v>
      </c>
      <c r="DV8" s="363">
        <v>0.1176</v>
      </c>
      <c r="DW8" s="363">
        <v>0.1103</v>
      </c>
      <c r="DX8" s="363">
        <v>0.1085</v>
      </c>
      <c r="DY8" s="363">
        <v>0.13800000000000001</v>
      </c>
      <c r="DZ8" s="363">
        <v>0.1552</v>
      </c>
      <c r="EA8" s="363">
        <v>0.1585</v>
      </c>
      <c r="EB8" s="363">
        <v>0.15560000000000002</v>
      </c>
      <c r="EC8" s="363">
        <v>0.15570000000000001</v>
      </c>
      <c r="ED8" s="363">
        <v>0.1484</v>
      </c>
      <c r="EE8" s="363">
        <v>0.14369999999999999</v>
      </c>
      <c r="EF8" s="363">
        <v>0.14330000000000001</v>
      </c>
      <c r="EG8" s="363">
        <v>0.14400000000000002</v>
      </c>
      <c r="EH8" s="363">
        <v>0.14499999999999999</v>
      </c>
      <c r="EI8" s="363">
        <v>0.13</v>
      </c>
      <c r="EJ8" s="363">
        <v>0.11779999999999999</v>
      </c>
      <c r="EK8" s="363">
        <v>0.1201</v>
      </c>
      <c r="EL8" s="363">
        <v>0.12303867403314918</v>
      </c>
      <c r="EM8" s="363">
        <v>0.12230000000000001</v>
      </c>
      <c r="EN8" s="363">
        <v>0.12140000000000001</v>
      </c>
      <c r="EO8" s="363">
        <v>0.1158</v>
      </c>
      <c r="EP8" s="363">
        <v>0.1106</v>
      </c>
      <c r="EQ8" s="363">
        <v>0.1118</v>
      </c>
      <c r="ER8" s="363">
        <v>0.10679999999999999</v>
      </c>
      <c r="ES8" s="365">
        <v>0.1002</v>
      </c>
      <c r="ET8" s="365">
        <v>9.9499999999999991E-2</v>
      </c>
      <c r="EU8" s="365">
        <v>0.1002</v>
      </c>
      <c r="EV8" s="363">
        <v>0.10039999999999999</v>
      </c>
      <c r="EW8" s="363">
        <v>0.1</v>
      </c>
      <c r="EX8" s="363">
        <v>0.10076060406251244</v>
      </c>
      <c r="EY8" s="363">
        <v>9.9700000000000011E-2</v>
      </c>
      <c r="EZ8" s="363">
        <v>0.10199999999999999</v>
      </c>
      <c r="FA8" s="363">
        <v>0.10539999999999999</v>
      </c>
      <c r="FB8" s="363">
        <v>0.11160305539755239</v>
      </c>
      <c r="FC8" s="363">
        <v>0.1114</v>
      </c>
      <c r="FD8" s="363">
        <v>0.1109</v>
      </c>
      <c r="FE8" s="363">
        <v>0.1106</v>
      </c>
      <c r="FF8" s="363">
        <v>0.11019999999999999</v>
      </c>
      <c r="FG8" s="363">
        <v>0.11109999999999999</v>
      </c>
      <c r="FH8" s="363">
        <v>0.10970000000000001</v>
      </c>
      <c r="FI8" s="363">
        <v>0.11096007637488499</v>
      </c>
      <c r="FJ8" s="363">
        <v>0.111</v>
      </c>
      <c r="FK8" s="363">
        <v>0.1109987540215131</v>
      </c>
      <c r="FL8" s="363">
        <v>0.11132581925189397</v>
      </c>
      <c r="FM8" s="363">
        <v>0.10915288067229953</v>
      </c>
      <c r="FN8" s="363">
        <v>0.10633386169924516</v>
      </c>
      <c r="FO8" s="365">
        <v>0.11</v>
      </c>
      <c r="FP8" s="365">
        <v>9.9206489873458703E-2</v>
      </c>
      <c r="FQ8" s="365">
        <v>9.7143006601642892E-2</v>
      </c>
      <c r="FR8" s="365">
        <v>8.9161692919003721E-2</v>
      </c>
      <c r="FS8" s="365">
        <v>8.8796367724952627E-2</v>
      </c>
      <c r="FT8" s="365">
        <v>8.8284497288187241E-2</v>
      </c>
      <c r="FU8" s="365">
        <v>8.665932544172758E-2</v>
      </c>
      <c r="FV8" s="365">
        <v>8.7013999782512758E-2</v>
      </c>
      <c r="FW8" s="365">
        <v>7.8759725854732551E-2</v>
      </c>
      <c r="FX8" s="365">
        <v>6.9890261241427151E-2</v>
      </c>
      <c r="FY8" s="365">
        <v>5.4060638735777322E-2</v>
      </c>
      <c r="FZ8" s="365">
        <v>6.0225823175024361E-2</v>
      </c>
      <c r="GA8" s="365">
        <v>0.06</v>
      </c>
      <c r="GB8" s="365">
        <v>0.06</v>
      </c>
      <c r="GC8" s="365">
        <v>0.06</v>
      </c>
      <c r="GD8" s="365">
        <v>0.06</v>
      </c>
      <c r="GE8" s="365">
        <v>0.06</v>
      </c>
      <c r="GF8" s="365">
        <v>0.06</v>
      </c>
      <c r="GG8" s="365">
        <v>0.06</v>
      </c>
      <c r="GH8" s="365">
        <v>0.06</v>
      </c>
      <c r="GI8" s="365">
        <v>6.0810695403820815E-2</v>
      </c>
      <c r="GJ8" s="365">
        <v>6.0724296302697774E-2</v>
      </c>
      <c r="GK8" s="365">
        <v>6.1904431684943931E-2</v>
      </c>
      <c r="GL8" s="365">
        <v>6.1035788198500703E-2</v>
      </c>
      <c r="GM8" s="365">
        <v>6.5856464889340063E-2</v>
      </c>
      <c r="GN8" s="365">
        <v>6.6053046703550194E-2</v>
      </c>
      <c r="GO8" s="365">
        <v>0.09</v>
      </c>
      <c r="GP8" s="365">
        <v>0.09</v>
      </c>
      <c r="GQ8" s="365">
        <v>9.5966790224781967E-2</v>
      </c>
      <c r="GR8" s="365">
        <v>0.1</v>
      </c>
      <c r="GS8" s="365">
        <v>0.1</v>
      </c>
      <c r="GT8" s="365">
        <v>0.10782657124696883</v>
      </c>
      <c r="GU8" s="365">
        <v>0.12</v>
      </c>
      <c r="GV8" s="365">
        <v>0.12</v>
      </c>
      <c r="GW8" s="365">
        <v>0.12725487188112708</v>
      </c>
      <c r="GX8" s="365">
        <v>0.13</v>
      </c>
      <c r="GY8" s="365">
        <v>0.13</v>
      </c>
      <c r="GZ8" s="365">
        <v>0.13</v>
      </c>
      <c r="HA8" s="365">
        <v>0.13</v>
      </c>
      <c r="HB8" s="365">
        <v>0.13006176824667606</v>
      </c>
      <c r="HC8" s="365">
        <v>0.13</v>
      </c>
      <c r="HD8" s="365">
        <v>0.13062574574088651</v>
      </c>
      <c r="HE8" s="365">
        <v>0.13</v>
      </c>
      <c r="HF8" s="365">
        <v>0.13</v>
      </c>
      <c r="HG8" s="365">
        <v>0.13</v>
      </c>
      <c r="HH8" s="374">
        <v>0.13</v>
      </c>
      <c r="HI8" s="374">
        <v>0.13</v>
      </c>
      <c r="HJ8" s="374">
        <v>0.13</v>
      </c>
      <c r="HK8" s="370">
        <v>0.13</v>
      </c>
      <c r="HL8" s="370">
        <v>0.128631248402334</v>
      </c>
      <c r="HM8" s="370">
        <v>0.12</v>
      </c>
      <c r="HN8" s="370">
        <v>0.11479199371392999</v>
      </c>
      <c r="HO8" s="371">
        <v>0.11</v>
      </c>
      <c r="HP8" s="371">
        <v>0.11</v>
      </c>
      <c r="HQ8" s="364">
        <v>0.11</v>
      </c>
      <c r="HR8" s="365">
        <v>0.10692541121014799</v>
      </c>
      <c r="HS8" s="365">
        <v>0.1</v>
      </c>
      <c r="HT8" s="365">
        <v>0.101314730658128</v>
      </c>
      <c r="HU8" s="365">
        <v>0.1</v>
      </c>
      <c r="HV8" s="365">
        <v>0.1</v>
      </c>
      <c r="HW8" s="365">
        <v>0.1</v>
      </c>
      <c r="HX8" s="365">
        <v>0.121543471810384</v>
      </c>
      <c r="HY8" s="365">
        <v>0.12</v>
      </c>
      <c r="HZ8" s="365">
        <v>0.120042645519499</v>
      </c>
    </row>
    <row r="9" spans="1:234" ht="15" customHeight="1">
      <c r="A9" s="366" t="s">
        <v>160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>
        <v>6.4000000000000001E-2</v>
      </c>
      <c r="U9" s="375">
        <v>6.4000000000000001E-2</v>
      </c>
      <c r="V9" s="375">
        <v>6.4000000000000001E-2</v>
      </c>
      <c r="W9" s="375">
        <v>7.400000000000001E-2</v>
      </c>
      <c r="X9" s="375">
        <v>8.4000000000000005E-2</v>
      </c>
      <c r="Y9" s="375">
        <v>8.4000000000000005E-2</v>
      </c>
      <c r="Z9" s="375">
        <v>8.4000000000000005E-2</v>
      </c>
      <c r="AA9" s="375">
        <v>8.4000000000000005E-2</v>
      </c>
      <c r="AB9" s="375">
        <v>9.7500000000000003E-2</v>
      </c>
      <c r="AC9" s="375">
        <v>9.7500000000000003E-2</v>
      </c>
      <c r="AD9" s="375">
        <v>9.7500000000000003E-2</v>
      </c>
      <c r="AE9" s="375">
        <v>9.7500000000000003E-2</v>
      </c>
      <c r="AF9" s="375">
        <v>9.7500000000000003E-2</v>
      </c>
      <c r="AG9" s="375">
        <v>9.7500000000000003E-2</v>
      </c>
      <c r="AH9" s="375">
        <v>0.10249999999999999</v>
      </c>
      <c r="AI9" s="375">
        <v>0.10249999999999999</v>
      </c>
      <c r="AJ9" s="375">
        <v>9.7500000000000003E-2</v>
      </c>
      <c r="AK9" s="375">
        <v>9.7500000000000003E-2</v>
      </c>
      <c r="AL9" s="375">
        <v>9.7500000000000003E-2</v>
      </c>
      <c r="AM9" s="375">
        <v>9.7500000000000003E-2</v>
      </c>
      <c r="AN9" s="375">
        <v>0.14000000000000001</v>
      </c>
      <c r="AO9" s="375">
        <v>0.14000000000000001</v>
      </c>
      <c r="AP9" s="375">
        <v>0.1275</v>
      </c>
      <c r="AQ9" s="375">
        <v>0.115</v>
      </c>
      <c r="AR9" s="375">
        <v>0.115</v>
      </c>
      <c r="AS9" s="375">
        <v>0.115</v>
      </c>
      <c r="AT9" s="375">
        <v>0.1</v>
      </c>
      <c r="AU9" s="375">
        <v>0.1</v>
      </c>
      <c r="AV9" s="375">
        <v>0.1</v>
      </c>
      <c r="AW9" s="375">
        <v>0.1</v>
      </c>
      <c r="AX9" s="375">
        <v>0.1</v>
      </c>
      <c r="AY9" s="375">
        <v>0.1</v>
      </c>
      <c r="AZ9" s="375">
        <v>0.1</v>
      </c>
      <c r="BA9" s="375">
        <v>0.1</v>
      </c>
      <c r="BB9" s="375">
        <v>0.11</v>
      </c>
      <c r="BC9" s="375">
        <v>0.11</v>
      </c>
      <c r="BD9" s="375">
        <v>0.11</v>
      </c>
      <c r="BE9" s="375">
        <v>0.11</v>
      </c>
      <c r="BF9" s="375">
        <v>0.11</v>
      </c>
      <c r="BG9" s="375">
        <v>0.11</v>
      </c>
      <c r="BH9" s="375">
        <v>0.11</v>
      </c>
      <c r="BI9" s="375">
        <v>0.11</v>
      </c>
      <c r="BJ9" s="375">
        <v>0.11</v>
      </c>
      <c r="BK9" s="375">
        <v>0.11</v>
      </c>
      <c r="BL9" s="375">
        <v>0.11</v>
      </c>
      <c r="BM9" s="375">
        <v>0.115</v>
      </c>
      <c r="BN9" s="375">
        <v>0.115</v>
      </c>
      <c r="BO9" s="375">
        <v>0.115</v>
      </c>
      <c r="BP9" s="375">
        <v>0.115</v>
      </c>
      <c r="BQ9" s="375">
        <v>0.11749999999999999</v>
      </c>
      <c r="BR9" s="375">
        <v>0.11749999999999999</v>
      </c>
      <c r="BS9" s="375">
        <v>0.1225</v>
      </c>
      <c r="BT9" s="375">
        <v>0.1225</v>
      </c>
      <c r="BU9" s="375">
        <v>0.1225</v>
      </c>
      <c r="BV9" s="375">
        <v>0.1225</v>
      </c>
      <c r="BW9" s="375">
        <v>0.1225</v>
      </c>
      <c r="BX9" s="375">
        <v>0.1275</v>
      </c>
      <c r="BY9" s="375">
        <v>0.13250000000000001</v>
      </c>
      <c r="BZ9" s="375">
        <v>0.13250000000000001</v>
      </c>
      <c r="CA9" s="375">
        <v>0.13250000000000001</v>
      </c>
      <c r="CB9" s="375">
        <v>0.13250000000000001</v>
      </c>
      <c r="CC9" s="375">
        <v>0.13250000000000001</v>
      </c>
      <c r="CD9" s="375">
        <v>0.13250000000000001</v>
      </c>
      <c r="CE9" s="375">
        <v>0.13250000000000001</v>
      </c>
      <c r="CF9" s="375">
        <v>0.13250000000000001</v>
      </c>
      <c r="CG9" s="375">
        <v>0.13250000000000001</v>
      </c>
      <c r="CH9" s="375">
        <v>0.125</v>
      </c>
      <c r="CI9" s="375">
        <v>0.125</v>
      </c>
      <c r="CJ9" s="375">
        <v>0.125</v>
      </c>
      <c r="CK9" s="375">
        <v>0.115</v>
      </c>
      <c r="CL9" s="375">
        <v>0.115</v>
      </c>
      <c r="CM9" s="375">
        <v>0.105</v>
      </c>
      <c r="CN9" s="375">
        <v>0.105</v>
      </c>
      <c r="CO9" s="375">
        <v>0.105</v>
      </c>
      <c r="CP9" s="375">
        <v>0.105</v>
      </c>
      <c r="CQ9" s="375">
        <v>0.105</v>
      </c>
      <c r="CR9" s="375">
        <v>0.105</v>
      </c>
      <c r="CS9" s="375">
        <v>0.105</v>
      </c>
      <c r="CT9" s="375">
        <v>0.105</v>
      </c>
      <c r="CU9" s="375">
        <v>0.105</v>
      </c>
      <c r="CV9" s="375">
        <v>0.105</v>
      </c>
      <c r="CW9" s="375">
        <v>0.105</v>
      </c>
      <c r="CX9" s="375">
        <v>0.105</v>
      </c>
      <c r="CY9" s="375">
        <v>0.105</v>
      </c>
      <c r="CZ9" s="375">
        <v>0.12</v>
      </c>
      <c r="DA9" s="375">
        <v>0.12</v>
      </c>
      <c r="DB9" s="375">
        <v>0.12</v>
      </c>
      <c r="DC9" s="375">
        <v>0.12</v>
      </c>
      <c r="DD9" s="375">
        <v>0.12</v>
      </c>
      <c r="DE9" s="375">
        <v>0.12</v>
      </c>
      <c r="DF9" s="363">
        <v>0.13</v>
      </c>
      <c r="DG9" s="363">
        <v>0.13</v>
      </c>
      <c r="DH9" s="363">
        <v>0.13</v>
      </c>
      <c r="DI9" s="363">
        <v>0.13</v>
      </c>
      <c r="DJ9" s="363">
        <v>0.13</v>
      </c>
      <c r="DK9" s="363">
        <v>0.13</v>
      </c>
      <c r="DL9" s="363">
        <v>0.13</v>
      </c>
      <c r="DM9" s="363">
        <v>0.13</v>
      </c>
      <c r="DN9" s="363">
        <v>0.13</v>
      </c>
      <c r="DO9" s="363">
        <v>0.13</v>
      </c>
      <c r="DP9" s="363">
        <v>0.13</v>
      </c>
      <c r="DQ9" s="363">
        <v>0.13</v>
      </c>
      <c r="DR9" s="363">
        <v>0.12</v>
      </c>
      <c r="DS9" s="363">
        <v>0.12</v>
      </c>
      <c r="DT9" s="363">
        <v>0.12</v>
      </c>
      <c r="DU9" s="363">
        <v>0.12</v>
      </c>
      <c r="DV9" s="363">
        <v>0.105</v>
      </c>
      <c r="DW9" s="363">
        <v>0.105</v>
      </c>
      <c r="DX9" s="363">
        <v>0.105</v>
      </c>
      <c r="DY9" s="363">
        <v>0.15</v>
      </c>
      <c r="DZ9" s="363">
        <v>0.15</v>
      </c>
      <c r="EA9" s="363">
        <v>0.15</v>
      </c>
      <c r="EB9" s="363">
        <v>0.15</v>
      </c>
      <c r="EC9" s="363">
        <v>0.14000000000000001</v>
      </c>
      <c r="ED9" s="363">
        <v>0.14000000000000001</v>
      </c>
      <c r="EE9" s="363">
        <v>0.14000000000000001</v>
      </c>
      <c r="EF9" s="363">
        <v>0.14000000000000001</v>
      </c>
      <c r="EG9" s="363">
        <v>0.14000000000000001</v>
      </c>
      <c r="EH9" s="363">
        <v>0.14000000000000001</v>
      </c>
      <c r="EI9" s="363">
        <v>0.12</v>
      </c>
      <c r="EJ9" s="363">
        <v>0.12</v>
      </c>
      <c r="EK9" s="363">
        <v>0.12</v>
      </c>
      <c r="EL9" s="363">
        <v>0.12</v>
      </c>
      <c r="EM9" s="363">
        <v>0.12</v>
      </c>
      <c r="EN9" s="363">
        <v>0.12</v>
      </c>
      <c r="EO9" s="363">
        <v>0.11</v>
      </c>
      <c r="EP9" s="363">
        <v>0.11</v>
      </c>
      <c r="EQ9" s="363">
        <v>0.11</v>
      </c>
      <c r="ER9" s="363">
        <v>0.1</v>
      </c>
      <c r="ES9" s="365">
        <v>0.1</v>
      </c>
      <c r="ET9" s="365">
        <v>0.1</v>
      </c>
      <c r="EU9" s="365">
        <v>0.1</v>
      </c>
      <c r="EV9" s="365">
        <v>0.1</v>
      </c>
      <c r="EW9" s="365">
        <v>0.1</v>
      </c>
      <c r="EX9" s="365">
        <v>0.1</v>
      </c>
      <c r="EY9" s="363">
        <v>0.1</v>
      </c>
      <c r="EZ9" s="363">
        <v>0.11</v>
      </c>
      <c r="FA9" s="363">
        <v>0.11</v>
      </c>
      <c r="FB9" s="363">
        <v>0.11</v>
      </c>
      <c r="FC9" s="363">
        <v>0.11</v>
      </c>
      <c r="FD9" s="363">
        <v>0.11</v>
      </c>
      <c r="FE9" s="363">
        <v>0.11</v>
      </c>
      <c r="FF9" s="363">
        <v>0.11</v>
      </c>
      <c r="FG9" s="363">
        <v>0.11</v>
      </c>
      <c r="FH9" s="363">
        <v>0.11</v>
      </c>
      <c r="FI9" s="363">
        <v>0.11</v>
      </c>
      <c r="FJ9" s="363">
        <v>0.11</v>
      </c>
      <c r="FK9" s="363">
        <v>0.11</v>
      </c>
      <c r="FL9" s="363">
        <v>0.11</v>
      </c>
      <c r="FM9" s="363">
        <v>0.11</v>
      </c>
      <c r="FN9" s="363">
        <v>0.11</v>
      </c>
      <c r="FO9" s="365">
        <v>0.11</v>
      </c>
      <c r="FP9" s="365">
        <v>0.1</v>
      </c>
      <c r="FQ9" s="365">
        <v>0.09</v>
      </c>
      <c r="FR9" s="365">
        <v>0.09</v>
      </c>
      <c r="FS9" s="365">
        <v>0.09</v>
      </c>
      <c r="FT9" s="365">
        <v>0.09</v>
      </c>
      <c r="FU9" s="365">
        <v>0.09</v>
      </c>
      <c r="FV9" s="365">
        <v>0.08</v>
      </c>
      <c r="FW9" s="365">
        <v>0.08</v>
      </c>
      <c r="FX9" s="365">
        <v>0.06</v>
      </c>
      <c r="FY9" s="365">
        <v>0.06</v>
      </c>
      <c r="FZ9" s="365">
        <v>0.06</v>
      </c>
      <c r="GA9" s="365">
        <v>0.06</v>
      </c>
      <c r="GB9" s="365">
        <v>0.06</v>
      </c>
      <c r="GC9" s="365">
        <v>0.06</v>
      </c>
      <c r="GD9" s="365">
        <v>0.06</v>
      </c>
      <c r="GE9" s="365">
        <v>0.06</v>
      </c>
      <c r="GF9" s="365">
        <v>0.06</v>
      </c>
      <c r="GG9" s="365">
        <v>0.06</v>
      </c>
      <c r="GH9" s="365">
        <v>0.06</v>
      </c>
      <c r="GI9" s="365">
        <v>0.06</v>
      </c>
      <c r="GJ9" s="365">
        <v>0.06</v>
      </c>
      <c r="GK9" s="365">
        <v>0.06</v>
      </c>
      <c r="GL9" s="365">
        <v>6.5000000000000002E-2</v>
      </c>
      <c r="GM9" s="365">
        <v>6.5000000000000002E-2</v>
      </c>
      <c r="GN9" s="365">
        <v>0.09</v>
      </c>
      <c r="GO9" s="365">
        <v>0.09</v>
      </c>
      <c r="GP9" s="365">
        <v>0.09</v>
      </c>
      <c r="GQ9" s="365">
        <v>0.1</v>
      </c>
      <c r="GR9" s="365">
        <v>0.1</v>
      </c>
      <c r="GS9" s="365">
        <v>0.1</v>
      </c>
      <c r="GT9" s="365">
        <v>0.12</v>
      </c>
      <c r="GU9" s="365">
        <v>0.12</v>
      </c>
      <c r="GV9" s="365">
        <v>0.12</v>
      </c>
      <c r="GW9" s="365">
        <v>0.13</v>
      </c>
      <c r="GX9" s="365">
        <v>0.13</v>
      </c>
      <c r="GY9" s="365">
        <v>0.13</v>
      </c>
      <c r="GZ9" s="365">
        <v>0.13</v>
      </c>
      <c r="HA9" s="365">
        <v>0.13</v>
      </c>
      <c r="HB9" s="365">
        <v>0.13</v>
      </c>
      <c r="HC9" s="365">
        <v>0.13</v>
      </c>
      <c r="HD9" s="365">
        <v>0.13</v>
      </c>
      <c r="HE9" s="365">
        <v>0.13</v>
      </c>
      <c r="HF9" s="365">
        <v>0.13</v>
      </c>
      <c r="HG9" s="365">
        <v>0.13</v>
      </c>
      <c r="HH9" s="365">
        <v>0.13</v>
      </c>
      <c r="HI9" s="365">
        <v>0.13</v>
      </c>
      <c r="HJ9" s="365">
        <v>0.13</v>
      </c>
      <c r="HK9" s="370">
        <v>0.13</v>
      </c>
      <c r="HL9" s="370">
        <v>0.12</v>
      </c>
      <c r="HM9" s="370">
        <v>0.12</v>
      </c>
      <c r="HN9" s="370">
        <v>0.11</v>
      </c>
      <c r="HO9" s="371">
        <v>0.11</v>
      </c>
      <c r="HP9" s="371">
        <v>0.11</v>
      </c>
      <c r="HQ9" s="364">
        <v>0.11</v>
      </c>
      <c r="HR9" s="365">
        <v>0.1</v>
      </c>
      <c r="HS9" s="365">
        <v>0.1</v>
      </c>
      <c r="HT9" s="365">
        <v>0.1</v>
      </c>
      <c r="HU9" s="365">
        <v>0.1</v>
      </c>
      <c r="HV9" s="365">
        <v>0.1</v>
      </c>
      <c r="HW9" s="365">
        <v>0.1</v>
      </c>
      <c r="HX9" s="365">
        <v>0.12</v>
      </c>
      <c r="HY9" s="365">
        <v>0.12</v>
      </c>
      <c r="HZ9" s="365">
        <v>0.12</v>
      </c>
    </row>
    <row r="10" spans="1:234" ht="15" customHeight="1">
      <c r="A10" s="358" t="s">
        <v>161</v>
      </c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  <c r="AO10" s="376"/>
      <c r="AP10" s="376"/>
      <c r="AQ10" s="376"/>
      <c r="AR10" s="376"/>
      <c r="AS10" s="376"/>
      <c r="AT10" s="376"/>
      <c r="AU10" s="376"/>
      <c r="AV10" s="376"/>
      <c r="AW10" s="376"/>
      <c r="AX10" s="376"/>
      <c r="AY10" s="376"/>
      <c r="AZ10" s="376"/>
      <c r="BA10" s="376"/>
      <c r="BB10" s="376"/>
      <c r="BC10" s="376"/>
      <c r="BD10" s="376"/>
      <c r="BE10" s="376"/>
      <c r="BF10" s="376"/>
      <c r="BG10" s="376"/>
      <c r="BH10" s="376"/>
      <c r="BI10" s="376"/>
      <c r="BJ10" s="376"/>
      <c r="BK10" s="376"/>
      <c r="BL10" s="376"/>
      <c r="BM10" s="376"/>
      <c r="BN10" s="376"/>
      <c r="BO10" s="376"/>
      <c r="BP10" s="376"/>
      <c r="BQ10" s="376"/>
      <c r="BR10" s="376"/>
      <c r="BS10" s="376"/>
      <c r="BT10" s="376"/>
      <c r="BU10" s="376"/>
      <c r="BV10" s="376"/>
      <c r="BW10" s="376"/>
      <c r="BX10" s="376"/>
      <c r="BY10" s="376"/>
      <c r="BZ10" s="376"/>
      <c r="CA10" s="376"/>
      <c r="CB10" s="376"/>
      <c r="CC10" s="376"/>
      <c r="CD10" s="376"/>
      <c r="CE10" s="376"/>
      <c r="CF10" s="376"/>
      <c r="CG10" s="376"/>
      <c r="CH10" s="376"/>
      <c r="CI10" s="376"/>
      <c r="CJ10" s="376"/>
      <c r="CK10" s="376"/>
      <c r="CL10" s="376"/>
      <c r="CM10" s="376"/>
      <c r="CN10" s="376"/>
      <c r="CO10" s="376"/>
      <c r="CP10" s="376"/>
      <c r="CQ10" s="376"/>
      <c r="CR10" s="376"/>
      <c r="CS10" s="376"/>
      <c r="CT10" s="375"/>
      <c r="CU10" s="375"/>
      <c r="CV10" s="375"/>
      <c r="CW10" s="375"/>
      <c r="CX10" s="375"/>
      <c r="CY10" s="375"/>
      <c r="CZ10" s="375"/>
      <c r="DA10" s="375"/>
      <c r="DB10" s="375"/>
      <c r="DC10" s="375"/>
      <c r="DD10" s="375"/>
      <c r="DE10" s="375"/>
      <c r="DF10" s="363"/>
      <c r="DG10" s="363"/>
      <c r="DH10" s="363"/>
      <c r="DI10" s="363"/>
      <c r="DJ10" s="363"/>
      <c r="DK10" s="363"/>
      <c r="DL10" s="363"/>
      <c r="DM10" s="363"/>
      <c r="DN10" s="363"/>
      <c r="DO10" s="363"/>
      <c r="DP10" s="363"/>
      <c r="DQ10" s="363"/>
      <c r="DR10" s="363"/>
      <c r="DS10" s="363"/>
      <c r="DT10" s="363"/>
      <c r="DU10" s="363"/>
      <c r="DV10" s="363"/>
      <c r="DW10" s="363"/>
      <c r="DX10" s="363"/>
      <c r="DY10" s="363"/>
      <c r="DZ10" s="363"/>
      <c r="EA10" s="363"/>
      <c r="EB10" s="363"/>
      <c r="EC10" s="363"/>
      <c r="ED10" s="363"/>
      <c r="EE10" s="363"/>
      <c r="EF10" s="363"/>
      <c r="EG10" s="363"/>
      <c r="EH10" s="363"/>
      <c r="EI10" s="363"/>
      <c r="EJ10" s="363"/>
      <c r="EK10" s="363"/>
      <c r="EL10" s="363"/>
      <c r="EM10" s="365"/>
      <c r="EN10" s="365"/>
      <c r="EO10" s="365"/>
      <c r="EP10" s="365"/>
      <c r="EQ10" s="365"/>
      <c r="ER10" s="365"/>
      <c r="ES10" s="365"/>
      <c r="ET10" s="365"/>
      <c r="EU10" s="365"/>
      <c r="EV10" s="365"/>
      <c r="EW10" s="365"/>
      <c r="EX10" s="365"/>
      <c r="EY10" s="365"/>
      <c r="EZ10" s="365"/>
      <c r="FA10" s="365"/>
      <c r="FB10" s="365"/>
      <c r="FC10" s="365"/>
      <c r="FD10" s="365"/>
      <c r="FE10" s="365"/>
      <c r="FF10" s="365"/>
      <c r="FG10" s="365"/>
      <c r="FH10" s="365"/>
      <c r="FI10" s="365"/>
      <c r="FJ10" s="365"/>
      <c r="FK10" s="365"/>
      <c r="FL10" s="365"/>
      <c r="FM10" s="365"/>
      <c r="FN10" s="365"/>
      <c r="FO10" s="365"/>
      <c r="FP10" s="365"/>
      <c r="FQ10" s="365"/>
      <c r="FR10" s="365"/>
      <c r="FS10" s="365"/>
      <c r="FT10" s="365"/>
      <c r="FU10" s="365"/>
      <c r="FV10" s="365"/>
      <c r="FW10" s="365"/>
      <c r="FX10" s="365"/>
      <c r="FY10" s="365"/>
      <c r="FZ10" s="365"/>
      <c r="GA10" s="365"/>
      <c r="GB10" s="365"/>
      <c r="GC10" s="365"/>
      <c r="GD10" s="365"/>
      <c r="GE10" s="365"/>
      <c r="GF10" s="365"/>
      <c r="GG10" s="365"/>
      <c r="GH10" s="365"/>
      <c r="GI10" s="365"/>
      <c r="GJ10" s="365"/>
      <c r="GK10" s="365"/>
      <c r="GL10" s="365"/>
      <c r="GM10" s="365"/>
      <c r="GN10" s="365"/>
      <c r="GO10" s="365"/>
      <c r="GP10" s="365"/>
      <c r="GQ10" s="365"/>
      <c r="GR10" s="365"/>
      <c r="GS10" s="365"/>
      <c r="GT10" s="365"/>
      <c r="GU10" s="365"/>
      <c r="GV10" s="365"/>
      <c r="GW10" s="365"/>
      <c r="GX10" s="365"/>
      <c r="GY10" s="365"/>
      <c r="GZ10" s="365"/>
      <c r="HA10" s="365"/>
      <c r="HB10" s="365"/>
      <c r="HC10" s="365"/>
      <c r="HD10" s="365"/>
      <c r="HE10" s="365"/>
      <c r="HF10" s="365"/>
      <c r="HG10" s="365"/>
      <c r="HK10" s="377"/>
      <c r="HL10" s="377"/>
      <c r="HM10" s="377"/>
      <c r="HN10" s="377"/>
    </row>
    <row r="11" spans="1:234" ht="15" customHeight="1">
      <c r="A11" s="574" t="s">
        <v>20</v>
      </c>
      <c r="B11" s="362"/>
      <c r="C11" s="362"/>
      <c r="D11" s="362"/>
      <c r="E11" s="362"/>
      <c r="F11" s="362"/>
      <c r="G11" s="362"/>
      <c r="H11" s="362"/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2"/>
      <c r="AN11" s="362"/>
      <c r="AO11" s="362"/>
      <c r="AP11" s="362"/>
      <c r="AQ11" s="362"/>
      <c r="AR11" s="362"/>
      <c r="AS11" s="362"/>
      <c r="AT11" s="362"/>
      <c r="AU11" s="362"/>
      <c r="AV11" s="362"/>
      <c r="AW11" s="362"/>
      <c r="AX11" s="362"/>
      <c r="AY11" s="362"/>
      <c r="AZ11" s="362"/>
      <c r="BA11" s="362"/>
      <c r="BB11" s="362"/>
      <c r="BC11" s="362"/>
      <c r="BD11" s="362"/>
      <c r="BE11" s="362"/>
      <c r="BF11" s="362"/>
      <c r="BG11" s="362"/>
      <c r="BH11" s="362"/>
      <c r="BI11" s="362"/>
      <c r="BJ11" s="362"/>
      <c r="BK11" s="362"/>
      <c r="BL11" s="362"/>
      <c r="BM11" s="362"/>
      <c r="BN11" s="362"/>
      <c r="BO11" s="362"/>
      <c r="BP11" s="362"/>
      <c r="BQ11" s="362"/>
      <c r="BR11" s="362"/>
      <c r="BS11" s="362"/>
      <c r="BT11" s="362"/>
      <c r="BU11" s="362"/>
      <c r="BV11" s="362"/>
      <c r="BW11" s="362"/>
      <c r="BX11" s="362"/>
      <c r="BY11" s="362"/>
      <c r="BZ11" s="362"/>
      <c r="CA11" s="362"/>
      <c r="CB11" s="362"/>
      <c r="CC11" s="362"/>
      <c r="CD11" s="362"/>
      <c r="CE11" s="362"/>
      <c r="CF11" s="362"/>
      <c r="CG11" s="362"/>
      <c r="CH11" s="362"/>
      <c r="CI11" s="362"/>
      <c r="CJ11" s="362"/>
      <c r="CK11" s="362"/>
      <c r="CL11" s="362"/>
      <c r="CM11" s="362"/>
      <c r="CN11" s="362"/>
      <c r="CO11" s="362"/>
      <c r="CP11" s="362"/>
      <c r="CQ11" s="362"/>
      <c r="CR11" s="362"/>
      <c r="CS11" s="362"/>
      <c r="CT11" s="363">
        <v>0.17</v>
      </c>
      <c r="CU11" s="363">
        <v>0.16399999999999998</v>
      </c>
      <c r="CV11" s="363">
        <v>0.17800000000000002</v>
      </c>
      <c r="CW11" s="363">
        <v>0.17600000000000002</v>
      </c>
      <c r="CX11" s="363">
        <v>0.17199999999999999</v>
      </c>
      <c r="CY11" s="363">
        <v>0.17300000000000001</v>
      </c>
      <c r="CZ11" s="363">
        <v>0.17499999999999999</v>
      </c>
      <c r="DA11" s="363">
        <v>0.1763704197040894</v>
      </c>
      <c r="DB11" s="363">
        <v>0.16266361866593207</v>
      </c>
      <c r="DC11" s="363">
        <v>0.16917403821711788</v>
      </c>
      <c r="DD11" s="363">
        <v>0.17103386605863713</v>
      </c>
      <c r="DE11" s="363">
        <v>0.16898918211348682</v>
      </c>
      <c r="DF11" s="363">
        <v>0.1687036274237575</v>
      </c>
      <c r="DG11" s="363">
        <v>0.17999006910249321</v>
      </c>
      <c r="DH11" s="363">
        <v>0.1757369384902735</v>
      </c>
      <c r="DI11" s="363">
        <v>0.18600000000000003</v>
      </c>
      <c r="DJ11" s="363">
        <v>0.184</v>
      </c>
      <c r="DK11" s="363">
        <v>0.182</v>
      </c>
      <c r="DL11" s="363">
        <v>0.18403214466823614</v>
      </c>
      <c r="DM11" s="363">
        <v>0.19130335658420169</v>
      </c>
      <c r="DN11" s="363">
        <v>0.17640297187037732</v>
      </c>
      <c r="DO11" s="363">
        <v>0.18608623499002566</v>
      </c>
      <c r="DP11" s="363">
        <v>0.18464480186440835</v>
      </c>
      <c r="DQ11" s="363">
        <v>0.18334516752900551</v>
      </c>
      <c r="DR11" s="363">
        <v>0.190536866085599</v>
      </c>
      <c r="DS11" s="363">
        <v>0.19059818824589872</v>
      </c>
      <c r="DT11" s="363">
        <v>0.17888251412070683</v>
      </c>
      <c r="DU11" s="363">
        <v>0.17452547839929719</v>
      </c>
      <c r="DV11" s="363">
        <v>0.17184166905458129</v>
      </c>
      <c r="DW11" s="363">
        <v>0.16880182208695607</v>
      </c>
      <c r="DX11" s="363">
        <v>0.172720292650312</v>
      </c>
      <c r="DY11" s="363">
        <v>0.18404599225446991</v>
      </c>
      <c r="DZ11" s="363">
        <v>0.19399999999999998</v>
      </c>
      <c r="EA11" s="363">
        <v>0.19712931321637644</v>
      </c>
      <c r="EB11" s="363">
        <v>0.19730341539886539</v>
      </c>
      <c r="EC11" s="363">
        <v>0.19114413063363603</v>
      </c>
      <c r="ED11" s="363">
        <v>0.19583686207827786</v>
      </c>
      <c r="EE11" s="363">
        <v>0.19141050220680417</v>
      </c>
      <c r="EF11" s="363">
        <v>0.19346563247674495</v>
      </c>
      <c r="EG11" s="363">
        <v>0.19441735979349561</v>
      </c>
      <c r="EH11" s="363">
        <v>0.19800000000000001</v>
      </c>
      <c r="EI11" s="363">
        <v>0.19899999999999998</v>
      </c>
      <c r="EJ11" s="363">
        <v>0.19697326824689135</v>
      </c>
      <c r="EK11" s="363">
        <v>0.19777663995321582</v>
      </c>
      <c r="EL11" s="363">
        <v>0.19735597470192817</v>
      </c>
      <c r="EM11" s="363">
        <v>0.19706733944112961</v>
      </c>
      <c r="EN11" s="363">
        <v>0.19413139844121197</v>
      </c>
      <c r="EO11" s="363">
        <v>0.18649930791578742</v>
      </c>
      <c r="EP11" s="363">
        <v>0.19225069245456047</v>
      </c>
      <c r="EQ11" s="363">
        <v>0.18942324253903048</v>
      </c>
      <c r="ER11" s="363">
        <v>0.18904731561477958</v>
      </c>
      <c r="ES11" s="363">
        <v>0.19089999999999999</v>
      </c>
      <c r="ET11" s="363">
        <v>0.185</v>
      </c>
      <c r="EU11" s="363">
        <v>0.17739999999999997</v>
      </c>
      <c r="EV11" s="363">
        <v>0.17635857473206748</v>
      </c>
      <c r="EW11" s="363">
        <v>0.17999806462636644</v>
      </c>
      <c r="EX11" s="363">
        <v>0.17600000000000002</v>
      </c>
      <c r="EY11" s="363">
        <v>0.17530066793800633</v>
      </c>
      <c r="EZ11" s="363">
        <v>0.16988692330621688</v>
      </c>
      <c r="FA11" s="363">
        <v>0.16699999999999998</v>
      </c>
      <c r="FB11" s="363">
        <v>0.17100000000000001</v>
      </c>
      <c r="FC11" s="363">
        <v>0.17010808942074193</v>
      </c>
      <c r="FD11" s="363">
        <v>0.17066568928765602</v>
      </c>
      <c r="FE11" s="363">
        <v>0.17280520897011301</v>
      </c>
      <c r="FF11" s="363">
        <v>0.17100000000000001</v>
      </c>
      <c r="FG11" s="363">
        <v>0.16879999999999998</v>
      </c>
      <c r="FH11" s="363">
        <v>0.16969403321993962</v>
      </c>
      <c r="FI11" s="363">
        <v>0.16897533779012999</v>
      </c>
      <c r="FJ11" s="363">
        <v>0.16678708082430119</v>
      </c>
      <c r="FK11" s="363">
        <v>0.16685835885023209</v>
      </c>
      <c r="FL11" s="363">
        <v>0.16810765883603834</v>
      </c>
      <c r="FM11" s="363">
        <v>0.16581647173394709</v>
      </c>
      <c r="FN11" s="363">
        <v>0.168123252443654</v>
      </c>
      <c r="FO11" s="363">
        <v>0.16647337796537445</v>
      </c>
      <c r="FP11" s="363">
        <v>0.16409794635298991</v>
      </c>
      <c r="FQ11" s="363">
        <v>0.16458646173187902</v>
      </c>
      <c r="FR11" s="363">
        <v>0.16220668067995259</v>
      </c>
      <c r="FS11" s="363">
        <v>0.16062419710182596</v>
      </c>
      <c r="FT11" s="363">
        <v>0.15285319139043277</v>
      </c>
      <c r="FU11" s="363">
        <v>0.15981080199756106</v>
      </c>
      <c r="FV11" s="363">
        <v>0.16193087007873083</v>
      </c>
      <c r="FW11" s="363">
        <v>0.15709532404818899</v>
      </c>
      <c r="FX11" s="363">
        <v>0.15534351173279068</v>
      </c>
      <c r="FY11" s="363">
        <v>0.14365900843535345</v>
      </c>
      <c r="FZ11" s="363">
        <v>0.152</v>
      </c>
      <c r="GA11" s="363">
        <v>0.15184842524449488</v>
      </c>
      <c r="GB11" s="363">
        <v>0.13357981422153109</v>
      </c>
      <c r="GC11" s="363">
        <v>0.11926263821119569</v>
      </c>
      <c r="GD11" s="363">
        <v>0.11527216885079823</v>
      </c>
      <c r="GE11" s="363">
        <v>0.12080978490082771</v>
      </c>
      <c r="GF11" s="363">
        <v>0.12764932890234676</v>
      </c>
      <c r="GG11" s="363">
        <v>0.1338739969297422</v>
      </c>
      <c r="GH11" s="363">
        <v>0.136613264743534</v>
      </c>
      <c r="GI11" s="363">
        <v>0.13795858926855714</v>
      </c>
      <c r="GJ11" s="363">
        <v>0.13832057490312075</v>
      </c>
      <c r="GK11" s="363">
        <v>0.13172840510112502</v>
      </c>
      <c r="GL11" s="363">
        <v>0.14085229308343497</v>
      </c>
      <c r="GM11" s="363">
        <v>0.14140847056320813</v>
      </c>
      <c r="GN11" s="363">
        <v>0.14339280936950968</v>
      </c>
      <c r="GO11" s="363">
        <v>0.14253925761541564</v>
      </c>
      <c r="GP11" s="363">
        <v>0.1384640973604894</v>
      </c>
      <c r="GQ11" s="363">
        <v>0.14234609708550944</v>
      </c>
      <c r="GR11" s="363">
        <v>0.13987626577736034</v>
      </c>
      <c r="GS11" s="363">
        <v>0.14360346865001833</v>
      </c>
      <c r="GT11" s="363">
        <v>0.14418208490617704</v>
      </c>
      <c r="GU11" s="363">
        <v>0.148342597537093</v>
      </c>
      <c r="GV11" s="363">
        <v>0.14912831250836744</v>
      </c>
      <c r="GW11" s="363">
        <v>0.15174079310796473</v>
      </c>
      <c r="GX11" s="363">
        <v>0.15901863200861399</v>
      </c>
      <c r="GY11" s="363">
        <v>0.1576111359709477</v>
      </c>
      <c r="GZ11" s="363">
        <v>0.16294098800703063</v>
      </c>
      <c r="HA11" s="363">
        <v>0.1643</v>
      </c>
      <c r="HB11" s="363">
        <v>0.16307053224074952</v>
      </c>
      <c r="HC11" s="363">
        <v>0.16326653497228463</v>
      </c>
      <c r="HD11" s="363">
        <v>0.16106794660805229</v>
      </c>
      <c r="HE11" s="363">
        <f t="shared" ref="HE11:HJ11" si="0">HE13</f>
        <v>0.16309415134655211</v>
      </c>
      <c r="HF11" s="363">
        <f t="shared" si="0"/>
        <v>0.16521158764991256</v>
      </c>
      <c r="HG11" s="363">
        <f t="shared" si="0"/>
        <v>0.16269853171147053</v>
      </c>
      <c r="HH11" s="363">
        <f t="shared" si="0"/>
        <v>0.16032085768485399</v>
      </c>
      <c r="HI11" s="363">
        <f t="shared" si="0"/>
        <v>0.159724991664209</v>
      </c>
      <c r="HJ11" s="363">
        <f t="shared" si="0"/>
        <v>0.16739254855931299</v>
      </c>
      <c r="HK11" s="363">
        <v>0.167257114845456</v>
      </c>
      <c r="HL11" s="363">
        <v>0.167622639747767</v>
      </c>
      <c r="HM11" s="363">
        <v>0.16656735920322599</v>
      </c>
      <c r="HN11" s="363">
        <v>0.16193217936548199</v>
      </c>
      <c r="HO11" s="365">
        <v>0.15999180704991101</v>
      </c>
      <c r="HP11" s="365">
        <v>0.15911292976713401</v>
      </c>
      <c r="HQ11" s="364">
        <v>0.16492922614185701</v>
      </c>
      <c r="HR11" s="365">
        <v>0.167917455754613</v>
      </c>
      <c r="HS11" s="365">
        <v>0.166849734449519</v>
      </c>
      <c r="HT11" s="365">
        <v>0.165772764927231</v>
      </c>
      <c r="HU11" s="365">
        <v>0.16322004660855399</v>
      </c>
      <c r="HV11" s="365">
        <v>0.166376326509662</v>
      </c>
      <c r="HW11" s="365">
        <v>0.16719999999999999</v>
      </c>
      <c r="HX11" s="365">
        <v>0.16628442603113799</v>
      </c>
      <c r="HY11" s="365">
        <v>0.16615294543484199</v>
      </c>
      <c r="HZ11" s="365">
        <v>0.16563579660969199</v>
      </c>
    </row>
    <row r="12" spans="1:234" ht="15" customHeight="1">
      <c r="A12" s="574"/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362"/>
      <c r="Q12" s="362"/>
      <c r="R12" s="362"/>
      <c r="S12" s="362"/>
      <c r="T12" s="362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  <c r="CJ12" s="362"/>
      <c r="CK12" s="362"/>
      <c r="CL12" s="362"/>
      <c r="CM12" s="362"/>
      <c r="CN12" s="362"/>
      <c r="CO12" s="362"/>
      <c r="CP12" s="362"/>
      <c r="CQ12" s="362"/>
      <c r="CR12" s="362"/>
      <c r="CS12" s="362"/>
      <c r="CT12" s="363"/>
      <c r="CU12" s="363"/>
      <c r="CV12" s="363"/>
      <c r="CW12" s="363"/>
      <c r="CX12" s="363"/>
      <c r="CY12" s="363"/>
      <c r="CZ12" s="363"/>
      <c r="DA12" s="363"/>
      <c r="DB12" s="363"/>
      <c r="DC12" s="363"/>
      <c r="DD12" s="363"/>
      <c r="DE12" s="363"/>
      <c r="DF12" s="363"/>
      <c r="DG12" s="363"/>
      <c r="DH12" s="363"/>
      <c r="DI12" s="363"/>
      <c r="DJ12" s="363"/>
      <c r="DK12" s="363"/>
      <c r="DL12" s="363"/>
      <c r="DM12" s="363"/>
      <c r="DN12" s="363"/>
      <c r="DO12" s="363"/>
      <c r="DP12" s="363"/>
      <c r="DQ12" s="363"/>
      <c r="DR12" s="363">
        <v>0.129</v>
      </c>
      <c r="DS12" s="363">
        <v>0.127</v>
      </c>
      <c r="DT12" s="363">
        <v>0.12349056331175945</v>
      </c>
      <c r="DU12" s="363">
        <v>0.12023897103596035</v>
      </c>
      <c r="DV12" s="363">
        <v>0.11832354523297761</v>
      </c>
      <c r="DW12" s="363">
        <v>0.12801627827064416</v>
      </c>
      <c r="DX12" s="363">
        <v>0.12849548426222385</v>
      </c>
      <c r="DY12" s="363">
        <v>0.12340142665889749</v>
      </c>
      <c r="DZ12" s="363">
        <v>0.13371914966982129</v>
      </c>
      <c r="EA12" s="363">
        <v>0.13481105605393073</v>
      </c>
      <c r="EB12" s="363">
        <v>0.13341835101561803</v>
      </c>
      <c r="EC12" s="363">
        <v>0.12431644676203604</v>
      </c>
      <c r="ED12" s="363">
        <v>0.13657268152694743</v>
      </c>
      <c r="EE12" s="363">
        <v>0.13219266027950227</v>
      </c>
      <c r="EF12" s="363">
        <v>0.13283919554278328</v>
      </c>
      <c r="EG12" s="363">
        <v>0.12681842245046879</v>
      </c>
      <c r="EH12" s="363">
        <v>0.13212157018466208</v>
      </c>
      <c r="EI12" s="363">
        <v>0.12509465338381029</v>
      </c>
      <c r="EJ12" s="363">
        <v>0.12568935708806314</v>
      </c>
      <c r="EK12" s="363">
        <v>0.12288329900133745</v>
      </c>
      <c r="EL12" s="363">
        <v>0.12401107830000001</v>
      </c>
      <c r="EM12" s="363">
        <v>0.12965909438188514</v>
      </c>
      <c r="EN12" s="363">
        <v>0.12255749346482199</v>
      </c>
      <c r="EO12" s="363">
        <v>0.129659094381885</v>
      </c>
      <c r="EP12" s="363">
        <v>0.123883091820831</v>
      </c>
      <c r="EQ12" s="363">
        <v>0.11929932224716254</v>
      </c>
      <c r="ER12" s="363">
        <v>0.11423812958453686</v>
      </c>
      <c r="ES12" s="363">
        <v>0.11468842053448</v>
      </c>
      <c r="ET12" s="363">
        <v>0.119329601836194</v>
      </c>
      <c r="EU12" s="363">
        <v>0.10829130176021153</v>
      </c>
      <c r="EV12" s="363">
        <v>0.10680814515098133</v>
      </c>
      <c r="EW12" s="363">
        <v>0.12101719568406517</v>
      </c>
      <c r="EX12" s="363">
        <v>0.114</v>
      </c>
      <c r="EY12" s="363">
        <v>0.11708786150071168</v>
      </c>
      <c r="EZ12" s="363">
        <v>0.11637162709146626</v>
      </c>
      <c r="FA12" s="363">
        <v>0.11199999999999999</v>
      </c>
      <c r="FB12" s="363">
        <v>0.106</v>
      </c>
      <c r="FC12" s="363">
        <v>0.10603894214102093</v>
      </c>
      <c r="FD12" s="363">
        <v>0.12707194494493701</v>
      </c>
      <c r="FE12" s="363">
        <v>0.11078072693222202</v>
      </c>
      <c r="FF12" s="363">
        <v>9.4E-2</v>
      </c>
      <c r="FG12" s="363">
        <v>0.10574890332205256</v>
      </c>
      <c r="FH12" s="363">
        <v>0.10332360224390585</v>
      </c>
      <c r="FI12" s="363">
        <v>0.11033416996864817</v>
      </c>
      <c r="FJ12" s="363">
        <v>0.11034100922319666</v>
      </c>
      <c r="FK12" s="363">
        <v>0.11131975920130657</v>
      </c>
      <c r="FL12" s="363">
        <v>0.10950652245260736</v>
      </c>
      <c r="FM12" s="363">
        <v>0.10545271427293045</v>
      </c>
      <c r="FN12" s="363">
        <v>0.1059476030675557</v>
      </c>
      <c r="FO12" s="363">
        <v>9.8109801670732383E-2</v>
      </c>
      <c r="FP12" s="363">
        <v>0.1112986370650806</v>
      </c>
      <c r="FQ12" s="363">
        <v>0.10937460931725999</v>
      </c>
      <c r="FR12" s="363">
        <v>0.10728377281218608</v>
      </c>
      <c r="FS12" s="363">
        <v>0.10029931159000936</v>
      </c>
      <c r="FT12" s="363">
        <v>0.10531098239667498</v>
      </c>
      <c r="FU12" s="363">
        <v>0.10425937157096177</v>
      </c>
      <c r="FV12" s="363">
        <v>9.953231988585004E-2</v>
      </c>
      <c r="FW12" s="363">
        <v>0.1042112497561781</v>
      </c>
      <c r="FX12" s="363">
        <v>0.10159678825543265</v>
      </c>
      <c r="FY12" s="363">
        <v>8.3617912585665102E-2</v>
      </c>
      <c r="FZ12" s="363">
        <v>7.9000000000000001E-2</v>
      </c>
      <c r="GA12" s="363">
        <v>7.130609243710781E-2</v>
      </c>
      <c r="GB12" s="363">
        <v>6.8939208358318377E-2</v>
      </c>
      <c r="GC12" s="363">
        <v>5.9086629651508911E-2</v>
      </c>
      <c r="GD12" s="363">
        <v>6.4894555741433393E-2</v>
      </c>
      <c r="GE12" s="363">
        <v>6.0525126915708681E-2</v>
      </c>
      <c r="GF12" s="363">
        <v>6.7062955427943313E-2</v>
      </c>
      <c r="GG12" s="363">
        <v>7.554676016888652E-2</v>
      </c>
      <c r="GH12" s="363">
        <v>6.7448019342426155E-2</v>
      </c>
      <c r="GI12" s="363">
        <v>6.7401210465271366E-2</v>
      </c>
      <c r="GJ12" s="363">
        <v>5.399909411663726E-2</v>
      </c>
      <c r="GK12" s="363">
        <v>5.7579074472316208E-2</v>
      </c>
      <c r="GL12" s="363">
        <v>7.2539206949983046E-2</v>
      </c>
      <c r="GM12" s="363">
        <v>6.4731240717449165E-2</v>
      </c>
      <c r="GN12" s="363">
        <v>6.7214850494218686E-2</v>
      </c>
      <c r="GO12" s="363">
        <v>7.8541339067334362E-2</v>
      </c>
      <c r="GP12" s="363">
        <v>7.6453067544972567E-2</v>
      </c>
      <c r="GQ12" s="363">
        <v>7.4984028913507014E-2</v>
      </c>
      <c r="GR12" s="363">
        <v>8.2745353110602868E-2</v>
      </c>
      <c r="GS12" s="363">
        <v>9.1849069194508359E-2</v>
      </c>
      <c r="GT12" s="363">
        <v>8.8478397402919545E-2</v>
      </c>
      <c r="GU12" s="363">
        <v>0.11398883282633199</v>
      </c>
      <c r="GV12" s="363">
        <v>0.11054370710501592</v>
      </c>
      <c r="GW12" s="363">
        <v>0.10927301200532888</v>
      </c>
      <c r="GX12" s="363">
        <v>0.10640726281833707</v>
      </c>
      <c r="GY12" s="363">
        <v>0.10829471273418037</v>
      </c>
      <c r="GZ12" s="363">
        <v>0.1050977762515802</v>
      </c>
      <c r="HA12" s="363">
        <v>0.10816209112047304</v>
      </c>
      <c r="HB12" s="363">
        <v>0.11187007024529416</v>
      </c>
      <c r="HC12" s="363">
        <v>0.10909112367922325</v>
      </c>
      <c r="HD12" s="363">
        <v>0.10973786410375055</v>
      </c>
      <c r="HE12" s="363">
        <f>HE15</f>
        <v>0.11069191122523817</v>
      </c>
      <c r="HF12" s="363">
        <f t="shared" ref="HF12" si="1">HF15</f>
        <v>0.10991886981323316</v>
      </c>
      <c r="HG12" s="363">
        <f>HG15</f>
        <v>0.11916007261954473</v>
      </c>
      <c r="HH12" s="363">
        <f>HH15</f>
        <v>0.116181808976197</v>
      </c>
      <c r="HI12" s="363">
        <f>HI15</f>
        <v>0.11635116652819701</v>
      </c>
      <c r="HJ12" s="363">
        <f>HJ15</f>
        <v>0.114478584662337</v>
      </c>
      <c r="HK12" s="363">
        <v>0.1140825663613</v>
      </c>
      <c r="HL12" s="363">
        <v>0.118500583523729</v>
      </c>
      <c r="HM12" s="363">
        <v>0.11389252555859899</v>
      </c>
      <c r="HN12" s="363">
        <v>0.114388036029501</v>
      </c>
      <c r="HO12" s="365">
        <v>0.11621981113587</v>
      </c>
      <c r="HP12" s="365">
        <v>0.112946183837541</v>
      </c>
      <c r="HQ12" s="364">
        <v>0.11497535949716001</v>
      </c>
      <c r="HR12" s="365">
        <v>0.115408485382022</v>
      </c>
      <c r="HS12" s="365">
        <v>0.120612217014131</v>
      </c>
      <c r="HT12" s="365">
        <v>0.117648128802785</v>
      </c>
      <c r="HU12" s="365">
        <v>0.11901363069374001</v>
      </c>
      <c r="HV12" s="365">
        <v>0.114648050566294</v>
      </c>
      <c r="HW12" s="365">
        <v>0.11260000000000001</v>
      </c>
      <c r="HX12" s="365">
        <v>0.114792240592205</v>
      </c>
      <c r="HY12" s="365">
        <v>0.119884169649749</v>
      </c>
      <c r="HZ12" s="365">
        <v>0.11884692612833</v>
      </c>
    </row>
    <row r="13" spans="1:234" ht="15" customHeight="1">
      <c r="A13" s="366" t="s">
        <v>162</v>
      </c>
      <c r="B13" s="367"/>
      <c r="C13" s="367"/>
      <c r="D13" s="367"/>
      <c r="E13" s="367"/>
      <c r="F13" s="367"/>
      <c r="G13" s="367"/>
      <c r="H13" s="367"/>
      <c r="I13" s="367"/>
      <c r="J13" s="367"/>
      <c r="K13" s="367"/>
      <c r="L13" s="367"/>
      <c r="M13" s="367"/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7"/>
      <c r="AK13" s="367"/>
      <c r="AL13" s="367"/>
      <c r="AM13" s="367"/>
      <c r="AN13" s="367"/>
      <c r="AO13" s="367"/>
      <c r="AP13" s="367"/>
      <c r="AQ13" s="367"/>
      <c r="AR13" s="367"/>
      <c r="AS13" s="367"/>
      <c r="AT13" s="367"/>
      <c r="AU13" s="367"/>
      <c r="AV13" s="367"/>
      <c r="AW13" s="367"/>
      <c r="AX13" s="367"/>
      <c r="AY13" s="367"/>
      <c r="AZ13" s="367"/>
      <c r="BA13" s="367"/>
      <c r="BB13" s="367"/>
      <c r="BC13" s="367"/>
      <c r="BD13" s="367"/>
      <c r="BE13" s="367"/>
      <c r="BF13" s="367"/>
      <c r="BG13" s="367"/>
      <c r="BH13" s="367"/>
      <c r="BI13" s="367"/>
      <c r="BJ13" s="367"/>
      <c r="BK13" s="367"/>
      <c r="BL13" s="367"/>
      <c r="BM13" s="367"/>
      <c r="BN13" s="367"/>
      <c r="BO13" s="367"/>
      <c r="BP13" s="367"/>
      <c r="BQ13" s="367"/>
      <c r="BR13" s="367"/>
      <c r="BS13" s="367"/>
      <c r="BT13" s="367"/>
      <c r="BU13" s="367"/>
      <c r="BV13" s="367"/>
      <c r="BW13" s="367"/>
      <c r="BX13" s="367"/>
      <c r="BY13" s="367"/>
      <c r="BZ13" s="367"/>
      <c r="CA13" s="367"/>
      <c r="CB13" s="367"/>
      <c r="CC13" s="367"/>
      <c r="CD13" s="367"/>
      <c r="CE13" s="367"/>
      <c r="CF13" s="367"/>
      <c r="CG13" s="367"/>
      <c r="CH13" s="367"/>
      <c r="CI13" s="367"/>
      <c r="CJ13" s="367"/>
      <c r="CK13" s="367"/>
      <c r="CL13" s="367"/>
      <c r="CM13" s="367"/>
      <c r="CN13" s="367"/>
      <c r="CO13" s="367"/>
      <c r="CP13" s="367"/>
      <c r="CQ13" s="367"/>
      <c r="CR13" s="367"/>
      <c r="CS13" s="367"/>
      <c r="CT13" s="363">
        <v>0.17</v>
      </c>
      <c r="CU13" s="375">
        <v>0.16399999999999998</v>
      </c>
      <c r="CV13" s="363">
        <v>0.17800000000000002</v>
      </c>
      <c r="CW13" s="363">
        <v>0.17600000000000002</v>
      </c>
      <c r="CX13" s="363">
        <v>0.17199999999999999</v>
      </c>
      <c r="CY13" s="363">
        <v>0.17300000000000001</v>
      </c>
      <c r="CZ13" s="363">
        <v>0.17499999999999999</v>
      </c>
      <c r="DA13" s="363">
        <v>0.1763704197040894</v>
      </c>
      <c r="DB13" s="363">
        <v>0.16266361866593207</v>
      </c>
      <c r="DC13" s="363">
        <v>0.16917403821711788</v>
      </c>
      <c r="DD13" s="363">
        <v>0.17103386605863713</v>
      </c>
      <c r="DE13" s="363">
        <v>0.16898918211348682</v>
      </c>
      <c r="DF13" s="363">
        <v>0.1687036274237575</v>
      </c>
      <c r="DG13" s="363">
        <v>0.17999006910249321</v>
      </c>
      <c r="DH13" s="363">
        <v>0.1757369384902735</v>
      </c>
      <c r="DI13" s="363">
        <v>0.18600000000000003</v>
      </c>
      <c r="DJ13" s="363">
        <v>0.184</v>
      </c>
      <c r="DK13" s="363">
        <v>0.182</v>
      </c>
      <c r="DL13" s="363">
        <v>0.18403214466823614</v>
      </c>
      <c r="DM13" s="363">
        <v>0.19130335658420169</v>
      </c>
      <c r="DN13" s="363">
        <v>0.17640297187037732</v>
      </c>
      <c r="DO13" s="363">
        <v>0.18608623499002566</v>
      </c>
      <c r="DP13" s="363">
        <v>0.18464480186440835</v>
      </c>
      <c r="DQ13" s="363">
        <v>0.18334516752900551</v>
      </c>
      <c r="DR13" s="363">
        <v>0.190536866085599</v>
      </c>
      <c r="DS13" s="363">
        <v>0.19059818824589872</v>
      </c>
      <c r="DT13" s="363">
        <v>0.17888251412070683</v>
      </c>
      <c r="DU13" s="363">
        <v>0.17452547839929719</v>
      </c>
      <c r="DV13" s="363">
        <v>0.17184166905458129</v>
      </c>
      <c r="DW13" s="363">
        <v>0.16880182208695607</v>
      </c>
      <c r="DX13" s="363">
        <v>0.172720292650312</v>
      </c>
      <c r="DY13" s="363">
        <v>0.18404599225446991</v>
      </c>
      <c r="DZ13" s="363">
        <v>0.19399999999999998</v>
      </c>
      <c r="EA13" s="363">
        <v>0.19712931321637644</v>
      </c>
      <c r="EB13" s="363">
        <v>0.19730341539886539</v>
      </c>
      <c r="EC13" s="363">
        <v>0.19114413063363603</v>
      </c>
      <c r="ED13" s="363">
        <v>0.19583686207827786</v>
      </c>
      <c r="EE13" s="363">
        <v>0.19141050220680417</v>
      </c>
      <c r="EF13" s="363">
        <v>0.19346563247674495</v>
      </c>
      <c r="EG13" s="363">
        <v>0.19441735979349561</v>
      </c>
      <c r="EH13" s="363">
        <v>0.19800000000000001</v>
      </c>
      <c r="EI13" s="363">
        <v>0.19899999999999998</v>
      </c>
      <c r="EJ13" s="363">
        <v>0.19697326824689135</v>
      </c>
      <c r="EK13" s="363">
        <v>0.19777663995321582</v>
      </c>
      <c r="EL13" s="363">
        <v>0.19735597470192817</v>
      </c>
      <c r="EM13" s="363">
        <v>0.19706733944112961</v>
      </c>
      <c r="EN13" s="363">
        <v>0.19413139844121197</v>
      </c>
      <c r="EO13" s="363">
        <v>0.18649930791578742</v>
      </c>
      <c r="EP13" s="363">
        <v>0.19225069245456047</v>
      </c>
      <c r="EQ13" s="363">
        <v>0.18942324253903048</v>
      </c>
      <c r="ER13" s="363">
        <v>0.18904731561477958</v>
      </c>
      <c r="ES13" s="365">
        <v>0.19089999999999999</v>
      </c>
      <c r="ET13" s="365">
        <v>0.185</v>
      </c>
      <c r="EU13" s="365">
        <v>0.17739999999999997</v>
      </c>
      <c r="EV13" s="363">
        <v>0.17635857473206748</v>
      </c>
      <c r="EW13" s="363">
        <v>0.17999806462636644</v>
      </c>
      <c r="EX13" s="363">
        <v>0.17600000000000002</v>
      </c>
      <c r="EY13" s="363">
        <v>0.17530066793800633</v>
      </c>
      <c r="EZ13" s="363">
        <v>0.16988692330621688</v>
      </c>
      <c r="FA13" s="363">
        <v>0.16699999999999998</v>
      </c>
      <c r="FB13" s="363">
        <v>0.17100000000000001</v>
      </c>
      <c r="FC13" s="363">
        <v>0.17010808942074193</v>
      </c>
      <c r="FD13" s="363">
        <v>0.17066568928765602</v>
      </c>
      <c r="FE13" s="363">
        <v>0.17280520897011301</v>
      </c>
      <c r="FF13" s="363">
        <v>0.17100000000000001</v>
      </c>
      <c r="FG13" s="363">
        <v>0.16879999999999998</v>
      </c>
      <c r="FH13" s="363">
        <v>0.16969403321993962</v>
      </c>
      <c r="FI13" s="363">
        <v>0.16897533779012999</v>
      </c>
      <c r="FJ13" s="363">
        <v>0.16678708082430119</v>
      </c>
      <c r="FK13" s="363">
        <v>0.16685835885023209</v>
      </c>
      <c r="FL13" s="365">
        <v>0.16810765883603834</v>
      </c>
      <c r="FM13" s="365">
        <v>0.16581647173394709</v>
      </c>
      <c r="FN13" s="365">
        <v>0.16812325244365361</v>
      </c>
      <c r="FO13" s="365">
        <v>0.16647337796537445</v>
      </c>
      <c r="FP13" s="365">
        <v>0.16409794635298991</v>
      </c>
      <c r="FQ13" s="365">
        <v>0.16458646173187902</v>
      </c>
      <c r="FR13" s="365">
        <v>0.16220668067995259</v>
      </c>
      <c r="FS13" s="365">
        <v>0.16062419710182596</v>
      </c>
      <c r="FT13" s="365">
        <v>0.15285319139043277</v>
      </c>
      <c r="FU13" s="365">
        <v>0.15981080199756106</v>
      </c>
      <c r="FV13" s="365">
        <v>0.16193087007873083</v>
      </c>
      <c r="FW13" s="365">
        <v>0.15709532404818899</v>
      </c>
      <c r="FX13" s="365">
        <v>0.15534351173279068</v>
      </c>
      <c r="FY13" s="365">
        <v>0.14365900843535345</v>
      </c>
      <c r="FZ13" s="365">
        <v>0.152</v>
      </c>
      <c r="GA13" s="365">
        <v>0.15184842524449488</v>
      </c>
      <c r="GB13" s="365">
        <v>0.13357981422153109</v>
      </c>
      <c r="GC13" s="365">
        <v>0.11926263821119569</v>
      </c>
      <c r="GD13" s="365">
        <v>0.11527216885079823</v>
      </c>
      <c r="GE13" s="365">
        <v>0.12080978490082771</v>
      </c>
      <c r="GF13" s="365">
        <v>0.12764932890234676</v>
      </c>
      <c r="GG13" s="365">
        <v>0.1338739969297422</v>
      </c>
      <c r="GH13" s="365">
        <v>0.136613264743534</v>
      </c>
      <c r="GI13" s="365">
        <v>0.13795858926855714</v>
      </c>
      <c r="GJ13" s="365">
        <v>0.13832057490312075</v>
      </c>
      <c r="GK13" s="365">
        <v>0.13172840510112502</v>
      </c>
      <c r="GL13" s="365">
        <v>0.14085229308343497</v>
      </c>
      <c r="GM13" s="365">
        <v>0.14140847056320813</v>
      </c>
      <c r="GN13" s="365">
        <v>0.14339280936950968</v>
      </c>
      <c r="GO13" s="365">
        <v>0.14253925761541564</v>
      </c>
      <c r="GP13" s="365">
        <v>0.1384640973604894</v>
      </c>
      <c r="GQ13" s="365">
        <v>0.14234609708550944</v>
      </c>
      <c r="GR13" s="365">
        <v>0.13987626577736034</v>
      </c>
      <c r="GS13" s="365">
        <v>0.14360346865001833</v>
      </c>
      <c r="GT13" s="365">
        <v>0.14418208490617704</v>
      </c>
      <c r="GU13" s="365">
        <v>0.148342597537093</v>
      </c>
      <c r="GV13" s="365">
        <v>0.14912831250836744</v>
      </c>
      <c r="GW13" s="365">
        <v>0.15174079310796473</v>
      </c>
      <c r="GX13" s="365">
        <v>0.15901863200861399</v>
      </c>
      <c r="GY13" s="365">
        <v>0.1576111359709477</v>
      </c>
      <c r="GZ13" s="365">
        <v>0.16294098800703063</v>
      </c>
      <c r="HA13" s="365">
        <v>0.1643</v>
      </c>
      <c r="HB13" s="365">
        <v>0.16307053224074952</v>
      </c>
      <c r="HC13" s="365">
        <v>0.16326653497228463</v>
      </c>
      <c r="HD13" s="365">
        <v>0.16106794660805229</v>
      </c>
      <c r="HE13" s="365">
        <v>0.16309415134655211</v>
      </c>
      <c r="HF13" s="365">
        <v>0.16521158764991256</v>
      </c>
      <c r="HG13" s="365">
        <v>0.16269853171147053</v>
      </c>
      <c r="HH13" s="369">
        <v>0.16032085768485399</v>
      </c>
      <c r="HI13" s="369">
        <v>0.159724991664209</v>
      </c>
      <c r="HJ13" s="369">
        <v>0.16739254855931299</v>
      </c>
      <c r="HK13" s="370">
        <v>0.167257114845456</v>
      </c>
      <c r="HL13" s="370">
        <v>0.167622639747767</v>
      </c>
      <c r="HM13" s="370">
        <v>0.16656735920322599</v>
      </c>
      <c r="HN13" s="370">
        <v>0.16193217936548199</v>
      </c>
      <c r="HO13" s="365">
        <v>0.15999180704991101</v>
      </c>
      <c r="HP13" s="365">
        <v>0.15911292976713401</v>
      </c>
      <c r="HQ13" s="364">
        <v>0.16492922614185701</v>
      </c>
      <c r="HR13" s="365">
        <v>0.167917455754613</v>
      </c>
      <c r="HS13" s="365">
        <v>0.166849734449519</v>
      </c>
      <c r="HT13" s="365">
        <v>0.165772764927231</v>
      </c>
      <c r="HU13" s="365">
        <v>0.16322004660855399</v>
      </c>
      <c r="HV13" s="365">
        <v>0.166376326509662</v>
      </c>
      <c r="HW13" s="365">
        <v>0.16719999999999999</v>
      </c>
      <c r="HX13" s="365">
        <v>0.16628442603113799</v>
      </c>
      <c r="HY13" s="365">
        <v>0.16615294543484199</v>
      </c>
      <c r="HZ13" s="365">
        <v>0.16563579660969199</v>
      </c>
    </row>
    <row r="14" spans="1:234" ht="15" customHeight="1">
      <c r="A14" s="366" t="s">
        <v>163</v>
      </c>
      <c r="B14" s="367">
        <v>0.17800000000000002</v>
      </c>
      <c r="C14" s="367">
        <v>0.15359999999999999</v>
      </c>
      <c r="D14" s="367">
        <v>0.1583</v>
      </c>
      <c r="E14" s="367">
        <v>0.16200000000000001</v>
      </c>
      <c r="F14" s="367">
        <v>0.16600000000000001</v>
      </c>
      <c r="G14" s="367">
        <v>0.159</v>
      </c>
      <c r="H14" s="367">
        <v>0.16829999999999998</v>
      </c>
      <c r="I14" s="367">
        <v>0.16300000000000001</v>
      </c>
      <c r="J14" s="367">
        <v>0.15251692534682371</v>
      </c>
      <c r="K14" s="367">
        <v>0.16104867123751496</v>
      </c>
      <c r="L14" s="367">
        <v>0.14400000000000002</v>
      </c>
      <c r="M14" s="367">
        <v>0.155</v>
      </c>
      <c r="N14" s="367">
        <v>0.151</v>
      </c>
      <c r="O14" s="367">
        <v>0.15679999999999999</v>
      </c>
      <c r="P14" s="367">
        <v>0.13200000000000001</v>
      </c>
      <c r="Q14" s="367">
        <v>0.16300000000000001</v>
      </c>
      <c r="R14" s="367">
        <v>0.1411</v>
      </c>
      <c r="S14" s="367">
        <v>0.155</v>
      </c>
      <c r="T14" s="367">
        <v>0.14460000000000001</v>
      </c>
      <c r="U14" s="367">
        <v>0.12</v>
      </c>
      <c r="V14" s="367">
        <v>0.12869999999999998</v>
      </c>
      <c r="W14" s="367">
        <v>0.13800000000000001</v>
      </c>
      <c r="X14" s="367">
        <v>0.13400000000000001</v>
      </c>
      <c r="Y14" s="367">
        <v>0.14199999999999999</v>
      </c>
      <c r="Z14" s="367">
        <v>0.13900000000000001</v>
      </c>
      <c r="AA14" s="367">
        <v>0.16300000000000001</v>
      </c>
      <c r="AB14" s="367">
        <v>0.13800000000000001</v>
      </c>
      <c r="AC14" s="367">
        <v>0.13900000000000001</v>
      </c>
      <c r="AD14" s="367">
        <v>0.17100000000000001</v>
      </c>
      <c r="AE14" s="367">
        <v>0.15</v>
      </c>
      <c r="AF14" s="367">
        <v>0.14400000000000002</v>
      </c>
      <c r="AG14" s="367">
        <v>0.152</v>
      </c>
      <c r="AH14" s="367">
        <v>0.157</v>
      </c>
      <c r="AI14" s="367">
        <v>0.16699999999999998</v>
      </c>
      <c r="AJ14" s="367">
        <v>0.16</v>
      </c>
      <c r="AK14" s="367">
        <v>0.16800000000000001</v>
      </c>
      <c r="AL14" s="367">
        <v>0.17499999999999999</v>
      </c>
      <c r="AM14" s="367">
        <v>0.17</v>
      </c>
      <c r="AN14" s="367">
        <v>0.19399999999999998</v>
      </c>
      <c r="AO14" s="367">
        <v>0.19870000000000002</v>
      </c>
      <c r="AP14" s="367">
        <v>0.17600000000000002</v>
      </c>
      <c r="AQ14" s="367">
        <v>0.16300000000000001</v>
      </c>
      <c r="AR14" s="367">
        <v>0.17639636861129801</v>
      </c>
      <c r="AS14" s="367">
        <v>0.159</v>
      </c>
      <c r="AT14" s="367">
        <v>0.1479127746698006</v>
      </c>
      <c r="AU14" s="367">
        <v>0.15849071927212829</v>
      </c>
      <c r="AV14" s="367">
        <v>0.16399999999999998</v>
      </c>
      <c r="AW14" s="367">
        <v>0.16508022717713974</v>
      </c>
      <c r="AX14" s="367">
        <v>0.15382033795887737</v>
      </c>
      <c r="AY14" s="367">
        <v>0.1494082106832966</v>
      </c>
      <c r="AZ14" s="367">
        <v>0.14934331405420448</v>
      </c>
      <c r="BA14" s="367">
        <v>0.1557305408432943</v>
      </c>
      <c r="BB14" s="367">
        <v>0.14488688781475328</v>
      </c>
      <c r="BC14" s="367">
        <v>0.13991220294298945</v>
      </c>
      <c r="BD14" s="367">
        <v>0.14330068349836367</v>
      </c>
      <c r="BE14" s="367">
        <v>0.13977964901540724</v>
      </c>
      <c r="BF14" s="367">
        <v>0.1406302723733143</v>
      </c>
      <c r="BG14" s="367">
        <v>0.13794813959606397</v>
      </c>
      <c r="BH14" s="367">
        <v>0.12889566356268001</v>
      </c>
      <c r="BI14" s="367">
        <v>0.12635069649464264</v>
      </c>
      <c r="BJ14" s="367">
        <v>0.12460552377049693</v>
      </c>
      <c r="BK14" s="367">
        <v>0.12195633697900997</v>
      </c>
      <c r="BL14" s="367">
        <v>0.13028728358252201</v>
      </c>
      <c r="BM14" s="367">
        <v>0.12932592473971069</v>
      </c>
      <c r="BN14" s="367">
        <v>0.14303789412590012</v>
      </c>
      <c r="BO14" s="367">
        <v>0.12273798224910829</v>
      </c>
      <c r="BP14" s="367">
        <v>0.12195623493894057</v>
      </c>
      <c r="BQ14" s="367">
        <v>0.1271880822877425</v>
      </c>
      <c r="BR14" s="367">
        <v>0.12101095876200875</v>
      </c>
      <c r="BS14" s="367">
        <v>0.13292130823115372</v>
      </c>
      <c r="BT14" s="367">
        <v>0.12154899598876395</v>
      </c>
      <c r="BU14" s="367">
        <v>0.12092640673716186</v>
      </c>
      <c r="BV14" s="367">
        <v>0.13024901337501193</v>
      </c>
      <c r="BW14" s="367">
        <v>0.13995443560387555</v>
      </c>
      <c r="BX14" s="367">
        <v>0.12352002390722086</v>
      </c>
      <c r="BY14" s="367">
        <v>0.1239065931190029</v>
      </c>
      <c r="BZ14" s="367">
        <v>0.12940791563731749</v>
      </c>
      <c r="CA14" s="367">
        <v>0.12935043515354003</v>
      </c>
      <c r="CB14" s="367">
        <v>0.12934974996450255</v>
      </c>
      <c r="CC14" s="367">
        <v>0.14067057088065821</v>
      </c>
      <c r="CD14" s="367">
        <v>0.14246239287923357</v>
      </c>
      <c r="CE14" s="367">
        <v>0.14397593453343849</v>
      </c>
      <c r="CF14" s="367">
        <v>0.13337600464660115</v>
      </c>
      <c r="CG14" s="367">
        <v>0.13469196071634187</v>
      </c>
      <c r="CH14" s="367">
        <v>0.13600000000000001</v>
      </c>
      <c r="CI14" s="367">
        <v>0.13100000000000001</v>
      </c>
      <c r="CJ14" s="367">
        <v>0.14163243895042532</v>
      </c>
      <c r="CK14" s="367">
        <v>0.13200000000000001</v>
      </c>
      <c r="CL14" s="367">
        <v>0.13241955514208611</v>
      </c>
      <c r="CM14" s="367">
        <v>0.12336926793249914</v>
      </c>
      <c r="CN14" s="367">
        <v>0.128</v>
      </c>
      <c r="CO14" s="367">
        <v>0.125</v>
      </c>
      <c r="CP14" s="367">
        <v>0.121</v>
      </c>
      <c r="CQ14" s="367">
        <v>0.12021278281153451</v>
      </c>
      <c r="CR14" s="367">
        <v>0.12287635481295364</v>
      </c>
      <c r="CS14" s="367">
        <v>0.127</v>
      </c>
      <c r="CT14" s="363">
        <v>0.124</v>
      </c>
      <c r="CU14" s="363">
        <v>0.13800000000000001</v>
      </c>
      <c r="CV14" s="375">
        <v>0.127</v>
      </c>
      <c r="CW14" s="363">
        <v>0.121</v>
      </c>
      <c r="CX14" s="363">
        <v>0.121</v>
      </c>
      <c r="CY14" s="363">
        <v>0.124</v>
      </c>
      <c r="CZ14" s="363">
        <v>0.13300000000000001</v>
      </c>
      <c r="DA14" s="363">
        <v>0.13500000000000001</v>
      </c>
      <c r="DB14" s="363">
        <v>0.13750631150061099</v>
      </c>
      <c r="DC14" s="363">
        <v>0.12486296031864576</v>
      </c>
      <c r="DD14" s="363">
        <v>0.12689517396055167</v>
      </c>
      <c r="DE14" s="363">
        <v>0.12944418657021084</v>
      </c>
      <c r="DF14" s="363">
        <v>0.13633587323905175</v>
      </c>
      <c r="DG14" s="363">
        <v>0.14172822257227899</v>
      </c>
      <c r="DH14" s="363">
        <v>0.11676559899122886</v>
      </c>
      <c r="DI14" s="363">
        <v>0.12924731678629248</v>
      </c>
      <c r="DJ14" s="363">
        <v>0.12868173065402605</v>
      </c>
      <c r="DK14" s="363">
        <v>0.11797954079013119</v>
      </c>
      <c r="DL14" s="363">
        <v>0.12569463665895883</v>
      </c>
      <c r="DM14" s="363">
        <v>0.12247853075177156</v>
      </c>
      <c r="DN14" s="363">
        <v>0.10480780002100232</v>
      </c>
      <c r="DO14" s="363">
        <v>0.11403283500551148</v>
      </c>
      <c r="DP14" s="363">
        <v>0.12061619716318259</v>
      </c>
      <c r="DQ14" s="363">
        <v>0.11954793891854511</v>
      </c>
      <c r="DR14" s="363">
        <v>0.12263641827328098</v>
      </c>
      <c r="DS14" s="363">
        <v>0.12578475153146987</v>
      </c>
      <c r="DT14" s="363">
        <v>0.12355389570709438</v>
      </c>
      <c r="DU14" s="363">
        <v>0.11199670430106781</v>
      </c>
      <c r="DV14" s="363">
        <v>0.11673477767815622</v>
      </c>
      <c r="DW14" s="363">
        <v>0.10708762240773746</v>
      </c>
      <c r="DX14" s="363">
        <v>0.13163566716614594</v>
      </c>
      <c r="DY14" s="363">
        <v>0.13333745399132138</v>
      </c>
      <c r="DZ14" s="363">
        <v>0.12521307073547702</v>
      </c>
      <c r="EA14" s="363">
        <v>0.12518867049673171</v>
      </c>
      <c r="EB14" s="363">
        <v>0.12814290214008087</v>
      </c>
      <c r="EC14" s="363">
        <v>0.12958629114579348</v>
      </c>
      <c r="ED14" s="363">
        <v>0.12274172153940974</v>
      </c>
      <c r="EE14" s="363">
        <v>0.11433270577170136</v>
      </c>
      <c r="EF14" s="363">
        <v>0.11128324778736413</v>
      </c>
      <c r="EG14" s="363">
        <v>0.130532971492831</v>
      </c>
      <c r="EH14" s="363">
        <v>0.12056902079015117</v>
      </c>
      <c r="EI14" s="363">
        <v>0.12540076389655855</v>
      </c>
      <c r="EJ14" s="363">
        <v>0.11746129181736403</v>
      </c>
      <c r="EK14" s="363">
        <v>0.11654915289228293</v>
      </c>
      <c r="EL14" s="363">
        <v>0.11573309141263563</v>
      </c>
      <c r="EM14" s="363">
        <v>9.7669872921283971E-2</v>
      </c>
      <c r="EN14" s="363">
        <v>0.11765048638147617</v>
      </c>
      <c r="EO14" s="363">
        <v>0.11619881970790066</v>
      </c>
      <c r="EP14" s="363">
        <v>0.10809663006763819</v>
      </c>
      <c r="EQ14" s="363">
        <v>0.11484796351557694</v>
      </c>
      <c r="ER14" s="363">
        <v>0.11307896238235086</v>
      </c>
      <c r="ES14" s="365">
        <v>0.10244654759161508</v>
      </c>
      <c r="ET14" s="365">
        <v>0.10112164514536666</v>
      </c>
      <c r="EU14" s="365">
        <v>0.10177364199194723</v>
      </c>
      <c r="EV14" s="363">
        <v>0.10435388920460165</v>
      </c>
      <c r="EW14" s="363">
        <v>0.10207485369103184</v>
      </c>
      <c r="EX14" s="363">
        <v>9.8000000000000004E-2</v>
      </c>
      <c r="EY14" s="363">
        <v>0.10020766445157252</v>
      </c>
      <c r="EZ14" s="363">
        <v>0.10502462911637946</v>
      </c>
      <c r="FA14" s="363">
        <v>8.8000000000000009E-2</v>
      </c>
      <c r="FB14" s="363">
        <v>9.6000000000000002E-2</v>
      </c>
      <c r="FC14" s="363">
        <v>0.11062696573777206</v>
      </c>
      <c r="FD14" s="363">
        <v>0.10300000000000001</v>
      </c>
      <c r="FE14" s="363">
        <v>9.4524404553225361E-2</v>
      </c>
      <c r="FF14" s="363">
        <v>0.10099999999999999</v>
      </c>
      <c r="FG14" s="363">
        <v>0.10865401550359825</v>
      </c>
      <c r="FH14" s="363">
        <v>9.8184029355660091E-2</v>
      </c>
      <c r="FI14" s="363">
        <v>0.10384636386725105</v>
      </c>
      <c r="FJ14" s="363">
        <v>9.8628914249801303E-2</v>
      </c>
      <c r="FK14" s="363">
        <v>8.9000784455969165E-2</v>
      </c>
      <c r="FL14" s="365">
        <v>0.10658827995015993</v>
      </c>
      <c r="FM14" s="365">
        <v>8.6967747063593351E-2</v>
      </c>
      <c r="FN14" s="365">
        <v>9.9130619267972453E-2</v>
      </c>
      <c r="FO14" s="365">
        <v>0.10320735838110934</v>
      </c>
      <c r="FP14" s="365">
        <v>0.10492194030865183</v>
      </c>
      <c r="FQ14" s="365">
        <v>0.1058812527658879</v>
      </c>
      <c r="FR14" s="365">
        <v>0.10733145773493012</v>
      </c>
      <c r="FS14" s="365">
        <v>0.10343462752269675</v>
      </c>
      <c r="FT14" s="365">
        <v>0.10627210060470091</v>
      </c>
      <c r="FU14" s="365">
        <v>0.112317009861244</v>
      </c>
      <c r="FV14" s="365">
        <v>0.10954506039350871</v>
      </c>
      <c r="FW14" s="365">
        <v>0.10093749301667237</v>
      </c>
      <c r="FX14" s="365">
        <v>0.10225175841044795</v>
      </c>
      <c r="FY14" s="365">
        <v>9.8308559992486277E-2</v>
      </c>
      <c r="FZ14" s="365">
        <v>9.0307374527103496E-2</v>
      </c>
      <c r="GA14" s="365">
        <v>9.330484128384553E-2</v>
      </c>
      <c r="GB14" s="365">
        <v>8.5756415856966459E-2</v>
      </c>
      <c r="GC14" s="365">
        <v>8.8717765898711304E-2</v>
      </c>
      <c r="GD14" s="365">
        <v>8.5312845315326291E-2</v>
      </c>
      <c r="GE14" s="365">
        <v>7.6244752693612292E-2</v>
      </c>
      <c r="GF14" s="365">
        <v>9.6352225565814215E-2</v>
      </c>
      <c r="GG14" s="365">
        <v>8.3460147401124299E-2</v>
      </c>
      <c r="GH14" s="365">
        <v>8.8658535583268042E-2</v>
      </c>
      <c r="GI14" s="365">
        <v>8.2431360401544737E-2</v>
      </c>
      <c r="GJ14" s="365">
        <v>8.3036204073550848E-2</v>
      </c>
      <c r="GK14" s="365">
        <v>7.7648719801374805E-2</v>
      </c>
      <c r="GL14" s="365">
        <v>8.2796415168145232E-2</v>
      </c>
      <c r="GM14" s="365">
        <v>8.9770854638571901E-2</v>
      </c>
      <c r="GN14" s="365">
        <v>8.3726271599990257E-2</v>
      </c>
      <c r="GO14" s="365">
        <v>7.6586925400432215E-2</v>
      </c>
      <c r="GP14" s="365">
        <v>9.3570762117592729E-2</v>
      </c>
      <c r="GQ14" s="365">
        <v>8.8410204134034026E-2</v>
      </c>
      <c r="GR14" s="365">
        <v>9.9029906170271145E-2</v>
      </c>
      <c r="GS14" s="365">
        <v>7.6713823229030767E-2</v>
      </c>
      <c r="GT14" s="365">
        <v>0.10422733621997995</v>
      </c>
      <c r="GU14" s="365">
        <v>9.2805245662062039E-2</v>
      </c>
      <c r="GV14" s="365">
        <v>0.10546793003725208</v>
      </c>
      <c r="GW14" s="365">
        <v>0.10153137078789364</v>
      </c>
      <c r="GX14" s="365">
        <v>8.8068261948799909E-2</v>
      </c>
      <c r="GY14" s="365">
        <v>8.3277114801485169E-2</v>
      </c>
      <c r="GZ14" s="365">
        <v>0.1032580858168418</v>
      </c>
      <c r="HA14" s="365">
        <v>0.10171093779689031</v>
      </c>
      <c r="HB14" s="365">
        <v>9.545979811073485E-2</v>
      </c>
      <c r="HC14" s="365">
        <v>9.8409551995695926E-2</v>
      </c>
      <c r="HD14" s="365">
        <v>0.11001597518727349</v>
      </c>
      <c r="HE14" s="365">
        <v>0.10249825706517102</v>
      </c>
      <c r="HF14" s="365">
        <v>0.10317555977515226</v>
      </c>
      <c r="HG14" s="365">
        <v>0.10851660850860359</v>
      </c>
      <c r="HH14" s="369">
        <v>0.117261976909201</v>
      </c>
      <c r="HI14" s="369">
        <v>0.104665075036162</v>
      </c>
      <c r="HJ14" s="369">
        <v>0.100543982480059</v>
      </c>
      <c r="HK14" s="370">
        <v>9.4438625215197206E-2</v>
      </c>
      <c r="HL14" s="370">
        <v>0.106920935742761</v>
      </c>
      <c r="HM14" s="370">
        <v>9.0756732644523497E-2</v>
      </c>
      <c r="HN14" s="370">
        <v>9.2628667626746597E-2</v>
      </c>
      <c r="HO14" s="365">
        <v>0.10997551727245</v>
      </c>
      <c r="HP14" s="365">
        <v>0.10656207924648201</v>
      </c>
      <c r="HQ14" s="364">
        <v>9.4711157900245202E-2</v>
      </c>
      <c r="HR14" s="365">
        <v>0.10897245953842601</v>
      </c>
      <c r="HS14" s="365">
        <v>9.1144076446926306E-2</v>
      </c>
      <c r="HT14" s="365">
        <v>0.101817582516273</v>
      </c>
      <c r="HU14" s="365">
        <v>9.5960424057635899E-2</v>
      </c>
      <c r="HV14" s="365">
        <v>9.5049591603732303E-2</v>
      </c>
      <c r="HW14" s="365">
        <v>9.3600000000000003E-2</v>
      </c>
      <c r="HX14" s="365">
        <v>0.11084970205613701</v>
      </c>
      <c r="HY14" s="365">
        <v>0.11703139020737</v>
      </c>
      <c r="HZ14" s="365">
        <v>0.109082822400303</v>
      </c>
    </row>
    <row r="15" spans="1:234" ht="15" customHeight="1">
      <c r="A15" s="366" t="s">
        <v>164</v>
      </c>
      <c r="B15" s="367"/>
      <c r="C15" s="367"/>
      <c r="D15" s="367"/>
      <c r="E15" s="367"/>
      <c r="F15" s="367"/>
      <c r="G15" s="367"/>
      <c r="H15" s="367"/>
      <c r="I15" s="367"/>
      <c r="J15" s="367"/>
      <c r="K15" s="367"/>
      <c r="L15" s="367"/>
      <c r="M15" s="367"/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367"/>
      <c r="Z15" s="367"/>
      <c r="AA15" s="367"/>
      <c r="AB15" s="367"/>
      <c r="AC15" s="367"/>
      <c r="AD15" s="367"/>
      <c r="AE15" s="367"/>
      <c r="AF15" s="367"/>
      <c r="AG15" s="367"/>
      <c r="AH15" s="367"/>
      <c r="AI15" s="367"/>
      <c r="AJ15" s="367"/>
      <c r="AK15" s="367"/>
      <c r="AL15" s="367"/>
      <c r="AM15" s="367"/>
      <c r="AN15" s="367"/>
      <c r="AO15" s="367"/>
      <c r="AP15" s="367"/>
      <c r="AQ15" s="367"/>
      <c r="AR15" s="367"/>
      <c r="AS15" s="367"/>
      <c r="AT15" s="367"/>
      <c r="AU15" s="367"/>
      <c r="AV15" s="367"/>
      <c r="AW15" s="367"/>
      <c r="AX15" s="367"/>
      <c r="AY15" s="367"/>
      <c r="AZ15" s="367"/>
      <c r="BA15" s="367"/>
      <c r="BB15" s="367"/>
      <c r="BC15" s="367"/>
      <c r="BD15" s="367"/>
      <c r="BE15" s="367"/>
      <c r="BF15" s="367"/>
      <c r="BG15" s="367"/>
      <c r="BH15" s="367"/>
      <c r="BI15" s="367"/>
      <c r="BJ15" s="367"/>
      <c r="BK15" s="367"/>
      <c r="BL15" s="367"/>
      <c r="BM15" s="367"/>
      <c r="BN15" s="367"/>
      <c r="BO15" s="367"/>
      <c r="BP15" s="367"/>
      <c r="BQ15" s="367"/>
      <c r="BR15" s="367"/>
      <c r="BS15" s="367"/>
      <c r="BT15" s="367"/>
      <c r="BU15" s="367"/>
      <c r="BV15" s="367"/>
      <c r="BW15" s="367"/>
      <c r="BX15" s="367"/>
      <c r="BY15" s="367"/>
      <c r="BZ15" s="367"/>
      <c r="CA15" s="367"/>
      <c r="CB15" s="367"/>
      <c r="CC15" s="367"/>
      <c r="CD15" s="367"/>
      <c r="CE15" s="367"/>
      <c r="CF15" s="367"/>
      <c r="CG15" s="367"/>
      <c r="CH15" s="367"/>
      <c r="CI15" s="367"/>
      <c r="CJ15" s="367"/>
      <c r="CK15" s="367"/>
      <c r="CL15" s="367"/>
      <c r="CM15" s="367"/>
      <c r="CN15" s="367"/>
      <c r="CO15" s="367"/>
      <c r="CP15" s="367"/>
      <c r="CQ15" s="367"/>
      <c r="CR15" s="367"/>
      <c r="CS15" s="367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>
        <v>0.129</v>
      </c>
      <c r="DS15" s="363">
        <v>0.127</v>
      </c>
      <c r="DT15" s="363">
        <v>0.12349056331175945</v>
      </c>
      <c r="DU15" s="363">
        <v>0.12023897103596035</v>
      </c>
      <c r="DV15" s="363">
        <v>0.11832354523297761</v>
      </c>
      <c r="DW15" s="363">
        <v>0.12801627827064416</v>
      </c>
      <c r="DX15" s="363">
        <v>0.12849548426222385</v>
      </c>
      <c r="DY15" s="363">
        <v>0.12340142665889749</v>
      </c>
      <c r="DZ15" s="363">
        <v>0.13371914966982129</v>
      </c>
      <c r="EA15" s="363">
        <v>0.13481105605393073</v>
      </c>
      <c r="EB15" s="363">
        <v>0.13341835101561803</v>
      </c>
      <c r="EC15" s="363">
        <v>0.12431644676203604</v>
      </c>
      <c r="ED15" s="363">
        <v>0.13657268152694743</v>
      </c>
      <c r="EE15" s="363">
        <v>0.13219266027950227</v>
      </c>
      <c r="EF15" s="363">
        <v>0.13283919554278328</v>
      </c>
      <c r="EG15" s="363">
        <v>0.12681842245046879</v>
      </c>
      <c r="EH15" s="363">
        <v>0.13212157018466208</v>
      </c>
      <c r="EI15" s="363">
        <v>0.12509465338381029</v>
      </c>
      <c r="EJ15" s="363">
        <v>0.12568935708806314</v>
      </c>
      <c r="EK15" s="363">
        <v>0.12288329900133745</v>
      </c>
      <c r="EL15" s="363">
        <v>0.12401107830000001</v>
      </c>
      <c r="EM15" s="363">
        <v>0.12965909438188514</v>
      </c>
      <c r="EN15" s="363">
        <v>0.12255749346482199</v>
      </c>
      <c r="EO15" s="363">
        <v>0.129659094381885</v>
      </c>
      <c r="EP15" s="363">
        <v>0.123883091820831</v>
      </c>
      <c r="EQ15" s="363">
        <v>0.11929932224716254</v>
      </c>
      <c r="ER15" s="363">
        <v>0.11423812958453686</v>
      </c>
      <c r="ES15" s="365">
        <v>0.11468842053448</v>
      </c>
      <c r="ET15" s="365">
        <v>0.119329601836194</v>
      </c>
      <c r="EU15" s="365">
        <v>0.10829130176021153</v>
      </c>
      <c r="EV15" s="363">
        <v>0.10680814515098133</v>
      </c>
      <c r="EW15" s="363">
        <v>0.12101719568406517</v>
      </c>
      <c r="EX15" s="363">
        <v>0.114</v>
      </c>
      <c r="EY15" s="363">
        <v>0.11708786150071168</v>
      </c>
      <c r="EZ15" s="363">
        <v>0.11637162709146626</v>
      </c>
      <c r="FA15" s="363">
        <v>0.11199999999999999</v>
      </c>
      <c r="FB15" s="363">
        <v>0.106</v>
      </c>
      <c r="FC15" s="363">
        <v>0.10603894214102093</v>
      </c>
      <c r="FD15" s="363">
        <v>0.12707194494493701</v>
      </c>
      <c r="FE15" s="363">
        <v>0.11078072693222202</v>
      </c>
      <c r="FF15" s="363">
        <v>9.4E-2</v>
      </c>
      <c r="FG15" s="363">
        <v>0.10574890332205256</v>
      </c>
      <c r="FH15" s="363">
        <v>0.10332360224390585</v>
      </c>
      <c r="FI15" s="363">
        <v>0.11033416996864817</v>
      </c>
      <c r="FJ15" s="363">
        <v>0.11034100922319666</v>
      </c>
      <c r="FK15" s="363">
        <v>0.11131975920130657</v>
      </c>
      <c r="FL15" s="365">
        <v>0.10950652245260736</v>
      </c>
      <c r="FM15" s="365">
        <v>0.10545271427293045</v>
      </c>
      <c r="FN15" s="365">
        <v>0.1059476030675557</v>
      </c>
      <c r="FO15" s="365">
        <v>9.8109801670732383E-2</v>
      </c>
      <c r="FP15" s="365">
        <v>0.1112986370650806</v>
      </c>
      <c r="FQ15" s="365">
        <v>0.10937460931725999</v>
      </c>
      <c r="FR15" s="365">
        <v>0.10728377281218608</v>
      </c>
      <c r="FS15" s="365">
        <v>0.10029931159000936</v>
      </c>
      <c r="FT15" s="365">
        <v>0.10531098239667498</v>
      </c>
      <c r="FU15" s="365">
        <v>0.10425937157096177</v>
      </c>
      <c r="FV15" s="365">
        <v>9.953231988585004E-2</v>
      </c>
      <c r="FW15" s="365">
        <v>0.1042112497561781</v>
      </c>
      <c r="FX15" s="365">
        <v>0.10159678825543265</v>
      </c>
      <c r="FY15" s="365">
        <v>8.3617912585665102E-2</v>
      </c>
      <c r="FZ15" s="365">
        <v>7.9000000000000001E-2</v>
      </c>
      <c r="GA15" s="365">
        <v>7.130609243710781E-2</v>
      </c>
      <c r="GB15" s="365">
        <v>6.8939208358318377E-2</v>
      </c>
      <c r="GC15" s="365">
        <v>5.9086629651508911E-2</v>
      </c>
      <c r="GD15" s="365">
        <v>6.4894555741433393E-2</v>
      </c>
      <c r="GE15" s="365">
        <v>6.0525126915708681E-2</v>
      </c>
      <c r="GF15" s="365">
        <v>6.7062955427943313E-2</v>
      </c>
      <c r="GG15" s="365">
        <v>7.554676016888652E-2</v>
      </c>
      <c r="GH15" s="365">
        <v>6.7448019342426155E-2</v>
      </c>
      <c r="GI15" s="365">
        <v>6.7401210465271366E-2</v>
      </c>
      <c r="GJ15" s="365">
        <v>5.399909411663726E-2</v>
      </c>
      <c r="GK15" s="365">
        <v>5.7579074472316208E-2</v>
      </c>
      <c r="GL15" s="365">
        <v>7.2539206949983046E-2</v>
      </c>
      <c r="GM15" s="365">
        <v>6.4731240717449165E-2</v>
      </c>
      <c r="GN15" s="365">
        <v>6.7214850494218686E-2</v>
      </c>
      <c r="GO15" s="365">
        <v>7.8541339067334362E-2</v>
      </c>
      <c r="GP15" s="365">
        <v>7.6453067544972567E-2</v>
      </c>
      <c r="GQ15" s="365">
        <v>7.4984028913507014E-2</v>
      </c>
      <c r="GR15" s="365">
        <v>8.2745353110602868E-2</v>
      </c>
      <c r="GS15" s="365">
        <v>9.1849069194508359E-2</v>
      </c>
      <c r="GT15" s="365">
        <v>8.8478397402919545E-2</v>
      </c>
      <c r="GU15" s="365">
        <v>0.11398883282633199</v>
      </c>
      <c r="GV15" s="365">
        <v>0.11054370710501592</v>
      </c>
      <c r="GW15" s="365">
        <v>0.10927301200532888</v>
      </c>
      <c r="GX15" s="365">
        <v>0.10640726281833707</v>
      </c>
      <c r="GY15" s="365">
        <v>0.10829471273418037</v>
      </c>
      <c r="GZ15" s="365">
        <v>0.1050977762515802</v>
      </c>
      <c r="HA15" s="365">
        <v>0.10816209112047304</v>
      </c>
      <c r="HB15" s="365">
        <v>0.11187007024529416</v>
      </c>
      <c r="HC15" s="365">
        <v>0.10909112367922325</v>
      </c>
      <c r="HD15" s="365">
        <v>0.10973786410375055</v>
      </c>
      <c r="HE15" s="365">
        <v>0.11069191122523817</v>
      </c>
      <c r="HF15" s="365">
        <v>0.10991886981323316</v>
      </c>
      <c r="HG15" s="365">
        <v>0.11916007261954473</v>
      </c>
      <c r="HH15" s="378">
        <v>0.116181808976197</v>
      </c>
      <c r="HI15" s="378">
        <v>0.11635116652819701</v>
      </c>
      <c r="HJ15" s="378">
        <v>0.114478584662337</v>
      </c>
      <c r="HK15" s="370">
        <v>0.1140825663613</v>
      </c>
      <c r="HL15" s="370">
        <v>0.118500583523729</v>
      </c>
      <c r="HM15" s="370">
        <v>0.11389252555859899</v>
      </c>
      <c r="HN15" s="370">
        <v>0.114388036029501</v>
      </c>
      <c r="HO15" s="365">
        <v>0.11621981113587</v>
      </c>
      <c r="HP15" s="365">
        <v>0.112946183837541</v>
      </c>
      <c r="HQ15" s="364">
        <v>0.11497535949716001</v>
      </c>
      <c r="HR15" s="365">
        <v>0.115408485382022</v>
      </c>
      <c r="HS15" s="365">
        <v>0.120612217014131</v>
      </c>
      <c r="HT15" s="365">
        <v>0.117648128802785</v>
      </c>
      <c r="HU15" s="365">
        <v>0.11901363069374001</v>
      </c>
      <c r="HV15" s="365">
        <v>0.114648050566294</v>
      </c>
      <c r="HW15" s="365">
        <v>0.11260000000000001</v>
      </c>
      <c r="HX15" s="365">
        <v>0.114792240592205</v>
      </c>
      <c r="HY15" s="365">
        <v>0.119884169649749</v>
      </c>
      <c r="HZ15" s="365">
        <v>0.11884692612833</v>
      </c>
    </row>
    <row r="16" spans="1:234" ht="15" customHeight="1">
      <c r="A16" s="366" t="s">
        <v>165</v>
      </c>
      <c r="B16" s="367"/>
      <c r="C16" s="367"/>
      <c r="D16" s="367"/>
      <c r="E16" s="367"/>
      <c r="F16" s="367"/>
      <c r="G16" s="367"/>
      <c r="H16" s="367"/>
      <c r="I16" s="367"/>
      <c r="J16" s="367"/>
      <c r="K16" s="367"/>
      <c r="L16" s="367"/>
      <c r="M16" s="367"/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367"/>
      <c r="Z16" s="367"/>
      <c r="AA16" s="367"/>
      <c r="AB16" s="367"/>
      <c r="AC16" s="367"/>
      <c r="AD16" s="367"/>
      <c r="AE16" s="367"/>
      <c r="AF16" s="367"/>
      <c r="AG16" s="367"/>
      <c r="AH16" s="367"/>
      <c r="AI16" s="367"/>
      <c r="AJ16" s="367"/>
      <c r="AK16" s="367"/>
      <c r="AL16" s="367"/>
      <c r="AM16" s="367"/>
      <c r="AN16" s="367"/>
      <c r="AO16" s="367"/>
      <c r="AP16" s="367"/>
      <c r="AQ16" s="367"/>
      <c r="AR16" s="367"/>
      <c r="AS16" s="367"/>
      <c r="AT16" s="367"/>
      <c r="AU16" s="367"/>
      <c r="AV16" s="367"/>
      <c r="AW16" s="367"/>
      <c r="AX16" s="367"/>
      <c r="AY16" s="367"/>
      <c r="AZ16" s="367"/>
      <c r="BA16" s="367"/>
      <c r="BB16" s="367"/>
      <c r="BC16" s="367"/>
      <c r="BD16" s="367"/>
      <c r="BE16" s="367"/>
      <c r="BF16" s="367"/>
      <c r="BG16" s="367"/>
      <c r="BH16" s="367"/>
      <c r="BI16" s="367"/>
      <c r="BJ16" s="367"/>
      <c r="BK16" s="367"/>
      <c r="BL16" s="367"/>
      <c r="BM16" s="367"/>
      <c r="BN16" s="367"/>
      <c r="BO16" s="367"/>
      <c r="BP16" s="367"/>
      <c r="BQ16" s="367"/>
      <c r="BR16" s="367"/>
      <c r="BS16" s="367"/>
      <c r="BT16" s="367"/>
      <c r="BU16" s="367"/>
      <c r="BV16" s="367"/>
      <c r="BW16" s="367"/>
      <c r="BX16" s="367"/>
      <c r="BY16" s="367"/>
      <c r="BZ16" s="367"/>
      <c r="CA16" s="367"/>
      <c r="CB16" s="367"/>
      <c r="CC16" s="367"/>
      <c r="CD16" s="367"/>
      <c r="CE16" s="367"/>
      <c r="CF16" s="367"/>
      <c r="CG16" s="367"/>
      <c r="CH16" s="367"/>
      <c r="CI16" s="367"/>
      <c r="CJ16" s="367"/>
      <c r="CK16" s="367"/>
      <c r="CL16" s="367"/>
      <c r="CM16" s="367"/>
      <c r="CN16" s="367"/>
      <c r="CO16" s="367"/>
      <c r="CP16" s="367"/>
      <c r="CQ16" s="367"/>
      <c r="CR16" s="367"/>
      <c r="CS16" s="367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  <c r="DK16" s="363"/>
      <c r="DL16" s="363"/>
      <c r="DM16" s="363"/>
      <c r="DN16" s="363"/>
      <c r="DO16" s="363"/>
      <c r="DP16" s="363"/>
      <c r="DQ16" s="363"/>
      <c r="DR16" s="363">
        <v>7.0999999999999994E-2</v>
      </c>
      <c r="DS16" s="363">
        <v>6.7000000000000004E-2</v>
      </c>
      <c r="DT16" s="363">
        <v>6.4938568924236731E-2</v>
      </c>
      <c r="DU16" s="363">
        <v>6.9427359389463872E-2</v>
      </c>
      <c r="DV16" s="363">
        <v>6.6636231036854482E-2</v>
      </c>
      <c r="DW16" s="363">
        <v>5.8360150705069599E-2</v>
      </c>
      <c r="DX16" s="363">
        <v>6.5140855583188093E-2</v>
      </c>
      <c r="DY16" s="363">
        <v>6.6880912047483032E-2</v>
      </c>
      <c r="DZ16" s="363">
        <v>5.8146656458344645E-2</v>
      </c>
      <c r="EA16" s="363">
        <v>5.3830419321614746E-2</v>
      </c>
      <c r="EB16" s="363">
        <v>4.6568250879522329E-2</v>
      </c>
      <c r="EC16" s="363">
        <v>5.2856369530807829E-2</v>
      </c>
      <c r="ED16" s="363">
        <v>5.6626322148600493E-2</v>
      </c>
      <c r="EE16" s="363">
        <v>4.1934596249538235E-2</v>
      </c>
      <c r="EF16" s="363">
        <v>5.4707610462971845E-2</v>
      </c>
      <c r="EG16" s="363">
        <v>4.3410086516830829E-2</v>
      </c>
      <c r="EH16" s="363">
        <v>7.0970733516592388E-2</v>
      </c>
      <c r="EI16" s="363">
        <v>4.2520531700384841E-2</v>
      </c>
      <c r="EJ16" s="363">
        <v>5.2656570722726039E-2</v>
      </c>
      <c r="EK16" s="363">
        <v>5.170737317283719E-2</v>
      </c>
      <c r="EL16" s="363">
        <v>5.1021201100000003E-2</v>
      </c>
      <c r="EM16" s="363">
        <v>5.2845463243965086E-2</v>
      </c>
      <c r="EN16" s="363">
        <v>5.3594490492370202E-2</v>
      </c>
      <c r="EO16" s="363">
        <v>5.2845463243965086E-2</v>
      </c>
      <c r="EP16" s="363">
        <v>6.1664852116444742E-2</v>
      </c>
      <c r="EQ16" s="363">
        <v>5.516092122985311E-2</v>
      </c>
      <c r="ER16" s="363">
        <v>4.9538500085789999E-2</v>
      </c>
      <c r="ES16" s="365">
        <v>3.872115069133833E-2</v>
      </c>
      <c r="ET16" s="365">
        <v>5.9665837631048477E-2</v>
      </c>
      <c r="EU16" s="365">
        <v>5.5542554263184128E-2</v>
      </c>
      <c r="EV16" s="363">
        <v>5.6475891325228893E-2</v>
      </c>
      <c r="EW16" s="363">
        <v>5.0369484986094053E-2</v>
      </c>
      <c r="EX16" s="363">
        <v>4.9000000000000002E-2</v>
      </c>
      <c r="EY16" s="363">
        <v>4.7826309541507711E-2</v>
      </c>
      <c r="EZ16" s="363">
        <v>4.1375099617854391E-2</v>
      </c>
      <c r="FA16" s="363">
        <v>4.4999999999999998E-2</v>
      </c>
      <c r="FB16" s="363">
        <v>4.5999999999999999E-2</v>
      </c>
      <c r="FC16" s="363">
        <v>4.4744301039768571E-2</v>
      </c>
      <c r="FD16" s="363">
        <v>4.2047387465059594E-2</v>
      </c>
      <c r="FE16" s="363">
        <v>4.3868335021431726E-2</v>
      </c>
      <c r="FF16" s="363">
        <v>6.3E-2</v>
      </c>
      <c r="FG16" s="363">
        <v>3.9121474709175097E-2</v>
      </c>
      <c r="FH16" s="363">
        <v>4.8040419684308382E-2</v>
      </c>
      <c r="FI16" s="363">
        <v>4.8700848441002247E-2</v>
      </c>
      <c r="FJ16" s="363">
        <v>5.7715986436010322E-2</v>
      </c>
      <c r="FK16" s="363">
        <v>4.1909908228639665E-2</v>
      </c>
      <c r="FL16" s="365">
        <v>4.3134187098058607E-2</v>
      </c>
      <c r="FM16" s="365">
        <v>4.469603532596287E-2</v>
      </c>
      <c r="FN16" s="365">
        <v>3.5675347028395331E-2</v>
      </c>
      <c r="FO16" s="365">
        <v>3.7648411086244435E-2</v>
      </c>
      <c r="FP16" s="365">
        <v>5.4092254525200154E-2</v>
      </c>
      <c r="FQ16" s="365">
        <v>5.3170103522944656E-2</v>
      </c>
      <c r="FR16" s="365">
        <v>3.4881411351937966E-2</v>
      </c>
      <c r="FS16" s="365">
        <v>3.2738059661514052E-2</v>
      </c>
      <c r="FT16" s="365">
        <v>3.2479914005917696E-2</v>
      </c>
      <c r="FU16" s="365">
        <v>3.3249492681564657E-2</v>
      </c>
      <c r="FV16" s="365">
        <v>2.9968384633452291E-2</v>
      </c>
      <c r="FW16" s="365">
        <v>3.3803827861077468E-2</v>
      </c>
      <c r="FX16" s="365">
        <v>2.6998634940563839E-2</v>
      </c>
      <c r="FY16" s="365">
        <v>3.7032771309423035E-2</v>
      </c>
      <c r="FZ16" s="365">
        <v>0.02</v>
      </c>
      <c r="GA16" s="365">
        <v>2.2930710406354797E-2</v>
      </c>
      <c r="GB16" s="365">
        <v>2.2456539953285785E-2</v>
      </c>
      <c r="GC16" s="365">
        <v>2.6939777812619189E-2</v>
      </c>
      <c r="GD16" s="365">
        <v>1.5886609709219363E-2</v>
      </c>
      <c r="GE16" s="365">
        <v>1.6438402886640831E-2</v>
      </c>
      <c r="GF16" s="365">
        <v>3.2732500927117714E-2</v>
      </c>
      <c r="GG16" s="365">
        <v>2.1552354712885032E-2</v>
      </c>
      <c r="GH16" s="365">
        <v>1.6222305079602581E-2</v>
      </c>
      <c r="GI16" s="365">
        <v>1.3701019934093147E-2</v>
      </c>
      <c r="GJ16" s="365">
        <v>1.5906095685249606E-2</v>
      </c>
      <c r="GK16" s="365">
        <v>3.4347061659043436E-2</v>
      </c>
      <c r="GL16" s="365">
        <v>2.0937856503916094E-2</v>
      </c>
      <c r="GM16" s="365">
        <v>2.4382103392139465E-2</v>
      </c>
      <c r="GN16" s="365">
        <v>2.0546775916193905E-2</v>
      </c>
      <c r="GO16" s="365">
        <v>1.7332835072922572E-2</v>
      </c>
      <c r="GP16" s="365">
        <v>2.2063111493718628E-2</v>
      </c>
      <c r="GQ16" s="365">
        <v>1.7801495194018545E-2</v>
      </c>
      <c r="GR16" s="365">
        <v>2.7761580137577395E-2</v>
      </c>
      <c r="GS16" s="365">
        <v>2.3240591981348618E-2</v>
      </c>
      <c r="GT16" s="365">
        <v>2.3992072034407105E-2</v>
      </c>
      <c r="GU16" s="365">
        <v>2.1741692681586704E-2</v>
      </c>
      <c r="GV16" s="365">
        <v>2.5048151426810671E-2</v>
      </c>
      <c r="GW16" s="365">
        <v>3.3602483860052448E-2</v>
      </c>
      <c r="GX16" s="365">
        <v>2.9736554078398831E-2</v>
      </c>
      <c r="GY16" s="365">
        <v>2.3471678474000331E-2</v>
      </c>
      <c r="GZ16" s="365">
        <v>2.9810682646172634E-2</v>
      </c>
      <c r="HA16" s="365">
        <v>2.8318263935379395E-2</v>
      </c>
      <c r="HB16" s="365">
        <v>3.3297324384003867E-2</v>
      </c>
      <c r="HC16" s="365">
        <v>2.8113585126078092E-2</v>
      </c>
      <c r="HD16" s="365">
        <v>3.4882248768142068E-2</v>
      </c>
      <c r="HE16" s="365">
        <v>3.3908607678751805E-2</v>
      </c>
      <c r="HF16" s="365">
        <v>3.3055167776829562E-2</v>
      </c>
      <c r="HG16" s="365">
        <v>3.6123200921987071E-2</v>
      </c>
      <c r="HH16" s="378">
        <v>4.1830173256056202E-2</v>
      </c>
      <c r="HI16" s="378">
        <v>4.2084749745138497E-2</v>
      </c>
      <c r="HJ16" s="378">
        <v>3.4509965927909302E-2</v>
      </c>
      <c r="HK16" s="370">
        <v>3.8957922089522E-2</v>
      </c>
      <c r="HL16" s="370">
        <v>3.21448817338632E-2</v>
      </c>
      <c r="HM16" s="370">
        <v>3.3670134135232302E-2</v>
      </c>
      <c r="HN16" s="370">
        <v>4.6010549386282101E-2</v>
      </c>
      <c r="HO16" s="365">
        <v>2.9075582231137601E-2</v>
      </c>
      <c r="HP16" s="365">
        <v>3.9146781840266903E-2</v>
      </c>
      <c r="HQ16" s="364">
        <v>3.48853291117142E-2</v>
      </c>
      <c r="HR16" s="365">
        <v>3.8567331688285501E-2</v>
      </c>
      <c r="HS16" s="365">
        <v>4.8773570867997898E-2</v>
      </c>
      <c r="HT16" s="365">
        <v>3.2459395711784203E-2</v>
      </c>
      <c r="HU16" s="365">
        <v>4.1431647949187599E-2</v>
      </c>
      <c r="HV16" s="365">
        <v>3.2786260411801001E-2</v>
      </c>
      <c r="HW16" s="365">
        <v>3.1399999999999997E-2</v>
      </c>
      <c r="HX16" s="365">
        <v>3.0047273620757799E-2</v>
      </c>
      <c r="HY16" s="365">
        <v>4.1599582008504297E-2</v>
      </c>
      <c r="HZ16" s="365">
        <v>3.6594309405831797E-2</v>
      </c>
    </row>
    <row r="17" spans="1:234" ht="15" customHeight="1">
      <c r="A17" s="366" t="s">
        <v>166</v>
      </c>
      <c r="B17" s="367">
        <v>0.29499999999999998</v>
      </c>
      <c r="C17" s="367">
        <v>0.2757</v>
      </c>
      <c r="D17" s="367">
        <v>0.28339999999999999</v>
      </c>
      <c r="E17" s="367">
        <v>0.27300000000000002</v>
      </c>
      <c r="F17" s="367">
        <v>0.27300000000000002</v>
      </c>
      <c r="G17" s="367">
        <v>0.24199999999999999</v>
      </c>
      <c r="H17" s="367">
        <v>0.255</v>
      </c>
      <c r="I17" s="367">
        <v>0.28100000000000003</v>
      </c>
      <c r="J17" s="367">
        <v>0.26098144185562</v>
      </c>
      <c r="K17" s="367">
        <v>0.27606451142852861</v>
      </c>
      <c r="L17" s="367">
        <v>0.27200000000000002</v>
      </c>
      <c r="M17" s="367">
        <v>0.245</v>
      </c>
      <c r="N17" s="367">
        <v>0.253</v>
      </c>
      <c r="O17" s="367">
        <v>0.21640000000000001</v>
      </c>
      <c r="P17" s="367">
        <v>0.22500000000000001</v>
      </c>
      <c r="Q17" s="367">
        <v>0.223</v>
      </c>
      <c r="R17" s="367">
        <v>0.2369</v>
      </c>
      <c r="S17" s="367">
        <v>0.21</v>
      </c>
      <c r="T17" s="367">
        <v>0.22270000000000001</v>
      </c>
      <c r="U17" s="367">
        <v>0.2</v>
      </c>
      <c r="V17" s="367">
        <v>0.19739999999999999</v>
      </c>
      <c r="W17" s="367">
        <v>0.21299999999999999</v>
      </c>
      <c r="X17" s="367">
        <v>0.223</v>
      </c>
      <c r="Y17" s="367">
        <v>0.19899999999999998</v>
      </c>
      <c r="Z17" s="367">
        <v>0.17300000000000001</v>
      </c>
      <c r="AA17" s="367">
        <v>0.221</v>
      </c>
      <c r="AB17" s="367">
        <v>0.20800000000000002</v>
      </c>
      <c r="AC17" s="367">
        <v>0.217</v>
      </c>
      <c r="AD17" s="367">
        <v>0.184</v>
      </c>
      <c r="AE17" s="367">
        <v>0.217</v>
      </c>
      <c r="AF17" s="367">
        <v>0.218</v>
      </c>
      <c r="AG17" s="367">
        <v>0.218</v>
      </c>
      <c r="AH17" s="367">
        <v>0.215</v>
      </c>
      <c r="AI17" s="367">
        <v>0.21</v>
      </c>
      <c r="AJ17" s="367">
        <v>0.185</v>
      </c>
      <c r="AK17" s="367">
        <v>0.20399999999999999</v>
      </c>
      <c r="AL17" s="367">
        <v>0.21199999999999999</v>
      </c>
      <c r="AM17" s="367">
        <v>0.21600000000000003</v>
      </c>
      <c r="AN17" s="367">
        <v>0.20399999999999999</v>
      </c>
      <c r="AO17" s="367">
        <v>0.19450000000000001</v>
      </c>
      <c r="AP17" s="367">
        <v>0.23300000000000001</v>
      </c>
      <c r="AQ17" s="367">
        <v>0.23499999999999999</v>
      </c>
      <c r="AR17" s="367">
        <v>0.23394371391622651</v>
      </c>
      <c r="AS17" s="367">
        <v>0.23699999999999999</v>
      </c>
      <c r="AT17" s="367">
        <v>0.22158266885807198</v>
      </c>
      <c r="AU17" s="367">
        <v>0.21927293435744452</v>
      </c>
      <c r="AV17" s="367">
        <v>0.1855</v>
      </c>
      <c r="AW17" s="367">
        <v>0.20823628432532484</v>
      </c>
      <c r="AX17" s="367">
        <v>0.22249901179657233</v>
      </c>
      <c r="AY17" s="367">
        <v>0.21413441236719763</v>
      </c>
      <c r="AZ17" s="367">
        <v>0.20048013454592856</v>
      </c>
      <c r="BA17" s="367">
        <v>0.20470090962067164</v>
      </c>
      <c r="BB17" s="367">
        <v>0.20170254666653245</v>
      </c>
      <c r="BC17" s="367">
        <v>0.19729701006222022</v>
      </c>
      <c r="BD17" s="367">
        <v>0.19433144388238366</v>
      </c>
      <c r="BE17" s="367">
        <v>0.20387951903827811</v>
      </c>
      <c r="BF17" s="367">
        <v>0.19412523751022662</v>
      </c>
      <c r="BG17" s="367">
        <v>0.1948697149609194</v>
      </c>
      <c r="BH17" s="367">
        <v>0.18876669603252949</v>
      </c>
      <c r="BI17" s="367">
        <v>0.17906169768705887</v>
      </c>
      <c r="BJ17" s="367">
        <v>0.18397514977335136</v>
      </c>
      <c r="BK17" s="367">
        <v>0.1778994854706796</v>
      </c>
      <c r="BL17" s="367">
        <v>0.15765616631443993</v>
      </c>
      <c r="BM17" s="367">
        <v>0.16378035374054975</v>
      </c>
      <c r="BN17" s="367">
        <v>0.16567184333461435</v>
      </c>
      <c r="BO17" s="367">
        <v>0.16191935794002879</v>
      </c>
      <c r="BP17" s="367">
        <v>0.17376443731977698</v>
      </c>
      <c r="BQ17" s="367">
        <v>0.17240787372532732</v>
      </c>
      <c r="BR17" s="367">
        <v>0.16143261330186501</v>
      </c>
      <c r="BS17" s="367">
        <v>0.15897012493485635</v>
      </c>
      <c r="BT17" s="367">
        <v>0.16074328003766947</v>
      </c>
      <c r="BU17" s="367">
        <v>0.154911687791699</v>
      </c>
      <c r="BV17" s="367">
        <v>0.15518872899816083</v>
      </c>
      <c r="BW17" s="367">
        <v>0.18385954309257296</v>
      </c>
      <c r="BX17" s="367">
        <v>0.17892211519886161</v>
      </c>
      <c r="BY17" s="367">
        <v>0.18447518127724691</v>
      </c>
      <c r="BZ17" s="367">
        <v>0.18560558209573066</v>
      </c>
      <c r="CA17" s="367">
        <v>0.17931837766008912</v>
      </c>
      <c r="CB17" s="367">
        <v>0.18283231437685546</v>
      </c>
      <c r="CC17" s="367">
        <v>0.18286127053270751</v>
      </c>
      <c r="CD17" s="367">
        <v>0.18582851146685717</v>
      </c>
      <c r="CE17" s="367">
        <v>0.18744729742674993</v>
      </c>
      <c r="CF17" s="367">
        <v>0.18581599727746656</v>
      </c>
      <c r="CG17" s="367">
        <v>0.18150281278774916</v>
      </c>
      <c r="CH17" s="367">
        <v>0.18899999999999997</v>
      </c>
      <c r="CI17" s="367">
        <v>0.191</v>
      </c>
      <c r="CJ17" s="367">
        <v>0.1956400210426894</v>
      </c>
      <c r="CK17" s="367">
        <v>0.191</v>
      </c>
      <c r="CL17" s="367">
        <v>0.18476896766028428</v>
      </c>
      <c r="CM17" s="367">
        <v>0.17913374573131213</v>
      </c>
      <c r="CN17" s="367">
        <v>0.17300000000000001</v>
      </c>
      <c r="CO17" s="367">
        <v>0.18899999999999997</v>
      </c>
      <c r="CP17" s="367">
        <v>0.19</v>
      </c>
      <c r="CQ17" s="367">
        <v>0.18820345754850043</v>
      </c>
      <c r="CR17" s="367">
        <v>0.17329999999999998</v>
      </c>
      <c r="CS17" s="367">
        <v>0.17399999999999999</v>
      </c>
      <c r="CT17" s="363">
        <v>0.18899999999999997</v>
      </c>
      <c r="CU17" s="363">
        <v>0.184</v>
      </c>
      <c r="CV17" s="363">
        <v>0.19699999999999998</v>
      </c>
      <c r="CW17" s="363">
        <v>0.19399999999999998</v>
      </c>
      <c r="CX17" s="363">
        <v>0.191</v>
      </c>
      <c r="CY17" s="363">
        <v>0.188</v>
      </c>
      <c r="CZ17" s="375">
        <v>0.192</v>
      </c>
      <c r="DA17" s="363">
        <v>0.19558527822122765</v>
      </c>
      <c r="DB17" s="363">
        <v>0.18260310726599169</v>
      </c>
      <c r="DC17" s="363">
        <v>0.18915747031712002</v>
      </c>
      <c r="DD17" s="363">
        <v>0.18630743911195091</v>
      </c>
      <c r="DE17" s="363">
        <v>0.19540148679052594</v>
      </c>
      <c r="DF17" s="363">
        <v>0.20035671739866154</v>
      </c>
      <c r="DG17" s="363">
        <v>0.19002466516539812</v>
      </c>
      <c r="DH17" s="363">
        <v>0.19095220851704264</v>
      </c>
      <c r="DI17" s="363">
        <v>0.20243330201321183</v>
      </c>
      <c r="DJ17" s="363">
        <v>0.19752278943627144</v>
      </c>
      <c r="DK17" s="363">
        <v>0.1981791257594023</v>
      </c>
      <c r="DL17" s="363">
        <v>0.19412835985330218</v>
      </c>
      <c r="DM17" s="363">
        <v>0.20054014079364901</v>
      </c>
      <c r="DN17" s="363">
        <v>0.18702669156813215</v>
      </c>
      <c r="DO17" s="363">
        <v>0.20024393199944335</v>
      </c>
      <c r="DP17" s="363">
        <v>0.19523747558985527</v>
      </c>
      <c r="DQ17" s="363">
        <v>0.19088129164495046</v>
      </c>
      <c r="DR17" s="363">
        <v>0.19673765726725401</v>
      </c>
      <c r="DS17" s="363">
        <v>0.20130405589079531</v>
      </c>
      <c r="DT17" s="363">
        <v>0.19707915254181374</v>
      </c>
      <c r="DU17" s="363">
        <v>0.20048386191563133</v>
      </c>
      <c r="DV17" s="363">
        <v>0.19083203617581809</v>
      </c>
      <c r="DW17" s="363">
        <v>0.19146014890964713</v>
      </c>
      <c r="DX17" s="363">
        <v>0.1915507424420517</v>
      </c>
      <c r="DY17" s="363">
        <v>0.19383461238119071</v>
      </c>
      <c r="DZ17" s="363">
        <v>0.20087753008122206</v>
      </c>
      <c r="EA17" s="363">
        <v>0.20222260175996151</v>
      </c>
      <c r="EB17" s="363">
        <v>0.20598798028580551</v>
      </c>
      <c r="EC17" s="363">
        <v>0.19661344491891936</v>
      </c>
      <c r="ED17" s="363">
        <v>0.20175628587870753</v>
      </c>
      <c r="EE17" s="363">
        <v>0.20090415869255904</v>
      </c>
      <c r="EF17" s="363">
        <v>0.20158505221238252</v>
      </c>
      <c r="EG17" s="363">
        <v>0.2001557222211795</v>
      </c>
      <c r="EH17" s="363">
        <v>0.20358658626289208</v>
      </c>
      <c r="EI17" s="363">
        <v>0.20285123533898852</v>
      </c>
      <c r="EJ17" s="363">
        <v>0.20051382053697175</v>
      </c>
      <c r="EK17" s="363">
        <v>0.20108407282721377</v>
      </c>
      <c r="EL17" s="363">
        <v>0.20023937638929101</v>
      </c>
      <c r="EM17" s="363">
        <v>0.20073105793221616</v>
      </c>
      <c r="EN17" s="363">
        <v>0.19756096718759103</v>
      </c>
      <c r="EO17" s="363">
        <v>0.18986233184642803</v>
      </c>
      <c r="EP17" s="363">
        <v>0.19417674961701922</v>
      </c>
      <c r="EQ17" s="363">
        <v>0.19087221235829074</v>
      </c>
      <c r="ER17" s="363">
        <v>0.19121843935778776</v>
      </c>
      <c r="ES17" s="365">
        <v>0.19266637175603768</v>
      </c>
      <c r="ET17" s="365">
        <v>0.18698109746382818</v>
      </c>
      <c r="EU17" s="365">
        <v>0.17997649174563995</v>
      </c>
      <c r="EV17" s="363">
        <v>0.17762615042550828</v>
      </c>
      <c r="EW17" s="363">
        <v>0.18127382193239294</v>
      </c>
      <c r="EX17" s="363">
        <v>0.17699999999999999</v>
      </c>
      <c r="EY17" s="363">
        <v>0.17601164147558601</v>
      </c>
      <c r="EZ17" s="363">
        <v>0.17198006857783446</v>
      </c>
      <c r="FA17" s="363">
        <v>0.16899999999999998</v>
      </c>
      <c r="FB17" s="363">
        <v>0.17199999999999999</v>
      </c>
      <c r="FC17" s="363">
        <v>0.17071080657285087</v>
      </c>
      <c r="FD17" s="363">
        <v>0.17100000000000001</v>
      </c>
      <c r="FE17" s="363">
        <v>0.17450155957984873</v>
      </c>
      <c r="FF17" s="363">
        <v>0.17300000000000001</v>
      </c>
      <c r="FG17" s="363">
        <v>0.17015681066628002</v>
      </c>
      <c r="FH17" s="363">
        <v>0.17130116140843366</v>
      </c>
      <c r="FI17" s="363">
        <v>0.17046473306348889</v>
      </c>
      <c r="FJ17" s="363">
        <v>0.16877694490653602</v>
      </c>
      <c r="FK17" s="363">
        <v>0.16820307313670405</v>
      </c>
      <c r="FL17" s="365">
        <v>0.16986852518585557</v>
      </c>
      <c r="FM17" s="365">
        <v>0.16891787392077848</v>
      </c>
      <c r="FN17" s="365">
        <v>0.1693814379169197</v>
      </c>
      <c r="FO17" s="365">
        <v>0.16779121317259271</v>
      </c>
      <c r="FP17" s="365">
        <v>0.16556159902755646</v>
      </c>
      <c r="FQ17" s="365">
        <v>0.16588044763785145</v>
      </c>
      <c r="FR17" s="365">
        <v>0.16333113138243266</v>
      </c>
      <c r="FS17" s="365">
        <v>0.16315709765219533</v>
      </c>
      <c r="FT17" s="365">
        <v>0.15755058792263255</v>
      </c>
      <c r="FU17" s="365">
        <v>0.16484005758280243</v>
      </c>
      <c r="FV17" s="365">
        <v>0.16420120668353358</v>
      </c>
      <c r="FW17" s="365">
        <v>0.15957460540753371</v>
      </c>
      <c r="FX17" s="365">
        <v>0.15794724913523056</v>
      </c>
      <c r="FY17" s="365">
        <v>0.14751736564685747</v>
      </c>
      <c r="FZ17" s="365">
        <v>0.15430643313700557</v>
      </c>
      <c r="GA17" s="365">
        <v>0.15396286419668523</v>
      </c>
      <c r="GB17" s="365">
        <v>0.15363993713423951</v>
      </c>
      <c r="GC17" s="365">
        <v>0.14969481858072872</v>
      </c>
      <c r="GD17" s="365">
        <v>0.14791469753395683</v>
      </c>
      <c r="GE17" s="365">
        <v>0.14756931881693222</v>
      </c>
      <c r="GF17" s="365">
        <v>0.14579319504622187</v>
      </c>
      <c r="GG17" s="365">
        <v>0.14404796753226362</v>
      </c>
      <c r="GH17" s="365">
        <v>0.1442669714654258</v>
      </c>
      <c r="GI17" s="365">
        <v>0.14342407389523515</v>
      </c>
      <c r="GJ17" s="365">
        <v>0.14520909538676258</v>
      </c>
      <c r="GK17" s="365">
        <v>0.14286499462139499</v>
      </c>
      <c r="GL17" s="365">
        <v>0.14446541700622462</v>
      </c>
      <c r="GM17" s="365">
        <v>0.14306733816052569</v>
      </c>
      <c r="GN17" s="365">
        <v>0.1455457825234103</v>
      </c>
      <c r="GO17" s="365">
        <v>0.14613623742546009</v>
      </c>
      <c r="GP17" s="365">
        <v>0.14811109052331095</v>
      </c>
      <c r="GQ17" s="365">
        <v>0.14617285113054015</v>
      </c>
      <c r="GR17" s="365">
        <v>0.14273976869636615</v>
      </c>
      <c r="GS17" s="365">
        <v>0.14728526391063293</v>
      </c>
      <c r="GT17" s="365">
        <v>0.14703018720885383</v>
      </c>
      <c r="GU17" s="365">
        <v>0.15121977932193725</v>
      </c>
      <c r="GV17" s="365">
        <v>0.15314050282293559</v>
      </c>
      <c r="GW17" s="365">
        <v>0.15715656849363335</v>
      </c>
      <c r="GX17" s="365">
        <v>0.16066535998316817</v>
      </c>
      <c r="GY17" s="365">
        <v>0.15986064958869847</v>
      </c>
      <c r="GZ17" s="365">
        <v>0.16694368007430516</v>
      </c>
      <c r="HA17" s="365">
        <v>0.16918513872919852</v>
      </c>
      <c r="HB17" s="365">
        <v>0.16887758116826329</v>
      </c>
      <c r="HC17" s="365">
        <v>0.16853427221589151</v>
      </c>
      <c r="HD17" s="365">
        <v>0.16317176683401613</v>
      </c>
      <c r="HE17" s="365">
        <v>0.16435585425708049</v>
      </c>
      <c r="HF17" s="365">
        <v>0.16811530003702424</v>
      </c>
      <c r="HG17" s="365">
        <v>0.16670584488112589</v>
      </c>
      <c r="HH17" s="369">
        <v>0.166216446393295</v>
      </c>
      <c r="HI17" s="369">
        <v>0.167385761549942</v>
      </c>
      <c r="HJ17" s="369">
        <v>0.16972163810937299</v>
      </c>
      <c r="HK17" s="370">
        <v>0.17004299611218199</v>
      </c>
      <c r="HL17" s="370">
        <v>0.17035899303521199</v>
      </c>
      <c r="HM17" s="370">
        <v>0.17151548448079701</v>
      </c>
      <c r="HN17" s="370">
        <v>0.16873030230688801</v>
      </c>
      <c r="HO17" s="365">
        <v>0.17087991926090601</v>
      </c>
      <c r="HP17" s="365">
        <v>0.16830396474189499</v>
      </c>
      <c r="HQ17" s="364">
        <v>0.16956524592714001</v>
      </c>
      <c r="HR17" s="365">
        <v>0.17072346781997</v>
      </c>
      <c r="HS17" s="365">
        <v>0.17027611685109101</v>
      </c>
      <c r="HT17" s="365">
        <v>0.17003197566495801</v>
      </c>
      <c r="HU17" s="365">
        <v>0.169126786511274</v>
      </c>
      <c r="HV17" s="365">
        <v>0.16942319097855299</v>
      </c>
      <c r="HW17" s="365">
        <v>0.1706</v>
      </c>
      <c r="HX17" s="365">
        <v>0.16953088146593201</v>
      </c>
      <c r="HY17" s="365">
        <v>0.17199921363548101</v>
      </c>
      <c r="HZ17" s="365">
        <v>0.17177704188066101</v>
      </c>
    </row>
    <row r="18" spans="1:234" ht="15" customHeight="1">
      <c r="A18" s="366" t="s">
        <v>160</v>
      </c>
      <c r="B18" s="367"/>
      <c r="C18" s="367"/>
      <c r="D18" s="367"/>
      <c r="E18" s="367"/>
      <c r="F18" s="367"/>
      <c r="G18" s="367"/>
      <c r="H18" s="367"/>
      <c r="I18" s="367"/>
      <c r="J18" s="367"/>
      <c r="K18" s="367"/>
      <c r="L18" s="367"/>
      <c r="M18" s="367"/>
      <c r="N18" s="367"/>
      <c r="O18" s="367"/>
      <c r="P18" s="367"/>
      <c r="Q18" s="367"/>
      <c r="R18" s="367"/>
      <c r="S18" s="367"/>
      <c r="T18" s="367">
        <v>6.4000000000000001E-2</v>
      </c>
      <c r="U18" s="367">
        <v>6.4000000000000001E-2</v>
      </c>
      <c r="V18" s="367">
        <v>6.4000000000000001E-2</v>
      </c>
      <c r="W18" s="367">
        <v>7.400000000000001E-2</v>
      </c>
      <c r="X18" s="367">
        <v>8.4000000000000005E-2</v>
      </c>
      <c r="Y18" s="367">
        <v>8.4000000000000005E-2</v>
      </c>
      <c r="Z18" s="367">
        <v>8.4000000000000005E-2</v>
      </c>
      <c r="AA18" s="367">
        <v>8.4000000000000005E-2</v>
      </c>
      <c r="AB18" s="367">
        <v>9.7500000000000003E-2</v>
      </c>
      <c r="AC18" s="367">
        <v>9.7500000000000003E-2</v>
      </c>
      <c r="AD18" s="367">
        <v>9.7500000000000003E-2</v>
      </c>
      <c r="AE18" s="367">
        <v>9.7500000000000003E-2</v>
      </c>
      <c r="AF18" s="367">
        <v>9.7500000000000003E-2</v>
      </c>
      <c r="AG18" s="367">
        <v>9.7500000000000003E-2</v>
      </c>
      <c r="AH18" s="367">
        <v>0.10249999999999999</v>
      </c>
      <c r="AI18" s="367">
        <v>0.10249999999999999</v>
      </c>
      <c r="AJ18" s="367">
        <v>9.7500000000000003E-2</v>
      </c>
      <c r="AK18" s="367">
        <v>9.7500000000000003E-2</v>
      </c>
      <c r="AL18" s="367">
        <v>9.7500000000000003E-2</v>
      </c>
      <c r="AM18" s="367">
        <v>9.7500000000000003E-2</v>
      </c>
      <c r="AN18" s="367">
        <v>0.14000000000000001</v>
      </c>
      <c r="AO18" s="367">
        <v>0.14000000000000001</v>
      </c>
      <c r="AP18" s="367">
        <v>0.1275</v>
      </c>
      <c r="AQ18" s="367">
        <v>0.115</v>
      </c>
      <c r="AR18" s="367">
        <v>0.115</v>
      </c>
      <c r="AS18" s="367">
        <v>0.115</v>
      </c>
      <c r="AT18" s="367">
        <v>0.1</v>
      </c>
      <c r="AU18" s="367">
        <v>0.1</v>
      </c>
      <c r="AV18" s="367">
        <v>0.1</v>
      </c>
      <c r="AW18" s="367">
        <v>0.1</v>
      </c>
      <c r="AX18" s="367">
        <v>0.1</v>
      </c>
      <c r="AY18" s="367">
        <v>0.1</v>
      </c>
      <c r="AZ18" s="367">
        <v>0.1</v>
      </c>
      <c r="BA18" s="367">
        <v>0.1</v>
      </c>
      <c r="BB18" s="367">
        <v>0.11</v>
      </c>
      <c r="BC18" s="367">
        <v>0.11</v>
      </c>
      <c r="BD18" s="367">
        <v>0.11</v>
      </c>
      <c r="BE18" s="367">
        <v>0.11</v>
      </c>
      <c r="BF18" s="367">
        <v>0.11</v>
      </c>
      <c r="BG18" s="367">
        <v>0.11</v>
      </c>
      <c r="BH18" s="367">
        <v>0.11</v>
      </c>
      <c r="BI18" s="367">
        <v>0.11</v>
      </c>
      <c r="BJ18" s="367">
        <v>0.11</v>
      </c>
      <c r="BK18" s="367">
        <v>0.11</v>
      </c>
      <c r="BL18" s="367">
        <v>0.11</v>
      </c>
      <c r="BM18" s="367">
        <v>0.115</v>
      </c>
      <c r="BN18" s="367">
        <v>0.115</v>
      </c>
      <c r="BO18" s="367">
        <v>0.115</v>
      </c>
      <c r="BP18" s="367">
        <v>0.115</v>
      </c>
      <c r="BQ18" s="367">
        <v>0.11749999999999999</v>
      </c>
      <c r="BR18" s="367">
        <v>0.11749999999999999</v>
      </c>
      <c r="BS18" s="367">
        <v>0.1225</v>
      </c>
      <c r="BT18" s="367">
        <v>0.1225</v>
      </c>
      <c r="BU18" s="367">
        <v>0.1225</v>
      </c>
      <c r="BV18" s="367">
        <v>0.1225</v>
      </c>
      <c r="BW18" s="367">
        <v>0.1225</v>
      </c>
      <c r="BX18" s="367">
        <v>0.1275</v>
      </c>
      <c r="BY18" s="367">
        <v>0.13250000000000001</v>
      </c>
      <c r="BZ18" s="367">
        <v>0.13250000000000001</v>
      </c>
      <c r="CA18" s="367">
        <v>0.13250000000000001</v>
      </c>
      <c r="CB18" s="367">
        <v>0.13250000000000001</v>
      </c>
      <c r="CC18" s="367">
        <v>0.13250000000000001</v>
      </c>
      <c r="CD18" s="367">
        <v>0.13250000000000001</v>
      </c>
      <c r="CE18" s="367">
        <v>0.13250000000000001</v>
      </c>
      <c r="CF18" s="367">
        <v>0.13250000000000001</v>
      </c>
      <c r="CG18" s="367">
        <v>0.13250000000000001</v>
      </c>
      <c r="CH18" s="367">
        <v>0.125</v>
      </c>
      <c r="CI18" s="367">
        <v>0.125</v>
      </c>
      <c r="CJ18" s="367">
        <v>0.125</v>
      </c>
      <c r="CK18" s="367">
        <v>0.115</v>
      </c>
      <c r="CL18" s="367">
        <v>0.115</v>
      </c>
      <c r="CM18" s="367">
        <v>0.105</v>
      </c>
      <c r="CN18" s="367">
        <v>0.105</v>
      </c>
      <c r="CO18" s="367">
        <v>0.105</v>
      </c>
      <c r="CP18" s="367">
        <v>0.105</v>
      </c>
      <c r="CQ18" s="367">
        <v>0.105</v>
      </c>
      <c r="CR18" s="367">
        <v>0.105</v>
      </c>
      <c r="CS18" s="367">
        <v>0.105</v>
      </c>
      <c r="CT18" s="375">
        <v>0.105</v>
      </c>
      <c r="CU18" s="375">
        <v>0.105</v>
      </c>
      <c r="CV18" s="375">
        <v>0.105</v>
      </c>
      <c r="CW18" s="375">
        <v>0.105</v>
      </c>
      <c r="CX18" s="375">
        <v>0.105</v>
      </c>
      <c r="CY18" s="375">
        <v>0.105</v>
      </c>
      <c r="CZ18" s="375">
        <v>0.12</v>
      </c>
      <c r="DA18" s="375">
        <v>0.12</v>
      </c>
      <c r="DB18" s="375">
        <v>0.12</v>
      </c>
      <c r="DC18" s="375">
        <v>0.12</v>
      </c>
      <c r="DD18" s="375">
        <v>0.12</v>
      </c>
      <c r="DE18" s="375">
        <v>0.12</v>
      </c>
      <c r="DF18" s="363">
        <v>0.13</v>
      </c>
      <c r="DG18" s="363">
        <v>0.13</v>
      </c>
      <c r="DH18" s="363">
        <v>0.13</v>
      </c>
      <c r="DI18" s="363">
        <v>0.13</v>
      </c>
      <c r="DJ18" s="363">
        <v>0.13</v>
      </c>
      <c r="DK18" s="363">
        <v>0.13</v>
      </c>
      <c r="DL18" s="363">
        <v>0.13</v>
      </c>
      <c r="DM18" s="363">
        <v>0.13</v>
      </c>
      <c r="DN18" s="363">
        <v>0.13</v>
      </c>
      <c r="DO18" s="363">
        <v>0.13</v>
      </c>
      <c r="DP18" s="363">
        <v>0.13</v>
      </c>
      <c r="DQ18" s="363">
        <v>0.13</v>
      </c>
      <c r="DR18" s="363">
        <v>0.12</v>
      </c>
      <c r="DS18" s="363">
        <v>0.12</v>
      </c>
      <c r="DT18" s="363">
        <v>0.12</v>
      </c>
      <c r="DU18" s="363">
        <v>0.12</v>
      </c>
      <c r="DV18" s="363">
        <v>0.105</v>
      </c>
      <c r="DW18" s="363">
        <v>0.105</v>
      </c>
      <c r="DX18" s="363">
        <v>0.105</v>
      </c>
      <c r="DY18" s="363">
        <v>0.15</v>
      </c>
      <c r="DZ18" s="363">
        <v>0.15</v>
      </c>
      <c r="EA18" s="363">
        <v>0.15</v>
      </c>
      <c r="EB18" s="363">
        <v>0.15</v>
      </c>
      <c r="EC18" s="363">
        <v>0.14000000000000001</v>
      </c>
      <c r="ED18" s="363">
        <v>0.14000000000000001</v>
      </c>
      <c r="EE18" s="363">
        <v>0.14000000000000001</v>
      </c>
      <c r="EF18" s="363">
        <v>0.14000000000000001</v>
      </c>
      <c r="EG18" s="363">
        <v>0.14000000000000001</v>
      </c>
      <c r="EH18" s="363">
        <v>0.14000000000000001</v>
      </c>
      <c r="EI18" s="363">
        <v>0.12</v>
      </c>
      <c r="EJ18" s="363">
        <v>0.12</v>
      </c>
      <c r="EK18" s="363">
        <v>0.12</v>
      </c>
      <c r="EL18" s="363">
        <v>0.12</v>
      </c>
      <c r="EM18" s="363">
        <v>0.12</v>
      </c>
      <c r="EN18" s="363">
        <v>0.12</v>
      </c>
      <c r="EO18" s="363">
        <v>0.11</v>
      </c>
      <c r="EP18" s="363">
        <v>0.11</v>
      </c>
      <c r="EQ18" s="363">
        <v>0.11</v>
      </c>
      <c r="ER18" s="363">
        <v>0.1</v>
      </c>
      <c r="ES18" s="365">
        <v>0.1</v>
      </c>
      <c r="ET18" s="365">
        <v>0.1</v>
      </c>
      <c r="EU18" s="365">
        <v>0.1</v>
      </c>
      <c r="EV18" s="365">
        <v>0.1</v>
      </c>
      <c r="EW18" s="365">
        <v>0.1</v>
      </c>
      <c r="EX18" s="365">
        <v>0.1</v>
      </c>
      <c r="EY18" s="365">
        <v>0.1</v>
      </c>
      <c r="EZ18" s="365">
        <v>0.11</v>
      </c>
      <c r="FA18" s="365">
        <v>0.11</v>
      </c>
      <c r="FB18" s="365">
        <v>0.11</v>
      </c>
      <c r="FC18" s="365">
        <v>0.11</v>
      </c>
      <c r="FD18" s="365">
        <v>0.11</v>
      </c>
      <c r="FE18" s="365">
        <v>0.11</v>
      </c>
      <c r="FF18" s="365">
        <v>0.11</v>
      </c>
      <c r="FG18" s="365">
        <v>0.11</v>
      </c>
      <c r="FH18" s="365">
        <v>0.11</v>
      </c>
      <c r="FI18" s="365">
        <v>0.11</v>
      </c>
      <c r="FJ18" s="365">
        <v>0.11</v>
      </c>
      <c r="FK18" s="365">
        <v>0.11</v>
      </c>
      <c r="FL18" s="365">
        <v>0.11</v>
      </c>
      <c r="FM18" s="365">
        <v>0.11</v>
      </c>
      <c r="FN18" s="365">
        <v>0.11</v>
      </c>
      <c r="FO18" s="365">
        <v>0.11</v>
      </c>
      <c r="FP18" s="365">
        <v>0.1</v>
      </c>
      <c r="FQ18" s="365">
        <v>0.09</v>
      </c>
      <c r="FR18" s="365">
        <v>0.09</v>
      </c>
      <c r="FS18" s="365">
        <v>0.09</v>
      </c>
      <c r="FT18" s="365">
        <v>0.09</v>
      </c>
      <c r="FU18" s="365">
        <v>0.09</v>
      </c>
      <c r="FV18" s="365">
        <v>0.08</v>
      </c>
      <c r="FW18" s="365">
        <v>0.08</v>
      </c>
      <c r="FX18" s="365">
        <v>0.06</v>
      </c>
      <c r="FY18" s="365">
        <v>0.06</v>
      </c>
      <c r="FZ18" s="365">
        <v>0.06</v>
      </c>
      <c r="GA18" s="365">
        <v>0.06</v>
      </c>
      <c r="GB18" s="365">
        <v>0.06</v>
      </c>
      <c r="GC18" s="365">
        <v>0.06</v>
      </c>
      <c r="GD18" s="365">
        <v>0.06</v>
      </c>
      <c r="GE18" s="365">
        <v>0.06</v>
      </c>
      <c r="GF18" s="365">
        <v>0.06</v>
      </c>
      <c r="GG18" s="365">
        <v>0.06</v>
      </c>
      <c r="GH18" s="365">
        <v>0.06</v>
      </c>
      <c r="GI18" s="365">
        <v>0.06</v>
      </c>
      <c r="GJ18" s="365">
        <v>0.06</v>
      </c>
      <c r="GK18" s="365">
        <v>0.06</v>
      </c>
      <c r="GL18" s="365">
        <v>6.5000000000000002E-2</v>
      </c>
      <c r="GM18" s="365">
        <v>6.5000000000000002E-2</v>
      </c>
      <c r="GN18" s="365">
        <v>0.09</v>
      </c>
      <c r="GO18" s="365">
        <v>0.09</v>
      </c>
      <c r="GP18" s="365">
        <v>0.09</v>
      </c>
      <c r="GQ18" s="365">
        <v>0.1</v>
      </c>
      <c r="GR18" s="365">
        <v>0.1</v>
      </c>
      <c r="GS18" s="365">
        <v>0.1</v>
      </c>
      <c r="GT18" s="365">
        <v>0.12</v>
      </c>
      <c r="GU18" s="365">
        <v>0.12</v>
      </c>
      <c r="GV18" s="365">
        <v>0.12</v>
      </c>
      <c r="GW18" s="365">
        <v>0.13</v>
      </c>
      <c r="GX18" s="365">
        <v>0.13</v>
      </c>
      <c r="GY18" s="365">
        <v>0.13</v>
      </c>
      <c r="GZ18" s="365">
        <v>0.13</v>
      </c>
      <c r="HA18" s="365">
        <v>0.13</v>
      </c>
      <c r="HB18" s="365">
        <v>0.13</v>
      </c>
      <c r="HC18" s="365">
        <v>0.13</v>
      </c>
      <c r="HD18" s="365">
        <v>0.13</v>
      </c>
      <c r="HE18" s="365">
        <v>0.13</v>
      </c>
      <c r="HF18" s="365">
        <v>0.13</v>
      </c>
      <c r="HG18" s="365">
        <v>0.13</v>
      </c>
      <c r="HH18" s="365">
        <v>0.13</v>
      </c>
      <c r="HI18" s="365">
        <v>0.13</v>
      </c>
      <c r="HJ18" s="365">
        <v>0.13</v>
      </c>
      <c r="HK18" s="370">
        <v>0.13</v>
      </c>
      <c r="HL18" s="370">
        <v>0.12</v>
      </c>
      <c r="HM18" s="370">
        <v>0.12</v>
      </c>
      <c r="HN18" s="370">
        <v>0.11</v>
      </c>
      <c r="HO18" s="365">
        <v>0.11</v>
      </c>
      <c r="HP18" s="365">
        <v>0.11</v>
      </c>
      <c r="HQ18" s="364">
        <v>0.11</v>
      </c>
      <c r="HR18" s="365">
        <v>0.1</v>
      </c>
      <c r="HS18" s="365">
        <v>0.1</v>
      </c>
      <c r="HT18" s="365">
        <v>0.1</v>
      </c>
      <c r="HU18" s="365">
        <v>0.1</v>
      </c>
      <c r="HV18" s="365">
        <v>0.1</v>
      </c>
      <c r="HW18" s="365">
        <v>0.1</v>
      </c>
      <c r="HX18" s="356">
        <v>0.12</v>
      </c>
      <c r="HY18" s="379">
        <v>0.12</v>
      </c>
      <c r="HZ18" s="356">
        <v>0.12</v>
      </c>
    </row>
    <row r="19" spans="1:234" ht="15" customHeight="1">
      <c r="A19" s="358"/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358"/>
      <c r="N19" s="358"/>
      <c r="O19" s="358"/>
      <c r="P19" s="358"/>
      <c r="Q19" s="358"/>
      <c r="R19" s="358"/>
      <c r="S19" s="358"/>
      <c r="T19" s="358"/>
      <c r="U19" s="358"/>
      <c r="V19" s="358"/>
      <c r="W19" s="358"/>
      <c r="X19" s="358"/>
      <c r="Y19" s="358"/>
      <c r="Z19" s="358"/>
      <c r="AA19" s="358"/>
      <c r="AB19" s="358"/>
      <c r="AC19" s="358"/>
      <c r="AD19" s="358"/>
      <c r="AE19" s="358"/>
      <c r="AF19" s="358"/>
      <c r="AG19" s="358"/>
      <c r="AH19" s="358"/>
      <c r="AI19" s="358"/>
      <c r="AJ19" s="358"/>
      <c r="AK19" s="358"/>
      <c r="AL19" s="358"/>
      <c r="AM19" s="358"/>
      <c r="AN19" s="358"/>
      <c r="AO19" s="358"/>
      <c r="AP19" s="358"/>
      <c r="AQ19" s="358"/>
      <c r="AR19" s="358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8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8"/>
      <c r="CJ19" s="358"/>
      <c r="CK19" s="358"/>
      <c r="CL19" s="358"/>
      <c r="CM19" s="358"/>
      <c r="CN19" s="358"/>
      <c r="CO19" s="358"/>
      <c r="CP19" s="358"/>
      <c r="CQ19" s="358"/>
      <c r="CR19" s="358"/>
      <c r="CS19" s="358"/>
      <c r="CT19" s="380"/>
      <c r="CU19" s="380"/>
      <c r="CV19" s="380"/>
      <c r="CW19" s="381"/>
      <c r="CX19" s="381"/>
      <c r="CY19" s="381"/>
      <c r="CZ19" s="381"/>
      <c r="DA19" s="381"/>
      <c r="DB19" s="381"/>
      <c r="DC19" s="381"/>
      <c r="DD19" s="381"/>
      <c r="DE19" s="381"/>
      <c r="DF19" s="360"/>
      <c r="DG19" s="360"/>
      <c r="DH19" s="360"/>
      <c r="DI19" s="360"/>
      <c r="DJ19" s="360"/>
      <c r="DK19" s="360"/>
      <c r="DL19" s="360"/>
      <c r="DM19" s="360"/>
      <c r="DN19" s="360"/>
      <c r="DO19" s="360"/>
      <c r="DP19" s="360"/>
      <c r="DQ19" s="360"/>
      <c r="DR19" s="360"/>
      <c r="DS19" s="360"/>
      <c r="DT19" s="360"/>
      <c r="DU19" s="360"/>
      <c r="DV19" s="360"/>
      <c r="DW19" s="360"/>
      <c r="DX19" s="360"/>
      <c r="DY19" s="360"/>
      <c r="DZ19" s="360"/>
      <c r="EA19" s="360"/>
      <c r="EB19" s="360"/>
      <c r="EC19" s="360"/>
      <c r="ED19" s="360"/>
      <c r="EE19" s="360"/>
      <c r="EF19" s="360"/>
      <c r="EG19" s="360"/>
      <c r="EH19" s="360"/>
      <c r="EI19" s="360"/>
      <c r="EJ19" s="360"/>
      <c r="EK19" s="360"/>
      <c r="EL19" s="360"/>
      <c r="EM19" s="361"/>
      <c r="EN19" s="361"/>
      <c r="EO19" s="361"/>
      <c r="EP19" s="361"/>
      <c r="EQ19" s="361"/>
      <c r="ER19" s="361"/>
      <c r="ES19" s="361"/>
      <c r="ET19" s="361"/>
      <c r="EU19" s="361"/>
      <c r="EV19" s="361"/>
      <c r="EW19" s="361"/>
      <c r="EX19" s="361"/>
      <c r="EY19" s="361"/>
      <c r="EZ19" s="361"/>
      <c r="FA19" s="361"/>
      <c r="FB19" s="361"/>
      <c r="FC19" s="361"/>
      <c r="FD19" s="361"/>
      <c r="FE19" s="361"/>
      <c r="FF19" s="361"/>
      <c r="FG19" s="361"/>
      <c r="FH19" s="361"/>
      <c r="FI19" s="361"/>
      <c r="FJ19" s="361"/>
      <c r="FK19" s="361"/>
      <c r="FL19" s="361"/>
      <c r="FM19" s="361"/>
      <c r="FN19" s="361"/>
      <c r="FO19" s="361"/>
      <c r="FP19" s="361"/>
      <c r="FQ19" s="361"/>
      <c r="FR19" s="361"/>
      <c r="FS19" s="361"/>
      <c r="FT19" s="361"/>
      <c r="FU19" s="361"/>
      <c r="FV19" s="361"/>
      <c r="FW19" s="361"/>
      <c r="FX19" s="361"/>
      <c r="FY19" s="361"/>
      <c r="FZ19" s="361"/>
      <c r="GA19" s="361"/>
      <c r="GB19" s="361"/>
      <c r="GC19" s="361"/>
      <c r="GD19" s="361"/>
      <c r="GE19" s="361"/>
      <c r="GF19" s="361"/>
      <c r="HK19" s="377"/>
      <c r="HL19" s="377"/>
      <c r="HM19" s="377"/>
      <c r="HN19" s="377"/>
    </row>
    <row r="20" spans="1:234" ht="15" customHeight="1">
      <c r="A20" s="366" t="s">
        <v>167</v>
      </c>
      <c r="B20" s="358"/>
      <c r="C20" s="358"/>
      <c r="D20" s="358"/>
      <c r="E20" s="358"/>
      <c r="F20" s="358"/>
      <c r="G20" s="358"/>
      <c r="H20" s="358"/>
      <c r="I20" s="358"/>
      <c r="J20" s="358"/>
      <c r="K20" s="358"/>
      <c r="L20" s="358"/>
      <c r="M20" s="358"/>
      <c r="N20" s="358"/>
      <c r="O20" s="358"/>
      <c r="P20" s="358"/>
      <c r="Q20" s="358"/>
      <c r="R20" s="358"/>
      <c r="S20" s="358"/>
      <c r="T20" s="358"/>
      <c r="U20" s="358"/>
      <c r="V20" s="358"/>
      <c r="W20" s="358"/>
      <c r="X20" s="358"/>
      <c r="Y20" s="358"/>
      <c r="Z20" s="358"/>
      <c r="AA20" s="358"/>
      <c r="AB20" s="358"/>
      <c r="AC20" s="358"/>
      <c r="AD20" s="358"/>
      <c r="AE20" s="358"/>
      <c r="AF20" s="358"/>
      <c r="AG20" s="358"/>
      <c r="AH20" s="358"/>
      <c r="AI20" s="358"/>
      <c r="AJ20" s="358"/>
      <c r="AK20" s="358"/>
      <c r="AL20" s="358"/>
      <c r="AM20" s="358"/>
      <c r="AN20" s="358"/>
      <c r="AO20" s="358"/>
      <c r="AP20" s="358"/>
      <c r="AQ20" s="358"/>
      <c r="AR20" s="358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8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358"/>
      <c r="CJ20" s="358"/>
      <c r="CK20" s="358"/>
      <c r="CL20" s="358"/>
      <c r="CM20" s="358"/>
      <c r="CN20" s="358"/>
      <c r="CO20" s="358"/>
      <c r="CP20" s="358"/>
      <c r="CQ20" s="358"/>
      <c r="CR20" s="358"/>
      <c r="CS20" s="358"/>
      <c r="CT20" s="380"/>
      <c r="CU20" s="380"/>
      <c r="CV20" s="380"/>
      <c r="CW20" s="381"/>
      <c r="CX20" s="381"/>
      <c r="CY20" s="381"/>
      <c r="CZ20" s="381"/>
      <c r="DA20" s="381"/>
      <c r="DB20" s="381"/>
      <c r="DC20" s="381"/>
      <c r="DD20" s="381"/>
      <c r="DE20" s="381"/>
      <c r="DF20" s="360"/>
      <c r="DG20" s="360"/>
      <c r="DH20" s="360"/>
      <c r="DI20" s="360"/>
      <c r="DJ20" s="360"/>
      <c r="DK20" s="360"/>
      <c r="DL20" s="360"/>
      <c r="DM20" s="360"/>
      <c r="DN20" s="360"/>
      <c r="DO20" s="360"/>
      <c r="DP20" s="360"/>
      <c r="DQ20" s="360"/>
      <c r="DR20" s="360"/>
      <c r="DS20" s="360"/>
      <c r="DT20" s="360"/>
      <c r="DU20" s="360"/>
      <c r="DV20" s="360"/>
      <c r="DW20" s="360"/>
      <c r="DX20" s="360"/>
      <c r="DY20" s="360"/>
      <c r="DZ20" s="360"/>
      <c r="EA20" s="360"/>
      <c r="EB20" s="360"/>
      <c r="EC20" s="360"/>
      <c r="ED20" s="360"/>
      <c r="EE20" s="360"/>
      <c r="EF20" s="360"/>
      <c r="EG20" s="360"/>
      <c r="EH20" s="360"/>
      <c r="EI20" s="360"/>
      <c r="EJ20" s="360"/>
      <c r="EK20" s="360"/>
      <c r="EL20" s="360"/>
      <c r="EM20" s="361"/>
      <c r="EN20" s="361"/>
      <c r="EO20" s="361"/>
      <c r="EP20" s="361"/>
      <c r="EQ20" s="361"/>
      <c r="ER20" s="361"/>
      <c r="ES20" s="361"/>
      <c r="ET20" s="361"/>
      <c r="EU20" s="361"/>
      <c r="EV20" s="361"/>
      <c r="EW20" s="361"/>
      <c r="EX20" s="361"/>
      <c r="EY20" s="361"/>
      <c r="EZ20" s="361"/>
      <c r="FA20" s="361"/>
      <c r="FB20" s="382">
        <v>2628.7</v>
      </c>
      <c r="FC20" s="382">
        <v>2635.33</v>
      </c>
      <c r="FD20" s="382">
        <v>2631.51</v>
      </c>
      <c r="FE20" s="382">
        <v>2642.78</v>
      </c>
      <c r="FF20" s="382">
        <v>2649.35</v>
      </c>
      <c r="FG20" s="382">
        <v>2657.76</v>
      </c>
      <c r="FH20" s="382">
        <v>2666</v>
      </c>
      <c r="FI20" s="382">
        <v>2672</v>
      </c>
      <c r="FJ20" s="382">
        <v>2667.21</v>
      </c>
      <c r="FK20" s="382">
        <v>2701.17</v>
      </c>
      <c r="FL20" s="382">
        <v>2715.22</v>
      </c>
      <c r="FM20" s="382">
        <v>2734.33</v>
      </c>
      <c r="FN20" s="382">
        <v>2751.57</v>
      </c>
      <c r="FO20" s="382">
        <v>2762.71</v>
      </c>
      <c r="FP20" s="382">
        <v>2777.74</v>
      </c>
      <c r="FQ20" s="382">
        <v>2788.91</v>
      </c>
      <c r="FR20" s="382">
        <v>2805.97</v>
      </c>
      <c r="FS20" s="382">
        <v>2823.89</v>
      </c>
      <c r="FT20" s="382">
        <v>2844.7</v>
      </c>
      <c r="FU20" s="382">
        <v>2852.94</v>
      </c>
      <c r="FV20" s="382">
        <v>2854.72</v>
      </c>
      <c r="FW20" s="382">
        <v>2851.99</v>
      </c>
      <c r="FX20" s="382">
        <v>2849.66</v>
      </c>
      <c r="FY20" s="382">
        <v>2849.89</v>
      </c>
      <c r="FZ20" s="382">
        <v>2850.12</v>
      </c>
      <c r="GA20" s="382">
        <v>2849.27</v>
      </c>
      <c r="GB20" s="382">
        <v>2849.81</v>
      </c>
      <c r="GC20" s="382">
        <v>2850.01</v>
      </c>
      <c r="GD20" s="382">
        <v>2849.25</v>
      </c>
      <c r="GE20" s="382">
        <v>2848.87</v>
      </c>
      <c r="GF20" s="382">
        <v>2849.12</v>
      </c>
      <c r="GG20" s="382">
        <v>2849.48</v>
      </c>
      <c r="GH20" s="382">
        <v>2849.2</v>
      </c>
      <c r="GI20" s="382">
        <v>2848.85</v>
      </c>
      <c r="GJ20" s="382">
        <v>2849.21</v>
      </c>
      <c r="GK20" s="382">
        <v>2849.34</v>
      </c>
      <c r="GL20" s="382">
        <v>2850.26</v>
      </c>
      <c r="GM20" s="382">
        <v>2865.73</v>
      </c>
      <c r="GN20" s="382">
        <v>2948.46</v>
      </c>
      <c r="GO20" s="382">
        <v>3083.88</v>
      </c>
      <c r="GP20" s="382">
        <v>3120.84</v>
      </c>
      <c r="GQ20" s="382">
        <v>3134.1</v>
      </c>
      <c r="GR20" s="382">
        <v>3168.09</v>
      </c>
      <c r="GS20" s="382">
        <v>3199.28</v>
      </c>
      <c r="GT20" s="382">
        <v>3333.02</v>
      </c>
      <c r="GU20" s="382">
        <v>3389.12</v>
      </c>
      <c r="GV20" s="382">
        <v>3419.67</v>
      </c>
      <c r="GW20" s="382">
        <v>3444.6</v>
      </c>
      <c r="GX20" s="382">
        <v>3491.46</v>
      </c>
      <c r="GY20" s="382">
        <v>3521.87</v>
      </c>
      <c r="GZ20" s="382">
        <v>3518.14</v>
      </c>
      <c r="HA20" s="382">
        <v>3475.7</v>
      </c>
      <c r="HB20" s="382">
        <v>3447.5</v>
      </c>
      <c r="HC20" s="382">
        <v>3432.66</v>
      </c>
      <c r="HD20" s="382">
        <v>3454.55</v>
      </c>
      <c r="HE20" s="382">
        <v>3472.78</v>
      </c>
      <c r="HF20" s="382">
        <v>3459.5</v>
      </c>
      <c r="HG20" s="382">
        <v>3447.95</v>
      </c>
      <c r="HH20" s="383">
        <v>3432.78</v>
      </c>
      <c r="HI20" s="383">
        <v>3410.69</v>
      </c>
      <c r="HJ20" s="383">
        <v>3401.47</v>
      </c>
      <c r="HK20" s="384">
        <v>3381.89</v>
      </c>
      <c r="HL20" s="384">
        <v>3375.99</v>
      </c>
      <c r="HM20" s="384">
        <v>3377.03</v>
      </c>
      <c r="HN20" s="384">
        <v>3381.43</v>
      </c>
      <c r="HO20" s="385">
        <v>3381.05</v>
      </c>
      <c r="HP20" s="385">
        <v>3380.81</v>
      </c>
      <c r="HQ20" s="385">
        <v>3380.94</v>
      </c>
      <c r="HR20" s="385">
        <v>3380.93</v>
      </c>
      <c r="HS20" s="385">
        <v>3404.64</v>
      </c>
      <c r="HT20" s="385">
        <v>3417.77</v>
      </c>
      <c r="HU20" s="385">
        <v>3420.46</v>
      </c>
      <c r="HV20" s="385">
        <v>3448.24</v>
      </c>
      <c r="HW20" s="385">
        <v>3466.56</v>
      </c>
      <c r="HX20" s="385">
        <v>3487.61</v>
      </c>
      <c r="HY20" s="385">
        <v>3570.82</v>
      </c>
      <c r="HZ20" s="385">
        <v>3573.95</v>
      </c>
    </row>
    <row r="21" spans="1:234" ht="15" customHeight="1">
      <c r="A21" s="366"/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  <c r="AB21" s="366"/>
      <c r="AC21" s="366"/>
      <c r="AD21" s="366"/>
      <c r="AE21" s="366"/>
      <c r="AF21" s="366"/>
      <c r="AG21" s="366"/>
      <c r="AH21" s="366"/>
      <c r="AI21" s="366"/>
      <c r="AJ21" s="366"/>
      <c r="AK21" s="366"/>
      <c r="AL21" s="366"/>
      <c r="AM21" s="366"/>
      <c r="AN21" s="366"/>
      <c r="AO21" s="366"/>
      <c r="AP21" s="366"/>
      <c r="AQ21" s="366"/>
      <c r="AR21" s="366"/>
      <c r="AS21" s="366"/>
      <c r="AT21" s="366"/>
      <c r="AU21" s="366"/>
      <c r="AV21" s="366"/>
      <c r="AW21" s="366"/>
      <c r="AX21" s="366"/>
      <c r="AY21" s="366"/>
      <c r="AZ21" s="366"/>
      <c r="BA21" s="366"/>
      <c r="BB21" s="366"/>
      <c r="BC21" s="366"/>
      <c r="BD21" s="366"/>
      <c r="BE21" s="366"/>
      <c r="BF21" s="366"/>
      <c r="BG21" s="366"/>
      <c r="BH21" s="366"/>
      <c r="BI21" s="366"/>
      <c r="BJ21" s="366"/>
      <c r="BK21" s="366"/>
      <c r="BL21" s="366"/>
      <c r="BM21" s="366"/>
      <c r="BN21" s="366"/>
      <c r="BO21" s="366"/>
      <c r="BP21" s="366"/>
      <c r="BQ21" s="366"/>
      <c r="BR21" s="366"/>
      <c r="BS21" s="366"/>
      <c r="BT21" s="366"/>
      <c r="BU21" s="366"/>
      <c r="BV21" s="366"/>
      <c r="BW21" s="366"/>
      <c r="BX21" s="366"/>
      <c r="BY21" s="366"/>
      <c r="BZ21" s="366"/>
      <c r="CA21" s="366"/>
      <c r="CB21" s="366"/>
      <c r="CC21" s="366"/>
      <c r="CD21" s="366"/>
      <c r="CE21" s="366"/>
      <c r="CF21" s="366"/>
      <c r="CG21" s="366"/>
      <c r="CH21" s="366"/>
      <c r="CI21" s="366"/>
      <c r="CJ21" s="366"/>
      <c r="CK21" s="366"/>
      <c r="CL21" s="366"/>
      <c r="CM21" s="366"/>
      <c r="CN21" s="366"/>
      <c r="CO21" s="366"/>
      <c r="CP21" s="366"/>
      <c r="CQ21" s="366"/>
      <c r="CR21" s="366"/>
      <c r="CS21" s="366"/>
      <c r="CT21" s="380"/>
      <c r="CU21" s="380"/>
      <c r="CV21" s="380"/>
      <c r="CW21" s="380"/>
      <c r="CX21" s="380"/>
      <c r="CY21" s="380"/>
      <c r="CZ21" s="380"/>
      <c r="DA21" s="361"/>
      <c r="DB21" s="361"/>
      <c r="DC21" s="361"/>
      <c r="DD21" s="361"/>
      <c r="DE21" s="361"/>
      <c r="DF21" s="361"/>
      <c r="DG21" s="361"/>
      <c r="DH21" s="361"/>
      <c r="DI21" s="361"/>
      <c r="DJ21" s="361"/>
      <c r="DK21" s="361"/>
      <c r="DL21" s="361"/>
      <c r="DM21" s="361"/>
      <c r="DN21" s="361"/>
      <c r="DO21" s="361"/>
      <c r="DP21" s="361"/>
      <c r="DQ21" s="361"/>
      <c r="DR21" s="361"/>
      <c r="DS21" s="361"/>
      <c r="DT21" s="361"/>
      <c r="DU21" s="361"/>
      <c r="DV21" s="361"/>
      <c r="DW21" s="361"/>
      <c r="DX21" s="361"/>
      <c r="DY21" s="361"/>
      <c r="DZ21" s="361"/>
      <c r="EA21" s="361"/>
      <c r="EB21" s="361"/>
      <c r="EC21" s="361"/>
      <c r="ED21" s="361"/>
      <c r="EE21" s="361"/>
      <c r="EF21" s="361"/>
      <c r="EG21" s="361"/>
      <c r="EH21" s="361"/>
      <c r="EI21" s="361"/>
      <c r="EJ21" s="361"/>
      <c r="EK21" s="361"/>
      <c r="EL21" s="361"/>
      <c r="EM21" s="361"/>
      <c r="EN21" s="361"/>
      <c r="EO21" s="361"/>
      <c r="EP21" s="361"/>
      <c r="EQ21" s="361"/>
      <c r="ER21" s="361"/>
      <c r="ES21" s="361"/>
      <c r="ET21" s="361"/>
      <c r="EU21" s="361"/>
      <c r="EV21" s="361"/>
      <c r="EW21" s="361"/>
      <c r="EX21" s="361"/>
      <c r="EY21" s="361"/>
      <c r="EZ21" s="361"/>
      <c r="FA21" s="361"/>
      <c r="FB21" s="361"/>
      <c r="FC21" s="361"/>
      <c r="FD21" s="361"/>
      <c r="FE21" s="361"/>
      <c r="FF21" s="361"/>
      <c r="FG21" s="361"/>
      <c r="FH21" s="361"/>
      <c r="FI21" s="361"/>
      <c r="FJ21" s="361"/>
      <c r="FK21" s="361"/>
      <c r="FL21" s="361"/>
      <c r="FM21" s="361"/>
      <c r="FN21" s="361"/>
      <c r="FO21" s="361"/>
      <c r="FP21" s="361"/>
      <c r="FQ21" s="361"/>
      <c r="FR21" s="361"/>
      <c r="FS21" s="361"/>
      <c r="FT21" s="361"/>
      <c r="FU21" s="361"/>
      <c r="FV21" s="361"/>
      <c r="FW21" s="361"/>
      <c r="FX21" s="361"/>
      <c r="FY21" s="361"/>
      <c r="FZ21" s="361"/>
      <c r="GA21" s="361"/>
      <c r="GB21" s="361"/>
      <c r="GC21" s="361"/>
      <c r="GD21" s="361"/>
      <c r="GE21" s="361"/>
      <c r="GF21" s="361"/>
    </row>
    <row r="22" spans="1:234" ht="15" customHeight="1">
      <c r="A22" s="366"/>
      <c r="B22" s="386"/>
      <c r="C22" s="386"/>
      <c r="D22" s="386"/>
      <c r="E22" s="386"/>
      <c r="F22" s="386"/>
      <c r="G22" s="386"/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  <c r="Z22" s="386"/>
      <c r="AA22" s="386"/>
      <c r="AB22" s="386"/>
      <c r="AC22" s="386"/>
      <c r="AD22" s="386"/>
      <c r="AE22" s="386"/>
      <c r="AF22" s="386"/>
      <c r="AG22" s="386"/>
      <c r="AH22" s="386"/>
      <c r="AI22" s="386"/>
      <c r="AJ22" s="386"/>
      <c r="AK22" s="386"/>
      <c r="AL22" s="386"/>
      <c r="AM22" s="386"/>
      <c r="AN22" s="386"/>
      <c r="AO22" s="386"/>
      <c r="AP22" s="386"/>
      <c r="AQ22" s="386"/>
      <c r="AR22" s="386"/>
      <c r="AS22" s="386"/>
      <c r="AT22" s="386"/>
      <c r="AU22" s="386"/>
      <c r="AV22" s="386"/>
      <c r="AW22" s="386"/>
      <c r="AX22" s="386"/>
      <c r="AY22" s="386"/>
      <c r="AZ22" s="386"/>
      <c r="BA22" s="386"/>
      <c r="BB22" s="386"/>
      <c r="BC22" s="386"/>
      <c r="BD22" s="386"/>
      <c r="BE22" s="386"/>
      <c r="BF22" s="386"/>
      <c r="BG22" s="386"/>
      <c r="BH22" s="386"/>
      <c r="BI22" s="386"/>
      <c r="BJ22" s="386"/>
      <c r="BK22" s="386"/>
      <c r="BL22" s="386"/>
      <c r="BM22" s="386"/>
      <c r="BN22" s="386"/>
      <c r="BO22" s="386"/>
      <c r="BP22" s="386"/>
      <c r="BQ22" s="386"/>
      <c r="BR22" s="386"/>
      <c r="BS22" s="386"/>
      <c r="BT22" s="386"/>
      <c r="BU22" s="386"/>
      <c r="BV22" s="386"/>
      <c r="BW22" s="386"/>
      <c r="BX22" s="386"/>
      <c r="BY22" s="386"/>
      <c r="BZ22" s="386"/>
      <c r="CA22" s="386"/>
      <c r="CB22" s="386"/>
      <c r="CC22" s="386"/>
      <c r="CD22" s="386"/>
      <c r="CE22" s="386"/>
      <c r="CF22" s="386"/>
      <c r="CG22" s="386"/>
      <c r="CH22" s="386"/>
      <c r="CI22" s="386"/>
      <c r="CJ22" s="386"/>
      <c r="CK22" s="386"/>
      <c r="CL22" s="386"/>
      <c r="CM22" s="386"/>
      <c r="CN22" s="386"/>
      <c r="CO22" s="386"/>
      <c r="CP22" s="386"/>
      <c r="CQ22" s="386"/>
      <c r="CR22" s="386"/>
      <c r="CS22" s="386"/>
      <c r="CT22" s="386"/>
      <c r="CU22" s="386"/>
      <c r="CV22" s="386"/>
      <c r="CW22" s="386"/>
      <c r="CX22" s="386"/>
      <c r="CY22" s="386"/>
      <c r="CZ22" s="386"/>
      <c r="DA22" s="386"/>
      <c r="DB22" s="386"/>
      <c r="DC22" s="386"/>
      <c r="DD22" s="386"/>
      <c r="DE22" s="386"/>
      <c r="DF22" s="386"/>
      <c r="DG22" s="386"/>
      <c r="DH22" s="386"/>
      <c r="DI22" s="386"/>
      <c r="DJ22" s="386"/>
      <c r="DK22" s="386"/>
      <c r="DL22" s="386"/>
      <c r="DM22" s="386"/>
      <c r="DN22" s="386"/>
      <c r="DO22" s="386"/>
      <c r="DP22" s="386"/>
      <c r="DQ22" s="386"/>
      <c r="DR22" s="386"/>
      <c r="DS22" s="386"/>
      <c r="DT22" s="386"/>
      <c r="DU22" s="386"/>
      <c r="DV22" s="386"/>
      <c r="DW22" s="386"/>
      <c r="DX22" s="386"/>
      <c r="DY22" s="386"/>
      <c r="DZ22" s="386"/>
      <c r="EA22" s="386"/>
      <c r="EB22" s="386"/>
      <c r="EC22" s="386"/>
      <c r="ED22" s="386"/>
      <c r="EE22" s="386"/>
      <c r="EF22" s="386"/>
      <c r="EG22" s="386"/>
      <c r="EH22" s="386"/>
      <c r="EI22" s="386"/>
      <c r="EJ22" s="386"/>
      <c r="EK22" s="386"/>
      <c r="EL22" s="386"/>
      <c r="EM22" s="386"/>
      <c r="EN22" s="386"/>
      <c r="EO22" s="386"/>
      <c r="EP22" s="386"/>
      <c r="EQ22" s="386"/>
      <c r="ER22" s="386"/>
      <c r="ES22" s="386"/>
      <c r="ET22" s="386"/>
      <c r="EU22" s="386"/>
      <c r="EV22" s="386"/>
      <c r="EW22" s="386"/>
      <c r="EX22" s="386"/>
      <c r="EY22" s="386"/>
      <c r="EZ22" s="386"/>
      <c r="FA22" s="386"/>
      <c r="FB22" s="386"/>
      <c r="FC22" s="386"/>
      <c r="FD22" s="386"/>
      <c r="FE22" s="386"/>
      <c r="FF22" s="386"/>
      <c r="FG22" s="386"/>
      <c r="FH22" s="386"/>
      <c r="FI22" s="386"/>
      <c r="FJ22" s="386"/>
      <c r="FK22" s="386"/>
      <c r="FL22" s="386"/>
      <c r="FM22" s="386"/>
      <c r="FN22" s="386"/>
      <c r="FO22" s="386"/>
      <c r="FP22" s="386"/>
      <c r="FQ22" s="386"/>
      <c r="FR22" s="386"/>
      <c r="FS22" s="386"/>
      <c r="FT22" s="386"/>
      <c r="FU22" s="386"/>
      <c r="FV22" s="386"/>
      <c r="FW22" s="386"/>
      <c r="FX22" s="386"/>
      <c r="FY22" s="386"/>
      <c r="FZ22" s="386"/>
      <c r="GA22" s="386"/>
      <c r="GB22" s="386"/>
      <c r="GC22" s="386"/>
      <c r="GD22" s="386"/>
      <c r="GE22" s="386"/>
      <c r="GF22" s="386"/>
      <c r="GG22" s="386"/>
      <c r="GH22" s="386"/>
      <c r="GI22" s="386"/>
      <c r="GJ22" s="386"/>
      <c r="GK22" s="386"/>
      <c r="GL22" s="386"/>
      <c r="GM22" s="386"/>
      <c r="GN22" s="386"/>
      <c r="GO22" s="386"/>
      <c r="GP22" s="386"/>
      <c r="GQ22" s="386"/>
      <c r="GR22" s="386"/>
      <c r="GS22" s="386"/>
      <c r="GT22" s="386"/>
      <c r="GU22" s="386"/>
      <c r="GV22" s="386"/>
      <c r="GW22" s="386"/>
      <c r="GX22" s="386"/>
      <c r="GY22" s="386"/>
      <c r="GZ22" s="386"/>
      <c r="HA22" s="386"/>
      <c r="HB22" s="386"/>
      <c r="HC22" s="386"/>
      <c r="HD22" s="386"/>
      <c r="HE22" s="386"/>
      <c r="HF22" s="386"/>
      <c r="HG22" s="386"/>
    </row>
    <row r="23" spans="1:234" ht="15" customHeight="1">
      <c r="A23" s="358"/>
      <c r="B23" s="386"/>
      <c r="C23" s="386"/>
      <c r="D23" s="386"/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386"/>
      <c r="P23" s="386"/>
      <c r="Q23" s="386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6"/>
      <c r="AG23" s="386"/>
      <c r="AH23" s="386"/>
      <c r="AI23" s="386"/>
      <c r="AJ23" s="386"/>
      <c r="AK23" s="386"/>
      <c r="AL23" s="386"/>
      <c r="AM23" s="386"/>
      <c r="AN23" s="386"/>
      <c r="AO23" s="386"/>
      <c r="AP23" s="386"/>
      <c r="AQ23" s="386"/>
      <c r="AR23" s="386"/>
      <c r="AS23" s="386"/>
      <c r="AT23" s="386"/>
      <c r="AU23" s="386"/>
      <c r="AV23" s="386"/>
      <c r="AW23" s="386"/>
      <c r="AX23" s="386"/>
      <c r="AY23" s="386"/>
      <c r="AZ23" s="386"/>
      <c r="BA23" s="386"/>
      <c r="BB23" s="386"/>
      <c r="BC23" s="386"/>
      <c r="BD23" s="386"/>
      <c r="BE23" s="386"/>
      <c r="BF23" s="386"/>
      <c r="BG23" s="386"/>
      <c r="BH23" s="386"/>
      <c r="BI23" s="386"/>
      <c r="BJ23" s="386"/>
      <c r="BK23" s="386"/>
      <c r="BL23" s="386"/>
      <c r="BM23" s="386"/>
      <c r="BN23" s="386"/>
      <c r="BO23" s="386"/>
      <c r="BP23" s="386"/>
      <c r="BQ23" s="386"/>
      <c r="BR23" s="386"/>
      <c r="BS23" s="386"/>
      <c r="BT23" s="386"/>
      <c r="BU23" s="386"/>
      <c r="BV23" s="386"/>
      <c r="BW23" s="386"/>
      <c r="BX23" s="386"/>
      <c r="BY23" s="386"/>
      <c r="BZ23" s="386"/>
      <c r="CA23" s="386"/>
      <c r="CB23" s="386"/>
      <c r="CC23" s="386"/>
      <c r="CD23" s="386"/>
      <c r="CE23" s="386"/>
      <c r="CF23" s="386"/>
      <c r="CG23" s="386"/>
      <c r="CH23" s="386"/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E23" s="386"/>
      <c r="EF23" s="386"/>
      <c r="EG23" s="386"/>
      <c r="EH23" s="386"/>
      <c r="EI23" s="386"/>
      <c r="EJ23" s="386"/>
      <c r="EK23" s="386"/>
      <c r="EL23" s="386"/>
      <c r="EM23" s="386"/>
      <c r="EN23" s="386"/>
      <c r="EO23" s="386"/>
      <c r="EP23" s="386"/>
      <c r="EQ23" s="386"/>
      <c r="ER23" s="386"/>
      <c r="ES23" s="386"/>
      <c r="ET23" s="386"/>
      <c r="EU23" s="386"/>
      <c r="EV23" s="386"/>
      <c r="EW23" s="386"/>
      <c r="EX23" s="386"/>
      <c r="EY23" s="386"/>
      <c r="EZ23" s="386"/>
      <c r="FA23" s="386"/>
      <c r="FB23" s="386"/>
      <c r="FC23" s="386"/>
      <c r="FD23" s="386"/>
      <c r="FE23" s="386"/>
      <c r="FF23" s="386"/>
      <c r="FG23" s="386"/>
      <c r="FH23" s="386"/>
      <c r="FI23" s="386"/>
      <c r="FJ23" s="386"/>
      <c r="FK23" s="386"/>
      <c r="FL23" s="386"/>
      <c r="FM23" s="386"/>
      <c r="FN23" s="386"/>
      <c r="FO23" s="386"/>
      <c r="FP23" s="386"/>
      <c r="FQ23" s="386"/>
      <c r="FR23" s="386"/>
      <c r="FS23" s="386"/>
      <c r="FT23" s="386"/>
      <c r="FU23" s="386"/>
      <c r="FV23" s="386"/>
      <c r="FW23" s="386"/>
      <c r="FX23" s="386"/>
      <c r="FY23" s="386"/>
      <c r="FZ23" s="386"/>
      <c r="GA23" s="386"/>
      <c r="GB23" s="386"/>
      <c r="GC23" s="386"/>
      <c r="GD23" s="386"/>
      <c r="GE23" s="386"/>
      <c r="GF23" s="386"/>
      <c r="GG23" s="386"/>
      <c r="GH23" s="386"/>
      <c r="GI23" s="386"/>
      <c r="GJ23" s="386"/>
      <c r="GK23" s="386"/>
      <c r="GL23" s="386"/>
      <c r="GM23" s="386"/>
      <c r="GN23" s="386"/>
      <c r="GO23" s="386"/>
      <c r="GP23" s="386"/>
      <c r="GQ23" s="386"/>
      <c r="GR23" s="386"/>
      <c r="GS23" s="386"/>
      <c r="GT23" s="386"/>
      <c r="GU23" s="386"/>
      <c r="GV23" s="386"/>
      <c r="GW23" s="386"/>
      <c r="GX23" s="386"/>
      <c r="GY23" s="386"/>
      <c r="GZ23" s="386"/>
      <c r="HA23" s="386"/>
      <c r="HB23" s="386"/>
      <c r="HC23" s="386"/>
      <c r="HD23" s="386"/>
      <c r="HE23" s="386"/>
      <c r="HF23" s="386"/>
      <c r="HG23" s="386"/>
      <c r="HH23" s="386"/>
      <c r="HI23" s="386"/>
      <c r="HJ23" s="386"/>
      <c r="HK23" s="386"/>
      <c r="HL23" s="386"/>
      <c r="HM23" s="386"/>
      <c r="HN23" s="386"/>
      <c r="HO23" s="386"/>
      <c r="HP23" s="386"/>
      <c r="HQ23" s="386"/>
    </row>
    <row r="24" spans="1:234" ht="15" customHeight="1">
      <c r="A24" s="358"/>
      <c r="B24" s="386"/>
      <c r="C24" s="386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6"/>
      <c r="Y24" s="386"/>
      <c r="Z24" s="386"/>
      <c r="AA24" s="386"/>
      <c r="AB24" s="386"/>
      <c r="AC24" s="386"/>
      <c r="AD24" s="386"/>
      <c r="AE24" s="386"/>
      <c r="AF24" s="386"/>
      <c r="AG24" s="386"/>
      <c r="AH24" s="386"/>
      <c r="AI24" s="386"/>
      <c r="AJ24" s="386"/>
      <c r="AK24" s="386"/>
      <c r="AL24" s="386"/>
      <c r="AM24" s="386"/>
      <c r="AN24" s="386"/>
      <c r="AO24" s="386"/>
      <c r="AP24" s="386"/>
      <c r="AQ24" s="386"/>
      <c r="AR24" s="386"/>
      <c r="AS24" s="386"/>
      <c r="AT24" s="386"/>
      <c r="AU24" s="386"/>
      <c r="AV24" s="386"/>
      <c r="AW24" s="386"/>
      <c r="AX24" s="386"/>
      <c r="AY24" s="386"/>
      <c r="AZ24" s="386"/>
      <c r="BA24" s="386"/>
      <c r="BB24" s="386"/>
      <c r="BC24" s="386"/>
      <c r="BD24" s="386"/>
      <c r="BE24" s="386"/>
      <c r="BF24" s="386"/>
      <c r="BG24" s="386"/>
      <c r="BH24" s="386"/>
      <c r="BI24" s="386"/>
      <c r="BJ24" s="386"/>
      <c r="BK24" s="386"/>
      <c r="BL24" s="386"/>
      <c r="BM24" s="386"/>
      <c r="BN24" s="386"/>
      <c r="BO24" s="386"/>
      <c r="BP24" s="386"/>
      <c r="BQ24" s="386"/>
      <c r="BR24" s="386"/>
      <c r="BS24" s="386"/>
      <c r="BT24" s="386"/>
      <c r="BU24" s="386"/>
      <c r="BV24" s="386"/>
      <c r="BW24" s="386"/>
      <c r="BX24" s="386"/>
      <c r="BY24" s="386"/>
      <c r="BZ24" s="386"/>
      <c r="CA24" s="386"/>
      <c r="CB24" s="386"/>
      <c r="CC24" s="386"/>
      <c r="CD24" s="386"/>
      <c r="CE24" s="386"/>
      <c r="CF24" s="386"/>
      <c r="CG24" s="386"/>
      <c r="CH24" s="386"/>
      <c r="CI24" s="386"/>
      <c r="CJ24" s="386"/>
      <c r="CK24" s="386"/>
      <c r="CL24" s="386"/>
      <c r="CM24" s="386"/>
      <c r="CN24" s="386"/>
      <c r="CO24" s="386"/>
      <c r="CP24" s="386"/>
      <c r="CQ24" s="386"/>
      <c r="CR24" s="386"/>
      <c r="CS24" s="386"/>
      <c r="CT24" s="386"/>
      <c r="CU24" s="386"/>
      <c r="CV24" s="386"/>
      <c r="CW24" s="386"/>
      <c r="CX24" s="386"/>
      <c r="CY24" s="386"/>
      <c r="CZ24" s="386"/>
      <c r="DA24" s="386"/>
      <c r="DB24" s="386"/>
      <c r="DC24" s="386"/>
      <c r="DD24" s="386"/>
      <c r="DE24" s="386"/>
      <c r="DF24" s="386"/>
      <c r="DG24" s="386"/>
      <c r="DH24" s="386"/>
      <c r="DI24" s="386"/>
      <c r="DJ24" s="386"/>
      <c r="DK24" s="386"/>
      <c r="DL24" s="386"/>
      <c r="DM24" s="386"/>
      <c r="DN24" s="386"/>
      <c r="DO24" s="386"/>
      <c r="DP24" s="386"/>
      <c r="DQ24" s="386"/>
      <c r="DR24" s="386"/>
      <c r="DS24" s="386"/>
      <c r="DT24" s="386"/>
      <c r="DU24" s="386"/>
      <c r="DV24" s="386"/>
      <c r="DW24" s="386"/>
      <c r="DX24" s="386"/>
      <c r="DY24" s="386"/>
      <c r="DZ24" s="386"/>
      <c r="EA24" s="386"/>
      <c r="EB24" s="386"/>
      <c r="EC24" s="386"/>
      <c r="ED24" s="386"/>
      <c r="EE24" s="386"/>
      <c r="EF24" s="386"/>
      <c r="EG24" s="386"/>
      <c r="EH24" s="386"/>
      <c r="EI24" s="386"/>
      <c r="EJ24" s="386"/>
      <c r="EK24" s="386"/>
      <c r="EL24" s="386"/>
      <c r="EM24" s="386"/>
      <c r="EN24" s="386"/>
      <c r="EO24" s="386"/>
      <c r="EP24" s="386"/>
      <c r="EQ24" s="386"/>
      <c r="ER24" s="386"/>
      <c r="ES24" s="386"/>
      <c r="ET24" s="386"/>
      <c r="EU24" s="386"/>
      <c r="EV24" s="386"/>
      <c r="EW24" s="386"/>
      <c r="EX24" s="386"/>
      <c r="EY24" s="386"/>
      <c r="EZ24" s="386"/>
      <c r="FA24" s="386"/>
      <c r="FB24" s="386"/>
      <c r="FC24" s="386"/>
      <c r="FD24" s="386"/>
      <c r="FE24" s="386"/>
      <c r="FF24" s="386"/>
      <c r="FG24" s="386"/>
      <c r="FH24" s="386"/>
      <c r="FI24" s="386"/>
      <c r="FJ24" s="386"/>
      <c r="FK24" s="386"/>
      <c r="FL24" s="386"/>
      <c r="FM24" s="386"/>
      <c r="FN24" s="386"/>
      <c r="FO24" s="386"/>
      <c r="FP24" s="386"/>
      <c r="FQ24" s="386"/>
      <c r="FR24" s="386"/>
      <c r="FS24" s="386"/>
      <c r="FT24" s="386"/>
      <c r="FU24" s="386"/>
      <c r="FV24" s="386"/>
      <c r="FW24" s="386"/>
      <c r="FX24" s="386"/>
      <c r="FY24" s="386"/>
      <c r="FZ24" s="386"/>
      <c r="GA24" s="386"/>
      <c r="GB24" s="386"/>
      <c r="GC24" s="386"/>
      <c r="GD24" s="386"/>
      <c r="GE24" s="386"/>
      <c r="GF24" s="386"/>
      <c r="GG24" s="386"/>
      <c r="GH24" s="386"/>
      <c r="GI24" s="386"/>
      <c r="GJ24" s="386"/>
      <c r="GK24" s="386"/>
      <c r="GL24" s="386"/>
      <c r="GM24" s="386"/>
      <c r="GN24" s="386"/>
      <c r="GO24" s="386"/>
      <c r="GP24" s="386"/>
      <c r="GQ24" s="386"/>
      <c r="GR24" s="386"/>
      <c r="GS24" s="386"/>
      <c r="GT24" s="386"/>
      <c r="GU24" s="386"/>
      <c r="GV24" s="386"/>
      <c r="GW24" s="386"/>
      <c r="GX24" s="386"/>
      <c r="GY24" s="386"/>
      <c r="GZ24" s="386"/>
      <c r="HA24" s="386"/>
      <c r="HB24" s="386"/>
      <c r="HC24" s="386"/>
      <c r="HD24" s="386"/>
      <c r="HE24" s="386"/>
      <c r="HF24" s="386"/>
      <c r="HG24" s="386"/>
      <c r="HH24" s="386"/>
      <c r="HI24" s="386"/>
    </row>
    <row r="25" spans="1:234" ht="15" customHeight="1">
      <c r="A25" s="366"/>
      <c r="B25" s="386"/>
      <c r="C25" s="386"/>
      <c r="D25" s="386"/>
      <c r="E25" s="386"/>
      <c r="F25" s="386"/>
      <c r="G25" s="386"/>
      <c r="H25" s="386"/>
      <c r="I25" s="386"/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386"/>
      <c r="U25" s="386"/>
      <c r="V25" s="386"/>
      <c r="W25" s="386"/>
      <c r="X25" s="386"/>
      <c r="Y25" s="386"/>
      <c r="Z25" s="386"/>
      <c r="AA25" s="386"/>
      <c r="AB25" s="386"/>
      <c r="AC25" s="386"/>
      <c r="AD25" s="386"/>
      <c r="AE25" s="386"/>
      <c r="AF25" s="386"/>
      <c r="AG25" s="386"/>
      <c r="AH25" s="386"/>
      <c r="AI25" s="386"/>
      <c r="AJ25" s="386"/>
      <c r="AK25" s="386"/>
      <c r="AL25" s="386"/>
      <c r="AM25" s="386"/>
      <c r="AN25" s="386"/>
      <c r="AO25" s="386"/>
      <c r="AP25" s="386"/>
      <c r="AQ25" s="386"/>
      <c r="AR25" s="386"/>
      <c r="AS25" s="386"/>
      <c r="AT25" s="386"/>
      <c r="AU25" s="386"/>
      <c r="AV25" s="386"/>
      <c r="AW25" s="386"/>
      <c r="AX25" s="386"/>
      <c r="AY25" s="386"/>
      <c r="AZ25" s="386"/>
      <c r="BA25" s="386"/>
      <c r="BB25" s="386"/>
      <c r="BC25" s="386"/>
      <c r="BD25" s="386"/>
      <c r="BE25" s="386"/>
      <c r="BF25" s="386"/>
      <c r="BG25" s="386"/>
      <c r="BH25" s="386"/>
      <c r="BI25" s="386"/>
      <c r="BJ25" s="386"/>
      <c r="BK25" s="386"/>
      <c r="BL25" s="386"/>
      <c r="BM25" s="386"/>
      <c r="BN25" s="386"/>
      <c r="BO25" s="386"/>
      <c r="BP25" s="386"/>
      <c r="BQ25" s="386"/>
      <c r="BR25" s="386"/>
      <c r="BS25" s="386"/>
      <c r="BT25" s="386"/>
      <c r="BU25" s="386"/>
      <c r="BV25" s="386"/>
      <c r="BW25" s="386"/>
      <c r="BX25" s="386"/>
      <c r="BY25" s="386"/>
      <c r="BZ25" s="386"/>
      <c r="CA25" s="386"/>
      <c r="CB25" s="386"/>
      <c r="CC25" s="386"/>
      <c r="CD25" s="386"/>
      <c r="CE25" s="386"/>
      <c r="CF25" s="386"/>
      <c r="CG25" s="386"/>
      <c r="CH25" s="386"/>
      <c r="CI25" s="386"/>
      <c r="CJ25" s="386"/>
      <c r="CK25" s="386"/>
      <c r="CL25" s="386"/>
      <c r="CM25" s="386"/>
      <c r="CN25" s="386"/>
      <c r="CO25" s="386"/>
      <c r="CP25" s="386"/>
      <c r="CQ25" s="386"/>
      <c r="CR25" s="386"/>
      <c r="CS25" s="386"/>
      <c r="CT25" s="386"/>
      <c r="CU25" s="386"/>
      <c r="CV25" s="386"/>
      <c r="CW25" s="386"/>
      <c r="CX25" s="386"/>
      <c r="CY25" s="386"/>
      <c r="CZ25" s="386"/>
      <c r="DA25" s="386"/>
      <c r="DB25" s="386"/>
      <c r="DC25" s="386"/>
      <c r="DD25" s="386"/>
      <c r="DE25" s="386"/>
      <c r="DF25" s="386"/>
      <c r="DG25" s="386"/>
      <c r="DH25" s="386"/>
      <c r="DI25" s="386"/>
      <c r="DJ25" s="386"/>
      <c r="DK25" s="386"/>
      <c r="DL25" s="386"/>
      <c r="DM25" s="386"/>
      <c r="DN25" s="386"/>
      <c r="DO25" s="386"/>
      <c r="DP25" s="386"/>
      <c r="DQ25" s="386"/>
      <c r="DR25" s="386"/>
      <c r="DS25" s="386"/>
      <c r="DT25" s="386"/>
      <c r="DU25" s="386"/>
      <c r="DV25" s="386"/>
      <c r="DW25" s="386"/>
      <c r="DX25" s="386"/>
      <c r="DY25" s="386"/>
      <c r="DZ25" s="386"/>
      <c r="EA25" s="386"/>
      <c r="EB25" s="386"/>
      <c r="EC25" s="386"/>
      <c r="ED25" s="386"/>
      <c r="EE25" s="386"/>
      <c r="EF25" s="386"/>
      <c r="EG25" s="386"/>
      <c r="EH25" s="386"/>
      <c r="EI25" s="386"/>
      <c r="EJ25" s="386"/>
      <c r="EK25" s="386"/>
      <c r="EL25" s="386"/>
      <c r="EM25" s="386"/>
      <c r="EN25" s="386"/>
      <c r="EO25" s="386"/>
      <c r="EP25" s="386"/>
      <c r="EQ25" s="386"/>
      <c r="ER25" s="386"/>
      <c r="ES25" s="386"/>
      <c r="ET25" s="386"/>
      <c r="EU25" s="386"/>
      <c r="EV25" s="386"/>
      <c r="EW25" s="386"/>
      <c r="EX25" s="386"/>
      <c r="EY25" s="386"/>
      <c r="EZ25" s="386"/>
      <c r="FA25" s="386"/>
      <c r="FB25" s="386"/>
      <c r="FC25" s="386"/>
      <c r="FD25" s="386"/>
      <c r="FE25" s="386"/>
      <c r="FF25" s="386"/>
      <c r="FG25" s="386"/>
      <c r="FH25" s="386"/>
      <c r="FI25" s="386"/>
      <c r="FJ25" s="386"/>
      <c r="FK25" s="386"/>
      <c r="FL25" s="386"/>
      <c r="FM25" s="386"/>
      <c r="FN25" s="386"/>
      <c r="FO25" s="386"/>
      <c r="FP25" s="386"/>
      <c r="FQ25" s="386"/>
      <c r="FR25" s="386"/>
      <c r="FS25" s="386"/>
      <c r="FT25" s="386"/>
      <c r="FU25" s="386"/>
      <c r="FV25" s="386"/>
      <c r="FW25" s="386"/>
      <c r="FX25" s="386"/>
      <c r="FY25" s="386"/>
      <c r="FZ25" s="386"/>
      <c r="GA25" s="386"/>
      <c r="GB25" s="386"/>
      <c r="GC25" s="386"/>
      <c r="GD25" s="386"/>
      <c r="GE25" s="386"/>
      <c r="GF25" s="386"/>
      <c r="GG25" s="386"/>
      <c r="GH25" s="386"/>
      <c r="GI25" s="386"/>
      <c r="GJ25" s="386"/>
      <c r="GK25" s="386"/>
      <c r="GL25" s="386"/>
      <c r="GM25" s="386"/>
      <c r="GN25" s="386"/>
      <c r="GO25" s="386"/>
      <c r="GP25" s="386"/>
      <c r="GQ25" s="386"/>
      <c r="GR25" s="386"/>
      <c r="GS25" s="386"/>
      <c r="GT25" s="386"/>
      <c r="GU25" s="386"/>
      <c r="GV25" s="386"/>
      <c r="GW25" s="386"/>
      <c r="GX25" s="386"/>
      <c r="GY25" s="386"/>
      <c r="GZ25" s="386"/>
      <c r="HA25" s="386"/>
      <c r="HB25" s="386"/>
      <c r="HC25" s="386"/>
      <c r="HD25" s="386"/>
      <c r="HE25" s="386"/>
      <c r="HF25" s="386"/>
      <c r="HG25" s="386"/>
      <c r="HH25" s="386"/>
      <c r="HI25" s="386"/>
    </row>
    <row r="26" spans="1:234" ht="15" customHeight="1">
      <c r="A26" s="358"/>
      <c r="B26" s="386"/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6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386"/>
      <c r="AE26" s="386"/>
      <c r="AF26" s="386"/>
      <c r="AG26" s="386"/>
      <c r="AH26" s="386"/>
      <c r="AI26" s="386"/>
      <c r="AJ26" s="386"/>
      <c r="AK26" s="386"/>
      <c r="AL26" s="386"/>
      <c r="AM26" s="386"/>
      <c r="AN26" s="386"/>
      <c r="AO26" s="386"/>
      <c r="AP26" s="386"/>
      <c r="AQ26" s="386"/>
      <c r="AR26" s="386"/>
      <c r="AS26" s="386"/>
      <c r="AT26" s="386"/>
      <c r="AU26" s="386"/>
      <c r="AV26" s="386"/>
      <c r="AW26" s="386"/>
      <c r="AX26" s="386"/>
      <c r="AY26" s="386"/>
      <c r="AZ26" s="386"/>
      <c r="BA26" s="386"/>
      <c r="BB26" s="386"/>
      <c r="BC26" s="386"/>
      <c r="BD26" s="386"/>
      <c r="BE26" s="386"/>
      <c r="BF26" s="386"/>
      <c r="BG26" s="386"/>
      <c r="BH26" s="386"/>
      <c r="BI26" s="386"/>
      <c r="BJ26" s="386"/>
      <c r="BK26" s="386"/>
      <c r="BL26" s="386"/>
      <c r="BM26" s="386"/>
      <c r="BN26" s="386"/>
      <c r="BO26" s="386"/>
      <c r="BP26" s="386"/>
      <c r="BQ26" s="386"/>
      <c r="BR26" s="386"/>
      <c r="BS26" s="386"/>
      <c r="BT26" s="386"/>
      <c r="BU26" s="386"/>
      <c r="BV26" s="386"/>
      <c r="BW26" s="386"/>
      <c r="BX26" s="386"/>
      <c r="BY26" s="386"/>
      <c r="BZ26" s="386"/>
      <c r="CA26" s="386"/>
      <c r="CB26" s="386"/>
      <c r="CC26" s="386"/>
      <c r="CD26" s="386"/>
      <c r="CE26" s="386"/>
      <c r="CF26" s="386"/>
      <c r="CG26" s="386"/>
      <c r="CH26" s="386"/>
      <c r="CI26" s="386"/>
      <c r="CJ26" s="386"/>
      <c r="CK26" s="386"/>
      <c r="CL26" s="386"/>
      <c r="CM26" s="386"/>
      <c r="CN26" s="386"/>
      <c r="CO26" s="386"/>
      <c r="CP26" s="386"/>
      <c r="CQ26" s="386"/>
      <c r="CR26" s="386"/>
      <c r="CS26" s="386"/>
      <c r="CT26" s="386"/>
      <c r="CU26" s="386"/>
      <c r="CV26" s="386"/>
      <c r="CW26" s="386"/>
      <c r="CX26" s="386"/>
      <c r="CY26" s="386"/>
      <c r="CZ26" s="386"/>
      <c r="DA26" s="386"/>
      <c r="DB26" s="386"/>
      <c r="DC26" s="386"/>
      <c r="DD26" s="386"/>
      <c r="DE26" s="386"/>
      <c r="DF26" s="386"/>
      <c r="DG26" s="386"/>
      <c r="DH26" s="386"/>
      <c r="DI26" s="386"/>
      <c r="DJ26" s="386"/>
      <c r="DK26" s="386"/>
      <c r="DL26" s="386"/>
      <c r="DM26" s="386"/>
      <c r="DN26" s="386"/>
      <c r="DO26" s="386"/>
      <c r="DP26" s="386"/>
      <c r="DQ26" s="386"/>
      <c r="DR26" s="386"/>
      <c r="DS26" s="386"/>
      <c r="DT26" s="386"/>
      <c r="DU26" s="386"/>
      <c r="DV26" s="386"/>
      <c r="DW26" s="386"/>
      <c r="DX26" s="386"/>
      <c r="DY26" s="386"/>
      <c r="DZ26" s="386"/>
      <c r="EA26" s="386"/>
      <c r="EB26" s="386"/>
      <c r="EC26" s="386"/>
      <c r="ED26" s="386"/>
      <c r="EE26" s="386"/>
      <c r="EF26" s="386"/>
      <c r="EG26" s="386"/>
      <c r="EH26" s="386"/>
      <c r="EI26" s="386"/>
      <c r="EJ26" s="386"/>
      <c r="EK26" s="386"/>
      <c r="EL26" s="386"/>
      <c r="EM26" s="386"/>
      <c r="EN26" s="386"/>
      <c r="EO26" s="386"/>
      <c r="EP26" s="386"/>
      <c r="EQ26" s="386"/>
      <c r="ER26" s="386"/>
      <c r="ES26" s="386"/>
      <c r="ET26" s="386"/>
      <c r="EU26" s="386"/>
      <c r="EV26" s="386"/>
      <c r="EW26" s="386"/>
      <c r="EX26" s="386"/>
      <c r="EY26" s="386"/>
      <c r="EZ26" s="386"/>
      <c r="FA26" s="386"/>
      <c r="FB26" s="386"/>
      <c r="FC26" s="386"/>
      <c r="FD26" s="386"/>
      <c r="FE26" s="386"/>
      <c r="FF26" s="386"/>
      <c r="FG26" s="386"/>
      <c r="FH26" s="386"/>
      <c r="FI26" s="386"/>
      <c r="FJ26" s="386"/>
      <c r="FK26" s="386"/>
      <c r="FL26" s="386"/>
      <c r="FM26" s="386"/>
      <c r="FN26" s="386"/>
      <c r="FO26" s="386"/>
      <c r="FP26" s="386"/>
      <c r="FQ26" s="386"/>
      <c r="FR26" s="386"/>
      <c r="FS26" s="386"/>
      <c r="FT26" s="386"/>
      <c r="FU26" s="386"/>
      <c r="FV26" s="386"/>
      <c r="FW26" s="386"/>
      <c r="FX26" s="386"/>
      <c r="FY26" s="386"/>
      <c r="FZ26" s="386"/>
      <c r="GA26" s="386"/>
      <c r="GB26" s="386"/>
      <c r="GC26" s="386"/>
      <c r="GD26" s="386"/>
      <c r="GE26" s="386"/>
      <c r="GF26" s="386"/>
      <c r="GG26" s="386"/>
      <c r="GH26" s="386"/>
      <c r="GI26" s="386"/>
      <c r="GJ26" s="386"/>
      <c r="GK26" s="386"/>
      <c r="GL26" s="386"/>
      <c r="GM26" s="386"/>
      <c r="GN26" s="386"/>
      <c r="GO26" s="386"/>
      <c r="GP26" s="386"/>
      <c r="GQ26" s="386"/>
      <c r="GR26" s="386"/>
      <c r="GS26" s="386"/>
      <c r="GT26" s="386"/>
      <c r="GU26" s="386"/>
      <c r="GV26" s="386"/>
      <c r="GW26" s="386"/>
      <c r="GX26" s="386"/>
      <c r="GY26" s="386"/>
      <c r="GZ26" s="386"/>
      <c r="HA26" s="386"/>
      <c r="HB26" s="386"/>
      <c r="HC26" s="386"/>
      <c r="HD26" s="386"/>
      <c r="HE26" s="386"/>
      <c r="HF26" s="386"/>
      <c r="HG26" s="386"/>
    </row>
    <row r="27" spans="1:234" ht="15" customHeight="1">
      <c r="A27" s="358"/>
      <c r="B27" s="386"/>
      <c r="C27" s="386"/>
      <c r="D27" s="386"/>
      <c r="E27" s="386"/>
      <c r="F27" s="386"/>
      <c r="G27" s="386"/>
      <c r="H27" s="386"/>
      <c r="I27" s="386"/>
      <c r="J27" s="386"/>
      <c r="K27" s="386"/>
      <c r="L27" s="386"/>
      <c r="M27" s="386"/>
      <c r="N27" s="386"/>
      <c r="O27" s="386"/>
      <c r="P27" s="386"/>
      <c r="Q27" s="386"/>
      <c r="R27" s="386"/>
      <c r="S27" s="386"/>
      <c r="T27" s="386"/>
      <c r="U27" s="386"/>
      <c r="V27" s="386"/>
      <c r="W27" s="386"/>
      <c r="X27" s="386"/>
      <c r="Y27" s="386"/>
      <c r="Z27" s="386"/>
      <c r="AA27" s="386"/>
      <c r="AB27" s="386"/>
      <c r="AC27" s="386"/>
      <c r="AD27" s="386"/>
      <c r="AE27" s="386"/>
      <c r="AF27" s="386"/>
      <c r="AG27" s="386"/>
      <c r="AH27" s="386"/>
      <c r="AI27" s="386"/>
      <c r="AJ27" s="386"/>
      <c r="AK27" s="386"/>
      <c r="AL27" s="386"/>
      <c r="AM27" s="386"/>
      <c r="AN27" s="386"/>
      <c r="AO27" s="386"/>
      <c r="AP27" s="386"/>
      <c r="AQ27" s="386"/>
      <c r="AR27" s="386"/>
      <c r="AS27" s="386"/>
      <c r="AT27" s="386"/>
      <c r="AU27" s="386"/>
      <c r="AV27" s="386"/>
      <c r="AW27" s="386"/>
      <c r="AX27" s="386"/>
      <c r="AY27" s="386"/>
      <c r="AZ27" s="386"/>
      <c r="BA27" s="386"/>
      <c r="BB27" s="386"/>
      <c r="BC27" s="386"/>
      <c r="BD27" s="386"/>
      <c r="BE27" s="386"/>
      <c r="BF27" s="386"/>
      <c r="BG27" s="386"/>
      <c r="BH27" s="386"/>
      <c r="BI27" s="386"/>
      <c r="BJ27" s="386"/>
      <c r="BK27" s="386"/>
      <c r="BL27" s="386"/>
      <c r="BM27" s="386"/>
      <c r="BN27" s="386"/>
      <c r="BO27" s="386"/>
      <c r="BP27" s="386"/>
      <c r="BQ27" s="386"/>
      <c r="BR27" s="386"/>
      <c r="BS27" s="386"/>
      <c r="BT27" s="386"/>
      <c r="BU27" s="386"/>
      <c r="BV27" s="386"/>
      <c r="BW27" s="386"/>
      <c r="BX27" s="386"/>
      <c r="BY27" s="386"/>
      <c r="BZ27" s="386"/>
      <c r="CA27" s="386"/>
      <c r="CB27" s="386"/>
      <c r="CC27" s="386"/>
      <c r="CD27" s="386"/>
      <c r="CE27" s="386"/>
      <c r="CF27" s="386"/>
      <c r="CG27" s="386"/>
      <c r="CH27" s="386"/>
      <c r="CI27" s="386"/>
      <c r="CJ27" s="386"/>
      <c r="CK27" s="386"/>
      <c r="CL27" s="386"/>
      <c r="CM27" s="386"/>
      <c r="CN27" s="386"/>
      <c r="CO27" s="386"/>
      <c r="CP27" s="386"/>
      <c r="CQ27" s="386"/>
      <c r="CR27" s="386"/>
      <c r="CS27" s="386"/>
      <c r="CT27" s="386"/>
      <c r="CU27" s="386"/>
      <c r="CV27" s="386"/>
      <c r="CW27" s="386"/>
      <c r="CX27" s="386"/>
      <c r="CY27" s="386"/>
      <c r="CZ27" s="386"/>
      <c r="DA27" s="386"/>
      <c r="DB27" s="386"/>
      <c r="DC27" s="386"/>
      <c r="DD27" s="386"/>
      <c r="DE27" s="386"/>
      <c r="DF27" s="386"/>
      <c r="DG27" s="386"/>
      <c r="DH27" s="386"/>
      <c r="DI27" s="386"/>
      <c r="DJ27" s="386"/>
      <c r="DK27" s="386"/>
      <c r="DL27" s="386"/>
      <c r="DM27" s="386"/>
      <c r="DN27" s="386"/>
      <c r="DO27" s="386"/>
      <c r="DP27" s="386"/>
      <c r="DQ27" s="386"/>
      <c r="DR27" s="386"/>
      <c r="DS27" s="386"/>
      <c r="DT27" s="386"/>
      <c r="DU27" s="386"/>
      <c r="DV27" s="386"/>
      <c r="DW27" s="386"/>
      <c r="DX27" s="386"/>
      <c r="DY27" s="386"/>
      <c r="DZ27" s="386"/>
      <c r="EA27" s="386"/>
      <c r="EB27" s="386"/>
      <c r="EC27" s="386"/>
      <c r="ED27" s="386"/>
      <c r="EE27" s="386"/>
      <c r="EF27" s="386"/>
      <c r="EG27" s="386"/>
      <c r="EH27" s="386"/>
      <c r="EI27" s="386"/>
      <c r="EJ27" s="386"/>
      <c r="EK27" s="386"/>
      <c r="EL27" s="386"/>
      <c r="EM27" s="386"/>
      <c r="EN27" s="386"/>
      <c r="EO27" s="386"/>
      <c r="EP27" s="386"/>
      <c r="EQ27" s="386"/>
      <c r="ER27" s="386"/>
      <c r="ES27" s="386"/>
      <c r="ET27" s="386"/>
      <c r="EU27" s="386"/>
      <c r="EV27" s="386"/>
      <c r="EW27" s="386"/>
      <c r="EX27" s="386"/>
      <c r="EY27" s="386"/>
      <c r="EZ27" s="386"/>
      <c r="FA27" s="386"/>
      <c r="FB27" s="386"/>
      <c r="FC27" s="386"/>
      <c r="FD27" s="386"/>
      <c r="FE27" s="386"/>
      <c r="FF27" s="386"/>
      <c r="FG27" s="386"/>
      <c r="FH27" s="386"/>
      <c r="FI27" s="386"/>
      <c r="FJ27" s="386"/>
      <c r="FK27" s="386"/>
      <c r="FL27" s="386"/>
      <c r="FM27" s="386"/>
      <c r="FN27" s="386"/>
      <c r="FO27" s="386"/>
      <c r="FP27" s="386"/>
      <c r="FQ27" s="386"/>
      <c r="FR27" s="386"/>
      <c r="FS27" s="386"/>
      <c r="FT27" s="386"/>
      <c r="FU27" s="386"/>
      <c r="FV27" s="386"/>
      <c r="FW27" s="386"/>
      <c r="FX27" s="386"/>
      <c r="FY27" s="386"/>
      <c r="FZ27" s="386"/>
      <c r="GA27" s="386"/>
      <c r="GB27" s="386"/>
      <c r="GC27" s="386"/>
      <c r="GD27" s="386"/>
      <c r="GE27" s="386"/>
      <c r="GF27" s="386"/>
      <c r="GG27" s="386"/>
      <c r="GH27" s="386"/>
      <c r="GI27" s="386"/>
      <c r="GJ27" s="386"/>
      <c r="GK27" s="386"/>
      <c r="GL27" s="386"/>
      <c r="GM27" s="386"/>
      <c r="GN27" s="386"/>
      <c r="GO27" s="386"/>
      <c r="GP27" s="386"/>
      <c r="GQ27" s="386"/>
      <c r="GR27" s="386"/>
      <c r="GS27" s="386"/>
      <c r="GT27" s="386"/>
      <c r="GU27" s="386"/>
      <c r="GV27" s="386"/>
      <c r="GW27" s="386"/>
      <c r="GX27" s="386"/>
      <c r="GY27" s="386"/>
      <c r="GZ27" s="386"/>
      <c r="HA27" s="386"/>
      <c r="HB27" s="386"/>
      <c r="HC27" s="386"/>
      <c r="HD27" s="386"/>
      <c r="HE27" s="386"/>
      <c r="HF27" s="386"/>
      <c r="HG27" s="386"/>
    </row>
    <row r="28" spans="1:234" ht="15" customHeight="1">
      <c r="A28" s="358"/>
      <c r="B28" s="386"/>
      <c r="C28" s="386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/>
      <c r="CJ28" s="386"/>
      <c r="CK28" s="386"/>
      <c r="CL28" s="386"/>
      <c r="CM28" s="386"/>
      <c r="CN28" s="386"/>
      <c r="CO28" s="386"/>
      <c r="CP28" s="386"/>
      <c r="CQ28" s="386"/>
      <c r="CR28" s="386"/>
      <c r="CS28" s="386"/>
      <c r="CT28" s="386"/>
      <c r="CU28" s="386"/>
      <c r="CV28" s="386"/>
      <c r="CW28" s="386"/>
      <c r="CX28" s="386"/>
      <c r="CY28" s="386"/>
      <c r="CZ28" s="386"/>
      <c r="DA28" s="386"/>
      <c r="DB28" s="386"/>
      <c r="DC28" s="386"/>
      <c r="DD28" s="386"/>
      <c r="DE28" s="386"/>
      <c r="DF28" s="386"/>
      <c r="DG28" s="386"/>
      <c r="DH28" s="386"/>
      <c r="DI28" s="386"/>
      <c r="DJ28" s="386"/>
      <c r="DK28" s="386"/>
      <c r="DL28" s="386"/>
      <c r="DM28" s="386"/>
      <c r="DN28" s="386"/>
      <c r="DO28" s="386"/>
      <c r="DP28" s="386"/>
      <c r="DQ28" s="386"/>
      <c r="DR28" s="386"/>
      <c r="DS28" s="386"/>
      <c r="DT28" s="386"/>
      <c r="DU28" s="386"/>
      <c r="DV28" s="386"/>
      <c r="DW28" s="386"/>
      <c r="DX28" s="386"/>
      <c r="DY28" s="386"/>
      <c r="DZ28" s="386"/>
      <c r="EA28" s="386"/>
      <c r="EB28" s="386"/>
      <c r="EC28" s="386"/>
      <c r="ED28" s="386"/>
      <c r="EE28" s="386"/>
      <c r="EF28" s="386"/>
      <c r="EG28" s="386"/>
      <c r="EH28" s="386"/>
      <c r="EI28" s="386"/>
      <c r="EJ28" s="386"/>
      <c r="EK28" s="386"/>
      <c r="EL28" s="386"/>
      <c r="EM28" s="386"/>
      <c r="EN28" s="386"/>
      <c r="EO28" s="386"/>
      <c r="EP28" s="386"/>
      <c r="EQ28" s="386"/>
      <c r="ER28" s="386"/>
      <c r="ES28" s="386"/>
      <c r="ET28" s="386"/>
      <c r="EU28" s="386"/>
      <c r="EV28" s="386"/>
      <c r="EW28" s="386"/>
      <c r="EX28" s="386"/>
      <c r="EY28" s="386"/>
      <c r="EZ28" s="386"/>
      <c r="FA28" s="386"/>
      <c r="FB28" s="386"/>
      <c r="FC28" s="386"/>
      <c r="FD28" s="386"/>
      <c r="FE28" s="386"/>
      <c r="FF28" s="386"/>
      <c r="FG28" s="386"/>
      <c r="FH28" s="386"/>
      <c r="FI28" s="386"/>
      <c r="FJ28" s="386"/>
      <c r="FK28" s="386"/>
      <c r="FL28" s="386"/>
      <c r="FM28" s="386"/>
      <c r="FN28" s="386"/>
      <c r="FO28" s="386"/>
      <c r="FP28" s="386"/>
      <c r="FQ28" s="386"/>
      <c r="FR28" s="386"/>
      <c r="FS28" s="386"/>
      <c r="FT28" s="386"/>
      <c r="FU28" s="386"/>
      <c r="FV28" s="386"/>
      <c r="FW28" s="386"/>
      <c r="FX28" s="386"/>
      <c r="FY28" s="386"/>
      <c r="FZ28" s="386"/>
      <c r="GA28" s="386"/>
      <c r="GB28" s="386"/>
      <c r="GC28" s="386"/>
      <c r="GD28" s="386"/>
      <c r="GE28" s="386"/>
      <c r="GF28" s="386"/>
      <c r="GG28" s="386"/>
      <c r="GH28" s="386"/>
      <c r="GI28" s="386"/>
      <c r="GJ28" s="386"/>
      <c r="GK28" s="386"/>
      <c r="GL28" s="386"/>
      <c r="GM28" s="386"/>
      <c r="GN28" s="386"/>
      <c r="GO28" s="386"/>
      <c r="GP28" s="386"/>
      <c r="GQ28" s="386"/>
      <c r="GR28" s="386"/>
      <c r="GS28" s="386"/>
      <c r="GT28" s="386"/>
      <c r="GU28" s="386"/>
      <c r="GV28" s="386"/>
      <c r="GW28" s="386"/>
      <c r="GX28" s="386"/>
      <c r="GY28" s="386"/>
      <c r="GZ28" s="386"/>
      <c r="HA28" s="386"/>
      <c r="HB28" s="386"/>
      <c r="HC28" s="386"/>
      <c r="HD28" s="386"/>
      <c r="HE28" s="386"/>
      <c r="HF28" s="386"/>
      <c r="HG28" s="386"/>
    </row>
    <row r="29" spans="1:234" ht="15" customHeight="1">
      <c r="A29" s="366"/>
      <c r="B29" s="386"/>
      <c r="C29" s="386"/>
      <c r="D29" s="386"/>
      <c r="E29" s="386"/>
      <c r="F29" s="386"/>
      <c r="G29" s="386"/>
      <c r="H29" s="386"/>
      <c r="I29" s="386"/>
      <c r="J29" s="386"/>
      <c r="K29" s="386"/>
      <c r="L29" s="386"/>
      <c r="M29" s="386"/>
      <c r="N29" s="386"/>
      <c r="O29" s="386"/>
      <c r="P29" s="386"/>
      <c r="Q29" s="386"/>
      <c r="R29" s="386"/>
      <c r="S29" s="386"/>
      <c r="T29" s="386"/>
      <c r="U29" s="386"/>
      <c r="V29" s="386"/>
      <c r="W29" s="386"/>
      <c r="X29" s="386"/>
      <c r="Y29" s="386"/>
      <c r="Z29" s="386"/>
      <c r="AA29" s="386"/>
      <c r="AB29" s="386"/>
      <c r="AC29" s="386"/>
      <c r="AD29" s="386"/>
      <c r="AE29" s="386"/>
      <c r="AF29" s="386"/>
      <c r="AG29" s="386"/>
      <c r="AH29" s="386"/>
      <c r="AI29" s="386"/>
      <c r="AJ29" s="386"/>
      <c r="AK29" s="386"/>
      <c r="AL29" s="386"/>
      <c r="AM29" s="386"/>
      <c r="AN29" s="386"/>
      <c r="AO29" s="386"/>
      <c r="AP29" s="386"/>
      <c r="AQ29" s="386"/>
      <c r="AR29" s="386"/>
      <c r="AS29" s="386"/>
      <c r="AT29" s="386"/>
      <c r="AU29" s="386"/>
      <c r="AV29" s="386"/>
      <c r="AW29" s="386"/>
      <c r="AX29" s="386"/>
      <c r="AY29" s="386"/>
      <c r="AZ29" s="386"/>
      <c r="BA29" s="386"/>
      <c r="BB29" s="386"/>
      <c r="BC29" s="386"/>
      <c r="BD29" s="386"/>
      <c r="BE29" s="386"/>
      <c r="BF29" s="386"/>
      <c r="BG29" s="386"/>
      <c r="BH29" s="386"/>
      <c r="BI29" s="386"/>
      <c r="BJ29" s="386"/>
      <c r="BK29" s="386"/>
      <c r="BL29" s="386"/>
      <c r="BM29" s="386"/>
      <c r="BN29" s="386"/>
      <c r="BO29" s="386"/>
      <c r="BP29" s="386"/>
      <c r="BQ29" s="386"/>
      <c r="BR29" s="386"/>
      <c r="BS29" s="386"/>
      <c r="BT29" s="386"/>
      <c r="BU29" s="386"/>
      <c r="BV29" s="386"/>
      <c r="BW29" s="386"/>
      <c r="BX29" s="386"/>
      <c r="BY29" s="386"/>
      <c r="BZ29" s="386"/>
      <c r="CA29" s="386"/>
      <c r="CB29" s="386"/>
      <c r="CC29" s="386"/>
      <c r="CD29" s="386"/>
      <c r="CE29" s="386"/>
      <c r="CF29" s="386"/>
      <c r="CG29" s="386"/>
      <c r="CH29" s="386"/>
      <c r="CI29" s="386"/>
      <c r="CJ29" s="386"/>
      <c r="CK29" s="386"/>
      <c r="CL29" s="386"/>
      <c r="CM29" s="386"/>
      <c r="CN29" s="386"/>
      <c r="CO29" s="386"/>
      <c r="CP29" s="386"/>
      <c r="CQ29" s="386"/>
      <c r="CR29" s="386"/>
      <c r="CS29" s="386"/>
      <c r="CT29" s="386"/>
      <c r="CU29" s="386"/>
      <c r="CV29" s="386"/>
      <c r="CW29" s="386"/>
      <c r="CX29" s="386"/>
      <c r="CY29" s="386"/>
      <c r="CZ29" s="386"/>
      <c r="DA29" s="386"/>
      <c r="DB29" s="386"/>
      <c r="DC29" s="386"/>
      <c r="DD29" s="386"/>
      <c r="DE29" s="386"/>
      <c r="DF29" s="386"/>
      <c r="DG29" s="386"/>
      <c r="DH29" s="386"/>
      <c r="DI29" s="386"/>
      <c r="DJ29" s="386"/>
      <c r="DK29" s="386"/>
      <c r="DL29" s="386"/>
      <c r="DM29" s="386"/>
      <c r="DN29" s="386"/>
      <c r="DO29" s="386"/>
      <c r="DP29" s="386"/>
      <c r="DQ29" s="386"/>
      <c r="DR29" s="386"/>
      <c r="DS29" s="386"/>
      <c r="DT29" s="386"/>
      <c r="DU29" s="386"/>
      <c r="DV29" s="386"/>
      <c r="DW29" s="386"/>
      <c r="DX29" s="386"/>
      <c r="DY29" s="386"/>
      <c r="DZ29" s="386"/>
      <c r="EA29" s="386"/>
      <c r="EB29" s="386"/>
      <c r="EC29" s="386"/>
      <c r="ED29" s="386"/>
      <c r="EE29" s="386"/>
      <c r="EF29" s="386"/>
      <c r="EG29" s="386"/>
      <c r="EH29" s="386"/>
      <c r="EI29" s="386"/>
      <c r="EJ29" s="386"/>
      <c r="EK29" s="386"/>
      <c r="EL29" s="386"/>
      <c r="EM29" s="386"/>
      <c r="EN29" s="386"/>
      <c r="EO29" s="386"/>
      <c r="EP29" s="386"/>
      <c r="EQ29" s="386"/>
      <c r="ER29" s="386"/>
      <c r="ES29" s="386"/>
      <c r="ET29" s="386"/>
      <c r="EU29" s="386"/>
      <c r="EV29" s="386"/>
      <c r="EW29" s="386"/>
      <c r="EX29" s="386"/>
      <c r="EY29" s="386"/>
      <c r="EZ29" s="386"/>
      <c r="FA29" s="386"/>
      <c r="FB29" s="386"/>
      <c r="FC29" s="386"/>
      <c r="FD29" s="386"/>
      <c r="FE29" s="386"/>
      <c r="FF29" s="386"/>
      <c r="FG29" s="386"/>
      <c r="FH29" s="386"/>
      <c r="FI29" s="386"/>
      <c r="FJ29" s="386"/>
      <c r="FK29" s="386"/>
      <c r="FL29" s="386"/>
      <c r="FM29" s="386"/>
      <c r="FN29" s="386"/>
      <c r="FO29" s="386"/>
      <c r="FP29" s="386"/>
      <c r="FQ29" s="386"/>
      <c r="FR29" s="386"/>
      <c r="FS29" s="386"/>
      <c r="FT29" s="386"/>
      <c r="FU29" s="386"/>
      <c r="FV29" s="386"/>
      <c r="FW29" s="386"/>
      <c r="FX29" s="386"/>
      <c r="FY29" s="386"/>
      <c r="FZ29" s="386"/>
      <c r="GA29" s="386"/>
      <c r="GB29" s="386"/>
      <c r="GC29" s="386"/>
      <c r="GD29" s="386"/>
      <c r="GE29" s="386"/>
      <c r="GF29" s="386"/>
      <c r="GG29" s="386"/>
      <c r="GH29" s="386"/>
      <c r="GI29" s="386"/>
      <c r="GJ29" s="386"/>
      <c r="GK29" s="386"/>
      <c r="GL29" s="386"/>
      <c r="GM29" s="386"/>
      <c r="GN29" s="386"/>
      <c r="GO29" s="386"/>
      <c r="GP29" s="386"/>
      <c r="GQ29" s="386"/>
      <c r="GR29" s="386"/>
      <c r="GS29" s="386"/>
      <c r="GT29" s="386"/>
      <c r="GU29" s="386"/>
      <c r="GV29" s="386"/>
      <c r="GW29" s="386"/>
      <c r="GX29" s="386"/>
      <c r="GY29" s="386"/>
      <c r="GZ29" s="386"/>
      <c r="HA29" s="386"/>
      <c r="HB29" s="386"/>
      <c r="HC29" s="386"/>
      <c r="HD29" s="386"/>
      <c r="HE29" s="386"/>
      <c r="HF29" s="386"/>
      <c r="HG29" s="386"/>
    </row>
    <row r="30" spans="1:234" ht="15" customHeight="1">
      <c r="B30" s="386"/>
      <c r="C30" s="386"/>
      <c r="D30" s="386"/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6"/>
      <c r="S30" s="386"/>
      <c r="T30" s="386"/>
      <c r="U30" s="386"/>
      <c r="V30" s="386"/>
      <c r="W30" s="386"/>
      <c r="X30" s="386"/>
      <c r="Y30" s="386"/>
      <c r="Z30" s="386"/>
      <c r="AA30" s="386"/>
      <c r="AB30" s="386"/>
      <c r="AC30" s="386"/>
      <c r="AD30" s="386"/>
      <c r="AE30" s="386"/>
      <c r="AF30" s="386"/>
      <c r="AG30" s="386"/>
      <c r="AH30" s="386"/>
      <c r="AI30" s="386"/>
      <c r="AJ30" s="386"/>
      <c r="AK30" s="386"/>
      <c r="AL30" s="386"/>
      <c r="AM30" s="386"/>
      <c r="AN30" s="386"/>
      <c r="AO30" s="386"/>
      <c r="AP30" s="386"/>
      <c r="AQ30" s="386"/>
      <c r="AR30" s="386"/>
      <c r="AS30" s="386"/>
      <c r="AT30" s="386"/>
      <c r="AU30" s="386"/>
      <c r="AV30" s="386"/>
      <c r="AW30" s="386"/>
      <c r="AX30" s="386"/>
      <c r="AY30" s="386"/>
      <c r="AZ30" s="386"/>
      <c r="BA30" s="386"/>
      <c r="BB30" s="386"/>
      <c r="BC30" s="386"/>
      <c r="BD30" s="386"/>
      <c r="BE30" s="386"/>
      <c r="BF30" s="386"/>
      <c r="BG30" s="386"/>
      <c r="BH30" s="386"/>
      <c r="BI30" s="386"/>
      <c r="BJ30" s="386"/>
      <c r="BK30" s="386"/>
      <c r="BL30" s="386"/>
      <c r="BM30" s="386"/>
      <c r="BN30" s="386"/>
      <c r="BO30" s="386"/>
      <c r="BP30" s="386"/>
      <c r="BQ30" s="386"/>
      <c r="BR30" s="386"/>
      <c r="BS30" s="386"/>
      <c r="BT30" s="386"/>
      <c r="BU30" s="386"/>
      <c r="BV30" s="386"/>
      <c r="BW30" s="386"/>
      <c r="BX30" s="386"/>
      <c r="BY30" s="386"/>
      <c r="BZ30" s="386"/>
      <c r="CA30" s="386"/>
      <c r="CB30" s="386"/>
      <c r="CC30" s="386"/>
      <c r="CD30" s="386"/>
      <c r="CE30" s="386"/>
      <c r="CF30" s="386"/>
      <c r="CG30" s="386"/>
      <c r="CH30" s="386"/>
      <c r="CI30" s="386"/>
      <c r="CJ30" s="386"/>
      <c r="CK30" s="386"/>
      <c r="CL30" s="386"/>
      <c r="CM30" s="386"/>
      <c r="CN30" s="386"/>
      <c r="CO30" s="386"/>
      <c r="CP30" s="386"/>
      <c r="CQ30" s="386"/>
      <c r="CR30" s="386"/>
      <c r="CS30" s="386"/>
      <c r="CT30" s="386"/>
      <c r="CU30" s="386"/>
      <c r="CV30" s="386"/>
      <c r="CW30" s="386"/>
      <c r="CX30" s="386"/>
      <c r="CY30" s="386"/>
      <c r="CZ30" s="386"/>
      <c r="DA30" s="386"/>
      <c r="DB30" s="386"/>
      <c r="DC30" s="386"/>
      <c r="DD30" s="386"/>
      <c r="DE30" s="386"/>
      <c r="DF30" s="386"/>
      <c r="DG30" s="386"/>
      <c r="DH30" s="386"/>
      <c r="DI30" s="386"/>
      <c r="DJ30" s="386"/>
      <c r="DK30" s="386"/>
      <c r="DL30" s="386"/>
      <c r="DM30" s="386"/>
      <c r="DN30" s="386"/>
      <c r="DO30" s="386"/>
      <c r="DP30" s="386"/>
      <c r="DQ30" s="386"/>
      <c r="DR30" s="386"/>
      <c r="DS30" s="386"/>
      <c r="DT30" s="386"/>
      <c r="DU30" s="386"/>
      <c r="DV30" s="386"/>
      <c r="DW30" s="386"/>
      <c r="DX30" s="386"/>
      <c r="DY30" s="386"/>
      <c r="DZ30" s="386"/>
      <c r="EA30" s="386"/>
      <c r="EB30" s="386"/>
      <c r="EC30" s="386"/>
      <c r="ED30" s="386"/>
      <c r="EE30" s="386"/>
      <c r="EF30" s="386"/>
      <c r="EG30" s="386"/>
      <c r="EH30" s="386"/>
      <c r="EI30" s="386"/>
      <c r="EJ30" s="386"/>
      <c r="EK30" s="386"/>
      <c r="EL30" s="386"/>
      <c r="EM30" s="386"/>
      <c r="EN30" s="386"/>
      <c r="EO30" s="386"/>
      <c r="EP30" s="386"/>
      <c r="EQ30" s="386"/>
      <c r="ER30" s="386"/>
      <c r="ES30" s="386"/>
      <c r="ET30" s="386"/>
      <c r="EU30" s="386"/>
      <c r="EV30" s="386"/>
      <c r="EW30" s="386"/>
      <c r="EX30" s="386"/>
      <c r="EY30" s="386"/>
      <c r="EZ30" s="386"/>
      <c r="FA30" s="386"/>
      <c r="FB30" s="386"/>
      <c r="FC30" s="386"/>
      <c r="FD30" s="386"/>
      <c r="FE30" s="386"/>
      <c r="FF30" s="386"/>
      <c r="FG30" s="386"/>
      <c r="FH30" s="386"/>
      <c r="FI30" s="386"/>
      <c r="FJ30" s="386"/>
      <c r="FK30" s="386"/>
      <c r="FL30" s="386"/>
      <c r="FM30" s="386"/>
      <c r="FN30" s="386"/>
      <c r="FO30" s="386"/>
      <c r="FP30" s="386"/>
      <c r="FQ30" s="386"/>
      <c r="FR30" s="386"/>
      <c r="FS30" s="386"/>
      <c r="FT30" s="386"/>
      <c r="FU30" s="386"/>
      <c r="FV30" s="386"/>
      <c r="FW30" s="386"/>
      <c r="FX30" s="386"/>
      <c r="FY30" s="386"/>
      <c r="FZ30" s="386"/>
      <c r="GA30" s="386"/>
      <c r="GB30" s="386"/>
      <c r="GC30" s="386"/>
      <c r="GD30" s="386"/>
      <c r="GE30" s="386"/>
      <c r="GF30" s="386"/>
      <c r="GG30" s="386"/>
      <c r="GH30" s="386"/>
      <c r="GI30" s="386"/>
      <c r="GJ30" s="386"/>
      <c r="GK30" s="386"/>
      <c r="GL30" s="386"/>
      <c r="GM30" s="386"/>
      <c r="GN30" s="386"/>
      <c r="GO30" s="386"/>
      <c r="GP30" s="386"/>
      <c r="GQ30" s="386"/>
      <c r="GR30" s="386"/>
      <c r="GS30" s="386"/>
      <c r="GT30" s="386"/>
      <c r="GU30" s="386"/>
      <c r="GV30" s="386"/>
      <c r="GW30" s="386"/>
      <c r="GX30" s="386"/>
      <c r="GY30" s="386"/>
      <c r="GZ30" s="386"/>
      <c r="HA30" s="386"/>
      <c r="HB30" s="386"/>
      <c r="HC30" s="386"/>
      <c r="HD30" s="386"/>
      <c r="HE30" s="386"/>
      <c r="HF30" s="386"/>
      <c r="HG30" s="386"/>
    </row>
    <row r="31" spans="1:234" ht="15" customHeight="1">
      <c r="B31" s="386"/>
      <c r="C31" s="386"/>
      <c r="D31" s="386"/>
      <c r="E31" s="386"/>
      <c r="F31" s="386"/>
      <c r="G31" s="386"/>
      <c r="H31" s="386"/>
      <c r="I31" s="386"/>
      <c r="J31" s="386"/>
      <c r="K31" s="386"/>
      <c r="L31" s="386"/>
      <c r="M31" s="386"/>
      <c r="N31" s="386"/>
      <c r="O31" s="386"/>
      <c r="P31" s="386"/>
      <c r="Q31" s="386"/>
      <c r="R31" s="386"/>
      <c r="S31" s="386"/>
      <c r="T31" s="386"/>
      <c r="U31" s="386"/>
      <c r="V31" s="386"/>
      <c r="W31" s="386"/>
      <c r="X31" s="386"/>
      <c r="Y31" s="386"/>
      <c r="Z31" s="386"/>
      <c r="AA31" s="386"/>
      <c r="AB31" s="386"/>
      <c r="AC31" s="386"/>
      <c r="AD31" s="386"/>
      <c r="AE31" s="386"/>
      <c r="AF31" s="386"/>
      <c r="AG31" s="386"/>
      <c r="AH31" s="386"/>
      <c r="AI31" s="386"/>
      <c r="AJ31" s="386"/>
      <c r="AK31" s="386"/>
      <c r="AL31" s="386"/>
      <c r="AM31" s="386"/>
      <c r="AN31" s="386"/>
      <c r="AO31" s="386"/>
      <c r="AP31" s="386"/>
      <c r="AQ31" s="386"/>
      <c r="AR31" s="386"/>
      <c r="AS31" s="386"/>
      <c r="AT31" s="386"/>
      <c r="AU31" s="386"/>
      <c r="AV31" s="386"/>
      <c r="AW31" s="386"/>
      <c r="AX31" s="386"/>
      <c r="AY31" s="386"/>
      <c r="AZ31" s="386"/>
      <c r="BA31" s="386"/>
      <c r="BB31" s="386"/>
      <c r="BC31" s="386"/>
      <c r="BD31" s="386"/>
      <c r="BE31" s="386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  <c r="CY31" s="386"/>
      <c r="CZ31" s="386"/>
      <c r="DA31" s="386"/>
      <c r="DB31" s="386"/>
      <c r="DC31" s="386"/>
      <c r="DD31" s="386"/>
      <c r="DE31" s="386"/>
      <c r="DF31" s="386"/>
      <c r="DG31" s="386"/>
      <c r="DH31" s="386"/>
      <c r="DI31" s="386"/>
      <c r="DJ31" s="386"/>
      <c r="DK31" s="386"/>
      <c r="DL31" s="386"/>
      <c r="DM31" s="386"/>
      <c r="DN31" s="386"/>
      <c r="DO31" s="386"/>
      <c r="DP31" s="386"/>
      <c r="DQ31" s="386"/>
      <c r="DR31" s="386"/>
      <c r="DS31" s="386"/>
      <c r="DT31" s="386"/>
      <c r="DU31" s="386"/>
      <c r="DV31" s="386"/>
      <c r="DW31" s="386"/>
      <c r="DX31" s="386"/>
      <c r="DY31" s="386"/>
      <c r="DZ31" s="386"/>
      <c r="EA31" s="386"/>
      <c r="EB31" s="386"/>
      <c r="EC31" s="386"/>
      <c r="ED31" s="386"/>
      <c r="EE31" s="386"/>
      <c r="EF31" s="386"/>
      <c r="EG31" s="386"/>
      <c r="EH31" s="386"/>
      <c r="EI31" s="386"/>
      <c r="EJ31" s="386"/>
      <c r="EK31" s="386"/>
      <c r="EL31" s="386"/>
      <c r="EM31" s="386"/>
      <c r="EN31" s="386"/>
      <c r="EO31" s="386"/>
      <c r="EP31" s="386"/>
      <c r="EQ31" s="386"/>
      <c r="ER31" s="386"/>
      <c r="ES31" s="386"/>
      <c r="ET31" s="386"/>
      <c r="EU31" s="386"/>
      <c r="EV31" s="386"/>
      <c r="EW31" s="386"/>
      <c r="EX31" s="386"/>
      <c r="EY31" s="386"/>
      <c r="EZ31" s="386"/>
      <c r="FA31" s="386"/>
      <c r="FB31" s="386"/>
      <c r="FC31" s="386"/>
      <c r="FD31" s="386"/>
      <c r="FE31" s="386"/>
      <c r="FF31" s="386"/>
      <c r="FG31" s="386"/>
      <c r="FH31" s="386"/>
      <c r="FI31" s="386"/>
      <c r="FJ31" s="386"/>
      <c r="FK31" s="386"/>
      <c r="FL31" s="386"/>
      <c r="FM31" s="386"/>
      <c r="FN31" s="386"/>
      <c r="FO31" s="386"/>
      <c r="FP31" s="386"/>
      <c r="FQ31" s="386"/>
      <c r="FR31" s="386"/>
      <c r="FS31" s="386"/>
      <c r="FT31" s="386"/>
      <c r="FU31" s="386"/>
      <c r="FV31" s="386"/>
      <c r="FW31" s="386"/>
      <c r="FX31" s="386"/>
      <c r="FY31" s="386"/>
      <c r="FZ31" s="386"/>
      <c r="GA31" s="386"/>
      <c r="GB31" s="386"/>
      <c r="GC31" s="386"/>
      <c r="GD31" s="386"/>
      <c r="GE31" s="386"/>
      <c r="GF31" s="386"/>
      <c r="GG31" s="386"/>
      <c r="GH31" s="386"/>
      <c r="GI31" s="386"/>
      <c r="GJ31" s="386"/>
      <c r="GK31" s="386"/>
      <c r="GL31" s="386"/>
      <c r="GM31" s="386"/>
      <c r="GN31" s="386"/>
      <c r="GO31" s="386"/>
      <c r="GP31" s="386"/>
      <c r="GQ31" s="386"/>
      <c r="GR31" s="386"/>
      <c r="GS31" s="386"/>
      <c r="GT31" s="386"/>
      <c r="GU31" s="386"/>
      <c r="GV31" s="386"/>
      <c r="GW31" s="386"/>
      <c r="GX31" s="386"/>
      <c r="GY31" s="386"/>
      <c r="GZ31" s="386"/>
      <c r="HA31" s="386"/>
      <c r="HB31" s="386"/>
      <c r="HC31" s="386"/>
      <c r="HD31" s="386"/>
      <c r="HE31" s="386"/>
      <c r="HF31" s="386"/>
      <c r="HG31" s="386"/>
    </row>
    <row r="32" spans="1:234" ht="15" customHeight="1">
      <c r="B32" s="386"/>
      <c r="C32" s="386"/>
      <c r="D32" s="386"/>
      <c r="E32" s="386"/>
      <c r="F32" s="386"/>
      <c r="G32" s="386"/>
      <c r="H32" s="386"/>
      <c r="I32" s="386"/>
      <c r="J32" s="386"/>
      <c r="K32" s="386"/>
      <c r="L32" s="386"/>
      <c r="M32" s="386"/>
      <c r="N32" s="386"/>
      <c r="O32" s="386"/>
      <c r="P32" s="386"/>
      <c r="Q32" s="386"/>
      <c r="R32" s="386"/>
      <c r="S32" s="386"/>
      <c r="T32" s="386"/>
      <c r="U32" s="386"/>
      <c r="V32" s="386"/>
      <c r="W32" s="386"/>
      <c r="X32" s="386"/>
      <c r="Y32" s="386"/>
      <c r="Z32" s="386"/>
      <c r="AA32" s="386"/>
      <c r="AB32" s="386"/>
      <c r="AC32" s="386"/>
      <c r="AD32" s="386"/>
      <c r="AE32" s="386"/>
      <c r="AF32" s="386"/>
      <c r="AG32" s="386"/>
      <c r="AH32" s="386"/>
      <c r="AI32" s="386"/>
      <c r="AJ32" s="386"/>
      <c r="AK32" s="386"/>
      <c r="AL32" s="386"/>
      <c r="AM32" s="386"/>
      <c r="AN32" s="386"/>
      <c r="AO32" s="386"/>
      <c r="AP32" s="386"/>
      <c r="AQ32" s="386"/>
      <c r="AR32" s="386"/>
      <c r="AS32" s="386"/>
      <c r="AT32" s="386"/>
      <c r="AU32" s="386"/>
      <c r="AV32" s="386"/>
      <c r="AW32" s="386"/>
      <c r="AX32" s="386"/>
      <c r="AY32" s="386"/>
      <c r="AZ32" s="386"/>
      <c r="BA32" s="386"/>
      <c r="BB32" s="386"/>
      <c r="BC32" s="386"/>
      <c r="BD32" s="386"/>
      <c r="BE32" s="386"/>
      <c r="BF32" s="386"/>
      <c r="BG32" s="386"/>
      <c r="BH32" s="386"/>
      <c r="BI32" s="386"/>
      <c r="BJ32" s="386"/>
      <c r="BK32" s="386"/>
      <c r="BL32" s="386"/>
      <c r="BM32" s="386"/>
      <c r="BN32" s="386"/>
      <c r="BO32" s="386"/>
      <c r="BP32" s="386"/>
      <c r="BQ32" s="386"/>
      <c r="BR32" s="386"/>
      <c r="BS32" s="386"/>
      <c r="BT32" s="386"/>
      <c r="BU32" s="386"/>
      <c r="BV32" s="386"/>
      <c r="BW32" s="386"/>
      <c r="BX32" s="386"/>
      <c r="BY32" s="386"/>
      <c r="BZ32" s="386"/>
      <c r="CA32" s="386"/>
      <c r="CB32" s="386"/>
      <c r="CC32" s="386"/>
      <c r="CD32" s="386"/>
      <c r="CE32" s="386"/>
      <c r="CF32" s="386"/>
      <c r="CG32" s="386"/>
      <c r="CH32" s="386"/>
      <c r="CI32" s="386"/>
      <c r="CJ32" s="386"/>
      <c r="CK32" s="386"/>
      <c r="CL32" s="386"/>
      <c r="CM32" s="386"/>
      <c r="CN32" s="386"/>
      <c r="CO32" s="386"/>
      <c r="CP32" s="386"/>
      <c r="CQ32" s="386"/>
      <c r="CR32" s="386"/>
      <c r="CS32" s="386"/>
      <c r="CT32" s="386"/>
      <c r="CU32" s="386"/>
      <c r="CV32" s="386"/>
      <c r="CW32" s="386"/>
      <c r="CX32" s="386"/>
      <c r="CY32" s="386"/>
      <c r="CZ32" s="386"/>
      <c r="DA32" s="386"/>
      <c r="DB32" s="386"/>
      <c r="DC32" s="386"/>
      <c r="DD32" s="386"/>
      <c r="DE32" s="386"/>
      <c r="DF32" s="386"/>
      <c r="DG32" s="386"/>
      <c r="DH32" s="386"/>
      <c r="DI32" s="386"/>
      <c r="DJ32" s="386"/>
      <c r="DK32" s="386"/>
      <c r="DL32" s="386"/>
      <c r="DM32" s="386"/>
      <c r="DN32" s="386"/>
      <c r="DO32" s="386"/>
      <c r="DP32" s="386"/>
      <c r="DQ32" s="386"/>
      <c r="DR32" s="386"/>
      <c r="DS32" s="386"/>
      <c r="DT32" s="386"/>
      <c r="DU32" s="386"/>
      <c r="DV32" s="386"/>
      <c r="DW32" s="386"/>
      <c r="DX32" s="386"/>
      <c r="DY32" s="386"/>
      <c r="DZ32" s="386"/>
      <c r="EA32" s="386"/>
      <c r="EB32" s="386"/>
      <c r="EC32" s="386"/>
      <c r="ED32" s="386"/>
      <c r="EE32" s="386"/>
      <c r="EF32" s="386"/>
      <c r="EG32" s="386"/>
      <c r="EH32" s="386"/>
      <c r="EI32" s="386"/>
      <c r="EJ32" s="386"/>
      <c r="EK32" s="386"/>
      <c r="EL32" s="386"/>
      <c r="EM32" s="386"/>
      <c r="EN32" s="386"/>
      <c r="EO32" s="386"/>
      <c r="EP32" s="386"/>
      <c r="EQ32" s="386"/>
      <c r="ER32" s="386"/>
      <c r="ES32" s="386"/>
      <c r="ET32" s="386"/>
      <c r="EU32" s="386"/>
      <c r="EV32" s="386"/>
      <c r="EW32" s="386"/>
      <c r="EX32" s="386"/>
      <c r="EY32" s="386"/>
      <c r="EZ32" s="386"/>
      <c r="FA32" s="386"/>
      <c r="FB32" s="386"/>
      <c r="FC32" s="386"/>
      <c r="FD32" s="386"/>
      <c r="FE32" s="386"/>
      <c r="FF32" s="386"/>
      <c r="FG32" s="386"/>
      <c r="FH32" s="386"/>
      <c r="FI32" s="386"/>
      <c r="FJ32" s="386"/>
      <c r="FK32" s="386"/>
      <c r="FL32" s="386"/>
      <c r="FM32" s="386"/>
      <c r="FN32" s="386"/>
      <c r="FO32" s="386"/>
      <c r="FP32" s="386"/>
      <c r="FQ32" s="386"/>
      <c r="FR32" s="386"/>
      <c r="FS32" s="386"/>
      <c r="FT32" s="386"/>
      <c r="FU32" s="386"/>
      <c r="FV32" s="386"/>
      <c r="FW32" s="386"/>
      <c r="FX32" s="386"/>
      <c r="FY32" s="386"/>
      <c r="FZ32" s="386"/>
      <c r="GA32" s="386"/>
      <c r="GB32" s="386"/>
      <c r="GC32" s="386"/>
      <c r="GD32" s="386"/>
      <c r="GE32" s="386"/>
      <c r="GF32" s="386"/>
      <c r="GG32" s="386"/>
      <c r="GH32" s="386"/>
      <c r="GI32" s="386"/>
      <c r="GJ32" s="386"/>
      <c r="GK32" s="386"/>
      <c r="GL32" s="386"/>
      <c r="GM32" s="386"/>
      <c r="GN32" s="386"/>
      <c r="GO32" s="386"/>
      <c r="GP32" s="386"/>
      <c r="GQ32" s="386"/>
      <c r="GR32" s="386"/>
      <c r="GS32" s="386"/>
      <c r="GT32" s="386"/>
      <c r="GU32" s="386"/>
      <c r="GV32" s="386"/>
      <c r="GW32" s="386"/>
      <c r="GX32" s="386"/>
      <c r="GY32" s="386"/>
      <c r="GZ32" s="386"/>
      <c r="HA32" s="386"/>
      <c r="HB32" s="386"/>
      <c r="HC32" s="386"/>
      <c r="HD32" s="386"/>
      <c r="HE32" s="386"/>
      <c r="HF32" s="386"/>
      <c r="HG32" s="386"/>
    </row>
    <row r="33" spans="2:215" ht="15" customHeight="1">
      <c r="B33" s="386"/>
      <c r="C33" s="386"/>
      <c r="D33" s="386"/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 s="386"/>
      <c r="S33" s="386"/>
      <c r="T33" s="386"/>
      <c r="U33" s="386"/>
      <c r="V33" s="386"/>
      <c r="W33" s="386"/>
      <c r="X33" s="386"/>
      <c r="Y33" s="386"/>
      <c r="Z33" s="386"/>
      <c r="AA33" s="386"/>
      <c r="AB33" s="386"/>
      <c r="AC33" s="386"/>
      <c r="AD33" s="386"/>
      <c r="AE33" s="386"/>
      <c r="AF33" s="386"/>
      <c r="AG33" s="386"/>
      <c r="AH33" s="386"/>
      <c r="AI33" s="386"/>
      <c r="AJ33" s="386"/>
      <c r="AK33" s="386"/>
      <c r="AL33" s="386"/>
      <c r="AM33" s="386"/>
      <c r="AN33" s="386"/>
      <c r="AO33" s="386"/>
      <c r="AP33" s="386"/>
      <c r="AQ33" s="386"/>
      <c r="AR33" s="386"/>
      <c r="AS33" s="386"/>
      <c r="AT33" s="386"/>
      <c r="AU33" s="386"/>
      <c r="AV33" s="386"/>
      <c r="AW33" s="386"/>
      <c r="AX33" s="386"/>
      <c r="AY33" s="386"/>
      <c r="AZ33" s="386"/>
      <c r="BA33" s="386"/>
      <c r="BB33" s="386"/>
      <c r="BC33" s="386"/>
      <c r="BD33" s="386"/>
      <c r="BE33" s="386"/>
      <c r="BF33" s="386"/>
      <c r="BG33" s="386"/>
      <c r="BH33" s="386"/>
      <c r="BI33" s="386"/>
      <c r="BJ33" s="386"/>
      <c r="BK33" s="386"/>
      <c r="BL33" s="386"/>
      <c r="BM33" s="386"/>
      <c r="BN33" s="386"/>
      <c r="BO33" s="386"/>
      <c r="BP33" s="386"/>
      <c r="BQ33" s="386"/>
      <c r="BR33" s="386"/>
      <c r="BS33" s="386"/>
      <c r="BT33" s="386"/>
      <c r="BU33" s="386"/>
      <c r="BV33" s="386"/>
      <c r="BW33" s="386"/>
      <c r="BX33" s="386"/>
      <c r="BY33" s="386"/>
      <c r="BZ33" s="386"/>
      <c r="CA33" s="386"/>
      <c r="CB33" s="386"/>
      <c r="CC33" s="386"/>
      <c r="CD33" s="386"/>
      <c r="CE33" s="386"/>
      <c r="CF33" s="386"/>
      <c r="CG33" s="386"/>
      <c r="CH33" s="386"/>
      <c r="CI33" s="386"/>
      <c r="CJ33" s="386"/>
      <c r="CK33" s="386"/>
      <c r="CL33" s="386"/>
      <c r="CM33" s="386"/>
      <c r="CN33" s="386"/>
      <c r="CO33" s="386"/>
      <c r="CP33" s="386"/>
      <c r="CQ33" s="386"/>
      <c r="CR33" s="386"/>
      <c r="CS33" s="386"/>
      <c r="CT33" s="386"/>
      <c r="CU33" s="386"/>
      <c r="CV33" s="386"/>
      <c r="CW33" s="386"/>
      <c r="CX33" s="386"/>
      <c r="CY33" s="386"/>
      <c r="CZ33" s="386"/>
      <c r="DA33" s="386"/>
      <c r="DB33" s="386"/>
      <c r="DC33" s="386"/>
      <c r="DD33" s="386"/>
      <c r="DE33" s="386"/>
      <c r="DF33" s="386"/>
      <c r="DG33" s="386"/>
      <c r="DH33" s="386"/>
      <c r="DI33" s="386"/>
      <c r="DJ33" s="386"/>
      <c r="DK33" s="386"/>
      <c r="DL33" s="386"/>
      <c r="DM33" s="386"/>
      <c r="DN33" s="386"/>
      <c r="DO33" s="386"/>
      <c r="DP33" s="386"/>
      <c r="DQ33" s="386"/>
      <c r="DR33" s="386"/>
      <c r="DS33" s="386"/>
      <c r="DT33" s="386"/>
      <c r="DU33" s="386"/>
      <c r="DV33" s="386"/>
      <c r="DW33" s="386"/>
      <c r="DX33" s="386"/>
      <c r="DY33" s="386"/>
      <c r="DZ33" s="386"/>
      <c r="EA33" s="386"/>
      <c r="EB33" s="386"/>
      <c r="EC33" s="386"/>
      <c r="ED33" s="386"/>
      <c r="EE33" s="386"/>
      <c r="EF33" s="386"/>
      <c r="EG33" s="386"/>
      <c r="EH33" s="386"/>
      <c r="EI33" s="386"/>
      <c r="EJ33" s="386"/>
      <c r="EK33" s="386"/>
      <c r="EL33" s="386"/>
      <c r="EM33" s="386"/>
      <c r="EN33" s="386"/>
      <c r="EO33" s="386"/>
      <c r="EP33" s="386"/>
      <c r="EQ33" s="386"/>
      <c r="ER33" s="386"/>
      <c r="ES33" s="386"/>
      <c r="ET33" s="386"/>
      <c r="EU33" s="386"/>
      <c r="EV33" s="386"/>
      <c r="EW33" s="386"/>
      <c r="EX33" s="386"/>
      <c r="EY33" s="386"/>
      <c r="EZ33" s="386"/>
      <c r="FA33" s="386"/>
      <c r="FB33" s="386"/>
      <c r="FC33" s="386"/>
      <c r="FD33" s="386"/>
      <c r="FE33" s="386"/>
      <c r="FF33" s="386"/>
      <c r="FG33" s="386"/>
      <c r="FH33" s="386"/>
      <c r="FI33" s="386"/>
      <c r="FJ33" s="386"/>
      <c r="FK33" s="386"/>
      <c r="FL33" s="386"/>
      <c r="FM33" s="386"/>
      <c r="FN33" s="386"/>
      <c r="FO33" s="386"/>
      <c r="FP33" s="386"/>
      <c r="FQ33" s="386"/>
      <c r="FR33" s="386"/>
      <c r="FS33" s="386"/>
      <c r="FT33" s="386"/>
      <c r="FU33" s="386"/>
      <c r="FV33" s="386"/>
      <c r="FW33" s="386"/>
      <c r="FX33" s="386"/>
      <c r="FY33" s="386"/>
      <c r="FZ33" s="386"/>
      <c r="GA33" s="386"/>
      <c r="GB33" s="386"/>
      <c r="GC33" s="386"/>
      <c r="GD33" s="386"/>
      <c r="GE33" s="386"/>
      <c r="GF33" s="386"/>
      <c r="GG33" s="386"/>
      <c r="GH33" s="386"/>
      <c r="GI33" s="386"/>
      <c r="GJ33" s="386"/>
      <c r="GK33" s="386"/>
      <c r="GL33" s="386"/>
      <c r="GM33" s="386"/>
      <c r="GN33" s="386"/>
      <c r="GO33" s="386"/>
      <c r="GP33" s="386"/>
      <c r="GQ33" s="386"/>
      <c r="GR33" s="386"/>
      <c r="GS33" s="386"/>
      <c r="GT33" s="386"/>
      <c r="GU33" s="386"/>
      <c r="GV33" s="386"/>
      <c r="GW33" s="386"/>
      <c r="GX33" s="386"/>
      <c r="GY33" s="386"/>
      <c r="GZ33" s="386"/>
      <c r="HA33" s="386"/>
      <c r="HB33" s="386"/>
      <c r="HC33" s="386"/>
      <c r="HD33" s="386"/>
      <c r="HE33" s="386"/>
      <c r="HF33" s="386"/>
      <c r="HG33" s="386"/>
    </row>
    <row r="34" spans="2:215" ht="15" customHeight="1">
      <c r="B34" s="386"/>
      <c r="C34" s="386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/>
      <c r="AN34" s="386"/>
      <c r="AO34" s="386"/>
      <c r="AP34" s="386"/>
      <c r="AQ34" s="386"/>
      <c r="AR34" s="386"/>
      <c r="AS34" s="386"/>
      <c r="AT34" s="386"/>
      <c r="AU34" s="386"/>
      <c r="AV34" s="386"/>
      <c r="AW34" s="386"/>
      <c r="AX34" s="386"/>
      <c r="AY34" s="386"/>
      <c r="AZ34" s="386"/>
      <c r="BA34" s="386"/>
      <c r="BB34" s="386"/>
      <c r="BC34" s="386"/>
      <c r="BD34" s="386"/>
      <c r="BE34" s="386"/>
      <c r="BF34" s="386"/>
      <c r="BG34" s="386"/>
      <c r="BH34" s="386"/>
      <c r="BI34" s="386"/>
      <c r="BJ34" s="386"/>
      <c r="BK34" s="386"/>
      <c r="BL34" s="386"/>
      <c r="BM34" s="386"/>
      <c r="BN34" s="386"/>
      <c r="BO34" s="386"/>
      <c r="BP34" s="386"/>
      <c r="BQ34" s="386"/>
      <c r="BR34" s="386"/>
      <c r="BS34" s="386"/>
      <c r="BT34" s="386"/>
      <c r="BU34" s="386"/>
      <c r="BV34" s="386"/>
      <c r="BW34" s="386"/>
      <c r="BX34" s="386"/>
      <c r="BY34" s="386"/>
      <c r="BZ34" s="386"/>
      <c r="CA34" s="386"/>
      <c r="CB34" s="386"/>
      <c r="CC34" s="386"/>
      <c r="CD34" s="386"/>
      <c r="CE34" s="386"/>
      <c r="CF34" s="386"/>
      <c r="CG34" s="386"/>
      <c r="CH34" s="386"/>
      <c r="CI34" s="386"/>
      <c r="CJ34" s="386"/>
      <c r="CK34" s="386"/>
      <c r="CL34" s="386"/>
      <c r="CM34" s="386"/>
      <c r="CN34" s="386"/>
      <c r="CO34" s="386"/>
      <c r="CP34" s="386"/>
      <c r="CQ34" s="386"/>
      <c r="CR34" s="386"/>
      <c r="CS34" s="386"/>
      <c r="CT34" s="386"/>
      <c r="CU34" s="386"/>
      <c r="CV34" s="386"/>
      <c r="CW34" s="386"/>
      <c r="CX34" s="386"/>
      <c r="CY34" s="386"/>
      <c r="CZ34" s="386"/>
      <c r="DA34" s="386"/>
      <c r="DB34" s="386"/>
      <c r="DC34" s="386"/>
      <c r="DD34" s="386"/>
      <c r="DE34" s="386"/>
      <c r="DF34" s="386"/>
      <c r="DG34" s="386"/>
      <c r="DH34" s="386"/>
      <c r="DI34" s="386"/>
      <c r="DJ34" s="386"/>
      <c r="DK34" s="386"/>
      <c r="DL34" s="386"/>
      <c r="DM34" s="386"/>
      <c r="DN34" s="386"/>
      <c r="DO34" s="386"/>
      <c r="DP34" s="386"/>
      <c r="DQ34" s="386"/>
      <c r="DR34" s="386"/>
      <c r="DS34" s="386"/>
      <c r="DT34" s="386"/>
      <c r="DU34" s="386"/>
      <c r="DV34" s="386"/>
      <c r="DW34" s="386"/>
      <c r="DX34" s="386"/>
      <c r="DY34" s="386"/>
      <c r="DZ34" s="386"/>
      <c r="EA34" s="386"/>
      <c r="EB34" s="386"/>
      <c r="EC34" s="386"/>
      <c r="ED34" s="386"/>
      <c r="EE34" s="386"/>
      <c r="EF34" s="386"/>
      <c r="EG34" s="386"/>
      <c r="EH34" s="386"/>
      <c r="EI34" s="386"/>
      <c r="EJ34" s="386"/>
      <c r="EK34" s="386"/>
      <c r="EL34" s="386"/>
      <c r="EM34" s="386"/>
      <c r="EN34" s="386"/>
      <c r="EO34" s="386"/>
      <c r="EP34" s="386"/>
      <c r="EQ34" s="386"/>
      <c r="ER34" s="386"/>
      <c r="ES34" s="386"/>
      <c r="ET34" s="386"/>
      <c r="EU34" s="386"/>
      <c r="EV34" s="386"/>
      <c r="EW34" s="386"/>
      <c r="EX34" s="386"/>
      <c r="EY34" s="386"/>
      <c r="EZ34" s="386"/>
      <c r="FA34" s="386"/>
      <c r="FB34" s="386"/>
      <c r="FC34" s="386"/>
      <c r="FD34" s="386"/>
      <c r="FE34" s="386"/>
      <c r="FF34" s="386"/>
      <c r="FG34" s="386"/>
      <c r="FH34" s="386"/>
      <c r="FI34" s="386"/>
      <c r="FJ34" s="386"/>
      <c r="FK34" s="386"/>
      <c r="FL34" s="386"/>
      <c r="FM34" s="386"/>
      <c r="FN34" s="386"/>
      <c r="FO34" s="386"/>
      <c r="FP34" s="386"/>
      <c r="FQ34" s="386"/>
      <c r="FR34" s="386"/>
      <c r="FS34" s="386"/>
      <c r="FT34" s="386"/>
      <c r="FU34" s="386"/>
      <c r="FV34" s="386"/>
      <c r="FW34" s="386"/>
      <c r="FX34" s="386"/>
      <c r="FY34" s="386"/>
      <c r="FZ34" s="386"/>
      <c r="GA34" s="386"/>
      <c r="GB34" s="386"/>
      <c r="GC34" s="386"/>
      <c r="GD34" s="386"/>
      <c r="GE34" s="386"/>
      <c r="GF34" s="386"/>
      <c r="GG34" s="386"/>
      <c r="GH34" s="386"/>
      <c r="GI34" s="386"/>
      <c r="GJ34" s="386"/>
      <c r="GK34" s="386"/>
      <c r="GL34" s="386"/>
      <c r="GM34" s="386"/>
      <c r="GN34" s="386"/>
      <c r="GO34" s="386"/>
      <c r="GP34" s="386"/>
      <c r="GQ34" s="386"/>
      <c r="GR34" s="386"/>
      <c r="GS34" s="386"/>
      <c r="GT34" s="386"/>
      <c r="GU34" s="386"/>
      <c r="GV34" s="386"/>
      <c r="GW34" s="386"/>
      <c r="GX34" s="386"/>
      <c r="GY34" s="386"/>
      <c r="GZ34" s="386"/>
      <c r="HA34" s="386"/>
      <c r="HB34" s="386"/>
      <c r="HC34" s="386"/>
      <c r="HD34" s="386"/>
      <c r="HE34" s="386"/>
      <c r="HF34" s="386"/>
      <c r="HG34" s="386"/>
    </row>
    <row r="35" spans="2:215" ht="15" customHeight="1">
      <c r="B35" s="386"/>
      <c r="C35" s="386"/>
      <c r="D35" s="386"/>
      <c r="E35" s="386"/>
      <c r="F35" s="386"/>
      <c r="G35" s="386"/>
      <c r="H35" s="386"/>
      <c r="I35" s="386"/>
      <c r="J35" s="386"/>
      <c r="K35" s="386"/>
      <c r="L35" s="386"/>
      <c r="M35" s="386"/>
      <c r="N35" s="386"/>
      <c r="O35" s="386"/>
      <c r="P35" s="386"/>
      <c r="Q35" s="386"/>
      <c r="R35" s="386"/>
      <c r="S35" s="386"/>
      <c r="T35" s="386"/>
      <c r="U35" s="386"/>
      <c r="V35" s="386"/>
      <c r="W35" s="386"/>
      <c r="X35" s="386"/>
      <c r="Y35" s="386"/>
      <c r="Z35" s="386"/>
      <c r="AA35" s="386"/>
      <c r="AB35" s="386"/>
      <c r="AC35" s="386"/>
      <c r="AD35" s="386"/>
      <c r="AE35" s="386"/>
      <c r="AF35" s="386"/>
      <c r="AG35" s="386"/>
      <c r="AH35" s="386"/>
      <c r="AI35" s="386"/>
      <c r="AJ35" s="386"/>
      <c r="AK35" s="386"/>
      <c r="AL35" s="386"/>
      <c r="AM35" s="386"/>
      <c r="AN35" s="386"/>
      <c r="AO35" s="386"/>
      <c r="AP35" s="386"/>
      <c r="AQ35" s="386"/>
      <c r="AR35" s="386"/>
      <c r="AS35" s="386"/>
      <c r="AT35" s="386"/>
      <c r="AU35" s="386"/>
      <c r="AV35" s="386"/>
      <c r="AW35" s="386"/>
      <c r="AX35" s="386"/>
      <c r="AY35" s="386"/>
      <c r="AZ35" s="386"/>
      <c r="BA35" s="386"/>
      <c r="BB35" s="386"/>
      <c r="BC35" s="386"/>
      <c r="BD35" s="386"/>
      <c r="BE35" s="386"/>
      <c r="BF35" s="386"/>
      <c r="BG35" s="386"/>
      <c r="BH35" s="386"/>
      <c r="BI35" s="386"/>
      <c r="BJ35" s="386"/>
      <c r="BK35" s="386"/>
      <c r="BL35" s="386"/>
      <c r="BM35" s="386"/>
      <c r="BN35" s="386"/>
      <c r="BO35" s="386"/>
      <c r="BP35" s="386"/>
      <c r="BQ35" s="386"/>
      <c r="BR35" s="386"/>
      <c r="BS35" s="386"/>
      <c r="BT35" s="386"/>
      <c r="BU35" s="386"/>
      <c r="BV35" s="386"/>
      <c r="BW35" s="386"/>
      <c r="BX35" s="386"/>
      <c r="BY35" s="386"/>
      <c r="BZ35" s="386"/>
      <c r="CA35" s="386"/>
      <c r="CB35" s="386"/>
      <c r="CC35" s="386"/>
      <c r="CD35" s="386"/>
      <c r="CE35" s="386"/>
      <c r="CF35" s="386"/>
      <c r="CG35" s="386"/>
      <c r="CH35" s="386"/>
      <c r="CI35" s="386"/>
      <c r="CJ35" s="386"/>
      <c r="CK35" s="386"/>
      <c r="CL35" s="386"/>
      <c r="CM35" s="386"/>
      <c r="CN35" s="386"/>
      <c r="CO35" s="386"/>
      <c r="CP35" s="386"/>
      <c r="CQ35" s="386"/>
      <c r="CR35" s="386"/>
      <c r="CS35" s="386"/>
      <c r="CT35" s="386"/>
      <c r="CU35" s="386"/>
      <c r="CV35" s="386"/>
      <c r="CW35" s="386"/>
      <c r="CX35" s="386"/>
      <c r="CY35" s="386"/>
      <c r="CZ35" s="386"/>
      <c r="DA35" s="386"/>
      <c r="DB35" s="386"/>
      <c r="DC35" s="386"/>
      <c r="DD35" s="386"/>
      <c r="DE35" s="386"/>
      <c r="DF35" s="386"/>
      <c r="DG35" s="386"/>
      <c r="DH35" s="386"/>
      <c r="DI35" s="386"/>
      <c r="DJ35" s="386"/>
      <c r="DK35" s="386"/>
      <c r="DL35" s="386"/>
      <c r="DM35" s="386"/>
      <c r="DN35" s="386"/>
      <c r="DO35" s="386"/>
      <c r="DP35" s="386"/>
      <c r="DQ35" s="386"/>
      <c r="DR35" s="386"/>
      <c r="DS35" s="386"/>
      <c r="DT35" s="386"/>
      <c r="DU35" s="386"/>
      <c r="DV35" s="386"/>
      <c r="DW35" s="386"/>
      <c r="DX35" s="386"/>
      <c r="DY35" s="386"/>
      <c r="DZ35" s="386"/>
      <c r="EA35" s="386"/>
      <c r="EB35" s="386"/>
      <c r="EC35" s="386"/>
      <c r="ED35" s="386"/>
      <c r="EE35" s="386"/>
      <c r="EF35" s="386"/>
      <c r="EG35" s="386"/>
      <c r="EH35" s="386"/>
      <c r="EI35" s="386"/>
      <c r="EJ35" s="386"/>
      <c r="EK35" s="386"/>
      <c r="EL35" s="386"/>
      <c r="EM35" s="386"/>
      <c r="EN35" s="386"/>
      <c r="EO35" s="386"/>
      <c r="EP35" s="386"/>
      <c r="EQ35" s="386"/>
      <c r="ER35" s="386"/>
      <c r="ES35" s="386"/>
      <c r="ET35" s="386"/>
      <c r="EU35" s="386"/>
      <c r="EV35" s="386"/>
      <c r="EW35" s="386"/>
      <c r="EX35" s="386"/>
      <c r="EY35" s="386"/>
      <c r="EZ35" s="386"/>
      <c r="FA35" s="386"/>
      <c r="FB35" s="386"/>
      <c r="FC35" s="386"/>
      <c r="FD35" s="386"/>
      <c r="FE35" s="386"/>
      <c r="FF35" s="386"/>
      <c r="FG35" s="386"/>
      <c r="FH35" s="386"/>
      <c r="FI35" s="386"/>
      <c r="FJ35" s="386"/>
      <c r="FK35" s="386"/>
      <c r="FL35" s="386"/>
      <c r="FM35" s="386"/>
      <c r="FN35" s="386"/>
      <c r="FO35" s="386"/>
      <c r="FP35" s="386"/>
      <c r="FQ35" s="386"/>
      <c r="FR35" s="386"/>
      <c r="FS35" s="386"/>
      <c r="FT35" s="386"/>
      <c r="FU35" s="386"/>
      <c r="FV35" s="386"/>
      <c r="FW35" s="386"/>
      <c r="FX35" s="386"/>
      <c r="FY35" s="386"/>
      <c r="FZ35" s="386"/>
      <c r="GA35" s="386"/>
      <c r="GB35" s="386"/>
      <c r="GC35" s="386"/>
      <c r="GD35" s="386"/>
      <c r="GE35" s="386"/>
      <c r="GF35" s="386"/>
      <c r="GG35" s="386"/>
      <c r="GH35" s="386"/>
      <c r="GI35" s="386"/>
      <c r="GJ35" s="386"/>
      <c r="GK35" s="386"/>
      <c r="GL35" s="386"/>
      <c r="GM35" s="386"/>
      <c r="GN35" s="386"/>
      <c r="GO35" s="386"/>
      <c r="GP35" s="386"/>
      <c r="GQ35" s="386"/>
      <c r="GR35" s="386"/>
      <c r="GS35" s="386"/>
      <c r="GT35" s="386"/>
      <c r="GU35" s="386"/>
      <c r="GV35" s="386"/>
      <c r="GW35" s="386"/>
      <c r="GX35" s="386"/>
      <c r="GY35" s="386"/>
      <c r="GZ35" s="386"/>
      <c r="HA35" s="386"/>
      <c r="HB35" s="386"/>
      <c r="HC35" s="386"/>
      <c r="HD35" s="386"/>
      <c r="HE35" s="386"/>
      <c r="HF35" s="386"/>
      <c r="HG35" s="386"/>
    </row>
    <row r="36" spans="2:215" ht="15" customHeight="1">
      <c r="B36" s="386"/>
      <c r="C36" s="386"/>
      <c r="D36" s="386"/>
      <c r="E36" s="386"/>
      <c r="F36" s="386"/>
      <c r="G36" s="386"/>
      <c r="H36" s="386"/>
      <c r="I36" s="386"/>
      <c r="J36" s="386"/>
      <c r="K36" s="386"/>
      <c r="L36" s="386"/>
      <c r="M36" s="386"/>
      <c r="N36" s="386"/>
      <c r="O36" s="386"/>
      <c r="P36" s="386"/>
      <c r="Q36" s="386"/>
      <c r="R36" s="386"/>
      <c r="S36" s="386"/>
      <c r="T36" s="386"/>
      <c r="U36" s="386"/>
      <c r="V36" s="386"/>
      <c r="W36" s="386"/>
      <c r="X36" s="386"/>
      <c r="Y36" s="386"/>
      <c r="Z36" s="386"/>
      <c r="AA36" s="386"/>
      <c r="AB36" s="386"/>
      <c r="AC36" s="386"/>
      <c r="AD36" s="386"/>
      <c r="AE36" s="386"/>
      <c r="AF36" s="386"/>
      <c r="AG36" s="386"/>
      <c r="AH36" s="386"/>
      <c r="AI36" s="386"/>
      <c r="AJ36" s="386"/>
      <c r="AK36" s="386"/>
      <c r="AL36" s="386"/>
      <c r="AM36" s="386"/>
      <c r="AN36" s="386"/>
      <c r="AO36" s="386"/>
      <c r="AP36" s="386"/>
      <c r="AQ36" s="386"/>
      <c r="AR36" s="386"/>
      <c r="AS36" s="386"/>
      <c r="AT36" s="386"/>
      <c r="AU36" s="386"/>
      <c r="AV36" s="386"/>
      <c r="AW36" s="386"/>
      <c r="AX36" s="386"/>
      <c r="AY36" s="386"/>
      <c r="AZ36" s="386"/>
      <c r="BA36" s="386"/>
      <c r="BB36" s="386"/>
      <c r="BC36" s="386"/>
      <c r="BD36" s="386"/>
      <c r="BE36" s="386"/>
      <c r="BF36" s="386"/>
      <c r="BG36" s="386"/>
      <c r="BH36" s="386"/>
      <c r="BI36" s="386"/>
      <c r="BJ36" s="386"/>
      <c r="BK36" s="386"/>
      <c r="BL36" s="386"/>
      <c r="BM36" s="386"/>
      <c r="BN36" s="386"/>
      <c r="BO36" s="386"/>
      <c r="BP36" s="386"/>
      <c r="BQ36" s="386"/>
      <c r="BR36" s="386"/>
      <c r="BS36" s="386"/>
      <c r="BT36" s="386"/>
      <c r="BU36" s="386"/>
      <c r="BV36" s="386"/>
      <c r="BW36" s="386"/>
      <c r="BX36" s="386"/>
      <c r="BY36" s="386"/>
      <c r="BZ36" s="386"/>
      <c r="CA36" s="386"/>
      <c r="CB36" s="386"/>
      <c r="CC36" s="386"/>
      <c r="CD36" s="386"/>
      <c r="CE36" s="386"/>
      <c r="CF36" s="386"/>
      <c r="CG36" s="386"/>
      <c r="CH36" s="386"/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6"/>
      <c r="DS36" s="386"/>
      <c r="DT36" s="386"/>
      <c r="DU36" s="386"/>
      <c r="DV36" s="386"/>
      <c r="DW36" s="386"/>
      <c r="DX36" s="386"/>
      <c r="DY36" s="386"/>
      <c r="DZ36" s="386"/>
      <c r="EA36" s="386"/>
      <c r="EB36" s="386"/>
      <c r="EC36" s="386"/>
      <c r="ED36" s="386"/>
      <c r="EE36" s="386"/>
      <c r="EF36" s="386"/>
      <c r="EG36" s="386"/>
      <c r="EH36" s="386"/>
      <c r="EI36" s="386"/>
      <c r="EJ36" s="386"/>
      <c r="EK36" s="386"/>
      <c r="EL36" s="386"/>
      <c r="EM36" s="386"/>
      <c r="EN36" s="386"/>
      <c r="EO36" s="386"/>
      <c r="EP36" s="386"/>
      <c r="EQ36" s="386"/>
      <c r="ER36" s="386"/>
      <c r="ES36" s="386"/>
      <c r="ET36" s="386"/>
      <c r="EU36" s="386"/>
      <c r="EV36" s="386"/>
      <c r="EW36" s="386"/>
      <c r="EX36" s="386"/>
      <c r="EY36" s="386"/>
      <c r="EZ36" s="386"/>
      <c r="FA36" s="386"/>
      <c r="FB36" s="386"/>
      <c r="FC36" s="386"/>
      <c r="FD36" s="386"/>
      <c r="FE36" s="386"/>
      <c r="FF36" s="386"/>
      <c r="FG36" s="386"/>
      <c r="FH36" s="386"/>
      <c r="FI36" s="386"/>
      <c r="FJ36" s="386"/>
      <c r="FK36" s="386"/>
      <c r="FL36" s="386"/>
      <c r="FM36" s="386"/>
      <c r="FN36" s="386"/>
      <c r="FO36" s="386"/>
      <c r="FP36" s="386"/>
      <c r="FQ36" s="386"/>
      <c r="FR36" s="386"/>
      <c r="FS36" s="386"/>
      <c r="FT36" s="386"/>
      <c r="FU36" s="386"/>
      <c r="FV36" s="386"/>
      <c r="FW36" s="386"/>
      <c r="FX36" s="386"/>
      <c r="FY36" s="386"/>
      <c r="FZ36" s="386"/>
      <c r="GA36" s="386"/>
      <c r="GB36" s="386"/>
      <c r="GC36" s="386"/>
      <c r="GD36" s="386"/>
      <c r="GE36" s="386"/>
      <c r="GF36" s="386"/>
      <c r="GG36" s="386"/>
      <c r="GH36" s="386"/>
      <c r="GI36" s="386"/>
      <c r="GJ36" s="386"/>
      <c r="GK36" s="386"/>
      <c r="GL36" s="386"/>
      <c r="GM36" s="386"/>
      <c r="GN36" s="386"/>
      <c r="GO36" s="386"/>
      <c r="GP36" s="386"/>
      <c r="GQ36" s="386"/>
      <c r="GR36" s="386"/>
      <c r="GS36" s="386"/>
      <c r="GT36" s="386"/>
      <c r="GU36" s="386"/>
      <c r="GV36" s="386"/>
      <c r="GW36" s="386"/>
      <c r="GX36" s="386"/>
      <c r="GY36" s="386"/>
      <c r="GZ36" s="386"/>
      <c r="HA36" s="386"/>
      <c r="HB36" s="386"/>
      <c r="HC36" s="386"/>
      <c r="HD36" s="386"/>
      <c r="HE36" s="386"/>
      <c r="HF36" s="386"/>
      <c r="HG36" s="386"/>
    </row>
    <row r="37" spans="2:215" ht="15" customHeight="1">
      <c r="FN37" s="387"/>
    </row>
    <row r="38" spans="2:215" ht="15" customHeight="1">
      <c r="FN38" s="387"/>
    </row>
    <row r="39" spans="2:215" ht="15" customHeight="1">
      <c r="FN39" s="387"/>
    </row>
    <row r="40" spans="2:215" ht="15" customHeight="1">
      <c r="FN40" s="387"/>
    </row>
    <row r="41" spans="2:215" ht="15" customHeight="1">
      <c r="FN41" s="387"/>
    </row>
    <row r="42" spans="2:215" ht="15" customHeight="1">
      <c r="FN42" s="387"/>
    </row>
    <row r="43" spans="2:215" ht="15" customHeight="1">
      <c r="FN43" s="387"/>
    </row>
    <row r="44" spans="2:215" ht="15" customHeight="1">
      <c r="FN44" s="387"/>
    </row>
    <row r="45" spans="2:215" ht="15" customHeight="1">
      <c r="FN45" s="387"/>
    </row>
    <row r="46" spans="2:215" ht="15" customHeight="1">
      <c r="FN46" s="387"/>
    </row>
    <row r="47" spans="2:215" ht="15" customHeight="1">
      <c r="FN47" s="387"/>
    </row>
    <row r="48" spans="2:215" ht="15" customHeight="1">
      <c r="FN48" s="387"/>
    </row>
    <row r="49" spans="170:170" ht="15" customHeight="1">
      <c r="FN49" s="387"/>
    </row>
    <row r="50" spans="170:170" ht="15" customHeight="1">
      <c r="FN50" s="387"/>
    </row>
    <row r="51" spans="170:170" ht="15" customHeight="1">
      <c r="FN51" s="387"/>
    </row>
    <row r="52" spans="170:170" ht="15" customHeight="1">
      <c r="FN52" s="387"/>
    </row>
    <row r="53" spans="170:170" ht="15" customHeight="1">
      <c r="FN53" s="387"/>
    </row>
    <row r="54" spans="170:170" ht="15" customHeight="1">
      <c r="FN54" s="387"/>
    </row>
    <row r="55" spans="170:170" ht="15" customHeight="1" thickBot="1">
      <c r="FN55" s="388"/>
    </row>
  </sheetData>
  <customSheetViews>
    <customSheetView guid="{8D4EA38E-ED42-44A9-9431-B3D4F6087B53}" scale="70" showGridLines="0" topLeftCell="A7">
      <pane xSplit="1" topLeftCell="AN1" activePane="topRight" state="frozen"/>
      <selection pane="topRight" activeCell="BJ32" sqref="BJ32"/>
      <pageMargins left="0" right="0" top="0" bottom="0" header="0" footer="0"/>
    </customSheetView>
    <customSheetView guid="{B6000075-C6E9-470D-8855-6E4C41B43187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  <customSheetView guid="{A510ACF3-DF9A-47BB-87AF-862EA6359570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83D4AEBA-9C92-42A7-8C70-A480F50C01E3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254DF0CF-5342-436C-8392-04866B911B72}" showGridLines="0" topLeftCell="A7">
      <pane xSplit="1" topLeftCell="B1" activePane="topRight" state="frozen"/>
      <selection pane="topRight" activeCell="AR53" sqref="AR53"/>
      <pageMargins left="0" right="0" top="0" bottom="0" header="0" footer="0"/>
    </customSheetView>
    <customSheetView guid="{DC707E39-0569-4FAA-B5FD-B85110680DF5}" scale="70" showGridLines="0">
      <pane xSplit="1" topLeftCell="AK1" activePane="topRight" state="frozen"/>
      <selection pane="topRight" activeCell="J17" sqref="J17"/>
      <pageMargins left="0" right="0" top="0" bottom="0" header="0" footer="0"/>
    </customSheetView>
    <customSheetView guid="{5B55F06F-38A3-4953-A2E1-A01BECB01CAC}" scale="70" showGridLines="0">
      <pane xSplit="1" topLeftCell="AN1" activePane="topRight" state="frozen"/>
      <selection pane="topRight" activeCell="BC23" sqref="BC23"/>
      <pageMargins left="0" right="0" top="0" bottom="0" header="0" footer="0"/>
    </customSheetView>
    <customSheetView guid="{54FD4859-4825-49C8-AF88-E7B792413D64}" scale="70" showGridLines="0">
      <pane xSplit="1" topLeftCell="AN1" activePane="topRight" state="frozen"/>
      <selection pane="topRight" activeCell="AQ14" sqref="AQ14"/>
      <pageMargins left="0" right="0" top="0" bottom="0" header="0" footer="0"/>
    </customSheetView>
  </customSheetViews>
  <mergeCells count="17">
    <mergeCell ref="HJ1:HU1"/>
    <mergeCell ref="GX1:HG1"/>
    <mergeCell ref="ED1:EO1"/>
    <mergeCell ref="EP1:FA1"/>
    <mergeCell ref="A4:A5"/>
    <mergeCell ref="A11:A12"/>
    <mergeCell ref="CT1:DE1"/>
    <mergeCell ref="DF1:DQ1"/>
    <mergeCell ref="DR1:EC1"/>
    <mergeCell ref="B1:M1"/>
    <mergeCell ref="N1:Y1"/>
    <mergeCell ref="Z1:AK1"/>
    <mergeCell ref="AL1:AW1"/>
    <mergeCell ref="AX1:BI1"/>
    <mergeCell ref="BJ1:BU1"/>
    <mergeCell ref="BV1:CG1"/>
    <mergeCell ref="CH1:CS1"/>
  </mergeCells>
  <phoneticPr fontId="452" type="noConversion"/>
  <pageMargins left="0" right="0" top="0" bottom="0" header="0" footer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29DFC-28B8-462F-B66E-6290B666D147}">
  <sheetPr codeName="Sheet34">
    <tabColor theme="9" tint="0.59999389629810485"/>
  </sheetPr>
  <dimension ref="A1:CVA47"/>
  <sheetViews>
    <sheetView topLeftCell="A18" zoomScale="106" zoomScaleNormal="106" workbookViewId="0">
      <pane xSplit="1" topLeftCell="EB1" activePane="topRight" state="frozen"/>
      <selection pane="topRight" activeCell="EU33" sqref="EU33"/>
    </sheetView>
  </sheetViews>
  <sheetFormatPr defaultRowHeight="15"/>
  <cols>
    <col min="1" max="1" width="41" style="184" bestFit="1" customWidth="1"/>
    <col min="2" max="2" width="9.28515625" bestFit="1" customWidth="1"/>
    <col min="3" max="84" width="0" hidden="1" customWidth="1"/>
    <col min="85" max="85" width="9.28515625" bestFit="1" customWidth="1"/>
    <col min="86" max="86" width="10.42578125" bestFit="1" customWidth="1"/>
    <col min="87" max="90" width="9.7109375" bestFit="1" customWidth="1"/>
    <col min="91" max="92" width="10.42578125" bestFit="1" customWidth="1"/>
    <col min="93" max="97" width="9.7109375" bestFit="1" customWidth="1"/>
    <col min="98" max="111" width="10.28515625" bestFit="1" customWidth="1"/>
    <col min="112" max="123" width="11" bestFit="1" customWidth="1"/>
    <col min="124" max="128" width="10.28515625" bestFit="1" customWidth="1"/>
    <col min="129" max="129" width="11" bestFit="1" customWidth="1"/>
    <col min="130" max="146" width="10.28515625" bestFit="1" customWidth="1"/>
    <col min="147" max="189" width="9.28515625" bestFit="1" customWidth="1"/>
    <col min="190" max="196" width="9.28515625" hidden="1" customWidth="1"/>
    <col min="197" max="211" width="10.140625" hidden="1" customWidth="1"/>
    <col min="212" max="217" width="9.28515625" hidden="1" customWidth="1"/>
    <col min="218" max="231" width="10.140625" hidden="1" customWidth="1"/>
    <col min="232" max="238" width="9.28515625" hidden="1" customWidth="1"/>
    <col min="239" max="253" width="10.140625" hidden="1" customWidth="1"/>
    <col min="254" max="442" width="9.28515625" hidden="1" customWidth="1"/>
    <col min="443" max="456" width="10.140625" hidden="1" customWidth="1"/>
    <col min="457" max="463" width="9.28515625" hidden="1" customWidth="1"/>
    <col min="464" max="477" width="10.140625" hidden="1" customWidth="1"/>
    <col min="478" max="484" width="9.28515625" hidden="1" customWidth="1"/>
    <col min="485" max="497" width="10.140625" hidden="1" customWidth="1"/>
    <col min="498" max="689" width="9.28515625" hidden="1" customWidth="1"/>
    <col min="690" max="705" width="10.140625" hidden="1" customWidth="1"/>
    <col min="706" max="712" width="9.28515625" hidden="1" customWidth="1"/>
    <col min="713" max="727" width="10.140625" hidden="1" customWidth="1"/>
    <col min="728" max="733" width="9.28515625" hidden="1" customWidth="1"/>
    <col min="734" max="747" width="10.140625" hidden="1" customWidth="1"/>
    <col min="748" max="947" width="9.28515625" hidden="1" customWidth="1"/>
    <col min="948" max="963" width="10.140625" hidden="1" customWidth="1"/>
    <col min="964" max="968" width="9.28515625" hidden="1" customWidth="1"/>
    <col min="969" max="983" width="10.140625" hidden="1" customWidth="1"/>
    <col min="984" max="988" width="9.28515625" hidden="1" customWidth="1"/>
    <col min="989" max="1004" width="10.140625" hidden="1" customWidth="1"/>
    <col min="1005" max="1198" width="9.28515625" hidden="1" customWidth="1"/>
    <col min="1199" max="1214" width="10.140625" hidden="1" customWidth="1"/>
    <col min="1215" max="1220" width="9.28515625" hidden="1" customWidth="1"/>
    <col min="1221" max="1233" width="10.140625" hidden="1" customWidth="1"/>
    <col min="1234" max="1239" width="9.28515625" hidden="1" customWidth="1"/>
    <col min="1240" max="1255" width="10.140625" hidden="1" customWidth="1"/>
    <col min="1256" max="1448" width="9.28515625" bestFit="1" customWidth="1"/>
    <col min="1449" max="1462" width="10.140625" bestFit="1" customWidth="1"/>
    <col min="1463" max="1468" width="9.28515625" bestFit="1" customWidth="1"/>
    <col min="1469" max="1482" width="10.140625" bestFit="1" customWidth="1"/>
    <col min="1483" max="1489" width="9.28515625" bestFit="1" customWidth="1"/>
    <col min="1504" max="1504" width="7.85546875" bestFit="1" customWidth="1"/>
    <col min="1505" max="1695" width="9.28515625" bestFit="1" customWidth="1"/>
    <col min="1696" max="1710" width="10.140625" bestFit="1" customWidth="1"/>
    <col min="1711" max="1716" width="9.28515625" bestFit="1" customWidth="1"/>
    <col min="1717" max="1721" width="10.140625" bestFit="1" customWidth="1"/>
    <col min="1722" max="1722" width="10.28515625" bestFit="1" customWidth="1"/>
    <col min="1723" max="1730" width="10.140625" bestFit="1" customWidth="1"/>
    <col min="1731" max="1737" width="9.28515625" bestFit="1" customWidth="1"/>
    <col min="1738" max="1752" width="10.140625" bestFit="1" customWidth="1"/>
    <col min="1753" max="1786" width="9.28515625" bestFit="1" customWidth="1"/>
    <col min="1849" max="1924" width="9.28515625" bestFit="1" customWidth="1"/>
    <col min="1925" max="1925" width="11.140625" bestFit="1" customWidth="1"/>
    <col min="1926" max="1935" width="9.28515625" bestFit="1" customWidth="1"/>
    <col min="1936" max="1936" width="11.140625" bestFit="1" customWidth="1"/>
    <col min="1937" max="1941" width="9.28515625" bestFit="1" customWidth="1"/>
    <col min="1942" max="1957" width="10.140625" bestFit="1" customWidth="1"/>
    <col min="1958" max="1964" width="9.28515625" bestFit="1" customWidth="1"/>
    <col min="1965" max="1968" width="10.140625" bestFit="1" customWidth="1"/>
    <col min="1969" max="1969" width="12.42578125" bestFit="1" customWidth="1"/>
    <col min="1970" max="1978" width="10.140625" bestFit="1" customWidth="1"/>
    <col min="1979" max="1985" width="9.28515625" bestFit="1" customWidth="1"/>
    <col min="1986" max="1999" width="10.140625" bestFit="1" customWidth="1"/>
    <col min="2000" max="2038" width="9.28515625" bestFit="1" customWidth="1"/>
    <col min="2099" max="2190" width="9.28515625" bestFit="1" customWidth="1"/>
    <col min="2191" max="2206" width="10.140625" bestFit="1" customWidth="1"/>
    <col min="2207" max="2213" width="9.28515625" bestFit="1" customWidth="1"/>
    <col min="2214" max="2227" width="10.140625" bestFit="1" customWidth="1"/>
    <col min="2228" max="2233" width="9.28515625" bestFit="1" customWidth="1"/>
    <col min="2234" max="2246" width="10.140625" bestFit="1" customWidth="1"/>
    <col min="2247" max="2247" width="10.28515625" bestFit="1" customWidth="1"/>
    <col min="2248" max="2419" width="9.28515625" bestFit="1" customWidth="1"/>
    <col min="2420" max="2425" width="10.42578125" bestFit="1" customWidth="1"/>
    <col min="2426" max="2426" width="12.7109375" bestFit="1" customWidth="1"/>
    <col min="2427" max="2441" width="9.28515625" bestFit="1" customWidth="1"/>
    <col min="2442" max="2456" width="10.140625" bestFit="1" customWidth="1"/>
    <col min="2457" max="2458" width="12.7109375" bestFit="1" customWidth="1"/>
    <col min="2459" max="2462" width="9.28515625" bestFit="1" customWidth="1"/>
    <col min="2463" max="2471" width="10.140625" bestFit="1" customWidth="1"/>
    <col min="2472" max="2472" width="12.7109375" bestFit="1" customWidth="1"/>
    <col min="2473" max="2474" width="10.140625" bestFit="1" customWidth="1"/>
    <col min="2475" max="2475" width="12.42578125" bestFit="1" customWidth="1"/>
    <col min="2476" max="2476" width="12.7109375" bestFit="1" customWidth="1"/>
    <col min="2477" max="2478" width="9.28515625" bestFit="1" customWidth="1"/>
    <col min="2479" max="2480" width="12.7109375" bestFit="1" customWidth="1"/>
    <col min="2481" max="2482" width="9.28515625" bestFit="1" customWidth="1"/>
    <col min="2483" max="2484" width="10.140625" bestFit="1" customWidth="1"/>
    <col min="2485" max="2485" width="12.7109375" bestFit="1" customWidth="1"/>
    <col min="2486" max="2496" width="10.140625" bestFit="1" customWidth="1"/>
    <col min="2497" max="2499" width="12.7109375" bestFit="1" customWidth="1"/>
    <col min="2500" max="2505" width="9.28515625" bestFit="1" customWidth="1"/>
    <col min="2506" max="2506" width="12.7109375" bestFit="1" customWidth="1"/>
    <col min="2507" max="2517" width="9.28515625" bestFit="1" customWidth="1"/>
    <col min="2518" max="2518" width="12.5703125" bestFit="1" customWidth="1"/>
    <col min="2519" max="2521" width="12.7109375" bestFit="1" customWidth="1"/>
    <col min="2522" max="2542" width="9.28515625" customWidth="1"/>
    <col min="2543" max="2543" width="12.7109375" customWidth="1"/>
    <col min="2544" max="2544" width="9.28515625" customWidth="1"/>
    <col min="2601" max="2601" width="10.140625" bestFit="1" customWidth="1"/>
  </cols>
  <sheetData>
    <row r="1" spans="1:2601">
      <c r="A1" s="174" t="s">
        <v>303</v>
      </c>
      <c r="B1" s="64"/>
      <c r="CRY1" s="184"/>
      <c r="CSV1" s="184"/>
    </row>
    <row r="2" spans="1:2601" ht="14.25" customHeight="1">
      <c r="A2" s="311" t="s">
        <v>168</v>
      </c>
      <c r="B2" s="312">
        <v>42009</v>
      </c>
      <c r="C2" s="312">
        <v>42010</v>
      </c>
      <c r="D2" s="312">
        <v>42011</v>
      </c>
      <c r="E2" s="312">
        <v>42012</v>
      </c>
      <c r="F2" s="312">
        <v>42013</v>
      </c>
      <c r="G2" s="312">
        <v>42014</v>
      </c>
      <c r="H2" s="312">
        <v>42016</v>
      </c>
      <c r="I2" s="312">
        <v>42017</v>
      </c>
      <c r="J2" s="312">
        <v>42018</v>
      </c>
      <c r="K2" s="312">
        <v>42019</v>
      </c>
      <c r="L2" s="312">
        <v>42020</v>
      </c>
      <c r="M2" s="312">
        <v>42023</v>
      </c>
      <c r="N2" s="312">
        <v>42024</v>
      </c>
      <c r="O2" s="312">
        <v>42025</v>
      </c>
      <c r="P2" s="312">
        <v>42026</v>
      </c>
      <c r="Q2" s="312">
        <v>42027</v>
      </c>
      <c r="R2" s="312">
        <v>42030</v>
      </c>
      <c r="S2" s="312">
        <v>42031</v>
      </c>
      <c r="T2" s="312">
        <v>42032</v>
      </c>
      <c r="U2" s="312">
        <v>42033</v>
      </c>
      <c r="V2" s="312">
        <v>42034</v>
      </c>
      <c r="W2" s="312">
        <v>42037</v>
      </c>
      <c r="X2" s="312">
        <v>42038</v>
      </c>
      <c r="Y2" s="312">
        <v>42039</v>
      </c>
      <c r="Z2" s="312">
        <v>42040</v>
      </c>
      <c r="AA2" s="312">
        <v>42041</v>
      </c>
      <c r="AB2" s="312">
        <v>42044</v>
      </c>
      <c r="AC2" s="312">
        <v>42045</v>
      </c>
      <c r="AD2" s="312">
        <v>42046</v>
      </c>
      <c r="AE2" s="312">
        <v>42047</v>
      </c>
      <c r="AF2" s="312">
        <v>42048</v>
      </c>
      <c r="AG2" s="312">
        <v>42051</v>
      </c>
      <c r="AH2" s="312">
        <v>42052</v>
      </c>
      <c r="AI2" s="312">
        <v>42053</v>
      </c>
      <c r="AJ2" s="312">
        <v>42058</v>
      </c>
      <c r="AK2" s="312">
        <v>42059</v>
      </c>
      <c r="AL2" s="312">
        <v>42060</v>
      </c>
      <c r="AM2" s="312">
        <v>42061</v>
      </c>
      <c r="AN2" s="312">
        <v>42062</v>
      </c>
      <c r="AO2" s="312">
        <v>42065</v>
      </c>
      <c r="AP2" s="312">
        <v>42066</v>
      </c>
      <c r="AQ2" s="312">
        <v>42067</v>
      </c>
      <c r="AR2" s="312">
        <v>42068</v>
      </c>
      <c r="AS2" s="312">
        <v>42069</v>
      </c>
      <c r="AT2" s="312">
        <v>42072</v>
      </c>
      <c r="AU2" s="312">
        <v>42073</v>
      </c>
      <c r="AV2" s="312">
        <v>42074</v>
      </c>
      <c r="AW2" s="312">
        <v>42075</v>
      </c>
      <c r="AX2" s="312">
        <v>42076</v>
      </c>
      <c r="AY2" s="312">
        <v>42079</v>
      </c>
      <c r="AZ2" s="312">
        <v>42080</v>
      </c>
      <c r="BA2" s="312">
        <v>42081</v>
      </c>
      <c r="BB2" s="312">
        <v>42082</v>
      </c>
      <c r="BC2" s="312">
        <v>42083</v>
      </c>
      <c r="BD2" s="312">
        <v>42086</v>
      </c>
      <c r="BE2" s="312">
        <v>42087</v>
      </c>
      <c r="BF2" s="312">
        <v>42088</v>
      </c>
      <c r="BG2" s="312">
        <v>42089</v>
      </c>
      <c r="BH2" s="312">
        <v>42090</v>
      </c>
      <c r="BI2" s="312">
        <v>42093</v>
      </c>
      <c r="BJ2" s="312">
        <v>42094</v>
      </c>
      <c r="BK2" s="312">
        <v>42095</v>
      </c>
      <c r="BL2" s="312">
        <v>42096</v>
      </c>
      <c r="BM2" s="312">
        <v>42097</v>
      </c>
      <c r="BN2" s="312">
        <v>42100</v>
      </c>
      <c r="BO2" s="312">
        <v>42101</v>
      </c>
      <c r="BP2" s="312">
        <v>42102</v>
      </c>
      <c r="BQ2" s="312">
        <v>42103</v>
      </c>
      <c r="BR2" s="312">
        <v>42104</v>
      </c>
      <c r="BS2" s="312">
        <v>42107</v>
      </c>
      <c r="BT2" s="312">
        <v>42108</v>
      </c>
      <c r="BU2" s="312">
        <v>42109</v>
      </c>
      <c r="BV2" s="312">
        <v>42110</v>
      </c>
      <c r="BW2" s="312">
        <v>42111</v>
      </c>
      <c r="BX2" s="312">
        <v>42114</v>
      </c>
      <c r="BY2" s="312">
        <v>42115</v>
      </c>
      <c r="BZ2" s="312">
        <v>42116</v>
      </c>
      <c r="CA2" s="312">
        <v>42117</v>
      </c>
      <c r="CB2" s="312">
        <v>42118</v>
      </c>
      <c r="CC2" s="312">
        <v>42121</v>
      </c>
      <c r="CD2" s="312">
        <v>42122</v>
      </c>
      <c r="CE2" s="312">
        <v>42123</v>
      </c>
      <c r="CF2" s="312">
        <v>42124</v>
      </c>
      <c r="CG2" s="312">
        <v>42125</v>
      </c>
      <c r="CH2" s="312">
        <v>42128</v>
      </c>
      <c r="CI2" s="312">
        <v>42129</v>
      </c>
      <c r="CJ2" s="312">
        <v>42130</v>
      </c>
      <c r="CK2" s="312">
        <v>42131</v>
      </c>
      <c r="CL2" s="312">
        <v>42132</v>
      </c>
      <c r="CM2" s="312">
        <v>42135</v>
      </c>
      <c r="CN2" s="312">
        <v>42136</v>
      </c>
      <c r="CO2" s="312">
        <v>42137</v>
      </c>
      <c r="CP2" s="312">
        <v>42138</v>
      </c>
      <c r="CQ2" s="312">
        <v>42139</v>
      </c>
      <c r="CR2" s="312">
        <v>42142</v>
      </c>
      <c r="CS2" s="312">
        <v>42143</v>
      </c>
      <c r="CT2" s="312">
        <v>42144</v>
      </c>
      <c r="CU2" s="312">
        <v>42145</v>
      </c>
      <c r="CV2" s="312">
        <v>42146</v>
      </c>
      <c r="CW2" s="312">
        <v>42149</v>
      </c>
      <c r="CX2" s="312">
        <v>42150</v>
      </c>
      <c r="CY2" s="312">
        <v>42151</v>
      </c>
      <c r="CZ2" s="312">
        <v>42152</v>
      </c>
      <c r="DA2" s="312">
        <v>42153</v>
      </c>
      <c r="DB2" s="312">
        <v>42157</v>
      </c>
      <c r="DC2" s="312">
        <v>42158</v>
      </c>
      <c r="DD2" s="312">
        <v>42159</v>
      </c>
      <c r="DE2" s="312">
        <v>42160</v>
      </c>
      <c r="DF2" s="312">
        <v>42163</v>
      </c>
      <c r="DG2" s="312">
        <v>42164</v>
      </c>
      <c r="DH2" s="312">
        <v>42165</v>
      </c>
      <c r="DI2" s="312">
        <v>42166</v>
      </c>
      <c r="DJ2" s="312">
        <v>42167</v>
      </c>
      <c r="DK2" s="312">
        <v>42170</v>
      </c>
      <c r="DL2" s="312">
        <v>42171</v>
      </c>
      <c r="DM2" s="312">
        <v>42172</v>
      </c>
      <c r="DN2" s="312">
        <v>42173</v>
      </c>
      <c r="DO2" s="312">
        <v>42174</v>
      </c>
      <c r="DP2" s="312">
        <v>42177</v>
      </c>
      <c r="DQ2" s="312">
        <v>42178</v>
      </c>
      <c r="DR2" s="312">
        <v>42179</v>
      </c>
      <c r="DS2" s="312">
        <v>42180</v>
      </c>
      <c r="DT2" s="312">
        <v>42181</v>
      </c>
      <c r="DU2" s="312">
        <v>42184</v>
      </c>
      <c r="DV2" s="312">
        <v>42185</v>
      </c>
      <c r="DW2" s="312">
        <v>42186</v>
      </c>
      <c r="DX2" s="312">
        <v>42187</v>
      </c>
      <c r="DY2" s="312">
        <v>42188</v>
      </c>
      <c r="DZ2" s="312">
        <v>42191</v>
      </c>
      <c r="EA2" s="312">
        <v>42192</v>
      </c>
      <c r="EB2" s="312">
        <v>42193</v>
      </c>
      <c r="EC2" s="312">
        <v>42194</v>
      </c>
      <c r="ED2" s="312">
        <v>42195</v>
      </c>
      <c r="EE2" s="312">
        <v>42201</v>
      </c>
      <c r="EF2" s="312">
        <v>42202</v>
      </c>
      <c r="EG2" s="312">
        <v>42205</v>
      </c>
      <c r="EH2" s="312">
        <v>42206</v>
      </c>
      <c r="EI2" s="312">
        <v>42207</v>
      </c>
      <c r="EJ2" s="312">
        <v>42208</v>
      </c>
      <c r="EK2" s="312">
        <v>42209</v>
      </c>
      <c r="EL2" s="312">
        <v>42212</v>
      </c>
      <c r="EM2" s="312">
        <v>42213</v>
      </c>
      <c r="EN2" s="312">
        <v>42214</v>
      </c>
      <c r="EO2" s="312">
        <v>42215</v>
      </c>
      <c r="EP2" s="312">
        <v>42216</v>
      </c>
      <c r="EQ2" s="312">
        <v>42219</v>
      </c>
      <c r="ER2" s="312">
        <v>42220</v>
      </c>
      <c r="ES2" s="312">
        <v>42221</v>
      </c>
      <c r="ET2" s="312">
        <v>42222</v>
      </c>
      <c r="EU2" s="312">
        <v>42223</v>
      </c>
      <c r="EV2" s="312">
        <v>42226</v>
      </c>
      <c r="EW2" s="312">
        <v>42227</v>
      </c>
      <c r="EX2" s="312">
        <v>42228</v>
      </c>
      <c r="EY2" s="312">
        <v>42229</v>
      </c>
      <c r="EZ2" s="312">
        <v>42230</v>
      </c>
      <c r="FA2" s="312">
        <v>42233</v>
      </c>
      <c r="FB2" s="312">
        <v>42234</v>
      </c>
      <c r="FC2" s="312">
        <v>42235</v>
      </c>
      <c r="FD2" s="312">
        <v>42236</v>
      </c>
      <c r="FE2" s="312">
        <v>42237</v>
      </c>
      <c r="FF2" s="312">
        <v>42240</v>
      </c>
      <c r="FG2" s="312">
        <v>42241</v>
      </c>
      <c r="FH2" s="312">
        <v>42242</v>
      </c>
      <c r="FI2" s="312">
        <v>42243</v>
      </c>
      <c r="FJ2" s="312">
        <v>42244</v>
      </c>
      <c r="FK2" s="312">
        <v>42247</v>
      </c>
      <c r="FL2" s="312">
        <v>42248</v>
      </c>
      <c r="FM2" s="312">
        <v>42249</v>
      </c>
      <c r="FN2" s="312">
        <v>42250</v>
      </c>
      <c r="FO2" s="312">
        <v>42251</v>
      </c>
      <c r="FP2" s="312">
        <v>42254</v>
      </c>
      <c r="FQ2" s="312">
        <v>42255</v>
      </c>
      <c r="FR2" s="312">
        <v>42256</v>
      </c>
      <c r="FS2" s="312">
        <v>42257</v>
      </c>
      <c r="FT2" s="312">
        <v>42258</v>
      </c>
      <c r="FU2" s="312">
        <v>42261</v>
      </c>
      <c r="FV2" s="312">
        <v>42262</v>
      </c>
      <c r="FW2" s="312">
        <v>42263</v>
      </c>
      <c r="FX2" s="312">
        <v>42264</v>
      </c>
      <c r="FY2" s="312">
        <v>42265</v>
      </c>
      <c r="FZ2" s="312">
        <v>42268</v>
      </c>
      <c r="GA2" s="312">
        <v>42269</v>
      </c>
      <c r="GB2" s="312">
        <v>42270</v>
      </c>
      <c r="GC2" s="312">
        <v>42271</v>
      </c>
      <c r="GD2" s="312">
        <v>42272</v>
      </c>
      <c r="GE2" s="312">
        <v>42275</v>
      </c>
      <c r="GF2" s="312">
        <v>42276</v>
      </c>
      <c r="GG2" s="312">
        <v>42277</v>
      </c>
      <c r="GH2" s="312">
        <v>42278</v>
      </c>
      <c r="GI2" s="312">
        <v>42279</v>
      </c>
      <c r="GJ2" s="312">
        <v>42282</v>
      </c>
      <c r="GK2" s="312">
        <v>42283</v>
      </c>
      <c r="GL2" s="312">
        <v>42284</v>
      </c>
      <c r="GM2" s="312">
        <v>42285</v>
      </c>
      <c r="GN2" s="312">
        <v>42286</v>
      </c>
      <c r="GO2" s="312">
        <v>42289</v>
      </c>
      <c r="GP2" s="312">
        <v>42290</v>
      </c>
      <c r="GQ2" s="312">
        <v>42291</v>
      </c>
      <c r="GR2" s="312">
        <v>42292</v>
      </c>
      <c r="GS2" s="312">
        <v>42293</v>
      </c>
      <c r="GT2" s="312">
        <v>42296</v>
      </c>
      <c r="GU2" s="312">
        <v>42297</v>
      </c>
      <c r="GV2" s="312">
        <v>42298</v>
      </c>
      <c r="GW2" s="312">
        <v>42299</v>
      </c>
      <c r="GX2" s="312">
        <v>42300</v>
      </c>
      <c r="GY2" s="312">
        <v>42303</v>
      </c>
      <c r="GZ2" s="312">
        <v>42304</v>
      </c>
      <c r="HA2" s="312">
        <v>42305</v>
      </c>
      <c r="HB2" s="312">
        <v>42306</v>
      </c>
      <c r="HC2" s="312">
        <v>42307</v>
      </c>
      <c r="HD2" s="312">
        <v>42310</v>
      </c>
      <c r="HE2" s="312">
        <v>42311</v>
      </c>
      <c r="HF2" s="312">
        <v>42312</v>
      </c>
      <c r="HG2" s="312">
        <v>42313</v>
      </c>
      <c r="HH2" s="312">
        <v>42314</v>
      </c>
      <c r="HI2" s="312">
        <v>42317</v>
      </c>
      <c r="HJ2" s="312">
        <v>42318</v>
      </c>
      <c r="HK2" s="312">
        <v>42319</v>
      </c>
      <c r="HL2" s="312">
        <v>42321</v>
      </c>
      <c r="HM2" s="312">
        <v>42324</v>
      </c>
      <c r="HN2" s="312">
        <v>42325</v>
      </c>
      <c r="HO2" s="312">
        <v>42326</v>
      </c>
      <c r="HP2" s="312">
        <v>42327</v>
      </c>
      <c r="HQ2" s="312">
        <v>42328</v>
      </c>
      <c r="HR2" s="312">
        <v>42331</v>
      </c>
      <c r="HS2" s="312">
        <v>42332</v>
      </c>
      <c r="HT2" s="312">
        <v>42333</v>
      </c>
      <c r="HU2" s="312">
        <v>42334</v>
      </c>
      <c r="HV2" s="441" t="s">
        <v>482</v>
      </c>
      <c r="HW2" s="312">
        <v>42338</v>
      </c>
      <c r="HX2" s="312">
        <v>42339</v>
      </c>
      <c r="HY2" s="312">
        <v>42340</v>
      </c>
      <c r="HZ2" s="312">
        <v>42341</v>
      </c>
      <c r="IA2" s="312">
        <v>42342</v>
      </c>
      <c r="IB2" s="312">
        <v>42345</v>
      </c>
      <c r="IC2" s="312">
        <v>42346</v>
      </c>
      <c r="ID2" s="312">
        <v>42347</v>
      </c>
      <c r="IE2" s="312">
        <v>42348</v>
      </c>
      <c r="IF2" s="312">
        <v>42349</v>
      </c>
      <c r="IG2" s="312">
        <v>42352</v>
      </c>
      <c r="IH2" s="312">
        <v>42353</v>
      </c>
      <c r="II2" s="312">
        <v>42354</v>
      </c>
      <c r="IJ2" s="312">
        <v>42355</v>
      </c>
      <c r="IK2" s="312">
        <v>42356</v>
      </c>
      <c r="IL2" s="312">
        <v>42359</v>
      </c>
      <c r="IM2" s="312">
        <v>42360</v>
      </c>
      <c r="IN2" s="312">
        <v>42361</v>
      </c>
      <c r="IO2" s="312">
        <v>42362</v>
      </c>
      <c r="IP2" s="312">
        <v>42363</v>
      </c>
      <c r="IQ2" s="312">
        <v>42366</v>
      </c>
      <c r="IR2" s="312">
        <v>42368</v>
      </c>
      <c r="IS2" s="312">
        <v>42369</v>
      </c>
      <c r="IT2" s="312">
        <v>42373</v>
      </c>
      <c r="IU2" s="312">
        <v>42374</v>
      </c>
      <c r="IV2" s="312">
        <v>42375</v>
      </c>
      <c r="IW2" s="312">
        <v>42376</v>
      </c>
      <c r="IX2" s="312">
        <v>42377</v>
      </c>
      <c r="IY2" s="312">
        <v>42380</v>
      </c>
      <c r="IZ2" s="312">
        <v>42381</v>
      </c>
      <c r="JA2" s="312">
        <v>42382</v>
      </c>
      <c r="JB2" s="312">
        <v>42383</v>
      </c>
      <c r="JC2" s="312">
        <v>42384</v>
      </c>
      <c r="JD2" s="312">
        <v>42387</v>
      </c>
      <c r="JE2" s="312">
        <v>42388</v>
      </c>
      <c r="JF2" s="312">
        <v>42389</v>
      </c>
      <c r="JG2" s="312">
        <v>42390</v>
      </c>
      <c r="JH2" s="312">
        <v>42391</v>
      </c>
      <c r="JI2" s="312">
        <v>42394</v>
      </c>
      <c r="JJ2" s="312">
        <v>42395</v>
      </c>
      <c r="JK2" s="312">
        <v>42396</v>
      </c>
      <c r="JL2" s="312">
        <v>42397</v>
      </c>
      <c r="JM2" s="312">
        <v>42398</v>
      </c>
      <c r="JN2" s="312">
        <v>42401</v>
      </c>
      <c r="JO2" s="312">
        <v>42402</v>
      </c>
      <c r="JP2" s="312">
        <v>42403</v>
      </c>
      <c r="JQ2" s="312">
        <v>42404</v>
      </c>
      <c r="JR2" s="312">
        <v>42405</v>
      </c>
      <c r="JS2" s="312">
        <v>42408</v>
      </c>
      <c r="JT2" s="312">
        <v>42412</v>
      </c>
      <c r="JU2" s="312">
        <v>42415</v>
      </c>
      <c r="JV2" s="312">
        <v>42416</v>
      </c>
      <c r="JW2" s="312">
        <v>42417</v>
      </c>
      <c r="JX2" s="312">
        <v>42418</v>
      </c>
      <c r="JY2" s="312">
        <v>42419</v>
      </c>
      <c r="JZ2" s="312">
        <v>42422</v>
      </c>
      <c r="KA2" s="312">
        <v>42423</v>
      </c>
      <c r="KB2" s="312">
        <v>42424</v>
      </c>
      <c r="KC2" s="312">
        <v>42425</v>
      </c>
      <c r="KD2" s="312">
        <v>42426</v>
      </c>
      <c r="KE2" s="312">
        <v>42429</v>
      </c>
      <c r="KF2" s="312">
        <v>42430</v>
      </c>
      <c r="KG2" s="312">
        <v>42431</v>
      </c>
      <c r="KH2" s="312">
        <v>42432</v>
      </c>
      <c r="KI2" s="312">
        <v>42433</v>
      </c>
      <c r="KJ2" s="312">
        <v>42436</v>
      </c>
      <c r="KK2" s="312">
        <v>42438</v>
      </c>
      <c r="KL2" s="312">
        <v>42439</v>
      </c>
      <c r="KM2" s="312">
        <v>42440</v>
      </c>
      <c r="KN2" s="312">
        <v>42443</v>
      </c>
      <c r="KO2" s="312">
        <v>42444</v>
      </c>
      <c r="KP2" s="312">
        <v>42445</v>
      </c>
      <c r="KQ2" s="312">
        <v>42446</v>
      </c>
      <c r="KR2" s="312">
        <v>42447</v>
      </c>
      <c r="KS2" s="312">
        <v>42450</v>
      </c>
      <c r="KT2" s="312">
        <v>42451</v>
      </c>
      <c r="KU2" s="312">
        <v>42452</v>
      </c>
      <c r="KV2" s="312">
        <v>42453</v>
      </c>
      <c r="KW2" s="312">
        <v>42454</v>
      </c>
      <c r="KX2" s="312">
        <v>42457</v>
      </c>
      <c r="KY2" s="312">
        <v>42458</v>
      </c>
      <c r="KZ2" s="312">
        <v>42459</v>
      </c>
      <c r="LA2" s="312">
        <v>42460</v>
      </c>
      <c r="LB2" s="312">
        <v>42461</v>
      </c>
      <c r="LC2" s="312">
        <v>42464</v>
      </c>
      <c r="LD2" s="312">
        <v>42465</v>
      </c>
      <c r="LE2" s="312">
        <v>42466</v>
      </c>
      <c r="LF2" s="312">
        <v>42467</v>
      </c>
      <c r="LG2" s="312">
        <v>42468</v>
      </c>
      <c r="LH2" s="312">
        <v>42471</v>
      </c>
      <c r="LI2" s="312">
        <v>42472</v>
      </c>
      <c r="LJ2" s="312">
        <v>42473</v>
      </c>
      <c r="LK2" s="312">
        <v>42474</v>
      </c>
      <c r="LL2" s="312">
        <v>42475</v>
      </c>
      <c r="LM2" s="312">
        <v>42478</v>
      </c>
      <c r="LN2" s="312">
        <v>42479</v>
      </c>
      <c r="LO2" s="312">
        <v>42480</v>
      </c>
      <c r="LP2" s="312">
        <v>42481</v>
      </c>
      <c r="LQ2" s="312">
        <v>42481</v>
      </c>
      <c r="LR2" s="312">
        <v>42485</v>
      </c>
      <c r="LS2" s="312">
        <v>42486</v>
      </c>
      <c r="LT2" s="312">
        <v>42487</v>
      </c>
      <c r="LU2" s="312">
        <v>42488</v>
      </c>
      <c r="LV2" s="312">
        <v>42489</v>
      </c>
      <c r="LW2" s="312">
        <v>42492</v>
      </c>
      <c r="LX2" s="312">
        <v>42493</v>
      </c>
      <c r="LY2" s="312">
        <v>42494</v>
      </c>
      <c r="LZ2" s="312">
        <v>42495</v>
      </c>
      <c r="MA2" s="312">
        <v>42496</v>
      </c>
      <c r="MB2" s="312">
        <v>42499</v>
      </c>
      <c r="MC2" s="312">
        <v>42500</v>
      </c>
      <c r="MD2" s="312">
        <v>42501</v>
      </c>
      <c r="ME2" s="312">
        <v>42502</v>
      </c>
      <c r="MF2" s="312">
        <v>42503</v>
      </c>
      <c r="MG2" s="312">
        <v>42506</v>
      </c>
      <c r="MH2" s="312">
        <v>42507</v>
      </c>
      <c r="MI2" s="312">
        <v>42508</v>
      </c>
      <c r="MJ2" s="312">
        <v>42509</v>
      </c>
      <c r="MK2" s="312">
        <v>42510</v>
      </c>
      <c r="ML2" s="312">
        <v>42513</v>
      </c>
      <c r="MM2" s="312">
        <v>42514</v>
      </c>
      <c r="MN2" s="312">
        <v>42515</v>
      </c>
      <c r="MO2" s="312">
        <v>42516</v>
      </c>
      <c r="MP2" s="312">
        <v>42517</v>
      </c>
      <c r="MQ2" s="312">
        <v>42520</v>
      </c>
      <c r="MR2" s="312">
        <v>42521</v>
      </c>
      <c r="MS2" s="312">
        <v>42523</v>
      </c>
      <c r="MT2" s="312">
        <v>42524</v>
      </c>
      <c r="MU2" s="312">
        <v>42527</v>
      </c>
      <c r="MV2" s="312">
        <v>42528</v>
      </c>
      <c r="MW2" s="312">
        <v>42529</v>
      </c>
      <c r="MX2" s="312">
        <v>42530</v>
      </c>
      <c r="MY2" s="312">
        <v>42531</v>
      </c>
      <c r="MZ2" s="312">
        <v>42534</v>
      </c>
      <c r="NA2" s="312">
        <v>42535</v>
      </c>
      <c r="NB2" s="312">
        <v>42536</v>
      </c>
      <c r="NC2" s="312">
        <v>42537</v>
      </c>
      <c r="ND2" s="312">
        <v>42538</v>
      </c>
      <c r="NE2" s="312">
        <v>42541</v>
      </c>
      <c r="NF2" s="312">
        <v>42542</v>
      </c>
      <c r="NG2" s="312">
        <v>42543</v>
      </c>
      <c r="NH2" s="312">
        <v>42544</v>
      </c>
      <c r="NI2" s="312">
        <v>42545</v>
      </c>
      <c r="NJ2" s="312">
        <v>42548</v>
      </c>
      <c r="NK2" s="312">
        <v>42549</v>
      </c>
      <c r="NL2" s="312">
        <v>42551</v>
      </c>
      <c r="NM2" s="312">
        <v>42552</v>
      </c>
      <c r="NN2" s="312">
        <v>42555</v>
      </c>
      <c r="NO2" s="312">
        <v>42556</v>
      </c>
      <c r="NP2" s="312">
        <v>42557</v>
      </c>
      <c r="NQ2" s="312">
        <v>42558</v>
      </c>
      <c r="NR2" s="312">
        <v>42559</v>
      </c>
      <c r="NS2" s="312">
        <v>42569</v>
      </c>
      <c r="NT2" s="312">
        <v>42570</v>
      </c>
      <c r="NU2" s="312">
        <v>42571</v>
      </c>
      <c r="NV2" s="312">
        <v>42572</v>
      </c>
      <c r="NW2" s="312">
        <v>42573</v>
      </c>
      <c r="NX2" s="312">
        <v>42576</v>
      </c>
      <c r="NY2" s="312">
        <v>42577</v>
      </c>
      <c r="NZ2" s="312">
        <v>42578</v>
      </c>
      <c r="OA2" s="312">
        <v>42579</v>
      </c>
      <c r="OB2" s="312">
        <v>42580</v>
      </c>
      <c r="OC2" s="312">
        <v>42583</v>
      </c>
      <c r="OD2" s="312">
        <v>42584</v>
      </c>
      <c r="OE2" s="312">
        <v>42585</v>
      </c>
      <c r="OF2" s="312">
        <v>42586</v>
      </c>
      <c r="OG2" s="312">
        <v>42587</v>
      </c>
      <c r="OH2" s="312">
        <v>42590</v>
      </c>
      <c r="OI2" s="312">
        <v>42591</v>
      </c>
      <c r="OJ2" s="312">
        <v>42592</v>
      </c>
      <c r="OK2" s="312">
        <v>42593</v>
      </c>
      <c r="OL2" s="312">
        <v>42594</v>
      </c>
      <c r="OM2" s="312">
        <v>42597</v>
      </c>
      <c r="ON2" s="312">
        <v>42598</v>
      </c>
      <c r="OO2" s="312">
        <v>42599</v>
      </c>
      <c r="OP2" s="312">
        <v>42600</v>
      </c>
      <c r="OQ2" s="312">
        <v>42601</v>
      </c>
      <c r="OR2" s="312">
        <v>42604</v>
      </c>
      <c r="OS2" s="312">
        <v>42605</v>
      </c>
      <c r="OT2" s="312">
        <v>42606</v>
      </c>
      <c r="OU2" s="312">
        <v>42607</v>
      </c>
      <c r="OV2" s="312">
        <v>42608</v>
      </c>
      <c r="OW2" s="312">
        <v>42611</v>
      </c>
      <c r="OX2" s="312">
        <v>42612</v>
      </c>
      <c r="OY2" s="312">
        <v>42613</v>
      </c>
      <c r="OZ2" s="312">
        <v>42614</v>
      </c>
      <c r="PA2" s="312">
        <v>42615</v>
      </c>
      <c r="PB2" s="312">
        <v>42618</v>
      </c>
      <c r="PC2" s="312">
        <v>42619</v>
      </c>
      <c r="PD2" s="312">
        <v>42620</v>
      </c>
      <c r="PE2" s="312">
        <v>42621</v>
      </c>
      <c r="PF2" s="312">
        <v>42622</v>
      </c>
      <c r="PG2" s="312">
        <v>42625</v>
      </c>
      <c r="PH2" s="312">
        <v>42626</v>
      </c>
      <c r="PI2" s="312">
        <v>42627</v>
      </c>
      <c r="PJ2" s="312">
        <v>42628</v>
      </c>
      <c r="PK2" s="312">
        <v>42629</v>
      </c>
      <c r="PL2" s="312">
        <v>42632</v>
      </c>
      <c r="PM2" s="312">
        <v>42633</v>
      </c>
      <c r="PN2" s="312">
        <v>42634</v>
      </c>
      <c r="PO2" s="312">
        <v>42635</v>
      </c>
      <c r="PP2" s="312">
        <v>42636</v>
      </c>
      <c r="PQ2" s="312">
        <v>42639</v>
      </c>
      <c r="PR2" s="312">
        <v>42640</v>
      </c>
      <c r="PS2" s="312">
        <v>42641</v>
      </c>
      <c r="PT2" s="312">
        <v>42642</v>
      </c>
      <c r="PU2" s="312">
        <v>42643</v>
      </c>
      <c r="PV2" s="312">
        <v>42646</v>
      </c>
      <c r="PW2" s="312">
        <v>42647</v>
      </c>
      <c r="PX2" s="312">
        <v>42648</v>
      </c>
      <c r="PY2" s="312">
        <v>42649</v>
      </c>
      <c r="PZ2" s="312">
        <v>42650</v>
      </c>
      <c r="QA2" s="312">
        <v>42653</v>
      </c>
      <c r="QB2" s="312">
        <v>42654</v>
      </c>
      <c r="QC2" s="312">
        <v>42655</v>
      </c>
      <c r="QD2" s="312">
        <v>42656</v>
      </c>
      <c r="QE2" s="312">
        <v>42657</v>
      </c>
      <c r="QF2" s="312">
        <v>42660</v>
      </c>
      <c r="QG2" s="312">
        <v>42661</v>
      </c>
      <c r="QH2" s="312">
        <v>42663</v>
      </c>
      <c r="QI2" s="312">
        <v>42664</v>
      </c>
      <c r="QJ2" s="312">
        <v>42667</v>
      </c>
      <c r="QK2" s="312">
        <v>42668</v>
      </c>
      <c r="QL2" s="312">
        <v>42669</v>
      </c>
      <c r="QM2" s="312">
        <v>42670</v>
      </c>
      <c r="QN2" s="312">
        <v>42671</v>
      </c>
      <c r="QO2" s="312">
        <v>42675</v>
      </c>
      <c r="QP2" s="312">
        <v>42676</v>
      </c>
      <c r="QQ2" s="312">
        <v>42677</v>
      </c>
      <c r="QR2" s="312">
        <v>42678</v>
      </c>
      <c r="QS2" s="312">
        <v>42681</v>
      </c>
      <c r="QT2" s="312">
        <v>42682</v>
      </c>
      <c r="QU2" s="312">
        <v>42683</v>
      </c>
      <c r="QV2" s="312">
        <v>42684</v>
      </c>
      <c r="QW2" s="312">
        <v>42685</v>
      </c>
      <c r="QX2" s="312">
        <v>42688</v>
      </c>
      <c r="QY2" s="312">
        <v>42689</v>
      </c>
      <c r="QZ2" s="312">
        <v>42690</v>
      </c>
      <c r="RA2" s="312">
        <v>42691</v>
      </c>
      <c r="RB2" s="312">
        <v>42692</v>
      </c>
      <c r="RC2" s="312">
        <v>42695</v>
      </c>
      <c r="RD2" s="312">
        <v>42696</v>
      </c>
      <c r="RE2" s="312">
        <v>42697</v>
      </c>
      <c r="RF2" s="312">
        <v>42698</v>
      </c>
      <c r="RG2" s="312">
        <v>42702</v>
      </c>
      <c r="RH2" s="312">
        <v>42703</v>
      </c>
      <c r="RI2" s="312">
        <v>42704</v>
      </c>
      <c r="RJ2" s="312">
        <v>42705</v>
      </c>
      <c r="RK2" s="312">
        <v>42706</v>
      </c>
      <c r="RL2" s="312">
        <v>42709</v>
      </c>
      <c r="RM2" s="312">
        <v>42710</v>
      </c>
      <c r="RN2" s="312">
        <v>42711</v>
      </c>
      <c r="RO2" s="312">
        <v>42712</v>
      </c>
      <c r="RP2" s="312">
        <v>42713</v>
      </c>
      <c r="RQ2" s="312">
        <v>42716</v>
      </c>
      <c r="RR2" s="312">
        <v>42717</v>
      </c>
      <c r="RS2" s="312">
        <v>42718</v>
      </c>
      <c r="RT2" s="312">
        <v>42719</v>
      </c>
      <c r="RU2" s="312">
        <v>42720</v>
      </c>
      <c r="RV2" s="312">
        <v>42723</v>
      </c>
      <c r="RW2" s="312">
        <v>42724</v>
      </c>
      <c r="RX2" s="312">
        <v>42725</v>
      </c>
      <c r="RY2" s="312">
        <v>42726</v>
      </c>
      <c r="RZ2" s="312">
        <v>42727</v>
      </c>
      <c r="SA2" s="312">
        <v>42730</v>
      </c>
      <c r="SB2" s="312">
        <v>42731</v>
      </c>
      <c r="SC2" s="312">
        <v>42732</v>
      </c>
      <c r="SD2" s="313">
        <v>42737</v>
      </c>
      <c r="SE2" s="313">
        <v>42738</v>
      </c>
      <c r="SF2" s="313">
        <v>42739</v>
      </c>
      <c r="SG2" s="313">
        <v>42740</v>
      </c>
      <c r="SH2" s="313">
        <v>42741</v>
      </c>
      <c r="SI2" s="313">
        <v>42742</v>
      </c>
      <c r="SJ2" s="313">
        <v>42744</v>
      </c>
      <c r="SK2" s="313">
        <v>42745</v>
      </c>
      <c r="SL2" s="313">
        <v>42746</v>
      </c>
      <c r="SM2" s="313">
        <v>42747</v>
      </c>
      <c r="SN2" s="313">
        <v>42748</v>
      </c>
      <c r="SO2" s="313">
        <v>42751</v>
      </c>
      <c r="SP2" s="313">
        <v>42752</v>
      </c>
      <c r="SQ2" s="313">
        <v>42753</v>
      </c>
      <c r="SR2" s="313">
        <v>42754</v>
      </c>
      <c r="SS2" s="313">
        <v>42755</v>
      </c>
      <c r="ST2" s="313">
        <v>42758</v>
      </c>
      <c r="SU2" s="313">
        <v>42759</v>
      </c>
      <c r="SV2" s="313">
        <v>42760</v>
      </c>
      <c r="SW2" s="313">
        <v>42761</v>
      </c>
      <c r="SX2" s="313">
        <v>42762</v>
      </c>
      <c r="SY2" s="313">
        <v>42765</v>
      </c>
      <c r="SZ2" s="313">
        <v>42766</v>
      </c>
      <c r="TA2" s="313">
        <v>42767</v>
      </c>
      <c r="TB2" s="313">
        <v>42768</v>
      </c>
      <c r="TC2" s="313">
        <v>42769</v>
      </c>
      <c r="TD2" s="313">
        <v>42772</v>
      </c>
      <c r="TE2" s="313">
        <v>42773</v>
      </c>
      <c r="TF2" s="313">
        <v>42774</v>
      </c>
      <c r="TG2" s="313">
        <v>42775</v>
      </c>
      <c r="TH2" s="313">
        <v>42776</v>
      </c>
      <c r="TI2" s="313">
        <v>42779</v>
      </c>
      <c r="TJ2" s="313">
        <v>42780</v>
      </c>
      <c r="TK2" s="313">
        <v>42781</v>
      </c>
      <c r="TL2" s="313">
        <v>42782</v>
      </c>
      <c r="TM2" s="313">
        <v>42783</v>
      </c>
      <c r="TN2" s="313">
        <v>42786</v>
      </c>
      <c r="TO2" s="313">
        <v>42787</v>
      </c>
      <c r="TP2" s="313">
        <v>42788</v>
      </c>
      <c r="TQ2" s="313">
        <v>42789</v>
      </c>
      <c r="TR2" s="313">
        <v>42790</v>
      </c>
      <c r="TS2" s="313">
        <v>42796</v>
      </c>
      <c r="TT2" s="313">
        <v>42797</v>
      </c>
      <c r="TU2" s="313">
        <v>42800</v>
      </c>
      <c r="TV2" s="313">
        <v>42801</v>
      </c>
      <c r="TW2" s="313">
        <v>42803</v>
      </c>
      <c r="TX2" s="313">
        <v>42804</v>
      </c>
      <c r="TY2" s="313">
        <v>42807</v>
      </c>
      <c r="TZ2" s="313">
        <v>42808</v>
      </c>
      <c r="UA2" s="313">
        <v>42809</v>
      </c>
      <c r="UB2" s="313">
        <v>42810</v>
      </c>
      <c r="UC2" s="313">
        <v>42811</v>
      </c>
      <c r="UD2" s="313">
        <v>42814</v>
      </c>
      <c r="UE2" s="313">
        <v>42815</v>
      </c>
      <c r="UF2" s="313">
        <v>42816</v>
      </c>
      <c r="UG2" s="313">
        <v>42817</v>
      </c>
      <c r="UH2" s="313">
        <v>42818</v>
      </c>
      <c r="UI2" s="313">
        <v>42821</v>
      </c>
      <c r="UJ2" s="313">
        <v>42822</v>
      </c>
      <c r="UK2" s="313">
        <v>42823</v>
      </c>
      <c r="UL2" s="313">
        <v>42824</v>
      </c>
      <c r="UM2" s="313">
        <v>42825</v>
      </c>
      <c r="UN2" s="313">
        <v>42828</v>
      </c>
      <c r="UO2" s="313">
        <v>42829</v>
      </c>
      <c r="UP2" s="313">
        <v>42830</v>
      </c>
      <c r="UQ2" s="313">
        <v>42831</v>
      </c>
      <c r="UR2" s="313">
        <v>42832</v>
      </c>
      <c r="US2" s="313">
        <v>42835</v>
      </c>
      <c r="UT2" s="313">
        <v>42836</v>
      </c>
      <c r="UU2" s="313">
        <v>42837</v>
      </c>
      <c r="UV2" s="313">
        <v>42838</v>
      </c>
      <c r="UW2" s="313">
        <v>42839</v>
      </c>
      <c r="UX2" s="313">
        <v>42842</v>
      </c>
      <c r="UY2" s="313">
        <v>42843</v>
      </c>
      <c r="UZ2" s="313">
        <v>42844</v>
      </c>
      <c r="VA2" s="313">
        <v>42845</v>
      </c>
      <c r="VB2" s="313">
        <v>42846</v>
      </c>
      <c r="VC2" s="313">
        <v>42849</v>
      </c>
      <c r="VD2" s="313">
        <v>42850</v>
      </c>
      <c r="VE2" s="313">
        <v>42851</v>
      </c>
      <c r="VF2" s="313">
        <v>42852</v>
      </c>
      <c r="VG2" s="313">
        <v>42853</v>
      </c>
      <c r="VH2" s="313">
        <v>42856</v>
      </c>
      <c r="VI2" s="313">
        <v>42857</v>
      </c>
      <c r="VJ2" s="313">
        <v>42858</v>
      </c>
      <c r="VK2" s="313">
        <v>42859</v>
      </c>
      <c r="VL2" s="313">
        <v>42860</v>
      </c>
      <c r="VM2" s="313">
        <v>42863</v>
      </c>
      <c r="VN2" s="313">
        <v>42864</v>
      </c>
      <c r="VO2" s="313">
        <v>42865</v>
      </c>
      <c r="VP2" s="313">
        <v>42866</v>
      </c>
      <c r="VQ2" s="313">
        <v>42867</v>
      </c>
      <c r="VR2" s="313">
        <v>42870</v>
      </c>
      <c r="VS2" s="313">
        <v>42871</v>
      </c>
      <c r="VT2" s="313">
        <v>42872</v>
      </c>
      <c r="VU2" s="313">
        <v>42873</v>
      </c>
      <c r="VV2" s="313">
        <v>42874</v>
      </c>
      <c r="VW2" s="313">
        <v>42877</v>
      </c>
      <c r="VX2" s="313">
        <v>42878</v>
      </c>
      <c r="VY2" s="313">
        <v>42879</v>
      </c>
      <c r="VZ2" s="313">
        <v>42880</v>
      </c>
      <c r="WA2" s="313">
        <v>42881</v>
      </c>
      <c r="WB2" s="313">
        <v>42884</v>
      </c>
      <c r="WC2" s="313">
        <v>42885</v>
      </c>
      <c r="WD2" s="313">
        <v>42886</v>
      </c>
      <c r="WE2" s="313">
        <v>42888</v>
      </c>
      <c r="WF2" s="313">
        <v>42891</v>
      </c>
      <c r="WG2" s="313">
        <v>42892</v>
      </c>
      <c r="WH2" s="313">
        <v>42893</v>
      </c>
      <c r="WI2" s="313">
        <v>42894</v>
      </c>
      <c r="WJ2" s="313">
        <v>42895</v>
      </c>
      <c r="WK2" s="313">
        <v>42898</v>
      </c>
      <c r="WL2" s="313">
        <v>42899</v>
      </c>
      <c r="WM2" s="313">
        <v>42900</v>
      </c>
      <c r="WN2" s="313">
        <v>42901</v>
      </c>
      <c r="WO2" s="313">
        <v>42902</v>
      </c>
      <c r="WP2" s="313">
        <v>42905</v>
      </c>
      <c r="WQ2" s="313">
        <v>42906</v>
      </c>
      <c r="WR2" s="313">
        <v>42907</v>
      </c>
      <c r="WS2" s="313">
        <v>42908</v>
      </c>
      <c r="WT2" s="313">
        <v>42909</v>
      </c>
      <c r="WU2" s="313">
        <v>42913</v>
      </c>
      <c r="WV2" s="313">
        <v>42914</v>
      </c>
      <c r="WW2" s="313">
        <v>42915</v>
      </c>
      <c r="WX2" s="313">
        <v>42916</v>
      </c>
      <c r="WY2" s="313">
        <v>42919</v>
      </c>
      <c r="WZ2" s="313">
        <v>42920</v>
      </c>
      <c r="XA2" s="313">
        <v>42921</v>
      </c>
      <c r="XB2" s="313">
        <v>42922</v>
      </c>
      <c r="XC2" s="313">
        <v>42932</v>
      </c>
      <c r="XD2" s="313">
        <v>42933</v>
      </c>
      <c r="XE2" s="313">
        <v>42934</v>
      </c>
      <c r="XF2" s="313">
        <v>42935</v>
      </c>
      <c r="XG2" s="313">
        <v>42936</v>
      </c>
      <c r="XH2" s="313">
        <v>42937</v>
      </c>
      <c r="XI2" s="313">
        <v>42940</v>
      </c>
      <c r="XJ2" s="313">
        <v>42941</v>
      </c>
      <c r="XK2" s="313">
        <v>42942</v>
      </c>
      <c r="XL2" s="313">
        <v>42943</v>
      </c>
      <c r="XM2" s="313">
        <v>42944</v>
      </c>
      <c r="XN2" s="313">
        <v>42947</v>
      </c>
      <c r="XO2" s="313">
        <v>42948</v>
      </c>
      <c r="XP2" s="313">
        <v>42949</v>
      </c>
      <c r="XQ2" s="313">
        <v>42950</v>
      </c>
      <c r="XR2" s="313">
        <v>42951</v>
      </c>
      <c r="XS2" s="313">
        <v>42954</v>
      </c>
      <c r="XT2" s="313">
        <v>42955</v>
      </c>
      <c r="XU2" s="313">
        <v>42956</v>
      </c>
      <c r="XV2" s="313">
        <v>42957</v>
      </c>
      <c r="XW2" s="313">
        <v>42958</v>
      </c>
      <c r="XX2" s="313">
        <v>42961</v>
      </c>
      <c r="XY2" s="313">
        <v>42962</v>
      </c>
      <c r="XZ2" s="313">
        <v>42963</v>
      </c>
      <c r="YA2" s="313">
        <v>42964</v>
      </c>
      <c r="YB2" s="313">
        <v>42965</v>
      </c>
      <c r="YC2" s="313">
        <v>42968</v>
      </c>
      <c r="YD2" s="313">
        <v>42969</v>
      </c>
      <c r="YE2" s="313">
        <v>42970</v>
      </c>
      <c r="YF2" s="313">
        <v>42971</v>
      </c>
      <c r="YG2" s="313">
        <v>42972</v>
      </c>
      <c r="YH2" s="313">
        <v>42975</v>
      </c>
      <c r="YI2" s="313">
        <v>42976</v>
      </c>
      <c r="YJ2" s="313">
        <v>42977</v>
      </c>
      <c r="YK2" s="313">
        <v>42978</v>
      </c>
      <c r="YL2" s="313">
        <v>42979</v>
      </c>
      <c r="YM2" s="313">
        <v>42982</v>
      </c>
      <c r="YN2" s="313">
        <v>42983</v>
      </c>
      <c r="YO2" s="313">
        <v>42984</v>
      </c>
      <c r="YP2" s="313">
        <v>42985</v>
      </c>
      <c r="YQ2" s="313">
        <v>42986</v>
      </c>
      <c r="YR2" s="313">
        <v>42989</v>
      </c>
      <c r="YS2" s="313">
        <v>42990</v>
      </c>
      <c r="YT2" s="313">
        <v>42990</v>
      </c>
      <c r="YU2" s="313">
        <v>42991</v>
      </c>
      <c r="YV2" s="313">
        <v>42992</v>
      </c>
      <c r="YW2" s="313">
        <v>42993</v>
      </c>
      <c r="YX2" s="313">
        <v>42996</v>
      </c>
      <c r="YY2" s="313">
        <v>42997</v>
      </c>
      <c r="YZ2" s="313">
        <v>42998</v>
      </c>
      <c r="ZA2" s="313">
        <v>42999</v>
      </c>
      <c r="ZB2" s="313">
        <v>43000</v>
      </c>
      <c r="ZC2" s="313">
        <v>43003</v>
      </c>
      <c r="ZD2" s="313">
        <v>43004</v>
      </c>
      <c r="ZE2" s="313">
        <v>43005</v>
      </c>
      <c r="ZF2" s="313">
        <v>43006</v>
      </c>
      <c r="ZG2" s="313">
        <v>43007</v>
      </c>
      <c r="ZH2" s="313">
        <v>43010</v>
      </c>
      <c r="ZI2" s="313">
        <v>43011</v>
      </c>
      <c r="ZJ2" s="313">
        <v>43012</v>
      </c>
      <c r="ZK2" s="313">
        <v>43013</v>
      </c>
      <c r="ZL2" s="313">
        <v>43014</v>
      </c>
      <c r="ZM2" s="313">
        <v>43017</v>
      </c>
      <c r="ZN2" s="313">
        <v>43018</v>
      </c>
      <c r="ZO2" s="313">
        <v>43019</v>
      </c>
      <c r="ZP2" s="313">
        <v>43020</v>
      </c>
      <c r="ZQ2" s="313">
        <v>43021</v>
      </c>
      <c r="ZR2" s="313">
        <v>43024</v>
      </c>
      <c r="ZS2" s="313">
        <v>43025</v>
      </c>
      <c r="ZT2" s="313">
        <v>43026</v>
      </c>
      <c r="ZU2" s="313">
        <v>43027</v>
      </c>
      <c r="ZV2" s="313">
        <v>43028</v>
      </c>
      <c r="ZW2" s="313">
        <v>43031</v>
      </c>
      <c r="ZX2" s="313">
        <v>43032</v>
      </c>
      <c r="ZY2" s="313">
        <v>43033</v>
      </c>
      <c r="ZZ2" s="313">
        <v>43034</v>
      </c>
      <c r="AAA2" s="313">
        <v>43035</v>
      </c>
      <c r="AAB2" s="313">
        <v>43038</v>
      </c>
      <c r="AAC2" s="313">
        <v>43039</v>
      </c>
      <c r="AAD2" s="313">
        <v>43040</v>
      </c>
      <c r="AAE2" s="313">
        <v>43041</v>
      </c>
      <c r="AAF2" s="313">
        <v>43042</v>
      </c>
      <c r="AAG2" s="313">
        <v>43045</v>
      </c>
      <c r="AAH2" s="313">
        <v>43046</v>
      </c>
      <c r="AAI2" s="313">
        <v>43047</v>
      </c>
      <c r="AAJ2" s="313">
        <v>43048</v>
      </c>
      <c r="AAK2" s="313">
        <v>43049</v>
      </c>
      <c r="AAL2" s="313">
        <v>43052</v>
      </c>
      <c r="AAM2" s="313">
        <v>43053</v>
      </c>
      <c r="AAN2" s="313">
        <v>43054</v>
      </c>
      <c r="AAO2" s="313">
        <v>43055</v>
      </c>
      <c r="AAP2" s="313">
        <v>43056</v>
      </c>
      <c r="AAQ2" s="313">
        <v>43059</v>
      </c>
      <c r="AAR2" s="313">
        <v>43060</v>
      </c>
      <c r="AAS2" s="313">
        <v>43061</v>
      </c>
      <c r="AAT2" s="313">
        <v>43062</v>
      </c>
      <c r="AAU2" s="313">
        <v>43063</v>
      </c>
      <c r="AAV2" s="313">
        <v>43066</v>
      </c>
      <c r="AAW2" s="313">
        <v>43067</v>
      </c>
      <c r="AAX2" s="313">
        <v>43068</v>
      </c>
      <c r="AAY2" s="312">
        <v>43069</v>
      </c>
      <c r="AAZ2" s="312">
        <v>43070</v>
      </c>
      <c r="ABA2" s="312">
        <v>43073</v>
      </c>
      <c r="ABB2" s="312">
        <v>43074</v>
      </c>
      <c r="ABC2" s="312">
        <v>43075</v>
      </c>
      <c r="ABD2" s="312">
        <v>43076</v>
      </c>
      <c r="ABE2" s="312">
        <v>43077</v>
      </c>
      <c r="ABF2" s="312">
        <v>43080</v>
      </c>
      <c r="ABG2" s="312">
        <v>43081</v>
      </c>
      <c r="ABH2" s="312">
        <v>43082</v>
      </c>
      <c r="ABI2" s="312">
        <v>43083</v>
      </c>
      <c r="ABJ2" s="312">
        <v>43084</v>
      </c>
      <c r="ABK2" s="312">
        <v>43087</v>
      </c>
      <c r="ABL2" s="312">
        <v>43088</v>
      </c>
      <c r="ABM2" s="312">
        <v>43089</v>
      </c>
      <c r="ABN2" s="312">
        <v>43090</v>
      </c>
      <c r="ABO2" s="312">
        <v>43091</v>
      </c>
      <c r="ABP2" s="312">
        <v>43094</v>
      </c>
      <c r="ABQ2" s="312">
        <v>43095</v>
      </c>
      <c r="ABR2" s="312">
        <v>43096</v>
      </c>
      <c r="ABS2" s="312">
        <v>43097</v>
      </c>
      <c r="ABT2" s="312">
        <v>43102</v>
      </c>
      <c r="ABU2" s="312">
        <v>43103</v>
      </c>
      <c r="ABV2" s="312">
        <v>43104</v>
      </c>
      <c r="ABW2" s="312">
        <v>43105</v>
      </c>
      <c r="ABX2" s="312">
        <v>43108</v>
      </c>
      <c r="ABY2" s="312">
        <v>43109</v>
      </c>
      <c r="ABZ2" s="312">
        <v>43109</v>
      </c>
      <c r="ACA2" s="312">
        <v>43110</v>
      </c>
      <c r="ACB2" s="312">
        <v>43111</v>
      </c>
      <c r="ACC2" s="312">
        <v>43112</v>
      </c>
      <c r="ACD2" s="312">
        <v>43115</v>
      </c>
      <c r="ACE2" s="312">
        <v>43116</v>
      </c>
      <c r="ACF2" s="312">
        <v>43117</v>
      </c>
      <c r="ACG2" s="312">
        <v>43118</v>
      </c>
      <c r="ACH2" s="312">
        <v>43119</v>
      </c>
      <c r="ACI2" s="312">
        <v>43122</v>
      </c>
      <c r="ACJ2" s="312">
        <v>43123</v>
      </c>
      <c r="ACK2" s="312">
        <v>43124</v>
      </c>
      <c r="ACL2" s="312">
        <v>43125</v>
      </c>
      <c r="ACM2" s="312">
        <v>43126</v>
      </c>
      <c r="ACN2" s="312">
        <v>43129</v>
      </c>
      <c r="ACO2" s="312">
        <v>43130</v>
      </c>
      <c r="ACP2" s="312">
        <v>43131</v>
      </c>
      <c r="ACQ2" s="312">
        <v>43132</v>
      </c>
      <c r="ACR2" s="312">
        <v>43133</v>
      </c>
      <c r="ACS2" s="312">
        <v>43136</v>
      </c>
      <c r="ACT2" s="312">
        <v>43137</v>
      </c>
      <c r="ACU2" s="312">
        <v>43138</v>
      </c>
      <c r="ACV2" s="312">
        <v>43139</v>
      </c>
      <c r="ACW2" s="312">
        <v>43140</v>
      </c>
      <c r="ACX2" s="312">
        <v>43143</v>
      </c>
      <c r="ACY2" s="312">
        <v>43144</v>
      </c>
      <c r="ACZ2" s="312">
        <v>43145</v>
      </c>
      <c r="ADA2" s="312">
        <v>43146</v>
      </c>
      <c r="ADB2" s="312">
        <v>43150</v>
      </c>
      <c r="ADC2" s="312">
        <v>43151</v>
      </c>
      <c r="ADD2" s="312">
        <v>43152</v>
      </c>
      <c r="ADE2" s="312">
        <v>43153</v>
      </c>
      <c r="ADF2" s="312">
        <v>43154</v>
      </c>
      <c r="ADG2" s="312">
        <v>43157</v>
      </c>
      <c r="ADH2" s="312">
        <v>43158</v>
      </c>
      <c r="ADI2" s="312">
        <v>43159</v>
      </c>
      <c r="ADJ2" s="312">
        <v>43160</v>
      </c>
      <c r="ADK2" s="312">
        <v>43161</v>
      </c>
      <c r="ADL2" s="312">
        <v>43164</v>
      </c>
      <c r="ADM2" s="312">
        <v>43165</v>
      </c>
      <c r="ADN2" s="312">
        <v>43166</v>
      </c>
      <c r="ADO2" s="312">
        <v>43168</v>
      </c>
      <c r="ADP2" s="312">
        <v>43171</v>
      </c>
      <c r="ADQ2" s="312">
        <v>43172</v>
      </c>
      <c r="ADR2" s="312">
        <v>43173</v>
      </c>
      <c r="ADS2" s="312">
        <v>43174</v>
      </c>
      <c r="ADT2" s="312">
        <v>43175</v>
      </c>
      <c r="ADU2" s="312">
        <v>43178</v>
      </c>
      <c r="ADV2" s="312">
        <v>43179</v>
      </c>
      <c r="ADW2" s="312">
        <v>43180</v>
      </c>
      <c r="ADX2" s="312">
        <v>43181</v>
      </c>
      <c r="ADY2" s="312">
        <v>43182</v>
      </c>
      <c r="ADZ2" s="312">
        <v>43185</v>
      </c>
      <c r="AEA2" s="312">
        <v>43186</v>
      </c>
      <c r="AEB2" s="312">
        <v>43187</v>
      </c>
      <c r="AEC2" s="312">
        <v>43188</v>
      </c>
      <c r="AED2" s="312">
        <v>43189</v>
      </c>
      <c r="AEE2" s="312">
        <v>43192</v>
      </c>
      <c r="AEF2" s="312">
        <v>43193</v>
      </c>
      <c r="AEG2" s="312">
        <v>43194</v>
      </c>
      <c r="AEH2" s="312">
        <v>43195</v>
      </c>
      <c r="AEI2" s="312">
        <v>43196</v>
      </c>
      <c r="AEJ2" s="312">
        <v>43199</v>
      </c>
      <c r="AEK2" s="312">
        <v>43200</v>
      </c>
      <c r="AEL2" s="312">
        <v>43201</v>
      </c>
      <c r="AEM2" s="312">
        <v>43202</v>
      </c>
      <c r="AEN2" s="312">
        <v>43203</v>
      </c>
      <c r="AEO2" s="312">
        <v>43206</v>
      </c>
      <c r="AEP2" s="312">
        <v>43207</v>
      </c>
      <c r="AEQ2" s="312">
        <v>43208</v>
      </c>
      <c r="AER2" s="312">
        <v>43209</v>
      </c>
      <c r="AES2" s="312">
        <v>43210</v>
      </c>
      <c r="AET2" s="312">
        <v>43213</v>
      </c>
      <c r="AEU2" s="312">
        <v>43214</v>
      </c>
      <c r="AEV2" s="312">
        <v>43215</v>
      </c>
      <c r="AEW2" s="312">
        <v>43216</v>
      </c>
      <c r="AEX2" s="312">
        <v>43217</v>
      </c>
      <c r="AEY2" s="312">
        <v>43220</v>
      </c>
      <c r="AEZ2" s="312">
        <v>43221</v>
      </c>
      <c r="AFA2" s="312">
        <v>43222</v>
      </c>
      <c r="AFB2" s="312">
        <v>43223</v>
      </c>
      <c r="AFC2" s="312">
        <v>43224</v>
      </c>
      <c r="AFD2" s="312">
        <v>43227</v>
      </c>
      <c r="AFE2" s="312">
        <v>43228</v>
      </c>
      <c r="AFF2" s="312">
        <v>43229</v>
      </c>
      <c r="AFG2" s="312">
        <v>43230</v>
      </c>
      <c r="AFH2" s="312">
        <v>43231</v>
      </c>
      <c r="AFI2" s="312">
        <v>43234</v>
      </c>
      <c r="AFJ2" s="312">
        <v>43235</v>
      </c>
      <c r="AFK2" s="312">
        <v>43236</v>
      </c>
      <c r="AFL2" s="312">
        <v>43237</v>
      </c>
      <c r="AFM2" s="312">
        <v>43238</v>
      </c>
      <c r="AFN2" s="312">
        <v>43241</v>
      </c>
      <c r="AFO2" s="312">
        <v>43242</v>
      </c>
      <c r="AFP2" s="312">
        <v>43243</v>
      </c>
      <c r="AFQ2" s="312">
        <v>43244</v>
      </c>
      <c r="AFR2" s="312">
        <v>43245</v>
      </c>
      <c r="AFS2" s="312">
        <v>43248</v>
      </c>
      <c r="AFT2" s="312">
        <v>43249</v>
      </c>
      <c r="AFU2" s="312">
        <v>43250</v>
      </c>
      <c r="AFV2" s="312">
        <v>43251</v>
      </c>
      <c r="AFW2" s="312">
        <v>43255</v>
      </c>
      <c r="AFX2" s="312">
        <v>43256</v>
      </c>
      <c r="AFY2" s="312">
        <v>43257</v>
      </c>
      <c r="AFZ2" s="312">
        <v>43258</v>
      </c>
      <c r="AGA2" s="312">
        <v>43259</v>
      </c>
      <c r="AGB2" s="312">
        <v>43262</v>
      </c>
      <c r="AGC2" s="312">
        <v>43263</v>
      </c>
      <c r="AGD2" s="312">
        <v>43264</v>
      </c>
      <c r="AGE2" s="312">
        <v>43265</v>
      </c>
      <c r="AGF2" s="312">
        <v>43266</v>
      </c>
      <c r="AGG2" s="312">
        <v>43269</v>
      </c>
      <c r="AGH2" s="312">
        <v>43270</v>
      </c>
      <c r="AGI2" s="312">
        <v>43271</v>
      </c>
      <c r="AGJ2" s="312">
        <v>43272</v>
      </c>
      <c r="AGK2" s="312">
        <v>43273</v>
      </c>
      <c r="AGL2" s="312">
        <v>43276</v>
      </c>
      <c r="AGM2" s="312">
        <v>43277</v>
      </c>
      <c r="AGN2" s="312">
        <v>43278</v>
      </c>
      <c r="AGO2" s="312">
        <v>43279</v>
      </c>
      <c r="AGP2" s="312">
        <v>43280</v>
      </c>
      <c r="AGQ2" s="312">
        <v>43283</v>
      </c>
      <c r="AGR2" s="312">
        <v>43284</v>
      </c>
      <c r="AGS2" s="312">
        <v>43285</v>
      </c>
      <c r="AGT2" s="312">
        <v>43286</v>
      </c>
      <c r="AGU2" s="312">
        <v>43287</v>
      </c>
      <c r="AGV2" s="312">
        <v>43290</v>
      </c>
      <c r="AGW2" s="312">
        <v>43291</v>
      </c>
      <c r="AGX2" s="312">
        <v>43297</v>
      </c>
      <c r="AGY2" s="312">
        <v>43298</v>
      </c>
      <c r="AGZ2" s="312">
        <v>43299</v>
      </c>
      <c r="AHA2" s="312">
        <v>43300</v>
      </c>
      <c r="AHB2" s="312">
        <v>43301</v>
      </c>
      <c r="AHC2" s="314">
        <v>43304</v>
      </c>
      <c r="AHD2" s="314">
        <v>43305</v>
      </c>
      <c r="AHE2" s="314">
        <v>43306</v>
      </c>
      <c r="AHF2" s="314">
        <v>43307</v>
      </c>
      <c r="AHG2" s="314">
        <v>43308</v>
      </c>
      <c r="AHH2" s="314">
        <v>43311</v>
      </c>
      <c r="AHI2" s="314">
        <v>43312</v>
      </c>
      <c r="AHJ2" s="314">
        <v>43313</v>
      </c>
      <c r="AHK2" s="314">
        <v>43314</v>
      </c>
      <c r="AHL2" s="314">
        <v>43315</v>
      </c>
      <c r="AHM2" s="314">
        <v>43318</v>
      </c>
      <c r="AHN2" s="312">
        <v>43319</v>
      </c>
      <c r="AHO2" s="312">
        <v>43320</v>
      </c>
      <c r="AHP2" s="312">
        <v>43321</v>
      </c>
      <c r="AHQ2" s="312">
        <v>43322</v>
      </c>
      <c r="AHR2" s="312">
        <v>43323</v>
      </c>
      <c r="AHS2" s="312">
        <v>43324</v>
      </c>
      <c r="AHT2" s="312">
        <v>43325</v>
      </c>
      <c r="AHU2" s="312">
        <v>43326</v>
      </c>
      <c r="AHV2" s="312">
        <v>43327</v>
      </c>
      <c r="AHW2" s="312">
        <v>43328</v>
      </c>
      <c r="AHX2" s="312">
        <v>43329</v>
      </c>
      <c r="AHY2" s="312">
        <v>43330</v>
      </c>
      <c r="AHZ2" s="312">
        <v>43331</v>
      </c>
      <c r="AIA2" s="312">
        <v>43332</v>
      </c>
      <c r="AIB2" s="312">
        <v>43333</v>
      </c>
      <c r="AIC2" s="312">
        <v>43334</v>
      </c>
      <c r="AID2" s="312">
        <v>43334</v>
      </c>
      <c r="AIE2" s="312">
        <v>43336</v>
      </c>
      <c r="AIF2" s="312">
        <v>43339</v>
      </c>
      <c r="AIG2" s="312">
        <v>43340</v>
      </c>
      <c r="AIH2" s="312">
        <v>43341</v>
      </c>
      <c r="AII2" s="312">
        <v>43342</v>
      </c>
      <c r="AIJ2" s="312">
        <v>43343</v>
      </c>
      <c r="AIK2" s="312">
        <v>43346</v>
      </c>
      <c r="AIL2" s="312">
        <v>43347</v>
      </c>
      <c r="AIM2" s="312">
        <v>43348</v>
      </c>
      <c r="AIN2" s="312">
        <v>43349</v>
      </c>
      <c r="AIO2" s="312">
        <v>43350</v>
      </c>
      <c r="AIP2" s="312">
        <v>43353</v>
      </c>
      <c r="AIQ2" s="312">
        <v>43354</v>
      </c>
      <c r="AIR2" s="312">
        <v>43355</v>
      </c>
      <c r="AIS2" s="312">
        <v>43356</v>
      </c>
      <c r="AIT2" s="312">
        <v>43357</v>
      </c>
      <c r="AIU2" s="312">
        <v>43360</v>
      </c>
      <c r="AIV2" s="312">
        <v>43361</v>
      </c>
      <c r="AIW2" s="312">
        <v>43362</v>
      </c>
      <c r="AIX2" s="312">
        <v>43363</v>
      </c>
      <c r="AIY2" s="312">
        <v>43364</v>
      </c>
      <c r="AIZ2" s="312">
        <v>43367</v>
      </c>
      <c r="AJA2" s="312">
        <v>43368</v>
      </c>
      <c r="AJB2" s="312">
        <v>43369</v>
      </c>
      <c r="AJC2" s="312">
        <v>43370</v>
      </c>
      <c r="AJD2" s="312">
        <v>43371</v>
      </c>
      <c r="AJE2" s="312">
        <v>43374</v>
      </c>
      <c r="AJF2" s="312">
        <v>43375</v>
      </c>
      <c r="AJG2" s="312">
        <v>43376</v>
      </c>
      <c r="AJH2" s="312">
        <v>43377</v>
      </c>
      <c r="AJI2" s="312">
        <v>43378</v>
      </c>
      <c r="AJJ2" s="312">
        <v>43381</v>
      </c>
      <c r="AJK2" s="312">
        <v>43382</v>
      </c>
      <c r="AJL2" s="312">
        <v>43383</v>
      </c>
      <c r="AJM2" s="312">
        <v>43384</v>
      </c>
      <c r="AJN2" s="312">
        <v>43385</v>
      </c>
      <c r="AJO2" s="312">
        <v>43388</v>
      </c>
      <c r="AJP2" s="312">
        <v>43389</v>
      </c>
      <c r="AJQ2" s="312">
        <v>43390</v>
      </c>
      <c r="AJR2" s="312">
        <v>43391</v>
      </c>
      <c r="AJS2" s="312">
        <v>43392</v>
      </c>
      <c r="AJT2" s="312">
        <v>43395</v>
      </c>
      <c r="AJU2" s="312">
        <v>43396</v>
      </c>
      <c r="AJV2" s="312">
        <v>43397</v>
      </c>
      <c r="AJW2" s="312">
        <v>43398</v>
      </c>
      <c r="AJX2" s="312">
        <v>43399</v>
      </c>
      <c r="AJY2" s="312">
        <v>43402</v>
      </c>
      <c r="AJZ2" s="312">
        <v>43403</v>
      </c>
      <c r="AKA2" s="312">
        <v>43404</v>
      </c>
      <c r="AKB2" s="312">
        <v>43405</v>
      </c>
      <c r="AKC2" s="312">
        <v>43406</v>
      </c>
      <c r="AKD2" s="312">
        <v>43409</v>
      </c>
      <c r="AKE2" s="312">
        <v>43410</v>
      </c>
      <c r="AKF2" s="312">
        <v>43411</v>
      </c>
      <c r="AKG2" s="312">
        <v>43416</v>
      </c>
      <c r="AKH2" s="312">
        <v>43417</v>
      </c>
      <c r="AKI2" s="312">
        <v>43418</v>
      </c>
      <c r="AKJ2" s="312">
        <v>43419</v>
      </c>
      <c r="AKK2" s="312">
        <v>43420</v>
      </c>
      <c r="AKL2" s="312">
        <v>43421</v>
      </c>
      <c r="AKM2" s="312">
        <v>43423</v>
      </c>
      <c r="AKN2" s="312">
        <v>43424</v>
      </c>
      <c r="AKO2" s="312">
        <v>43425</v>
      </c>
      <c r="AKP2" s="312">
        <v>43426</v>
      </c>
      <c r="AKQ2" s="312">
        <v>43427</v>
      </c>
      <c r="AKR2" s="312">
        <v>43431</v>
      </c>
      <c r="AKS2" s="312">
        <v>43432</v>
      </c>
      <c r="AKT2" s="312">
        <v>43433</v>
      </c>
      <c r="AKU2" s="312">
        <v>43434</v>
      </c>
      <c r="AKV2" s="312">
        <v>43437</v>
      </c>
      <c r="AKW2" s="312">
        <v>43438</v>
      </c>
      <c r="AKX2" s="312">
        <v>43439</v>
      </c>
      <c r="AKY2" s="312">
        <v>43440</v>
      </c>
      <c r="AKZ2" s="312">
        <v>43441</v>
      </c>
      <c r="ALA2" s="312">
        <v>43444</v>
      </c>
      <c r="ALB2" s="312">
        <v>43445</v>
      </c>
      <c r="ALC2" s="312">
        <v>43446</v>
      </c>
      <c r="ALD2" s="312">
        <v>43447</v>
      </c>
      <c r="ALE2" s="312">
        <v>43448</v>
      </c>
      <c r="ALF2" s="312">
        <v>43451</v>
      </c>
      <c r="ALG2" s="312">
        <v>43452</v>
      </c>
      <c r="ALH2" s="312">
        <v>43453</v>
      </c>
      <c r="ALI2" s="312">
        <v>43454</v>
      </c>
      <c r="ALJ2" s="312">
        <v>43455</v>
      </c>
      <c r="ALK2" s="312">
        <v>43458</v>
      </c>
      <c r="ALL2" s="312">
        <v>43459</v>
      </c>
      <c r="ALM2" s="312">
        <v>43460</v>
      </c>
      <c r="ALN2" s="312">
        <v>43461</v>
      </c>
      <c r="ALO2" s="312">
        <v>43462</v>
      </c>
      <c r="ALP2" s="312">
        <v>43465</v>
      </c>
      <c r="ALQ2" s="312">
        <v>43467</v>
      </c>
      <c r="ALR2" s="312">
        <v>43468</v>
      </c>
      <c r="ALS2" s="312">
        <v>43469</v>
      </c>
      <c r="ALT2" s="312">
        <v>43472</v>
      </c>
      <c r="ALU2" s="312">
        <v>43473</v>
      </c>
      <c r="ALV2" s="312">
        <v>43474</v>
      </c>
      <c r="ALW2" s="312">
        <v>43475</v>
      </c>
      <c r="ALX2" s="312">
        <v>43476</v>
      </c>
      <c r="ALY2" s="312">
        <v>43479</v>
      </c>
      <c r="ALZ2" s="312">
        <v>43480</v>
      </c>
      <c r="AMA2" s="312">
        <v>43481</v>
      </c>
      <c r="AMB2" s="312">
        <v>43482</v>
      </c>
      <c r="AMC2" s="312">
        <v>43483</v>
      </c>
      <c r="AMD2" s="312">
        <v>43486</v>
      </c>
      <c r="AME2" s="312">
        <v>43487</v>
      </c>
      <c r="AMF2" s="312">
        <v>43488</v>
      </c>
      <c r="AMG2" s="312">
        <v>43489</v>
      </c>
      <c r="AMH2" s="312">
        <v>43490</v>
      </c>
      <c r="AMI2" s="312">
        <v>43493</v>
      </c>
      <c r="AMJ2" s="312">
        <v>43494</v>
      </c>
      <c r="AMK2" s="312">
        <v>43495</v>
      </c>
      <c r="AML2" s="312">
        <v>43496</v>
      </c>
      <c r="AMM2" s="312">
        <v>43497</v>
      </c>
      <c r="AMN2" s="312">
        <v>43498</v>
      </c>
      <c r="AMO2" s="312">
        <v>43500</v>
      </c>
      <c r="AMP2" s="312">
        <v>43507</v>
      </c>
      <c r="AMQ2" s="312">
        <v>43508</v>
      </c>
      <c r="AMR2" s="312">
        <v>43509</v>
      </c>
      <c r="AMS2" s="312">
        <v>43510</v>
      </c>
      <c r="AMT2" s="312">
        <v>43511</v>
      </c>
      <c r="AMU2" s="312">
        <v>43514</v>
      </c>
      <c r="AMV2" s="312">
        <v>43515</v>
      </c>
      <c r="AMW2" s="312">
        <v>43516</v>
      </c>
      <c r="AMX2" s="312">
        <v>43517</v>
      </c>
      <c r="AMY2" s="312">
        <v>43518</v>
      </c>
      <c r="AMZ2" s="312">
        <v>43521</v>
      </c>
      <c r="ANA2" s="312">
        <v>43522</v>
      </c>
      <c r="ANB2" s="312">
        <v>43523</v>
      </c>
      <c r="ANC2" s="312">
        <v>43524</v>
      </c>
      <c r="AND2" s="312">
        <v>43525</v>
      </c>
      <c r="ANE2" s="312">
        <v>43528</v>
      </c>
      <c r="ANF2" s="312">
        <v>43529</v>
      </c>
      <c r="ANG2" s="312">
        <v>43530</v>
      </c>
      <c r="ANH2" s="312">
        <v>43531</v>
      </c>
      <c r="ANI2" s="312">
        <v>43535</v>
      </c>
      <c r="ANJ2" s="312">
        <v>43536</v>
      </c>
      <c r="ANK2" s="312">
        <v>43537</v>
      </c>
      <c r="ANL2" s="312">
        <v>43538</v>
      </c>
      <c r="ANM2" s="312">
        <v>43539</v>
      </c>
      <c r="ANN2" s="312">
        <v>43542</v>
      </c>
      <c r="ANO2" s="312">
        <v>43543</v>
      </c>
      <c r="ANP2" s="312">
        <v>43544</v>
      </c>
      <c r="ANQ2" s="312">
        <v>43545</v>
      </c>
      <c r="ANR2" s="312">
        <v>43546</v>
      </c>
      <c r="ANS2" s="312">
        <v>43549</v>
      </c>
      <c r="ANT2" s="312">
        <v>43550</v>
      </c>
      <c r="ANU2" s="312">
        <v>43550</v>
      </c>
      <c r="ANV2" s="312">
        <v>43552</v>
      </c>
      <c r="ANW2" s="312">
        <v>43553</v>
      </c>
      <c r="ANX2" s="312">
        <v>43556</v>
      </c>
      <c r="ANY2" s="312">
        <v>43557</v>
      </c>
      <c r="ANZ2" s="312">
        <v>43558</v>
      </c>
      <c r="AOA2" s="312">
        <v>43559</v>
      </c>
      <c r="AOB2" s="312">
        <v>43560</v>
      </c>
      <c r="AOC2" s="312">
        <v>43563</v>
      </c>
      <c r="AOD2" s="312">
        <v>43564</v>
      </c>
      <c r="AOE2" s="312">
        <v>43565</v>
      </c>
      <c r="AOF2" s="312">
        <v>43566</v>
      </c>
      <c r="AOG2" s="312">
        <v>43567</v>
      </c>
      <c r="AOH2" s="312">
        <v>43570</v>
      </c>
      <c r="AOI2" s="312">
        <v>43571</v>
      </c>
      <c r="AOJ2" s="312">
        <v>43572</v>
      </c>
      <c r="AOK2" s="312">
        <v>43573</v>
      </c>
      <c r="AOL2" s="312">
        <v>43574</v>
      </c>
      <c r="AOM2" s="312">
        <v>43577</v>
      </c>
      <c r="AON2" s="312">
        <v>43578</v>
      </c>
      <c r="AOO2" s="312">
        <v>43579</v>
      </c>
      <c r="AOP2" s="312">
        <v>43580</v>
      </c>
      <c r="AOQ2" s="312">
        <v>43581</v>
      </c>
      <c r="AOR2" s="312">
        <v>43584</v>
      </c>
      <c r="AOS2" s="312">
        <v>43585</v>
      </c>
      <c r="AOT2" s="312">
        <v>43586</v>
      </c>
      <c r="AOU2" s="312">
        <v>43587</v>
      </c>
      <c r="AOV2" s="312">
        <v>43588</v>
      </c>
      <c r="AOW2" s="312">
        <v>43591</v>
      </c>
      <c r="AOX2" s="312">
        <v>43592</v>
      </c>
      <c r="AOY2" s="312">
        <v>43593</v>
      </c>
      <c r="AOZ2" s="312">
        <v>43594</v>
      </c>
      <c r="APA2" s="312">
        <v>43595</v>
      </c>
      <c r="APB2" s="312">
        <v>43598</v>
      </c>
      <c r="APC2" s="312">
        <v>43599</v>
      </c>
      <c r="APD2" s="312">
        <v>43600</v>
      </c>
      <c r="APE2" s="312">
        <v>43601</v>
      </c>
      <c r="APF2" s="312">
        <v>43602</v>
      </c>
      <c r="APG2" s="312">
        <v>43605</v>
      </c>
      <c r="APH2" s="312">
        <v>43606</v>
      </c>
      <c r="API2" s="312">
        <v>43607</v>
      </c>
      <c r="APJ2" s="312">
        <v>43608</v>
      </c>
      <c r="APK2" s="312">
        <v>43609</v>
      </c>
      <c r="APL2" s="312">
        <v>43612</v>
      </c>
      <c r="APM2" s="312">
        <v>43613</v>
      </c>
      <c r="APN2" s="312">
        <v>43614</v>
      </c>
      <c r="APO2" s="312">
        <v>43615</v>
      </c>
      <c r="APP2" s="312">
        <v>43616</v>
      </c>
      <c r="APQ2" s="312">
        <v>43619</v>
      </c>
      <c r="APR2" s="312">
        <v>43620</v>
      </c>
      <c r="APS2" s="312">
        <v>43621</v>
      </c>
      <c r="APT2" s="312">
        <v>43622</v>
      </c>
      <c r="APU2" s="312">
        <v>43623</v>
      </c>
      <c r="APV2" s="312">
        <v>43626</v>
      </c>
      <c r="APW2" s="312">
        <v>43627</v>
      </c>
      <c r="APX2" s="312">
        <v>43628</v>
      </c>
      <c r="APY2" s="312">
        <v>43629</v>
      </c>
      <c r="APZ2" s="312">
        <v>43630</v>
      </c>
      <c r="AQA2" s="312">
        <v>43633</v>
      </c>
      <c r="AQB2" s="312">
        <v>43634</v>
      </c>
      <c r="AQC2" s="312">
        <v>43635</v>
      </c>
      <c r="AQD2" s="312">
        <v>43636</v>
      </c>
      <c r="AQE2" s="312">
        <v>43637</v>
      </c>
      <c r="AQF2" s="312">
        <v>43640</v>
      </c>
      <c r="AQG2" s="312">
        <v>43641</v>
      </c>
      <c r="AQH2" s="312">
        <v>43642</v>
      </c>
      <c r="AQI2" s="312">
        <v>43643</v>
      </c>
      <c r="AQJ2" s="312">
        <v>43644</v>
      </c>
      <c r="AQK2" s="312">
        <v>43647</v>
      </c>
      <c r="AQL2" s="312">
        <v>43648</v>
      </c>
      <c r="AQM2" s="312">
        <v>43649</v>
      </c>
      <c r="AQN2" s="312">
        <v>43650</v>
      </c>
      <c r="AQO2" s="312">
        <v>43651</v>
      </c>
      <c r="AQP2" s="312">
        <v>43654</v>
      </c>
      <c r="AQQ2" s="312">
        <v>43655</v>
      </c>
      <c r="AQR2" s="312">
        <v>43656</v>
      </c>
      <c r="AQS2" s="312">
        <v>43662</v>
      </c>
      <c r="AQT2" s="312">
        <v>43663</v>
      </c>
      <c r="AQU2" s="312">
        <v>43664</v>
      </c>
      <c r="AQV2" s="312">
        <v>43665</v>
      </c>
      <c r="AQW2" s="312">
        <v>43668</v>
      </c>
      <c r="AQX2" s="312">
        <v>43669</v>
      </c>
      <c r="AQY2" s="312">
        <v>43670</v>
      </c>
      <c r="AQZ2" s="312">
        <v>43671</v>
      </c>
      <c r="ARA2" s="312">
        <v>43672</v>
      </c>
      <c r="ARB2" s="312">
        <v>43675</v>
      </c>
      <c r="ARC2" s="312">
        <v>43676</v>
      </c>
      <c r="ARD2" s="312">
        <v>43677</v>
      </c>
      <c r="ARE2" s="312">
        <v>43678</v>
      </c>
      <c r="ARF2" s="312">
        <v>43679</v>
      </c>
      <c r="ARG2" s="312">
        <v>43682</v>
      </c>
      <c r="ARH2" s="312">
        <v>43683</v>
      </c>
      <c r="ARI2" s="312">
        <v>43684</v>
      </c>
      <c r="ARJ2" s="312">
        <v>43685</v>
      </c>
      <c r="ARK2" s="312">
        <v>43686</v>
      </c>
      <c r="ARL2" s="312">
        <v>43689</v>
      </c>
      <c r="ARM2" s="312">
        <v>43690</v>
      </c>
      <c r="ARN2" s="312">
        <v>43691</v>
      </c>
      <c r="ARO2" s="312">
        <v>43692</v>
      </c>
      <c r="ARP2" s="312">
        <v>43693</v>
      </c>
      <c r="ARQ2" s="312">
        <v>43696</v>
      </c>
      <c r="ARR2" s="312">
        <v>43697</v>
      </c>
      <c r="ARS2" s="312">
        <v>43698</v>
      </c>
      <c r="ART2" s="312">
        <v>43699</v>
      </c>
      <c r="ARU2" s="312">
        <v>43700</v>
      </c>
      <c r="ARV2" s="312">
        <v>43703</v>
      </c>
      <c r="ARW2" s="312">
        <v>43704</v>
      </c>
      <c r="ARX2" s="312">
        <v>43705</v>
      </c>
      <c r="ARY2" s="312">
        <v>43706</v>
      </c>
      <c r="ARZ2" s="312">
        <v>43707</v>
      </c>
      <c r="ASA2" s="312">
        <v>43710</v>
      </c>
      <c r="ASB2" s="312">
        <v>43712</v>
      </c>
      <c r="ASC2" s="312">
        <v>43713</v>
      </c>
      <c r="ASD2" s="312">
        <v>43714</v>
      </c>
      <c r="ASE2" s="312">
        <v>43715</v>
      </c>
      <c r="ASF2" s="312">
        <v>43717</v>
      </c>
      <c r="ASG2" s="312">
        <v>43718</v>
      </c>
      <c r="ASH2" s="312">
        <v>43719</v>
      </c>
      <c r="ASI2" s="312">
        <v>43720</v>
      </c>
      <c r="ASJ2" s="312">
        <v>43721</v>
      </c>
      <c r="ASK2" s="312">
        <v>43724</v>
      </c>
      <c r="ASL2" s="312">
        <v>43725</v>
      </c>
      <c r="ASM2" s="312">
        <v>43726</v>
      </c>
      <c r="ASN2" s="312">
        <v>43727</v>
      </c>
      <c r="ASO2" s="312">
        <v>43728</v>
      </c>
      <c r="ASP2" s="312">
        <v>43731</v>
      </c>
      <c r="ASQ2" s="312">
        <v>43732</v>
      </c>
      <c r="ASR2" s="312">
        <v>43733</v>
      </c>
      <c r="ASS2" s="312">
        <v>43734</v>
      </c>
      <c r="AST2" s="312">
        <v>43735</v>
      </c>
      <c r="ASU2" s="312">
        <v>43738</v>
      </c>
      <c r="ASV2" s="312">
        <v>43739</v>
      </c>
      <c r="ASW2" s="312">
        <v>43740</v>
      </c>
      <c r="ASX2" s="312">
        <v>43741</v>
      </c>
      <c r="ASY2" s="312">
        <v>43742</v>
      </c>
      <c r="ASZ2" s="312">
        <v>43745</v>
      </c>
      <c r="ATA2" s="312">
        <v>43746</v>
      </c>
      <c r="ATB2" s="312">
        <v>43747</v>
      </c>
      <c r="ATC2" s="312">
        <v>43748</v>
      </c>
      <c r="ATD2" s="312">
        <v>43749</v>
      </c>
      <c r="ATE2" s="312">
        <v>43752</v>
      </c>
      <c r="ATF2" s="312">
        <v>43753</v>
      </c>
      <c r="ATG2" s="312">
        <v>43754</v>
      </c>
      <c r="ATH2" s="312">
        <v>43755</v>
      </c>
      <c r="ATI2" s="312">
        <v>43756</v>
      </c>
      <c r="ATJ2" s="312">
        <v>43759</v>
      </c>
      <c r="ATK2" s="312">
        <v>43760</v>
      </c>
      <c r="ATL2" s="312">
        <v>43761</v>
      </c>
      <c r="ATM2" s="312">
        <v>43762</v>
      </c>
      <c r="ATN2" s="312">
        <v>43763</v>
      </c>
      <c r="ATO2" s="312">
        <v>43766</v>
      </c>
      <c r="ATP2" s="312">
        <v>43767</v>
      </c>
      <c r="ATQ2" s="312">
        <v>43768</v>
      </c>
      <c r="ATR2" s="312">
        <v>43769</v>
      </c>
      <c r="ATS2" s="312">
        <v>43770</v>
      </c>
      <c r="ATT2" s="312">
        <v>43773</v>
      </c>
      <c r="ATU2" s="312">
        <v>43774</v>
      </c>
      <c r="ATV2" s="312">
        <v>43775</v>
      </c>
      <c r="ATW2" s="312">
        <v>43776</v>
      </c>
      <c r="ATX2" s="312">
        <v>43777</v>
      </c>
      <c r="ATY2" s="312">
        <v>43780</v>
      </c>
      <c r="ATZ2" s="312">
        <v>43781</v>
      </c>
      <c r="AUA2" s="312">
        <v>43782</v>
      </c>
      <c r="AUB2" s="312">
        <v>43783</v>
      </c>
      <c r="AUC2" s="312">
        <v>43784</v>
      </c>
      <c r="AUD2" s="312">
        <v>43787</v>
      </c>
      <c r="AUE2" s="312">
        <v>43788</v>
      </c>
      <c r="AUF2" s="312">
        <v>43789</v>
      </c>
      <c r="AUG2" s="312">
        <v>43790</v>
      </c>
      <c r="AUH2" s="312">
        <v>43791</v>
      </c>
      <c r="AUI2" s="312">
        <v>43794</v>
      </c>
      <c r="AUJ2" s="312">
        <v>43797</v>
      </c>
      <c r="AUK2" s="312">
        <v>43798</v>
      </c>
      <c r="AUL2" s="312">
        <v>43801</v>
      </c>
      <c r="AUM2" s="312">
        <v>43802</v>
      </c>
      <c r="AUN2" s="312">
        <v>43803</v>
      </c>
      <c r="AUO2" s="312">
        <v>43804</v>
      </c>
      <c r="AUP2" s="312">
        <v>43805</v>
      </c>
      <c r="AUQ2" s="312">
        <v>43808</v>
      </c>
      <c r="AUR2" s="312">
        <v>43809</v>
      </c>
      <c r="AUS2" s="312">
        <v>43810</v>
      </c>
      <c r="AUT2" s="312">
        <v>43811</v>
      </c>
      <c r="AUU2" s="312">
        <v>43812</v>
      </c>
      <c r="AUV2" s="312">
        <v>43815</v>
      </c>
      <c r="AUW2" s="312">
        <v>43816</v>
      </c>
      <c r="AUX2" s="312">
        <v>43817</v>
      </c>
      <c r="AUY2" s="312">
        <v>43818</v>
      </c>
      <c r="AUZ2" s="312">
        <v>43819</v>
      </c>
      <c r="AVA2" s="312">
        <v>43822</v>
      </c>
      <c r="AVB2" s="312">
        <v>43823</v>
      </c>
      <c r="AVC2" s="312">
        <v>43824</v>
      </c>
      <c r="AVD2" s="312">
        <v>43825</v>
      </c>
      <c r="AVE2" s="312">
        <v>43826</v>
      </c>
      <c r="AVF2" s="312">
        <v>43829</v>
      </c>
      <c r="AVG2" s="312">
        <v>43830</v>
      </c>
      <c r="AVH2" s="312">
        <v>43832</v>
      </c>
      <c r="AVI2" s="312">
        <v>43833</v>
      </c>
      <c r="AVJ2" s="312">
        <v>43836</v>
      </c>
      <c r="AVK2" s="312">
        <v>43837</v>
      </c>
      <c r="AVL2" s="312">
        <v>43838</v>
      </c>
      <c r="AVM2" s="312">
        <v>43839</v>
      </c>
      <c r="AVN2" s="312">
        <v>43840</v>
      </c>
      <c r="AVO2" s="312">
        <v>43843</v>
      </c>
      <c r="AVP2" s="312">
        <v>43844</v>
      </c>
      <c r="AVQ2" s="312">
        <v>43845</v>
      </c>
      <c r="AVR2" s="312">
        <v>43846</v>
      </c>
      <c r="AVS2" s="312">
        <v>43847</v>
      </c>
      <c r="AVT2" s="312">
        <v>43850</v>
      </c>
      <c r="AVU2" s="312">
        <v>43851</v>
      </c>
      <c r="AVV2" s="312">
        <v>43852</v>
      </c>
      <c r="AVW2" s="312">
        <v>43853</v>
      </c>
      <c r="AVX2" s="312">
        <v>43854</v>
      </c>
      <c r="AVY2" s="312">
        <v>43857</v>
      </c>
      <c r="AVZ2" s="312">
        <v>43858</v>
      </c>
      <c r="AWA2" s="312">
        <v>43859</v>
      </c>
      <c r="AWB2" s="312">
        <v>43860</v>
      </c>
      <c r="AWC2" s="312">
        <v>43861</v>
      </c>
      <c r="AWD2" s="312">
        <v>43864</v>
      </c>
      <c r="AWE2" s="312">
        <v>43865</v>
      </c>
      <c r="AWF2" s="312">
        <v>43866</v>
      </c>
      <c r="AWG2" s="312">
        <v>43867</v>
      </c>
      <c r="AWH2" s="312">
        <v>43868</v>
      </c>
      <c r="AWI2" s="312">
        <v>43871</v>
      </c>
      <c r="AWJ2" s="312">
        <v>43872</v>
      </c>
      <c r="AWK2" s="312">
        <v>43873</v>
      </c>
      <c r="AWL2" s="312">
        <v>43874</v>
      </c>
      <c r="AWM2" s="312">
        <v>43875</v>
      </c>
      <c r="AWN2" s="312">
        <v>43878</v>
      </c>
      <c r="AWO2" s="312">
        <v>43879</v>
      </c>
      <c r="AWP2" s="312">
        <v>43880</v>
      </c>
      <c r="AWQ2" s="312">
        <v>43881</v>
      </c>
      <c r="AWR2" s="312">
        <v>43882</v>
      </c>
      <c r="AWS2" s="312">
        <v>43888</v>
      </c>
      <c r="AWT2" s="312">
        <v>43889</v>
      </c>
      <c r="AWU2" s="312">
        <v>43892</v>
      </c>
      <c r="AWV2" s="312">
        <v>43893</v>
      </c>
      <c r="AWW2" s="312">
        <v>43894</v>
      </c>
      <c r="AWX2" s="312">
        <v>43895</v>
      </c>
      <c r="AWY2" s="312">
        <v>43896</v>
      </c>
      <c r="AWZ2" s="312">
        <v>43899</v>
      </c>
      <c r="AXA2" s="312">
        <v>43900</v>
      </c>
      <c r="AXB2" s="312">
        <v>43901</v>
      </c>
      <c r="AXC2" s="312">
        <v>43902</v>
      </c>
      <c r="AXD2" s="312">
        <v>43903</v>
      </c>
      <c r="AXE2" s="312">
        <v>43906</v>
      </c>
      <c r="AXF2" s="312">
        <v>43907</v>
      </c>
      <c r="AXG2" s="312">
        <v>43908</v>
      </c>
      <c r="AXH2" s="312">
        <v>43909</v>
      </c>
      <c r="AXI2" s="312">
        <v>43910</v>
      </c>
      <c r="AXJ2" s="312">
        <v>43913</v>
      </c>
      <c r="AXK2" s="312">
        <v>43914</v>
      </c>
      <c r="AXL2" s="312">
        <v>43915</v>
      </c>
      <c r="AXM2" s="312">
        <v>43916</v>
      </c>
      <c r="AXN2" s="312">
        <v>43917</v>
      </c>
      <c r="AXO2" s="312">
        <v>43920</v>
      </c>
      <c r="AXP2" s="312">
        <v>43921</v>
      </c>
      <c r="AXQ2" s="312">
        <v>43922</v>
      </c>
      <c r="AXR2" s="312">
        <v>43923</v>
      </c>
      <c r="AXS2" s="312">
        <v>43924</v>
      </c>
      <c r="AXT2" s="312">
        <v>43927</v>
      </c>
      <c r="AXU2" s="312">
        <v>43928</v>
      </c>
      <c r="AXV2" s="312">
        <v>43929</v>
      </c>
      <c r="AXW2" s="312">
        <v>43930</v>
      </c>
      <c r="AXX2" s="312">
        <v>43931</v>
      </c>
      <c r="AXY2" s="312">
        <v>43934</v>
      </c>
      <c r="AXZ2" s="312">
        <v>43935</v>
      </c>
      <c r="AYA2" s="312">
        <v>43936</v>
      </c>
      <c r="AYB2" s="312">
        <v>43937</v>
      </c>
      <c r="AYC2" s="312">
        <v>43938</v>
      </c>
      <c r="AYD2" s="312">
        <v>43941</v>
      </c>
      <c r="AYE2" s="312">
        <v>43942</v>
      </c>
      <c r="AYF2" s="312">
        <v>43943</v>
      </c>
      <c r="AYG2" s="312">
        <v>43944</v>
      </c>
      <c r="AYH2" s="312">
        <v>43945</v>
      </c>
      <c r="AYI2" s="312">
        <v>43948</v>
      </c>
      <c r="AYJ2" s="312">
        <v>43949</v>
      </c>
      <c r="AYK2" s="312">
        <v>43950</v>
      </c>
      <c r="AYL2" s="312">
        <v>43951</v>
      </c>
      <c r="AYM2" s="312">
        <v>43952</v>
      </c>
      <c r="AYN2" s="312">
        <v>43955</v>
      </c>
      <c r="AYO2" s="312">
        <v>43956</v>
      </c>
      <c r="AYP2" s="312">
        <v>43957</v>
      </c>
      <c r="AYQ2" s="312">
        <v>43958</v>
      </c>
      <c r="AYR2" s="312">
        <v>43959</v>
      </c>
      <c r="AYS2" s="312">
        <v>43962</v>
      </c>
      <c r="AYT2" s="312">
        <v>43963</v>
      </c>
      <c r="AYU2" s="312">
        <v>43964</v>
      </c>
      <c r="AYV2" s="312">
        <v>43965</v>
      </c>
      <c r="AYW2" s="312">
        <v>43966</v>
      </c>
      <c r="AYX2" s="312">
        <v>43969</v>
      </c>
      <c r="AYY2" s="312">
        <v>43970</v>
      </c>
      <c r="AYZ2" s="312">
        <v>43971</v>
      </c>
      <c r="AZA2" s="312">
        <v>43972</v>
      </c>
      <c r="AZB2" s="312">
        <v>43973</v>
      </c>
      <c r="AZC2" s="312">
        <v>43976</v>
      </c>
      <c r="AZD2" s="312">
        <v>43977</v>
      </c>
      <c r="AZE2" s="312">
        <v>43978</v>
      </c>
      <c r="AZF2" s="312">
        <v>43979</v>
      </c>
      <c r="AZG2" s="312">
        <v>43980</v>
      </c>
      <c r="AZH2" s="312">
        <v>43984</v>
      </c>
      <c r="AZI2" s="312">
        <v>43985</v>
      </c>
      <c r="AZJ2" s="312">
        <v>43986</v>
      </c>
      <c r="AZK2" s="312">
        <v>43990</v>
      </c>
      <c r="AZL2" s="312">
        <v>43991</v>
      </c>
      <c r="AZM2" s="312">
        <v>43992</v>
      </c>
      <c r="AZN2" s="312">
        <v>43993</v>
      </c>
      <c r="AZO2" s="312">
        <v>43994</v>
      </c>
      <c r="AZP2" s="312">
        <v>43997</v>
      </c>
      <c r="AZQ2" s="312">
        <v>43998</v>
      </c>
      <c r="AZR2" s="312">
        <v>43999</v>
      </c>
      <c r="AZS2" s="312">
        <v>44000</v>
      </c>
      <c r="AZT2" s="312">
        <v>44001</v>
      </c>
      <c r="AZU2" s="312">
        <v>44004</v>
      </c>
      <c r="AZV2" s="312">
        <v>44005</v>
      </c>
      <c r="AZW2" s="312">
        <v>44007</v>
      </c>
      <c r="AZX2" s="312">
        <v>44008</v>
      </c>
      <c r="AZY2" s="312">
        <v>44011</v>
      </c>
      <c r="AZZ2" s="312">
        <v>44012</v>
      </c>
      <c r="BAA2" s="312">
        <v>44013</v>
      </c>
      <c r="BAB2" s="312">
        <v>44014</v>
      </c>
      <c r="BAC2" s="312">
        <v>44015</v>
      </c>
      <c r="BAD2" s="312">
        <v>44018</v>
      </c>
      <c r="BAE2" s="312">
        <v>44019</v>
      </c>
      <c r="BAF2" s="312">
        <v>44020</v>
      </c>
      <c r="BAG2" s="312">
        <v>44021</v>
      </c>
      <c r="BAH2" s="312">
        <v>44022</v>
      </c>
      <c r="BAI2" s="312">
        <v>44028</v>
      </c>
      <c r="BAJ2" s="312">
        <v>44029</v>
      </c>
      <c r="BAK2" s="312">
        <v>44032</v>
      </c>
      <c r="BAL2" s="312">
        <v>44033</v>
      </c>
      <c r="BAM2" s="312">
        <v>44034</v>
      </c>
      <c r="BAN2" s="312">
        <v>44035</v>
      </c>
      <c r="BAO2" s="312">
        <v>44036</v>
      </c>
      <c r="BAP2" s="312">
        <v>44039</v>
      </c>
      <c r="BAQ2" s="312">
        <v>44040</v>
      </c>
      <c r="BAR2" s="312">
        <v>44041</v>
      </c>
      <c r="BAS2" s="312">
        <v>44042</v>
      </c>
      <c r="BAT2" s="312">
        <v>44043</v>
      </c>
      <c r="BAU2" s="312">
        <v>44046</v>
      </c>
      <c r="BAV2" s="312">
        <v>44047</v>
      </c>
      <c r="BAW2" s="312">
        <v>44048</v>
      </c>
      <c r="BAX2" s="312">
        <v>44049</v>
      </c>
      <c r="BAY2" s="312">
        <v>44050</v>
      </c>
      <c r="BAZ2" s="312">
        <v>44053</v>
      </c>
      <c r="BBA2" s="312">
        <v>44054</v>
      </c>
      <c r="BBB2" s="312">
        <v>44055</v>
      </c>
      <c r="BBC2" s="312">
        <v>44056</v>
      </c>
      <c r="BBD2" s="312">
        <v>44057</v>
      </c>
      <c r="BBE2" s="312">
        <v>44060</v>
      </c>
      <c r="BBF2" s="312">
        <v>44061</v>
      </c>
      <c r="BBG2" s="312">
        <v>44062</v>
      </c>
      <c r="BBH2" s="312">
        <v>44063</v>
      </c>
      <c r="BBI2" s="312">
        <v>44064</v>
      </c>
      <c r="BBJ2" s="312">
        <v>44067</v>
      </c>
      <c r="BBK2" s="312">
        <v>44068</v>
      </c>
      <c r="BBL2" s="312">
        <v>44069</v>
      </c>
      <c r="BBM2" s="312">
        <v>44070</v>
      </c>
      <c r="BBN2" s="312">
        <v>44071</v>
      </c>
      <c r="BBO2" s="312">
        <v>44074</v>
      </c>
      <c r="BBP2" s="312">
        <v>44075</v>
      </c>
      <c r="BBQ2" s="312">
        <v>44076</v>
      </c>
      <c r="BBR2" s="312">
        <v>44077</v>
      </c>
      <c r="BBS2" s="312">
        <v>44078</v>
      </c>
      <c r="BBT2" s="312">
        <v>44081</v>
      </c>
      <c r="BBU2" s="312">
        <v>44082</v>
      </c>
      <c r="BBV2" s="312">
        <v>44083</v>
      </c>
      <c r="BBW2" s="312">
        <v>44084</v>
      </c>
      <c r="BBX2" s="312">
        <v>44085</v>
      </c>
      <c r="BBY2" s="312">
        <v>44088</v>
      </c>
      <c r="BBZ2" s="312">
        <v>44089</v>
      </c>
      <c r="BCA2" s="312">
        <v>44090</v>
      </c>
      <c r="BCB2" s="312">
        <v>44091</v>
      </c>
      <c r="BCC2" s="312">
        <v>44092</v>
      </c>
      <c r="BCD2" s="312">
        <v>44095</v>
      </c>
      <c r="BCE2" s="312">
        <v>44096</v>
      </c>
      <c r="BCF2" s="312">
        <v>44097</v>
      </c>
      <c r="BCG2" s="312">
        <v>44098</v>
      </c>
      <c r="BCH2" s="312">
        <v>44099</v>
      </c>
      <c r="BCI2" s="312">
        <v>44102</v>
      </c>
      <c r="BCJ2" s="312">
        <v>44103</v>
      </c>
      <c r="BCK2" s="312">
        <v>44104</v>
      </c>
      <c r="BCL2" s="312">
        <v>44105</v>
      </c>
      <c r="BCM2" s="312">
        <v>44106</v>
      </c>
      <c r="BCN2" s="312">
        <v>44109</v>
      </c>
      <c r="BCO2" s="312">
        <v>44110</v>
      </c>
      <c r="BCP2" s="312">
        <v>44111</v>
      </c>
      <c r="BCQ2" s="312">
        <v>44112</v>
      </c>
      <c r="BCR2" s="312">
        <v>44113</v>
      </c>
      <c r="BCS2" s="312">
        <v>44116</v>
      </c>
      <c r="BCT2" s="312">
        <v>44117</v>
      </c>
      <c r="BCU2" s="312">
        <v>44118</v>
      </c>
      <c r="BCV2" s="312">
        <v>44120</v>
      </c>
      <c r="BCW2" s="312">
        <v>44123</v>
      </c>
      <c r="BCX2" s="312">
        <v>44124</v>
      </c>
      <c r="BCY2" s="312">
        <v>44125</v>
      </c>
      <c r="BCZ2" s="312">
        <v>44126</v>
      </c>
      <c r="BDA2" s="312">
        <v>44127</v>
      </c>
      <c r="BDB2" s="312">
        <v>44130</v>
      </c>
      <c r="BDC2" s="312">
        <v>44131</v>
      </c>
      <c r="BDD2" s="312">
        <v>44132</v>
      </c>
      <c r="BDE2" s="312">
        <v>44133</v>
      </c>
      <c r="BDF2" s="312">
        <v>44134</v>
      </c>
      <c r="BDG2" s="312">
        <v>44137</v>
      </c>
      <c r="BDH2" s="312">
        <v>44138</v>
      </c>
      <c r="BDI2" s="312">
        <v>44139</v>
      </c>
      <c r="BDJ2" s="312">
        <v>44140</v>
      </c>
      <c r="BDK2" s="312">
        <v>44141</v>
      </c>
      <c r="BDL2" s="312">
        <v>44144</v>
      </c>
      <c r="BDM2" s="312">
        <v>44145</v>
      </c>
      <c r="BDN2" s="312">
        <v>44146</v>
      </c>
      <c r="BDO2" s="312">
        <v>44147</v>
      </c>
      <c r="BDP2" s="312">
        <v>44148</v>
      </c>
      <c r="BDQ2" s="312">
        <v>44152</v>
      </c>
      <c r="BDR2" s="312">
        <v>44153</v>
      </c>
      <c r="BDS2" s="312">
        <v>44154</v>
      </c>
      <c r="BDT2" s="312">
        <v>44155</v>
      </c>
      <c r="BDU2" s="312">
        <v>44158</v>
      </c>
      <c r="BDV2" s="312">
        <v>44159</v>
      </c>
      <c r="BDW2" s="312">
        <v>44160</v>
      </c>
      <c r="BDX2" s="312">
        <v>44161</v>
      </c>
      <c r="BDY2" s="312">
        <v>44162</v>
      </c>
      <c r="BDZ2" s="312">
        <v>44165</v>
      </c>
      <c r="BEA2" s="315">
        <v>44166</v>
      </c>
      <c r="BEB2" s="315">
        <v>44167</v>
      </c>
      <c r="BEC2" s="315">
        <v>44168</v>
      </c>
      <c r="BED2" s="315">
        <v>44169</v>
      </c>
      <c r="BEE2" s="315">
        <v>44172</v>
      </c>
      <c r="BEF2" s="315">
        <v>44173</v>
      </c>
      <c r="BEG2" s="315">
        <v>44174</v>
      </c>
      <c r="BEH2" s="316" t="s">
        <v>169</v>
      </c>
      <c r="BEI2" s="316" t="s">
        <v>169</v>
      </c>
      <c r="BEJ2" s="316" t="s">
        <v>169</v>
      </c>
      <c r="BEK2" s="316" t="s">
        <v>169</v>
      </c>
      <c r="BEL2" s="316" t="s">
        <v>169</v>
      </c>
      <c r="BEM2" s="316" t="s">
        <v>169</v>
      </c>
      <c r="BEN2" s="316" t="s">
        <v>169</v>
      </c>
      <c r="BEO2" s="316" t="s">
        <v>169</v>
      </c>
      <c r="BEP2" s="316" t="s">
        <v>169</v>
      </c>
      <c r="BEQ2" s="316" t="s">
        <v>169</v>
      </c>
      <c r="BER2" s="316" t="s">
        <v>169</v>
      </c>
      <c r="BES2" s="316" t="s">
        <v>169</v>
      </c>
      <c r="BET2" s="316" t="s">
        <v>169</v>
      </c>
      <c r="BEU2" s="316" t="s">
        <v>169</v>
      </c>
      <c r="BEV2" s="316" t="s">
        <v>169</v>
      </c>
      <c r="BEW2" s="207">
        <v>44200</v>
      </c>
      <c r="BEX2" s="207">
        <v>44201</v>
      </c>
      <c r="BEY2" s="207">
        <v>44202</v>
      </c>
      <c r="BEZ2" s="207">
        <v>44203</v>
      </c>
      <c r="BFA2" s="207">
        <v>44204</v>
      </c>
      <c r="BFB2" s="207">
        <v>44207</v>
      </c>
      <c r="BFC2" s="207">
        <v>44208</v>
      </c>
      <c r="BFD2" s="207">
        <v>44209</v>
      </c>
      <c r="BFE2" s="207">
        <v>44210</v>
      </c>
      <c r="BFF2" s="207">
        <v>44211</v>
      </c>
      <c r="BFG2" s="207">
        <v>44214</v>
      </c>
      <c r="BFH2" s="207">
        <v>44215</v>
      </c>
      <c r="BFI2" s="207">
        <v>44216</v>
      </c>
      <c r="BFJ2" s="207">
        <v>44217</v>
      </c>
      <c r="BFK2" s="207">
        <v>44218</v>
      </c>
      <c r="BFL2" s="207">
        <v>44221</v>
      </c>
      <c r="BFM2" s="207">
        <v>44222</v>
      </c>
      <c r="BFN2" s="207">
        <v>44223</v>
      </c>
      <c r="BFO2" s="207">
        <v>44224</v>
      </c>
      <c r="BFP2" s="207">
        <v>44225</v>
      </c>
      <c r="BFQ2" s="207">
        <v>44228</v>
      </c>
      <c r="BFR2" s="207">
        <v>44229</v>
      </c>
      <c r="BFS2" s="207">
        <v>44230</v>
      </c>
      <c r="BFT2" s="207">
        <v>44231</v>
      </c>
      <c r="BFU2" s="207">
        <v>44232</v>
      </c>
      <c r="BFV2" s="207">
        <v>44235</v>
      </c>
      <c r="BFW2" s="207">
        <v>44236</v>
      </c>
      <c r="BFX2" s="207">
        <v>44237</v>
      </c>
      <c r="BFY2" s="207">
        <v>44238</v>
      </c>
      <c r="BFZ2" s="207">
        <v>44242</v>
      </c>
      <c r="BGA2" s="207">
        <v>44243</v>
      </c>
      <c r="BGB2" s="207">
        <v>44244</v>
      </c>
      <c r="BGC2" s="207">
        <v>44245</v>
      </c>
      <c r="BGD2" s="207">
        <v>44246</v>
      </c>
      <c r="BGE2" s="207">
        <v>44249</v>
      </c>
      <c r="BGF2" s="207">
        <v>44250</v>
      </c>
      <c r="BGG2" s="207">
        <v>44251</v>
      </c>
      <c r="BGH2" s="207">
        <v>44252</v>
      </c>
      <c r="BGI2" s="207">
        <v>44253</v>
      </c>
      <c r="BGJ2" s="201">
        <v>44256</v>
      </c>
      <c r="BGK2" s="201">
        <v>44257</v>
      </c>
      <c r="BGL2" s="201">
        <v>44258</v>
      </c>
      <c r="BGM2" s="201">
        <v>44259</v>
      </c>
      <c r="BGN2" s="201">
        <v>44260</v>
      </c>
      <c r="BGO2" s="201">
        <v>44264</v>
      </c>
      <c r="BGP2" s="201">
        <v>44265</v>
      </c>
      <c r="BGQ2" s="201">
        <v>44266</v>
      </c>
      <c r="BGR2" s="201">
        <v>44267</v>
      </c>
      <c r="BGS2" s="201">
        <v>44270</v>
      </c>
      <c r="BGT2" s="201">
        <v>44271</v>
      </c>
      <c r="BGU2" s="201">
        <v>44272</v>
      </c>
      <c r="BGV2" s="201">
        <v>44273</v>
      </c>
      <c r="BGW2" s="201">
        <v>44274</v>
      </c>
      <c r="BGX2" s="201">
        <v>44277</v>
      </c>
      <c r="BGY2" s="201">
        <v>44278</v>
      </c>
      <c r="BGZ2" s="201">
        <v>44279</v>
      </c>
      <c r="BHA2" s="201">
        <v>44280</v>
      </c>
      <c r="BHB2" s="201">
        <v>44281</v>
      </c>
      <c r="BHC2" s="201">
        <v>44284</v>
      </c>
      <c r="BHD2" s="201">
        <v>44285</v>
      </c>
      <c r="BHE2" s="201">
        <v>44286</v>
      </c>
      <c r="BHF2" s="201">
        <v>44287</v>
      </c>
      <c r="BHG2" s="201">
        <v>44288</v>
      </c>
      <c r="BHH2" s="201">
        <v>44291</v>
      </c>
      <c r="BHI2" s="201">
        <v>44292</v>
      </c>
      <c r="BHJ2" s="201">
        <v>44293</v>
      </c>
      <c r="BHK2" s="201">
        <v>44294</v>
      </c>
      <c r="BHL2" s="201">
        <v>44295</v>
      </c>
      <c r="BHM2" s="201">
        <v>44298</v>
      </c>
      <c r="BHN2" s="201">
        <v>44299</v>
      </c>
      <c r="BHO2" s="201">
        <v>44300</v>
      </c>
      <c r="BHP2" s="201">
        <v>44301</v>
      </c>
      <c r="BHQ2" s="201">
        <v>44302</v>
      </c>
      <c r="BHR2" s="201">
        <v>44305</v>
      </c>
      <c r="BHS2" s="201">
        <v>44306</v>
      </c>
      <c r="BHT2" s="201">
        <v>44307</v>
      </c>
      <c r="BHU2" s="201">
        <v>44308</v>
      </c>
      <c r="BHV2" s="201">
        <v>44309</v>
      </c>
      <c r="BHW2" s="201">
        <v>44312</v>
      </c>
      <c r="BHX2" s="201">
        <v>44313</v>
      </c>
      <c r="BHY2" s="201">
        <v>44314</v>
      </c>
      <c r="BHZ2" s="201">
        <v>44315</v>
      </c>
      <c r="BIA2" s="201">
        <v>44316</v>
      </c>
      <c r="BIB2" s="201">
        <v>44319</v>
      </c>
      <c r="BIC2" s="201">
        <v>44320</v>
      </c>
      <c r="BID2" s="201">
        <v>44321</v>
      </c>
      <c r="BIE2" s="201">
        <v>44322</v>
      </c>
      <c r="BIF2" s="201">
        <v>44323</v>
      </c>
      <c r="BIG2" s="201">
        <v>44326</v>
      </c>
      <c r="BIH2" s="201">
        <v>44327</v>
      </c>
      <c r="BII2" s="201">
        <v>44328</v>
      </c>
      <c r="BIJ2" s="201">
        <v>44329</v>
      </c>
      <c r="BIK2" s="201">
        <v>44330</v>
      </c>
      <c r="BIL2" s="208">
        <v>44333</v>
      </c>
      <c r="BIM2" s="208">
        <v>44334</v>
      </c>
      <c r="BIN2" s="208">
        <v>44335</v>
      </c>
      <c r="BIO2" s="208">
        <v>44336</v>
      </c>
      <c r="BIP2" s="208">
        <v>44337</v>
      </c>
      <c r="BIQ2" s="208">
        <v>44340</v>
      </c>
      <c r="BIR2" s="208">
        <v>44341</v>
      </c>
      <c r="BIS2" s="208">
        <v>44343</v>
      </c>
      <c r="BIT2" s="208">
        <v>44344</v>
      </c>
      <c r="BIU2" s="208">
        <v>44347</v>
      </c>
      <c r="BIV2" s="208">
        <v>44349</v>
      </c>
      <c r="BIW2" s="208">
        <v>44350</v>
      </c>
      <c r="BIX2" s="208">
        <v>44351</v>
      </c>
      <c r="BIY2" s="208">
        <v>44354</v>
      </c>
      <c r="BIZ2" s="208">
        <v>44355</v>
      </c>
      <c r="BJA2" s="208">
        <v>44357</v>
      </c>
      <c r="BJB2" s="208">
        <v>44358</v>
      </c>
      <c r="BJC2" s="208">
        <v>44361</v>
      </c>
      <c r="BJD2" s="208">
        <v>44362</v>
      </c>
      <c r="BJE2" s="208">
        <v>44363</v>
      </c>
      <c r="BJF2" s="208">
        <v>44364</v>
      </c>
      <c r="BJG2" s="208">
        <v>44365</v>
      </c>
      <c r="BJH2" s="208">
        <v>44368</v>
      </c>
      <c r="BJI2" s="208">
        <v>44369</v>
      </c>
      <c r="BJJ2" s="208">
        <v>44370</v>
      </c>
      <c r="BJK2" s="208">
        <v>44371</v>
      </c>
      <c r="BJL2" s="208">
        <v>44372</v>
      </c>
      <c r="BJM2" s="208">
        <v>44375</v>
      </c>
      <c r="BJN2" s="208">
        <v>44376</v>
      </c>
      <c r="BJO2" s="208">
        <v>44377</v>
      </c>
      <c r="BJP2" s="208">
        <v>44378</v>
      </c>
      <c r="BJQ2" s="208">
        <v>44379</v>
      </c>
      <c r="BJR2" s="208">
        <v>44382</v>
      </c>
      <c r="BJS2" s="208">
        <v>44383</v>
      </c>
      <c r="BJT2" s="208">
        <v>44384</v>
      </c>
      <c r="BJU2" s="208">
        <v>44385</v>
      </c>
      <c r="BJV2" s="208">
        <v>44386</v>
      </c>
      <c r="BJW2" s="208">
        <v>44396</v>
      </c>
      <c r="BJX2" s="208">
        <v>44397</v>
      </c>
      <c r="BJY2" s="208">
        <v>44398</v>
      </c>
      <c r="BJZ2" s="208">
        <v>44399</v>
      </c>
      <c r="BKA2" s="208">
        <v>44400</v>
      </c>
      <c r="BKB2" s="208">
        <v>44401</v>
      </c>
      <c r="BKC2" s="208">
        <v>44403</v>
      </c>
      <c r="BKD2" s="208">
        <v>44404</v>
      </c>
      <c r="BKE2" s="208">
        <v>44405</v>
      </c>
      <c r="BKF2" s="208">
        <v>44406</v>
      </c>
      <c r="BKG2" s="208">
        <v>44407</v>
      </c>
      <c r="BKH2" s="208">
        <v>44410</v>
      </c>
      <c r="BKI2" s="208">
        <v>44411</v>
      </c>
      <c r="BKJ2" s="208">
        <v>44412</v>
      </c>
      <c r="BKK2" s="208">
        <v>44413</v>
      </c>
      <c r="BKL2" s="208">
        <v>44414</v>
      </c>
      <c r="BKM2" s="208">
        <v>44417</v>
      </c>
      <c r="BKN2" s="208">
        <v>44418</v>
      </c>
      <c r="BKO2" s="208">
        <v>44419</v>
      </c>
      <c r="BKP2" s="208">
        <v>44420</v>
      </c>
      <c r="BKQ2" s="208">
        <v>44421</v>
      </c>
      <c r="BKR2" s="208">
        <v>44424</v>
      </c>
      <c r="BKS2" s="208">
        <v>44425</v>
      </c>
      <c r="BKT2" s="208">
        <v>44426</v>
      </c>
      <c r="BKU2" s="208">
        <v>44427</v>
      </c>
      <c r="BKV2" s="208">
        <v>44428</v>
      </c>
      <c r="BKW2" s="208">
        <v>44431</v>
      </c>
      <c r="BKX2" s="208">
        <v>44432</v>
      </c>
      <c r="BKY2" s="208">
        <v>44433</v>
      </c>
      <c r="BKZ2" s="208">
        <v>44434</v>
      </c>
      <c r="BLA2" s="208">
        <v>44435</v>
      </c>
      <c r="BLB2" s="208">
        <v>44438</v>
      </c>
      <c r="BLC2" s="208">
        <v>44439</v>
      </c>
      <c r="BLD2" s="208">
        <v>44440</v>
      </c>
      <c r="BLE2" s="208">
        <v>44441</v>
      </c>
      <c r="BLF2" s="208">
        <v>44442</v>
      </c>
      <c r="BLG2" s="208">
        <v>44445</v>
      </c>
      <c r="BLH2" s="208">
        <v>44446</v>
      </c>
      <c r="BLI2" s="208">
        <v>44447</v>
      </c>
      <c r="BLJ2" s="208">
        <v>44448</v>
      </c>
      <c r="BLK2" s="208">
        <v>44449</v>
      </c>
      <c r="BLL2" s="208">
        <v>44452</v>
      </c>
      <c r="BLM2" s="208">
        <v>44453</v>
      </c>
      <c r="BLN2" s="208">
        <v>44454</v>
      </c>
      <c r="BLO2" s="208">
        <v>44455</v>
      </c>
      <c r="BLP2" s="208">
        <v>44456</v>
      </c>
      <c r="BLQ2" s="208">
        <v>44459</v>
      </c>
      <c r="BLR2" s="208">
        <v>44460</v>
      </c>
      <c r="BLS2" s="208">
        <v>44461</v>
      </c>
      <c r="BLT2" s="208">
        <v>44462</v>
      </c>
      <c r="BLU2" s="208">
        <v>44463</v>
      </c>
      <c r="BLV2" s="208">
        <v>44466</v>
      </c>
      <c r="BLW2" s="208">
        <v>44467</v>
      </c>
      <c r="BLX2" s="208">
        <v>44468</v>
      </c>
      <c r="BLY2" s="208">
        <v>44469</v>
      </c>
      <c r="BLZ2" s="208">
        <v>44470</v>
      </c>
      <c r="BMA2" s="208">
        <v>44473</v>
      </c>
      <c r="BMB2" s="208">
        <v>44474</v>
      </c>
      <c r="BMC2" s="208">
        <v>44475</v>
      </c>
      <c r="BMD2" s="208">
        <v>44476</v>
      </c>
      <c r="BME2" s="208">
        <v>44477</v>
      </c>
      <c r="BMF2" s="208">
        <v>44480</v>
      </c>
      <c r="BMG2" s="208">
        <v>44481</v>
      </c>
      <c r="BMH2" s="208">
        <v>44482</v>
      </c>
      <c r="BMI2" s="208">
        <v>44483</v>
      </c>
      <c r="BMJ2" s="208">
        <v>44484</v>
      </c>
      <c r="BMK2" s="208">
        <v>44487</v>
      </c>
      <c r="BML2" s="208">
        <v>44488</v>
      </c>
      <c r="BMM2" s="208">
        <v>44489</v>
      </c>
      <c r="BMN2" s="208">
        <v>44490</v>
      </c>
      <c r="BMO2" s="208">
        <v>44491</v>
      </c>
      <c r="BMP2" s="208">
        <v>44494</v>
      </c>
      <c r="BMQ2" s="208">
        <v>44495</v>
      </c>
      <c r="BMR2" s="208">
        <v>44496</v>
      </c>
      <c r="BMS2" s="208">
        <v>44497</v>
      </c>
      <c r="BMT2" s="208">
        <v>44498</v>
      </c>
      <c r="BMU2" s="208">
        <v>44501</v>
      </c>
      <c r="BMV2" s="208">
        <v>44502</v>
      </c>
      <c r="BMW2" s="208">
        <v>44503</v>
      </c>
      <c r="BMX2" s="208">
        <v>44504</v>
      </c>
      <c r="BMY2" s="208">
        <v>44508</v>
      </c>
      <c r="BMZ2" s="208">
        <v>44509</v>
      </c>
      <c r="BNA2" s="208">
        <v>44510</v>
      </c>
      <c r="BNB2" s="208">
        <v>44511</v>
      </c>
      <c r="BNC2" s="208">
        <v>44512</v>
      </c>
      <c r="BND2" s="208">
        <v>44515</v>
      </c>
      <c r="BNE2" s="208">
        <v>44516</v>
      </c>
      <c r="BNF2" s="208">
        <v>44517</v>
      </c>
      <c r="BNG2" s="201">
        <v>44518</v>
      </c>
      <c r="BNH2" s="201">
        <v>44519</v>
      </c>
      <c r="BNI2" s="201">
        <v>44522</v>
      </c>
      <c r="BNJ2" s="201">
        <v>44523</v>
      </c>
      <c r="BNK2" s="201">
        <v>44524</v>
      </c>
      <c r="BNL2" s="201">
        <v>44525</v>
      </c>
      <c r="BNM2" s="201">
        <v>44529</v>
      </c>
      <c r="BNN2" s="201">
        <v>44530</v>
      </c>
      <c r="BNO2" s="201">
        <v>44531</v>
      </c>
      <c r="BNP2" s="201">
        <v>44532</v>
      </c>
      <c r="BNQ2" s="201">
        <v>44533</v>
      </c>
      <c r="BNR2" s="201">
        <v>44536</v>
      </c>
      <c r="BNS2" s="201">
        <v>44537</v>
      </c>
      <c r="BNT2" s="201">
        <v>44538</v>
      </c>
      <c r="BNU2" s="201">
        <v>44539</v>
      </c>
      <c r="BNV2" s="201">
        <v>44540</v>
      </c>
      <c r="BNW2" s="201">
        <v>44543</v>
      </c>
      <c r="BNX2" s="201">
        <v>44544</v>
      </c>
      <c r="BNY2" s="201">
        <v>44545</v>
      </c>
      <c r="BNZ2" s="201">
        <v>44546</v>
      </c>
      <c r="BOA2" s="201">
        <v>44547</v>
      </c>
      <c r="BOB2" s="201">
        <v>44550</v>
      </c>
      <c r="BOC2" s="201">
        <v>44551</v>
      </c>
      <c r="BOD2" s="201">
        <v>44552</v>
      </c>
      <c r="BOE2" s="201">
        <v>44553</v>
      </c>
      <c r="BOF2" s="201">
        <v>44554</v>
      </c>
      <c r="BOG2" s="201">
        <v>44557</v>
      </c>
      <c r="BOH2" s="201">
        <v>44558</v>
      </c>
      <c r="BOI2" s="201">
        <v>44560</v>
      </c>
      <c r="BOJ2" s="201">
        <v>44561</v>
      </c>
      <c r="BOK2" s="201">
        <v>44564</v>
      </c>
      <c r="BOL2" s="201">
        <v>44565</v>
      </c>
      <c r="BOM2" s="201">
        <v>44566</v>
      </c>
      <c r="BON2" s="201">
        <v>44567</v>
      </c>
      <c r="BOO2" s="201">
        <v>44568</v>
      </c>
      <c r="BOP2" s="201">
        <v>44571</v>
      </c>
      <c r="BOQ2" s="201">
        <v>44572</v>
      </c>
      <c r="BOR2" s="201">
        <v>44573</v>
      </c>
      <c r="BOS2" s="201">
        <v>44574</v>
      </c>
      <c r="BOT2" s="201">
        <v>44575</v>
      </c>
      <c r="BOU2" s="201">
        <v>44578</v>
      </c>
      <c r="BOV2" s="201">
        <v>44579</v>
      </c>
      <c r="BOW2" s="201">
        <v>44580</v>
      </c>
      <c r="BOX2" s="201">
        <v>44581</v>
      </c>
      <c r="BOY2" s="201">
        <v>44582</v>
      </c>
      <c r="BOZ2" s="201">
        <v>44585</v>
      </c>
      <c r="BPA2" s="201">
        <v>44586</v>
      </c>
      <c r="BPB2" s="201">
        <v>44587</v>
      </c>
      <c r="BPC2" s="201">
        <v>44588</v>
      </c>
      <c r="BPD2" s="201">
        <v>44589</v>
      </c>
      <c r="BPE2" s="201">
        <v>44592</v>
      </c>
      <c r="BPF2" s="201">
        <v>44593</v>
      </c>
      <c r="BPG2" s="201">
        <v>44599</v>
      </c>
      <c r="BPH2" s="201">
        <v>44600</v>
      </c>
      <c r="BPI2" s="201">
        <v>44601</v>
      </c>
      <c r="BPJ2" s="201">
        <v>44602</v>
      </c>
      <c r="BPK2" s="201">
        <v>44603</v>
      </c>
      <c r="BPL2" s="201">
        <v>44606</v>
      </c>
      <c r="BPM2" s="201">
        <v>44607</v>
      </c>
      <c r="BPN2" s="201">
        <v>44608</v>
      </c>
      <c r="BPO2" s="201">
        <v>44609</v>
      </c>
      <c r="BPP2" s="201">
        <v>44610</v>
      </c>
      <c r="BPQ2" s="201">
        <v>44613</v>
      </c>
      <c r="BPR2" s="201">
        <v>44614</v>
      </c>
      <c r="BPS2" s="201" t="s">
        <v>170</v>
      </c>
      <c r="BPT2" s="201" t="s">
        <v>171</v>
      </c>
      <c r="BPU2" s="201" t="s">
        <v>172</v>
      </c>
      <c r="BPV2" s="201" t="s">
        <v>173</v>
      </c>
      <c r="BPW2" s="201" t="s">
        <v>174</v>
      </c>
      <c r="BPX2" s="201" t="s">
        <v>175</v>
      </c>
      <c r="BPY2" s="201" t="s">
        <v>176</v>
      </c>
      <c r="BPZ2" s="201" t="s">
        <v>177</v>
      </c>
      <c r="BQA2" s="201" t="s">
        <v>178</v>
      </c>
      <c r="BQB2" s="201" t="s">
        <v>179</v>
      </c>
      <c r="BQC2" s="201" t="s">
        <v>180</v>
      </c>
      <c r="BQD2" s="201" t="s">
        <v>181</v>
      </c>
      <c r="BQE2" s="201" t="s">
        <v>182</v>
      </c>
      <c r="BQF2" s="201" t="s">
        <v>183</v>
      </c>
      <c r="BQG2" s="201" t="s">
        <v>184</v>
      </c>
      <c r="BQH2" s="201" t="s">
        <v>185</v>
      </c>
      <c r="BQI2" s="201" t="s">
        <v>186</v>
      </c>
      <c r="BQJ2" s="201" t="s">
        <v>187</v>
      </c>
      <c r="BQK2" s="201" t="s">
        <v>188</v>
      </c>
      <c r="BQL2" s="201" t="s">
        <v>189</v>
      </c>
      <c r="BQM2" s="201" t="s">
        <v>190</v>
      </c>
      <c r="BQN2" s="201" t="s">
        <v>191</v>
      </c>
      <c r="BQO2" s="201" t="s">
        <v>192</v>
      </c>
      <c r="BQP2" s="201" t="s">
        <v>193</v>
      </c>
      <c r="BQQ2" s="201" t="s">
        <v>194</v>
      </c>
      <c r="BQR2" s="201" t="s">
        <v>195</v>
      </c>
      <c r="BQS2" s="201" t="s">
        <v>196</v>
      </c>
      <c r="BQT2" s="201" t="s">
        <v>197</v>
      </c>
      <c r="BQU2" s="201" t="s">
        <v>198</v>
      </c>
      <c r="BQV2" s="201" t="s">
        <v>199</v>
      </c>
      <c r="BQW2" s="201" t="s">
        <v>200</v>
      </c>
      <c r="BQX2" s="201" t="s">
        <v>201</v>
      </c>
      <c r="BQY2" s="201" t="s">
        <v>202</v>
      </c>
      <c r="BQZ2" s="201" t="s">
        <v>203</v>
      </c>
      <c r="BRA2" s="201" t="s">
        <v>204</v>
      </c>
      <c r="BRB2" s="201" t="s">
        <v>205</v>
      </c>
      <c r="BRC2" s="201" t="s">
        <v>206</v>
      </c>
      <c r="BRD2" s="201" t="s">
        <v>207</v>
      </c>
      <c r="BRE2" s="201" t="s">
        <v>208</v>
      </c>
      <c r="BRF2" s="201" t="s">
        <v>209</v>
      </c>
      <c r="BRG2" s="201" t="s">
        <v>210</v>
      </c>
      <c r="BRH2" s="201" t="s">
        <v>211</v>
      </c>
      <c r="BRI2" s="201" t="s">
        <v>212</v>
      </c>
      <c r="BRJ2" s="201" t="s">
        <v>213</v>
      </c>
      <c r="BRK2" s="201" t="s">
        <v>214</v>
      </c>
      <c r="BRL2" s="201" t="s">
        <v>215</v>
      </c>
      <c r="BRM2" s="201" t="s">
        <v>216</v>
      </c>
      <c r="BRN2" s="201" t="s">
        <v>217</v>
      </c>
      <c r="BRO2" s="201" t="s">
        <v>218</v>
      </c>
      <c r="BRP2" s="201" t="s">
        <v>219</v>
      </c>
      <c r="BRQ2" s="201" t="s">
        <v>220</v>
      </c>
      <c r="BRR2" s="201" t="s">
        <v>221</v>
      </c>
      <c r="BRS2" s="201" t="s">
        <v>222</v>
      </c>
      <c r="BRT2" s="201" t="s">
        <v>223</v>
      </c>
      <c r="BRU2" s="201" t="s">
        <v>224</v>
      </c>
      <c r="BRV2" s="201" t="s">
        <v>225</v>
      </c>
      <c r="BRW2" s="201" t="s">
        <v>226</v>
      </c>
      <c r="BRX2" s="201" t="s">
        <v>227</v>
      </c>
      <c r="BRY2" s="201" t="s">
        <v>228</v>
      </c>
      <c r="BRZ2" s="201" t="s">
        <v>229</v>
      </c>
      <c r="BSA2" s="201" t="s">
        <v>230</v>
      </c>
      <c r="BSB2" s="317" t="s">
        <v>231</v>
      </c>
      <c r="BSC2" s="317">
        <v>44704</v>
      </c>
      <c r="BSD2" s="317">
        <v>44705</v>
      </c>
      <c r="BSE2" s="317">
        <v>44706</v>
      </c>
      <c r="BSF2" s="317">
        <v>44707</v>
      </c>
      <c r="BSG2" s="317">
        <v>44708</v>
      </c>
      <c r="BSH2" s="317">
        <v>44711</v>
      </c>
      <c r="BSI2" s="317">
        <v>44712</v>
      </c>
      <c r="BSJ2" s="317">
        <v>44714</v>
      </c>
      <c r="BSK2" s="317">
        <v>44715</v>
      </c>
      <c r="BSL2" s="317">
        <v>44718</v>
      </c>
      <c r="BSM2" s="317">
        <v>44719</v>
      </c>
      <c r="BSN2" s="317">
        <v>44720</v>
      </c>
      <c r="BSO2" s="317">
        <v>44721</v>
      </c>
      <c r="BSP2" s="317">
        <v>44722</v>
      </c>
      <c r="BSQ2" s="317">
        <v>44725</v>
      </c>
      <c r="BSR2" s="317">
        <v>44726</v>
      </c>
      <c r="BSS2" s="317">
        <v>44727</v>
      </c>
      <c r="BST2" s="317">
        <v>44728</v>
      </c>
      <c r="BSU2" s="317">
        <v>44732</v>
      </c>
      <c r="BSV2" s="317">
        <v>44733</v>
      </c>
      <c r="BSW2" s="317">
        <v>44734</v>
      </c>
      <c r="BSX2" s="317">
        <v>44735</v>
      </c>
      <c r="BSY2" s="317">
        <v>44736</v>
      </c>
      <c r="BSZ2" s="317">
        <v>44739</v>
      </c>
      <c r="BTA2" s="318">
        <v>44740</v>
      </c>
      <c r="BTB2" s="318">
        <v>44741</v>
      </c>
      <c r="BTC2" s="318">
        <v>44742</v>
      </c>
      <c r="BTD2" s="318">
        <v>44743</v>
      </c>
      <c r="BTE2" s="318">
        <v>44746</v>
      </c>
      <c r="BTF2" s="318">
        <v>44747</v>
      </c>
      <c r="BTG2" s="318">
        <v>44748</v>
      </c>
      <c r="BTH2" s="318">
        <v>44749</v>
      </c>
      <c r="BTI2" s="318">
        <v>44750</v>
      </c>
      <c r="BTJ2" s="318">
        <v>44760</v>
      </c>
      <c r="BTK2" s="318">
        <v>44761</v>
      </c>
      <c r="BTL2" s="318">
        <v>44762</v>
      </c>
      <c r="BTM2" s="318">
        <v>44763</v>
      </c>
      <c r="BTN2" s="318">
        <v>44764</v>
      </c>
      <c r="BTO2" s="318">
        <v>44767</v>
      </c>
      <c r="BTP2" s="318">
        <v>44768</v>
      </c>
      <c r="BTQ2" s="318">
        <v>44769</v>
      </c>
      <c r="BTR2" s="318">
        <v>44770</v>
      </c>
      <c r="BTS2" s="318">
        <v>44771</v>
      </c>
      <c r="BTT2" s="318">
        <v>44774</v>
      </c>
      <c r="BTU2" s="318">
        <v>44775</v>
      </c>
      <c r="BTV2" s="318">
        <v>44776</v>
      </c>
      <c r="BTW2" s="318">
        <v>44777</v>
      </c>
      <c r="BTX2" s="318">
        <v>44778</v>
      </c>
      <c r="BTY2" s="318">
        <v>44781</v>
      </c>
      <c r="BTZ2" s="318">
        <v>44782</v>
      </c>
      <c r="BUA2" s="318">
        <v>44783</v>
      </c>
      <c r="BUB2" s="318">
        <v>44784</v>
      </c>
      <c r="BUC2" s="318">
        <v>44785</v>
      </c>
      <c r="BUD2" s="318">
        <v>44788</v>
      </c>
      <c r="BUE2" s="318">
        <v>44789</v>
      </c>
      <c r="BUF2" s="318">
        <v>44790</v>
      </c>
      <c r="BUG2" s="318">
        <v>44791</v>
      </c>
      <c r="BUH2" s="318">
        <v>44792</v>
      </c>
      <c r="BUI2" s="318">
        <v>44795</v>
      </c>
      <c r="BUJ2" s="318">
        <v>44796</v>
      </c>
      <c r="BUK2" s="318">
        <v>44797</v>
      </c>
      <c r="BUL2" s="318">
        <v>44798</v>
      </c>
      <c r="BUM2" s="318">
        <v>44799</v>
      </c>
      <c r="BUN2" s="318">
        <v>44802</v>
      </c>
      <c r="BUO2" s="318">
        <v>44803</v>
      </c>
      <c r="BUP2" s="318">
        <v>44804</v>
      </c>
      <c r="BUQ2" s="318">
        <v>44805</v>
      </c>
      <c r="BUR2" s="201">
        <v>44806</v>
      </c>
      <c r="BUS2" s="201">
        <v>44809</v>
      </c>
      <c r="BUT2" s="201">
        <v>44810</v>
      </c>
      <c r="BUU2" s="201">
        <v>44811</v>
      </c>
      <c r="BUV2" s="201">
        <v>44812</v>
      </c>
      <c r="BUW2" s="201">
        <v>44813</v>
      </c>
      <c r="BUX2" s="201">
        <v>44816</v>
      </c>
      <c r="BUY2" s="201">
        <v>44817</v>
      </c>
      <c r="BUZ2" s="201">
        <v>44818</v>
      </c>
      <c r="BVA2" s="201">
        <v>44819</v>
      </c>
      <c r="BVB2" s="201">
        <v>44820</v>
      </c>
      <c r="BVC2" s="201">
        <v>44823</v>
      </c>
      <c r="BVD2" s="201">
        <v>44824</v>
      </c>
      <c r="BVE2" s="201">
        <v>44825</v>
      </c>
      <c r="BVF2" s="201">
        <v>44826</v>
      </c>
      <c r="BVG2" s="201">
        <v>44827</v>
      </c>
      <c r="BVH2" s="201">
        <v>44830</v>
      </c>
      <c r="BVI2" s="201">
        <v>44831</v>
      </c>
      <c r="BVJ2" s="201">
        <v>44832</v>
      </c>
      <c r="BVK2" s="201">
        <v>44833</v>
      </c>
      <c r="BVL2" s="201">
        <v>44834</v>
      </c>
      <c r="BVM2" s="201">
        <v>44837</v>
      </c>
      <c r="BVN2" s="201">
        <v>44838</v>
      </c>
      <c r="BVO2" s="201">
        <v>44839</v>
      </c>
      <c r="BVP2" s="201">
        <v>44840</v>
      </c>
      <c r="BVQ2" s="201">
        <v>44841</v>
      </c>
      <c r="BVR2" s="201">
        <v>44844</v>
      </c>
      <c r="BVS2" s="201">
        <v>44845</v>
      </c>
      <c r="BVT2" s="201">
        <v>44846</v>
      </c>
      <c r="BVU2" s="201">
        <v>44847</v>
      </c>
      <c r="BVV2" s="201">
        <v>44848</v>
      </c>
      <c r="BVW2" s="201">
        <v>44851</v>
      </c>
      <c r="BVX2" s="201">
        <v>44852</v>
      </c>
      <c r="BVY2" s="201">
        <v>44853</v>
      </c>
      <c r="BVZ2" s="201">
        <v>44854</v>
      </c>
      <c r="BWA2" s="201">
        <v>44855</v>
      </c>
      <c r="BWB2" s="201">
        <v>44858</v>
      </c>
      <c r="BWC2" s="201">
        <v>44859</v>
      </c>
      <c r="BWD2" s="201">
        <v>44860</v>
      </c>
      <c r="BWE2" s="201">
        <v>44861</v>
      </c>
      <c r="BWF2" s="201">
        <v>44862</v>
      </c>
      <c r="BWG2" s="201">
        <v>44865</v>
      </c>
      <c r="BWH2" s="201">
        <v>44866</v>
      </c>
      <c r="BWI2" s="201">
        <v>44867</v>
      </c>
      <c r="BWJ2" s="201">
        <v>44868</v>
      </c>
      <c r="BWK2" s="201">
        <v>44869</v>
      </c>
      <c r="BWL2" s="201">
        <v>44872</v>
      </c>
      <c r="BWM2" s="201">
        <v>44873</v>
      </c>
      <c r="BWN2" s="201">
        <v>44874</v>
      </c>
      <c r="BWO2" s="201">
        <v>44875</v>
      </c>
      <c r="BWP2" s="201">
        <v>44876</v>
      </c>
      <c r="BWQ2" s="201">
        <v>44879</v>
      </c>
      <c r="BWR2" s="201">
        <v>44880</v>
      </c>
      <c r="BWS2" s="201">
        <v>44881</v>
      </c>
      <c r="BWT2" s="201">
        <v>44882</v>
      </c>
      <c r="BWU2" s="201">
        <v>44883</v>
      </c>
      <c r="BWV2" s="201">
        <v>44886</v>
      </c>
      <c r="BWW2" s="201">
        <v>44887</v>
      </c>
      <c r="BWX2" s="201">
        <v>44888</v>
      </c>
      <c r="BWY2" s="201">
        <v>44890</v>
      </c>
      <c r="BWZ2" s="201">
        <v>44893</v>
      </c>
      <c r="BXA2" s="201">
        <v>44894</v>
      </c>
      <c r="BXB2" s="201">
        <v>44895</v>
      </c>
      <c r="BXC2" s="201">
        <v>44896</v>
      </c>
      <c r="BXD2" s="201">
        <v>44897</v>
      </c>
      <c r="BXE2" s="201">
        <v>44900</v>
      </c>
      <c r="BXF2" s="201">
        <v>44901</v>
      </c>
      <c r="BXG2" s="201">
        <v>44902</v>
      </c>
      <c r="BXH2" s="201">
        <v>44903</v>
      </c>
      <c r="BXI2" s="201">
        <v>44904</v>
      </c>
      <c r="BXJ2" s="201">
        <v>44907</v>
      </c>
      <c r="BXK2" s="201">
        <v>44908</v>
      </c>
      <c r="BXL2" s="201">
        <v>44909</v>
      </c>
      <c r="BXM2" s="201">
        <v>44910</v>
      </c>
      <c r="BXN2" s="201">
        <v>44911</v>
      </c>
      <c r="BXO2" s="201">
        <v>44914</v>
      </c>
      <c r="BXP2" s="201">
        <v>44915</v>
      </c>
      <c r="BXQ2" s="201">
        <v>44916</v>
      </c>
      <c r="BXR2" s="201">
        <v>44917</v>
      </c>
      <c r="BXS2" s="201">
        <v>44918</v>
      </c>
      <c r="BXT2" s="201">
        <v>44921</v>
      </c>
      <c r="BXU2" s="201">
        <v>44922</v>
      </c>
      <c r="BXV2" s="201">
        <v>44923</v>
      </c>
      <c r="BXW2" s="201">
        <v>44925</v>
      </c>
      <c r="BXX2" s="201">
        <v>44928</v>
      </c>
      <c r="BXY2" s="201">
        <v>44929</v>
      </c>
      <c r="BXZ2" s="201">
        <v>44930</v>
      </c>
      <c r="BYA2" s="201">
        <v>44931</v>
      </c>
      <c r="BYB2" s="201">
        <v>44932</v>
      </c>
      <c r="BYC2" s="201">
        <v>44935</v>
      </c>
      <c r="BYD2" s="201">
        <v>44936</v>
      </c>
      <c r="BYE2" s="201">
        <v>44937</v>
      </c>
      <c r="BYF2" s="201">
        <v>44938</v>
      </c>
      <c r="BYG2" s="201">
        <v>44939</v>
      </c>
      <c r="BYH2" s="201">
        <v>44942</v>
      </c>
      <c r="BYI2" s="201">
        <v>44943</v>
      </c>
      <c r="BYJ2" s="201">
        <v>44944</v>
      </c>
      <c r="BYK2" s="201">
        <v>44945</v>
      </c>
      <c r="BYL2" s="201">
        <v>44946</v>
      </c>
      <c r="BYM2" s="201">
        <v>44949</v>
      </c>
      <c r="BYN2" s="201">
        <v>44950</v>
      </c>
      <c r="BYO2" s="201">
        <v>44951</v>
      </c>
      <c r="BYP2" s="201">
        <v>44952</v>
      </c>
      <c r="BYQ2" s="201">
        <v>44953</v>
      </c>
      <c r="BYR2" s="201">
        <v>44956</v>
      </c>
      <c r="BYS2" s="201">
        <v>44957</v>
      </c>
      <c r="BYT2" s="201">
        <v>44958</v>
      </c>
      <c r="BYU2" s="201">
        <v>44959</v>
      </c>
      <c r="BYV2" s="201">
        <v>44960</v>
      </c>
      <c r="BYW2" s="201">
        <v>44963</v>
      </c>
      <c r="BYX2" s="201">
        <v>44964</v>
      </c>
      <c r="BYY2" s="201">
        <v>44965</v>
      </c>
      <c r="BYZ2" s="201">
        <v>44966</v>
      </c>
      <c r="BZA2" s="201">
        <v>44967</v>
      </c>
      <c r="BZB2" s="201">
        <v>44970</v>
      </c>
      <c r="BZC2" s="201">
        <v>44971</v>
      </c>
      <c r="BZD2" s="201">
        <v>44972</v>
      </c>
      <c r="BZE2" s="201">
        <v>44973</v>
      </c>
      <c r="BZF2" s="201">
        <v>44974</v>
      </c>
      <c r="BZG2" s="201">
        <v>44977</v>
      </c>
      <c r="BZH2" s="201">
        <v>44981</v>
      </c>
      <c r="BZI2" s="201">
        <v>44984</v>
      </c>
      <c r="BZJ2" s="201">
        <v>44985</v>
      </c>
      <c r="BZK2" s="201" t="s">
        <v>232</v>
      </c>
      <c r="BZL2" s="201" t="s">
        <v>233</v>
      </c>
      <c r="BZM2" s="201" t="s">
        <v>234</v>
      </c>
      <c r="BZN2" s="201" t="s">
        <v>235</v>
      </c>
      <c r="BZO2" s="201" t="s">
        <v>236</v>
      </c>
      <c r="BZP2" s="201" t="s">
        <v>237</v>
      </c>
      <c r="BZQ2" s="201" t="s">
        <v>238</v>
      </c>
      <c r="BZR2" s="201" t="s">
        <v>239</v>
      </c>
      <c r="BZS2" s="201" t="s">
        <v>240</v>
      </c>
      <c r="BZT2" s="201" t="s">
        <v>241</v>
      </c>
      <c r="BZU2" s="201" t="s">
        <v>242</v>
      </c>
      <c r="BZV2" s="201" t="s">
        <v>243</v>
      </c>
      <c r="BZW2" s="201" t="s">
        <v>244</v>
      </c>
      <c r="BZX2" s="201" t="s">
        <v>245</v>
      </c>
      <c r="BZY2" s="201" t="s">
        <v>246</v>
      </c>
      <c r="BZZ2" s="201" t="s">
        <v>247</v>
      </c>
      <c r="CAA2" s="201" t="s">
        <v>248</v>
      </c>
      <c r="CAB2" s="201" t="s">
        <v>249</v>
      </c>
      <c r="CAC2" s="201" t="s">
        <v>250</v>
      </c>
      <c r="CAD2" s="201" t="s">
        <v>251</v>
      </c>
      <c r="CAE2" s="201" t="s">
        <v>252</v>
      </c>
      <c r="CAF2" s="201" t="s">
        <v>253</v>
      </c>
      <c r="CAG2" s="201" t="s">
        <v>254</v>
      </c>
      <c r="CAH2" s="201" t="s">
        <v>255</v>
      </c>
      <c r="CAI2" s="201" t="s">
        <v>256</v>
      </c>
      <c r="CAJ2" s="201" t="s">
        <v>257</v>
      </c>
      <c r="CAK2" s="201" t="s">
        <v>258</v>
      </c>
      <c r="CAL2" s="201" t="s">
        <v>259</v>
      </c>
      <c r="CAM2" s="201" t="s">
        <v>260</v>
      </c>
      <c r="CAN2" s="201" t="s">
        <v>261</v>
      </c>
      <c r="CAO2" s="201" t="s">
        <v>262</v>
      </c>
      <c r="CAP2" s="201" t="s">
        <v>263</v>
      </c>
      <c r="CAQ2" s="201" t="s">
        <v>264</v>
      </c>
      <c r="CAR2" s="201" t="s">
        <v>265</v>
      </c>
      <c r="CAS2" s="201" t="s">
        <v>266</v>
      </c>
      <c r="CAT2" s="201" t="s">
        <v>267</v>
      </c>
      <c r="CAU2" s="201" t="s">
        <v>268</v>
      </c>
      <c r="CAV2" s="201" t="s">
        <v>269</v>
      </c>
      <c r="CAW2" s="201" t="s">
        <v>270</v>
      </c>
      <c r="CAX2" s="201" t="s">
        <v>271</v>
      </c>
      <c r="CAY2" s="201" t="s">
        <v>272</v>
      </c>
      <c r="CAZ2" s="201" t="s">
        <v>273</v>
      </c>
      <c r="CBA2" s="201" t="s">
        <v>274</v>
      </c>
      <c r="CBB2" s="201" t="s">
        <v>275</v>
      </c>
      <c r="CBC2" s="201" t="s">
        <v>276</v>
      </c>
      <c r="CBD2" s="201" t="s">
        <v>277</v>
      </c>
      <c r="CBE2" s="201" t="s">
        <v>278</v>
      </c>
      <c r="CBF2" s="201" t="s">
        <v>279</v>
      </c>
      <c r="CBG2" s="201" t="s">
        <v>280</v>
      </c>
      <c r="CBH2" s="201" t="s">
        <v>281</v>
      </c>
      <c r="CBI2" s="201" t="s">
        <v>282</v>
      </c>
      <c r="CBJ2" s="201" t="s">
        <v>283</v>
      </c>
      <c r="CBK2" s="201" t="s">
        <v>284</v>
      </c>
      <c r="CBL2" s="201" t="s">
        <v>285</v>
      </c>
      <c r="CBM2" s="201" t="s">
        <v>286</v>
      </c>
      <c r="CBN2" s="201" t="s">
        <v>287</v>
      </c>
      <c r="CBO2" s="201" t="s">
        <v>288</v>
      </c>
      <c r="CBP2" s="201" t="s">
        <v>289</v>
      </c>
      <c r="CBQ2" s="201" t="s">
        <v>290</v>
      </c>
      <c r="CBR2" s="201" t="s">
        <v>291</v>
      </c>
      <c r="CBS2" s="201">
        <v>45071</v>
      </c>
      <c r="CBT2" s="201">
        <v>45072</v>
      </c>
      <c r="CBU2" s="201">
        <v>45075</v>
      </c>
      <c r="CBV2" s="201">
        <v>45076</v>
      </c>
      <c r="CBW2" s="201">
        <v>45077</v>
      </c>
      <c r="CBX2" s="201">
        <v>45079</v>
      </c>
      <c r="CBY2" s="201">
        <v>45082</v>
      </c>
      <c r="CBZ2" s="201">
        <v>45083</v>
      </c>
      <c r="CCA2" s="201">
        <v>45084</v>
      </c>
      <c r="CCB2" s="201">
        <v>45085</v>
      </c>
      <c r="CCC2" s="201">
        <v>45086</v>
      </c>
      <c r="CCD2" s="201">
        <v>45089</v>
      </c>
      <c r="CCE2" s="201">
        <v>45090</v>
      </c>
      <c r="CCF2" s="201">
        <v>45091</v>
      </c>
      <c r="CCG2" s="201">
        <v>45092</v>
      </c>
      <c r="CCH2" s="201">
        <v>45093</v>
      </c>
      <c r="CCI2" s="201">
        <v>45096</v>
      </c>
      <c r="CCJ2" s="201">
        <v>45097</v>
      </c>
      <c r="CCK2" s="201">
        <v>45098</v>
      </c>
      <c r="CCL2" s="201">
        <v>45099</v>
      </c>
      <c r="CCM2" s="201">
        <v>45100</v>
      </c>
      <c r="CCN2" s="201">
        <v>45103</v>
      </c>
      <c r="CCO2" s="201">
        <v>45104</v>
      </c>
      <c r="CCP2" s="317">
        <v>45105</v>
      </c>
      <c r="CCQ2" s="317">
        <v>45106</v>
      </c>
      <c r="CCR2" s="317">
        <v>45107</v>
      </c>
      <c r="CCS2" s="317">
        <v>45110</v>
      </c>
      <c r="CCT2" s="317">
        <v>45111</v>
      </c>
      <c r="CCU2" s="317">
        <v>45112</v>
      </c>
      <c r="CCV2" s="317">
        <v>45113</v>
      </c>
      <c r="CCW2" s="317">
        <v>45114</v>
      </c>
      <c r="CCX2" s="317">
        <v>45124</v>
      </c>
      <c r="CCY2" s="317">
        <v>45125</v>
      </c>
      <c r="CCZ2" s="317">
        <v>45126</v>
      </c>
      <c r="CDA2" s="317">
        <v>45127</v>
      </c>
      <c r="CDB2" s="317">
        <v>45128</v>
      </c>
      <c r="CDC2" s="317">
        <v>45131</v>
      </c>
      <c r="CDD2" s="317">
        <v>45132</v>
      </c>
      <c r="CDE2" s="317">
        <v>45133</v>
      </c>
      <c r="CDF2" s="317">
        <v>45134</v>
      </c>
      <c r="CDG2" s="317">
        <v>45135</v>
      </c>
      <c r="CDH2" s="317">
        <v>45138</v>
      </c>
      <c r="CDI2" s="317">
        <v>45139</v>
      </c>
      <c r="CDJ2" s="317">
        <v>45140</v>
      </c>
      <c r="CDK2" s="317">
        <v>45141</v>
      </c>
      <c r="CDL2" s="317">
        <v>45142</v>
      </c>
      <c r="CDM2" s="317">
        <v>45145</v>
      </c>
      <c r="CDN2" s="317">
        <v>45146</v>
      </c>
      <c r="CDO2" s="317">
        <v>45147</v>
      </c>
      <c r="CDP2" s="317">
        <v>45148</v>
      </c>
      <c r="CDQ2" s="317">
        <v>45149</v>
      </c>
      <c r="CDR2" s="317">
        <v>45152</v>
      </c>
      <c r="CDS2" s="317">
        <v>45153</v>
      </c>
      <c r="CDT2" s="317">
        <v>45154</v>
      </c>
      <c r="CDU2" s="317">
        <v>45155</v>
      </c>
      <c r="CDV2" s="317">
        <v>45156</v>
      </c>
      <c r="CDW2" s="317">
        <v>45159</v>
      </c>
      <c r="CDX2" s="317">
        <v>45160</v>
      </c>
      <c r="CDY2" s="317">
        <v>45161</v>
      </c>
      <c r="CDZ2" s="317">
        <v>45162</v>
      </c>
      <c r="CEA2" s="317">
        <v>45163</v>
      </c>
      <c r="CEB2" s="317">
        <v>45166</v>
      </c>
      <c r="CEC2" s="317">
        <v>45167</v>
      </c>
      <c r="CED2" s="317">
        <v>45168</v>
      </c>
      <c r="CEE2" s="317">
        <v>45169</v>
      </c>
      <c r="CEF2" s="317">
        <v>45170</v>
      </c>
      <c r="CEG2" s="317">
        <v>45173</v>
      </c>
      <c r="CEH2" s="201">
        <v>45174</v>
      </c>
      <c r="CEI2" s="201">
        <v>45175</v>
      </c>
      <c r="CEJ2" s="201">
        <v>45176</v>
      </c>
      <c r="CEK2" s="201">
        <v>45177</v>
      </c>
      <c r="CEL2" s="201">
        <v>45180</v>
      </c>
      <c r="CEM2" s="201">
        <v>45181</v>
      </c>
      <c r="CEN2" s="201">
        <v>45182</v>
      </c>
      <c r="CEO2" s="201">
        <v>45183</v>
      </c>
      <c r="CEP2" s="201">
        <v>45184</v>
      </c>
      <c r="CEQ2" s="201">
        <v>45187</v>
      </c>
      <c r="CER2" s="201">
        <v>45188</v>
      </c>
      <c r="CES2" s="201">
        <v>45189</v>
      </c>
      <c r="CET2" s="201">
        <v>45190</v>
      </c>
      <c r="CEU2" s="201">
        <v>45191</v>
      </c>
      <c r="CEV2" s="201">
        <v>45194</v>
      </c>
      <c r="CEW2" s="201">
        <v>45195</v>
      </c>
      <c r="CEX2" s="201">
        <v>45196</v>
      </c>
      <c r="CEY2" s="201">
        <v>45197</v>
      </c>
      <c r="CEZ2" s="201">
        <v>45198</v>
      </c>
      <c r="CFA2" s="201">
        <v>45201</v>
      </c>
      <c r="CFB2" s="201">
        <v>45202</v>
      </c>
      <c r="CFC2" s="201">
        <v>45203</v>
      </c>
      <c r="CFD2" s="201">
        <v>45204</v>
      </c>
      <c r="CFE2" s="201">
        <v>45205</v>
      </c>
      <c r="CFF2" s="201">
        <v>45208</v>
      </c>
      <c r="CFG2" s="201">
        <v>45209</v>
      </c>
      <c r="CFH2" s="201">
        <v>45210</v>
      </c>
      <c r="CFI2" s="201">
        <v>45211</v>
      </c>
      <c r="CFJ2" s="201">
        <v>45212</v>
      </c>
      <c r="CFK2" s="201">
        <v>45215</v>
      </c>
      <c r="CFL2" s="201">
        <v>45216</v>
      </c>
      <c r="CFM2" s="201">
        <v>45217</v>
      </c>
      <c r="CFN2" s="201">
        <v>45218</v>
      </c>
      <c r="CFO2" s="201">
        <v>45219</v>
      </c>
      <c r="CFP2" s="201">
        <v>45222</v>
      </c>
      <c r="CFQ2" s="201">
        <v>45223</v>
      </c>
      <c r="CFR2" s="201">
        <v>45224</v>
      </c>
      <c r="CFS2" s="201">
        <v>45225</v>
      </c>
      <c r="CFT2" s="201">
        <v>45226</v>
      </c>
      <c r="CFU2" s="201">
        <v>45229</v>
      </c>
      <c r="CFV2" s="201">
        <v>45230</v>
      </c>
      <c r="CFW2" s="201">
        <v>45231</v>
      </c>
      <c r="CFX2" s="201">
        <v>45232</v>
      </c>
      <c r="CFY2" s="201">
        <v>45233</v>
      </c>
      <c r="CFZ2" s="201">
        <v>45236</v>
      </c>
      <c r="CGA2" s="201">
        <v>45237</v>
      </c>
      <c r="CGB2" s="201">
        <v>45238</v>
      </c>
      <c r="CGC2" s="201">
        <v>45239</v>
      </c>
      <c r="CGD2" s="201">
        <v>45240</v>
      </c>
      <c r="CGE2" s="201">
        <v>45243</v>
      </c>
      <c r="CGF2" s="201">
        <v>45245</v>
      </c>
      <c r="CGG2" s="201">
        <v>45246</v>
      </c>
      <c r="CGH2" s="201">
        <v>45247</v>
      </c>
      <c r="CGI2" s="201">
        <v>45250</v>
      </c>
      <c r="CGJ2" s="201">
        <v>45251</v>
      </c>
      <c r="CGK2" s="201">
        <v>45252</v>
      </c>
      <c r="CGL2" s="201">
        <v>45253</v>
      </c>
      <c r="CGM2" s="201">
        <v>45254</v>
      </c>
      <c r="CGN2" s="201">
        <v>45257</v>
      </c>
      <c r="CGO2" s="201">
        <v>45258</v>
      </c>
      <c r="CGP2" s="201">
        <v>45259</v>
      </c>
      <c r="CGQ2" s="201">
        <v>45260</v>
      </c>
      <c r="CGR2" s="201">
        <v>45261</v>
      </c>
      <c r="CGS2" s="201">
        <v>45264</v>
      </c>
      <c r="CGT2" s="201">
        <v>45265</v>
      </c>
      <c r="CGU2" s="201">
        <v>45266</v>
      </c>
      <c r="CGV2" s="201">
        <v>45267</v>
      </c>
      <c r="CGW2" s="201">
        <v>45268</v>
      </c>
      <c r="CGX2" s="201">
        <v>45271</v>
      </c>
      <c r="CGY2" s="201">
        <v>45272</v>
      </c>
      <c r="CGZ2" s="201">
        <v>45273</v>
      </c>
      <c r="CHA2" s="201">
        <v>45274</v>
      </c>
      <c r="CHB2" s="201">
        <v>45275</v>
      </c>
      <c r="CHC2" s="201">
        <v>45278</v>
      </c>
      <c r="CHD2" s="201">
        <v>45279</v>
      </c>
      <c r="CHE2" s="201">
        <v>45280</v>
      </c>
      <c r="CHF2" s="201">
        <v>45281</v>
      </c>
      <c r="CHG2" s="201">
        <v>45282</v>
      </c>
      <c r="CHH2" s="201">
        <v>45285</v>
      </c>
      <c r="CHI2" s="201">
        <v>45286</v>
      </c>
      <c r="CHJ2" s="201">
        <v>45287</v>
      </c>
      <c r="CHK2" s="201">
        <v>45288</v>
      </c>
      <c r="CHL2" s="201">
        <v>45293</v>
      </c>
      <c r="CHM2" s="201">
        <v>45294</v>
      </c>
      <c r="CHN2" s="201">
        <v>45295</v>
      </c>
      <c r="CHO2" s="201">
        <v>45296</v>
      </c>
      <c r="CHP2" s="201">
        <v>45299</v>
      </c>
      <c r="CHQ2" s="201">
        <v>45300</v>
      </c>
      <c r="CHR2" s="201">
        <v>45301</v>
      </c>
      <c r="CHS2" s="201">
        <v>45302</v>
      </c>
      <c r="CHT2" s="201">
        <v>45303</v>
      </c>
      <c r="CHU2" s="201">
        <v>45306</v>
      </c>
      <c r="CHV2" s="201">
        <v>45307</v>
      </c>
      <c r="CHW2" s="201">
        <v>45308</v>
      </c>
      <c r="CHX2" s="201">
        <v>45309</v>
      </c>
      <c r="CHY2" s="201">
        <v>45310</v>
      </c>
      <c r="CHZ2" s="201">
        <v>45313</v>
      </c>
      <c r="CIA2" s="201">
        <v>45314</v>
      </c>
      <c r="CIB2" s="201">
        <v>45315</v>
      </c>
      <c r="CIC2" s="201">
        <v>45316</v>
      </c>
      <c r="CID2" s="201">
        <v>45317</v>
      </c>
      <c r="CIE2" s="201">
        <v>45320</v>
      </c>
      <c r="CIF2" s="201">
        <v>45321</v>
      </c>
      <c r="CIG2" s="201">
        <v>45322</v>
      </c>
      <c r="CIH2" s="201">
        <v>45323</v>
      </c>
      <c r="CII2" s="201">
        <v>45324</v>
      </c>
      <c r="CIJ2" s="201">
        <v>45327</v>
      </c>
      <c r="CIK2" s="201">
        <v>45328</v>
      </c>
      <c r="CIL2" s="201">
        <v>45329</v>
      </c>
      <c r="CIM2" s="201">
        <v>45330</v>
      </c>
      <c r="CIN2" s="201">
        <v>45331</v>
      </c>
      <c r="CIO2" s="201">
        <v>45335</v>
      </c>
      <c r="CIP2" s="201">
        <v>45336</v>
      </c>
      <c r="CIQ2" s="201">
        <v>45337</v>
      </c>
      <c r="CIR2" s="201">
        <v>45338</v>
      </c>
      <c r="CIS2" s="201">
        <v>45341</v>
      </c>
      <c r="CIT2" s="201">
        <v>45342</v>
      </c>
      <c r="CIU2" s="201">
        <v>45343</v>
      </c>
      <c r="CIV2" s="201">
        <v>45344</v>
      </c>
      <c r="CIW2" s="201">
        <v>45345</v>
      </c>
      <c r="CIX2" s="201">
        <v>45348</v>
      </c>
      <c r="CIY2" s="201">
        <v>45349</v>
      </c>
      <c r="CIZ2" s="201">
        <v>45350</v>
      </c>
      <c r="CJA2" s="201">
        <v>45351</v>
      </c>
      <c r="CJB2" s="201">
        <v>45352</v>
      </c>
      <c r="CJC2" s="201">
        <v>45355</v>
      </c>
      <c r="CJD2" s="201">
        <v>45356</v>
      </c>
      <c r="CJE2" s="201">
        <v>45357</v>
      </c>
      <c r="CJF2" s="201">
        <v>45358</v>
      </c>
      <c r="CJG2" s="201">
        <v>45362</v>
      </c>
      <c r="CJH2" s="201">
        <v>45363</v>
      </c>
      <c r="CJI2" s="201">
        <v>45364</v>
      </c>
      <c r="CJJ2" s="201">
        <v>45365</v>
      </c>
      <c r="CJK2" s="201">
        <v>45366</v>
      </c>
      <c r="CJL2" s="201">
        <v>45369</v>
      </c>
      <c r="CJM2" s="201">
        <v>45370</v>
      </c>
      <c r="CJN2" s="201">
        <v>45371</v>
      </c>
      <c r="CJO2" s="201">
        <v>45372</v>
      </c>
      <c r="CJP2" s="201">
        <v>45373</v>
      </c>
      <c r="CJQ2" s="201">
        <v>45376</v>
      </c>
      <c r="CJR2" s="201">
        <v>45377</v>
      </c>
      <c r="CJS2" s="201">
        <v>45378</v>
      </c>
      <c r="CJT2" s="201">
        <v>45379</v>
      </c>
      <c r="CJU2" s="201">
        <v>45380</v>
      </c>
      <c r="CJV2" s="201">
        <v>45383</v>
      </c>
      <c r="CJW2" s="201">
        <v>45384</v>
      </c>
      <c r="CJX2" s="201">
        <v>45385</v>
      </c>
      <c r="CJY2" s="201">
        <v>45386</v>
      </c>
      <c r="CJZ2" s="201">
        <v>45387</v>
      </c>
      <c r="CKA2" s="201">
        <v>45390</v>
      </c>
      <c r="CKB2" s="201">
        <v>45391</v>
      </c>
      <c r="CKC2" s="201">
        <v>45392</v>
      </c>
      <c r="CKD2" s="201">
        <v>45393</v>
      </c>
      <c r="CKE2" s="201">
        <v>45394</v>
      </c>
      <c r="CKF2" s="201">
        <v>45397</v>
      </c>
      <c r="CKG2" s="201">
        <v>45398</v>
      </c>
      <c r="CKH2" s="201">
        <v>45399</v>
      </c>
      <c r="CKI2" s="201">
        <v>45400</v>
      </c>
      <c r="CKJ2" s="201">
        <v>45401</v>
      </c>
      <c r="CKK2" s="201">
        <v>45404</v>
      </c>
      <c r="CKL2" s="201">
        <v>45405</v>
      </c>
      <c r="CKM2" s="201">
        <v>45406</v>
      </c>
      <c r="CKN2" s="201">
        <v>45407</v>
      </c>
      <c r="CKO2" s="201">
        <v>45408</v>
      </c>
      <c r="CKP2" s="201">
        <v>45411</v>
      </c>
      <c r="CKQ2" s="201">
        <v>45412</v>
      </c>
      <c r="CKR2" s="201">
        <v>45413</v>
      </c>
      <c r="CKS2" s="201">
        <v>45414</v>
      </c>
      <c r="CKT2" s="201">
        <v>45415</v>
      </c>
      <c r="CKU2" s="201">
        <v>45418</v>
      </c>
      <c r="CKV2" s="201">
        <v>45419</v>
      </c>
      <c r="CKW2" s="201">
        <v>45420</v>
      </c>
      <c r="CKX2" s="201">
        <v>45421</v>
      </c>
      <c r="CKY2" s="201">
        <v>45422</v>
      </c>
      <c r="CKZ2" s="201">
        <v>45425</v>
      </c>
      <c r="CLA2" s="201">
        <v>45426</v>
      </c>
      <c r="CLB2" s="201">
        <v>45427</v>
      </c>
      <c r="CLC2" s="201">
        <v>45428</v>
      </c>
      <c r="CLD2" s="201">
        <v>45429</v>
      </c>
      <c r="CLE2" s="201">
        <v>45432</v>
      </c>
      <c r="CLF2" s="201">
        <v>45433</v>
      </c>
      <c r="CLG2" s="201">
        <v>45434</v>
      </c>
      <c r="CLH2" s="201">
        <v>45436</v>
      </c>
      <c r="CLI2" s="201">
        <v>45439</v>
      </c>
      <c r="CLJ2" s="201">
        <v>45440</v>
      </c>
      <c r="CLK2" s="201">
        <v>45441</v>
      </c>
      <c r="CLL2" s="201">
        <v>45442</v>
      </c>
      <c r="CLM2" s="201">
        <v>45443</v>
      </c>
      <c r="CLN2" s="201">
        <v>45446</v>
      </c>
      <c r="CLO2" s="201">
        <v>45447</v>
      </c>
      <c r="CLP2" s="201">
        <v>45448</v>
      </c>
      <c r="CLQ2" s="201">
        <v>45449</v>
      </c>
      <c r="CLR2" s="201">
        <v>45450</v>
      </c>
      <c r="CLS2" s="201">
        <v>45453</v>
      </c>
      <c r="CLT2" s="201">
        <v>45454</v>
      </c>
      <c r="CLU2" s="201">
        <v>45455</v>
      </c>
      <c r="CLV2" s="201">
        <v>45456</v>
      </c>
      <c r="CLW2" s="201">
        <v>45457</v>
      </c>
      <c r="CLX2" s="201">
        <v>45460</v>
      </c>
      <c r="CLY2" s="201">
        <v>45461</v>
      </c>
      <c r="CLZ2" s="201">
        <v>45462</v>
      </c>
      <c r="CMA2" s="201">
        <v>45463</v>
      </c>
      <c r="CMB2" s="201">
        <v>45464</v>
      </c>
      <c r="CMC2" s="201">
        <v>45467</v>
      </c>
      <c r="CMD2" s="319">
        <v>45468</v>
      </c>
      <c r="CME2" s="319">
        <v>45469</v>
      </c>
      <c r="CMF2" s="319">
        <v>45470</v>
      </c>
      <c r="CMG2" s="319">
        <v>45474</v>
      </c>
      <c r="CMH2" s="319">
        <v>45475</v>
      </c>
      <c r="CMI2" s="319">
        <v>45476</v>
      </c>
      <c r="CMJ2" s="319">
        <v>45477</v>
      </c>
      <c r="CMK2" s="319">
        <v>45478</v>
      </c>
      <c r="CML2" s="319">
        <v>45481</v>
      </c>
      <c r="CMM2" s="319">
        <v>45482</v>
      </c>
      <c r="CMN2" s="319">
        <v>45489</v>
      </c>
      <c r="CMO2" s="319">
        <v>45490</v>
      </c>
      <c r="CMP2" s="319">
        <v>45491</v>
      </c>
      <c r="CMQ2" s="319">
        <v>45492</v>
      </c>
      <c r="CMR2" s="319">
        <v>45495</v>
      </c>
      <c r="CMS2" s="319">
        <v>45496</v>
      </c>
      <c r="CMT2" s="319">
        <v>45497</v>
      </c>
      <c r="CMU2" s="319">
        <v>45498</v>
      </c>
      <c r="CMV2" s="319">
        <v>45499</v>
      </c>
      <c r="CMW2" s="319">
        <v>45502</v>
      </c>
      <c r="CMX2" s="319">
        <v>45503</v>
      </c>
      <c r="CMY2" s="319">
        <v>45504</v>
      </c>
      <c r="CMZ2" s="319">
        <v>45505</v>
      </c>
      <c r="CNA2" s="319">
        <v>45506</v>
      </c>
      <c r="CNB2" s="319">
        <v>45509</v>
      </c>
      <c r="CNC2" s="319">
        <v>45510</v>
      </c>
      <c r="CND2" s="319">
        <v>45511</v>
      </c>
      <c r="CNE2" s="319">
        <v>45512</v>
      </c>
      <c r="CNF2" s="319">
        <v>45513</v>
      </c>
      <c r="CNG2" s="319">
        <v>45516</v>
      </c>
      <c r="CNH2" s="319">
        <v>45517</v>
      </c>
      <c r="CNI2" s="319">
        <v>45518</v>
      </c>
      <c r="CNJ2" s="319">
        <v>45519</v>
      </c>
      <c r="CNK2" s="319">
        <v>45520</v>
      </c>
      <c r="CNL2" s="319">
        <v>45523</v>
      </c>
      <c r="CNM2" s="319">
        <v>45524</v>
      </c>
      <c r="CNN2" s="319">
        <v>45525</v>
      </c>
      <c r="CNO2" s="319">
        <v>45526</v>
      </c>
      <c r="CNP2" s="319">
        <v>45527</v>
      </c>
      <c r="CNQ2" s="319">
        <v>45530</v>
      </c>
      <c r="CNR2" s="319">
        <v>45531</v>
      </c>
      <c r="CNS2" s="319">
        <v>45532</v>
      </c>
      <c r="CNT2" s="319">
        <v>45533</v>
      </c>
      <c r="CNU2" s="319">
        <v>45534</v>
      </c>
      <c r="CNV2" s="319">
        <v>45537</v>
      </c>
      <c r="CNW2" s="319">
        <v>45538</v>
      </c>
      <c r="CNX2" s="319">
        <v>45539</v>
      </c>
      <c r="CNY2" s="319">
        <v>45540</v>
      </c>
      <c r="CNZ2" s="319">
        <v>45541</v>
      </c>
      <c r="COA2" s="319">
        <v>45544</v>
      </c>
      <c r="COB2" s="319">
        <v>45545</v>
      </c>
      <c r="COC2" s="319">
        <v>45546</v>
      </c>
      <c r="COD2" s="319">
        <v>45547</v>
      </c>
      <c r="COE2" s="319">
        <v>45548</v>
      </c>
      <c r="COF2" s="319">
        <v>45551</v>
      </c>
      <c r="COG2" s="319">
        <v>45552</v>
      </c>
      <c r="COH2" s="201">
        <v>45553</v>
      </c>
      <c r="COI2" s="201">
        <v>45554</v>
      </c>
      <c r="COJ2" s="201">
        <v>45555</v>
      </c>
      <c r="COK2" s="201">
        <v>45558</v>
      </c>
      <c r="COL2" s="201">
        <v>45559</v>
      </c>
      <c r="COM2" s="201">
        <v>45560</v>
      </c>
      <c r="CON2" s="201">
        <v>45561</v>
      </c>
      <c r="COO2" s="201">
        <v>45562</v>
      </c>
      <c r="COP2" s="201">
        <v>45565</v>
      </c>
      <c r="COQ2" s="201">
        <v>45566</v>
      </c>
      <c r="COR2" s="201">
        <v>45567</v>
      </c>
      <c r="COS2" s="201">
        <v>45568</v>
      </c>
      <c r="COT2" s="201">
        <v>45569</v>
      </c>
      <c r="COU2" s="201">
        <v>45572</v>
      </c>
      <c r="COV2" s="201">
        <v>45573</v>
      </c>
      <c r="COW2" s="201">
        <v>45574</v>
      </c>
      <c r="COX2" s="201">
        <v>45575</v>
      </c>
      <c r="COY2" s="201">
        <v>45579</v>
      </c>
      <c r="COZ2" s="201">
        <v>45580</v>
      </c>
      <c r="CPA2" s="201">
        <v>45581</v>
      </c>
      <c r="CPB2" s="201">
        <v>45582</v>
      </c>
      <c r="CPC2" s="201">
        <v>45583</v>
      </c>
      <c r="CPD2" s="201">
        <v>45586</v>
      </c>
      <c r="CPE2" s="201">
        <v>45587</v>
      </c>
      <c r="CPF2" s="201">
        <v>45588</v>
      </c>
      <c r="CPG2" s="201">
        <v>45589</v>
      </c>
      <c r="CPH2" s="201">
        <v>45590</v>
      </c>
      <c r="CPI2" s="201">
        <v>45593</v>
      </c>
      <c r="CPJ2" s="201">
        <v>45594</v>
      </c>
      <c r="CPK2" s="201">
        <v>45595</v>
      </c>
      <c r="CPL2" s="201">
        <v>45596</v>
      </c>
      <c r="CPM2" s="201">
        <v>45597</v>
      </c>
      <c r="CPN2" s="201">
        <v>45600</v>
      </c>
      <c r="CPO2" s="201">
        <v>45601</v>
      </c>
      <c r="CPP2" s="201">
        <v>45602</v>
      </c>
      <c r="CPQ2" s="201">
        <v>45603</v>
      </c>
      <c r="CPR2" s="201">
        <v>45604</v>
      </c>
      <c r="CPS2" s="201">
        <v>45607</v>
      </c>
      <c r="CPT2" s="201">
        <v>45608</v>
      </c>
      <c r="CPU2" s="201">
        <v>45609</v>
      </c>
      <c r="CPV2" s="201">
        <v>45610</v>
      </c>
      <c r="CPW2" s="201">
        <v>45611</v>
      </c>
      <c r="CPX2" s="201">
        <v>45614</v>
      </c>
      <c r="CPY2" s="201">
        <v>45615</v>
      </c>
      <c r="CPZ2" s="201">
        <v>45616</v>
      </c>
      <c r="CQA2" s="201">
        <v>45617</v>
      </c>
      <c r="CQB2" s="201">
        <v>45618</v>
      </c>
      <c r="CQC2" s="201">
        <v>45621</v>
      </c>
      <c r="CQD2" s="201">
        <v>45623</v>
      </c>
      <c r="CQE2" s="201">
        <v>45624</v>
      </c>
      <c r="CQF2" s="201">
        <v>45625</v>
      </c>
      <c r="CQG2" s="201">
        <v>45628</v>
      </c>
      <c r="CQH2" s="201">
        <v>45629</v>
      </c>
      <c r="CQI2" s="201">
        <v>45630</v>
      </c>
      <c r="CQJ2" s="320">
        <v>45631</v>
      </c>
      <c r="CQK2" s="201">
        <v>45632</v>
      </c>
      <c r="CQL2" s="201">
        <v>45635</v>
      </c>
      <c r="CQM2" s="201">
        <v>45636</v>
      </c>
      <c r="CQN2" s="201">
        <v>45637</v>
      </c>
      <c r="CQO2" s="201">
        <v>45638</v>
      </c>
      <c r="CQP2" s="201">
        <v>45639</v>
      </c>
      <c r="CQQ2" s="201">
        <v>45642</v>
      </c>
      <c r="CQR2" s="201">
        <v>45643</v>
      </c>
      <c r="CQS2" s="201">
        <v>45644</v>
      </c>
      <c r="CQT2" s="201">
        <v>45645</v>
      </c>
      <c r="CQU2" s="201">
        <v>45646</v>
      </c>
      <c r="CQV2" s="201">
        <v>45649</v>
      </c>
      <c r="CQW2" s="201">
        <v>45650</v>
      </c>
      <c r="CQX2" s="201">
        <v>45651</v>
      </c>
      <c r="CQY2" s="201">
        <v>45652</v>
      </c>
      <c r="CQZ2" s="201">
        <v>45653</v>
      </c>
      <c r="CRA2" s="201">
        <v>45656</v>
      </c>
      <c r="CRB2" s="201">
        <v>45657</v>
      </c>
      <c r="CRC2" s="201">
        <v>45659</v>
      </c>
      <c r="CRD2" s="201">
        <v>45660</v>
      </c>
      <c r="CRE2" s="201">
        <v>45663</v>
      </c>
      <c r="CRF2" s="201">
        <v>45664</v>
      </c>
      <c r="CRG2" s="201">
        <v>45665</v>
      </c>
      <c r="CRH2" s="201">
        <v>45666</v>
      </c>
      <c r="CRI2" s="201">
        <v>45667</v>
      </c>
      <c r="CRJ2" s="201">
        <v>45670</v>
      </c>
      <c r="CRK2" s="201">
        <v>45671</v>
      </c>
      <c r="CRL2" s="201">
        <v>45672</v>
      </c>
      <c r="CRM2" s="201">
        <v>45673</v>
      </c>
      <c r="CRN2" s="201">
        <v>45674</v>
      </c>
      <c r="CRO2" s="201">
        <v>45677</v>
      </c>
      <c r="CRP2" s="201">
        <v>45678</v>
      </c>
      <c r="CRQ2" s="201">
        <v>45679</v>
      </c>
      <c r="CRR2" s="201">
        <v>45680</v>
      </c>
      <c r="CRS2" s="201">
        <v>45681</v>
      </c>
      <c r="CRT2" s="201">
        <v>45684</v>
      </c>
      <c r="CRU2" s="201">
        <v>45685</v>
      </c>
      <c r="CRV2" s="201">
        <v>45686</v>
      </c>
      <c r="CRW2" s="201">
        <v>45687</v>
      </c>
      <c r="CRX2" s="201">
        <v>45688</v>
      </c>
      <c r="CRY2" s="321">
        <v>45691</v>
      </c>
      <c r="CRZ2" s="201">
        <v>45692</v>
      </c>
      <c r="CSA2" s="201">
        <v>45693</v>
      </c>
      <c r="CSB2" s="201">
        <v>45694</v>
      </c>
      <c r="CSC2" s="201">
        <v>45695</v>
      </c>
      <c r="CSD2" s="201">
        <v>45698</v>
      </c>
      <c r="CSE2" s="201">
        <v>45699</v>
      </c>
      <c r="CSF2" s="201">
        <v>45700</v>
      </c>
      <c r="CSG2" s="201">
        <v>45701</v>
      </c>
      <c r="CSH2" s="201">
        <v>45702</v>
      </c>
      <c r="CSI2" s="201">
        <v>45705</v>
      </c>
      <c r="CSJ2" s="201">
        <v>45706</v>
      </c>
      <c r="CSK2" s="201">
        <v>45707</v>
      </c>
      <c r="CSL2" s="201">
        <v>45708</v>
      </c>
      <c r="CSM2" s="201">
        <v>45709</v>
      </c>
      <c r="CSN2" s="201">
        <v>45712</v>
      </c>
      <c r="CSO2" s="201">
        <v>45713</v>
      </c>
      <c r="CSP2" s="201">
        <v>45714</v>
      </c>
      <c r="CSQ2" s="201">
        <v>45715</v>
      </c>
      <c r="CSR2" s="201">
        <v>45716</v>
      </c>
      <c r="CSS2" s="201">
        <v>45722</v>
      </c>
      <c r="CST2" s="201">
        <v>45723</v>
      </c>
      <c r="CSU2" s="201">
        <v>45726</v>
      </c>
      <c r="CSV2" s="321">
        <v>45727</v>
      </c>
      <c r="CSW2" s="524">
        <v>45728</v>
      </c>
      <c r="CSX2" s="524">
        <v>45729</v>
      </c>
      <c r="CSY2" s="524">
        <v>45730</v>
      </c>
      <c r="CSZ2" s="524">
        <v>45733</v>
      </c>
      <c r="CTA2" s="524">
        <v>45735</v>
      </c>
      <c r="CTB2" s="524">
        <v>45736</v>
      </c>
      <c r="CTC2" s="524">
        <v>45737</v>
      </c>
      <c r="CTD2" s="524">
        <v>45740</v>
      </c>
      <c r="CTE2" s="524">
        <v>45741</v>
      </c>
      <c r="CTF2" s="524">
        <v>45742</v>
      </c>
      <c r="CTG2" s="524">
        <v>45743</v>
      </c>
      <c r="CTH2" s="524">
        <v>45744</v>
      </c>
      <c r="CTI2" s="524">
        <v>45747</v>
      </c>
      <c r="CTJ2" s="524">
        <v>45748</v>
      </c>
      <c r="CTK2" s="524">
        <v>45749</v>
      </c>
      <c r="CTL2" s="524">
        <v>45750</v>
      </c>
      <c r="CTM2" s="524">
        <v>45751</v>
      </c>
      <c r="CTN2" s="524">
        <v>45754</v>
      </c>
      <c r="CTO2" s="524">
        <v>45755</v>
      </c>
      <c r="CTP2" s="524">
        <v>45756</v>
      </c>
      <c r="CTQ2" s="524">
        <v>45757</v>
      </c>
      <c r="CTR2" s="524">
        <v>45758</v>
      </c>
      <c r="CTS2" s="524">
        <v>45761</v>
      </c>
      <c r="CTT2" s="524">
        <v>45762</v>
      </c>
      <c r="CTU2" s="524">
        <v>45763</v>
      </c>
      <c r="CTV2" s="524">
        <v>45764</v>
      </c>
      <c r="CTW2" s="524">
        <v>45765</v>
      </c>
      <c r="CTX2" s="524">
        <v>45768</v>
      </c>
      <c r="CTY2" s="524">
        <v>45769</v>
      </c>
      <c r="CTZ2" s="524">
        <v>45770</v>
      </c>
      <c r="CUA2" s="524">
        <v>45771</v>
      </c>
      <c r="CUB2" s="524">
        <v>45772</v>
      </c>
      <c r="CUC2" s="524">
        <v>45775</v>
      </c>
      <c r="CUD2" s="524">
        <v>45776</v>
      </c>
      <c r="CUE2" s="524">
        <v>45777</v>
      </c>
      <c r="CUF2" s="524">
        <v>45778</v>
      </c>
      <c r="CUG2" s="524">
        <v>45779</v>
      </c>
      <c r="CUH2" s="524">
        <v>45782</v>
      </c>
      <c r="CUI2" s="524">
        <v>45783</v>
      </c>
      <c r="CUJ2" s="524">
        <v>45784</v>
      </c>
      <c r="CUK2" s="524">
        <v>45785</v>
      </c>
      <c r="CUL2" s="524">
        <v>45786</v>
      </c>
      <c r="CUM2" s="524">
        <v>45789</v>
      </c>
      <c r="CUN2" s="524">
        <v>45790</v>
      </c>
      <c r="CUO2" s="524">
        <v>45791</v>
      </c>
      <c r="CUP2" s="524">
        <v>45792</v>
      </c>
      <c r="CUQ2" s="524">
        <v>45793</v>
      </c>
      <c r="CUR2" s="524">
        <v>45796</v>
      </c>
      <c r="CUS2" s="524">
        <v>45797</v>
      </c>
      <c r="CUT2" s="524">
        <v>45798</v>
      </c>
      <c r="CUU2" s="524">
        <v>45799</v>
      </c>
      <c r="CUV2" s="524">
        <v>45800</v>
      </c>
      <c r="CUW2" s="524">
        <v>45803</v>
      </c>
      <c r="CUX2" s="524">
        <v>45804</v>
      </c>
      <c r="CUY2" s="524">
        <v>45805</v>
      </c>
      <c r="CUZ2" s="524">
        <v>45806</v>
      </c>
      <c r="CVA2" s="524">
        <v>45807</v>
      </c>
    </row>
    <row r="3" spans="1:2601">
      <c r="A3" s="175"/>
      <c r="B3" s="71">
        <v>2015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>
        <v>2016</v>
      </c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71"/>
      <c r="JW3" s="71"/>
      <c r="JX3" s="71"/>
      <c r="JY3" s="71"/>
      <c r="JZ3" s="71"/>
      <c r="KA3" s="71"/>
      <c r="KB3" s="71"/>
      <c r="KC3" s="71"/>
      <c r="KD3" s="71"/>
      <c r="KE3" s="71"/>
      <c r="KF3" s="71"/>
      <c r="KG3" s="71"/>
      <c r="KH3" s="71"/>
      <c r="KI3" s="71"/>
      <c r="KJ3" s="71"/>
      <c r="KK3" s="71"/>
      <c r="KL3" s="71"/>
      <c r="KM3" s="71"/>
      <c r="KN3" s="71"/>
      <c r="KO3" s="71"/>
      <c r="KP3" s="71"/>
      <c r="KQ3" s="71"/>
      <c r="KR3" s="71"/>
      <c r="KS3" s="71"/>
      <c r="KT3" s="71"/>
      <c r="KU3" s="71"/>
      <c r="KV3" s="71"/>
      <c r="KW3" s="71"/>
      <c r="KX3" s="71"/>
      <c r="KY3" s="71"/>
      <c r="KZ3" s="71"/>
      <c r="LA3" s="71"/>
      <c r="LB3" s="71"/>
      <c r="LC3" s="71"/>
      <c r="LD3" s="71"/>
      <c r="LE3" s="71"/>
      <c r="LF3" s="71"/>
      <c r="LG3" s="71"/>
      <c r="LH3" s="71"/>
      <c r="LI3" s="71"/>
      <c r="LJ3" s="71"/>
      <c r="LK3" s="71"/>
      <c r="LL3" s="71"/>
      <c r="LM3" s="71"/>
      <c r="LN3" s="71"/>
      <c r="LO3" s="71"/>
      <c r="LP3" s="71"/>
      <c r="LQ3" s="71"/>
      <c r="LR3" s="71"/>
      <c r="LS3" s="71"/>
      <c r="LT3" s="71"/>
      <c r="LU3" s="71"/>
      <c r="LV3" s="71"/>
      <c r="LW3" s="71"/>
      <c r="LX3" s="71"/>
      <c r="LY3" s="71"/>
      <c r="LZ3" s="71"/>
      <c r="MA3" s="71"/>
      <c r="MB3" s="71"/>
      <c r="MC3" s="71"/>
      <c r="MD3" s="71"/>
      <c r="ME3" s="71"/>
      <c r="MF3" s="71"/>
      <c r="MG3" s="71"/>
      <c r="MH3" s="71"/>
      <c r="MI3" s="71"/>
      <c r="MJ3" s="71"/>
      <c r="MK3" s="71"/>
      <c r="ML3" s="71"/>
      <c r="MM3" s="71"/>
      <c r="MN3" s="71"/>
      <c r="MO3" s="71"/>
      <c r="MP3" s="71"/>
      <c r="MQ3" s="71"/>
      <c r="MR3" s="71"/>
      <c r="MS3" s="71"/>
      <c r="MT3" s="71"/>
      <c r="MU3" s="71"/>
      <c r="MV3" s="71"/>
      <c r="MW3" s="71"/>
      <c r="MX3" s="71"/>
      <c r="MY3" s="71"/>
      <c r="MZ3" s="71"/>
      <c r="NA3" s="71"/>
      <c r="NB3" s="71"/>
      <c r="NC3" s="71"/>
      <c r="ND3" s="71"/>
      <c r="NE3" s="71"/>
      <c r="NF3" s="71"/>
      <c r="NG3" s="71"/>
      <c r="NH3" s="71"/>
      <c r="NI3" s="71"/>
      <c r="NJ3" s="71"/>
      <c r="NK3" s="71"/>
      <c r="NL3" s="71"/>
      <c r="NM3" s="71"/>
      <c r="NN3" s="71"/>
      <c r="NO3" s="71"/>
      <c r="NP3" s="71"/>
      <c r="NQ3" s="71"/>
      <c r="NR3" s="71"/>
      <c r="NS3" s="71"/>
      <c r="NT3" s="71"/>
      <c r="NU3" s="71"/>
      <c r="NV3" s="71"/>
      <c r="NW3" s="71"/>
      <c r="NX3" s="71"/>
      <c r="NY3" s="71"/>
      <c r="NZ3" s="71"/>
      <c r="OA3" s="71"/>
      <c r="OB3" s="71"/>
      <c r="OC3" s="71"/>
      <c r="OD3" s="71"/>
      <c r="OE3" s="71"/>
      <c r="OF3" s="71"/>
      <c r="OG3" s="71"/>
      <c r="OH3" s="71"/>
      <c r="OI3" s="71"/>
      <c r="OJ3" s="71"/>
      <c r="OK3" s="71"/>
      <c r="OL3" s="71"/>
      <c r="OM3" s="71"/>
      <c r="ON3" s="71"/>
      <c r="OO3" s="71"/>
      <c r="OP3" s="71"/>
      <c r="OQ3" s="71"/>
      <c r="OR3" s="71"/>
      <c r="OS3" s="71"/>
      <c r="OT3" s="71"/>
      <c r="OU3" s="71"/>
      <c r="OV3" s="71"/>
      <c r="OW3" s="71"/>
      <c r="OX3" s="71"/>
      <c r="OY3" s="71"/>
      <c r="OZ3" s="71"/>
      <c r="PA3" s="71"/>
      <c r="PB3" s="71"/>
      <c r="PC3" s="71"/>
      <c r="PD3" s="71"/>
      <c r="PE3" s="71"/>
      <c r="PF3" s="71"/>
      <c r="PG3" s="71"/>
      <c r="PH3" s="71"/>
      <c r="PI3" s="71"/>
      <c r="PJ3" s="71"/>
      <c r="PK3" s="71"/>
      <c r="PL3" s="71"/>
      <c r="PM3" s="71"/>
      <c r="PN3" s="71"/>
      <c r="PO3" s="71"/>
      <c r="PP3" s="71"/>
      <c r="PQ3" s="71"/>
      <c r="PR3" s="71"/>
      <c r="PS3" s="71"/>
      <c r="PT3" s="71"/>
      <c r="PU3" s="71"/>
      <c r="PV3" s="71"/>
      <c r="PW3" s="71"/>
      <c r="PX3" s="71"/>
      <c r="PY3" s="71"/>
      <c r="PZ3" s="71"/>
      <c r="QA3" s="71"/>
      <c r="QB3" s="71"/>
      <c r="QC3" s="71"/>
      <c r="QD3" s="71"/>
      <c r="QE3" s="71"/>
      <c r="QF3" s="71"/>
      <c r="QG3" s="71"/>
      <c r="QH3" s="71"/>
      <c r="QI3" s="71"/>
      <c r="QJ3" s="71"/>
      <c r="QK3" s="71"/>
      <c r="QL3" s="71"/>
      <c r="QM3" s="71"/>
      <c r="QN3" s="71"/>
      <c r="QO3" s="71"/>
      <c r="QP3" s="71"/>
      <c r="QQ3" s="71"/>
      <c r="QR3" s="71"/>
      <c r="QS3" s="71"/>
      <c r="QT3" s="71"/>
      <c r="QU3" s="71"/>
      <c r="QV3" s="71"/>
      <c r="QW3" s="71"/>
      <c r="QX3" s="71"/>
      <c r="QY3" s="71"/>
      <c r="QZ3" s="71"/>
      <c r="RA3" s="71"/>
      <c r="RB3" s="71"/>
      <c r="RC3" s="71"/>
      <c r="RD3" s="71"/>
      <c r="RE3" s="71"/>
      <c r="RF3" s="71"/>
      <c r="RG3" s="71"/>
      <c r="RH3" s="71"/>
      <c r="RI3" s="71"/>
      <c r="RJ3" s="71"/>
      <c r="RK3" s="71"/>
      <c r="RL3" s="71"/>
      <c r="RM3" s="71"/>
      <c r="RN3" s="71"/>
      <c r="RO3" s="71"/>
      <c r="RP3" s="71"/>
      <c r="RQ3" s="71"/>
      <c r="RR3" s="71"/>
      <c r="RS3" s="71"/>
      <c r="RT3" s="71"/>
      <c r="RU3" s="71"/>
      <c r="RV3" s="71"/>
      <c r="RW3" s="71"/>
      <c r="RX3" s="71"/>
      <c r="RY3" s="71"/>
      <c r="RZ3" s="71"/>
      <c r="SA3" s="71"/>
      <c r="SB3" s="71"/>
      <c r="SC3" s="71"/>
      <c r="SD3" s="67">
        <v>2017</v>
      </c>
      <c r="SE3" s="73"/>
      <c r="SF3" s="73"/>
      <c r="SG3" s="73"/>
      <c r="SH3" s="73"/>
      <c r="SI3" s="73"/>
      <c r="SJ3" s="73"/>
      <c r="SK3" s="73"/>
      <c r="SL3" s="73"/>
      <c r="SM3" s="73"/>
      <c r="SN3" s="73"/>
      <c r="SO3" s="73"/>
      <c r="SP3" s="73"/>
      <c r="SQ3" s="73"/>
      <c r="SR3" s="73"/>
      <c r="SS3" s="73"/>
      <c r="ST3" s="73"/>
      <c r="SU3" s="73"/>
      <c r="SV3" s="73"/>
      <c r="SW3" s="73"/>
      <c r="SX3" s="73"/>
      <c r="SY3" s="73"/>
      <c r="SZ3" s="73"/>
      <c r="TA3" s="73"/>
      <c r="TB3" s="73"/>
      <c r="TC3" s="73"/>
      <c r="TD3" s="73"/>
      <c r="TE3" s="73"/>
      <c r="TF3" s="73"/>
      <c r="TG3" s="73"/>
      <c r="TH3" s="73"/>
      <c r="TI3" s="73"/>
      <c r="TJ3" s="73"/>
      <c r="TK3" s="73"/>
      <c r="TL3" s="73"/>
      <c r="TM3" s="73"/>
      <c r="TN3" s="73"/>
      <c r="TO3" s="73"/>
      <c r="TP3" s="73"/>
      <c r="TQ3" s="73"/>
      <c r="TR3" s="73"/>
      <c r="TS3" s="73"/>
      <c r="TT3" s="73"/>
      <c r="TU3" s="73"/>
      <c r="TV3" s="73"/>
      <c r="TW3" s="73"/>
      <c r="TX3" s="73"/>
      <c r="TY3" s="73"/>
      <c r="TZ3" s="73"/>
      <c r="UA3" s="73"/>
      <c r="UB3" s="73"/>
      <c r="UC3" s="73"/>
      <c r="UD3" s="73"/>
      <c r="UE3" s="73"/>
      <c r="UF3" s="73"/>
      <c r="UG3" s="73"/>
      <c r="UH3" s="73"/>
      <c r="UI3" s="73"/>
      <c r="UJ3" s="73"/>
      <c r="UK3" s="73"/>
      <c r="UL3" s="73"/>
      <c r="UM3" s="73"/>
      <c r="UN3" s="68"/>
      <c r="UO3" s="68"/>
      <c r="UP3" s="68"/>
      <c r="UQ3" s="68"/>
      <c r="UR3" s="68"/>
      <c r="US3" s="68"/>
      <c r="UT3" s="68"/>
      <c r="UU3" s="68"/>
      <c r="UV3" s="68"/>
      <c r="UW3" s="68"/>
      <c r="UX3" s="68"/>
      <c r="UY3" s="68"/>
      <c r="UZ3" s="68"/>
      <c r="VA3" s="68"/>
      <c r="VB3" s="68"/>
      <c r="VC3" s="68"/>
      <c r="VD3" s="68"/>
      <c r="VE3" s="68"/>
      <c r="VF3" s="68"/>
      <c r="VG3" s="68"/>
      <c r="VH3" s="68"/>
      <c r="VI3" s="68"/>
      <c r="VJ3" s="68"/>
      <c r="VK3" s="68"/>
      <c r="VL3" s="68"/>
      <c r="VM3" s="68"/>
      <c r="VN3" s="68"/>
      <c r="VO3" s="68"/>
      <c r="VP3" s="68"/>
      <c r="VQ3" s="68"/>
      <c r="VR3" s="68"/>
      <c r="VS3" s="68"/>
      <c r="VT3" s="68"/>
      <c r="VU3" s="68"/>
      <c r="VV3" s="68"/>
      <c r="VW3" s="68"/>
      <c r="VX3" s="68"/>
      <c r="VY3" s="68"/>
      <c r="VZ3" s="68"/>
      <c r="WA3" s="68"/>
      <c r="WB3" s="68"/>
      <c r="WC3" s="68"/>
      <c r="WD3" s="68"/>
      <c r="WE3" s="68"/>
      <c r="WF3" s="68"/>
      <c r="WG3" s="68"/>
      <c r="WH3" s="68"/>
      <c r="WI3" s="68"/>
      <c r="WJ3" s="68"/>
      <c r="WK3" s="68"/>
      <c r="WL3" s="68"/>
      <c r="WM3" s="68"/>
      <c r="WN3" s="68"/>
      <c r="WO3" s="68"/>
      <c r="WP3" s="68"/>
      <c r="WQ3" s="68"/>
      <c r="WR3" s="68"/>
      <c r="WS3" s="68"/>
      <c r="WT3" s="68"/>
      <c r="WU3" s="68"/>
      <c r="WV3" s="68"/>
      <c r="WW3" s="68"/>
      <c r="WX3" s="68"/>
      <c r="WY3" s="68"/>
      <c r="WZ3" s="68"/>
      <c r="XA3" s="68"/>
      <c r="XB3" s="68"/>
      <c r="XC3" s="68"/>
      <c r="XD3" s="68"/>
      <c r="XE3" s="68"/>
      <c r="XF3" s="68"/>
      <c r="XG3" s="68"/>
      <c r="XH3" s="68"/>
      <c r="XI3" s="68"/>
      <c r="XJ3" s="68"/>
      <c r="XK3" s="68"/>
      <c r="XL3" s="68"/>
      <c r="XM3" s="68"/>
      <c r="XN3" s="68"/>
      <c r="XO3" s="68"/>
      <c r="XP3" s="68"/>
      <c r="XQ3" s="68"/>
      <c r="XR3" s="68"/>
      <c r="XS3" s="68"/>
      <c r="XT3" s="68"/>
      <c r="XU3" s="68"/>
      <c r="XV3" s="68"/>
      <c r="XW3" s="68"/>
      <c r="XX3" s="68"/>
      <c r="XY3" s="68"/>
      <c r="XZ3" s="68"/>
      <c r="YA3" s="68"/>
      <c r="YB3" s="68"/>
      <c r="YC3" s="68"/>
      <c r="YD3" s="68"/>
      <c r="YE3" s="68"/>
      <c r="YF3" s="68"/>
      <c r="YG3" s="68"/>
      <c r="YH3" s="68"/>
      <c r="YI3" s="68"/>
      <c r="YJ3" s="68"/>
      <c r="YK3" s="68"/>
      <c r="YL3" s="68"/>
      <c r="YM3" s="68"/>
      <c r="YN3" s="68"/>
      <c r="YO3" s="68"/>
      <c r="YP3" s="68"/>
      <c r="YQ3" s="68"/>
      <c r="YR3" s="68"/>
      <c r="YS3" s="68"/>
      <c r="YT3" s="68"/>
      <c r="YU3" s="68"/>
      <c r="YV3" s="68"/>
      <c r="YW3" s="68"/>
      <c r="YX3" s="68"/>
      <c r="YY3" s="68"/>
      <c r="YZ3" s="68"/>
      <c r="ZA3" s="68"/>
      <c r="ZB3" s="68"/>
      <c r="ZC3" s="68"/>
      <c r="ZD3" s="68"/>
      <c r="ZE3" s="68"/>
      <c r="ZF3" s="68"/>
      <c r="ZG3" s="68"/>
      <c r="ZH3" s="68"/>
      <c r="ZI3" s="68"/>
      <c r="ZJ3" s="68"/>
      <c r="ZK3" s="68"/>
      <c r="ZL3" s="68"/>
      <c r="ZM3" s="68"/>
      <c r="ZN3" s="68"/>
      <c r="ZO3" s="68"/>
      <c r="ZP3" s="68"/>
      <c r="ZQ3" s="68"/>
      <c r="ZR3" s="68"/>
      <c r="ZS3" s="68"/>
      <c r="ZT3" s="68"/>
      <c r="ZU3" s="68"/>
      <c r="ZV3" s="68"/>
      <c r="ZW3" s="68"/>
      <c r="ZX3" s="68"/>
      <c r="ZY3" s="68"/>
      <c r="ZZ3" s="68"/>
      <c r="AAA3" s="68"/>
      <c r="AAB3" s="68"/>
      <c r="AAC3" s="68"/>
      <c r="AAD3" s="68"/>
      <c r="AAE3" s="68"/>
      <c r="AAF3" s="68"/>
      <c r="AAG3" s="68"/>
      <c r="AAH3" s="68"/>
      <c r="AAI3" s="68"/>
      <c r="AAJ3" s="68"/>
      <c r="AAK3" s="68"/>
      <c r="AAL3" s="68"/>
      <c r="AAM3" s="68"/>
      <c r="AAN3" s="68"/>
      <c r="AAO3" s="68"/>
      <c r="AAP3" s="68"/>
      <c r="AAQ3" s="68"/>
      <c r="AAR3" s="68"/>
      <c r="AAS3" s="68"/>
      <c r="AAT3" s="68"/>
      <c r="AAU3" s="68"/>
      <c r="AAV3" s="68"/>
      <c r="AAW3" s="68"/>
      <c r="AAX3" s="68"/>
      <c r="AAY3" s="68"/>
      <c r="AAZ3" s="68"/>
      <c r="ABA3" s="68"/>
      <c r="ABB3" s="68"/>
      <c r="ABC3" s="68"/>
      <c r="ABD3" s="68"/>
      <c r="ABE3" s="68"/>
      <c r="ABF3" s="68"/>
      <c r="ABG3" s="68"/>
      <c r="ABH3" s="68"/>
      <c r="ABI3" s="68"/>
      <c r="ABJ3" s="68"/>
      <c r="ABK3" s="68"/>
      <c r="ABL3" s="68"/>
      <c r="ABM3" s="68"/>
      <c r="ABN3" s="68"/>
      <c r="ABO3" s="68"/>
      <c r="ABP3" s="68"/>
      <c r="ABQ3" s="68"/>
      <c r="ABR3" s="68"/>
      <c r="ABS3" s="68"/>
      <c r="ABT3" s="68">
        <v>2018</v>
      </c>
      <c r="ABU3" s="68"/>
      <c r="ABV3" s="68"/>
      <c r="ABW3" s="74"/>
      <c r="ABX3" s="74"/>
      <c r="ABY3" s="74"/>
      <c r="ABZ3" s="74"/>
      <c r="ACA3" s="74"/>
      <c r="ACB3" s="74"/>
      <c r="ACC3" s="74"/>
      <c r="ACD3" s="74"/>
      <c r="ACE3" s="74"/>
      <c r="ACF3" s="74"/>
      <c r="ACG3" s="74"/>
      <c r="ACH3" s="74"/>
      <c r="ACI3" s="74"/>
      <c r="ACJ3" s="74"/>
      <c r="ACK3" s="74"/>
      <c r="ACL3" s="74"/>
      <c r="ACM3" s="74"/>
      <c r="ACN3" s="74"/>
      <c r="ACO3" s="74"/>
      <c r="ACP3" s="74"/>
      <c r="ACQ3" s="74"/>
      <c r="ACR3" s="74"/>
      <c r="ACS3" s="74"/>
      <c r="ACT3" s="74"/>
      <c r="ACU3" s="74"/>
      <c r="ACV3" s="74"/>
      <c r="ACW3" s="74"/>
      <c r="ACX3" s="74"/>
      <c r="ACY3" s="74"/>
      <c r="ACZ3" s="74"/>
      <c r="ADA3" s="74"/>
      <c r="ADB3" s="74"/>
      <c r="ADC3" s="74"/>
      <c r="ADD3" s="74"/>
      <c r="ADE3" s="74"/>
      <c r="ADF3" s="74"/>
      <c r="ADG3" s="74"/>
      <c r="ADH3" s="74"/>
      <c r="ADI3" s="74"/>
      <c r="ADJ3" s="74"/>
      <c r="ADK3" s="74"/>
      <c r="ADL3" s="74"/>
      <c r="ADM3" s="74"/>
      <c r="ADN3" s="74"/>
      <c r="ADO3" s="74"/>
      <c r="ADP3" s="74"/>
      <c r="ADQ3" s="74"/>
      <c r="ADR3" s="74"/>
      <c r="ADS3" s="74"/>
      <c r="ADT3" s="74"/>
      <c r="ADU3" s="74"/>
      <c r="ADV3" s="74"/>
      <c r="ADW3" s="74"/>
      <c r="ADX3" s="74"/>
      <c r="ADY3" s="74"/>
      <c r="ADZ3" s="74"/>
      <c r="AEA3" s="74"/>
      <c r="AEB3" s="74"/>
      <c r="AEC3" s="74"/>
      <c r="AED3" s="74"/>
      <c r="AEE3" s="74"/>
      <c r="AEF3" s="74"/>
      <c r="AEG3" s="74"/>
      <c r="AEH3" s="74"/>
      <c r="AEI3" s="74"/>
      <c r="AEJ3" s="74"/>
      <c r="AEK3" s="74"/>
      <c r="AEL3" s="74"/>
      <c r="AEM3" s="74"/>
      <c r="AEN3" s="74"/>
      <c r="AEO3" s="74"/>
      <c r="AEP3" s="74"/>
      <c r="AEQ3" s="74"/>
      <c r="AER3" s="74"/>
      <c r="AES3" s="74"/>
      <c r="AET3" s="74"/>
      <c r="AEU3" s="74"/>
      <c r="AEV3" s="74"/>
      <c r="AEW3" s="74"/>
      <c r="AEX3" s="74"/>
      <c r="AEY3" s="74"/>
      <c r="AEZ3" s="68"/>
      <c r="AFA3" s="74"/>
      <c r="AFB3" s="74"/>
      <c r="AFC3" s="68"/>
      <c r="AFD3" s="68"/>
      <c r="AFE3" s="68"/>
      <c r="AFF3" s="68"/>
      <c r="AFG3" s="68"/>
      <c r="AFH3" s="68"/>
      <c r="AFI3" s="68"/>
      <c r="AFJ3" s="68"/>
      <c r="AFK3" s="68"/>
      <c r="AFL3" s="68"/>
      <c r="AFM3" s="68"/>
      <c r="AFN3" s="68"/>
      <c r="AFO3" s="68"/>
      <c r="AFP3" s="68"/>
      <c r="AFQ3" s="68"/>
      <c r="AFR3" s="68"/>
      <c r="AFS3" s="68"/>
      <c r="AFT3" s="68"/>
      <c r="AFU3" s="68"/>
      <c r="AFV3" s="68"/>
      <c r="AFW3" s="68">
        <v>2018</v>
      </c>
      <c r="AFX3" s="68"/>
      <c r="AFY3" s="68"/>
      <c r="AFZ3" s="68"/>
      <c r="AGA3" s="68"/>
      <c r="AGB3" s="68"/>
      <c r="AGC3" s="68"/>
      <c r="AGD3" s="68"/>
      <c r="AGE3" s="68"/>
      <c r="AGF3" s="68"/>
      <c r="AGG3" s="68"/>
      <c r="AGH3" s="68"/>
      <c r="AGI3" s="68"/>
      <c r="AGJ3" s="68"/>
      <c r="AGK3" s="68"/>
      <c r="AGL3" s="68"/>
      <c r="AGM3" s="68"/>
      <c r="AGN3" s="68"/>
      <c r="AGO3" s="68"/>
      <c r="AGP3" s="68"/>
      <c r="AGQ3" s="68"/>
      <c r="AGR3" s="68"/>
      <c r="AGS3" s="68"/>
      <c r="AGT3" s="68"/>
      <c r="AGU3" s="68"/>
      <c r="AGV3" s="68"/>
      <c r="AGW3" s="68"/>
      <c r="AGX3" s="68"/>
      <c r="AGY3" s="68"/>
      <c r="AGZ3" s="68"/>
      <c r="AHA3" s="68"/>
      <c r="AHB3" s="68"/>
      <c r="AHC3" s="68"/>
      <c r="AHD3" s="68"/>
      <c r="AHE3" s="68"/>
      <c r="AHF3" s="68"/>
      <c r="AHG3" s="68"/>
      <c r="AHH3" s="68"/>
      <c r="AHI3" s="68"/>
      <c r="AHJ3" s="68"/>
      <c r="AHK3" s="68"/>
      <c r="AHL3" s="68"/>
      <c r="AHM3" s="68"/>
      <c r="AHN3" s="68"/>
      <c r="AHO3" s="68"/>
      <c r="AHP3" s="68"/>
      <c r="AHQ3" s="68"/>
      <c r="AHR3" s="68"/>
      <c r="AHS3" s="68"/>
      <c r="AHT3" s="68"/>
      <c r="AHU3" s="68"/>
      <c r="AHV3" s="68"/>
      <c r="AHW3" s="68"/>
      <c r="AHX3" s="68"/>
      <c r="AHY3" s="68"/>
      <c r="AHZ3" s="68"/>
      <c r="AIA3" s="68"/>
      <c r="AIB3" s="68"/>
      <c r="AIC3" s="68"/>
      <c r="AID3" s="68"/>
      <c r="AIE3" s="68"/>
      <c r="AIF3" s="68"/>
      <c r="AIG3" s="68"/>
      <c r="AIH3" s="68"/>
      <c r="AII3" s="68"/>
      <c r="AIJ3" s="68"/>
      <c r="AIK3" s="68"/>
      <c r="AIL3" s="68"/>
      <c r="AIM3" s="68"/>
      <c r="AIN3" s="68"/>
      <c r="AIO3" s="68"/>
      <c r="AIP3" s="68"/>
      <c r="AIQ3" s="68"/>
      <c r="AIR3" s="68"/>
      <c r="AIS3" s="68"/>
      <c r="AIT3" s="68"/>
      <c r="AIU3" s="68"/>
      <c r="AIV3" s="68"/>
      <c r="AIW3" s="68"/>
      <c r="AIX3" s="68"/>
      <c r="AIY3" s="68"/>
      <c r="AIZ3" s="68"/>
      <c r="AJA3" s="68"/>
      <c r="AJB3" s="68"/>
      <c r="AJC3" s="68"/>
      <c r="AJD3" s="68"/>
      <c r="AJE3" s="68"/>
      <c r="AJF3" s="68"/>
      <c r="AJG3" s="68"/>
      <c r="AJH3" s="68"/>
      <c r="AJI3" s="68"/>
      <c r="AJJ3" s="68"/>
      <c r="AJK3" s="68"/>
      <c r="AJL3" s="68"/>
      <c r="AJM3" s="68"/>
      <c r="AJN3" s="68"/>
      <c r="AJO3" s="68"/>
      <c r="AJP3" s="68"/>
      <c r="AJQ3" s="68"/>
      <c r="AJR3" s="68"/>
      <c r="AJS3" s="68"/>
      <c r="AJT3" s="68"/>
      <c r="AJU3" s="68"/>
      <c r="AJV3" s="68"/>
      <c r="AJW3" s="68"/>
      <c r="AJX3" s="68"/>
      <c r="AJY3" s="68"/>
      <c r="AJZ3" s="68"/>
      <c r="AKA3" s="68"/>
      <c r="AKB3" s="68"/>
      <c r="AKC3" s="68"/>
      <c r="AKD3" s="68"/>
      <c r="AKE3" s="68"/>
      <c r="AKF3" s="68"/>
      <c r="AKG3" s="68"/>
      <c r="AKH3" s="68"/>
      <c r="AKI3" s="68"/>
      <c r="AKJ3" s="68"/>
      <c r="AKK3" s="68"/>
      <c r="AKL3" s="68"/>
      <c r="AKM3" s="68"/>
      <c r="AKN3" s="68"/>
      <c r="AKO3" s="66"/>
      <c r="AKP3" s="66"/>
      <c r="AKQ3" s="66"/>
      <c r="AKR3" s="66"/>
      <c r="AKS3" s="71"/>
      <c r="AKT3" s="71"/>
      <c r="AKU3" s="71"/>
      <c r="AKV3" s="71"/>
      <c r="AKW3" s="71"/>
      <c r="AKX3" s="71"/>
      <c r="AKY3" s="71"/>
      <c r="AKZ3" s="71"/>
      <c r="ALA3" s="71"/>
      <c r="ALB3" s="71"/>
      <c r="ALC3" s="71"/>
      <c r="ALD3" s="71"/>
      <c r="ALE3" s="71"/>
      <c r="ALF3" s="71"/>
      <c r="ALG3" s="71"/>
      <c r="ALH3" s="71"/>
      <c r="ALI3" s="71"/>
      <c r="ALJ3" s="71"/>
      <c r="ALK3" s="71"/>
      <c r="ALL3" s="71"/>
      <c r="ALM3" s="71"/>
      <c r="ALN3" s="71"/>
      <c r="ALO3" s="71"/>
      <c r="ALP3" s="71"/>
      <c r="ALQ3" s="71">
        <v>2019</v>
      </c>
      <c r="ALR3" s="71"/>
      <c r="ALS3" s="71"/>
      <c r="ALT3" s="71"/>
      <c r="ALU3" s="71"/>
      <c r="ALV3" s="71"/>
      <c r="ALW3" s="71"/>
      <c r="ALX3" s="71"/>
      <c r="ALY3" s="71"/>
      <c r="ALZ3" s="71"/>
      <c r="AMA3" s="71"/>
      <c r="AMB3" s="71"/>
      <c r="AMC3" s="71"/>
      <c r="AMD3" s="71"/>
      <c r="AME3" s="71"/>
      <c r="AMF3" s="71"/>
      <c r="AMG3" s="71"/>
      <c r="AMH3" s="71"/>
      <c r="AMI3" s="71"/>
      <c r="AMJ3" s="71"/>
      <c r="AMK3" s="71"/>
      <c r="AML3" s="71"/>
      <c r="AMM3" s="71"/>
      <c r="AMN3" s="71"/>
      <c r="AMO3" s="71"/>
      <c r="AMP3" s="71"/>
      <c r="AMQ3" s="71"/>
      <c r="AMR3" s="71"/>
      <c r="AMS3" s="71"/>
      <c r="AMT3" s="71"/>
      <c r="AMU3" s="71"/>
      <c r="AMV3" s="71"/>
      <c r="AMW3" s="71"/>
      <c r="AMX3" s="71"/>
      <c r="AMY3" s="71"/>
      <c r="AMZ3" s="71"/>
      <c r="ANA3" s="71"/>
      <c r="ANB3" s="71"/>
      <c r="ANC3" s="71"/>
      <c r="AND3" s="71"/>
      <c r="ANE3" s="71"/>
      <c r="ANF3" s="71"/>
      <c r="ANG3" s="71"/>
      <c r="ANH3" s="71"/>
      <c r="ANI3" s="71"/>
      <c r="ANJ3" s="71"/>
      <c r="ANK3" s="71"/>
      <c r="ANL3" s="71"/>
      <c r="ANM3" s="71"/>
      <c r="ANN3" s="71"/>
      <c r="ANO3" s="71"/>
      <c r="ANP3" s="71"/>
      <c r="ANQ3" s="71"/>
      <c r="ANR3" s="71"/>
      <c r="ANS3" s="71"/>
      <c r="ANT3" s="71"/>
      <c r="ANU3" s="71"/>
      <c r="ANV3" s="71"/>
      <c r="ANW3" s="71"/>
      <c r="ANX3" s="71"/>
      <c r="ANY3" s="71"/>
      <c r="ANZ3" s="71"/>
      <c r="AOA3" s="71"/>
      <c r="AOB3" s="71"/>
      <c r="AOC3" s="71"/>
      <c r="AOD3" s="71"/>
      <c r="AOE3" s="71"/>
      <c r="AOF3" s="71"/>
      <c r="AOG3" s="71"/>
      <c r="AOH3" s="71"/>
      <c r="AOI3" s="71"/>
      <c r="AOJ3" s="71"/>
      <c r="AOK3" s="71"/>
      <c r="AOL3" s="71"/>
      <c r="AOM3" s="71"/>
      <c r="AON3" s="71"/>
      <c r="AOO3" s="71"/>
      <c r="AOP3" s="71"/>
      <c r="AOQ3" s="71"/>
      <c r="AOR3" s="71"/>
      <c r="AOS3" s="71"/>
      <c r="AOT3" s="71"/>
      <c r="AOU3" s="71"/>
      <c r="AOV3" s="71"/>
      <c r="AOW3" s="71"/>
      <c r="AOX3" s="71"/>
      <c r="AOY3" s="71"/>
      <c r="AOZ3" s="71"/>
      <c r="APA3" s="71"/>
      <c r="APB3" s="71"/>
      <c r="APC3" s="71"/>
      <c r="APD3" s="71"/>
      <c r="APE3" s="71"/>
      <c r="APF3" s="71"/>
      <c r="APG3" s="71"/>
      <c r="APH3" s="71"/>
      <c r="API3" s="71"/>
      <c r="APJ3" s="71"/>
      <c r="APK3" s="71"/>
      <c r="APL3" s="71"/>
      <c r="APM3" s="71"/>
      <c r="APN3" s="71"/>
      <c r="APO3" s="71"/>
      <c r="APP3" s="71"/>
      <c r="APQ3" s="71"/>
      <c r="APR3" s="71"/>
      <c r="APS3" s="71"/>
      <c r="APT3" s="71"/>
      <c r="APU3" s="71"/>
      <c r="APV3" s="71"/>
      <c r="APW3" s="71"/>
      <c r="APX3" s="71"/>
      <c r="APY3" s="71"/>
      <c r="APZ3" s="71"/>
      <c r="AQA3" s="71"/>
      <c r="AQB3" s="71"/>
      <c r="AQC3" s="71"/>
      <c r="AQD3" s="71"/>
      <c r="AQE3" s="71"/>
      <c r="AQF3" s="71"/>
      <c r="AQG3" s="71"/>
      <c r="AQH3" s="71"/>
      <c r="AQI3" s="71"/>
      <c r="AQJ3" s="71"/>
      <c r="AQK3" s="71"/>
      <c r="AQL3" s="71"/>
      <c r="AQM3" s="71"/>
      <c r="AQN3" s="71"/>
      <c r="AQO3" s="71"/>
      <c r="AQP3" s="71"/>
      <c r="AQQ3" s="71"/>
      <c r="AQR3" s="71"/>
      <c r="AQS3" s="71"/>
      <c r="AQT3" s="71"/>
      <c r="AQU3" s="71"/>
      <c r="AQV3" s="71"/>
      <c r="AQW3" s="71"/>
      <c r="AQX3" s="71"/>
      <c r="AQY3" s="71"/>
      <c r="AQZ3" s="71"/>
      <c r="ARA3" s="71"/>
      <c r="ARB3" s="71"/>
      <c r="ARC3" s="71"/>
      <c r="ARD3" s="71"/>
      <c r="ARE3" s="71"/>
      <c r="ARF3" s="71"/>
      <c r="ARG3" s="71"/>
      <c r="ARH3" s="71"/>
      <c r="ARI3" s="71"/>
      <c r="ARJ3" s="71"/>
      <c r="ARK3" s="71"/>
      <c r="ARL3" s="71"/>
      <c r="ARM3" s="71"/>
      <c r="ARN3" s="71"/>
      <c r="ARO3" s="71"/>
      <c r="ARP3" s="71"/>
      <c r="ARQ3" s="71"/>
      <c r="ARR3" s="71"/>
      <c r="ARS3" s="71"/>
      <c r="ART3" s="71"/>
      <c r="ARU3" s="71"/>
      <c r="ARV3" s="71"/>
      <c r="ARW3" s="71"/>
      <c r="ARX3" s="71"/>
      <c r="ARY3" s="71"/>
      <c r="ARZ3" s="71"/>
      <c r="ASA3" s="71"/>
      <c r="ASB3" s="71"/>
      <c r="ASC3" s="71"/>
      <c r="ASD3" s="71"/>
      <c r="ASE3" s="71"/>
      <c r="ASF3" s="71"/>
      <c r="ASG3" s="71"/>
      <c r="ASH3" s="71"/>
      <c r="ASI3" s="71"/>
      <c r="ASJ3" s="71"/>
      <c r="ASK3" s="71"/>
      <c r="ASL3" s="71"/>
      <c r="ASM3" s="71"/>
      <c r="ASN3" s="71"/>
      <c r="ASO3" s="71"/>
      <c r="ASP3" s="71"/>
      <c r="ASQ3" s="71"/>
      <c r="ASR3" s="71"/>
      <c r="ASS3" s="71"/>
      <c r="AST3" s="71"/>
      <c r="ASU3" s="71"/>
      <c r="ASV3" s="71"/>
      <c r="ASW3" s="71"/>
      <c r="ASX3" s="71"/>
      <c r="ASY3" s="71"/>
      <c r="ASZ3" s="71"/>
      <c r="ATA3" s="71"/>
      <c r="ATB3" s="71"/>
      <c r="ATC3" s="71"/>
      <c r="ATD3" s="71"/>
      <c r="ATE3" s="71"/>
      <c r="ATF3" s="71"/>
      <c r="ATG3" s="71"/>
      <c r="ATH3" s="71"/>
      <c r="ATI3" s="71"/>
      <c r="ATJ3" s="71"/>
      <c r="ATK3" s="71"/>
      <c r="ATL3" s="71"/>
      <c r="ATM3" s="71"/>
      <c r="ATN3" s="71"/>
      <c r="ATO3" s="71"/>
      <c r="ATP3" s="71"/>
      <c r="ATQ3" s="71"/>
      <c r="ATR3" s="71"/>
      <c r="ATS3" s="71"/>
      <c r="ATT3" s="71"/>
      <c r="ATU3" s="71"/>
      <c r="ATV3" s="71"/>
      <c r="ATW3" s="71"/>
      <c r="ATX3" s="71"/>
      <c r="ATY3" s="71"/>
      <c r="ATZ3" s="71"/>
      <c r="AUA3" s="71"/>
      <c r="AUB3" s="71"/>
      <c r="AUC3" s="71"/>
      <c r="AUD3" s="71"/>
      <c r="AUE3" s="71"/>
      <c r="AUF3" s="71"/>
      <c r="AUG3" s="71"/>
      <c r="AUH3" s="71"/>
      <c r="AUI3" s="71"/>
      <c r="AUJ3" s="71"/>
      <c r="AUK3" s="71"/>
      <c r="AUL3" s="71"/>
      <c r="AUM3" s="71"/>
      <c r="AUN3" s="71"/>
      <c r="AUO3" s="71"/>
      <c r="AUP3" s="71"/>
      <c r="AUQ3" s="71"/>
      <c r="AUR3" s="71"/>
      <c r="AUS3" s="71"/>
      <c r="AUT3" s="71"/>
      <c r="AUU3" s="71"/>
      <c r="AUV3" s="71"/>
      <c r="AUW3" s="71"/>
      <c r="AUX3" s="71"/>
      <c r="AUY3" s="71"/>
      <c r="AUZ3" s="71"/>
      <c r="AVA3" s="71"/>
      <c r="AVB3" s="71"/>
      <c r="AVC3" s="71"/>
      <c r="AVD3" s="71"/>
      <c r="AVE3" s="71"/>
      <c r="AVF3" s="71"/>
      <c r="AVG3" s="71"/>
      <c r="AVH3" s="71">
        <v>2020</v>
      </c>
      <c r="AVI3" s="71"/>
      <c r="AVJ3" s="71"/>
      <c r="AVK3" s="71"/>
      <c r="AVL3" s="71"/>
      <c r="AVM3" s="71"/>
      <c r="AVN3" s="71"/>
      <c r="AVO3" s="71"/>
      <c r="AVP3" s="71"/>
      <c r="AVQ3" s="71"/>
      <c r="AVR3" s="71"/>
      <c r="AVS3" s="71"/>
      <c r="AVT3" s="71"/>
      <c r="AVU3" s="71"/>
      <c r="AVV3" s="71"/>
      <c r="AVW3" s="71"/>
      <c r="AVX3" s="71"/>
      <c r="AVY3" s="71"/>
      <c r="AVZ3" s="71"/>
      <c r="AWA3" s="71"/>
      <c r="AWB3" s="71"/>
      <c r="AWC3" s="71"/>
      <c r="AWD3" s="71"/>
      <c r="AWE3" s="71"/>
      <c r="AWF3" s="71"/>
      <c r="AWG3" s="71"/>
      <c r="AWH3" s="71"/>
      <c r="AWI3" s="71"/>
      <c r="AWJ3" s="71"/>
      <c r="AWK3" s="71"/>
      <c r="AWL3" s="71"/>
      <c r="AWM3" s="71"/>
      <c r="AWN3" s="71"/>
      <c r="AWO3" s="71"/>
      <c r="AWP3" s="71"/>
      <c r="AWQ3" s="71"/>
      <c r="AWR3" s="71"/>
      <c r="AWS3" s="71"/>
      <c r="AWT3" s="71"/>
      <c r="AWU3" s="71"/>
      <c r="AWV3" s="71"/>
      <c r="AWW3" s="71"/>
      <c r="AWX3" s="71"/>
      <c r="AWY3" s="71"/>
      <c r="AWZ3" s="71"/>
      <c r="AXA3" s="71"/>
      <c r="AXB3" s="71"/>
      <c r="AXC3" s="71"/>
      <c r="AXD3" s="71"/>
      <c r="AXE3" s="71"/>
      <c r="AXF3" s="71"/>
      <c r="AXG3" s="71"/>
      <c r="AXH3" s="71"/>
      <c r="AXI3" s="71"/>
      <c r="AXJ3" s="71"/>
      <c r="AXK3" s="71"/>
      <c r="AXL3" s="71"/>
      <c r="AXM3" s="71"/>
      <c r="AXN3" s="71"/>
      <c r="AXO3" s="71"/>
      <c r="AXP3" s="71"/>
      <c r="AXQ3" s="71"/>
      <c r="AXR3" s="71"/>
      <c r="AXS3" s="71"/>
      <c r="AXT3" s="71"/>
      <c r="AXU3" s="71"/>
      <c r="AXV3" s="71"/>
      <c r="AXW3" s="71"/>
      <c r="AXX3" s="71"/>
      <c r="AXY3" s="71"/>
      <c r="AXZ3" s="71"/>
      <c r="AYA3" s="71"/>
      <c r="AYB3" s="71"/>
      <c r="AYC3" s="71"/>
      <c r="AYD3" s="71"/>
      <c r="AYE3" s="71"/>
      <c r="AYF3" s="71"/>
      <c r="AYG3" s="71"/>
      <c r="AYH3" s="71"/>
      <c r="AYI3" s="71"/>
      <c r="AYJ3" s="71"/>
      <c r="AYK3" s="71"/>
      <c r="AYL3" s="71"/>
      <c r="AYM3" s="71"/>
      <c r="AYN3" s="71"/>
      <c r="AYO3" s="71"/>
      <c r="AYP3" s="71"/>
      <c r="AYQ3" s="71"/>
      <c r="AYR3" s="71"/>
      <c r="AYS3" s="71"/>
      <c r="AYT3" s="71"/>
      <c r="AYU3" s="71"/>
      <c r="AYV3" s="71"/>
      <c r="AYW3" s="71"/>
      <c r="AYX3" s="71"/>
      <c r="AYY3" s="71"/>
      <c r="AYZ3" s="71"/>
      <c r="AZA3" s="71"/>
      <c r="AZB3" s="71"/>
      <c r="AZC3" s="71"/>
      <c r="AZD3" s="71"/>
      <c r="AZE3" s="71"/>
      <c r="AZF3" s="71"/>
      <c r="AZG3" s="71"/>
      <c r="AZH3" s="71">
        <v>2020</v>
      </c>
      <c r="AZI3" s="71"/>
      <c r="AZJ3" s="71"/>
      <c r="AZK3" s="71"/>
      <c r="AZL3" s="71"/>
      <c r="AZM3" s="71"/>
      <c r="AZN3" s="71"/>
      <c r="AZO3" s="71"/>
      <c r="AZP3" s="71"/>
      <c r="AZQ3" s="71"/>
      <c r="AZR3" s="71"/>
      <c r="AZS3" s="71"/>
      <c r="AZT3" s="71"/>
      <c r="AZU3" s="71"/>
      <c r="AZV3" s="71"/>
      <c r="AZW3" s="71"/>
      <c r="AZX3" s="71"/>
      <c r="AZY3" s="71"/>
      <c r="AZZ3" s="71"/>
      <c r="BAA3" s="71"/>
      <c r="BAB3" s="71"/>
      <c r="BAC3" s="71"/>
      <c r="BAD3" s="71"/>
      <c r="BAE3" s="71"/>
      <c r="BAF3" s="71"/>
      <c r="BAG3" s="71"/>
      <c r="BAH3" s="71"/>
      <c r="BAI3" s="71"/>
      <c r="BAJ3" s="71"/>
      <c r="BAK3" s="71"/>
      <c r="BAL3" s="71"/>
      <c r="BAM3" s="71"/>
      <c r="BAN3" s="71"/>
      <c r="BAO3" s="71"/>
      <c r="BAP3" s="71"/>
      <c r="BAQ3" s="71"/>
      <c r="BAR3" s="71"/>
      <c r="BAS3" s="71"/>
      <c r="BAT3" s="71"/>
      <c r="BAU3" s="71"/>
      <c r="BAV3" s="71"/>
      <c r="BAW3" s="71"/>
      <c r="BAX3" s="71"/>
      <c r="BAY3" s="71"/>
      <c r="BAZ3" s="71"/>
      <c r="BBA3" s="71"/>
      <c r="BBB3" s="71"/>
      <c r="BBC3" s="71"/>
      <c r="BBD3" s="71"/>
      <c r="BBE3" s="71"/>
      <c r="BBF3" s="71"/>
      <c r="BBG3" s="71"/>
      <c r="BBH3" s="71"/>
      <c r="BBI3" s="71"/>
      <c r="BBJ3" s="71"/>
      <c r="BBK3" s="71"/>
      <c r="BBL3" s="71"/>
      <c r="BBM3" s="71"/>
      <c r="BBN3" s="71"/>
      <c r="BBO3" s="71"/>
      <c r="BBP3" s="71"/>
      <c r="BBQ3" s="71"/>
      <c r="BBR3" s="71"/>
      <c r="BBS3" s="71"/>
      <c r="BBT3" s="71"/>
      <c r="BBU3" s="71"/>
      <c r="BBV3" s="71"/>
      <c r="BBW3" s="71"/>
      <c r="BBX3" s="71"/>
      <c r="BBY3" s="71"/>
      <c r="BBZ3" s="71"/>
      <c r="BCA3" s="71"/>
      <c r="BCB3" s="71"/>
      <c r="BCC3" s="71"/>
      <c r="BCD3" s="71"/>
      <c r="BCE3" s="71"/>
      <c r="BCF3" s="71"/>
      <c r="BCG3" s="71"/>
      <c r="BCH3" s="71"/>
      <c r="BCI3" s="71"/>
      <c r="BCJ3" s="71"/>
      <c r="BCK3" s="71"/>
      <c r="BCL3" s="71"/>
      <c r="BCM3" s="71"/>
      <c r="BCN3" s="71"/>
      <c r="BCO3" s="71"/>
      <c r="BCP3" s="71"/>
      <c r="BCQ3" s="71"/>
      <c r="BCR3" s="71"/>
      <c r="BCS3" s="71"/>
      <c r="BCT3" s="71"/>
      <c r="BCU3" s="71"/>
      <c r="BCV3" s="71"/>
      <c r="BCW3" s="71"/>
      <c r="BCX3" s="71"/>
      <c r="BCY3" s="71"/>
      <c r="BCZ3" s="71"/>
      <c r="BDA3" s="71"/>
      <c r="BDB3" s="71"/>
      <c r="BDC3" s="71"/>
      <c r="BDD3" s="71"/>
      <c r="BDE3" s="71"/>
      <c r="BDF3" s="71"/>
      <c r="BDG3" s="71"/>
      <c r="BDH3" s="71"/>
      <c r="BDI3" s="71"/>
      <c r="BDJ3" s="71"/>
      <c r="BDK3" s="71"/>
      <c r="BDL3" s="71"/>
      <c r="BDM3" s="71"/>
      <c r="BDN3" s="71"/>
      <c r="BDO3" s="71"/>
      <c r="BDP3" s="71"/>
      <c r="BDQ3" s="71"/>
      <c r="BDR3" s="71"/>
      <c r="BDS3" s="71"/>
      <c r="BDT3" s="71"/>
      <c r="BDU3" s="71"/>
      <c r="BDV3" s="71"/>
      <c r="BDW3" s="71"/>
      <c r="BDX3" s="71"/>
      <c r="BDY3" s="71"/>
      <c r="BDZ3" s="71"/>
      <c r="BEA3" s="71"/>
      <c r="BEB3" s="71"/>
      <c r="BEC3" s="71"/>
      <c r="BED3" s="71"/>
      <c r="BEE3" s="71"/>
      <c r="BEF3" s="71"/>
      <c r="BEG3" s="71"/>
      <c r="BEH3" s="71"/>
      <c r="BEI3" s="71"/>
      <c r="BEJ3" s="71"/>
      <c r="BEK3" s="71"/>
      <c r="BEL3" s="71"/>
      <c r="BEM3" s="71"/>
      <c r="BEN3" s="71"/>
      <c r="BEO3" s="71"/>
      <c r="BEP3" s="71"/>
      <c r="BEQ3" s="71"/>
      <c r="BER3" s="71"/>
      <c r="BES3" s="71"/>
      <c r="BET3" s="71"/>
      <c r="BEU3" s="71"/>
      <c r="BEV3" s="71"/>
      <c r="BEW3" s="202">
        <v>2021</v>
      </c>
      <c r="BEX3" s="202"/>
      <c r="BEY3" s="202"/>
      <c r="BEZ3" s="202"/>
      <c r="BFA3" s="202"/>
      <c r="BFB3" s="202"/>
      <c r="BFC3" s="202"/>
      <c r="BFD3" s="202"/>
      <c r="BFE3" s="202"/>
      <c r="BFF3" s="202"/>
      <c r="BFG3" s="202"/>
      <c r="BFH3" s="202"/>
      <c r="BFI3" s="202"/>
      <c r="BFJ3" s="202"/>
      <c r="BFK3" s="202"/>
      <c r="BFL3" s="202"/>
      <c r="BFM3" s="202"/>
      <c r="BFN3" s="202"/>
      <c r="BFO3" s="202"/>
      <c r="BFP3" s="202"/>
      <c r="BFQ3" s="202"/>
      <c r="BFR3" s="202"/>
      <c r="BFS3" s="202"/>
      <c r="BFT3" s="202"/>
      <c r="BFU3" s="202"/>
      <c r="BFV3" s="202"/>
      <c r="BFW3" s="202"/>
      <c r="BFX3" s="202"/>
      <c r="BFY3" s="202"/>
      <c r="BFZ3" s="202"/>
      <c r="BGA3" s="202"/>
      <c r="BGB3" s="202"/>
      <c r="BGC3" s="202"/>
      <c r="BGD3" s="202"/>
      <c r="BGE3" s="202"/>
      <c r="BGF3" s="202"/>
      <c r="BGG3" s="202"/>
      <c r="BGH3" s="202"/>
      <c r="BGI3" s="202"/>
      <c r="BGJ3" s="202"/>
      <c r="BGK3" s="202"/>
      <c r="BGL3" s="202"/>
      <c r="BGM3" s="202"/>
      <c r="BGN3" s="202"/>
      <c r="BGO3" s="202"/>
      <c r="BGP3" s="202"/>
      <c r="BGQ3" s="202"/>
      <c r="BGR3" s="202"/>
      <c r="BGS3" s="202"/>
      <c r="BGT3" s="202"/>
      <c r="BGU3" s="202"/>
      <c r="BGV3" s="202"/>
      <c r="BGW3" s="202"/>
      <c r="BGX3" s="202"/>
      <c r="BGY3" s="202"/>
      <c r="BGZ3" s="202"/>
      <c r="BHA3" s="202"/>
      <c r="BHB3" s="202"/>
      <c r="BHC3" s="202"/>
      <c r="BHD3" s="202"/>
      <c r="BHE3" s="202"/>
      <c r="BHF3" s="202"/>
      <c r="BHG3" s="202"/>
      <c r="BHH3" s="202"/>
      <c r="BHI3" s="202"/>
      <c r="BHJ3" s="202"/>
      <c r="BHK3" s="202"/>
      <c r="BHL3" s="202"/>
      <c r="BHM3" s="202"/>
      <c r="BHN3" s="202"/>
      <c r="BHO3" s="202"/>
      <c r="BHP3" s="202"/>
      <c r="BHQ3" s="202"/>
      <c r="BHR3" s="202"/>
      <c r="BHS3" s="202"/>
      <c r="BHT3" s="202"/>
      <c r="BHU3" s="202"/>
      <c r="BHV3" s="202"/>
      <c r="BHW3" s="202"/>
      <c r="BHX3" s="202"/>
      <c r="BHY3" s="202"/>
      <c r="BHZ3" s="202"/>
      <c r="BIA3" s="202"/>
      <c r="BIB3" s="202"/>
      <c r="BIC3" s="202"/>
      <c r="BID3" s="202"/>
      <c r="BIE3" s="202"/>
      <c r="BIF3" s="202"/>
      <c r="BIG3" s="202"/>
      <c r="BIH3" s="202"/>
      <c r="BII3" s="202"/>
      <c r="BIJ3" s="202"/>
      <c r="BIK3" s="202"/>
      <c r="BIL3" s="202"/>
      <c r="BIM3" s="202"/>
      <c r="BIN3" s="202"/>
      <c r="BIO3" s="202"/>
      <c r="BIP3" s="202"/>
      <c r="BIQ3" s="202"/>
      <c r="BIR3" s="202"/>
      <c r="BIS3" s="202"/>
      <c r="BIT3" s="202"/>
      <c r="BIU3" s="202"/>
      <c r="BIV3" s="202"/>
      <c r="BIW3" s="202"/>
      <c r="BIX3" s="202"/>
      <c r="BIY3" s="202"/>
      <c r="BIZ3" s="202"/>
      <c r="BJA3" s="202"/>
      <c r="BJB3" s="202"/>
      <c r="BJC3" s="202"/>
      <c r="BJD3" s="202"/>
      <c r="BJE3" s="202"/>
      <c r="BJF3" s="202"/>
      <c r="BJG3" s="202"/>
      <c r="BJH3" s="202"/>
      <c r="BJI3" s="202"/>
      <c r="BJJ3" s="202"/>
      <c r="BJK3" s="202"/>
      <c r="BJL3" s="202"/>
      <c r="BJM3" s="202"/>
      <c r="BJN3" s="202"/>
      <c r="BJO3" s="202"/>
      <c r="BJP3" s="202"/>
      <c r="BJQ3" s="202"/>
      <c r="BJR3" s="202"/>
      <c r="BJS3" s="202"/>
      <c r="BJT3" s="202"/>
      <c r="BJU3" s="202"/>
      <c r="BJV3" s="202"/>
      <c r="BJW3" s="202"/>
      <c r="BJX3" s="202"/>
      <c r="BJY3" s="202"/>
      <c r="BJZ3" s="202"/>
      <c r="BKA3" s="202"/>
      <c r="BKB3" s="202"/>
      <c r="BKC3" s="202"/>
      <c r="BKD3" s="202"/>
      <c r="BKE3" s="202"/>
      <c r="BKF3" s="202"/>
      <c r="BKG3" s="202"/>
      <c r="BKH3" s="202"/>
      <c r="BKI3" s="202"/>
      <c r="BKJ3" s="202"/>
      <c r="BKK3" s="202"/>
      <c r="BKL3" s="202"/>
      <c r="BKM3" s="202"/>
      <c r="BKN3" s="202"/>
      <c r="BKO3" s="202"/>
      <c r="BKP3" s="202"/>
      <c r="BKQ3" s="202"/>
      <c r="BKR3" s="202"/>
      <c r="BKS3" s="202"/>
      <c r="BKT3" s="202"/>
      <c r="BKU3" s="202"/>
      <c r="BKV3" s="202"/>
      <c r="BKW3" s="202"/>
      <c r="BKX3" s="202"/>
      <c r="BKY3" s="202"/>
      <c r="BKZ3" s="202"/>
      <c r="BLA3" s="202"/>
      <c r="BLB3" s="202"/>
      <c r="BLC3" s="202"/>
      <c r="BLD3" s="202"/>
      <c r="BLE3" s="202"/>
      <c r="BLF3" s="202"/>
      <c r="BLG3" s="202"/>
      <c r="BLH3" s="202"/>
      <c r="BLI3" s="202"/>
      <c r="BLJ3" s="202"/>
      <c r="BLK3" s="202"/>
      <c r="BLL3" s="202"/>
      <c r="BLM3" s="202"/>
      <c r="BLN3" s="202"/>
      <c r="BLO3" s="202"/>
      <c r="BLP3" s="202"/>
      <c r="BLQ3" s="202"/>
      <c r="BLR3" s="202"/>
      <c r="BLS3" s="202"/>
      <c r="BLT3" s="202"/>
      <c r="BLU3" s="202"/>
      <c r="BLV3" s="202"/>
      <c r="BLW3" s="202"/>
      <c r="BLX3" s="202"/>
      <c r="BLY3" s="202"/>
      <c r="BLZ3" s="202"/>
      <c r="BMA3" s="202"/>
      <c r="BMB3" s="202"/>
      <c r="BMC3" s="202"/>
      <c r="BMD3" s="202"/>
      <c r="BME3" s="202"/>
      <c r="BMF3" s="202"/>
      <c r="BMG3" s="202"/>
      <c r="BMH3" s="202"/>
      <c r="BMI3" s="202"/>
      <c r="BMJ3" s="202"/>
      <c r="BMK3" s="202"/>
      <c r="BML3" s="202"/>
      <c r="BMM3" s="202"/>
      <c r="BMN3" s="202"/>
      <c r="BMO3" s="202"/>
      <c r="BMP3" s="202"/>
      <c r="BMQ3" s="202"/>
      <c r="BMR3" s="202"/>
      <c r="BMS3" s="202"/>
      <c r="BMT3" s="202"/>
      <c r="BMU3" s="202"/>
      <c r="BMV3" s="202"/>
      <c r="BMW3" s="202"/>
      <c r="BMX3" s="202"/>
      <c r="BMY3" s="202"/>
      <c r="BMZ3" s="202"/>
      <c r="BNA3" s="202"/>
      <c r="BNB3" s="202"/>
      <c r="BNC3" s="202"/>
      <c r="BND3" s="202"/>
      <c r="BNE3" s="202"/>
      <c r="BNF3" s="202"/>
      <c r="BNG3" s="202"/>
      <c r="BNH3" s="202"/>
      <c r="BNI3" s="202"/>
      <c r="BNJ3" s="202"/>
      <c r="BNK3" s="202"/>
      <c r="BNL3" s="202"/>
      <c r="BNM3" s="202"/>
      <c r="BNN3" s="202"/>
      <c r="BNO3" s="202"/>
      <c r="BNP3" s="202"/>
      <c r="BNQ3" s="202"/>
      <c r="BNR3" s="202"/>
      <c r="BNS3" s="202"/>
      <c r="BNT3" s="202"/>
      <c r="BNU3" s="202"/>
      <c r="BNV3" s="202"/>
      <c r="BNW3" s="202"/>
      <c r="BNX3" s="202"/>
      <c r="BNY3" s="202"/>
      <c r="BNZ3" s="202"/>
      <c r="BOA3" s="202"/>
      <c r="BOB3" s="202"/>
      <c r="BOC3" s="202"/>
      <c r="BOD3" s="202"/>
      <c r="BOE3" s="202"/>
      <c r="BOF3" s="202"/>
      <c r="BOG3" s="202"/>
      <c r="BOH3" s="202"/>
      <c r="BOI3" s="202"/>
      <c r="BOJ3" s="202"/>
      <c r="BOK3" s="202">
        <v>2022</v>
      </c>
      <c r="BOL3" s="202"/>
      <c r="BOM3" s="202"/>
      <c r="BON3" s="202"/>
      <c r="BOO3" s="202"/>
      <c r="BOP3" s="202"/>
      <c r="BOQ3" s="202"/>
      <c r="BOR3" s="202"/>
      <c r="BOS3" s="202"/>
      <c r="BOT3" s="202"/>
      <c r="BOU3" s="202"/>
      <c r="BOV3" s="202"/>
      <c r="BOW3" s="202"/>
      <c r="BOX3" s="202"/>
      <c r="BOY3" s="202"/>
      <c r="BOZ3" s="202"/>
      <c r="BPA3" s="202"/>
      <c r="BPB3" s="202"/>
      <c r="BPC3" s="202"/>
      <c r="BPD3" s="202"/>
      <c r="BPE3" s="202"/>
      <c r="BPF3" s="202"/>
      <c r="BPG3" s="202"/>
      <c r="BPH3" s="202"/>
      <c r="BPI3" s="202"/>
      <c r="BPJ3" s="202"/>
      <c r="BPK3" s="202"/>
      <c r="BPL3" s="202"/>
      <c r="BPM3" s="202"/>
      <c r="BPN3" s="202"/>
      <c r="BPO3" s="202"/>
      <c r="BPP3" s="202"/>
      <c r="BPQ3" s="202"/>
      <c r="BPR3" s="202"/>
      <c r="BPS3" s="202"/>
      <c r="BPT3" s="202"/>
      <c r="BPU3" s="202"/>
      <c r="BPV3" s="202"/>
      <c r="BPW3" s="202"/>
      <c r="BPX3" s="202"/>
      <c r="BPY3" s="202"/>
      <c r="BPZ3" s="202"/>
      <c r="BQA3" s="202"/>
      <c r="BQB3" s="202"/>
      <c r="BQC3" s="202"/>
      <c r="BQD3" s="202"/>
      <c r="BQE3" s="202"/>
      <c r="BQF3" s="202"/>
      <c r="BQG3" s="202"/>
      <c r="BQH3" s="202"/>
      <c r="BQI3" s="202"/>
      <c r="BQJ3" s="202"/>
      <c r="BQK3" s="202"/>
      <c r="BQL3" s="202"/>
      <c r="BQM3" s="202"/>
      <c r="BQN3" s="202"/>
      <c r="BQO3" s="202"/>
      <c r="BQP3" s="202"/>
      <c r="BQQ3" s="202"/>
      <c r="BQR3" s="202"/>
      <c r="BQS3" s="202"/>
      <c r="BQT3" s="202"/>
      <c r="BQU3" s="202"/>
      <c r="BQV3" s="202"/>
      <c r="BQW3" s="202"/>
      <c r="BQX3" s="202"/>
      <c r="BQY3" s="202"/>
      <c r="BQZ3" s="202"/>
      <c r="BRA3" s="202"/>
      <c r="BRB3" s="202"/>
      <c r="BRC3" s="202"/>
      <c r="BRD3" s="202"/>
      <c r="BRE3" s="202"/>
      <c r="BRF3" s="202"/>
      <c r="BRG3" s="202"/>
      <c r="BRH3" s="202"/>
      <c r="BRI3" s="202"/>
      <c r="BRJ3" s="202"/>
      <c r="BRK3" s="202"/>
      <c r="BRL3" s="202"/>
      <c r="BRM3" s="202"/>
      <c r="BRN3" s="202"/>
      <c r="BRO3" s="202"/>
      <c r="BRP3" s="202"/>
      <c r="BRQ3" s="202"/>
      <c r="BRR3" s="202"/>
      <c r="BRS3" s="202"/>
      <c r="BRT3" s="202"/>
      <c r="BRU3" s="202"/>
      <c r="BRV3" s="202"/>
      <c r="BRW3" s="202"/>
      <c r="BRX3" s="202"/>
      <c r="BRY3" s="202"/>
      <c r="BRZ3" s="202"/>
      <c r="BSA3" s="202"/>
      <c r="BSB3" s="203"/>
      <c r="BSC3" s="202"/>
      <c r="BSD3" s="202"/>
      <c r="BSE3" s="202"/>
      <c r="BSF3" s="202"/>
      <c r="BSG3" s="202"/>
      <c r="BSH3" s="202"/>
      <c r="BSI3" s="202"/>
      <c r="BSJ3" s="202"/>
      <c r="BSK3" s="202"/>
      <c r="BSL3" s="202"/>
      <c r="BSM3" s="202"/>
      <c r="BSN3" s="202"/>
      <c r="BSO3" s="202"/>
      <c r="BSP3" s="202"/>
      <c r="BSQ3" s="202"/>
      <c r="BSR3" s="202"/>
      <c r="BSS3" s="202"/>
      <c r="BST3" s="202"/>
      <c r="BSU3" s="202"/>
      <c r="BSV3" s="202"/>
      <c r="BSW3" s="202"/>
      <c r="BSX3" s="202"/>
      <c r="BSY3" s="202"/>
      <c r="BSZ3" s="202"/>
      <c r="BTA3" s="202"/>
      <c r="BTB3" s="202"/>
      <c r="BTC3" s="202"/>
      <c r="BTD3" s="202"/>
      <c r="BTE3" s="202"/>
      <c r="BTF3" s="202"/>
      <c r="BTG3" s="202"/>
      <c r="BTH3" s="202"/>
      <c r="BTI3" s="202"/>
      <c r="BTJ3" s="202"/>
      <c r="BTK3" s="202"/>
      <c r="BTL3" s="202"/>
      <c r="BTM3" s="202"/>
      <c r="BTN3" s="202"/>
      <c r="BTO3" s="202"/>
      <c r="BTP3" s="202"/>
      <c r="BTQ3" s="202"/>
      <c r="BTR3" s="202"/>
      <c r="BTS3" s="202"/>
      <c r="BTT3" s="202"/>
      <c r="BTU3" s="202"/>
      <c r="BTV3" s="202"/>
      <c r="BTW3" s="202"/>
      <c r="BTX3" s="202"/>
      <c r="BTY3" s="202"/>
      <c r="BTZ3" s="202"/>
      <c r="BUA3" s="202"/>
      <c r="BUB3" s="202"/>
      <c r="BUC3" s="202"/>
      <c r="BUD3" s="202"/>
      <c r="BUE3" s="202"/>
      <c r="BUF3" s="202"/>
      <c r="BUG3" s="202"/>
      <c r="BUH3" s="202"/>
      <c r="BUI3" s="202"/>
      <c r="BUJ3" s="202"/>
      <c r="BUK3" s="202"/>
      <c r="BUL3" s="202"/>
      <c r="BUM3" s="202"/>
      <c r="BUN3" s="202"/>
      <c r="BUO3" s="202"/>
      <c r="BUP3" s="202"/>
      <c r="BUQ3" s="202"/>
      <c r="BUR3" s="202"/>
      <c r="BUS3" s="202"/>
      <c r="BUT3" s="202"/>
      <c r="BUU3" s="202"/>
      <c r="BUV3" s="202"/>
      <c r="BUW3" s="202"/>
      <c r="BUX3" s="202"/>
      <c r="BUY3" s="202"/>
      <c r="BUZ3" s="202"/>
      <c r="BVA3" s="202"/>
      <c r="BVB3" s="202"/>
      <c r="BVC3" s="202"/>
      <c r="BVD3" s="202"/>
      <c r="BVE3" s="202"/>
      <c r="BVF3" s="202"/>
      <c r="BVG3" s="202"/>
      <c r="BVH3" s="202"/>
      <c r="BVI3" s="202"/>
      <c r="BVJ3" s="202"/>
      <c r="BVK3" s="202"/>
      <c r="BVL3" s="202"/>
      <c r="BVM3" s="202"/>
      <c r="BVN3" s="202"/>
      <c r="BVO3" s="202"/>
      <c r="BVP3" s="202"/>
      <c r="BVQ3" s="202"/>
      <c r="BVR3" s="202"/>
      <c r="BVS3" s="202"/>
      <c r="BVT3" s="202"/>
      <c r="BVU3" s="202"/>
      <c r="BVV3" s="202"/>
      <c r="BVW3" s="202"/>
      <c r="BVX3" s="202"/>
      <c r="BVY3" s="202"/>
      <c r="BVZ3" s="202"/>
      <c r="BWA3" s="202"/>
      <c r="BWB3" s="202"/>
      <c r="BWC3" s="202"/>
      <c r="BWD3" s="202"/>
      <c r="BWE3" s="202"/>
      <c r="BWF3" s="202"/>
      <c r="BWG3" s="202"/>
      <c r="BWH3" s="202"/>
      <c r="BWI3" s="202"/>
      <c r="BWJ3" s="202"/>
      <c r="BWK3" s="202"/>
      <c r="BWL3" s="202"/>
      <c r="BWM3" s="202"/>
      <c r="BWN3" s="202"/>
      <c r="BWO3" s="202"/>
      <c r="BWP3" s="202"/>
      <c r="BWQ3" s="202"/>
      <c r="BWR3" s="202"/>
      <c r="BWS3" s="202"/>
      <c r="BWT3" s="202"/>
      <c r="BWU3" s="202"/>
      <c r="BWV3" s="202"/>
      <c r="BWW3" s="202"/>
      <c r="BWX3" s="202"/>
      <c r="BWY3" s="202"/>
      <c r="BWZ3" s="202"/>
      <c r="BXA3" s="202"/>
      <c r="BXB3" s="202"/>
      <c r="BXC3" s="202"/>
      <c r="BXD3" s="202"/>
      <c r="BXE3" s="202"/>
      <c r="BXF3" s="202"/>
      <c r="BXG3" s="202"/>
      <c r="BXH3" s="202"/>
      <c r="BXI3" s="202"/>
      <c r="BXJ3" s="202"/>
      <c r="BXK3" s="202"/>
      <c r="BXL3" s="202"/>
      <c r="BXM3" s="202"/>
      <c r="BXN3" s="202"/>
      <c r="BXO3" s="202"/>
      <c r="BXP3" s="202"/>
      <c r="BXQ3" s="202"/>
      <c r="BXR3" s="202"/>
      <c r="BXS3" s="202"/>
      <c r="BXT3" s="202"/>
      <c r="BXU3" s="202"/>
      <c r="BXV3" s="202"/>
      <c r="BXW3" s="202"/>
      <c r="BXX3" s="202"/>
      <c r="BXY3" s="202"/>
      <c r="BXZ3" s="202">
        <v>2023</v>
      </c>
      <c r="BYA3" s="202"/>
      <c r="BYB3" s="202"/>
      <c r="BYC3" s="202"/>
      <c r="BYD3" s="202"/>
      <c r="BYE3" s="202"/>
      <c r="BYF3" s="202"/>
      <c r="BYG3" s="202"/>
      <c r="BYH3" s="202"/>
      <c r="BYI3" s="202"/>
      <c r="BYJ3" s="202"/>
      <c r="BYK3" s="202"/>
      <c r="BYL3" s="202"/>
      <c r="BYM3" s="202"/>
      <c r="BYN3" s="202"/>
      <c r="BYO3" s="202"/>
      <c r="BYP3" s="202"/>
      <c r="BYQ3" s="202"/>
      <c r="BYR3" s="202"/>
      <c r="BYS3" s="202"/>
      <c r="BYT3" s="202"/>
      <c r="BYU3" s="202"/>
      <c r="BYV3" s="202"/>
      <c r="BYW3" s="202"/>
      <c r="BYX3" s="202"/>
      <c r="BYY3" s="202"/>
      <c r="BYZ3" s="202"/>
      <c r="BZA3" s="202"/>
      <c r="BZB3" s="202"/>
      <c r="BZC3" s="202"/>
      <c r="BZD3" s="202"/>
      <c r="BZE3" s="202"/>
      <c r="BZF3" s="202"/>
      <c r="BZG3" s="202"/>
      <c r="BZH3" s="202"/>
      <c r="BZI3" s="202"/>
      <c r="BZJ3" s="202"/>
      <c r="BZK3" s="202"/>
      <c r="BZL3" s="202"/>
      <c r="BZM3" s="202"/>
      <c r="BZN3" s="202"/>
      <c r="BZO3" s="202"/>
      <c r="BZP3" s="202"/>
      <c r="BZQ3" s="202"/>
      <c r="BZR3" s="202"/>
      <c r="BZS3" s="202"/>
      <c r="BZT3" s="202"/>
      <c r="BZU3" s="202"/>
      <c r="BZV3" s="202"/>
      <c r="BZW3" s="202"/>
      <c r="BZX3" s="202"/>
      <c r="BZY3" s="202"/>
      <c r="BZZ3" s="202"/>
      <c r="CAA3" s="202"/>
      <c r="CAB3" s="202"/>
      <c r="CAC3" s="202"/>
      <c r="CAD3" s="202"/>
      <c r="CAE3" s="202"/>
      <c r="CAF3" s="202"/>
      <c r="CAG3" s="202"/>
      <c r="CAH3" s="202"/>
      <c r="CAI3" s="202"/>
      <c r="CAJ3" s="202"/>
      <c r="CAK3" s="202"/>
      <c r="CAL3" s="202"/>
      <c r="CAM3" s="202"/>
      <c r="CAN3" s="202"/>
      <c r="CAO3" s="202"/>
      <c r="CAP3" s="202"/>
      <c r="CAQ3" s="202"/>
      <c r="CAR3" s="202"/>
      <c r="CAS3" s="202"/>
      <c r="CAT3" s="202"/>
      <c r="CAU3" s="202"/>
      <c r="CAV3" s="202"/>
      <c r="CAW3" s="202"/>
      <c r="CAX3" s="202"/>
      <c r="CAY3" s="202"/>
      <c r="CAZ3" s="202"/>
      <c r="CBA3" s="202"/>
      <c r="CBB3" s="202"/>
      <c r="CBC3" s="202"/>
      <c r="CBD3" s="202"/>
      <c r="CBE3" s="202"/>
      <c r="CBF3" s="202"/>
      <c r="CBG3" s="202"/>
      <c r="CBH3" s="202"/>
      <c r="CBI3" s="202"/>
      <c r="CBJ3" s="202"/>
      <c r="CBK3" s="202"/>
      <c r="CBL3" s="202"/>
      <c r="CBM3" s="202"/>
      <c r="CBN3" s="202"/>
      <c r="CBO3" s="202"/>
      <c r="CBP3" s="202"/>
      <c r="CBQ3" s="202"/>
      <c r="CBR3" s="202"/>
      <c r="CBS3" s="202"/>
      <c r="CBT3" s="202"/>
      <c r="CBU3" s="202"/>
      <c r="CBV3" s="202"/>
      <c r="CBW3" s="202"/>
      <c r="CBX3" s="202"/>
      <c r="CBY3" s="202"/>
      <c r="CBZ3" s="202"/>
      <c r="CCA3" s="202"/>
      <c r="CCB3" s="202"/>
      <c r="CCC3" s="202"/>
      <c r="CCD3" s="202"/>
      <c r="CCE3" s="202"/>
      <c r="CCF3" s="202"/>
      <c r="CCG3" s="202"/>
      <c r="CCH3" s="202"/>
      <c r="CCI3" s="202"/>
      <c r="CCJ3" s="202"/>
      <c r="CCK3" s="202"/>
      <c r="CCL3" s="202"/>
      <c r="CCM3" s="202"/>
      <c r="CCN3" s="202"/>
      <c r="CCO3" s="202"/>
      <c r="CCP3" s="202"/>
      <c r="CCQ3" s="202"/>
      <c r="CCR3" s="202"/>
      <c r="CCS3" s="202"/>
      <c r="CCT3" s="202"/>
      <c r="CCU3" s="202"/>
      <c r="CCV3" s="202"/>
      <c r="CCW3" s="202"/>
      <c r="CCX3" s="202"/>
      <c r="CCY3" s="202"/>
      <c r="CCZ3" s="202"/>
      <c r="CDA3" s="202"/>
      <c r="CDB3" s="202"/>
      <c r="CDC3" s="202"/>
      <c r="CDD3" s="202"/>
      <c r="CDE3" s="202"/>
      <c r="CDF3" s="202"/>
      <c r="CDG3" s="202"/>
      <c r="CDH3" s="202"/>
      <c r="CDI3" s="202"/>
      <c r="CDJ3" s="202"/>
      <c r="CDK3" s="202"/>
      <c r="CDL3" s="202"/>
      <c r="CDM3" s="202"/>
      <c r="CDN3" s="202"/>
      <c r="CDO3" s="202"/>
      <c r="CDP3" s="202"/>
      <c r="CDQ3" s="202"/>
      <c r="CDR3" s="202"/>
      <c r="CDS3" s="202"/>
      <c r="CDT3" s="202"/>
      <c r="CDU3" s="202"/>
      <c r="CDV3" s="202"/>
      <c r="CDW3" s="202"/>
      <c r="CDX3" s="202"/>
      <c r="CDY3" s="202"/>
      <c r="CDZ3" s="202"/>
      <c r="CEA3" s="202"/>
      <c r="CEB3" s="202"/>
      <c r="CEC3" s="202"/>
      <c r="CED3" s="202"/>
      <c r="CEE3" s="202"/>
      <c r="CEF3" s="202"/>
      <c r="CEG3" s="202"/>
      <c r="CEH3" s="202"/>
      <c r="CEI3" s="202"/>
      <c r="CEJ3" s="202"/>
      <c r="CEK3" s="202"/>
      <c r="CEL3" s="202"/>
      <c r="CEM3" s="202"/>
      <c r="CEN3" s="202"/>
      <c r="CEO3" s="202"/>
      <c r="CEP3" s="202"/>
      <c r="CEQ3" s="202"/>
      <c r="CER3" s="202"/>
      <c r="CES3" s="202"/>
      <c r="CET3" s="202"/>
      <c r="CEU3" s="202"/>
      <c r="CEV3" s="202"/>
      <c r="CEW3" s="202"/>
      <c r="CEX3" s="202"/>
      <c r="CEY3" s="202"/>
      <c r="CEZ3" s="202"/>
      <c r="CFA3" s="202"/>
      <c r="CFB3" s="202"/>
      <c r="CFC3" s="202"/>
      <c r="CFD3" s="202"/>
      <c r="CFE3" s="202"/>
      <c r="CFF3" s="202"/>
      <c r="CFG3" s="202"/>
      <c r="CFH3" s="202"/>
      <c r="CFI3" s="202"/>
      <c r="CFJ3" s="202"/>
      <c r="CFK3" s="202"/>
      <c r="CFL3" s="202"/>
      <c r="CFM3" s="202"/>
      <c r="CFN3" s="202"/>
      <c r="CFO3" s="202"/>
      <c r="CFP3" s="202"/>
      <c r="CFQ3" s="202"/>
      <c r="CFR3" s="202"/>
      <c r="CFS3" s="202"/>
      <c r="CFT3" s="202"/>
      <c r="CFU3" s="202"/>
      <c r="CFV3" s="202"/>
      <c r="CFW3" s="202"/>
      <c r="CFX3" s="202"/>
      <c r="CFY3" s="202"/>
      <c r="CFZ3" s="202"/>
      <c r="CGA3" s="202"/>
      <c r="CGB3" s="202"/>
      <c r="CGC3" s="202"/>
      <c r="CGD3" s="202"/>
      <c r="CGE3" s="202"/>
      <c r="CGF3" s="202"/>
      <c r="CGG3" s="202"/>
      <c r="CGH3" s="202"/>
      <c r="CGI3" s="202"/>
      <c r="CGJ3" s="202"/>
      <c r="CGK3" s="202"/>
      <c r="CGL3" s="202"/>
      <c r="CGM3" s="202"/>
      <c r="CGN3" s="202"/>
      <c r="CGO3" s="202"/>
      <c r="CGP3" s="202"/>
      <c r="CGQ3" s="202"/>
      <c r="CGR3" s="202"/>
      <c r="CGS3" s="202"/>
      <c r="CGT3" s="202"/>
      <c r="CGU3" s="202"/>
      <c r="CGV3" s="202"/>
      <c r="CGW3" s="202"/>
      <c r="CGX3" s="202"/>
      <c r="CGY3" s="202"/>
      <c r="CGZ3" s="202"/>
      <c r="CHA3" s="202"/>
      <c r="CHB3" s="202"/>
      <c r="CHC3" s="202"/>
      <c r="CHD3" s="202"/>
      <c r="CHE3" s="202"/>
      <c r="CHF3" s="202"/>
      <c r="CHG3" s="202"/>
      <c r="CHH3" s="202"/>
      <c r="CHI3" s="202"/>
      <c r="CHJ3" s="202"/>
      <c r="CHK3" s="202"/>
      <c r="CHL3" s="202">
        <v>2024</v>
      </c>
      <c r="CHM3" s="202"/>
      <c r="CHN3" s="202"/>
      <c r="CHO3" s="202"/>
      <c r="CHP3" s="202"/>
      <c r="CHQ3" s="202"/>
      <c r="CHR3" s="202"/>
      <c r="CHS3" s="202"/>
      <c r="CHT3" s="202"/>
      <c r="CHU3" s="202"/>
      <c r="CHV3" s="202"/>
      <c r="CHW3" s="202"/>
      <c r="CHX3" s="202"/>
      <c r="CHY3" s="202"/>
      <c r="CHZ3" s="202"/>
      <c r="CIA3" s="202"/>
      <c r="CIB3" s="202"/>
      <c r="CIC3" s="202"/>
      <c r="CID3" s="202"/>
      <c r="CIE3" s="202"/>
      <c r="CIF3" s="202"/>
      <c r="CIG3" s="202"/>
      <c r="CIH3" s="202"/>
      <c r="CII3" s="202"/>
      <c r="CIJ3" s="202"/>
      <c r="CIK3" s="202"/>
      <c r="CIL3" s="202"/>
      <c r="CIM3" s="202"/>
      <c r="CIN3" s="202"/>
      <c r="CIO3" s="202"/>
      <c r="CIP3" s="202"/>
      <c r="CIQ3" s="202"/>
      <c r="CIR3" s="202"/>
      <c r="CIS3" s="202"/>
      <c r="CIT3" s="202"/>
      <c r="CIU3" s="202"/>
      <c r="CIV3" s="202"/>
      <c r="CIW3" s="202"/>
      <c r="CIX3" s="202"/>
      <c r="CIY3" s="202"/>
      <c r="CIZ3" s="202"/>
      <c r="CJA3" s="202"/>
      <c r="CJB3" s="202"/>
      <c r="CJC3" s="202"/>
      <c r="CJD3" s="202"/>
      <c r="CJE3" s="202"/>
      <c r="CJF3" s="202"/>
      <c r="CJG3" s="202"/>
      <c r="CJH3" s="202"/>
      <c r="CJI3" s="202"/>
      <c r="CJJ3" s="202"/>
      <c r="CJK3" s="202"/>
      <c r="CJL3" s="202"/>
      <c r="CJM3" s="202"/>
      <c r="CJN3" s="202"/>
      <c r="CJO3" s="202"/>
      <c r="CJP3" s="202"/>
      <c r="CJQ3" s="202"/>
      <c r="CJR3" s="202"/>
      <c r="CJS3" s="202"/>
      <c r="CJT3" s="202"/>
      <c r="CJU3" s="202"/>
      <c r="CJV3" s="202"/>
      <c r="CJW3" s="202"/>
      <c r="CJX3" s="202"/>
      <c r="CJY3" s="202"/>
      <c r="CJZ3" s="202"/>
      <c r="CKA3" s="202"/>
      <c r="CKB3" s="202"/>
      <c r="CKC3" s="202"/>
      <c r="CKD3" s="202"/>
      <c r="CKE3" s="202"/>
      <c r="CKF3" s="202"/>
      <c r="CKG3" s="202"/>
      <c r="CKH3" s="202"/>
      <c r="CKI3" s="202"/>
      <c r="CKJ3" s="202"/>
      <c r="CKK3" s="202"/>
      <c r="CKL3" s="202"/>
      <c r="CKM3" s="202"/>
      <c r="CKN3" s="202"/>
      <c r="CKO3" s="202"/>
      <c r="CKP3" s="202"/>
      <c r="CKQ3" s="202"/>
      <c r="CKR3" s="202"/>
      <c r="CKS3" s="202"/>
      <c r="CKT3" s="202"/>
      <c r="CKU3" s="202"/>
      <c r="CKV3" s="202"/>
      <c r="CKW3" s="202"/>
      <c r="CKX3" s="202"/>
      <c r="CKY3" s="202"/>
      <c r="CKZ3" s="202"/>
      <c r="CLA3" s="202"/>
      <c r="CLB3" s="202"/>
      <c r="CLC3" s="202"/>
      <c r="CLD3" s="202"/>
      <c r="CLE3" s="202"/>
      <c r="CLF3" s="202"/>
      <c r="CLG3" s="202"/>
      <c r="CLH3" s="202"/>
      <c r="CLI3" s="202"/>
      <c r="CLJ3" s="202"/>
      <c r="CLK3" s="202"/>
      <c r="CLL3" s="202"/>
      <c r="CLM3" s="202"/>
      <c r="CLN3" s="202"/>
      <c r="CLO3" s="202"/>
      <c r="CLP3" s="202"/>
      <c r="CLQ3" s="202"/>
      <c r="CLR3" s="202"/>
      <c r="CLS3" s="202"/>
      <c r="CLT3" s="202"/>
      <c r="CLU3" s="202"/>
      <c r="CLV3" s="202"/>
      <c r="CLW3" s="202"/>
      <c r="CLX3" s="202"/>
      <c r="CLY3" s="202"/>
      <c r="CLZ3" s="202"/>
      <c r="CMA3" s="202"/>
      <c r="CMB3" s="202"/>
      <c r="CMC3" s="202"/>
      <c r="CMD3" s="71"/>
      <c r="CME3" s="71"/>
      <c r="CRC3">
        <v>2025</v>
      </c>
      <c r="CRY3" s="184"/>
      <c r="CSV3" s="184"/>
    </row>
    <row r="4" spans="1:2601">
      <c r="A4" s="175"/>
      <c r="B4" s="71">
        <v>1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>
        <v>3</v>
      </c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>
        <v>6</v>
      </c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>
        <v>9</v>
      </c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>
        <v>12</v>
      </c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>
        <v>1</v>
      </c>
      <c r="IU4" s="71"/>
      <c r="IV4" s="71"/>
      <c r="IW4" s="71"/>
      <c r="IX4" s="71"/>
      <c r="IY4" s="71"/>
      <c r="IZ4" s="71"/>
      <c r="JA4" s="71"/>
      <c r="JB4" s="71"/>
      <c r="JC4" s="71"/>
      <c r="JD4" s="71"/>
      <c r="JE4" s="71"/>
      <c r="JF4" s="71"/>
      <c r="JG4" s="71"/>
      <c r="JH4" s="71"/>
      <c r="JI4" s="71"/>
      <c r="JJ4" s="71"/>
      <c r="JK4" s="71"/>
      <c r="JL4" s="71"/>
      <c r="JM4" s="71"/>
      <c r="JN4" s="71"/>
      <c r="JO4" s="71"/>
      <c r="JP4" s="71"/>
      <c r="JQ4" s="71"/>
      <c r="JR4" s="71"/>
      <c r="JS4" s="71"/>
      <c r="JT4" s="71"/>
      <c r="JU4" s="71"/>
      <c r="JV4" s="71"/>
      <c r="JW4" s="71"/>
      <c r="JX4" s="71"/>
      <c r="JY4" s="71"/>
      <c r="JZ4" s="71"/>
      <c r="KA4" s="71"/>
      <c r="KB4" s="71"/>
      <c r="KC4" s="71"/>
      <c r="KD4" s="71"/>
      <c r="KE4" s="71"/>
      <c r="KF4" s="71">
        <v>3</v>
      </c>
      <c r="KG4" s="71"/>
      <c r="KH4" s="71"/>
      <c r="KI4" s="71"/>
      <c r="KJ4" s="71"/>
      <c r="KK4" s="71"/>
      <c r="KL4" s="71"/>
      <c r="KM4" s="71"/>
      <c r="KN4" s="71"/>
      <c r="KO4" s="71"/>
      <c r="KP4" s="71"/>
      <c r="KQ4" s="71"/>
      <c r="KR4" s="71"/>
      <c r="KS4" s="71"/>
      <c r="KT4" s="71"/>
      <c r="KU4" s="71"/>
      <c r="KV4" s="71"/>
      <c r="KW4" s="71"/>
      <c r="KX4" s="71"/>
      <c r="KY4" s="71"/>
      <c r="KZ4" s="71"/>
      <c r="LA4" s="71"/>
      <c r="LB4" s="71"/>
      <c r="LC4" s="71"/>
      <c r="LD4" s="71"/>
      <c r="LE4" s="71"/>
      <c r="LF4" s="71"/>
      <c r="LG4" s="71"/>
      <c r="LH4" s="71"/>
      <c r="LI4" s="71"/>
      <c r="LJ4" s="71"/>
      <c r="LK4" s="71"/>
      <c r="LL4" s="71"/>
      <c r="LM4" s="71"/>
      <c r="LN4" s="71"/>
      <c r="LO4" s="71"/>
      <c r="LP4" s="71"/>
      <c r="LQ4" s="71"/>
      <c r="LR4" s="71"/>
      <c r="LS4" s="71"/>
      <c r="LT4" s="71"/>
      <c r="LU4" s="71"/>
      <c r="LV4" s="71"/>
      <c r="LW4" s="71"/>
      <c r="LX4" s="71"/>
      <c r="LY4" s="71"/>
      <c r="LZ4" s="71"/>
      <c r="MA4" s="71"/>
      <c r="MB4" s="71"/>
      <c r="MC4" s="71"/>
      <c r="MD4" s="71"/>
      <c r="ME4" s="71"/>
      <c r="MF4" s="71"/>
      <c r="MG4" s="71"/>
      <c r="MH4" s="71"/>
      <c r="MI4" s="71"/>
      <c r="MJ4" s="71"/>
      <c r="MK4" s="71"/>
      <c r="ML4" s="71"/>
      <c r="MM4" s="71"/>
      <c r="MN4" s="71"/>
      <c r="MO4" s="71"/>
      <c r="MP4" s="71"/>
      <c r="MQ4" s="71"/>
      <c r="MR4" s="71"/>
      <c r="MS4" s="71">
        <v>6</v>
      </c>
      <c r="MT4" s="71"/>
      <c r="MU4" s="71"/>
      <c r="MV4" s="71"/>
      <c r="MW4" s="71"/>
      <c r="MX4" s="71"/>
      <c r="MY4" s="71"/>
      <c r="MZ4" s="71"/>
      <c r="NA4" s="71"/>
      <c r="NB4" s="71"/>
      <c r="NC4" s="71"/>
      <c r="ND4" s="71"/>
      <c r="NE4" s="71"/>
      <c r="NF4" s="71"/>
      <c r="NG4" s="71"/>
      <c r="NH4" s="71"/>
      <c r="NI4" s="71"/>
      <c r="NJ4" s="71"/>
      <c r="NK4" s="71"/>
      <c r="NL4" s="71"/>
      <c r="NM4" s="71"/>
      <c r="NN4" s="71"/>
      <c r="NO4" s="71"/>
      <c r="NP4" s="71"/>
      <c r="NQ4" s="71"/>
      <c r="NR4" s="71"/>
      <c r="NS4" s="71"/>
      <c r="NT4" s="71"/>
      <c r="NU4" s="71"/>
      <c r="NV4" s="71"/>
      <c r="NW4" s="71"/>
      <c r="NX4" s="71"/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71"/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71"/>
      <c r="OY4" s="71"/>
      <c r="OZ4" s="71">
        <v>9</v>
      </c>
      <c r="PA4" s="71"/>
      <c r="PB4" s="71"/>
      <c r="PC4" s="71"/>
      <c r="PD4" s="71"/>
      <c r="PE4" s="71"/>
      <c r="PF4" s="71"/>
      <c r="PG4" s="71"/>
      <c r="PH4" s="71"/>
      <c r="PI4" s="71"/>
      <c r="PJ4" s="71"/>
      <c r="PK4" s="71"/>
      <c r="PL4" s="71"/>
      <c r="PM4" s="71"/>
      <c r="PN4" s="71"/>
      <c r="PO4" s="71"/>
      <c r="PP4" s="71"/>
      <c r="PQ4" s="71"/>
      <c r="PR4" s="71"/>
      <c r="PS4" s="71"/>
      <c r="PT4" s="71"/>
      <c r="PU4" s="71"/>
      <c r="PV4" s="71"/>
      <c r="PW4" s="71"/>
      <c r="PX4" s="71"/>
      <c r="PY4" s="71"/>
      <c r="PZ4" s="71"/>
      <c r="QA4" s="71"/>
      <c r="QB4" s="71"/>
      <c r="QC4" s="71"/>
      <c r="QD4" s="71"/>
      <c r="QE4" s="71"/>
      <c r="QF4" s="71"/>
      <c r="QG4" s="71"/>
      <c r="QH4" s="71"/>
      <c r="QI4" s="71"/>
      <c r="QJ4" s="71"/>
      <c r="QK4" s="71"/>
      <c r="QL4" s="71"/>
      <c r="QM4" s="71"/>
      <c r="QN4" s="71"/>
      <c r="QO4" s="71"/>
      <c r="QP4" s="71"/>
      <c r="QQ4" s="71"/>
      <c r="QR4" s="71"/>
      <c r="QS4" s="71"/>
      <c r="QT4" s="71"/>
      <c r="QU4" s="71"/>
      <c r="QV4" s="71"/>
      <c r="QW4" s="71"/>
      <c r="QX4" s="71"/>
      <c r="QY4" s="71"/>
      <c r="QZ4" s="71"/>
      <c r="RA4" s="71"/>
      <c r="RB4" s="71"/>
      <c r="RC4" s="71"/>
      <c r="RD4" s="71"/>
      <c r="RE4" s="71"/>
      <c r="RF4" s="71"/>
      <c r="RG4" s="71"/>
      <c r="RH4" s="71"/>
      <c r="RI4" s="71"/>
      <c r="RJ4" s="71">
        <v>12</v>
      </c>
      <c r="RK4" s="71"/>
      <c r="RL4" s="71"/>
      <c r="RM4" s="71"/>
      <c r="RN4" s="71"/>
      <c r="RO4" s="71"/>
      <c r="RP4" s="71"/>
      <c r="RQ4" s="71"/>
      <c r="RR4" s="71"/>
      <c r="RS4" s="71"/>
      <c r="RT4" s="71"/>
      <c r="RU4" s="71"/>
      <c r="RV4" s="71"/>
      <c r="RW4" s="71"/>
      <c r="RX4" s="71"/>
      <c r="RY4" s="71"/>
      <c r="RZ4" s="71"/>
      <c r="SA4" s="71"/>
      <c r="SB4" s="71"/>
      <c r="SC4" s="71"/>
      <c r="SD4" s="67">
        <v>1</v>
      </c>
      <c r="SE4" s="67"/>
      <c r="SF4" s="67"/>
      <c r="SG4" s="67"/>
      <c r="SH4" s="67"/>
      <c r="SI4" s="67"/>
      <c r="SJ4" s="67"/>
      <c r="SK4" s="67"/>
      <c r="SL4" s="67"/>
      <c r="SM4" s="67"/>
      <c r="SN4" s="67"/>
      <c r="SO4" s="67"/>
      <c r="SP4" s="67"/>
      <c r="SQ4" s="67"/>
      <c r="SR4" s="67"/>
      <c r="SS4" s="67"/>
      <c r="ST4" s="67"/>
      <c r="SU4" s="67"/>
      <c r="SV4" s="67"/>
      <c r="SW4" s="67"/>
      <c r="SX4" s="67"/>
      <c r="SY4" s="67"/>
      <c r="SZ4" s="67"/>
      <c r="TA4" s="67"/>
      <c r="TB4" s="67"/>
      <c r="TC4" s="67"/>
      <c r="TD4" s="67"/>
      <c r="TE4" s="67"/>
      <c r="TF4" s="67"/>
      <c r="TG4" s="67"/>
      <c r="TH4" s="67"/>
      <c r="TI4" s="67"/>
      <c r="TJ4" s="67"/>
      <c r="TK4" s="67"/>
      <c r="TL4" s="67"/>
      <c r="TM4" s="67"/>
      <c r="TN4" s="67"/>
      <c r="TO4" s="67"/>
      <c r="TP4" s="67"/>
      <c r="TQ4" s="67"/>
      <c r="TR4" s="67"/>
      <c r="TS4" s="67">
        <v>3</v>
      </c>
      <c r="TT4" s="67"/>
      <c r="TU4" s="67"/>
      <c r="TV4" s="67"/>
      <c r="TW4" s="67"/>
      <c r="TX4" s="67"/>
      <c r="TY4" s="67"/>
      <c r="TZ4" s="67"/>
      <c r="UA4" s="67"/>
      <c r="UB4" s="67"/>
      <c r="UC4" s="67"/>
      <c r="UD4" s="67"/>
      <c r="UE4" s="67"/>
      <c r="UF4" s="67"/>
      <c r="UG4" s="67"/>
      <c r="UH4" s="67"/>
      <c r="UI4" s="67"/>
      <c r="UJ4" s="67"/>
      <c r="UK4" s="67"/>
      <c r="UL4" s="67"/>
      <c r="UM4" s="67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>
        <v>6</v>
      </c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>
        <v>9</v>
      </c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>
        <v>12</v>
      </c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74"/>
      <c r="ADD4" s="74"/>
      <c r="ADE4" s="74"/>
      <c r="ADF4" s="74"/>
      <c r="ADG4" s="74"/>
      <c r="ADH4" s="74"/>
      <c r="ADI4" s="74"/>
      <c r="ADJ4" s="74">
        <v>3</v>
      </c>
      <c r="ADK4" s="74"/>
      <c r="ADL4" s="74"/>
      <c r="ADM4" s="74"/>
      <c r="ADN4" s="74"/>
      <c r="ADO4" s="74"/>
      <c r="ADP4" s="74"/>
      <c r="ADQ4" s="74"/>
      <c r="ADR4" s="74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68"/>
      <c r="AFA4" s="74"/>
      <c r="AFB4" s="74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>
        <v>6</v>
      </c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>
        <v>9</v>
      </c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71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6"/>
      <c r="AKP4" s="66"/>
      <c r="AKQ4" s="66"/>
      <c r="AKR4" s="66"/>
      <c r="AKS4" s="71"/>
      <c r="AKT4" s="71"/>
      <c r="AKU4" s="71"/>
      <c r="AKV4" s="71">
        <v>12</v>
      </c>
      <c r="AKW4" s="71"/>
      <c r="AKX4" s="71"/>
      <c r="AKY4" s="71"/>
      <c r="AKZ4" s="71"/>
      <c r="ALA4" s="71"/>
      <c r="ALB4" s="71"/>
      <c r="ALC4" s="71"/>
      <c r="ALD4" s="71"/>
      <c r="ALE4" s="71"/>
      <c r="ALF4" s="71"/>
      <c r="ALG4" s="71"/>
      <c r="ALH4" s="71"/>
      <c r="ALI4" s="71"/>
      <c r="ALJ4" s="71"/>
      <c r="ALK4" s="71"/>
      <c r="ALL4" s="71"/>
      <c r="ALM4" s="71"/>
      <c r="ALN4" s="71"/>
      <c r="ALO4" s="71"/>
      <c r="ALP4" s="71"/>
      <c r="ALQ4" s="71"/>
      <c r="ALR4" s="71"/>
      <c r="ALS4" s="71"/>
      <c r="ALT4" s="71"/>
      <c r="ALU4" s="71"/>
      <c r="ALV4" s="71"/>
      <c r="ALW4" s="71"/>
      <c r="ALX4" s="71"/>
      <c r="ALY4" s="71"/>
      <c r="ALZ4" s="71"/>
      <c r="AMA4" s="71"/>
      <c r="AMB4" s="71"/>
      <c r="AMC4" s="71"/>
      <c r="AMD4" s="71"/>
      <c r="AME4" s="71"/>
      <c r="AMF4" s="71"/>
      <c r="AMG4" s="71"/>
      <c r="AMH4" s="71"/>
      <c r="AMI4" s="71"/>
      <c r="AMJ4" s="71"/>
      <c r="AMK4" s="71"/>
      <c r="AML4" s="71"/>
      <c r="AMM4" s="71"/>
      <c r="AMN4" s="71"/>
      <c r="AMO4" s="71"/>
      <c r="AMP4" s="71"/>
      <c r="AMQ4" s="71"/>
      <c r="AMR4" s="71"/>
      <c r="AMS4" s="71"/>
      <c r="AMT4" s="71"/>
      <c r="AMU4" s="71"/>
      <c r="AMV4" s="71"/>
      <c r="AMW4" s="71"/>
      <c r="AMX4" s="71"/>
      <c r="AMY4" s="71"/>
      <c r="AMZ4" s="71"/>
      <c r="ANA4" s="71"/>
      <c r="ANB4" s="71"/>
      <c r="ANC4" s="71"/>
      <c r="AND4" s="71">
        <v>3</v>
      </c>
      <c r="ANE4" s="71"/>
      <c r="ANF4" s="71"/>
      <c r="ANG4" s="71"/>
      <c r="ANH4" s="71"/>
      <c r="ANI4" s="71"/>
      <c r="ANJ4" s="71"/>
      <c r="ANK4" s="71"/>
      <c r="ANL4" s="71"/>
      <c r="ANM4" s="71"/>
      <c r="ANN4" s="71"/>
      <c r="ANO4" s="71"/>
      <c r="ANP4" s="71"/>
      <c r="ANQ4" s="71"/>
      <c r="ANR4" s="71"/>
      <c r="ANS4" s="71"/>
      <c r="ANT4" s="71"/>
      <c r="ANU4" s="71"/>
      <c r="ANV4" s="71"/>
      <c r="ANW4" s="71"/>
      <c r="ANX4" s="71"/>
      <c r="ANY4" s="71"/>
      <c r="ANZ4" s="71"/>
      <c r="AOA4" s="71"/>
      <c r="AOB4" s="71"/>
      <c r="AOC4" s="71"/>
      <c r="AOD4" s="71"/>
      <c r="AOE4" s="71"/>
      <c r="AOF4" s="71"/>
      <c r="AOG4" s="71"/>
      <c r="AOH4" s="71"/>
      <c r="AOI4" s="71"/>
      <c r="AOJ4" s="71"/>
      <c r="AOK4" s="71"/>
      <c r="AOL4" s="71"/>
      <c r="AOM4" s="71"/>
      <c r="AON4" s="71"/>
      <c r="AOO4" s="71"/>
      <c r="AOP4" s="71"/>
      <c r="AOQ4" s="71"/>
      <c r="AOR4" s="71"/>
      <c r="AOS4" s="71"/>
      <c r="AOT4" s="71"/>
      <c r="AOU4" s="71"/>
      <c r="AOV4" s="71"/>
      <c r="AOW4" s="71"/>
      <c r="AOX4" s="71"/>
      <c r="AOY4" s="71"/>
      <c r="AOZ4" s="71"/>
      <c r="APA4" s="71"/>
      <c r="APB4" s="71"/>
      <c r="APC4" s="71"/>
      <c r="APD4" s="71"/>
      <c r="APE4" s="71"/>
      <c r="APF4" s="71"/>
      <c r="APG4" s="71"/>
      <c r="APH4" s="71"/>
      <c r="API4" s="71"/>
      <c r="APJ4" s="71"/>
      <c r="APK4" s="71"/>
      <c r="APL4" s="71"/>
      <c r="APM4" s="71"/>
      <c r="APN4" s="71"/>
      <c r="APO4" s="71"/>
      <c r="APP4" s="71"/>
      <c r="APQ4" s="71">
        <v>6</v>
      </c>
      <c r="APR4" s="71"/>
      <c r="APS4" s="71"/>
      <c r="APT4" s="71"/>
      <c r="APU4" s="71"/>
      <c r="APV4" s="71"/>
      <c r="APW4" s="71"/>
      <c r="APX4" s="71"/>
      <c r="APY4" s="71"/>
      <c r="APZ4" s="71"/>
      <c r="AQA4" s="71"/>
      <c r="AQB4" s="71"/>
      <c r="AQC4" s="71"/>
      <c r="AQD4" s="71"/>
      <c r="AQE4" s="71"/>
      <c r="AQF4" s="71"/>
      <c r="AQG4" s="71"/>
      <c r="AQH4" s="71"/>
      <c r="AQI4" s="71"/>
      <c r="AQJ4" s="71"/>
      <c r="AQK4" s="71"/>
      <c r="AQL4" s="71"/>
      <c r="AQM4" s="71"/>
      <c r="AQN4" s="71"/>
      <c r="AQO4" s="71"/>
      <c r="AQP4" s="71"/>
      <c r="AQQ4" s="71"/>
      <c r="AQR4" s="71"/>
      <c r="AQS4" s="71"/>
      <c r="AQT4" s="71"/>
      <c r="AQU4" s="71"/>
      <c r="AQV4" s="71"/>
      <c r="AQW4" s="71"/>
      <c r="AQX4" s="71"/>
      <c r="AQY4" s="71"/>
      <c r="AQZ4" s="71"/>
      <c r="ARA4" s="71"/>
      <c r="ARB4" s="71"/>
      <c r="ARC4" s="71"/>
      <c r="ARD4" s="71"/>
      <c r="ARE4" s="71"/>
      <c r="ARF4" s="71"/>
      <c r="ARG4" s="71"/>
      <c r="ARH4" s="71"/>
      <c r="ARI4" s="71"/>
      <c r="ARJ4" s="71"/>
      <c r="ARK4" s="71"/>
      <c r="ARL4" s="71"/>
      <c r="ARM4" s="71"/>
      <c r="ARN4" s="71"/>
      <c r="ARO4" s="71"/>
      <c r="ARP4" s="71"/>
      <c r="ARQ4" s="71"/>
      <c r="ARR4" s="71"/>
      <c r="ARS4" s="71"/>
      <c r="ART4" s="71"/>
      <c r="ARU4" s="71"/>
      <c r="ARV4" s="71"/>
      <c r="ARW4" s="71"/>
      <c r="ARX4" s="71"/>
      <c r="ARY4" s="71"/>
      <c r="ARZ4" s="71"/>
      <c r="ASA4" s="71">
        <v>9</v>
      </c>
      <c r="ASB4" s="71"/>
      <c r="ASC4" s="71"/>
      <c r="ASD4" s="71"/>
      <c r="ASE4" s="71"/>
      <c r="ASF4" s="71"/>
      <c r="ASG4" s="71"/>
      <c r="ASH4" s="71"/>
      <c r="ASI4" s="71"/>
      <c r="ASJ4" s="71"/>
      <c r="ASK4" s="71"/>
      <c r="ASL4" s="71"/>
      <c r="ASM4" s="71"/>
      <c r="ASN4" s="71"/>
      <c r="ASO4" s="71"/>
      <c r="ASP4" s="71"/>
      <c r="ASQ4" s="71"/>
      <c r="ASR4" s="71"/>
      <c r="ASS4" s="71"/>
      <c r="AST4" s="71"/>
      <c r="ASU4" s="71"/>
      <c r="ASV4" s="71"/>
      <c r="ASW4" s="71"/>
      <c r="ASX4" s="71"/>
      <c r="ASY4" s="71"/>
      <c r="ASZ4" s="71"/>
      <c r="ATA4" s="71"/>
      <c r="ATB4" s="71"/>
      <c r="ATC4" s="71"/>
      <c r="ATD4" s="71"/>
      <c r="ATE4" s="71"/>
      <c r="ATF4" s="71"/>
      <c r="ATG4" s="71"/>
      <c r="ATH4" s="71"/>
      <c r="ATI4" s="71"/>
      <c r="ATJ4" s="71"/>
      <c r="ATK4" s="71"/>
      <c r="ATL4" s="71"/>
      <c r="ATM4" s="71"/>
      <c r="ATN4" s="71"/>
      <c r="ATO4" s="71"/>
      <c r="ATP4" s="71"/>
      <c r="ATQ4" s="71"/>
      <c r="ATR4" s="71"/>
      <c r="ATS4" s="71"/>
      <c r="ATT4" s="71"/>
      <c r="ATU4" s="71"/>
      <c r="ATV4" s="71"/>
      <c r="ATW4" s="71"/>
      <c r="ATX4" s="71"/>
      <c r="ATY4" s="71"/>
      <c r="ATZ4" s="71"/>
      <c r="AUA4" s="71"/>
      <c r="AUB4" s="71"/>
      <c r="AUC4" s="71"/>
      <c r="AUD4" s="71"/>
      <c r="AUE4" s="71"/>
      <c r="AUF4" s="71"/>
      <c r="AUG4" s="71"/>
      <c r="AUH4" s="71"/>
      <c r="AUI4" s="71"/>
      <c r="AUJ4" s="71"/>
      <c r="AUK4" s="71"/>
      <c r="AUL4" s="71">
        <v>12</v>
      </c>
      <c r="AUM4" s="71"/>
      <c r="AUN4" s="71"/>
      <c r="AUO4" s="71"/>
      <c r="AUP4" s="71"/>
      <c r="AUQ4" s="71"/>
      <c r="AUR4" s="71"/>
      <c r="AUS4" s="71"/>
      <c r="AUT4" s="71"/>
      <c r="AUU4" s="71"/>
      <c r="AUV4" s="71"/>
      <c r="AUW4" s="71"/>
      <c r="AUX4" s="71"/>
      <c r="AUY4" s="71"/>
      <c r="AUZ4" s="71"/>
      <c r="AVA4" s="71"/>
      <c r="AVB4" s="71"/>
      <c r="AVC4" s="71"/>
      <c r="AVD4" s="71"/>
      <c r="AVE4" s="71"/>
      <c r="AVF4" s="71"/>
      <c r="AVG4" s="71"/>
      <c r="AVH4" s="71"/>
      <c r="AVI4" s="71"/>
      <c r="AVJ4" s="71"/>
      <c r="AVK4" s="71"/>
      <c r="AVL4" s="71"/>
      <c r="AVM4" s="71"/>
      <c r="AVN4" s="71"/>
      <c r="AVO4" s="71"/>
      <c r="AVP4" s="71"/>
      <c r="AVQ4" s="71"/>
      <c r="AVR4" s="71"/>
      <c r="AVS4" s="71"/>
      <c r="AVT4" s="71"/>
      <c r="AVU4" s="71"/>
      <c r="AVV4" s="71"/>
      <c r="AVW4" s="71"/>
      <c r="AVX4" s="71"/>
      <c r="AVY4" s="71"/>
      <c r="AVZ4" s="71"/>
      <c r="AWA4" s="71"/>
      <c r="AWB4" s="71"/>
      <c r="AWC4" s="71"/>
      <c r="AWD4" s="71"/>
      <c r="AWE4" s="71"/>
      <c r="AWF4" s="71"/>
      <c r="AWG4" s="71"/>
      <c r="AWH4" s="71"/>
      <c r="AWI4" s="71"/>
      <c r="AWJ4" s="71"/>
      <c r="AWK4" s="71"/>
      <c r="AWL4" s="71"/>
      <c r="AWM4" s="71"/>
      <c r="AWN4" s="71"/>
      <c r="AWO4" s="71"/>
      <c r="AWP4" s="71"/>
      <c r="AWQ4" s="71"/>
      <c r="AWR4" s="71"/>
      <c r="AWS4" s="71"/>
      <c r="AWT4" s="71"/>
      <c r="AWU4" s="71">
        <v>3</v>
      </c>
      <c r="AWV4" s="71"/>
      <c r="AWW4" s="71"/>
      <c r="AWX4" s="71"/>
      <c r="AWY4" s="71"/>
      <c r="AWZ4" s="71"/>
      <c r="AXA4" s="71"/>
      <c r="AXB4" s="71"/>
      <c r="AXC4" s="71"/>
      <c r="AXD4" s="71"/>
      <c r="AXE4" s="71"/>
      <c r="AXF4" s="71"/>
      <c r="AXG4" s="71"/>
      <c r="AXH4" s="71"/>
      <c r="AXI4" s="71"/>
      <c r="AXJ4" s="71"/>
      <c r="AXK4" s="71"/>
      <c r="AXL4" s="71"/>
      <c r="AXM4" s="71"/>
      <c r="AXN4" s="71"/>
      <c r="AXO4" s="71"/>
      <c r="AXP4" s="71"/>
      <c r="AXQ4" s="71"/>
      <c r="AXR4" s="71"/>
      <c r="AXS4" s="71"/>
      <c r="AXT4" s="71"/>
      <c r="AXU4" s="71"/>
      <c r="AXV4" s="71"/>
      <c r="AXW4" s="71"/>
      <c r="AXX4" s="71"/>
      <c r="AXY4" s="71"/>
      <c r="AXZ4" s="71"/>
      <c r="AYA4" s="71"/>
      <c r="AYB4" s="71"/>
      <c r="AYC4" s="71"/>
      <c r="AYD4" s="71"/>
      <c r="AYE4" s="71"/>
      <c r="AYF4" s="71"/>
      <c r="AYG4" s="71"/>
      <c r="AYH4" s="71"/>
      <c r="AYI4" s="71"/>
      <c r="AYJ4" s="71"/>
      <c r="AYK4" s="71"/>
      <c r="AYL4" s="71"/>
      <c r="AYM4" s="71"/>
      <c r="AYN4" s="71"/>
      <c r="AYO4" s="71"/>
      <c r="AYP4" s="71"/>
      <c r="AYQ4" s="71"/>
      <c r="AYR4" s="71"/>
      <c r="AYS4" s="71"/>
      <c r="AYT4" s="71"/>
      <c r="AYU4" s="71"/>
      <c r="AYV4" s="71"/>
      <c r="AYW4" s="71"/>
      <c r="AYX4" s="71"/>
      <c r="AYY4" s="71"/>
      <c r="AYZ4" s="71"/>
      <c r="AZA4" s="71"/>
      <c r="AZB4" s="71"/>
      <c r="AZC4" s="71"/>
      <c r="AZD4" s="71"/>
      <c r="AZE4" s="71"/>
      <c r="AZF4" s="71"/>
      <c r="AZG4" s="71"/>
      <c r="AZH4" s="71">
        <v>6</v>
      </c>
      <c r="AZI4" s="71"/>
      <c r="AZJ4" s="71"/>
      <c r="AZK4" s="71"/>
      <c r="AZL4" s="71"/>
      <c r="AZM4" s="71"/>
      <c r="AZN4" s="71"/>
      <c r="AZO4" s="71"/>
      <c r="AZP4" s="71"/>
      <c r="AZQ4" s="71"/>
      <c r="AZR4" s="71"/>
      <c r="AZS4" s="71"/>
      <c r="AZT4" s="71"/>
      <c r="AZU4" s="71"/>
      <c r="AZV4" s="71"/>
      <c r="AZW4" s="71"/>
      <c r="AZX4" s="71"/>
      <c r="AZY4" s="71"/>
      <c r="AZZ4" s="71"/>
      <c r="BAA4" s="71"/>
      <c r="BAB4" s="71"/>
      <c r="BAC4" s="71"/>
      <c r="BAD4" s="71"/>
      <c r="BAE4" s="71"/>
      <c r="BAF4" s="71"/>
      <c r="BAG4" s="71"/>
      <c r="BAH4" s="71"/>
      <c r="BAI4" s="71"/>
      <c r="BAJ4" s="71"/>
      <c r="BAK4" s="71"/>
      <c r="BAL4" s="71"/>
      <c r="BAM4" s="71"/>
      <c r="BAN4" s="71"/>
      <c r="BAO4" s="71"/>
      <c r="BAP4" s="71"/>
      <c r="BAQ4" s="71"/>
      <c r="BAR4" s="71"/>
      <c r="BAS4" s="71"/>
      <c r="BAT4" s="71"/>
      <c r="BAU4" s="71"/>
      <c r="BAV4" s="71"/>
      <c r="BAW4" s="71"/>
      <c r="BAX4" s="71"/>
      <c r="BAY4" s="71"/>
      <c r="BAZ4" s="71"/>
      <c r="BBA4" s="71"/>
      <c r="BBB4" s="71"/>
      <c r="BBC4" s="71"/>
      <c r="BBD4" s="71"/>
      <c r="BBE4" s="71"/>
      <c r="BBF4" s="71"/>
      <c r="BBG4" s="71"/>
      <c r="BBH4" s="71"/>
      <c r="BBI4" s="71"/>
      <c r="BBJ4" s="71"/>
      <c r="BBK4" s="71"/>
      <c r="BBL4" s="71"/>
      <c r="BBM4" s="71"/>
      <c r="BBN4" s="71"/>
      <c r="BBO4" s="75"/>
      <c r="BBP4" s="71">
        <v>9</v>
      </c>
      <c r="BBQ4" s="71"/>
      <c r="BBR4" s="71"/>
      <c r="BBS4" s="71"/>
      <c r="BBT4" s="71"/>
      <c r="BBU4" s="71"/>
      <c r="BBV4" s="71"/>
      <c r="BBW4" s="71"/>
      <c r="BBX4" s="71"/>
      <c r="BBY4" s="71"/>
      <c r="BBZ4" s="71"/>
      <c r="BCA4" s="71"/>
      <c r="BCB4" s="71"/>
      <c r="BCC4" s="71"/>
      <c r="BCD4" s="71"/>
      <c r="BCE4" s="71"/>
      <c r="BCF4" s="71"/>
      <c r="BCG4" s="71"/>
      <c r="BCH4" s="71"/>
      <c r="BCI4" s="71"/>
      <c r="BCJ4" s="71"/>
      <c r="BCK4" s="71"/>
      <c r="BCL4" s="71"/>
      <c r="BCM4" s="71"/>
      <c r="BCN4" s="71"/>
      <c r="BCO4" s="71"/>
      <c r="BCP4" s="71"/>
      <c r="BCQ4" s="71"/>
      <c r="BCR4" s="71"/>
      <c r="BCS4" s="71"/>
      <c r="BCT4" s="71"/>
      <c r="BCU4" s="71"/>
      <c r="BCV4" s="71"/>
      <c r="BCW4" s="71"/>
      <c r="BCX4" s="71"/>
      <c r="BCY4" s="71"/>
      <c r="BCZ4" s="71"/>
      <c r="BDA4" s="71"/>
      <c r="BDB4" s="71"/>
      <c r="BDC4" s="71"/>
      <c r="BDD4" s="71"/>
      <c r="BDE4" s="71"/>
      <c r="BDF4" s="71"/>
      <c r="BDG4" s="71"/>
      <c r="BDH4" s="71"/>
      <c r="BDI4" s="71"/>
      <c r="BDJ4" s="71"/>
      <c r="BDK4" s="71"/>
      <c r="BDL4" s="71"/>
      <c r="BDM4" s="71"/>
      <c r="BDN4" s="71"/>
      <c r="BDO4" s="71"/>
      <c r="BDP4" s="71"/>
      <c r="BDQ4" s="71"/>
      <c r="BDR4" s="71"/>
      <c r="BDS4" s="71"/>
      <c r="BDT4" s="71"/>
      <c r="BDU4" s="71"/>
      <c r="BDV4" s="71"/>
      <c r="BDW4" s="71"/>
      <c r="BDX4" s="71"/>
      <c r="BDY4" s="71"/>
      <c r="BDZ4" s="71"/>
      <c r="BEA4" s="71">
        <v>12</v>
      </c>
      <c r="BEB4" s="71"/>
      <c r="BEC4" s="71"/>
      <c r="BED4" s="71"/>
      <c r="BEE4" s="71"/>
      <c r="BEF4" s="71"/>
      <c r="BEG4" s="71"/>
      <c r="BEH4" s="71"/>
      <c r="BEI4" s="71"/>
      <c r="BEJ4" s="71"/>
      <c r="BEK4" s="71"/>
      <c r="BEL4" s="71"/>
      <c r="BEM4" s="71"/>
      <c r="BEN4" s="71"/>
      <c r="BEO4" s="71"/>
      <c r="BEP4" s="71"/>
      <c r="BEQ4" s="71"/>
      <c r="BER4" s="71"/>
      <c r="BES4" s="71"/>
      <c r="BET4" s="71"/>
      <c r="BEU4" s="71"/>
      <c r="BEV4" s="71"/>
      <c r="BEW4" s="204" t="s">
        <v>130</v>
      </c>
      <c r="BEX4" s="204"/>
      <c r="BEY4" s="204"/>
      <c r="BEZ4" s="204"/>
      <c r="BFA4" s="204"/>
      <c r="BFB4" s="204"/>
      <c r="BFC4" s="204"/>
      <c r="BFD4" s="204"/>
      <c r="BFE4" s="204"/>
      <c r="BFF4" s="204"/>
      <c r="BFG4" s="204"/>
      <c r="BFH4" s="204"/>
      <c r="BFI4" s="204"/>
      <c r="BFJ4" s="204"/>
      <c r="BFK4" s="204"/>
      <c r="BFL4" s="204"/>
      <c r="BFM4" s="204"/>
      <c r="BFN4" s="204"/>
      <c r="BFO4" s="204"/>
      <c r="BFP4" s="204"/>
      <c r="BFQ4" s="204"/>
      <c r="BFR4" s="204"/>
      <c r="BFS4" s="204"/>
      <c r="BFT4" s="204"/>
      <c r="BFU4" s="204"/>
      <c r="BFV4" s="204"/>
      <c r="BFW4" s="204"/>
      <c r="BFX4" s="204"/>
      <c r="BFY4" s="204"/>
      <c r="BFZ4" s="204"/>
      <c r="BGA4" s="204"/>
      <c r="BGB4" s="204"/>
      <c r="BGC4" s="204"/>
      <c r="BGD4" s="204"/>
      <c r="BGE4" s="204"/>
      <c r="BGF4" s="204"/>
      <c r="BGG4" s="204"/>
      <c r="BGH4" s="204"/>
      <c r="BGI4" s="204"/>
      <c r="BGJ4" s="204" t="s">
        <v>4</v>
      </c>
      <c r="BGK4" s="204"/>
      <c r="BGL4" s="204"/>
      <c r="BGM4" s="204"/>
      <c r="BGN4" s="204"/>
      <c r="BGO4" s="204"/>
      <c r="BGP4" s="204"/>
      <c r="BGQ4" s="204"/>
      <c r="BGR4" s="204"/>
      <c r="BGS4" s="204"/>
      <c r="BGT4" s="204"/>
      <c r="BGU4" s="204"/>
      <c r="BGV4" s="204"/>
      <c r="BGW4" s="204"/>
      <c r="BGX4" s="204"/>
      <c r="BGY4" s="204"/>
      <c r="BGZ4" s="204"/>
      <c r="BHA4" s="204"/>
      <c r="BHB4" s="204"/>
      <c r="BHC4" s="204"/>
      <c r="BHD4" s="204"/>
      <c r="BHE4" s="204"/>
      <c r="BHF4" s="204"/>
      <c r="BHG4" s="204"/>
      <c r="BHH4" s="204"/>
      <c r="BHI4" s="204"/>
      <c r="BHJ4" s="204"/>
      <c r="BHK4" s="204"/>
      <c r="BHL4" s="204"/>
      <c r="BHM4" s="204"/>
      <c r="BHN4" s="204"/>
      <c r="BHO4" s="204"/>
      <c r="BHP4" s="204"/>
      <c r="BHQ4" s="204"/>
      <c r="BHR4" s="204"/>
      <c r="BHS4" s="204"/>
      <c r="BHT4" s="204"/>
      <c r="BHU4" s="204"/>
      <c r="BHV4" s="204"/>
      <c r="BHW4" s="204"/>
      <c r="BHX4" s="204"/>
      <c r="BHY4" s="204"/>
      <c r="BHZ4" s="204"/>
      <c r="BIA4" s="204"/>
      <c r="BIB4" s="204"/>
      <c r="BIC4" s="204"/>
      <c r="BID4" s="204"/>
      <c r="BIE4" s="204"/>
      <c r="BIF4" s="204"/>
      <c r="BIG4" s="204"/>
      <c r="BIH4" s="204"/>
      <c r="BII4" s="204"/>
      <c r="BIJ4" s="204"/>
      <c r="BIK4" s="204"/>
      <c r="BIL4" s="204"/>
      <c r="BIM4" s="204"/>
      <c r="BIN4" s="204"/>
      <c r="BIO4" s="204"/>
      <c r="BIP4" s="204"/>
      <c r="BIQ4" s="204"/>
      <c r="BIR4" s="204"/>
      <c r="BIS4" s="204"/>
      <c r="BIT4" s="204"/>
      <c r="BIU4" s="204"/>
      <c r="BIV4" s="267" t="s">
        <v>4</v>
      </c>
      <c r="BIW4" s="268"/>
      <c r="BIX4" s="268"/>
      <c r="BIY4" s="268"/>
      <c r="BIZ4" s="268"/>
      <c r="BJA4" s="269" t="s">
        <v>4</v>
      </c>
      <c r="BJB4" s="204"/>
      <c r="BJC4" s="204"/>
      <c r="BJD4" s="204"/>
      <c r="BJE4" s="204"/>
      <c r="BJF4" s="204"/>
      <c r="BJG4" s="204"/>
      <c r="BJH4" s="204"/>
      <c r="BJI4" s="204"/>
      <c r="BJJ4" s="204"/>
      <c r="BJK4" s="204"/>
      <c r="BJL4" s="204"/>
      <c r="BJM4" s="204"/>
      <c r="BJN4" s="204"/>
      <c r="BJO4" s="204"/>
      <c r="BJP4" s="204"/>
      <c r="BJQ4" s="204"/>
      <c r="BJR4" s="204"/>
      <c r="BJS4" s="204"/>
      <c r="BJT4" s="204"/>
      <c r="BJU4" s="204"/>
      <c r="BJV4" s="204"/>
      <c r="BJW4" s="204"/>
      <c r="BJX4" s="204"/>
      <c r="BJY4" s="204"/>
      <c r="BJZ4" s="204"/>
      <c r="BKA4" s="204"/>
      <c r="BKB4" s="204"/>
      <c r="BKC4" s="204"/>
      <c r="BKD4" s="204"/>
      <c r="BKE4" s="204"/>
      <c r="BKF4" s="204"/>
      <c r="BKG4" s="204"/>
      <c r="BKH4" s="204"/>
      <c r="BKI4" s="204"/>
      <c r="BKJ4" s="204"/>
      <c r="BKK4" s="204"/>
      <c r="BKL4" s="204"/>
      <c r="BKM4" s="204"/>
      <c r="BKN4" s="204"/>
      <c r="BKO4" s="204"/>
      <c r="BKP4" s="204"/>
      <c r="BKQ4" s="204"/>
      <c r="BKR4" s="204"/>
      <c r="BKS4" s="204"/>
      <c r="BKT4" s="204"/>
      <c r="BKU4" s="204"/>
      <c r="BKV4" s="204" t="s">
        <v>130</v>
      </c>
      <c r="BKW4" s="204"/>
      <c r="BKX4" s="204"/>
      <c r="BKY4" s="204"/>
      <c r="BKZ4" s="267" t="s">
        <v>4</v>
      </c>
      <c r="BLA4" s="268"/>
      <c r="BLB4" s="268"/>
      <c r="BLC4" s="268"/>
      <c r="BLD4" s="268" t="s">
        <v>4</v>
      </c>
      <c r="BLE4" s="268"/>
      <c r="BLF4" s="268"/>
      <c r="BLG4" s="268"/>
      <c r="BLH4" s="269" t="s">
        <v>4</v>
      </c>
      <c r="BLI4" s="204"/>
      <c r="BLJ4" s="204"/>
      <c r="BLK4" s="204"/>
      <c r="BLL4" s="204"/>
      <c r="BLM4" s="204"/>
      <c r="BLN4" s="204"/>
      <c r="BLO4" s="204"/>
      <c r="BLP4" s="204"/>
      <c r="BLQ4" s="204"/>
      <c r="BLR4" s="204"/>
      <c r="BLS4" s="204"/>
      <c r="BLT4" s="204"/>
      <c r="BLU4" s="204"/>
      <c r="BLV4" s="204"/>
      <c r="BLW4" s="204"/>
      <c r="BLX4" s="204"/>
      <c r="BLY4" s="204"/>
      <c r="BLZ4" s="204"/>
      <c r="BMA4" s="204"/>
      <c r="BMB4" s="204"/>
      <c r="BMC4" s="204"/>
      <c r="BMD4" s="204"/>
      <c r="BME4" s="204"/>
      <c r="BMF4" s="204"/>
      <c r="BMG4" s="204"/>
      <c r="BMH4" s="204"/>
      <c r="BMI4" s="204"/>
      <c r="BMJ4" s="204"/>
      <c r="BMK4" s="204"/>
      <c r="BML4" s="204"/>
      <c r="BMM4" s="204"/>
      <c r="BMN4" s="204"/>
      <c r="BMO4" s="204"/>
      <c r="BMP4" s="204"/>
      <c r="BMQ4" s="204"/>
      <c r="BMR4" s="204"/>
      <c r="BMS4" s="204"/>
      <c r="BMT4" s="204"/>
      <c r="BMU4" s="204"/>
      <c r="BMV4" s="204"/>
      <c r="BMW4" s="204"/>
      <c r="BMX4" s="204"/>
      <c r="BMY4" s="204"/>
      <c r="BMZ4" s="204"/>
      <c r="BNA4" s="204"/>
      <c r="BNB4" s="204"/>
      <c r="BNC4" s="204"/>
      <c r="BND4" s="204"/>
      <c r="BNE4" s="204"/>
      <c r="BNF4" s="204"/>
      <c r="BNG4" s="204"/>
      <c r="BNH4" s="204"/>
      <c r="BNI4" s="267"/>
      <c r="BNJ4" s="269"/>
      <c r="BNK4" s="267"/>
      <c r="BNL4" s="268"/>
      <c r="BNM4" s="268"/>
      <c r="BNN4" s="268" t="s">
        <v>130</v>
      </c>
      <c r="BNO4" s="268">
        <v>12</v>
      </c>
      <c r="BNP4" s="268"/>
      <c r="BNQ4" s="269"/>
      <c r="BNR4" s="204"/>
      <c r="BNS4" s="204"/>
      <c r="BNT4" s="204"/>
      <c r="BNU4" s="204"/>
      <c r="BNV4" s="204"/>
      <c r="BNW4" s="204"/>
      <c r="BNX4" s="204"/>
      <c r="BNY4" s="204"/>
      <c r="BNZ4" s="204"/>
      <c r="BOA4" s="204"/>
      <c r="BOB4" s="204"/>
      <c r="BOC4" s="204"/>
      <c r="BOD4" s="204"/>
      <c r="BOE4" s="204"/>
      <c r="BOF4" s="204"/>
      <c r="BOG4" s="204"/>
      <c r="BOH4" s="204"/>
      <c r="BOI4" s="204"/>
      <c r="BOJ4" s="204"/>
      <c r="BOK4" s="204"/>
      <c r="BOL4" s="204"/>
      <c r="BOM4" s="204"/>
      <c r="BON4" s="204"/>
      <c r="BOO4" s="204"/>
      <c r="BOP4" s="204"/>
      <c r="BOQ4" s="204"/>
      <c r="BOR4" s="204"/>
      <c r="BOS4" s="204"/>
      <c r="BOT4" s="204"/>
      <c r="BOU4" s="204"/>
      <c r="BOV4" s="204"/>
      <c r="BOW4" s="204"/>
      <c r="BOX4" s="204"/>
      <c r="BOY4" s="204"/>
      <c r="BOZ4" s="204"/>
      <c r="BPA4" s="204"/>
      <c r="BPB4" s="204"/>
      <c r="BPC4" s="204"/>
      <c r="BPD4" s="204"/>
      <c r="BPE4" s="204"/>
      <c r="BPF4" s="204"/>
      <c r="BPG4" s="204"/>
      <c r="BPH4" s="204"/>
      <c r="BPI4" s="204"/>
      <c r="BPJ4" s="204"/>
      <c r="BPK4" s="204"/>
      <c r="BPL4" s="204"/>
      <c r="BPM4" s="204"/>
      <c r="BPN4" s="204"/>
      <c r="BPO4" s="204"/>
      <c r="BPP4" s="204"/>
      <c r="BPQ4" s="204"/>
      <c r="BPR4" s="204"/>
      <c r="BPS4" s="204"/>
      <c r="BPT4" s="204"/>
      <c r="BPU4" s="204"/>
      <c r="BPV4" s="204"/>
      <c r="BPW4" s="204">
        <v>3</v>
      </c>
      <c r="BPX4" s="204"/>
      <c r="BPY4" s="204"/>
      <c r="BPZ4" s="204"/>
      <c r="BQA4" s="204"/>
      <c r="BQB4" s="204"/>
      <c r="BQC4" s="204"/>
      <c r="BQD4" s="204"/>
      <c r="BQE4" s="204"/>
      <c r="BQF4" s="204"/>
      <c r="BQG4" s="204"/>
      <c r="BQH4" s="204"/>
      <c r="BQI4" s="204"/>
      <c r="BQJ4" s="204"/>
      <c r="BQK4" s="204"/>
      <c r="BQL4" s="204"/>
      <c r="BQM4" s="204"/>
      <c r="BQN4" s="204"/>
      <c r="BQO4" s="204"/>
      <c r="BQP4" s="204"/>
      <c r="BQQ4" s="204"/>
      <c r="BQR4" s="204"/>
      <c r="BQS4" s="204"/>
      <c r="BQT4" s="204"/>
      <c r="BQU4" s="204"/>
      <c r="BQV4" s="204"/>
      <c r="BQW4" s="204"/>
      <c r="BQX4" s="204"/>
      <c r="BQY4" s="204"/>
      <c r="BQZ4" s="204"/>
      <c r="BRA4" s="204"/>
      <c r="BRB4" s="204"/>
      <c r="BRC4" s="204"/>
      <c r="BRD4" s="204"/>
      <c r="BRE4" s="204"/>
      <c r="BRF4" s="204"/>
      <c r="BRG4" s="204"/>
      <c r="BRH4" s="204"/>
      <c r="BRI4" s="204"/>
      <c r="BRJ4" s="204"/>
      <c r="BRK4" s="204"/>
      <c r="BRL4" s="204"/>
      <c r="BRM4" s="204"/>
      <c r="BRN4" s="204"/>
      <c r="BRO4" s="204"/>
      <c r="BRP4" s="204"/>
      <c r="BRQ4" s="204"/>
      <c r="BRR4" s="204"/>
      <c r="BRS4" s="204"/>
      <c r="BRT4" s="204"/>
      <c r="BRU4" s="204"/>
      <c r="BRV4" s="204"/>
      <c r="BRW4" s="204"/>
      <c r="BRX4" s="204"/>
      <c r="BRY4" s="204"/>
      <c r="BRZ4" s="204"/>
      <c r="BSA4" s="204"/>
      <c r="BSB4" s="204"/>
      <c r="BSC4" s="204"/>
      <c r="BSD4" s="204"/>
      <c r="BSE4" s="204"/>
      <c r="BSF4" s="204"/>
      <c r="BSG4" s="204"/>
      <c r="BSH4" s="204"/>
      <c r="BSI4" s="267"/>
      <c r="BSJ4" s="268">
        <v>6</v>
      </c>
      <c r="BSK4" s="268"/>
      <c r="BSL4" s="268"/>
      <c r="BSM4" s="268"/>
      <c r="BSN4" s="269"/>
      <c r="BSO4" s="204"/>
      <c r="BSP4" s="204"/>
      <c r="BSQ4" s="204"/>
      <c r="BSR4" s="204"/>
      <c r="BSS4" s="204"/>
      <c r="BST4" s="204"/>
      <c r="BSU4" s="204"/>
      <c r="BSV4" s="204"/>
      <c r="BSW4" s="204"/>
      <c r="BSX4" s="204"/>
      <c r="BSY4" s="204"/>
      <c r="BSZ4" s="204"/>
      <c r="BTA4" s="204"/>
      <c r="BTB4" s="204"/>
      <c r="BTC4" s="204"/>
      <c r="BTD4" s="204"/>
      <c r="BTE4" s="204"/>
      <c r="BTF4" s="204"/>
      <c r="BTG4" s="204"/>
      <c r="BTH4" s="204"/>
      <c r="BTI4" s="204"/>
      <c r="BTJ4" s="204"/>
      <c r="BTK4" s="204"/>
      <c r="BTL4" s="204"/>
      <c r="BTM4" s="204"/>
      <c r="BTN4" s="204"/>
      <c r="BTO4" s="204"/>
      <c r="BTP4" s="204"/>
      <c r="BTQ4" s="204"/>
      <c r="BTR4" s="204"/>
      <c r="BTS4" s="204"/>
      <c r="BTT4" s="204"/>
      <c r="BTU4" s="204"/>
      <c r="BTV4" s="204"/>
      <c r="BTW4" s="204"/>
      <c r="BTX4" s="204"/>
      <c r="BTY4" s="204"/>
      <c r="BTZ4" s="204"/>
      <c r="BUA4" s="204"/>
      <c r="BUB4" s="204"/>
      <c r="BUC4" s="204"/>
      <c r="BUD4" s="204"/>
      <c r="BUE4" s="204"/>
      <c r="BUF4" s="204"/>
      <c r="BUG4" s="204"/>
      <c r="BUH4" s="204"/>
      <c r="BUI4" s="204" t="s">
        <v>130</v>
      </c>
      <c r="BUJ4" s="204"/>
      <c r="BUK4" s="204"/>
      <c r="BUL4" s="204"/>
      <c r="BUM4" s="267"/>
      <c r="BUN4" s="268"/>
      <c r="BUO4" s="268"/>
      <c r="BUP4" s="268"/>
      <c r="BUQ4" s="268">
        <v>9</v>
      </c>
      <c r="BUR4" s="268"/>
      <c r="BUS4" s="268"/>
      <c r="BUT4" s="268"/>
      <c r="BUU4" s="269"/>
      <c r="BUV4" s="204"/>
      <c r="BUW4" s="204"/>
      <c r="BUX4" s="204"/>
      <c r="BUY4" s="204"/>
      <c r="BUZ4" s="204"/>
      <c r="BVA4" s="204"/>
      <c r="BVB4" s="204"/>
      <c r="BVC4" s="204"/>
      <c r="BVD4" s="204"/>
      <c r="BVE4" s="204"/>
      <c r="BVF4" s="204"/>
      <c r="BVG4" s="204"/>
      <c r="BVH4" s="204"/>
      <c r="BVI4" s="204"/>
      <c r="BVJ4" s="204"/>
      <c r="BVK4" s="204"/>
      <c r="BVL4" s="204"/>
      <c r="BVM4" s="204"/>
      <c r="BVN4" s="204"/>
      <c r="BVO4" s="204"/>
      <c r="BVP4" s="204"/>
      <c r="BVQ4" s="204"/>
      <c r="BVR4" s="204"/>
      <c r="BVS4" s="204"/>
      <c r="BVT4" s="204"/>
      <c r="BVU4" s="204"/>
      <c r="BVV4" s="204"/>
      <c r="BVW4" s="204"/>
      <c r="BVX4" s="204"/>
      <c r="BVY4" s="204"/>
      <c r="BVZ4" s="204"/>
      <c r="BWA4" s="204"/>
      <c r="BWB4" s="204"/>
      <c r="BWC4" s="204"/>
      <c r="BWD4" s="204"/>
      <c r="BWE4" s="204"/>
      <c r="BWF4" s="204"/>
      <c r="BWG4" s="204"/>
      <c r="BWH4" s="204"/>
      <c r="BWI4" s="204"/>
      <c r="BWJ4" s="204"/>
      <c r="BWK4" s="204"/>
      <c r="BWL4" s="204"/>
      <c r="BWM4" s="204"/>
      <c r="BWN4" s="204"/>
      <c r="BWO4" s="204"/>
      <c r="BWP4" s="204"/>
      <c r="BWQ4" s="204"/>
      <c r="BWR4" s="204"/>
      <c r="BWS4" s="204"/>
      <c r="BWT4" s="204"/>
      <c r="BWU4" s="204"/>
      <c r="BWV4" s="204"/>
      <c r="BWW4" s="204"/>
      <c r="BWX4" s="267"/>
      <c r="BWY4" s="268"/>
      <c r="BWZ4" s="268"/>
      <c r="BXA4" s="268" t="s">
        <v>130</v>
      </c>
      <c r="BXB4" s="268"/>
      <c r="BXC4" s="268"/>
      <c r="BXD4" s="269">
        <v>12</v>
      </c>
      <c r="BXE4" s="204"/>
      <c r="BXF4" s="204"/>
      <c r="BXG4" s="204"/>
      <c r="BXH4" s="204"/>
      <c r="BXI4" s="204"/>
      <c r="BXJ4" s="204"/>
      <c r="BXK4" s="204"/>
      <c r="BXL4" s="204"/>
      <c r="BXM4" s="204"/>
      <c r="BXN4" s="204"/>
      <c r="BXO4" s="204"/>
      <c r="BXP4" s="204"/>
      <c r="BXQ4" s="204"/>
      <c r="BXR4" s="204"/>
      <c r="BXS4" s="204"/>
      <c r="BXT4" s="204"/>
      <c r="BXU4" s="204"/>
      <c r="BXV4" s="204"/>
      <c r="BXW4" s="204"/>
      <c r="BXX4" s="204"/>
      <c r="BXY4" s="204"/>
      <c r="BXZ4" s="204"/>
      <c r="BYA4" s="204"/>
      <c r="BYB4" s="204"/>
      <c r="BYC4" s="204"/>
      <c r="BYD4" s="204"/>
      <c r="BYE4" s="204"/>
      <c r="BYF4" s="204"/>
      <c r="BYG4" s="204"/>
      <c r="BYH4" s="204"/>
      <c r="BYI4" s="204"/>
      <c r="BYJ4" s="204"/>
      <c r="BYK4" s="204"/>
      <c r="BYL4" s="204"/>
      <c r="BYM4" s="204"/>
      <c r="BYN4" s="204"/>
      <c r="BYO4" s="204"/>
      <c r="BYP4" s="204"/>
      <c r="BYQ4" s="204"/>
      <c r="BYR4" s="204"/>
      <c r="BYS4" s="204"/>
      <c r="BYT4" s="204"/>
      <c r="BYU4" s="204"/>
      <c r="BYV4" s="204"/>
      <c r="BYW4" s="204"/>
      <c r="BYX4" s="204"/>
      <c r="BYY4" s="204"/>
      <c r="BYZ4" s="204"/>
      <c r="BZA4" s="204"/>
      <c r="BZB4" s="204"/>
      <c r="BZC4" s="204"/>
      <c r="BZD4" s="204"/>
      <c r="BZE4" s="204"/>
      <c r="BZF4" s="204"/>
      <c r="BZG4" s="204"/>
      <c r="BZH4" s="204"/>
      <c r="BZI4" s="204"/>
      <c r="BZJ4" s="204"/>
      <c r="BZK4" s="204">
        <v>3</v>
      </c>
      <c r="BZL4" s="204"/>
      <c r="BZM4" s="204"/>
      <c r="BZN4" s="204"/>
      <c r="BZO4" s="204"/>
      <c r="BZP4" s="204"/>
      <c r="BZQ4" s="204"/>
      <c r="BZR4" s="204"/>
      <c r="BZS4" s="204"/>
      <c r="BZT4" s="204"/>
      <c r="BZU4" s="204"/>
      <c r="BZV4" s="204"/>
      <c r="BZW4" s="204"/>
      <c r="BZX4" s="204"/>
      <c r="BZY4" s="204"/>
      <c r="BZZ4" s="204"/>
      <c r="CAA4" s="204"/>
      <c r="CAB4" s="204"/>
      <c r="CAC4" s="204"/>
      <c r="CAD4" s="204"/>
      <c r="CAE4" s="204"/>
      <c r="CAF4" s="204"/>
      <c r="CAG4" s="204"/>
      <c r="CAH4" s="204"/>
      <c r="CAI4" s="204"/>
      <c r="CAJ4" s="204"/>
      <c r="CAK4" s="204"/>
      <c r="CAL4" s="204"/>
      <c r="CAM4" s="204"/>
      <c r="CAN4" s="204"/>
      <c r="CAO4" s="204"/>
      <c r="CAP4" s="204"/>
      <c r="CAQ4" s="204"/>
      <c r="CAR4" s="204"/>
      <c r="CAS4" s="204"/>
      <c r="CAT4" s="204"/>
      <c r="CAU4" s="204"/>
      <c r="CAV4" s="204"/>
      <c r="CAW4" s="204"/>
      <c r="CAX4" s="204"/>
      <c r="CAY4" s="204"/>
      <c r="CAZ4" s="204"/>
      <c r="CBA4" s="204"/>
      <c r="CBB4" s="204"/>
      <c r="CBC4" s="204"/>
      <c r="CBD4" s="204"/>
      <c r="CBE4" s="204"/>
      <c r="CBF4" s="204"/>
      <c r="CBG4" s="204"/>
      <c r="CBH4" s="204"/>
      <c r="CBI4" s="204"/>
      <c r="CBJ4" s="204"/>
      <c r="CBK4" s="204"/>
      <c r="CBL4" s="204"/>
      <c r="CBM4" s="204"/>
      <c r="CBN4" s="204"/>
      <c r="CBO4" s="204"/>
      <c r="CBP4" s="204"/>
      <c r="CBQ4" s="204"/>
      <c r="CBR4" s="204"/>
      <c r="CBS4" s="204"/>
      <c r="CBT4" s="204"/>
      <c r="CBU4" s="204"/>
      <c r="CBV4" s="204"/>
      <c r="CBW4" s="267"/>
      <c r="CBX4" s="268">
        <v>6</v>
      </c>
      <c r="CBY4" s="268"/>
      <c r="CBZ4" s="268"/>
      <c r="CCA4" s="268"/>
      <c r="CCB4" s="269"/>
      <c r="CCC4" s="204"/>
      <c r="CCD4" s="204"/>
      <c r="CCE4" s="204"/>
      <c r="CCF4" s="204"/>
      <c r="CCG4" s="204"/>
      <c r="CCH4" s="204"/>
      <c r="CCI4" s="204"/>
      <c r="CCJ4" s="204"/>
      <c r="CCK4" s="204"/>
      <c r="CCL4" s="204"/>
      <c r="CCM4" s="204"/>
      <c r="CCN4" s="204"/>
      <c r="CCO4" s="204"/>
      <c r="CCP4" s="204"/>
      <c r="CCQ4" s="204"/>
      <c r="CCR4" s="204"/>
      <c r="CCS4" s="204"/>
      <c r="CCT4" s="204"/>
      <c r="CCU4" s="204"/>
      <c r="CCV4" s="204"/>
      <c r="CCW4" s="204"/>
      <c r="CCX4" s="204"/>
      <c r="CCY4" s="204"/>
      <c r="CCZ4" s="204"/>
      <c r="CDA4" s="204"/>
      <c r="CDB4" s="204"/>
      <c r="CDC4" s="204"/>
      <c r="CDD4" s="204"/>
      <c r="CDE4" s="204"/>
      <c r="CDF4" s="204"/>
      <c r="CDG4" s="204"/>
      <c r="CDH4" s="204"/>
      <c r="CDI4" s="204"/>
      <c r="CDJ4" s="204"/>
      <c r="CDK4" s="204"/>
      <c r="CDL4" s="204"/>
      <c r="CDM4" s="204"/>
      <c r="CDN4" s="204"/>
      <c r="CDO4" s="204"/>
      <c r="CDP4" s="204"/>
      <c r="CDQ4" s="204"/>
      <c r="CDR4" s="204"/>
      <c r="CDS4" s="204"/>
      <c r="CDT4" s="204"/>
      <c r="CDU4" s="204"/>
      <c r="CDV4" s="204"/>
      <c r="CDW4" s="204" t="s">
        <v>130</v>
      </c>
      <c r="CDX4" s="204"/>
      <c r="CDY4" s="204"/>
      <c r="CDZ4" s="204"/>
      <c r="CEA4" s="267"/>
      <c r="CEB4" s="268"/>
      <c r="CEC4" s="268"/>
      <c r="CED4" s="268"/>
      <c r="CEE4" s="268"/>
      <c r="CEF4" s="268">
        <v>9</v>
      </c>
      <c r="CEG4" s="268"/>
      <c r="CEH4" s="268"/>
      <c r="CEI4" s="269"/>
      <c r="CEJ4" s="204"/>
      <c r="CEK4" s="204"/>
      <c r="CEL4" s="204"/>
      <c r="CEM4" s="204"/>
      <c r="CEN4" s="204"/>
      <c r="CEO4" s="204"/>
      <c r="CEP4" s="204"/>
      <c r="CEQ4" s="204"/>
      <c r="CER4" s="204"/>
      <c r="CES4" s="204"/>
      <c r="CET4" s="204"/>
      <c r="CEU4" s="204"/>
      <c r="CEV4" s="204"/>
      <c r="CEW4" s="204"/>
      <c r="CEX4" s="204"/>
      <c r="CEY4" s="204"/>
      <c r="CEZ4" s="204"/>
      <c r="CFA4" s="204"/>
      <c r="CFB4" s="204"/>
      <c r="CFC4" s="204"/>
      <c r="CFD4" s="204"/>
      <c r="CFE4" s="204"/>
      <c r="CFF4" s="204"/>
      <c r="CFG4" s="204"/>
      <c r="CFH4" s="204"/>
      <c r="CFI4" s="204"/>
      <c r="CFJ4" s="204"/>
      <c r="CFK4" s="204"/>
      <c r="CFL4" s="204"/>
      <c r="CFM4" s="204"/>
      <c r="CFN4" s="204"/>
      <c r="CFO4" s="204"/>
      <c r="CFP4" s="204"/>
      <c r="CFQ4" s="204"/>
      <c r="CFR4" s="204"/>
      <c r="CFS4" s="204"/>
      <c r="CFT4" s="204"/>
      <c r="CFU4" s="204"/>
      <c r="CFV4" s="204"/>
      <c r="CFW4" s="204"/>
      <c r="CFX4" s="204"/>
      <c r="CFY4" s="204"/>
      <c r="CFZ4" s="204"/>
      <c r="CGA4" s="204"/>
      <c r="CGB4" s="204"/>
      <c r="CGC4" s="204"/>
      <c r="CGD4" s="204"/>
      <c r="CGE4" s="204"/>
      <c r="CGF4" s="204"/>
      <c r="CGG4" s="204"/>
      <c r="CGH4" s="204"/>
      <c r="CGI4" s="204"/>
      <c r="CGJ4" s="267"/>
      <c r="CGK4" s="268"/>
      <c r="CGL4" s="267"/>
      <c r="CGM4" s="268"/>
      <c r="CGN4" s="268"/>
      <c r="CGO4" s="268" t="s">
        <v>130</v>
      </c>
      <c r="CGP4" s="268"/>
      <c r="CGQ4" s="268"/>
      <c r="CGR4" s="269">
        <v>12</v>
      </c>
      <c r="CGS4" s="204"/>
      <c r="CGT4" s="204"/>
      <c r="CGU4" s="204"/>
      <c r="CGV4" s="204"/>
      <c r="CGW4" s="204"/>
      <c r="CGX4" s="204"/>
      <c r="CGY4" s="204"/>
      <c r="CGZ4" s="204"/>
      <c r="CHA4" s="204"/>
      <c r="CHB4" s="204"/>
      <c r="CHC4" s="204"/>
      <c r="CHD4" s="204"/>
      <c r="CHE4" s="204"/>
      <c r="CHF4" s="204"/>
      <c r="CHG4" s="204"/>
      <c r="CHH4" s="204"/>
      <c r="CHI4" s="204"/>
      <c r="CHJ4" s="204"/>
      <c r="CHK4" s="204"/>
      <c r="CHL4" s="204"/>
      <c r="CHM4" s="204"/>
      <c r="CHN4" s="204"/>
      <c r="CHO4" s="204"/>
      <c r="CHP4" s="204"/>
      <c r="CHQ4" s="204"/>
      <c r="CHR4" s="204"/>
      <c r="CHS4" s="204"/>
      <c r="CHT4" s="204"/>
      <c r="CHU4" s="204"/>
      <c r="CHV4" s="204"/>
      <c r="CHW4" s="204"/>
      <c r="CHX4" s="204"/>
      <c r="CHY4" s="204"/>
      <c r="CHZ4" s="204"/>
      <c r="CIA4" s="204"/>
      <c r="CIB4" s="204"/>
      <c r="CIC4" s="204"/>
      <c r="CID4" s="204"/>
      <c r="CIE4" s="204"/>
      <c r="CIF4" s="204"/>
      <c r="CIG4" s="204"/>
      <c r="CIH4" s="204"/>
      <c r="CII4" s="204"/>
      <c r="CIJ4" s="204"/>
      <c r="CIK4" s="204"/>
      <c r="CIL4" s="204"/>
      <c r="CIM4" s="204"/>
      <c r="CIN4" s="204"/>
      <c r="CIO4" s="204"/>
      <c r="CIP4" s="204"/>
      <c r="CIQ4" s="204"/>
      <c r="CIR4" s="204"/>
      <c r="CIS4" s="204"/>
      <c r="CIT4" s="204"/>
      <c r="CIU4" s="204"/>
      <c r="CIV4" s="204"/>
      <c r="CIW4" s="204"/>
      <c r="CIX4" s="204"/>
      <c r="CIY4" s="204"/>
      <c r="CIZ4" s="204"/>
      <c r="CJA4" s="204"/>
      <c r="CJB4" s="270">
        <v>3</v>
      </c>
      <c r="CJC4" s="204"/>
      <c r="CJD4" s="204"/>
      <c r="CJE4" s="204"/>
      <c r="CJF4" s="204"/>
      <c r="CJG4" s="204"/>
      <c r="CJH4" s="204"/>
      <c r="CJI4" s="204"/>
      <c r="CJJ4" s="204"/>
      <c r="CJK4" s="204"/>
      <c r="CJL4" s="204"/>
      <c r="CJM4" s="204"/>
      <c r="CJN4" s="204"/>
      <c r="CJO4" s="204"/>
      <c r="CJP4" s="204"/>
      <c r="CJQ4" s="204"/>
      <c r="CJR4" s="204"/>
      <c r="CJS4" s="204"/>
      <c r="CJT4" s="204"/>
      <c r="CJU4" s="204"/>
      <c r="CJV4" s="204"/>
      <c r="CJW4" s="204"/>
      <c r="CJX4" s="204"/>
      <c r="CJY4" s="204"/>
      <c r="CJZ4" s="204"/>
      <c r="CKA4" s="204"/>
      <c r="CKB4" s="204"/>
      <c r="CKC4" s="204"/>
      <c r="CKD4" s="204"/>
      <c r="CKE4" s="204"/>
      <c r="CKF4" s="204"/>
      <c r="CKG4" s="204"/>
      <c r="CKH4" s="204"/>
      <c r="CKI4" s="204"/>
      <c r="CKJ4" s="204"/>
      <c r="CKK4" s="204"/>
      <c r="CKL4" s="204"/>
      <c r="CKM4" s="204"/>
      <c r="CKN4" s="204"/>
      <c r="CKO4" s="204"/>
      <c r="CKP4" s="204"/>
      <c r="CKQ4" s="204"/>
      <c r="CKR4" s="204"/>
      <c r="CKS4" s="204"/>
      <c r="CKT4" s="204"/>
      <c r="CKU4" s="204"/>
      <c r="CKV4" s="204"/>
      <c r="CKW4" s="204"/>
      <c r="CKX4" s="204"/>
      <c r="CKY4" s="204"/>
      <c r="CKZ4" s="204"/>
      <c r="CLA4" s="204"/>
      <c r="CLB4" s="204"/>
      <c r="CLC4" s="204"/>
      <c r="CLD4" s="204"/>
      <c r="CLE4" s="204"/>
      <c r="CLF4" s="204"/>
      <c r="CLG4" s="204"/>
      <c r="CLH4" s="204"/>
      <c r="CLI4" s="204"/>
      <c r="CLJ4" s="204"/>
      <c r="CLK4" s="204"/>
      <c r="CLL4" s="204"/>
      <c r="CLM4" s="204"/>
      <c r="CLN4" s="267">
        <v>6</v>
      </c>
      <c r="CLO4" s="268"/>
      <c r="CLP4" s="268"/>
      <c r="CLQ4" s="268"/>
      <c r="CLR4" s="268"/>
      <c r="CLS4" s="269"/>
      <c r="CLT4" s="204"/>
      <c r="CLU4" s="204"/>
      <c r="CLV4" s="204"/>
      <c r="CLW4" s="204"/>
      <c r="CLX4" s="204"/>
      <c r="CLY4" s="204"/>
      <c r="CLZ4" s="204"/>
      <c r="CMA4" s="204"/>
      <c r="CMB4" s="204"/>
      <c r="CMC4" s="204"/>
      <c r="CMD4" s="71"/>
      <c r="CME4" s="71"/>
      <c r="CNV4" s="271">
        <v>9</v>
      </c>
      <c r="CNW4" s="272"/>
      <c r="CNX4" s="272"/>
      <c r="CNY4" s="272"/>
      <c r="CNZ4" s="273"/>
      <c r="COA4" s="272"/>
      <c r="COB4" s="272"/>
      <c r="COC4" s="272"/>
      <c r="COD4" s="274"/>
      <c r="CPM4" s="237"/>
      <c r="CPP4" s="237"/>
      <c r="CPS4" s="237"/>
      <c r="CQB4" s="237"/>
      <c r="CQG4">
        <v>12</v>
      </c>
      <c r="CQI4" s="237"/>
      <c r="CRY4" s="322"/>
      <c r="CSS4" s="525">
        <v>3</v>
      </c>
      <c r="CSV4" s="184"/>
      <c r="CVA4" s="525">
        <v>6</v>
      </c>
    </row>
    <row r="5" spans="1:2601">
      <c r="A5" s="220" t="s">
        <v>292</v>
      </c>
      <c r="B5" s="63">
        <v>2.3670331066912502E-3</v>
      </c>
      <c r="C5" s="221">
        <f t="shared" ref="C5:BN5" si="0">C7/B7-1</f>
        <v>5.0768393637308229E-3</v>
      </c>
      <c r="D5" s="221">
        <f t="shared" si="0"/>
        <v>3.6530496394255874E-3</v>
      </c>
      <c r="E5" s="221">
        <f t="shared" si="0"/>
        <v>8.0807763410790656E-3</v>
      </c>
      <c r="F5" s="221">
        <f t="shared" si="0"/>
        <v>5.2470258195236319E-4</v>
      </c>
      <c r="G5" s="221">
        <f t="shared" si="0"/>
        <v>2.7519458333991054E-4</v>
      </c>
      <c r="H5" s="221">
        <f t="shared" si="0"/>
        <v>1.6351404663523805E-3</v>
      </c>
      <c r="I5" s="221">
        <f t="shared" si="0"/>
        <v>1.9952425126581463E-3</v>
      </c>
      <c r="J5" s="221">
        <f t="shared" si="0"/>
        <v>2.8601870241642402E-3</v>
      </c>
      <c r="K5" s="221">
        <f t="shared" si="0"/>
        <v>6.3435741656658884E-4</v>
      </c>
      <c r="L5" s="221">
        <f t="shared" si="0"/>
        <v>-3.7831151427688559E-3</v>
      </c>
      <c r="M5" s="221">
        <f t="shared" si="0"/>
        <v>2.0280827374978827E-3</v>
      </c>
      <c r="N5" s="221">
        <f t="shared" si="0"/>
        <v>2.0756100331478233E-3</v>
      </c>
      <c r="O5" s="221">
        <f t="shared" si="0"/>
        <v>8.1924979389946806E-4</v>
      </c>
      <c r="P5" s="221">
        <f t="shared" si="0"/>
        <v>1.0502525239524108E-3</v>
      </c>
      <c r="Q5" s="221">
        <f t="shared" si="0"/>
        <v>-1.9028712784729951E-4</v>
      </c>
      <c r="R5" s="221">
        <f t="shared" si="0"/>
        <v>-2.0575496641028757E-5</v>
      </c>
      <c r="S5" s="221">
        <f t="shared" si="0"/>
        <v>3.03494820012018E-4</v>
      </c>
      <c r="T5" s="221">
        <f t="shared" si="0"/>
        <v>-4.9881467235068921E-4</v>
      </c>
      <c r="U5" s="221">
        <f t="shared" si="0"/>
        <v>1.69784527998873E-4</v>
      </c>
      <c r="V5" s="221">
        <f t="shared" si="0"/>
        <v>4.1667309680692988E-4</v>
      </c>
      <c r="W5" s="221">
        <f t="shared" si="0"/>
        <v>-2.7766636843240544E-4</v>
      </c>
      <c r="X5" s="221">
        <f t="shared" si="0"/>
        <v>1.0235361889479044E-3</v>
      </c>
      <c r="Y5" s="221">
        <f t="shared" si="0"/>
        <v>-8.2210221813538986E-5</v>
      </c>
      <c r="Z5" s="221">
        <f t="shared" si="0"/>
        <v>1.7830807730452314E-3</v>
      </c>
      <c r="AA5" s="221">
        <f t="shared" si="0"/>
        <v>-2.3082368148386045E-4</v>
      </c>
      <c r="AB5" s="221">
        <f t="shared" si="0"/>
        <v>1.0261198815857409E-3</v>
      </c>
      <c r="AC5" s="221">
        <f t="shared" si="0"/>
        <v>2.6036728187834868E-3</v>
      </c>
      <c r="AD5" s="221">
        <f t="shared" si="0"/>
        <v>7.2079624981458146E-4</v>
      </c>
      <c r="AE5" s="221">
        <f t="shared" si="0"/>
        <v>1.8747637389020522E-3</v>
      </c>
      <c r="AF5" s="221">
        <f t="shared" si="0"/>
        <v>8.6679413639378922E-5</v>
      </c>
      <c r="AG5" s="221">
        <f t="shared" si="0"/>
        <v>1.8659950444064322E-3</v>
      </c>
      <c r="AH5" s="221">
        <f t="shared" si="0"/>
        <v>1.7963645245995252E-3</v>
      </c>
      <c r="AI5" s="221">
        <f t="shared" si="0"/>
        <v>2.5195442469558849E-3</v>
      </c>
      <c r="AJ5" s="221">
        <f t="shared" si="0"/>
        <v>5.6749950597145826E-4</v>
      </c>
      <c r="AK5" s="221">
        <f t="shared" si="0"/>
        <v>6.3807483706312951E-4</v>
      </c>
      <c r="AL5" s="221">
        <f t="shared" si="0"/>
        <v>3.5122346213214417E-3</v>
      </c>
      <c r="AM5" s="221">
        <f t="shared" si="0"/>
        <v>-4.7203828754999178E-3</v>
      </c>
      <c r="AN5" s="221">
        <f t="shared" si="0"/>
        <v>5.0163919474233154E-4</v>
      </c>
      <c r="AO5" s="221">
        <f t="shared" si="0"/>
        <v>-1.3674209428116146E-4</v>
      </c>
      <c r="AP5" s="221">
        <f t="shared" si="0"/>
        <v>1.8741294162341049E-3</v>
      </c>
      <c r="AQ5" s="221">
        <f t="shared" si="0"/>
        <v>6.3196744103732883E-4</v>
      </c>
      <c r="AR5" s="221">
        <f t="shared" si="0"/>
        <v>2.6475343573160171E-3</v>
      </c>
      <c r="AS5" s="221">
        <f t="shared" si="0"/>
        <v>5.391949366067017E-4</v>
      </c>
      <c r="AT5" s="221">
        <f t="shared" si="0"/>
        <v>4.7343000035260374E-4</v>
      </c>
      <c r="AU5" s="221">
        <f t="shared" si="0"/>
        <v>7.7021822849809851E-4</v>
      </c>
      <c r="AV5" s="221">
        <f t="shared" si="0"/>
        <v>2.816929747784247E-4</v>
      </c>
      <c r="AW5" s="221">
        <f t="shared" si="0"/>
        <v>-1.7600852887034169E-4</v>
      </c>
      <c r="AX5" s="221">
        <f t="shared" si="0"/>
        <v>-3.8225722893692193E-4</v>
      </c>
      <c r="AY5" s="221">
        <f t="shared" si="0"/>
        <v>-1.172368334985463E-3</v>
      </c>
      <c r="AZ5" s="221">
        <f t="shared" si="0"/>
        <v>1.6724598257016332E-3</v>
      </c>
      <c r="BA5" s="221">
        <f t="shared" si="0"/>
        <v>3.8221301334728786E-4</v>
      </c>
      <c r="BB5" s="221">
        <f t="shared" si="0"/>
        <v>3.7201258810171112E-4</v>
      </c>
      <c r="BC5" s="221">
        <f t="shared" si="0"/>
        <v>-1.0553188067863317E-4</v>
      </c>
      <c r="BD5" s="221">
        <f t="shared" si="0"/>
        <v>-1.5881711405180132E-3</v>
      </c>
      <c r="BE5" s="221">
        <f t="shared" si="0"/>
        <v>3.0605824167526663E-3</v>
      </c>
      <c r="BF5" s="221">
        <f t="shared" si="0"/>
        <v>6.4738561599497757E-4</v>
      </c>
      <c r="BG5" s="221">
        <f t="shared" si="0"/>
        <v>-2.2117236398652151E-3</v>
      </c>
      <c r="BH5" s="221">
        <f t="shared" si="0"/>
        <v>-2.1965207513406915E-3</v>
      </c>
      <c r="BI5" s="221">
        <f t="shared" si="0"/>
        <v>-1.5364155676678148E-3</v>
      </c>
      <c r="BJ5" s="221">
        <f t="shared" si="0"/>
        <v>1.3117466916234832E-3</v>
      </c>
      <c r="BK5" s="221">
        <f t="shared" si="0"/>
        <v>-8.2632552187000829E-4</v>
      </c>
      <c r="BL5" s="221">
        <f t="shared" si="0"/>
        <v>1.1850432414715062E-3</v>
      </c>
      <c r="BM5" s="221">
        <f t="shared" si="0"/>
        <v>2.2665457842241388E-4</v>
      </c>
      <c r="BN5" s="221">
        <f t="shared" si="0"/>
        <v>9.5676914167786009E-5</v>
      </c>
      <c r="BO5" s="221">
        <f t="shared" ref="BO5:DZ5" si="1">BO7/BN7-1</f>
        <v>2.064409578861337E-4</v>
      </c>
      <c r="BP5" s="221">
        <f t="shared" si="1"/>
        <v>-1.4598907598983857E-4</v>
      </c>
      <c r="BQ5" s="221">
        <f t="shared" si="1"/>
        <v>-1.0573166310867688E-4</v>
      </c>
      <c r="BR5" s="221">
        <f t="shared" si="1"/>
        <v>-4.2800674740051114E-4</v>
      </c>
      <c r="BS5" s="221">
        <f t="shared" si="1"/>
        <v>-4.7856531157108861E-4</v>
      </c>
      <c r="BT5" s="221">
        <f t="shared" si="1"/>
        <v>1.8647783685699082E-4</v>
      </c>
      <c r="BU5" s="221">
        <f t="shared" si="1"/>
        <v>-7.7096728679981741E-4</v>
      </c>
      <c r="BV5" s="221">
        <f t="shared" si="1"/>
        <v>-1.2002077670588696E-3</v>
      </c>
      <c r="BW5" s="221">
        <f t="shared" si="1"/>
        <v>-4.9580684738539382E-3</v>
      </c>
      <c r="BX5" s="221">
        <f t="shared" si="1"/>
        <v>-2.2326072285738796E-4</v>
      </c>
      <c r="BY5" s="221">
        <f t="shared" si="1"/>
        <v>-2.5376202197580078E-4</v>
      </c>
      <c r="BZ5" s="221">
        <f t="shared" si="1"/>
        <v>-2.6347183795719653E-3</v>
      </c>
      <c r="CA5" s="221">
        <f t="shared" si="1"/>
        <v>-3.3084604969824127E-4</v>
      </c>
      <c r="CB5" s="221">
        <f t="shared" si="1"/>
        <v>-6.1099485236837392E-4</v>
      </c>
      <c r="CC5" s="221">
        <f t="shared" si="1"/>
        <v>5.2475787264172347E-4</v>
      </c>
      <c r="CD5" s="221">
        <f t="shared" si="1"/>
        <v>-4.1245722665794737E-4</v>
      </c>
      <c r="CE5" s="221">
        <f t="shared" si="1"/>
        <v>-3.5659159564549459E-4</v>
      </c>
      <c r="CF5" s="221">
        <f t="shared" si="1"/>
        <v>-9.7842870465203458E-4</v>
      </c>
      <c r="CG5" s="221">
        <f t="shared" si="1"/>
        <v>-6.0191490555550065E-4</v>
      </c>
      <c r="CH5" s="221">
        <f t="shared" si="1"/>
        <v>-5.8186124140613416E-4</v>
      </c>
      <c r="CI5" s="221">
        <f t="shared" si="1"/>
        <v>-1.991736845599501E-3</v>
      </c>
      <c r="CJ5" s="221">
        <f t="shared" si="1"/>
        <v>-6.4476842067562323E-4</v>
      </c>
      <c r="CK5" s="221">
        <f t="shared" si="1"/>
        <v>-2.2632659644739039E-3</v>
      </c>
      <c r="CL5" s="221">
        <f t="shared" si="1"/>
        <v>-4.8755202693340216E-4</v>
      </c>
      <c r="CM5" s="221">
        <f t="shared" si="1"/>
        <v>-1.0834069296965509E-3</v>
      </c>
      <c r="CN5" s="221">
        <f t="shared" si="1"/>
        <v>-6.78506258192213E-4</v>
      </c>
      <c r="CO5" s="221">
        <f t="shared" si="1"/>
        <v>-4.0635142711664685E-4</v>
      </c>
      <c r="CP5" s="221">
        <f t="shared" si="1"/>
        <v>2.7787211707686055E-4</v>
      </c>
      <c r="CQ5" s="221">
        <f t="shared" si="1"/>
        <v>-3.5496018272740404E-4</v>
      </c>
      <c r="CR5" s="221">
        <f t="shared" si="1"/>
        <v>-1.2659595819245473E-3</v>
      </c>
      <c r="CS5" s="221">
        <f t="shared" si="1"/>
        <v>-6.6985103543526492E-5</v>
      </c>
      <c r="CT5" s="221">
        <f t="shared" si="1"/>
        <v>-7.7810986292903284E-4</v>
      </c>
      <c r="CU5" s="221">
        <f t="shared" si="1"/>
        <v>-1.1964375041900732E-3</v>
      </c>
      <c r="CV5" s="221">
        <f t="shared" si="1"/>
        <v>-7.9513829726807206E-4</v>
      </c>
      <c r="CW5" s="221">
        <f t="shared" si="1"/>
        <v>-3.7928308263099897E-3</v>
      </c>
      <c r="CX5" s="221">
        <f t="shared" si="1"/>
        <v>-1.4938611642780764E-3</v>
      </c>
      <c r="CY5" s="221">
        <f t="shared" si="1"/>
        <v>-3.8753045438725264E-3</v>
      </c>
      <c r="CZ5" s="221">
        <f t="shared" si="1"/>
        <v>-1.7835258533023257E-3</v>
      </c>
      <c r="DA5" s="221">
        <f t="shared" si="1"/>
        <v>-3.5577520858041112E-3</v>
      </c>
      <c r="DB5" s="221">
        <f t="shared" si="1"/>
        <v>-2.8311977014868761E-3</v>
      </c>
      <c r="DC5" s="221">
        <f t="shared" si="1"/>
        <v>-2.9128459661815764E-3</v>
      </c>
      <c r="DD5" s="221">
        <f t="shared" si="1"/>
        <v>-2.9371750387581219E-3</v>
      </c>
      <c r="DE5" s="221">
        <f t="shared" si="1"/>
        <v>-6.8224729084359614E-3</v>
      </c>
      <c r="DF5" s="221">
        <f t="shared" si="1"/>
        <v>-4.3772065753949763E-3</v>
      </c>
      <c r="DG5" s="221">
        <f t="shared" si="1"/>
        <v>-1.7222106338483645E-3</v>
      </c>
      <c r="DH5" s="221">
        <f t="shared" si="1"/>
        <v>-1.6394584429431092E-3</v>
      </c>
      <c r="DI5" s="221">
        <f t="shared" si="1"/>
        <v>1.0733010985219948E-4</v>
      </c>
      <c r="DJ5" s="221">
        <f t="shared" si="1"/>
        <v>-7.7269385762035458E-4</v>
      </c>
      <c r="DK5" s="221">
        <f t="shared" si="1"/>
        <v>5.3485986778865069E-3</v>
      </c>
      <c r="DL5" s="221">
        <f t="shared" si="1"/>
        <v>5.6139263833174802E-3</v>
      </c>
      <c r="DM5" s="221">
        <f t="shared" si="1"/>
        <v>8.66336633663356E-3</v>
      </c>
      <c r="DN5" s="221">
        <f t="shared" si="1"/>
        <v>7.5673398457041241E-3</v>
      </c>
      <c r="DO5" s="221">
        <f t="shared" si="1"/>
        <v>2.1219660067317569E-3</v>
      </c>
      <c r="DP5" s="221">
        <f t="shared" si="1"/>
        <v>3.0458229458949493E-3</v>
      </c>
      <c r="DQ5" s="221">
        <f t="shared" si="1"/>
        <v>2.9533802685079991E-3</v>
      </c>
      <c r="DR5" s="221">
        <f t="shared" si="1"/>
        <v>1.5708434859245113E-3</v>
      </c>
      <c r="DS5" s="221">
        <f t="shared" si="1"/>
        <v>5.5022697509743423E-3</v>
      </c>
      <c r="DT5" s="221">
        <f t="shared" si="1"/>
        <v>3.2791779919283393E-3</v>
      </c>
      <c r="DU5" s="221">
        <f t="shared" si="1"/>
        <v>2.1858147804179051E-3</v>
      </c>
      <c r="DV5" s="221">
        <f t="shared" si="1"/>
        <v>5.3092633077169715E-3</v>
      </c>
      <c r="DW5" s="221">
        <f t="shared" si="1"/>
        <v>2.9690969463627148E-3</v>
      </c>
      <c r="DX5" s="221">
        <f t="shared" si="1"/>
        <v>4.1078709651212186E-3</v>
      </c>
      <c r="DY5" s="221">
        <f t="shared" si="1"/>
        <v>-3.8432752796491165E-4</v>
      </c>
      <c r="DZ5" s="221">
        <f t="shared" si="1"/>
        <v>-2.3473228378324551E-3</v>
      </c>
      <c r="EA5" s="221">
        <f t="shared" ref="EA5:GL5" si="2">EA7/DZ7-1</f>
        <v>2.3325625735259869E-4</v>
      </c>
      <c r="EB5" s="221">
        <f t="shared" si="2"/>
        <v>-2.783213521652339E-3</v>
      </c>
      <c r="EC5" s="221">
        <f t="shared" si="2"/>
        <v>2.3232759716325102E-3</v>
      </c>
      <c r="ED5" s="221">
        <f t="shared" si="2"/>
        <v>9.2817074284101686E-4</v>
      </c>
      <c r="EE5" s="221">
        <f t="shared" si="2"/>
        <v>5.0469989105375035E-3</v>
      </c>
      <c r="EF5" s="221">
        <f t="shared" si="2"/>
        <v>4.3863850641057134E-4</v>
      </c>
      <c r="EG5" s="221">
        <f t="shared" si="2"/>
        <v>-3.9510552946155908E-3</v>
      </c>
      <c r="EH5" s="221">
        <f t="shared" si="2"/>
        <v>-8.3483434862685613E-4</v>
      </c>
      <c r="EI5" s="221">
        <f t="shared" si="2"/>
        <v>1.7723403501130885E-3</v>
      </c>
      <c r="EJ5" s="221">
        <f t="shared" si="2"/>
        <v>4.3421338630837969E-3</v>
      </c>
      <c r="EK5" s="221">
        <f t="shared" si="2"/>
        <v>-9.1600901916577548E-4</v>
      </c>
      <c r="EL5" s="221">
        <f t="shared" si="2"/>
        <v>-1.1082788429572776E-4</v>
      </c>
      <c r="EM5" s="221">
        <f t="shared" si="2"/>
        <v>-3.0430664436428279E-3</v>
      </c>
      <c r="EN5" s="221">
        <f t="shared" si="2"/>
        <v>1.8293915504346003E-3</v>
      </c>
      <c r="EO5" s="221">
        <f t="shared" si="2"/>
        <v>1.3317056930417515E-3</v>
      </c>
      <c r="EP5" s="221">
        <f t="shared" si="2"/>
        <v>0</v>
      </c>
      <c r="EQ5" s="221">
        <f t="shared" si="2"/>
        <v>6.0955336362633616E-4</v>
      </c>
      <c r="ER5" s="221">
        <f t="shared" si="2"/>
        <v>8.8608295951697613E-4</v>
      </c>
      <c r="ES5" s="221">
        <f t="shared" si="2"/>
        <v>-2.012042071797282E-5</v>
      </c>
      <c r="ET5" s="221">
        <f t="shared" si="2"/>
        <v>-7.5453095840560813E-5</v>
      </c>
      <c r="EU5" s="221">
        <f t="shared" si="2"/>
        <v>4.0244687701251891E-5</v>
      </c>
      <c r="EV5" s="221">
        <f t="shared" si="2"/>
        <v>2.5151917582189043E-4</v>
      </c>
      <c r="EW5" s="221">
        <f t="shared" si="2"/>
        <v>2.9168887860708814E-4</v>
      </c>
      <c r="EX5" s="221">
        <f t="shared" si="2"/>
        <v>7.9939668174966449E-4</v>
      </c>
      <c r="EY5" s="221">
        <f t="shared" si="2"/>
        <v>2.9639453629326518E-4</v>
      </c>
      <c r="EZ5" s="221">
        <f t="shared" si="2"/>
        <v>4.9217047178062856E-4</v>
      </c>
      <c r="FA5" s="221">
        <f t="shared" si="2"/>
        <v>3.8651513934628845E-4</v>
      </c>
      <c r="FB5" s="221">
        <f t="shared" si="2"/>
        <v>-6.8241232757804138E-4</v>
      </c>
      <c r="FC5" s="221">
        <f t="shared" si="2"/>
        <v>8.2849209417701353E-4</v>
      </c>
      <c r="FD5" s="221">
        <f t="shared" si="2"/>
        <v>-6.6726201824185427E-4</v>
      </c>
      <c r="FE5" s="221">
        <f t="shared" si="2"/>
        <v>4.0162860398917921E-4</v>
      </c>
      <c r="FF5" s="221">
        <f t="shared" si="2"/>
        <v>-1.555686032448711E-3</v>
      </c>
      <c r="FG5" s="221">
        <f t="shared" si="2"/>
        <v>4.8753763338171829E-4</v>
      </c>
      <c r="FH5" s="221">
        <f t="shared" si="2"/>
        <v>1.0499557913352664E-3</v>
      </c>
      <c r="FI5" s="221">
        <f t="shared" si="2"/>
        <v>-2.358668105286732E-4</v>
      </c>
      <c r="FJ5" s="221">
        <f t="shared" si="2"/>
        <v>-1.5058880221663351E-4</v>
      </c>
      <c r="FK5" s="221">
        <f t="shared" si="2"/>
        <v>-1.9579492740529059E-4</v>
      </c>
      <c r="FL5" s="221">
        <f t="shared" si="2"/>
        <v>3.4145288201292701E-4</v>
      </c>
      <c r="FM5" s="221">
        <f t="shared" si="2"/>
        <v>-1.3051095037064364E-4</v>
      </c>
      <c r="FN5" s="221">
        <f t="shared" si="2"/>
        <v>1.0141020427629766E-3</v>
      </c>
      <c r="FO5" s="221">
        <f t="shared" si="2"/>
        <v>-3.2598937776151526E-4</v>
      </c>
      <c r="FP5" s="221">
        <f t="shared" si="2"/>
        <v>-1.911422379194061E-3</v>
      </c>
      <c r="FQ5" s="221">
        <f t="shared" si="2"/>
        <v>1.9502681618721596E-3</v>
      </c>
      <c r="FR5" s="221">
        <f t="shared" si="2"/>
        <v>7.7256879123099864E-4</v>
      </c>
      <c r="FS5" s="221">
        <f t="shared" si="2"/>
        <v>4.2107584879369497E-4</v>
      </c>
      <c r="FT5" s="221">
        <f t="shared" si="2"/>
        <v>7.6663676950294857E-4</v>
      </c>
      <c r="FU5" s="221">
        <f t="shared" si="2"/>
        <v>-1.6622773199282959E-3</v>
      </c>
      <c r="FV5" s="221">
        <f t="shared" si="2"/>
        <v>-3.7363210527899815E-3</v>
      </c>
      <c r="FW5" s="221">
        <f t="shared" si="2"/>
        <v>1.8122416926336093E-3</v>
      </c>
      <c r="FX5" s="221">
        <f t="shared" si="2"/>
        <v>1.2110005075147701E-3</v>
      </c>
      <c r="FY5" s="221">
        <f t="shared" si="2"/>
        <v>5.4705144291089525E-4</v>
      </c>
      <c r="FZ5" s="221">
        <f t="shared" si="2"/>
        <v>3.5112535677006562E-5</v>
      </c>
      <c r="GA5" s="221">
        <f t="shared" si="2"/>
        <v>7.574009610464838E-4</v>
      </c>
      <c r="GB5" s="221">
        <f t="shared" si="2"/>
        <v>5.5133146548813627E-5</v>
      </c>
      <c r="GC5" s="221">
        <f t="shared" si="2"/>
        <v>4.9617096347387424E-4</v>
      </c>
      <c r="GD5" s="221">
        <f t="shared" si="2"/>
        <v>2.4545777875739638E-4</v>
      </c>
      <c r="GE5" s="221">
        <f t="shared" si="2"/>
        <v>-1.4373284721247437E-3</v>
      </c>
      <c r="GF5" s="221">
        <f t="shared" si="2"/>
        <v>1.5547497605183924E-3</v>
      </c>
      <c r="GG5" s="221">
        <f t="shared" si="2"/>
        <v>-8.0120581475107144E-5</v>
      </c>
      <c r="GH5" s="221">
        <f t="shared" si="2"/>
        <v>-2.8044450453967862E-4</v>
      </c>
      <c r="GI5" s="221">
        <f t="shared" si="2"/>
        <v>2.103923817919906E-4</v>
      </c>
      <c r="GJ5" s="221">
        <f t="shared" si="2"/>
        <v>-1.7529010512407073E-4</v>
      </c>
      <c r="GK5" s="221">
        <f t="shared" si="2"/>
        <v>-6.4117334722535446E-4</v>
      </c>
      <c r="GL5" s="221">
        <f t="shared" si="2"/>
        <v>4.6615139394301508E-4</v>
      </c>
      <c r="GM5" s="221">
        <f t="shared" ref="GM5:IX5" si="3">GM7/GL7-1</f>
        <v>-1.2024108337216344E-3</v>
      </c>
      <c r="GN5" s="221">
        <f t="shared" si="3"/>
        <v>4.3138258117281225E-4</v>
      </c>
      <c r="GO5" s="221">
        <f t="shared" si="3"/>
        <v>9.0250444984896205E-5</v>
      </c>
      <c r="GP5" s="221">
        <f t="shared" si="3"/>
        <v>-1.0026922286343609E-4</v>
      </c>
      <c r="GQ5" s="221">
        <f t="shared" si="3"/>
        <v>1.0529324167807275E-4</v>
      </c>
      <c r="GR5" s="221">
        <f t="shared" si="3"/>
        <v>-2.1457506116392411E-3</v>
      </c>
      <c r="GS5" s="221">
        <f t="shared" si="3"/>
        <v>1.2158604473562207E-3</v>
      </c>
      <c r="GT5" s="221">
        <f t="shared" si="3"/>
        <v>-1.2545288491450091E-4</v>
      </c>
      <c r="GU5" s="221">
        <f t="shared" si="3"/>
        <v>-6.5745559665342235E-4</v>
      </c>
      <c r="GV5" s="221">
        <f t="shared" si="3"/>
        <v>3.8167555568957567E-4</v>
      </c>
      <c r="GW5" s="221">
        <f t="shared" si="3"/>
        <v>1.4056366027759282E-4</v>
      </c>
      <c r="GX5" s="221">
        <f t="shared" si="3"/>
        <v>-2.8108780982394332E-4</v>
      </c>
      <c r="GY5" s="221">
        <f t="shared" si="3"/>
        <v>7.8325048953153953E-4</v>
      </c>
      <c r="GZ5" s="221">
        <f t="shared" si="3"/>
        <v>-9.833137673961323E-4</v>
      </c>
      <c r="HA5" s="221">
        <f t="shared" si="3"/>
        <v>4.1179129212065568E-4</v>
      </c>
      <c r="HB5" s="221">
        <f t="shared" si="3"/>
        <v>-8.4834246932907753E-4</v>
      </c>
      <c r="HC5" s="221">
        <f t="shared" si="3"/>
        <v>6.2298096391222302E-4</v>
      </c>
      <c r="HD5" s="221">
        <f t="shared" si="3"/>
        <v>2.1087830815336162E-4</v>
      </c>
      <c r="HE5" s="221">
        <f t="shared" si="3"/>
        <v>3.7648901405051838E-4</v>
      </c>
      <c r="HF5" s="221">
        <f t="shared" si="3"/>
        <v>-1.605748579915911E-4</v>
      </c>
      <c r="HG5" s="221">
        <f t="shared" si="3"/>
        <v>3.1618252263476698E-4</v>
      </c>
      <c r="HH5" s="221">
        <f t="shared" si="3"/>
        <v>-5.3182148859853839E-4</v>
      </c>
      <c r="HI5" s="221">
        <f t="shared" si="3"/>
        <v>3.5138974644732812E-4</v>
      </c>
      <c r="HJ5" s="221">
        <f t="shared" si="3"/>
        <v>2.5090451076126286E-5</v>
      </c>
      <c r="HK5" s="221">
        <f t="shared" si="3"/>
        <v>1.2544910780598606E-4</v>
      </c>
      <c r="HL5" s="221">
        <f t="shared" si="3"/>
        <v>-1.7861712215705428E-3</v>
      </c>
      <c r="HM5" s="221">
        <f t="shared" si="3"/>
        <v>1.035420425929745E-3</v>
      </c>
      <c r="HN5" s="221">
        <f t="shared" si="3"/>
        <v>5.5232251618075878E-5</v>
      </c>
      <c r="HO5" s="221">
        <f t="shared" si="3"/>
        <v>5.3220866596381811E-4</v>
      </c>
      <c r="HP5" s="221">
        <f t="shared" si="3"/>
        <v>3.5127160320369555E-4</v>
      </c>
      <c r="HQ5" s="221">
        <f t="shared" si="3"/>
        <v>-2.5583658563499423E-4</v>
      </c>
      <c r="HR5" s="221">
        <f t="shared" si="3"/>
        <v>2.3583130535143049E-4</v>
      </c>
      <c r="HS5" s="221">
        <f t="shared" si="3"/>
        <v>2.106931805638812E-4</v>
      </c>
      <c r="HT5" s="221">
        <f t="shared" si="3"/>
        <v>-1.5046342735636209E-5</v>
      </c>
      <c r="HU5" s="221">
        <f t="shared" si="3"/>
        <v>2.7585376741012801E-4</v>
      </c>
      <c r="HV5" s="221">
        <f t="shared" si="3"/>
        <v>-4.0113118995543928E-5</v>
      </c>
      <c r="HW5" s="221">
        <f t="shared" si="3"/>
        <v>2.7578875584177709E-4</v>
      </c>
      <c r="HX5" s="221">
        <f t="shared" si="3"/>
        <v>2.8072567587211772E-4</v>
      </c>
      <c r="HY5" s="221">
        <f t="shared" si="3"/>
        <v>2.3554292644534236E-4</v>
      </c>
      <c r="HZ5" s="221">
        <f t="shared" si="3"/>
        <v>4.5594380367375287E-4</v>
      </c>
      <c r="IA5" s="221">
        <f t="shared" si="3"/>
        <v>6.5105144808841331E-5</v>
      </c>
      <c r="IB5" s="221">
        <f t="shared" si="3"/>
        <v>7.010866843604191E-5</v>
      </c>
      <c r="IC5" s="221">
        <f t="shared" si="3"/>
        <v>1.6023715098345548E-4</v>
      </c>
      <c r="ID5" s="221">
        <f t="shared" si="3"/>
        <v>1.0013217447024658E-4</v>
      </c>
      <c r="IE5" s="221">
        <f t="shared" si="3"/>
        <v>-7.0085504315198222E-5</v>
      </c>
      <c r="IF5" s="221">
        <f t="shared" si="3"/>
        <v>-1.6321054159865733E-3</v>
      </c>
      <c r="IG5" s="221">
        <f t="shared" si="3"/>
        <v>9.3272355277407293E-4</v>
      </c>
      <c r="IH5" s="221">
        <f t="shared" si="3"/>
        <v>-1.2775423091953009E-3</v>
      </c>
      <c r="II5" s="221">
        <f t="shared" si="3"/>
        <v>9.1799726105734614E-4</v>
      </c>
      <c r="IJ5" s="221">
        <f t="shared" si="3"/>
        <v>5.3626021149688619E-4</v>
      </c>
      <c r="IK5" s="221">
        <f t="shared" si="3"/>
        <v>-1.7030911103643742E-4</v>
      </c>
      <c r="IL5" s="221">
        <f t="shared" si="3"/>
        <v>1.1021878428674192E-4</v>
      </c>
      <c r="IM5" s="221">
        <f t="shared" si="3"/>
        <v>1.0018785222332127E-5</v>
      </c>
      <c r="IN5" s="221">
        <f t="shared" si="3"/>
        <v>2.5046712118115266E-5</v>
      </c>
      <c r="IO5" s="221">
        <f t="shared" si="3"/>
        <v>9.0165905265671142E-5</v>
      </c>
      <c r="IP5" s="221">
        <f t="shared" si="3"/>
        <v>-1.8983220636112907E-3</v>
      </c>
      <c r="IQ5" s="221">
        <f t="shared" si="3"/>
        <v>3.0611579206207828E-4</v>
      </c>
      <c r="IR5" s="221">
        <f t="shared" si="3"/>
        <v>1.3344570866695715E-3</v>
      </c>
      <c r="IS5" s="221">
        <f t="shared" si="3"/>
        <v>-2.3547330133566469E-4</v>
      </c>
      <c r="IT5" s="221">
        <f t="shared" si="3"/>
        <v>5.7629377953505312E-4</v>
      </c>
      <c r="IU5" s="221">
        <f t="shared" si="3"/>
        <v>4.8581130487912461E-4</v>
      </c>
      <c r="IV5" s="221">
        <f t="shared" si="3"/>
        <v>2.5530253350214416E-4</v>
      </c>
      <c r="IW5" s="221">
        <f t="shared" si="3"/>
        <v>2.3521875344068022E-4</v>
      </c>
      <c r="IX5" s="221">
        <f t="shared" si="3"/>
        <v>-1.4510084508734256E-4</v>
      </c>
      <c r="IY5" s="221">
        <f t="shared" ref="IY5:LJ5" si="4">IY7/IX7-1</f>
        <v>-4.5037831778671489E-5</v>
      </c>
      <c r="IZ5" s="221">
        <f t="shared" si="4"/>
        <v>3.2528787977370577E-4</v>
      </c>
      <c r="JA5" s="221">
        <f t="shared" si="4"/>
        <v>2.4513727687502929E-4</v>
      </c>
      <c r="JB5" s="221">
        <f t="shared" si="4"/>
        <v>2.800882277917971E-4</v>
      </c>
      <c r="JC5" s="221">
        <f t="shared" si="4"/>
        <v>1.7750621271743761E-3</v>
      </c>
      <c r="JD5" s="221">
        <f t="shared" si="4"/>
        <v>6.9878411563872866E-4</v>
      </c>
      <c r="JE5" s="221">
        <f t="shared" si="4"/>
        <v>9.5267547184851864E-4</v>
      </c>
      <c r="JF5" s="221">
        <f t="shared" si="4"/>
        <v>2.5912028662689046E-4</v>
      </c>
      <c r="JG5" s="221">
        <f t="shared" si="4"/>
        <v>-1.0461762258950902E-4</v>
      </c>
      <c r="JH5" s="221">
        <f t="shared" si="4"/>
        <v>-4.9823127895587405E-6</v>
      </c>
      <c r="JI5" s="221">
        <f t="shared" si="4"/>
        <v>-3.2385194485540225E-4</v>
      </c>
      <c r="JJ5" s="221">
        <f t="shared" si="4"/>
        <v>6.1801000777506054E-4</v>
      </c>
      <c r="JK5" s="221">
        <f t="shared" si="4"/>
        <v>6.4751354797554228E-5</v>
      </c>
      <c r="JL5" s="221">
        <f t="shared" si="4"/>
        <v>3.8848297398663689E-4</v>
      </c>
      <c r="JM5" s="221">
        <f t="shared" si="4"/>
        <v>1.3890340985467375E-3</v>
      </c>
      <c r="JN5" s="221">
        <f t="shared" si="4"/>
        <v>-3.2316121269981846E-4</v>
      </c>
      <c r="JO5" s="221">
        <f t="shared" si="4"/>
        <v>1.3179293092557831E-3</v>
      </c>
      <c r="JP5" s="221">
        <f t="shared" si="4"/>
        <v>5.2151109080256219E-4</v>
      </c>
      <c r="JQ5" s="221">
        <f t="shared" si="4"/>
        <v>1.4842908415779732E-3</v>
      </c>
      <c r="JR5" s="221">
        <f t="shared" si="4"/>
        <v>5.5020769101132849E-4</v>
      </c>
      <c r="JS5" s="221">
        <f t="shared" si="4"/>
        <v>1.436689075713371E-4</v>
      </c>
      <c r="JT5" s="221">
        <f t="shared" si="4"/>
        <v>2.9720331678917411E-4</v>
      </c>
      <c r="JU5" s="221">
        <f t="shared" si="4"/>
        <v>5.1004743936378105E-4</v>
      </c>
      <c r="JV5" s="221">
        <f t="shared" si="4"/>
        <v>6.2857284268358349E-4</v>
      </c>
      <c r="JW5" s="221">
        <f t="shared" si="4"/>
        <v>1.9290505114444301E-4</v>
      </c>
      <c r="JX5" s="221">
        <f t="shared" si="4"/>
        <v>2.2946328340198718E-3</v>
      </c>
      <c r="JY5" s="221">
        <f t="shared" si="4"/>
        <v>1.2581719501665312E-3</v>
      </c>
      <c r="JZ5" s="221">
        <f t="shared" si="4"/>
        <v>-6.4061499039036462E-5</v>
      </c>
      <c r="KA5" s="221">
        <f t="shared" si="4"/>
        <v>2.1092367815411794E-3</v>
      </c>
      <c r="KB5" s="221">
        <f t="shared" si="4"/>
        <v>4.2784430401532347E-4</v>
      </c>
      <c r="KC5" s="221">
        <f t="shared" si="4"/>
        <v>1.3862125919226198E-3</v>
      </c>
      <c r="KD5" s="221">
        <f t="shared" si="4"/>
        <v>-1.2762991252446287E-4</v>
      </c>
      <c r="KE5" s="221">
        <f t="shared" si="4"/>
        <v>-2.1650759985860635E-3</v>
      </c>
      <c r="KF5" s="221">
        <f t="shared" si="4"/>
        <v>1.0676664354209997E-3</v>
      </c>
      <c r="KG5" s="221">
        <f t="shared" si="4"/>
        <v>1.4498879408642029E-3</v>
      </c>
      <c r="KH5" s="221">
        <f t="shared" si="4"/>
        <v>1.6588224323834666E-3</v>
      </c>
      <c r="KI5" s="221">
        <f t="shared" si="4"/>
        <v>1.2445062886763392E-3</v>
      </c>
      <c r="KJ5" s="221">
        <f t="shared" si="4"/>
        <v>1.1597692206057886E-3</v>
      </c>
      <c r="KK5" s="221">
        <f t="shared" si="4"/>
        <v>5.474416876845023E-4</v>
      </c>
      <c r="KL5" s="221">
        <f t="shared" si="4"/>
        <v>5.7645334636036161E-4</v>
      </c>
      <c r="KM5" s="221">
        <f t="shared" si="4"/>
        <v>-1.2694196799101221E-4</v>
      </c>
      <c r="KN5" s="221">
        <f t="shared" si="4"/>
        <v>-6.8362045392400539E-4</v>
      </c>
      <c r="KO5" s="221">
        <f t="shared" si="4"/>
        <v>-8.3067841995199121E-4</v>
      </c>
      <c r="KP5" s="221">
        <f t="shared" si="4"/>
        <v>-1.5649299204820721E-3</v>
      </c>
      <c r="KQ5" s="221">
        <f t="shared" si="4"/>
        <v>2.2482146530697911E-3</v>
      </c>
      <c r="KR5" s="221">
        <f t="shared" si="4"/>
        <v>7.0862716925446101E-4</v>
      </c>
      <c r="KS5" s="221">
        <f t="shared" si="4"/>
        <v>2.6859927917710635E-4</v>
      </c>
      <c r="KT5" s="221">
        <f t="shared" si="4"/>
        <v>2.0017478676503941E-4</v>
      </c>
      <c r="KU5" s="221">
        <f t="shared" si="4"/>
        <v>3.6121877166106486E-4</v>
      </c>
      <c r="KV5" s="221">
        <f t="shared" si="4"/>
        <v>3.8548620056988447E-4</v>
      </c>
      <c r="KW5" s="221">
        <f t="shared" si="4"/>
        <v>2.6339536131492203E-4</v>
      </c>
      <c r="KX5" s="221">
        <f t="shared" si="4"/>
        <v>7.8022519249598687E-5</v>
      </c>
      <c r="KY5" s="221">
        <f t="shared" si="4"/>
        <v>-3.9008216105473892E-5</v>
      </c>
      <c r="KZ5" s="221">
        <f t="shared" si="4"/>
        <v>-1.9504868902897599E-5</v>
      </c>
      <c r="LA5" s="221">
        <f t="shared" si="4"/>
        <v>-8.9236515777302294E-4</v>
      </c>
      <c r="LB5" s="221">
        <f t="shared" si="4"/>
        <v>-5.3687344428787753E-5</v>
      </c>
      <c r="LC5" s="221">
        <f t="shared" si="4"/>
        <v>-7.9071061455782132E-4</v>
      </c>
      <c r="LD5" s="221">
        <f t="shared" si="4"/>
        <v>-2.2860827386098626E-3</v>
      </c>
      <c r="LE5" s="221">
        <f t="shared" si="4"/>
        <v>1.2729560487434455E-4</v>
      </c>
      <c r="LF5" s="221">
        <f t="shared" si="4"/>
        <v>-4.8268265818136591E-3</v>
      </c>
      <c r="LG5" s="221">
        <f t="shared" si="4"/>
        <v>-2.9317867666228681E-3</v>
      </c>
      <c r="LH5" s="221">
        <f t="shared" si="4"/>
        <v>-1.4899379850314975E-3</v>
      </c>
      <c r="LI5" s="221">
        <f t="shared" si="4"/>
        <v>-1.9121403619726252E-3</v>
      </c>
      <c r="LJ5" s="221">
        <f t="shared" si="4"/>
        <v>-3.4108235480484472E-3</v>
      </c>
      <c r="LK5" s="221">
        <f t="shared" ref="LK5:NV5" si="5">LK7/LJ7-1</f>
        <v>-2.3296823386236287E-3</v>
      </c>
      <c r="LL5" s="221">
        <f t="shared" si="5"/>
        <v>-1.6828814116288671E-3</v>
      </c>
      <c r="LM5" s="221">
        <f t="shared" si="5"/>
        <v>-6.3289245316894283E-3</v>
      </c>
      <c r="LN5" s="221">
        <f t="shared" si="5"/>
        <v>-3.0867450649723072E-3</v>
      </c>
      <c r="LO5" s="221">
        <f t="shared" si="5"/>
        <v>-3.9521910745931033E-3</v>
      </c>
      <c r="LP5" s="221">
        <f t="shared" si="5"/>
        <v>2.1633752697900466E-3</v>
      </c>
      <c r="LQ5" s="221">
        <f t="shared" si="5"/>
        <v>-1.1550081455814487E-3</v>
      </c>
      <c r="LR5" s="221">
        <f t="shared" si="5"/>
        <v>8.0237126208100307E-3</v>
      </c>
      <c r="LS5" s="221">
        <f t="shared" si="5"/>
        <v>2.6048580602822113E-4</v>
      </c>
      <c r="LT5" s="221">
        <f t="shared" si="5"/>
        <v>4.4671698075411381E-3</v>
      </c>
      <c r="LU5" s="221">
        <f t="shared" si="5"/>
        <v>1.8447332864670596E-3</v>
      </c>
      <c r="LV5" s="221">
        <f t="shared" si="5"/>
        <v>1.2093101955299446E-3</v>
      </c>
      <c r="LW5" s="221">
        <f t="shared" si="5"/>
        <v>1.7744949896612017E-3</v>
      </c>
      <c r="LX5" s="221">
        <f t="shared" si="5"/>
        <v>9.1792736961715526E-4</v>
      </c>
      <c r="LY5" s="221">
        <f t="shared" si="5"/>
        <v>1.3037486491578321E-3</v>
      </c>
      <c r="LZ5" s="221">
        <f t="shared" si="5"/>
        <v>4.4556881810398075E-4</v>
      </c>
      <c r="MA5" s="221">
        <f t="shared" si="5"/>
        <v>1.1876543332056677E-4</v>
      </c>
      <c r="MB5" s="221">
        <f t="shared" si="5"/>
        <v>1.8307496672487211E-4</v>
      </c>
      <c r="MC5" s="221">
        <f t="shared" si="5"/>
        <v>-6.6290689621062437E-4</v>
      </c>
      <c r="MD5" s="221">
        <f t="shared" si="5"/>
        <v>-1.0544241260159737E-3</v>
      </c>
      <c r="ME5" s="221">
        <f t="shared" si="5"/>
        <v>-2.8593657857308719E-3</v>
      </c>
      <c r="MF5" s="221">
        <f t="shared" si="5"/>
        <v>-4.5473520992367344E-3</v>
      </c>
      <c r="MG5" s="221">
        <f t="shared" si="5"/>
        <v>-2.1517615987938221E-3</v>
      </c>
      <c r="MH5" s="221">
        <f t="shared" si="5"/>
        <v>-3.5823285135337946E-3</v>
      </c>
      <c r="MI5" s="221">
        <f t="shared" si="5"/>
        <v>5.1819195195677015E-3</v>
      </c>
      <c r="MJ5" s="221">
        <f t="shared" si="5"/>
        <v>-3.8464228267709455E-4</v>
      </c>
      <c r="MK5" s="221">
        <f t="shared" si="5"/>
        <v>-1.3792483096711772E-3</v>
      </c>
      <c r="ML5" s="221">
        <f t="shared" si="5"/>
        <v>9.3578137745020662E-4</v>
      </c>
      <c r="MM5" s="221">
        <f t="shared" si="5"/>
        <v>-9.4990500949965195E-5</v>
      </c>
      <c r="MN5" s="221">
        <f t="shared" si="5"/>
        <v>-1.089994550027229E-3</v>
      </c>
      <c r="MO5" s="221">
        <f t="shared" si="5"/>
        <v>3.8541817872395079E-4</v>
      </c>
      <c r="MP5" s="221">
        <f t="shared" si="5"/>
        <v>-1.8212748924246736E-3</v>
      </c>
      <c r="MQ5" s="221">
        <f t="shared" si="5"/>
        <v>-2.2205959016722288E-3</v>
      </c>
      <c r="MR5" s="221">
        <f t="shared" si="5"/>
        <v>-1.0047575268897768E-3</v>
      </c>
      <c r="MS5" s="221">
        <f t="shared" si="5"/>
        <v>2.1121129678713935E-4</v>
      </c>
      <c r="MT5" s="221">
        <f t="shared" si="5"/>
        <v>-2.2675280927122454E-3</v>
      </c>
      <c r="MU5" s="221">
        <f t="shared" si="5"/>
        <v>1.0582330531527795E-4</v>
      </c>
      <c r="MV5" s="221">
        <f t="shared" si="5"/>
        <v>3.8293905726449751E-4</v>
      </c>
      <c r="MW5" s="221">
        <f t="shared" si="5"/>
        <v>-2.4831143189568694E-3</v>
      </c>
      <c r="MX5" s="221">
        <f t="shared" si="5"/>
        <v>-1.8682339634845668E-4</v>
      </c>
      <c r="MY5" s="221">
        <f t="shared" si="5"/>
        <v>-2.9745822201796557E-3</v>
      </c>
      <c r="MZ5" s="221">
        <f t="shared" si="5"/>
        <v>-2.0463778099705232E-3</v>
      </c>
      <c r="NA5" s="221">
        <f t="shared" si="5"/>
        <v>1.3704331583919149E-4</v>
      </c>
      <c r="NB5" s="221">
        <f t="shared" si="5"/>
        <v>-4.7298840366413186E-3</v>
      </c>
      <c r="NC5" s="221">
        <f t="shared" si="5"/>
        <v>-2.2283071494496598E-3</v>
      </c>
      <c r="ND5" s="221">
        <f t="shared" si="5"/>
        <v>-2.0646374619268659E-3</v>
      </c>
      <c r="NE5" s="221">
        <f t="shared" si="5"/>
        <v>-1.2188127330083898E-3</v>
      </c>
      <c r="NF5" s="221">
        <f t="shared" si="5"/>
        <v>-1.6509941856291954E-3</v>
      </c>
      <c r="NG5" s="221">
        <f t="shared" si="5"/>
        <v>-2.6808825342042875E-3</v>
      </c>
      <c r="NH5" s="221">
        <f t="shared" si="5"/>
        <v>-9.2692723621223827E-5</v>
      </c>
      <c r="NI5" s="221">
        <f t="shared" si="5"/>
        <v>-1.524421646787455E-3</v>
      </c>
      <c r="NJ5" s="221">
        <f t="shared" si="5"/>
        <v>2.9400235201881841E-3</v>
      </c>
      <c r="NK5" s="221">
        <f t="shared" si="5"/>
        <v>9.2930685125947043E-3</v>
      </c>
      <c r="NL5" s="221">
        <f t="shared" si="5"/>
        <v>1.0048254039428661E-2</v>
      </c>
      <c r="NM5" s="221">
        <f t="shared" si="5"/>
        <v>5.302055744734524E-3</v>
      </c>
      <c r="NN5" s="221">
        <f t="shared" si="5"/>
        <v>1.4351954073745787E-3</v>
      </c>
      <c r="NO5" s="221">
        <f t="shared" si="5"/>
        <v>-8.7692045579823574E-4</v>
      </c>
      <c r="NP5" s="221">
        <f t="shared" si="5"/>
        <v>6.8058599607798698E-3</v>
      </c>
      <c r="NQ5" s="221">
        <f t="shared" si="5"/>
        <v>2.3911050890685903E-3</v>
      </c>
      <c r="NR5" s="221">
        <f t="shared" si="5"/>
        <v>2.6487894088180752E-3</v>
      </c>
      <c r="NS5" s="221">
        <f t="shared" si="5"/>
        <v>2.7904855841434095E-3</v>
      </c>
      <c r="NT5" s="221">
        <f t="shared" si="5"/>
        <v>4.6164491894029602E-3</v>
      </c>
      <c r="NU5" s="221">
        <f t="shared" si="5"/>
        <v>2.4452163303059216E-3</v>
      </c>
      <c r="NV5" s="221">
        <f t="shared" si="5"/>
        <v>2.8907833581184317E-3</v>
      </c>
      <c r="NW5" s="221">
        <f t="shared" ref="NW5:QH5" si="6">NW7/NV7-1</f>
        <v>2.6132915728684925E-3</v>
      </c>
      <c r="NX5" s="221">
        <f t="shared" si="6"/>
        <v>2.7333873502755068E-4</v>
      </c>
      <c r="NY5" s="221">
        <f t="shared" si="6"/>
        <v>1.8298931342408675E-3</v>
      </c>
      <c r="NZ5" s="221">
        <f t="shared" si="6"/>
        <v>4.2132437105768528E-3</v>
      </c>
      <c r="OA5" s="221">
        <f t="shared" si="6"/>
        <v>3.2642964543823094E-3</v>
      </c>
      <c r="OB5" s="221">
        <f t="shared" si="6"/>
        <v>2.2529164632114629E-3</v>
      </c>
      <c r="OC5" s="221">
        <f t="shared" si="6"/>
        <v>7.4767617421334087E-4</v>
      </c>
      <c r="OD5" s="221">
        <f t="shared" si="6"/>
        <v>6.2516870396793767E-3</v>
      </c>
      <c r="OE5" s="221">
        <f t="shared" si="6"/>
        <v>1.5472238588625231E-3</v>
      </c>
      <c r="OF5" s="221">
        <f t="shared" si="6"/>
        <v>3.5679439842359884E-3</v>
      </c>
      <c r="OG5" s="221">
        <f t="shared" si="6"/>
        <v>6.181194300147741E-3</v>
      </c>
      <c r="OH5" s="221">
        <f t="shared" si="6"/>
        <v>5.39012063828892E-3</v>
      </c>
      <c r="OI5" s="221">
        <f t="shared" si="6"/>
        <v>4.3153605163357422E-3</v>
      </c>
      <c r="OJ5" s="221">
        <f t="shared" si="6"/>
        <v>4.5876508694491225E-3</v>
      </c>
      <c r="OK5" s="221">
        <f t="shared" si="6"/>
        <v>4.8935603920452486E-3</v>
      </c>
      <c r="OL5" s="221">
        <f t="shared" si="6"/>
        <v>8.0712987960427363E-3</v>
      </c>
      <c r="OM5" s="221">
        <f t="shared" si="6"/>
        <v>8.2694151486097933E-3</v>
      </c>
      <c r="ON5" s="221">
        <f t="shared" si="6"/>
        <v>2.2830966727317659E-2</v>
      </c>
      <c r="OO5" s="221">
        <f t="shared" si="6"/>
        <v>6.5569520676522774E-3</v>
      </c>
      <c r="OP5" s="221">
        <f t="shared" si="6"/>
        <v>5.9014471645080224E-3</v>
      </c>
      <c r="OQ5" s="221">
        <f t="shared" si="6"/>
        <v>-6.9748552055393098E-4</v>
      </c>
      <c r="OR5" s="221">
        <f t="shared" si="6"/>
        <v>-1.612404470556883E-3</v>
      </c>
      <c r="OS5" s="221">
        <f t="shared" si="6"/>
        <v>-9.6458042963665225E-4</v>
      </c>
      <c r="OT5" s="221">
        <f t="shared" si="6"/>
        <v>-1.2843963558575311E-3</v>
      </c>
      <c r="OU5" s="221">
        <f t="shared" si="6"/>
        <v>-1.7827288167913125E-3</v>
      </c>
      <c r="OV5" s="221">
        <f t="shared" si="6"/>
        <v>1.0173482307469506E-3</v>
      </c>
      <c r="OW5" s="221">
        <f t="shared" si="6"/>
        <v>-8.7340895776747418E-3</v>
      </c>
      <c r="OX5" s="221">
        <f t="shared" si="6"/>
        <v>-7.2977667938178836E-4</v>
      </c>
      <c r="OY5" s="221">
        <f t="shared" si="6"/>
        <v>-5.501964667350534E-3</v>
      </c>
      <c r="OZ5" s="221">
        <f t="shared" si="6"/>
        <v>-5.3837316694074211E-3</v>
      </c>
      <c r="PA5" s="221">
        <f t="shared" si="6"/>
        <v>1.7574851655570711E-3</v>
      </c>
      <c r="PB5" s="221">
        <f t="shared" si="6"/>
        <v>7.2346467231576561E-4</v>
      </c>
      <c r="PC5" s="221">
        <f t="shared" si="6"/>
        <v>-2.5754796265997637E-4</v>
      </c>
      <c r="PD5" s="221">
        <f t="shared" si="6"/>
        <v>3.4393770253229317E-3</v>
      </c>
      <c r="PE5" s="221">
        <f t="shared" si="6"/>
        <v>1.531379773175745E-3</v>
      </c>
      <c r="PF5" s="221">
        <f t="shared" si="6"/>
        <v>4.1553862620413717E-3</v>
      </c>
      <c r="PG5" s="221">
        <f t="shared" si="6"/>
        <v>-9.404978368554584E-5</v>
      </c>
      <c r="PH5" s="221">
        <f t="shared" si="6"/>
        <v>2.6291626542449542E-3</v>
      </c>
      <c r="PI5" s="221">
        <f t="shared" si="6"/>
        <v>9.9172667655400559E-4</v>
      </c>
      <c r="PJ5" s="221">
        <f t="shared" si="6"/>
        <v>1.8877692190972795E-3</v>
      </c>
      <c r="PK5" s="221">
        <f t="shared" si="6"/>
        <v>6.5034276627295995E-4</v>
      </c>
      <c r="PL5" s="221">
        <f t="shared" si="6"/>
        <v>6.3656557293145788E-4</v>
      </c>
      <c r="PM5" s="221">
        <f t="shared" si="6"/>
        <v>-1.5125497139512056E-4</v>
      </c>
      <c r="PN5" s="221">
        <f t="shared" si="6"/>
        <v>8.4537623691893771E-4</v>
      </c>
      <c r="PO5" s="221">
        <f t="shared" si="6"/>
        <v>1.8627023855037894E-3</v>
      </c>
      <c r="PP5" s="221">
        <f t="shared" si="6"/>
        <v>1.8991751012817915E-3</v>
      </c>
      <c r="PQ5" s="221">
        <f t="shared" si="6"/>
        <v>2.6794928008009311E-3</v>
      </c>
      <c r="PR5" s="221">
        <f t="shared" si="6"/>
        <v>3.9223654337130487E-3</v>
      </c>
      <c r="PS5" s="221">
        <f t="shared" si="6"/>
        <v>2.111913833915402E-3</v>
      </c>
      <c r="PT5" s="221">
        <f t="shared" si="6"/>
        <v>2.9724010150946611E-3</v>
      </c>
      <c r="PU5" s="221">
        <f t="shared" si="6"/>
        <v>1.2738630444015797E-3</v>
      </c>
      <c r="PV5" s="221">
        <f t="shared" si="6"/>
        <v>1.193546976784754E-3</v>
      </c>
      <c r="PW5" s="221">
        <f t="shared" si="6"/>
        <v>-1.5720318074441408E-4</v>
      </c>
      <c r="PX5" s="221">
        <f t="shared" si="6"/>
        <v>-3.44591141954953E-3</v>
      </c>
      <c r="PY5" s="221">
        <f t="shared" si="6"/>
        <v>-2.6251435282982349E-3</v>
      </c>
      <c r="PZ5" s="221">
        <f t="shared" si="6"/>
        <v>-9.6669727874709732E-4</v>
      </c>
      <c r="QA5" s="221">
        <f t="shared" si="6"/>
        <v>-1.5921956025494177E-3</v>
      </c>
      <c r="QB5" s="221">
        <f t="shared" si="6"/>
        <v>8.8547425736917873E-4</v>
      </c>
      <c r="QC5" s="221">
        <f t="shared" si="6"/>
        <v>3.3891143407949187E-4</v>
      </c>
      <c r="QD5" s="221">
        <f t="shared" si="6"/>
        <v>5.9531404685952971E-3</v>
      </c>
      <c r="QE5" s="221">
        <f t="shared" si="6"/>
        <v>2.0294976993193714E-3</v>
      </c>
      <c r="QF5" s="221">
        <f t="shared" si="6"/>
        <v>6.8400467934279785E-3</v>
      </c>
      <c r="QG5" s="221">
        <f t="shared" si="6"/>
        <v>5.5059633484926263E-3</v>
      </c>
      <c r="QH5" s="221">
        <f t="shared" si="6"/>
        <v>3.1432033079088484E-3</v>
      </c>
      <c r="QI5" s="221">
        <f t="shared" ref="QI5:ST5" si="7">QI7/QH7-1</f>
        <v>1.8396100714355157E-3</v>
      </c>
      <c r="QJ5" s="221">
        <f t="shared" si="7"/>
        <v>2.1537115056244893E-3</v>
      </c>
      <c r="QK5" s="221">
        <f t="shared" si="7"/>
        <v>1.8108806959262758E-3</v>
      </c>
      <c r="QL5" s="221">
        <f t="shared" si="7"/>
        <v>3.7391404677558082E-3</v>
      </c>
      <c r="QM5" s="221">
        <f t="shared" si="7"/>
        <v>6.0625154330185005E-3</v>
      </c>
      <c r="QN5" s="221">
        <f t="shared" si="7"/>
        <v>4.7014514832213194E-3</v>
      </c>
      <c r="QO5" s="221">
        <f t="shared" si="7"/>
        <v>3.1336739378573508E-3</v>
      </c>
      <c r="QP5" s="221">
        <f t="shared" si="7"/>
        <v>2.8551634371127843E-3</v>
      </c>
      <c r="QQ5" s="221">
        <f t="shared" si="7"/>
        <v>3.2154744708912109E-3</v>
      </c>
      <c r="QR5" s="221">
        <f t="shared" si="7"/>
        <v>4.2902513636571271E-3</v>
      </c>
      <c r="QS5" s="221">
        <f t="shared" si="7"/>
        <v>2.7717637476574186E-3</v>
      </c>
      <c r="QT5" s="221">
        <f t="shared" si="7"/>
        <v>3.2613920798314489E-3</v>
      </c>
      <c r="QU5" s="221">
        <f t="shared" si="7"/>
        <v>2.9451248476837222E-3</v>
      </c>
      <c r="QV5" s="221">
        <f t="shared" si="7"/>
        <v>1.0423874007446265E-2</v>
      </c>
      <c r="QW5" s="221">
        <f t="shared" si="7"/>
        <v>-1.6711570520788754E-4</v>
      </c>
      <c r="QX5" s="221">
        <f t="shared" si="7"/>
        <v>2.6783748746423974E-3</v>
      </c>
      <c r="QY5" s="221">
        <f t="shared" si="7"/>
        <v>-5.2814539244985248E-3</v>
      </c>
      <c r="QZ5" s="221">
        <f t="shared" si="7"/>
        <v>-9.0412661042442721E-3</v>
      </c>
      <c r="RA5" s="221">
        <f t="shared" si="7"/>
        <v>1.7323588127566847E-3</v>
      </c>
      <c r="RB5" s="221">
        <f t="shared" si="7"/>
        <v>2.2975821859148038E-3</v>
      </c>
      <c r="RC5" s="221">
        <f t="shared" si="7"/>
        <v>1.8486414539364837E-4</v>
      </c>
      <c r="RD5" s="221">
        <f t="shared" si="7"/>
        <v>4.3619874562055294E-3</v>
      </c>
      <c r="RE5" s="221">
        <f t="shared" si="7"/>
        <v>2.6295449619471167E-3</v>
      </c>
      <c r="RF5" s="221">
        <f t="shared" si="7"/>
        <v>3.238542737343586E-3</v>
      </c>
      <c r="RG5" s="221">
        <f t="shared" si="7"/>
        <v>1.1952871535090281E-3</v>
      </c>
      <c r="RH5" s="221">
        <f t="shared" si="7"/>
        <v>1.2060423942175102E-3</v>
      </c>
      <c r="RI5" s="221">
        <f t="shared" si="7"/>
        <v>4.3397672749079241E-4</v>
      </c>
      <c r="RJ5" s="221">
        <f t="shared" si="7"/>
        <v>5.7973599714600255E-4</v>
      </c>
      <c r="RK5" s="221">
        <f t="shared" si="7"/>
        <v>2.4715668518293654E-4</v>
      </c>
      <c r="RL5" s="221">
        <f t="shared" si="7"/>
        <v>5.468509486852291E-4</v>
      </c>
      <c r="RM5" s="221">
        <f t="shared" si="7"/>
        <v>1.0526187941037879E-3</v>
      </c>
      <c r="RN5" s="221">
        <f t="shared" si="7"/>
        <v>9.0187371341454714E-4</v>
      </c>
      <c r="RO5" s="221">
        <f t="shared" si="7"/>
        <v>3.1920997551382335E-4</v>
      </c>
      <c r="RP5" s="221">
        <f t="shared" si="7"/>
        <v>1.2077636176357487E-3</v>
      </c>
      <c r="RQ5" s="221">
        <f t="shared" si="7"/>
        <v>8.1092857373410432E-4</v>
      </c>
      <c r="RR5" s="221">
        <f t="shared" si="7"/>
        <v>9.4733235240762603E-4</v>
      </c>
      <c r="RS5" s="221">
        <f t="shared" si="7"/>
        <v>1.8445428916633588E-3</v>
      </c>
      <c r="RT5" s="221">
        <f t="shared" si="7"/>
        <v>2.3717830180336463E-4</v>
      </c>
      <c r="RU5" s="221">
        <f t="shared" si="7"/>
        <v>4.5414903322527067E-4</v>
      </c>
      <c r="RV5" s="221">
        <f t="shared" si="7"/>
        <v>-3.2539268067344196E-4</v>
      </c>
      <c r="RW5" s="221">
        <f t="shared" si="7"/>
        <v>1.3261053892144048E-4</v>
      </c>
      <c r="RX5" s="221">
        <f t="shared" si="7"/>
        <v>3.4554527848529304E-4</v>
      </c>
      <c r="RY5" s="221">
        <f t="shared" si="7"/>
        <v>2.6509430930898858E-4</v>
      </c>
      <c r="RZ5" s="221">
        <f t="shared" si="7"/>
        <v>-4.0155159536592322E-5</v>
      </c>
      <c r="SA5" s="221">
        <f t="shared" si="7"/>
        <v>-5.2203803649342184E-5</v>
      </c>
      <c r="SB5" s="221">
        <f t="shared" si="7"/>
        <v>-1.2569725835405166E-3</v>
      </c>
      <c r="SC5" s="221">
        <f t="shared" si="7"/>
        <v>1.0253399705668631E-3</v>
      </c>
      <c r="SD5" s="221">
        <f t="shared" si="7"/>
        <v>-4.0168224524461671E-5</v>
      </c>
      <c r="SE5" s="221">
        <f t="shared" si="7"/>
        <v>8.2348168054546811E-4</v>
      </c>
      <c r="SF5" s="221">
        <f t="shared" si="7"/>
        <v>6.1007914974231525E-4</v>
      </c>
      <c r="SG5" s="221">
        <f t="shared" si="7"/>
        <v>1.6534767654585725E-3</v>
      </c>
      <c r="SH5" s="221">
        <f t="shared" si="7"/>
        <v>3.835945454848666E-4</v>
      </c>
      <c r="SI5" s="221">
        <f t="shared" si="7"/>
        <v>2.5219368474993509E-4</v>
      </c>
      <c r="SJ5" s="221">
        <f t="shared" si="7"/>
        <v>-3.6018585590213981E-5</v>
      </c>
      <c r="SK5" s="221">
        <f t="shared" si="7"/>
        <v>5.2028719853325356E-5</v>
      </c>
      <c r="SL5" s="221">
        <f t="shared" si="7"/>
        <v>-4.3621810905458691E-4</v>
      </c>
      <c r="SM5" s="221">
        <f t="shared" si="7"/>
        <v>-2.4823234547532991E-4</v>
      </c>
      <c r="SN5" s="221">
        <f t="shared" si="7"/>
        <v>-7.0483452407643643E-4</v>
      </c>
      <c r="SO5" s="221">
        <f t="shared" si="7"/>
        <v>4.0075662850469485E-6</v>
      </c>
      <c r="SP5" s="221">
        <f t="shared" si="7"/>
        <v>-1.7873674001819273E-3</v>
      </c>
      <c r="SQ5" s="221">
        <f t="shared" si="7"/>
        <v>1.7664794466101252E-3</v>
      </c>
      <c r="SR5" s="221">
        <f t="shared" si="7"/>
        <v>-1.3625998404956929E-3</v>
      </c>
      <c r="SS5" s="221">
        <f t="shared" si="7"/>
        <v>-9.5913445138706699E-4</v>
      </c>
      <c r="ST5" s="221">
        <f t="shared" si="7"/>
        <v>-6.2262998907391953E-4</v>
      </c>
      <c r="SU5" s="221">
        <f t="shared" ref="SU5:VF5" si="8">SU7/ST7-1</f>
        <v>-1.455048253741098E-3</v>
      </c>
      <c r="SV5" s="221">
        <f t="shared" si="8"/>
        <v>-1.7550427288499648E-3</v>
      </c>
      <c r="SW5" s="221">
        <f t="shared" si="8"/>
        <v>-2.1855631857607971E-3</v>
      </c>
      <c r="SX5" s="221">
        <f t="shared" si="8"/>
        <v>-3.5805357871722121E-3</v>
      </c>
      <c r="SY5" s="221">
        <f t="shared" si="8"/>
        <v>-9.733820565129836E-4</v>
      </c>
      <c r="SZ5" s="221">
        <f t="shared" si="8"/>
        <v>-1.5386301725782703E-3</v>
      </c>
      <c r="TA5" s="221">
        <f t="shared" si="8"/>
        <v>1.5003415411638521E-3</v>
      </c>
      <c r="TB5" s="221">
        <f t="shared" si="8"/>
        <v>3.195121654155475E-3</v>
      </c>
      <c r="TC5" s="221">
        <f t="shared" si="8"/>
        <v>1.2950222581948889E-3</v>
      </c>
      <c r="TD5" s="221">
        <f t="shared" si="8"/>
        <v>7.8005011720971851E-4</v>
      </c>
      <c r="TE5" s="221">
        <f t="shared" si="8"/>
        <v>6.9867090984732094E-4</v>
      </c>
      <c r="TF5" s="221">
        <f t="shared" si="8"/>
        <v>6.2553978029411539E-4</v>
      </c>
      <c r="TG5" s="221">
        <f t="shared" si="8"/>
        <v>9.115071730776414E-4</v>
      </c>
      <c r="TH5" s="221">
        <f t="shared" si="8"/>
        <v>7.7367256726312839E-4</v>
      </c>
      <c r="TI5" s="221">
        <f t="shared" si="8"/>
        <v>6.3214942885081449E-4</v>
      </c>
      <c r="TJ5" s="221">
        <f t="shared" si="8"/>
        <v>8.8525487292656635E-5</v>
      </c>
      <c r="TK5" s="221">
        <f t="shared" si="8"/>
        <v>-1.1265882883101375E-3</v>
      </c>
      <c r="TL5" s="221">
        <f t="shared" si="8"/>
        <v>3.2627347356384284E-4</v>
      </c>
      <c r="TM5" s="221">
        <f t="shared" si="8"/>
        <v>-1.1274910505387759E-4</v>
      </c>
      <c r="TN5" s="221">
        <f t="shared" si="8"/>
        <v>-3.3023104091245425E-4</v>
      </c>
      <c r="TO5" s="221">
        <f t="shared" si="8"/>
        <v>-9.8699185026718261E-4</v>
      </c>
      <c r="TP5" s="221">
        <f t="shared" si="8"/>
        <v>-1.5404219627073168E-3</v>
      </c>
      <c r="TQ5" s="221">
        <f t="shared" si="8"/>
        <v>-9.6525876204545114E-4</v>
      </c>
      <c r="TR5" s="221">
        <f t="shared" si="8"/>
        <v>-1.1319396999551756E-3</v>
      </c>
      <c r="TS5" s="221">
        <f t="shared" si="8"/>
        <v>4.0472229980714758E-6</v>
      </c>
      <c r="TT5" s="221">
        <f t="shared" si="8"/>
        <v>-2.3878519046161006E-4</v>
      </c>
      <c r="TU5" s="221">
        <f t="shared" si="8"/>
        <v>-6.8818945450854763E-4</v>
      </c>
      <c r="TV5" s="221">
        <f t="shared" si="8"/>
        <v>-6.7651050211670061E-4</v>
      </c>
      <c r="TW5" s="221">
        <f t="shared" si="8"/>
        <v>-1.1674665974834575E-3</v>
      </c>
      <c r="TX5" s="221">
        <f t="shared" si="8"/>
        <v>-1.0876623376622208E-3</v>
      </c>
      <c r="TY5" s="221">
        <f t="shared" si="8"/>
        <v>-1.0238408658768128E-3</v>
      </c>
      <c r="TZ5" s="221">
        <f t="shared" si="8"/>
        <v>-1.708150317227819E-4</v>
      </c>
      <c r="UA5" s="221">
        <f t="shared" si="8"/>
        <v>-5.125326434481936E-4</v>
      </c>
      <c r="UB5" s="221">
        <f t="shared" si="8"/>
        <v>-8.7907794491104418E-4</v>
      </c>
      <c r="UC5" s="221">
        <f t="shared" si="8"/>
        <v>8.798514028740545E-4</v>
      </c>
      <c r="UD5" s="221">
        <f t="shared" si="8"/>
        <v>3.9884091945041611E-4</v>
      </c>
      <c r="UE5" s="221">
        <f t="shared" si="8"/>
        <v>-2.1154550262392213E-4</v>
      </c>
      <c r="UF5" s="221">
        <f t="shared" si="8"/>
        <v>7.3242783551297208E-4</v>
      </c>
      <c r="UG5" s="221">
        <f t="shared" si="8"/>
        <v>7.7255243191354239E-5</v>
      </c>
      <c r="UH5" s="221">
        <f t="shared" si="8"/>
        <v>-1.5856430189031823E-4</v>
      </c>
      <c r="UI5" s="221">
        <f t="shared" si="8"/>
        <v>-1.3419107182066625E-4</v>
      </c>
      <c r="UJ5" s="221">
        <f t="shared" si="8"/>
        <v>-1.1468776053845664E-3</v>
      </c>
      <c r="UK5" s="221">
        <f t="shared" si="8"/>
        <v>-8.9575453068579947E-4</v>
      </c>
      <c r="UL5" s="221">
        <f t="shared" si="8"/>
        <v>-5.664614093070508E-4</v>
      </c>
      <c r="UM5" s="221">
        <f t="shared" si="8"/>
        <v>-2.0347082905188829E-3</v>
      </c>
      <c r="UN5" s="221">
        <f t="shared" si="8"/>
        <v>-1.6629553208440395E-3</v>
      </c>
      <c r="UO5" s="221">
        <f t="shared" si="8"/>
        <v>-7.4896250276257348E-4</v>
      </c>
      <c r="UP5" s="221">
        <f t="shared" si="8"/>
        <v>-1.6546865720545867E-3</v>
      </c>
      <c r="UQ5" s="221">
        <f t="shared" si="8"/>
        <v>-9.2717568338185341E-4</v>
      </c>
      <c r="UR5" s="221">
        <f t="shared" si="8"/>
        <v>-2.6691304794168591E-3</v>
      </c>
      <c r="US5" s="221">
        <f t="shared" si="8"/>
        <v>-3.0756562017497657E-3</v>
      </c>
      <c r="UT5" s="221">
        <f t="shared" si="8"/>
        <v>-6.6906760060803094E-4</v>
      </c>
      <c r="UU5" s="221">
        <f t="shared" si="8"/>
        <v>-3.6327417901688142E-3</v>
      </c>
      <c r="UV5" s="221">
        <f t="shared" si="8"/>
        <v>-8.7935060787180941E-4</v>
      </c>
      <c r="UW5" s="221">
        <f t="shared" si="8"/>
        <v>-8.0954852101700059E-4</v>
      </c>
      <c r="UX5" s="221">
        <f t="shared" si="8"/>
        <v>-7.9358484294511644E-4</v>
      </c>
      <c r="UY5" s="221">
        <f t="shared" si="8"/>
        <v>2.7610410455365386E-3</v>
      </c>
      <c r="UZ5" s="221">
        <f t="shared" si="8"/>
        <v>1.8453015305635034E-3</v>
      </c>
      <c r="VA5" s="221">
        <f t="shared" si="8"/>
        <v>2.5248553382064554E-3</v>
      </c>
      <c r="VB5" s="221">
        <f t="shared" si="8"/>
        <v>2.0643413925225396E-4</v>
      </c>
      <c r="VC5" s="221">
        <f t="shared" si="8"/>
        <v>-7.0173121217931289E-5</v>
      </c>
      <c r="VD5" s="221">
        <f t="shared" si="8"/>
        <v>3.0960902572241267E-4</v>
      </c>
      <c r="VE5" s="221">
        <f t="shared" si="8"/>
        <v>-1.0936132983375701E-3</v>
      </c>
      <c r="VF5" s="221">
        <f t="shared" si="8"/>
        <v>2.4788164477707042E-5</v>
      </c>
      <c r="VG5" s="221">
        <f t="shared" ref="VG5:XR5" si="9">VG7/VF7-1</f>
        <v>-4.7509470909745666E-4</v>
      </c>
      <c r="VH5" s="221">
        <f t="shared" si="9"/>
        <v>-1.6532888047549044E-4</v>
      </c>
      <c r="VI5" s="221">
        <f t="shared" si="9"/>
        <v>-1.4468669130474066E-4</v>
      </c>
      <c r="VJ5" s="221">
        <f t="shared" si="9"/>
        <v>-5.5815799592329185E-4</v>
      </c>
      <c r="VK5" s="221">
        <f t="shared" si="9"/>
        <v>-5.3778564691486785E-4</v>
      </c>
      <c r="VL5" s="221">
        <f t="shared" si="9"/>
        <v>-6.7880232779526928E-4</v>
      </c>
      <c r="VM5" s="221">
        <f t="shared" si="9"/>
        <v>-5.384405106079182E-5</v>
      </c>
      <c r="VN5" s="221">
        <f t="shared" si="9"/>
        <v>-4.3077560318938168E-4</v>
      </c>
      <c r="VO5" s="221">
        <f t="shared" si="9"/>
        <v>-6.8788045797918418E-4</v>
      </c>
      <c r="VP5" s="221">
        <f t="shared" si="9"/>
        <v>2.0733553108831515E-5</v>
      </c>
      <c r="VQ5" s="221">
        <f t="shared" si="9"/>
        <v>7.0492619008266644E-5</v>
      </c>
      <c r="VR5" s="221">
        <f t="shared" si="9"/>
        <v>1.2729240350448645E-3</v>
      </c>
      <c r="VS5" s="221">
        <f t="shared" si="9"/>
        <v>1.5570389756669467E-3</v>
      </c>
      <c r="VT5" s="221">
        <f t="shared" si="9"/>
        <v>-9.5096336723776709E-5</v>
      </c>
      <c r="VU5" s="221">
        <f t="shared" si="9"/>
        <v>-2.0675082803567335E-5</v>
      </c>
      <c r="VV5" s="221">
        <f t="shared" si="9"/>
        <v>-5.3756326706233537E-5</v>
      </c>
      <c r="VW5" s="221">
        <f t="shared" si="9"/>
        <v>-4.0939711106247056E-4</v>
      </c>
      <c r="VX5" s="221">
        <f t="shared" si="9"/>
        <v>-2.8545424458037427E-4</v>
      </c>
      <c r="VY5" s="221">
        <f t="shared" si="9"/>
        <v>-2.2635950192634313E-3</v>
      </c>
      <c r="VZ5" s="221">
        <f t="shared" si="9"/>
        <v>-1.1322914592872824E-3</v>
      </c>
      <c r="WA5" s="221">
        <f t="shared" si="9"/>
        <v>-1.5861745373312308E-3</v>
      </c>
      <c r="WB5" s="221">
        <f t="shared" si="9"/>
        <v>7.65235039447143E-4</v>
      </c>
      <c r="WC5" s="221">
        <f t="shared" si="9"/>
        <v>-1.6539709848607531E-3</v>
      </c>
      <c r="WD5" s="221">
        <f t="shared" si="9"/>
        <v>-1.8232147688721501E-3</v>
      </c>
      <c r="WE5" s="221">
        <f t="shared" si="9"/>
        <v>-1.1593139196902635E-3</v>
      </c>
      <c r="WF5" s="221">
        <f t="shared" si="9"/>
        <v>-2.2252931917717822E-3</v>
      </c>
      <c r="WG5" s="221">
        <f t="shared" si="9"/>
        <v>-9.7076816215180273E-4</v>
      </c>
      <c r="WH5" s="221">
        <f t="shared" si="9"/>
        <v>-1.6167268401786616E-3</v>
      </c>
      <c r="WI5" s="221">
        <f t="shared" si="9"/>
        <v>-2.4038461538461453E-3</v>
      </c>
      <c r="WJ5" s="221">
        <f t="shared" si="9"/>
        <v>-9.8824617843096263E-4</v>
      </c>
      <c r="WK5" s="221">
        <f t="shared" si="9"/>
        <v>-3.3254756693046339E-4</v>
      </c>
      <c r="WL5" s="221">
        <f t="shared" si="9"/>
        <v>-1.1158787439837781E-3</v>
      </c>
      <c r="WM5" s="221">
        <f t="shared" si="9"/>
        <v>-9.3164036152704188E-4</v>
      </c>
      <c r="WN5" s="221">
        <f t="shared" si="9"/>
        <v>-6.8777822316912207E-4</v>
      </c>
      <c r="WO5" s="221">
        <f t="shared" si="9"/>
        <v>-1.4820632346981277E-3</v>
      </c>
      <c r="WP5" s="221">
        <f t="shared" si="9"/>
        <v>-1.3235735640495516E-3</v>
      </c>
      <c r="WQ5" s="221">
        <f t="shared" si="9"/>
        <v>-1.0204600115171214E-3</v>
      </c>
      <c r="WR5" s="221">
        <f t="shared" si="9"/>
        <v>-3.0941774362414076E-4</v>
      </c>
      <c r="WS5" s="221">
        <f t="shared" si="9"/>
        <v>-1.2846930728330763E-3</v>
      </c>
      <c r="WT5" s="221">
        <f t="shared" si="9"/>
        <v>2.381649833793853E-3</v>
      </c>
      <c r="WU5" s="221">
        <f t="shared" si="9"/>
        <v>-3.2781053059564025E-3</v>
      </c>
      <c r="WV5" s="221">
        <f t="shared" si="9"/>
        <v>-1.3427495772039277E-3</v>
      </c>
      <c r="WW5" s="221">
        <f t="shared" si="9"/>
        <v>-4.297470024081651E-4</v>
      </c>
      <c r="WX5" s="221">
        <f t="shared" si="9"/>
        <v>2.8094550934132378E-4</v>
      </c>
      <c r="WY5" s="221">
        <f t="shared" si="9"/>
        <v>1.021333095022392E-3</v>
      </c>
      <c r="WZ5" s="221">
        <f t="shared" si="9"/>
        <v>2.8568149064520654E-3</v>
      </c>
      <c r="XA5" s="221">
        <f t="shared" si="9"/>
        <v>5.2480086816815152E-3</v>
      </c>
      <c r="XB5" s="221">
        <f t="shared" si="9"/>
        <v>6.6248624213007812E-3</v>
      </c>
      <c r="XC5" s="221">
        <f t="shared" si="9"/>
        <v>6.4765319972519553E-3</v>
      </c>
      <c r="XD5" s="221">
        <f t="shared" si="9"/>
        <v>7.3672030434446256E-4</v>
      </c>
      <c r="XE5" s="221">
        <f t="shared" si="9"/>
        <v>2.7658662984391125E-3</v>
      </c>
      <c r="XF5" s="221">
        <f t="shared" si="9"/>
        <v>2.949032750439784E-3</v>
      </c>
      <c r="XG5" s="221">
        <f t="shared" si="9"/>
        <v>3.1843577729340211E-4</v>
      </c>
      <c r="XH5" s="221">
        <f t="shared" si="9"/>
        <v>1.5089877792660022E-3</v>
      </c>
      <c r="XI5" s="221">
        <f t="shared" si="9"/>
        <v>7.6367704304258766E-4</v>
      </c>
      <c r="XJ5" s="221">
        <f t="shared" si="9"/>
        <v>1.4024435516457601E-4</v>
      </c>
      <c r="XK5" s="221">
        <f t="shared" si="9"/>
        <v>2.4003167428279237E-3</v>
      </c>
      <c r="XL5" s="221">
        <f t="shared" si="9"/>
        <v>2.9006377288625096E-3</v>
      </c>
      <c r="XM5" s="221">
        <f t="shared" si="9"/>
        <v>1.6738118192447526E-3</v>
      </c>
      <c r="XN5" s="221">
        <f t="shared" si="9"/>
        <v>1.3597473818718342E-3</v>
      </c>
      <c r="XO5" s="221">
        <f t="shared" si="9"/>
        <v>1.8691588785046953E-3</v>
      </c>
      <c r="XP5" s="221">
        <f t="shared" si="9"/>
        <v>2.5678500277606098E-3</v>
      </c>
      <c r="XQ5" s="221">
        <f t="shared" si="9"/>
        <v>6.2301236659201287E-4</v>
      </c>
      <c r="XR5" s="221">
        <f t="shared" si="9"/>
        <v>-4.7612459000390128E-4</v>
      </c>
      <c r="XS5" s="221">
        <f t="shared" ref="XS5:AAD5" si="10">XS7/XR7-1</f>
        <v>-2.2759010980510919E-3</v>
      </c>
      <c r="XT5" s="221">
        <f t="shared" si="10"/>
        <v>-9.875213214830536E-4</v>
      </c>
      <c r="XU5" s="221">
        <f t="shared" si="10"/>
        <v>-2.6550552251469739E-4</v>
      </c>
      <c r="XV5" s="221">
        <f t="shared" si="10"/>
        <v>-1.6302282728161144E-3</v>
      </c>
      <c r="XW5" s="221">
        <f t="shared" si="10"/>
        <v>-5.9749869041381132E-4</v>
      </c>
      <c r="XX5" s="221">
        <f t="shared" si="10"/>
        <v>-4.3405976921118139E-4</v>
      </c>
      <c r="XY5" s="221">
        <f t="shared" si="10"/>
        <v>1.6796394920115532E-4</v>
      </c>
      <c r="XZ5" s="221">
        <f t="shared" si="10"/>
        <v>1.138686250977905E-3</v>
      </c>
      <c r="YA5" s="221">
        <f t="shared" si="10"/>
        <v>2.9048478227955421E-4</v>
      </c>
      <c r="YB5" s="221">
        <f t="shared" si="10"/>
        <v>-1.9632704814098734E-4</v>
      </c>
      <c r="YC5" s="221">
        <f t="shared" si="10"/>
        <v>-1.6363800001584217E-5</v>
      </c>
      <c r="YD5" s="221">
        <f t="shared" si="10"/>
        <v>-4.6228491478417233E-4</v>
      </c>
      <c r="YE5" s="221">
        <f t="shared" si="10"/>
        <v>-1.1132712575462334E-3</v>
      </c>
      <c r="YF5" s="221">
        <f t="shared" si="10"/>
        <v>-1.8438617841221028E-4</v>
      </c>
      <c r="YG5" s="221">
        <f t="shared" si="10"/>
        <v>-1.4015933903807065E-3</v>
      </c>
      <c r="YH5" s="221">
        <f t="shared" si="10"/>
        <v>-7.8796385215829101E-4</v>
      </c>
      <c r="YI5" s="221">
        <f t="shared" si="10"/>
        <v>-4.4768640594050613E-4</v>
      </c>
      <c r="YJ5" s="221">
        <f t="shared" si="10"/>
        <v>-9.8617303227666042E-4</v>
      </c>
      <c r="YK5" s="221">
        <f t="shared" si="10"/>
        <v>-4.9357326478138841E-4</v>
      </c>
      <c r="YL5" s="221">
        <f t="shared" si="10"/>
        <v>4.5678072467625341E-4</v>
      </c>
      <c r="YM5" s="221">
        <f t="shared" si="10"/>
        <v>8.2676582372220864E-4</v>
      </c>
      <c r="YN5" s="221">
        <f t="shared" si="10"/>
        <v>8.9595055010538438E-4</v>
      </c>
      <c r="YO5" s="221">
        <f t="shared" si="10"/>
        <v>8.1302482189427039E-4</v>
      </c>
      <c r="YP5" s="221">
        <f t="shared" si="10"/>
        <v>5.5798763400938256E-4</v>
      </c>
      <c r="YQ5" s="221">
        <f t="shared" si="10"/>
        <v>1.1604590989424679E-3</v>
      </c>
      <c r="YR5" s="221">
        <f t="shared" si="10"/>
        <v>2.158491431567322E-3</v>
      </c>
      <c r="YS5" s="221">
        <f t="shared" si="10"/>
        <v>2.0148848082588433E-3</v>
      </c>
      <c r="YT5" s="221">
        <f t="shared" si="10"/>
        <v>0</v>
      </c>
      <c r="YU5" s="221">
        <f t="shared" si="10"/>
        <v>1.1991581420391917E-3</v>
      </c>
      <c r="YV5" s="221">
        <f t="shared" si="10"/>
        <v>8.6366339941190695E-4</v>
      </c>
      <c r="YW5" s="221">
        <f t="shared" si="10"/>
        <v>1.5345289362498349E-3</v>
      </c>
      <c r="YX5" s="221">
        <f t="shared" si="10"/>
        <v>1.8207311373472645E-3</v>
      </c>
      <c r="YY5" s="221">
        <f t="shared" si="10"/>
        <v>1.3062721346188688E-3</v>
      </c>
      <c r="YZ5" s="221">
        <f t="shared" si="10"/>
        <v>-5.6315203079104759E-4</v>
      </c>
      <c r="ZA5" s="221">
        <f t="shared" si="10"/>
        <v>-7.0535012120676033E-4</v>
      </c>
      <c r="ZB5" s="221">
        <f t="shared" si="10"/>
        <v>2.4339585902510841E-4</v>
      </c>
      <c r="ZC5" s="221">
        <f t="shared" si="10"/>
        <v>3.7311616890800536E-4</v>
      </c>
      <c r="ZD5" s="221">
        <f t="shared" si="10"/>
        <v>-1.1432556027631824E-3</v>
      </c>
      <c r="ZE5" s="221">
        <f t="shared" si="10"/>
        <v>-3.2469904457310683E-4</v>
      </c>
      <c r="ZF5" s="221">
        <f t="shared" si="10"/>
        <v>1.6240225414332343E-4</v>
      </c>
      <c r="ZG5" s="221">
        <f t="shared" si="10"/>
        <v>4.0999910693262365E-4</v>
      </c>
      <c r="ZH5" s="221">
        <f t="shared" si="10"/>
        <v>3.4490734165726344E-4</v>
      </c>
      <c r="ZI5" s="221">
        <f t="shared" si="10"/>
        <v>-8.7616822429914532E-4</v>
      </c>
      <c r="ZJ5" s="221">
        <f t="shared" si="10"/>
        <v>-6.0898372795548106E-5</v>
      </c>
      <c r="ZK5" s="221">
        <f t="shared" si="10"/>
        <v>-2.1924749387935982E-4</v>
      </c>
      <c r="ZL5" s="221">
        <f t="shared" si="10"/>
        <v>-1.047745519669574E-3</v>
      </c>
      <c r="ZM5" s="221">
        <f t="shared" si="10"/>
        <v>3.3741894830985331E-4</v>
      </c>
      <c r="ZN5" s="221">
        <f t="shared" si="10"/>
        <v>1.5442885706384857E-4</v>
      </c>
      <c r="ZO5" s="221">
        <f t="shared" si="10"/>
        <v>-2.3567080851338851E-4</v>
      </c>
      <c r="ZP5" s="221">
        <f t="shared" si="10"/>
        <v>1.2192742879557628E-5</v>
      </c>
      <c r="ZQ5" s="221">
        <f t="shared" si="10"/>
        <v>2.8449386509254992E-5</v>
      </c>
      <c r="ZR5" s="221">
        <f t="shared" si="10"/>
        <v>-1.2639296426046887E-3</v>
      </c>
      <c r="ZS5" s="221">
        <f t="shared" si="10"/>
        <v>-2.2787663735468477E-4</v>
      </c>
      <c r="ZT5" s="221">
        <f t="shared" si="10"/>
        <v>4.0701531600628726E-6</v>
      </c>
      <c r="ZU5" s="221">
        <f t="shared" si="10"/>
        <v>-4.3957475212863528E-4</v>
      </c>
      <c r="ZV5" s="221">
        <f t="shared" si="10"/>
        <v>-2.8503485569153497E-5</v>
      </c>
      <c r="ZW5" s="221">
        <f t="shared" si="10"/>
        <v>-2.565386823685234E-4</v>
      </c>
      <c r="ZX5" s="221">
        <f t="shared" si="10"/>
        <v>1.7106967423452524E-4</v>
      </c>
      <c r="ZY5" s="221">
        <f t="shared" si="10"/>
        <v>1.9547475932180092E-4</v>
      </c>
      <c r="ZZ5" s="221">
        <f t="shared" si="10"/>
        <v>4.0715949252145833E-6</v>
      </c>
      <c r="AAA5" s="221">
        <f t="shared" si="10"/>
        <v>6.5145253557385985E-5</v>
      </c>
      <c r="AAB5" s="221">
        <f t="shared" si="10"/>
        <v>-4.0713131207459341E-6</v>
      </c>
      <c r="AAC5" s="221">
        <f t="shared" si="10"/>
        <v>-1.2213989088682986E-5</v>
      </c>
      <c r="AAD5" s="221">
        <f t="shared" si="10"/>
        <v>2.0356897120210604E-5</v>
      </c>
      <c r="AAE5" s="221">
        <f t="shared" ref="AAE5:ACP5" si="11">AAE7/AAD7-1</f>
        <v>-1.465666756234052E-4</v>
      </c>
      <c r="AAF5" s="221">
        <f t="shared" si="11"/>
        <v>-1.7509141400584571E-4</v>
      </c>
      <c r="AAG5" s="221">
        <f t="shared" si="11"/>
        <v>-4.3169628130301785E-4</v>
      </c>
      <c r="AAH5" s="221">
        <f t="shared" si="11"/>
        <v>3.381723212065868E-4</v>
      </c>
      <c r="AAI5" s="221">
        <f t="shared" si="11"/>
        <v>-4.5617464972302901E-4</v>
      </c>
      <c r="AAJ5" s="221">
        <f t="shared" si="11"/>
        <v>-1.1817055678708943E-4</v>
      </c>
      <c r="AAK5" s="221">
        <f t="shared" si="11"/>
        <v>-3.9530685184951952E-4</v>
      </c>
      <c r="AAL5" s="221">
        <f t="shared" si="11"/>
        <v>-2.0792394060720198E-4</v>
      </c>
      <c r="AAM5" s="221">
        <f t="shared" si="11"/>
        <v>-5.7496809130974658E-4</v>
      </c>
      <c r="AAN5" s="221">
        <f t="shared" si="11"/>
        <v>-2.1869517320168841E-3</v>
      </c>
      <c r="AAO5" s="221">
        <f t="shared" si="11"/>
        <v>-5.2749086091419262E-4</v>
      </c>
      <c r="AAP5" s="221">
        <f t="shared" si="11"/>
        <v>2.904776516314822E-4</v>
      </c>
      <c r="AAQ5" s="221">
        <f t="shared" si="11"/>
        <v>2.8630325240497356E-4</v>
      </c>
      <c r="AAR5" s="221">
        <f t="shared" si="11"/>
        <v>-5.6835373682351253E-4</v>
      </c>
      <c r="AAS5" s="221">
        <f t="shared" si="11"/>
        <v>-1.0637122740109195E-4</v>
      </c>
      <c r="AAT5" s="221">
        <f t="shared" si="11"/>
        <v>1.0638254344286224E-4</v>
      </c>
      <c r="AAU5" s="221">
        <f t="shared" si="11"/>
        <v>-6.545921686218481E-5</v>
      </c>
      <c r="AAV5" s="221">
        <f t="shared" si="11"/>
        <v>2.0048197503386156E-4</v>
      </c>
      <c r="AAW5" s="221">
        <f t="shared" si="11"/>
        <v>-1.1453816575301978E-4</v>
      </c>
      <c r="AAX5" s="221">
        <f t="shared" si="11"/>
        <v>2.4546704195937963E-5</v>
      </c>
      <c r="AAY5" s="221">
        <f t="shared" si="11"/>
        <v>-3.3137237254432517E-4</v>
      </c>
      <c r="AAZ5" s="221">
        <f t="shared" si="11"/>
        <v>6.1385595665264248E-5</v>
      </c>
      <c r="ABA5" s="221">
        <f t="shared" si="11"/>
        <v>-6.1381827705297987E-4</v>
      </c>
      <c r="ABB5" s="221">
        <f t="shared" si="11"/>
        <v>-2.2929957170114701E-4</v>
      </c>
      <c r="ABC5" s="221">
        <f t="shared" si="11"/>
        <v>-3.645061146924089E-4</v>
      </c>
      <c r="ABD5" s="221">
        <f t="shared" si="11"/>
        <v>-4.6296865333483872E-4</v>
      </c>
      <c r="ABE5" s="221">
        <f t="shared" si="11"/>
        <v>-6.0664688232692221E-4</v>
      </c>
      <c r="ABF5" s="221">
        <f t="shared" si="11"/>
        <v>-3.0760901663551277E-4</v>
      </c>
      <c r="ABG5" s="221">
        <f t="shared" si="11"/>
        <v>-9.4362458511243474E-5</v>
      </c>
      <c r="ABH5" s="221">
        <f t="shared" si="11"/>
        <v>-3.7338235173434153E-4</v>
      </c>
      <c r="ABI5" s="221">
        <f t="shared" si="11"/>
        <v>8.2092707294201261E-6</v>
      </c>
      <c r="ABJ5" s="221">
        <f t="shared" si="11"/>
        <v>-8.4965254546875979E-4</v>
      </c>
      <c r="ABK5" s="221">
        <f t="shared" si="11"/>
        <v>-3.4672297491596948E-3</v>
      </c>
      <c r="ABL5" s="221">
        <f t="shared" si="11"/>
        <v>1.0017396466290851E-3</v>
      </c>
      <c r="ABM5" s="221">
        <f t="shared" si="11"/>
        <v>-4.612451147141261E-4</v>
      </c>
      <c r="ABN5" s="221">
        <f t="shared" si="11"/>
        <v>-3.3785314924461574E-4</v>
      </c>
      <c r="ABO5" s="221">
        <f t="shared" si="11"/>
        <v>5.7701739707427535E-5</v>
      </c>
      <c r="ABP5" s="221">
        <f t="shared" si="11"/>
        <v>3.132199422193338E-4</v>
      </c>
      <c r="ABQ5" s="221">
        <f t="shared" si="11"/>
        <v>-1.565609331032336E-4</v>
      </c>
      <c r="ABR5" s="221">
        <f t="shared" si="11"/>
        <v>2.5136085116561624E-4</v>
      </c>
      <c r="ABS5" s="221">
        <f t="shared" si="11"/>
        <v>-1.1123012276503808E-4</v>
      </c>
      <c r="ABT5" s="221">
        <f t="shared" si="11"/>
        <v>4.53210170036078E-4</v>
      </c>
      <c r="ABU5" s="221">
        <f t="shared" si="11"/>
        <v>-8.2364520659350404E-6</v>
      </c>
      <c r="ABV5" s="221">
        <f t="shared" si="11"/>
        <v>2.8827819669619004E-4</v>
      </c>
      <c r="ABW5" s="221">
        <f t="shared" si="11"/>
        <v>5.9285852501744785E-4</v>
      </c>
      <c r="ABX5" s="221">
        <f t="shared" si="11"/>
        <v>9.4225111609436141E-4</v>
      </c>
      <c r="ABY5" s="221">
        <f t="shared" si="11"/>
        <v>-1.315443304392705E-4</v>
      </c>
      <c r="ABZ5" s="221">
        <f t="shared" si="11"/>
        <v>0</v>
      </c>
      <c r="ACA5" s="221">
        <f t="shared" si="11"/>
        <v>5.5091435337439876E-4</v>
      </c>
      <c r="ACB5" s="221">
        <f t="shared" si="11"/>
        <v>4.1090374169883148E-6</v>
      </c>
      <c r="ACC5" s="221">
        <f t="shared" si="11"/>
        <v>-3.7802988901536327E-4</v>
      </c>
      <c r="ACD5" s="221">
        <f t="shared" si="11"/>
        <v>-5.0971123214460512E-4</v>
      </c>
      <c r="ACE5" s="221">
        <f t="shared" si="11"/>
        <v>-7.3205538944942639E-4</v>
      </c>
      <c r="ACF5" s="221">
        <f t="shared" si="11"/>
        <v>-2.0784202359933612E-3</v>
      </c>
      <c r="ACG5" s="221">
        <f t="shared" si="11"/>
        <v>-7.8360855865500234E-4</v>
      </c>
      <c r="ACH5" s="221">
        <f t="shared" si="11"/>
        <v>2.4352190458887257E-4</v>
      </c>
      <c r="ACI5" s="221">
        <f t="shared" si="11"/>
        <v>-4.4153389701107049E-4</v>
      </c>
      <c r="ACJ5" s="221">
        <f t="shared" si="11"/>
        <v>-5.0778186021549487E-4</v>
      </c>
      <c r="ACK5" s="221">
        <f t="shared" si="11"/>
        <v>-3.6347565332683907E-4</v>
      </c>
      <c r="ACL5" s="221">
        <f t="shared" si="11"/>
        <v>-4.5450976989491743E-5</v>
      </c>
      <c r="ACM5" s="221">
        <f t="shared" si="11"/>
        <v>-9.7104227959399214E-4</v>
      </c>
      <c r="ACN5" s="221">
        <f t="shared" si="11"/>
        <v>5.0460555976061805E-4</v>
      </c>
      <c r="ACO5" s="221">
        <f t="shared" si="11"/>
        <v>5.7876351309493757E-5</v>
      </c>
      <c r="ACP5" s="221">
        <f t="shared" si="11"/>
        <v>-5.7046244662251056E-4</v>
      </c>
      <c r="ACQ5" s="221">
        <f t="shared" ref="ACQ5:AFB5" si="12">ACQ7/ACP7-1</f>
        <v>-5.5010733297211623E-4</v>
      </c>
      <c r="ACR5" s="221">
        <f t="shared" si="12"/>
        <v>-3.9315008401008544E-4</v>
      </c>
      <c r="ACS5" s="221">
        <f t="shared" si="12"/>
        <v>-2.4426292626977819E-4</v>
      </c>
      <c r="ACT5" s="221">
        <f t="shared" si="12"/>
        <v>-7.9508373225556372E-4</v>
      </c>
      <c r="ACU5" s="221">
        <f t="shared" si="12"/>
        <v>-9.3248014853375416E-4</v>
      </c>
      <c r="ACV5" s="221">
        <f t="shared" si="12"/>
        <v>-4.2726710831442194E-4</v>
      </c>
      <c r="ACW5" s="221">
        <f t="shared" si="12"/>
        <v>-1.7803489317905763E-3</v>
      </c>
      <c r="ACX5" s="221">
        <f t="shared" si="12"/>
        <v>-1.3677843141330914E-3</v>
      </c>
      <c r="ACY5" s="221">
        <f t="shared" si="12"/>
        <v>-8.0347701556160445E-4</v>
      </c>
      <c r="ACZ5" s="221">
        <f t="shared" si="12"/>
        <v>-1.6122699207842262E-3</v>
      </c>
      <c r="ADA5" s="221">
        <f t="shared" si="12"/>
        <v>-1.7124291035253147E-4</v>
      </c>
      <c r="ADB5" s="221">
        <f t="shared" si="12"/>
        <v>7.4295135338187102E-4</v>
      </c>
      <c r="ADC5" s="221">
        <f t="shared" si="12"/>
        <v>2.4190554839575995E-4</v>
      </c>
      <c r="ADD5" s="221">
        <f t="shared" si="12"/>
        <v>2.0848883125479389E-5</v>
      </c>
      <c r="ADE5" s="221">
        <f t="shared" si="12"/>
        <v>3.7527207225052095E-5</v>
      </c>
      <c r="ADF5" s="221">
        <f t="shared" si="12"/>
        <v>-2.7518919256985797E-4</v>
      </c>
      <c r="ADG5" s="221">
        <f t="shared" si="12"/>
        <v>-7.340398466858522E-4</v>
      </c>
      <c r="ADH5" s="221">
        <f t="shared" si="12"/>
        <v>-2.6294591244302445E-4</v>
      </c>
      <c r="ADI5" s="221">
        <f t="shared" si="12"/>
        <v>-4.4670813676794818E-4</v>
      </c>
      <c r="ADJ5" s="221">
        <f t="shared" si="12"/>
        <v>-1.7542174310736236E-4</v>
      </c>
      <c r="ADK5" s="221">
        <f t="shared" si="12"/>
        <v>-2.5064645899242066E-5</v>
      </c>
      <c r="ADL5" s="221">
        <f t="shared" si="12"/>
        <v>5.4308093994759332E-5</v>
      </c>
      <c r="ADM5" s="221">
        <f t="shared" si="12"/>
        <v>1.670927531871591E-5</v>
      </c>
      <c r="ADN5" s="221">
        <f t="shared" si="12"/>
        <v>1.086084748027627E-4</v>
      </c>
      <c r="ADO5" s="221">
        <f t="shared" si="12"/>
        <v>2.4643092833454006E-4</v>
      </c>
      <c r="ADP5" s="221">
        <f t="shared" si="12"/>
        <v>5.8460729005282985E-5</v>
      </c>
      <c r="ADQ5" s="221">
        <f t="shared" si="12"/>
        <v>5.469934152013689E-4</v>
      </c>
      <c r="ADR5" s="221">
        <f t="shared" si="12"/>
        <v>-3.4220564055043035E-4</v>
      </c>
      <c r="ADS5" s="221">
        <f t="shared" si="12"/>
        <v>2.9222676797058256E-5</v>
      </c>
      <c r="ADT5" s="221">
        <f t="shared" si="12"/>
        <v>7.1802193306536033E-4</v>
      </c>
      <c r="ADU5" s="221">
        <f t="shared" si="12"/>
        <v>4.9641455203808249E-4</v>
      </c>
      <c r="ADV5" s="221">
        <f t="shared" si="12"/>
        <v>1.6677924265628974E-5</v>
      </c>
      <c r="ADW5" s="221">
        <f t="shared" si="12"/>
        <v>1.1257411128995365E-4</v>
      </c>
      <c r="ADX5" s="221">
        <f t="shared" si="12"/>
        <v>-7.3373382971553269E-4</v>
      </c>
      <c r="ADY5" s="221">
        <f t="shared" si="12"/>
        <v>-2.419761945487986E-4</v>
      </c>
      <c r="ADZ5" s="221">
        <f t="shared" si="12"/>
        <v>-4.6737746990210827E-4</v>
      </c>
      <c r="AEA5" s="221">
        <f t="shared" si="12"/>
        <v>-2.2962304246365584E-4</v>
      </c>
      <c r="AEB5" s="221">
        <f t="shared" si="12"/>
        <v>-2.7143501428150696E-4</v>
      </c>
      <c r="AEC5" s="221">
        <f t="shared" si="12"/>
        <v>-7.93640848276711E-5</v>
      </c>
      <c r="AED5" s="221">
        <f t="shared" si="12"/>
        <v>-4.4698058349768033E-4</v>
      </c>
      <c r="AEE5" s="221">
        <f t="shared" si="12"/>
        <v>-1.3373621367707145E-4</v>
      </c>
      <c r="AEF5" s="221">
        <f t="shared" si="12"/>
        <v>-3.3856506928042762E-4</v>
      </c>
      <c r="AEG5" s="221">
        <f t="shared" si="12"/>
        <v>-3.5540465956407363E-4</v>
      </c>
      <c r="AEH5" s="221">
        <f t="shared" si="12"/>
        <v>1.463951246241102E-4</v>
      </c>
      <c r="AEI5" s="221">
        <f t="shared" si="12"/>
        <v>1.84012646687437E-4</v>
      </c>
      <c r="AEJ5" s="221">
        <f t="shared" si="12"/>
        <v>-5.0176034253501811E-5</v>
      </c>
      <c r="AEK5" s="221">
        <f t="shared" si="12"/>
        <v>-4.1815460012362138E-6</v>
      </c>
      <c r="AEL5" s="221">
        <f t="shared" si="12"/>
        <v>5.4778481674322421E-4</v>
      </c>
      <c r="AEM5" s="221">
        <f t="shared" si="12"/>
        <v>7.1047660442191685E-5</v>
      </c>
      <c r="AEN5" s="221">
        <f t="shared" si="12"/>
        <v>4.1789772371103595E-4</v>
      </c>
      <c r="AEO5" s="221">
        <f t="shared" si="12"/>
        <v>1.1487386849240444E-3</v>
      </c>
      <c r="AEP5" s="221">
        <f t="shared" si="12"/>
        <v>-1.0472820735349941E-3</v>
      </c>
      <c r="AEQ5" s="221">
        <f t="shared" si="12"/>
        <v>-8.3536256824112698E-6</v>
      </c>
      <c r="AER5" s="221">
        <f t="shared" si="12"/>
        <v>-2.6314140718008971E-4</v>
      </c>
      <c r="AES5" s="221">
        <f t="shared" si="12"/>
        <v>6.0162438584177025E-4</v>
      </c>
      <c r="AET5" s="221">
        <f t="shared" si="12"/>
        <v>3.9249089755144517E-4</v>
      </c>
      <c r="AEU5" s="221">
        <f t="shared" si="12"/>
        <v>4.8833423765604067E-4</v>
      </c>
      <c r="AEV5" s="221">
        <f t="shared" si="12"/>
        <v>3.1288197674661511E-4</v>
      </c>
      <c r="AEW5" s="221">
        <f t="shared" si="12"/>
        <v>3.419772960437939E-4</v>
      </c>
      <c r="AEX5" s="221">
        <f t="shared" si="12"/>
        <v>1.2548777640664088E-3</v>
      </c>
      <c r="AEY5" s="221">
        <f t="shared" si="12"/>
        <v>5.038202902172273E-4</v>
      </c>
      <c r="AEZ5" s="221">
        <f t="shared" si="12"/>
        <v>-2.9964292551387661E-4</v>
      </c>
      <c r="AFA5" s="221">
        <f t="shared" si="12"/>
        <v>2.206365990327086E-4</v>
      </c>
      <c r="AFB5" s="221">
        <f t="shared" si="12"/>
        <v>-1.9977774725621344E-4</v>
      </c>
      <c r="AFC5" s="221">
        <f t="shared" ref="AFC5:AHN5" si="13">AFC7/AFB7-1</f>
        <v>1.7067759003230876E-4</v>
      </c>
      <c r="AFD5" s="221">
        <f t="shared" si="13"/>
        <v>-2.081078831266403E-4</v>
      </c>
      <c r="AFE5" s="221">
        <f t="shared" si="13"/>
        <v>3.4969401773454756E-4</v>
      </c>
      <c r="AFF5" s="221">
        <f t="shared" si="13"/>
        <v>-3.6621804955605519E-4</v>
      </c>
      <c r="AFG5" s="221">
        <f t="shared" si="13"/>
        <v>-8.7424960242499239E-5</v>
      </c>
      <c r="AFH5" s="221">
        <f t="shared" si="13"/>
        <v>-1.6237483606384995E-4</v>
      </c>
      <c r="AFI5" s="221">
        <f t="shared" si="13"/>
        <v>-4.0392094809005297E-4</v>
      </c>
      <c r="AFJ5" s="221">
        <f t="shared" si="13"/>
        <v>2.1245662343938321E-4</v>
      </c>
      <c r="AFK5" s="221">
        <f t="shared" si="13"/>
        <v>1.2494793835915452E-4</v>
      </c>
      <c r="AFL5" s="221">
        <f t="shared" si="13"/>
        <v>1.1452130096198943E-3</v>
      </c>
      <c r="AFM5" s="221">
        <f t="shared" si="13"/>
        <v>6.6554356190584585E-4</v>
      </c>
      <c r="AFN5" s="221">
        <f t="shared" si="13"/>
        <v>1.1223577827190745E-4</v>
      </c>
      <c r="AFO5" s="221">
        <f t="shared" si="13"/>
        <v>1.0349471304116342E-3</v>
      </c>
      <c r="AFP5" s="221">
        <f t="shared" si="13"/>
        <v>1.0546377070348445E-3</v>
      </c>
      <c r="AFQ5" s="221">
        <f t="shared" si="13"/>
        <v>2.3227358510147234E-4</v>
      </c>
      <c r="AFR5" s="221">
        <f t="shared" si="13"/>
        <v>-2.8612777886061203E-4</v>
      </c>
      <c r="AFS5" s="221">
        <f t="shared" si="13"/>
        <v>-1.8251051509443617E-4</v>
      </c>
      <c r="AFT5" s="221">
        <f t="shared" si="13"/>
        <v>-1.2861042657175137E-4</v>
      </c>
      <c r="AFU5" s="221">
        <f t="shared" si="13"/>
        <v>-4.2737347877874754E-4</v>
      </c>
      <c r="AFV5" s="221">
        <f t="shared" si="13"/>
        <v>3.1547836482581637E-4</v>
      </c>
      <c r="AFW5" s="221">
        <f t="shared" si="13"/>
        <v>-2.9048053780456051E-5</v>
      </c>
      <c r="AFX5" s="221">
        <f t="shared" si="13"/>
        <v>9.1296535296381265E-5</v>
      </c>
      <c r="AFY5" s="221">
        <f t="shared" si="13"/>
        <v>5.4772920600010266E-4</v>
      </c>
      <c r="AFZ5" s="221">
        <f t="shared" si="13"/>
        <v>3.1933379505399984E-4</v>
      </c>
      <c r="AGA5" s="221">
        <f t="shared" si="13"/>
        <v>3.1508598530716192E-4</v>
      </c>
      <c r="AGB5" s="221">
        <f t="shared" si="13"/>
        <v>6.1753978779832686E-4</v>
      </c>
      <c r="AGC5" s="221">
        <f t="shared" si="13"/>
        <v>6.6272071706396929E-5</v>
      </c>
      <c r="AGD5" s="221">
        <f t="shared" si="13"/>
        <v>3.7275570005546044E-5</v>
      </c>
      <c r="AGE5" s="221">
        <f t="shared" si="13"/>
        <v>2.774855666090037E-4</v>
      </c>
      <c r="AGF5" s="221">
        <f t="shared" si="13"/>
        <v>1.4201663623452099E-3</v>
      </c>
      <c r="AGG5" s="221">
        <f t="shared" si="13"/>
        <v>2.0755465881652224E-3</v>
      </c>
      <c r="AGH5" s="221">
        <f t="shared" si="13"/>
        <v>1.1882854855880254E-3</v>
      </c>
      <c r="AGI5" s="221">
        <f t="shared" si="13"/>
        <v>6.053887428189908E-3</v>
      </c>
      <c r="AGJ5" s="221">
        <f t="shared" si="13"/>
        <v>3.9938883267860437E-3</v>
      </c>
      <c r="AGK5" s="221">
        <f t="shared" si="13"/>
        <v>1.252560200409647E-3</v>
      </c>
      <c r="AGL5" s="221">
        <f t="shared" si="13"/>
        <v>2.7913041706566499E-3</v>
      </c>
      <c r="AGM5" s="221">
        <f t="shared" si="13"/>
        <v>1.5075785281808418E-3</v>
      </c>
      <c r="AGN5" s="221">
        <f t="shared" si="13"/>
        <v>-6.8976430348088869E-5</v>
      </c>
      <c r="AGO5" s="221">
        <f t="shared" si="13"/>
        <v>-4.6663745110453458E-4</v>
      </c>
      <c r="AGP5" s="221">
        <f t="shared" si="13"/>
        <v>-1.9080173264207634E-4</v>
      </c>
      <c r="AGQ5" s="221">
        <f t="shared" si="13"/>
        <v>-1.6241544246065054E-5</v>
      </c>
      <c r="AGR5" s="221">
        <f t="shared" si="13"/>
        <v>2.436271205707996E-5</v>
      </c>
      <c r="AGS5" s="221">
        <f t="shared" si="13"/>
        <v>1.2587094573746072E-4</v>
      </c>
      <c r="AGT5" s="221">
        <f t="shared" si="13"/>
        <v>1.2585510423646085E-4</v>
      </c>
      <c r="AGU5" s="221">
        <f t="shared" si="13"/>
        <v>-6.1316354256213401E-5</v>
      </c>
      <c r="AGV5" s="221">
        <f t="shared" si="13"/>
        <v>-4.4228968502424415E-5</v>
      </c>
      <c r="AGW5" s="221">
        <f t="shared" si="13"/>
        <v>-6.2520298798307561E-4</v>
      </c>
      <c r="AGX5" s="221">
        <f t="shared" si="13"/>
        <v>-2.4373796543741832E-5</v>
      </c>
      <c r="AGY5" s="221">
        <f t="shared" si="13"/>
        <v>-1.7468313292157145E-4</v>
      </c>
      <c r="AGZ5" s="221">
        <f t="shared" si="13"/>
        <v>1.2189324589462203E-5</v>
      </c>
      <c r="AHA5" s="221">
        <f t="shared" si="13"/>
        <v>3.2504469364758037E-5</v>
      </c>
      <c r="AHB5" s="221">
        <f t="shared" si="13"/>
        <v>1.5439121107707621E-4</v>
      </c>
      <c r="AHC5" s="221">
        <f t="shared" si="13"/>
        <v>6.4184330898653386E-4</v>
      </c>
      <c r="AHD5" s="221">
        <f t="shared" si="13"/>
        <v>-8.9313262207402211E-5</v>
      </c>
      <c r="AHE5" s="221">
        <f t="shared" si="13"/>
        <v>7.3893025635207721E-4</v>
      </c>
      <c r="AHF5" s="221">
        <f t="shared" si="13"/>
        <v>-3.2050761915580761E-4</v>
      </c>
      <c r="AHG5" s="221">
        <f t="shared" si="13"/>
        <v>1.582760090095281E-4</v>
      </c>
      <c r="AHH5" s="221">
        <f t="shared" si="13"/>
        <v>-3.3679050818846701E-4</v>
      </c>
      <c r="AHI5" s="221">
        <f t="shared" si="13"/>
        <v>-1.4612702497562857E-4</v>
      </c>
      <c r="AHJ5" s="221">
        <f t="shared" si="13"/>
        <v>-3.0041611691866699E-4</v>
      </c>
      <c r="AHK5" s="221">
        <f t="shared" si="13"/>
        <v>-7.8781405963834761E-4</v>
      </c>
      <c r="AHL5" s="221">
        <f t="shared" si="13"/>
        <v>-1.2354860865572137E-3</v>
      </c>
      <c r="AHM5" s="221">
        <f t="shared" si="13"/>
        <v>-4.3946564233210417E-4</v>
      </c>
      <c r="AHN5" s="221">
        <f t="shared" si="13"/>
        <v>-1.6283661381244485E-4</v>
      </c>
      <c r="AHO5" s="221">
        <f t="shared" ref="AHO5:AJZ5" si="14">AHO7/AHN7-1</f>
        <v>-2.239368091041527E-4</v>
      </c>
      <c r="AHP5" s="221">
        <f t="shared" si="14"/>
        <v>8.1449806556666005E-5</v>
      </c>
      <c r="AHQ5" s="221">
        <f t="shared" si="14"/>
        <v>1.1809260088768703E-4</v>
      </c>
      <c r="AHR5" s="221">
        <f t="shared" si="14"/>
        <v>0</v>
      </c>
      <c r="AHS5" s="221">
        <f t="shared" si="14"/>
        <v>0</v>
      </c>
      <c r="AHT5" s="221">
        <f t="shared" si="14"/>
        <v>9.0798415302995039E-4</v>
      </c>
      <c r="AHU5" s="221">
        <f t="shared" si="14"/>
        <v>1.7085533434757494E-4</v>
      </c>
      <c r="AHV5" s="221">
        <f t="shared" si="14"/>
        <v>5.8162236032943682E-4</v>
      </c>
      <c r="AHW5" s="221">
        <f t="shared" si="14"/>
        <v>1.4796326933785853E-3</v>
      </c>
      <c r="AHX5" s="221">
        <f t="shared" si="14"/>
        <v>3.4500813813309605E-4</v>
      </c>
      <c r="AHY5" s="221">
        <f t="shared" si="14"/>
        <v>0</v>
      </c>
      <c r="AHZ5" s="221">
        <f t="shared" si="14"/>
        <v>0</v>
      </c>
      <c r="AIA5" s="221">
        <f t="shared" si="14"/>
        <v>1.2984062063818858E-3</v>
      </c>
      <c r="AIB5" s="221">
        <f t="shared" si="14"/>
        <v>4.7816643433717942E-4</v>
      </c>
      <c r="AIC5" s="221">
        <f t="shared" si="14"/>
        <v>-2.2681798666635E-4</v>
      </c>
      <c r="AID5" s="221">
        <f t="shared" si="14"/>
        <v>3.970215282897982E-4</v>
      </c>
      <c r="AIE5" s="221">
        <f t="shared" si="14"/>
        <v>1.7413418861567109E-4</v>
      </c>
      <c r="AIF5" s="221">
        <f t="shared" si="14"/>
        <v>9.6769360957815742E-4</v>
      </c>
      <c r="AIG5" s="221">
        <f t="shared" si="14"/>
        <v>2.2247570969757824E-4</v>
      </c>
      <c r="AIH5" s="221">
        <f t="shared" si="14"/>
        <v>3.7205841317100585E-4</v>
      </c>
      <c r="AII5" s="221">
        <f t="shared" si="14"/>
        <v>-8.8937400198219052E-5</v>
      </c>
      <c r="AIJ5" s="221">
        <f t="shared" si="14"/>
        <v>-1.7789062152562263E-4</v>
      </c>
      <c r="AIK5" s="221">
        <f t="shared" si="14"/>
        <v>1.8196596023445366E-4</v>
      </c>
      <c r="AIL5" s="221">
        <f t="shared" si="14"/>
        <v>1.5767514069464639E-4</v>
      </c>
      <c r="AIM5" s="221">
        <f t="shared" si="14"/>
        <v>6.8315122704465381E-4</v>
      </c>
      <c r="AIN5" s="221">
        <f t="shared" si="14"/>
        <v>2.9084798345380136E-4</v>
      </c>
      <c r="AIO5" s="221">
        <f t="shared" si="14"/>
        <v>1.3003586082125373E-3</v>
      </c>
      <c r="AIP5" s="221">
        <f t="shared" si="14"/>
        <v>5.4447339340013556E-4</v>
      </c>
      <c r="AIQ5" s="221">
        <f t="shared" si="14"/>
        <v>1.2415299841583849E-3</v>
      </c>
      <c r="AIR5" s="221">
        <f t="shared" si="14"/>
        <v>1.3044055896196394E-3</v>
      </c>
      <c r="AIS5" s="221">
        <f t="shared" si="14"/>
        <v>2.5008745019359235E-3</v>
      </c>
      <c r="AIT5" s="221">
        <f t="shared" si="14"/>
        <v>1.7245874024907071E-3</v>
      </c>
      <c r="AIU5" s="221">
        <f t="shared" si="14"/>
        <v>1.2691930414590047E-3</v>
      </c>
      <c r="AIV5" s="221">
        <f t="shared" si="14"/>
        <v>1.0356603034202827E-3</v>
      </c>
      <c r="AIW5" s="221">
        <f t="shared" si="14"/>
        <v>3.1197446682724728E-3</v>
      </c>
      <c r="AIX5" s="221">
        <f t="shared" si="14"/>
        <v>1.5928512834399999E-3</v>
      </c>
      <c r="AIY5" s="221">
        <f t="shared" si="14"/>
        <v>2.4053561915062804E-3</v>
      </c>
      <c r="AIZ5" s="221">
        <f t="shared" si="14"/>
        <v>7.2582468359194685E-4</v>
      </c>
      <c r="AJA5" s="221">
        <f t="shared" si="14"/>
        <v>4.3002655463517669E-3</v>
      </c>
      <c r="AJB5" s="221">
        <f t="shared" si="14"/>
        <v>1.7482586475661144E-3</v>
      </c>
      <c r="AJC5" s="221">
        <f t="shared" si="14"/>
        <v>2.7222086527627365E-3</v>
      </c>
      <c r="AJD5" s="221">
        <f t="shared" si="14"/>
        <v>2.6873165729641713E-3</v>
      </c>
      <c r="AJE5" s="221">
        <f t="shared" si="14"/>
        <v>-8.1892380090364814E-4</v>
      </c>
      <c r="AJF5" s="221">
        <f t="shared" si="14"/>
        <v>5.631284215149579E-3</v>
      </c>
      <c r="AJG5" s="221">
        <f t="shared" si="14"/>
        <v>1.1152706286070568E-3</v>
      </c>
      <c r="AJH5" s="221">
        <f t="shared" si="14"/>
        <v>3.1940668261087879E-4</v>
      </c>
      <c r="AJI5" s="221">
        <f t="shared" si="14"/>
        <v>-3.6213825114472797E-4</v>
      </c>
      <c r="AJJ5" s="221">
        <f t="shared" si="14"/>
        <v>-3.1942036889165415E-4</v>
      </c>
      <c r="AJK5" s="221">
        <f t="shared" si="14"/>
        <v>-1.3248491035844356E-4</v>
      </c>
      <c r="AJL5" s="221">
        <f t="shared" si="14"/>
        <v>-4.3647870802299149E-4</v>
      </c>
      <c r="AJM5" s="221">
        <f t="shared" si="14"/>
        <v>-4.2887163871851985E-4</v>
      </c>
      <c r="AJN5" s="221">
        <f t="shared" si="14"/>
        <v>2.7303541269452225E-5</v>
      </c>
      <c r="AJO5" s="221">
        <f t="shared" si="14"/>
        <v>3.1593235147275855E-4</v>
      </c>
      <c r="AJP5" s="221">
        <f t="shared" si="14"/>
        <v>9.747918819336121E-5</v>
      </c>
      <c r="AJQ5" s="221">
        <f t="shared" si="14"/>
        <v>0</v>
      </c>
      <c r="AJR5" s="221">
        <f t="shared" si="14"/>
        <v>-7.7975749541892014E-4</v>
      </c>
      <c r="AJS5" s="221">
        <f t="shared" si="14"/>
        <v>5.2284521440548737E-4</v>
      </c>
      <c r="AJT5" s="221">
        <f t="shared" si="14"/>
        <v>-1.7549059370414177E-4</v>
      </c>
      <c r="AJU5" s="221">
        <f t="shared" si="14"/>
        <v>-3.9004754678328979E-6</v>
      </c>
      <c r="AJV5" s="221">
        <f t="shared" si="14"/>
        <v>-4.2905397499071185E-5</v>
      </c>
      <c r="AJW5" s="221">
        <f t="shared" si="14"/>
        <v>-3.9006580411227176E-6</v>
      </c>
      <c r="AJX5" s="221">
        <f t="shared" si="14"/>
        <v>1.0921885117376462E-4</v>
      </c>
      <c r="AJY5" s="221">
        <f t="shared" si="14"/>
        <v>8.1905192789166748E-5</v>
      </c>
      <c r="AJZ5" s="221">
        <f t="shared" si="14"/>
        <v>1.5599711405345218E-4</v>
      </c>
      <c r="AKA5" s="221">
        <f t="shared" ref="AKA5:AML5" si="15">AKA7/AJZ7-1</f>
        <v>-4.2892515256132135E-5</v>
      </c>
      <c r="AKB5" s="221">
        <f t="shared" si="15"/>
        <v>1.7547690723884735E-4</v>
      </c>
      <c r="AKC5" s="221">
        <f t="shared" si="15"/>
        <v>3.3139822760430704E-4</v>
      </c>
      <c r="AKD5" s="221">
        <f t="shared" si="15"/>
        <v>6.2360176791287358E-5</v>
      </c>
      <c r="AKE5" s="221">
        <f t="shared" si="15"/>
        <v>-6.6253556257112045E-5</v>
      </c>
      <c r="AKF5" s="221">
        <f t="shared" si="15"/>
        <v>4.5211304385106565E-4</v>
      </c>
      <c r="AKG5" s="221">
        <f t="shared" si="15"/>
        <v>1.0908141759102818E-4</v>
      </c>
      <c r="AKH5" s="221">
        <f t="shared" si="15"/>
        <v>5.84301000712939E-4</v>
      </c>
      <c r="AKI5" s="221">
        <f t="shared" si="15"/>
        <v>7.0075175090611452E-5</v>
      </c>
      <c r="AKJ5" s="221">
        <f t="shared" si="15"/>
        <v>3.0363781458642158E-4</v>
      </c>
      <c r="AKK5" s="221">
        <f t="shared" si="15"/>
        <v>1.1168923152360399E-3</v>
      </c>
      <c r="AKL5" s="221">
        <f t="shared" si="15"/>
        <v>8.3576287657916026E-4</v>
      </c>
      <c r="AKM5" s="221">
        <f t="shared" si="15"/>
        <v>1.0020779523429724E-3</v>
      </c>
      <c r="AKN5" s="221">
        <f t="shared" si="15"/>
        <v>1.3813280149617135E-3</v>
      </c>
      <c r="AKO5" s="221">
        <f t="shared" si="15"/>
        <v>2.1466295204182195E-3</v>
      </c>
      <c r="AKP5" s="221">
        <f t="shared" si="15"/>
        <v>1.6819199406108432E-3</v>
      </c>
      <c r="AKQ5" s="221">
        <f t="shared" si="15"/>
        <v>2.3970540553059916E-3</v>
      </c>
      <c r="AKR5" s="221">
        <f t="shared" si="15"/>
        <v>2.4490833265946588E-3</v>
      </c>
      <c r="AKS5" s="221">
        <f t="shared" si="15"/>
        <v>9.9491020839348465E-4</v>
      </c>
      <c r="AKT5" s="221">
        <f t="shared" si="15"/>
        <v>5.027169741810722E-3</v>
      </c>
      <c r="AKU5" s="221">
        <f t="shared" si="15"/>
        <v>3.0928543609245462E-3</v>
      </c>
      <c r="AKV5" s="221">
        <f t="shared" si="15"/>
        <v>2.0898044947927907E-3</v>
      </c>
      <c r="AKW5" s="221">
        <f t="shared" si="15"/>
        <v>2.5374829536604082E-3</v>
      </c>
      <c r="AKX5" s="221">
        <f t="shared" si="15"/>
        <v>-1.9020843358429351E-3</v>
      </c>
      <c r="AKY5" s="221">
        <f t="shared" si="15"/>
        <v>-4.8971410566434059E-4</v>
      </c>
      <c r="AKZ5" s="221">
        <f t="shared" si="15"/>
        <v>6.0769493714141198E-4</v>
      </c>
      <c r="ALA5" s="221">
        <f t="shared" si="15"/>
        <v>-3.7957866767857062E-5</v>
      </c>
      <c r="ALB5" s="221">
        <f t="shared" si="15"/>
        <v>-5.3143030671054525E-5</v>
      </c>
      <c r="ALC5" s="221">
        <f t="shared" si="15"/>
        <v>2.1637955251185836E-4</v>
      </c>
      <c r="ALD5" s="221">
        <f t="shared" si="15"/>
        <v>6.4520291631842142E-5</v>
      </c>
      <c r="ALE5" s="221">
        <f t="shared" si="15"/>
        <v>-3.7950664137920143E-6</v>
      </c>
      <c r="ALF5" s="221">
        <f t="shared" si="15"/>
        <v>3.3776219264591845E-4</v>
      </c>
      <c r="ALG5" s="221">
        <f t="shared" si="15"/>
        <v>3.4144194728136235E-4</v>
      </c>
      <c r="ALH5" s="221">
        <f t="shared" si="15"/>
        <v>-4.171754943538275E-5</v>
      </c>
      <c r="ALI5" s="221">
        <f t="shared" si="15"/>
        <v>3.6409562061234801E-4</v>
      </c>
      <c r="ALJ5" s="221">
        <f t="shared" si="15"/>
        <v>1.5165129301686342E-4</v>
      </c>
      <c r="ALK5" s="221">
        <f t="shared" si="15"/>
        <v>6.936994651312034E-4</v>
      </c>
      <c r="ALL5" s="221">
        <f t="shared" si="15"/>
        <v>8.1443712924178513E-4</v>
      </c>
      <c r="ALM5" s="221">
        <f t="shared" si="15"/>
        <v>-2.5737979795692478E-4</v>
      </c>
      <c r="ALN5" s="221">
        <f t="shared" si="15"/>
        <v>5.6032377627945884E-4</v>
      </c>
      <c r="ALO5" s="221">
        <f t="shared" si="15"/>
        <v>4.1622364074678231E-5</v>
      </c>
      <c r="ALP5" s="221">
        <f t="shared" si="15"/>
        <v>2.913444220786765E-4</v>
      </c>
      <c r="ALQ5" s="221">
        <f t="shared" si="15"/>
        <v>1.6378622304429324E-3</v>
      </c>
      <c r="ALR5" s="221">
        <f t="shared" si="15"/>
        <v>1.975060611324686E-3</v>
      </c>
      <c r="ALS5" s="221">
        <f t="shared" si="15"/>
        <v>-1.0176199001223907E-3</v>
      </c>
      <c r="ALT5" s="221">
        <f t="shared" si="15"/>
        <v>2.7994189885116594E-3</v>
      </c>
      <c r="ALU5" s="221">
        <f t="shared" si="15"/>
        <v>2.2611240909415908E-3</v>
      </c>
      <c r="ALV5" s="221">
        <f t="shared" si="15"/>
        <v>8.9340010060134922E-4</v>
      </c>
      <c r="ALW5" s="221">
        <f t="shared" si="15"/>
        <v>1.3501552678540918E-4</v>
      </c>
      <c r="ALX5" s="221">
        <f t="shared" si="15"/>
        <v>-2.1749565008699623E-4</v>
      </c>
      <c r="ALY5" s="221">
        <f t="shared" si="15"/>
        <v>-1.5378037162339098E-4</v>
      </c>
      <c r="ALZ5" s="221">
        <f t="shared" si="15"/>
        <v>-1.0766281656431342E-3</v>
      </c>
      <c r="AMA5" s="221">
        <f t="shared" si="15"/>
        <v>-1.028968853037826E-3</v>
      </c>
      <c r="AMB5" s="221">
        <f t="shared" si="15"/>
        <v>-1.5638392252980138E-3</v>
      </c>
      <c r="AMC5" s="221">
        <f t="shared" si="15"/>
        <v>-2.0369282669918665E-3</v>
      </c>
      <c r="AMD5" s="221">
        <f t="shared" si="15"/>
        <v>-6.3383071438016803E-4</v>
      </c>
      <c r="AME5" s="221">
        <f t="shared" si="15"/>
        <v>-9.7022503935628723E-4</v>
      </c>
      <c r="AMF5" s="221">
        <f t="shared" si="15"/>
        <v>-2.2635377697163284E-3</v>
      </c>
      <c r="AMG5" s="221">
        <f t="shared" si="15"/>
        <v>-1.6323840761122144E-3</v>
      </c>
      <c r="AMH5" s="221">
        <f t="shared" si="15"/>
        <v>-1.2443095599393716E-3</v>
      </c>
      <c r="AMI5" s="221">
        <f t="shared" si="15"/>
        <v>-4.0642377465116564E-4</v>
      </c>
      <c r="AMJ5" s="221">
        <f t="shared" si="15"/>
        <v>-4.3698820131854443E-4</v>
      </c>
      <c r="AMK5" s="221">
        <f t="shared" si="15"/>
        <v>-3.0792624976239136E-4</v>
      </c>
      <c r="AML5" s="221">
        <f t="shared" si="15"/>
        <v>-3.7647023033138272E-4</v>
      </c>
      <c r="AMM5" s="221">
        <f t="shared" ref="AMM5:AOX5" si="16">AMM7/AML7-1</f>
        <v>4.0324114581369308E-4</v>
      </c>
      <c r="AMN5" s="221">
        <f t="shared" si="16"/>
        <v>2.4336821611092851E-4</v>
      </c>
      <c r="AMO5" s="221">
        <f t="shared" si="16"/>
        <v>2.0149026763971456E-4</v>
      </c>
      <c r="AMP5" s="221">
        <f t="shared" si="16"/>
        <v>1.9764874017935696E-4</v>
      </c>
      <c r="AMQ5" s="221">
        <f t="shared" si="16"/>
        <v>4.9402420718713813E-5</v>
      </c>
      <c r="AMR5" s="221">
        <f t="shared" si="16"/>
        <v>3.6099985560023029E-4</v>
      </c>
      <c r="AMS5" s="221">
        <f t="shared" si="16"/>
        <v>-3.7986271762546764E-6</v>
      </c>
      <c r="AMT5" s="221">
        <f t="shared" si="16"/>
        <v>7.2174190509421976E-5</v>
      </c>
      <c r="AMU5" s="221">
        <f t="shared" si="16"/>
        <v>4.1022368585985625E-4</v>
      </c>
      <c r="AMV5" s="221">
        <f t="shared" si="16"/>
        <v>4.4802357059592346E-4</v>
      </c>
      <c r="AMW5" s="221">
        <f t="shared" si="16"/>
        <v>1.0626306940886288E-4</v>
      </c>
      <c r="AMX5" s="221">
        <f t="shared" si="16"/>
        <v>-5.3125889384220137E-5</v>
      </c>
      <c r="AMY5" s="221">
        <f t="shared" si="16"/>
        <v>6.830834386417628E-5</v>
      </c>
      <c r="AMZ5" s="221">
        <f t="shared" si="16"/>
        <v>-3.0736655168883686E-4</v>
      </c>
      <c r="ANA5" s="221">
        <f t="shared" si="16"/>
        <v>5.0104764507619137E-4</v>
      </c>
      <c r="ANB5" s="221">
        <f t="shared" si="16"/>
        <v>-1.289930950755247E-4</v>
      </c>
      <c r="ANC5" s="221">
        <f t="shared" si="16"/>
        <v>-4.9327252168551716E-5</v>
      </c>
      <c r="AND5" s="221">
        <f t="shared" si="16"/>
        <v>3.7945911897097062E-6</v>
      </c>
      <c r="ANE5" s="221">
        <f t="shared" si="16"/>
        <v>-2.0870172349685134E-4</v>
      </c>
      <c r="ANF5" s="221">
        <f t="shared" si="16"/>
        <v>3.7953688909464489E-6</v>
      </c>
      <c r="ANG5" s="221">
        <f t="shared" si="16"/>
        <v>-1.3663276149999959E-4</v>
      </c>
      <c r="ANH5" s="221">
        <f t="shared" si="16"/>
        <v>6.4529843154526034E-5</v>
      </c>
      <c r="ANI5" s="221">
        <f t="shared" si="16"/>
        <v>-1.1766447405880953E-4</v>
      </c>
      <c r="ANJ5" s="221">
        <f t="shared" si="16"/>
        <v>-5.6941122878939598E-4</v>
      </c>
      <c r="ANK5" s="221">
        <f t="shared" si="16"/>
        <v>-2.6587663324306732E-5</v>
      </c>
      <c r="ANL5" s="221">
        <f t="shared" si="16"/>
        <v>-6.5711257895795239E-4</v>
      </c>
      <c r="ANM5" s="221">
        <f t="shared" si="16"/>
        <v>2.2805017103766367E-4</v>
      </c>
      <c r="ANN5" s="221">
        <f t="shared" si="16"/>
        <v>-2.279981760144878E-5</v>
      </c>
      <c r="ANO5" s="221">
        <f t="shared" si="16"/>
        <v>1.4060208091071225E-4</v>
      </c>
      <c r="ANP5" s="221">
        <f t="shared" si="16"/>
        <v>-1.8997610100646156E-4</v>
      </c>
      <c r="ANQ5" s="221">
        <f t="shared" si="16"/>
        <v>-6.0803903610517906E-5</v>
      </c>
      <c r="ANR5" s="221">
        <f t="shared" si="16"/>
        <v>-1.482185273158354E-4</v>
      </c>
      <c r="ANS5" s="221">
        <f t="shared" si="16"/>
        <v>1.9385296062868207E-4</v>
      </c>
      <c r="ANT5" s="221">
        <f t="shared" si="16"/>
        <v>-7.6006034879116946E-5</v>
      </c>
      <c r="ANU5" s="221">
        <f t="shared" si="16"/>
        <v>4.1806496729579479E-5</v>
      </c>
      <c r="ANV5" s="221">
        <f t="shared" si="16"/>
        <v>9.5010793226046886E-5</v>
      </c>
      <c r="ANW5" s="221">
        <f t="shared" si="16"/>
        <v>-7.6001413625848002E-6</v>
      </c>
      <c r="ANX5" s="221">
        <f t="shared" si="16"/>
        <v>-3.0400796500962279E-5</v>
      </c>
      <c r="ANY5" s="221">
        <f t="shared" si="16"/>
        <v>2.4701398099136185E-4</v>
      </c>
      <c r="ANZ5" s="221">
        <f t="shared" si="16"/>
        <v>-3.0394212941819987E-5</v>
      </c>
      <c r="AOA5" s="221">
        <f t="shared" si="16"/>
        <v>-1.8996960486350467E-5</v>
      </c>
      <c r="AOB5" s="221">
        <f t="shared" si="16"/>
        <v>-1.4058017819484903E-4</v>
      </c>
      <c r="AOC5" s="221">
        <f t="shared" si="16"/>
        <v>-1.063999574398844E-4</v>
      </c>
      <c r="AOD5" s="221">
        <f t="shared" si="16"/>
        <v>1.292136966517532E-4</v>
      </c>
      <c r="AOE5" s="221">
        <f t="shared" si="16"/>
        <v>-2.2799471052215026E-5</v>
      </c>
      <c r="AOF5" s="221">
        <f t="shared" si="16"/>
        <v>1.3299994680004978E-4</v>
      </c>
      <c r="AOG5" s="221">
        <f t="shared" si="16"/>
        <v>-6.0791890361788781E-5</v>
      </c>
      <c r="AOH5" s="221">
        <f t="shared" si="16"/>
        <v>1.5578868974097659E-4</v>
      </c>
      <c r="AOI5" s="221">
        <f t="shared" si="16"/>
        <v>4.5589587338268345E-4</v>
      </c>
      <c r="AOJ5" s="221">
        <f t="shared" si="16"/>
        <v>6.6454518527514495E-4</v>
      </c>
      <c r="AOK5" s="221">
        <f t="shared" si="16"/>
        <v>4.8194965713266313E-4</v>
      </c>
      <c r="AOL5" s="221">
        <f t="shared" si="16"/>
        <v>-1.7448035199518763E-4</v>
      </c>
      <c r="AOM5" s="221">
        <f t="shared" si="16"/>
        <v>4.4765814092873057E-4</v>
      </c>
      <c r="AON5" s="221">
        <f t="shared" si="16"/>
        <v>4.5883387938361331E-4</v>
      </c>
      <c r="AOO5" s="221">
        <f t="shared" si="16"/>
        <v>-1.4024022771974565E-4</v>
      </c>
      <c r="AOP5" s="221">
        <f t="shared" si="16"/>
        <v>7.6953403387447494E-4</v>
      </c>
      <c r="AOQ5" s="221">
        <f t="shared" si="16"/>
        <v>-1.8181887052581835E-4</v>
      </c>
      <c r="AOR5" s="221">
        <f t="shared" si="16"/>
        <v>1.1024773537511301E-3</v>
      </c>
      <c r="AOS5" s="221">
        <f t="shared" si="16"/>
        <v>1.3623875084212145E-4</v>
      </c>
      <c r="AOT5" s="221">
        <f t="shared" si="16"/>
        <v>1.0973293274507689E-4</v>
      </c>
      <c r="AOU5" s="221">
        <f t="shared" si="16"/>
        <v>-4.5401748724138713E-5</v>
      </c>
      <c r="AOV5" s="221">
        <f t="shared" si="16"/>
        <v>-5.1836016572381904E-4</v>
      </c>
      <c r="AOW5" s="221">
        <f t="shared" si="16"/>
        <v>5.299858418061909E-5</v>
      </c>
      <c r="AOX5" s="221">
        <f t="shared" si="16"/>
        <v>1.9305603924713033E-4</v>
      </c>
      <c r="AOY5" s="221">
        <f t="shared" ref="AOY5:ARJ5" si="17">AOY7/AOX7-1</f>
        <v>2.0058813956391752E-4</v>
      </c>
      <c r="AOZ5" s="221">
        <f t="shared" si="17"/>
        <v>-1.248694546611695E-4</v>
      </c>
      <c r="APA5" s="221">
        <f t="shared" si="17"/>
        <v>-1.5894460780407904E-4</v>
      </c>
      <c r="APB5" s="221">
        <f t="shared" si="17"/>
        <v>2.6116479498550227E-4</v>
      </c>
      <c r="APC5" s="221">
        <f t="shared" si="17"/>
        <v>1.9676845650273833E-4</v>
      </c>
      <c r="APD5" s="221">
        <f t="shared" si="17"/>
        <v>3.1022767684873997E-4</v>
      </c>
      <c r="APE5" s="221">
        <f t="shared" si="17"/>
        <v>4.4250465197204214E-4</v>
      </c>
      <c r="APF5" s="221">
        <f t="shared" si="17"/>
        <v>3.7804181898604128E-4</v>
      </c>
      <c r="APG5" s="221">
        <f t="shared" si="17"/>
        <v>3.6656198865547829E-4</v>
      </c>
      <c r="APH5" s="221">
        <f t="shared" si="17"/>
        <v>2.1910108115075211E-4</v>
      </c>
      <c r="API5" s="221">
        <f t="shared" si="17"/>
        <v>-2.4926730519392315E-4</v>
      </c>
      <c r="APJ5" s="221">
        <f t="shared" si="17"/>
        <v>9.0665256318400722E-5</v>
      </c>
      <c r="APK5" s="221">
        <f t="shared" si="17"/>
        <v>-2.6441635755158899E-5</v>
      </c>
      <c r="APL5" s="221">
        <f t="shared" si="17"/>
        <v>1.5865400960235476E-4</v>
      </c>
      <c r="APM5" s="221">
        <f t="shared" si="17"/>
        <v>5.2876280833391576E-5</v>
      </c>
      <c r="APN5" s="221">
        <f t="shared" si="17"/>
        <v>1.7372716526353749E-4</v>
      </c>
      <c r="APO5" s="221">
        <f t="shared" si="17"/>
        <v>1.6614494636169042E-4</v>
      </c>
      <c r="APP5" s="221">
        <f t="shared" si="17"/>
        <v>2.3407444322365301E-4</v>
      </c>
      <c r="APQ5" s="221">
        <f t="shared" si="17"/>
        <v>3.5857851925946704E-4</v>
      </c>
      <c r="APR5" s="221">
        <f t="shared" si="17"/>
        <v>2.1506999207621114E-4</v>
      </c>
      <c r="APS5" s="221">
        <f t="shared" si="17"/>
        <v>6.4129889432607001E-5</v>
      </c>
      <c r="APT5" s="221">
        <f t="shared" si="17"/>
        <v>2.5650310821401234E-4</v>
      </c>
      <c r="APU5" s="221">
        <f t="shared" si="17"/>
        <v>1.5461662618987404E-4</v>
      </c>
      <c r="APV5" s="221">
        <f t="shared" si="17"/>
        <v>-9.8034410078051692E-5</v>
      </c>
      <c r="APW5" s="221">
        <f t="shared" si="17"/>
        <v>2.1117173918772103E-4</v>
      </c>
      <c r="APX5" s="221">
        <f t="shared" si="17"/>
        <v>2.6767907164382265E-4</v>
      </c>
      <c r="APY5" s="221">
        <f t="shared" si="17"/>
        <v>2.7514567644382204E-4</v>
      </c>
      <c r="APZ5" s="221">
        <f t="shared" si="17"/>
        <v>2.0347643253049164E-4</v>
      </c>
      <c r="AQA5" s="221">
        <f t="shared" si="17"/>
        <v>2.9385061087028319E-4</v>
      </c>
      <c r="AQB5" s="221">
        <f t="shared" si="17"/>
        <v>3.2389395862453263E-4</v>
      </c>
      <c r="AQC5" s="221">
        <f t="shared" si="17"/>
        <v>1.8824946819373523E-5</v>
      </c>
      <c r="AQD5" s="221">
        <f t="shared" si="17"/>
        <v>3.0119347916190975E-5</v>
      </c>
      <c r="AQE5" s="221">
        <f t="shared" si="17"/>
        <v>3.1624362806748074E-4</v>
      </c>
      <c r="AQF5" s="221">
        <f t="shared" si="17"/>
        <v>1.0914483142765441E-4</v>
      </c>
      <c r="AQG5" s="221">
        <f t="shared" si="17"/>
        <v>-9.0316899420739283E-5</v>
      </c>
      <c r="AQH5" s="221">
        <f t="shared" si="17"/>
        <v>1.6559593838327835E-4</v>
      </c>
      <c r="AQI5" s="221">
        <f t="shared" si="17"/>
        <v>-1.5051683719180531E-5</v>
      </c>
      <c r="AQJ5" s="221">
        <f t="shared" si="17"/>
        <v>1.0912634949789002E-4</v>
      </c>
      <c r="AQK5" s="221">
        <f t="shared" si="17"/>
        <v>6.0201071579113474E-5</v>
      </c>
      <c r="AQL5" s="221">
        <f t="shared" si="17"/>
        <v>1.2039489525639269E-4</v>
      </c>
      <c r="AQM5" s="221">
        <f t="shared" si="17"/>
        <v>-4.8904538341054682E-5</v>
      </c>
      <c r="AQN5" s="221">
        <f t="shared" si="17"/>
        <v>2.0315186354213921E-4</v>
      </c>
      <c r="AQO5" s="221">
        <f t="shared" si="17"/>
        <v>-2.256784458276595E-5</v>
      </c>
      <c r="AQP5" s="221">
        <f t="shared" si="17"/>
        <v>1.8054683121504489E-4</v>
      </c>
      <c r="AQQ5" s="221">
        <f t="shared" si="17"/>
        <v>1.0153925996680968E-4</v>
      </c>
      <c r="AQR5" s="221">
        <f t="shared" si="17"/>
        <v>6.016530417318755E-5</v>
      </c>
      <c r="AQS5" s="221">
        <f t="shared" si="17"/>
        <v>4.4745252867084417E-4</v>
      </c>
      <c r="AQT5" s="221">
        <f t="shared" si="17"/>
        <v>2.2550541400878643E-5</v>
      </c>
      <c r="AQU5" s="221">
        <f t="shared" si="17"/>
        <v>5.0737573992298834E-4</v>
      </c>
      <c r="AQV5" s="221">
        <f t="shared" si="17"/>
        <v>-1.2771871830496995E-4</v>
      </c>
      <c r="AQW5" s="221">
        <f t="shared" si="17"/>
        <v>4.2828805001193793E-4</v>
      </c>
      <c r="AQX5" s="221">
        <f t="shared" si="17"/>
        <v>2.553606969843969E-4</v>
      </c>
      <c r="AQY5" s="221">
        <f t="shared" si="17"/>
        <v>3.3789110895909857E-5</v>
      </c>
      <c r="AQZ5" s="221">
        <f t="shared" si="17"/>
        <v>1.6143140854518734E-4</v>
      </c>
      <c r="ARA5" s="221">
        <f t="shared" si="17"/>
        <v>4.5794076798921779E-4</v>
      </c>
      <c r="ARB5" s="221">
        <f t="shared" si="17"/>
        <v>-1.0505305179120406E-4</v>
      </c>
      <c r="ARC5" s="221">
        <f t="shared" si="17"/>
        <v>2.1763275598107867E-4</v>
      </c>
      <c r="ARD5" s="221">
        <f t="shared" si="17"/>
        <v>1.4255595321177594E-4</v>
      </c>
      <c r="ARE5" s="221">
        <f t="shared" si="17"/>
        <v>1.8754688672162345E-4</v>
      </c>
      <c r="ARF5" s="221">
        <f t="shared" si="17"/>
        <v>1.8376148509280377E-4</v>
      </c>
      <c r="ARG5" s="221">
        <f t="shared" si="17"/>
        <v>-7.4615952815715314E-4</v>
      </c>
      <c r="ARH5" s="221">
        <f t="shared" si="17"/>
        <v>7.9549718574112305E-4</v>
      </c>
      <c r="ARI5" s="221">
        <f t="shared" si="17"/>
        <v>-4.4242478778599992E-4</v>
      </c>
      <c r="ARJ5" s="221">
        <f t="shared" si="17"/>
        <v>5.4014719010941903E-4</v>
      </c>
      <c r="ARK5" s="221">
        <f t="shared" ref="ARK5:ATV5" si="18">ARK7/ARJ7-1</f>
        <v>5.5485157720314149E-4</v>
      </c>
      <c r="ARL5" s="221">
        <f t="shared" si="18"/>
        <v>1.0903531845056769E-3</v>
      </c>
      <c r="ARM5" s="221">
        <f t="shared" si="18"/>
        <v>0</v>
      </c>
      <c r="ARN5" s="221">
        <f t="shared" si="18"/>
        <v>1.7965618297988151E-4</v>
      </c>
      <c r="ARO5" s="221">
        <f t="shared" si="18"/>
        <v>1.8710824211787269E-5</v>
      </c>
      <c r="ARP5" s="221">
        <f t="shared" si="18"/>
        <v>2.13299405006806E-4</v>
      </c>
      <c r="ARQ5" s="221">
        <f t="shared" si="18"/>
        <v>-5.2378155316112895E-5</v>
      </c>
      <c r="ARR5" s="221">
        <f t="shared" si="18"/>
        <v>3.7414927807066789E-6</v>
      </c>
      <c r="ARS5" s="221">
        <f t="shared" si="18"/>
        <v>1.6088358762922361E-4</v>
      </c>
      <c r="ART5" s="221">
        <f t="shared" si="18"/>
        <v>-1.3093069277292368E-4</v>
      </c>
      <c r="ARU5" s="221">
        <f t="shared" si="18"/>
        <v>-4.7515358310701306E-4</v>
      </c>
      <c r="ARV5" s="221">
        <f t="shared" si="18"/>
        <v>1.796709775223615E-4</v>
      </c>
      <c r="ARW5" s="221">
        <f t="shared" si="18"/>
        <v>1.3472902624589445E-4</v>
      </c>
      <c r="ARX5" s="221">
        <f t="shared" si="18"/>
        <v>-1.8709843997322118E-4</v>
      </c>
      <c r="ARY5" s="221">
        <f t="shared" si="18"/>
        <v>-2.9941352375995045E-5</v>
      </c>
      <c r="ARZ5" s="221">
        <f t="shared" si="18"/>
        <v>7.1112841107723312E-5</v>
      </c>
      <c r="ASA5" s="221">
        <f t="shared" si="18"/>
        <v>-7.110778443120136E-5</v>
      </c>
      <c r="ASB5" s="221">
        <f t="shared" si="18"/>
        <v>-1.0479787110595495E-4</v>
      </c>
      <c r="ASC5" s="221">
        <f t="shared" si="18"/>
        <v>3.368856048768798E-5</v>
      </c>
      <c r="ASD5" s="221">
        <f t="shared" si="18"/>
        <v>6.3631803924213415E-5</v>
      </c>
      <c r="ASE5" s="221">
        <f t="shared" si="18"/>
        <v>-7.8598991687273134E-5</v>
      </c>
      <c r="ASF5" s="221">
        <f t="shared" si="18"/>
        <v>-3.7431033320656226E-6</v>
      </c>
      <c r="ASG5" s="221">
        <f t="shared" si="18"/>
        <v>-1.1977975497556859E-4</v>
      </c>
      <c r="ASH5" s="221">
        <f t="shared" si="18"/>
        <v>-4.8666354702908698E-5</v>
      </c>
      <c r="ASI5" s="221">
        <f t="shared" si="18"/>
        <v>-1.7595615322407721E-4</v>
      </c>
      <c r="ASJ5" s="221">
        <f t="shared" si="18"/>
        <v>8.2376949431806068E-5</v>
      </c>
      <c r="ASK5" s="221">
        <f t="shared" si="18"/>
        <v>-1.3478754113815938E-4</v>
      </c>
      <c r="ASL5" s="221">
        <f t="shared" si="18"/>
        <v>-3.5199269053476367E-4</v>
      </c>
      <c r="ASM5" s="221">
        <f t="shared" si="18"/>
        <v>-2.0602568953054234E-4</v>
      </c>
      <c r="ASN5" s="221">
        <f t="shared" si="18"/>
        <v>-2.0606814486223701E-4</v>
      </c>
      <c r="ASO5" s="221">
        <f t="shared" si="18"/>
        <v>-2.098580834710706E-4</v>
      </c>
      <c r="ASP5" s="221">
        <f t="shared" si="18"/>
        <v>-1.7991611411183328E-4</v>
      </c>
      <c r="ASQ5" s="221">
        <f t="shared" si="18"/>
        <v>-2.8866736896560052E-4</v>
      </c>
      <c r="ASR5" s="221">
        <f t="shared" si="18"/>
        <v>2.9625074062678003E-4</v>
      </c>
      <c r="ASS5" s="221">
        <f t="shared" si="18"/>
        <v>8.9973570263746083E-5</v>
      </c>
      <c r="AST5" s="221">
        <f t="shared" si="18"/>
        <v>-1.8742807447735821E-5</v>
      </c>
      <c r="ASU5" s="221">
        <f t="shared" si="18"/>
        <v>-1.6119116522461674E-4</v>
      </c>
      <c r="ASV5" s="221">
        <f t="shared" si="18"/>
        <v>-4.8740069210961856E-5</v>
      </c>
      <c r="ASW5" s="221">
        <f t="shared" si="18"/>
        <v>2.0996745504442416E-4</v>
      </c>
      <c r="ASX5" s="221">
        <f t="shared" si="18"/>
        <v>-1.5369390172581543E-4</v>
      </c>
      <c r="ASY5" s="221">
        <f t="shared" si="18"/>
        <v>1.7621277505108779E-4</v>
      </c>
      <c r="ASZ5" s="221">
        <f t="shared" si="18"/>
        <v>2.2866139370991689E-4</v>
      </c>
      <c r="ATA5" s="221">
        <f t="shared" si="18"/>
        <v>3.0356292934485829E-4</v>
      </c>
      <c r="ATB5" s="221">
        <f t="shared" si="18"/>
        <v>-2.9972425368618438E-5</v>
      </c>
      <c r="ATC5" s="221">
        <f t="shared" si="18"/>
        <v>5.2078650001496918E-4</v>
      </c>
      <c r="ATD5" s="221">
        <f t="shared" si="18"/>
        <v>-1.7600161771691436E-4</v>
      </c>
      <c r="ATE5" s="221">
        <f t="shared" si="18"/>
        <v>2.1348634436479941E-4</v>
      </c>
      <c r="ATF5" s="221">
        <f t="shared" si="18"/>
        <v>4.0066953001827166E-4</v>
      </c>
      <c r="ATG5" s="221">
        <f t="shared" si="18"/>
        <v>1.130408743823974E-3</v>
      </c>
      <c r="ATH5" s="221">
        <f t="shared" si="18"/>
        <v>5.6082733248086214E-4</v>
      </c>
      <c r="ATI5" s="221">
        <f t="shared" si="18"/>
        <v>1.087395184072637E-3</v>
      </c>
      <c r="ATJ5" s="221">
        <f t="shared" si="18"/>
        <v>1.552800827165024E-3</v>
      </c>
      <c r="ATK5" s="221">
        <f t="shared" si="18"/>
        <v>4.3232122958114516E-4</v>
      </c>
      <c r="ATL5" s="221">
        <f t="shared" si="18"/>
        <v>-2.4586957736505433E-4</v>
      </c>
      <c r="ATM5" s="221">
        <f t="shared" si="18"/>
        <v>1.1588521774124061E-3</v>
      </c>
      <c r="ATN5" s="221">
        <f t="shared" si="18"/>
        <v>-3.089176715797004E-4</v>
      </c>
      <c r="ATO5" s="221">
        <f t="shared" si="18"/>
        <v>1.6083575021315077E-3</v>
      </c>
      <c r="ATP5" s="221">
        <f t="shared" si="18"/>
        <v>7.9545327827101886E-4</v>
      </c>
      <c r="ATQ5" s="221">
        <f t="shared" si="18"/>
        <v>2.005623173118698E-3</v>
      </c>
      <c r="ATR5" s="221">
        <f t="shared" si="18"/>
        <v>1.2380320479794538E-3</v>
      </c>
      <c r="ATS5" s="221">
        <f t="shared" si="18"/>
        <v>-2.2212596763604431E-5</v>
      </c>
      <c r="ATT5" s="221">
        <f t="shared" si="18"/>
        <v>4.4426180348078326E-4</v>
      </c>
      <c r="ATU5" s="221">
        <f t="shared" si="18"/>
        <v>3.4415000499565807E-4</v>
      </c>
      <c r="ATV5" s="221">
        <f t="shared" si="18"/>
        <v>5.5488968792927196E-5</v>
      </c>
      <c r="ATW5" s="221">
        <f t="shared" ref="ATW5:AWH5" si="19">ATW7/ATV7-1</f>
        <v>8.1379305242768041E-5</v>
      </c>
      <c r="ATX5" s="221">
        <f t="shared" si="19"/>
        <v>-2.7370811618543378E-4</v>
      </c>
      <c r="ATY5" s="221">
        <f t="shared" si="19"/>
        <v>-1.9978763314554282E-4</v>
      </c>
      <c r="ATZ5" s="221">
        <f t="shared" si="19"/>
        <v>2.7383776222755785E-4</v>
      </c>
      <c r="AUA5" s="221">
        <f t="shared" si="19"/>
        <v>-1.2208340886488145E-4</v>
      </c>
      <c r="AUB5" s="221">
        <f t="shared" si="19"/>
        <v>1.2949821292473906E-4</v>
      </c>
      <c r="AUC5" s="221">
        <f t="shared" si="19"/>
        <v>-3.6994698659809089E-5</v>
      </c>
      <c r="AUD5" s="221">
        <f t="shared" si="19"/>
        <v>2.1087758371285403E-4</v>
      </c>
      <c r="AUE5" s="221">
        <f t="shared" si="19"/>
        <v>7.8785009395021532E-4</v>
      </c>
      <c r="AUF5" s="221">
        <f t="shared" si="19"/>
        <v>-2.2914672412577275E-4</v>
      </c>
      <c r="AUG5" s="221">
        <f t="shared" si="19"/>
        <v>1.201447652001697E-3</v>
      </c>
      <c r="AUH5" s="221">
        <f t="shared" si="19"/>
        <v>-6.0554144266566912E-4</v>
      </c>
      <c r="AUI5" s="221">
        <f t="shared" si="19"/>
        <v>1.4150176600116193E-3</v>
      </c>
      <c r="AUJ5" s="221">
        <f t="shared" si="19"/>
        <v>1.3355420197673773E-3</v>
      </c>
      <c r="AUK5" s="221">
        <f t="shared" si="19"/>
        <v>4.0160198664018765E-4</v>
      </c>
      <c r="AUL5" s="221">
        <f t="shared" si="19"/>
        <v>6.8502736426512278E-4</v>
      </c>
      <c r="AUM5" s="221">
        <f t="shared" si="19"/>
        <v>8.4649697469352247E-4</v>
      </c>
      <c r="AUN5" s="221">
        <f t="shared" si="19"/>
        <v>4.7069552618594912E-4</v>
      </c>
      <c r="AUO5" s="221">
        <f t="shared" si="19"/>
        <v>-5.1458102078072443E-5</v>
      </c>
      <c r="AUP5" s="221">
        <f t="shared" si="19"/>
        <v>4.4109214414889131E-4</v>
      </c>
      <c r="AUQ5" s="221">
        <f t="shared" si="19"/>
        <v>2.314712755169257E-4</v>
      </c>
      <c r="AUR5" s="221">
        <f t="shared" si="19"/>
        <v>4.5916212096175357E-4</v>
      </c>
      <c r="AUS5" s="221">
        <f t="shared" si="19"/>
        <v>8.0775444265102081E-5</v>
      </c>
      <c r="AUT5" s="221">
        <f t="shared" si="19"/>
        <v>8.0768920119433929E-5</v>
      </c>
      <c r="AUU5" s="221">
        <f t="shared" si="19"/>
        <v>7.6357175371866148E-4</v>
      </c>
      <c r="AUV5" s="221">
        <f t="shared" si="19"/>
        <v>4.1450853227309459E-4</v>
      </c>
      <c r="AUW5" s="221">
        <f t="shared" si="19"/>
        <v>6.9300577504805005E-4</v>
      </c>
      <c r="AUX5" s="221">
        <f t="shared" si="19"/>
        <v>3.700799519263942E-4</v>
      </c>
      <c r="AUY5" s="221">
        <f t="shared" si="19"/>
        <v>2.7837298316923942E-4</v>
      </c>
      <c r="AUZ5" s="221">
        <f t="shared" si="19"/>
        <v>2.9660442856038749E-4</v>
      </c>
      <c r="AVA5" s="221">
        <f t="shared" si="19"/>
        <v>2.5990950756304976E-4</v>
      </c>
      <c r="AVB5" s="221">
        <f t="shared" si="19"/>
        <v>1.0613263651770843E-4</v>
      </c>
      <c r="AVC5" s="221">
        <f t="shared" si="19"/>
        <v>1.9394595860533492E-4</v>
      </c>
      <c r="AVD5" s="221">
        <f t="shared" si="19"/>
        <v>1.097594438870253E-5</v>
      </c>
      <c r="AVE5" s="221">
        <f t="shared" si="19"/>
        <v>9.146519932090591E-5</v>
      </c>
      <c r="AVF5" s="221">
        <f t="shared" si="19"/>
        <v>-3.6582733682344326E-6</v>
      </c>
      <c r="AVG5" s="221">
        <f t="shared" si="19"/>
        <v>2.9632122684297713E-4</v>
      </c>
      <c r="AVH5" s="221">
        <f t="shared" si="19"/>
        <v>2.1577497961122738E-4</v>
      </c>
      <c r="AVI5" s="221">
        <f t="shared" si="19"/>
        <v>3.5101575183182909E-4</v>
      </c>
      <c r="AVJ5" s="221">
        <f t="shared" si="19"/>
        <v>3.2165153442398342E-4</v>
      </c>
      <c r="AVK5" s="221">
        <f t="shared" si="19"/>
        <v>3.8001140034205072E-4</v>
      </c>
      <c r="AVL5" s="221">
        <f t="shared" si="19"/>
        <v>-1.3514500694000731E-4</v>
      </c>
      <c r="AVM5" s="221">
        <f t="shared" si="19"/>
        <v>4.7855104970717655E-4</v>
      </c>
      <c r="AVN5" s="221">
        <f t="shared" si="19"/>
        <v>6.5723653943194904E-5</v>
      </c>
      <c r="AVO5" s="221">
        <f t="shared" si="19"/>
        <v>9.4927927796351064E-4</v>
      </c>
      <c r="AVP5" s="221">
        <f t="shared" si="19"/>
        <v>4.7783711225890535E-4</v>
      </c>
      <c r="AVQ5" s="221">
        <f t="shared" si="19"/>
        <v>-1.640641235511886E-4</v>
      </c>
      <c r="AVR5" s="221">
        <f t="shared" si="19"/>
        <v>5.9802069735037655E-4</v>
      </c>
      <c r="AVS5" s="221">
        <f t="shared" si="19"/>
        <v>8.01743427526036E-4</v>
      </c>
      <c r="AVT5" s="221">
        <f t="shared" si="19"/>
        <v>6.263154445020902E-4</v>
      </c>
      <c r="AVU5" s="221">
        <f t="shared" si="19"/>
        <v>1.3828540652283117E-4</v>
      </c>
      <c r="AVV5" s="221">
        <f t="shared" si="19"/>
        <v>1.0551900797572955E-4</v>
      </c>
      <c r="AVW5" s="221">
        <f t="shared" si="19"/>
        <v>2.2920676269078122E-4</v>
      </c>
      <c r="AVX5" s="221">
        <f t="shared" si="19"/>
        <v>4.7285795347074E-5</v>
      </c>
      <c r="AVY5" s="221">
        <f t="shared" si="19"/>
        <v>3.5280809785520617E-4</v>
      </c>
      <c r="AVZ5" s="221">
        <f t="shared" si="19"/>
        <v>1.6725204883760725E-4</v>
      </c>
      <c r="AWA5" s="221">
        <f t="shared" si="19"/>
        <v>1.4177693761818766E-4</v>
      </c>
      <c r="AWB5" s="221">
        <f t="shared" si="19"/>
        <v>1.5266121205725902E-4</v>
      </c>
      <c r="AWC5" s="221">
        <f t="shared" si="19"/>
        <v>-1.4536943825582682E-5</v>
      </c>
      <c r="AWD5" s="221">
        <f t="shared" si="19"/>
        <v>2.7257165908922687E-4</v>
      </c>
      <c r="AWE5" s="221">
        <f t="shared" si="19"/>
        <v>1.1989884897101177E-4</v>
      </c>
      <c r="AWF5" s="221">
        <f t="shared" si="19"/>
        <v>1.1625161208272949E-4</v>
      </c>
      <c r="AWG5" s="221">
        <f t="shared" si="19"/>
        <v>3.6324406005161514E-4</v>
      </c>
      <c r="AWH5" s="221">
        <f t="shared" si="19"/>
        <v>-1.4524486468658893E-5</v>
      </c>
      <c r="AWI5" s="221">
        <f t="shared" ref="AWI5:AYT5" si="20">AWI7/AWH7-1</f>
        <v>8.3517010236233702E-5</v>
      </c>
      <c r="AWJ5" s="221">
        <f t="shared" si="20"/>
        <v>-3.6308711185428777E-6</v>
      </c>
      <c r="AWK5" s="221">
        <f t="shared" si="20"/>
        <v>4.1028992611158444E-4</v>
      </c>
      <c r="AWL5" s="221">
        <f t="shared" si="20"/>
        <v>1.0162306553218592E-4</v>
      </c>
      <c r="AWM5" s="221">
        <f t="shared" si="20"/>
        <v>2.540318483357229E-4</v>
      </c>
      <c r="AWN5" s="221">
        <f t="shared" si="20"/>
        <v>3.736947893158149E-4</v>
      </c>
      <c r="AWO5" s="221">
        <f t="shared" si="20"/>
        <v>3.9894243985938438E-4</v>
      </c>
      <c r="AWP5" s="221">
        <f t="shared" si="20"/>
        <v>2.0301697729463442E-4</v>
      </c>
      <c r="AWQ5" s="221">
        <f t="shared" si="20"/>
        <v>2.5371971220944367E-4</v>
      </c>
      <c r="AWR5" s="221">
        <f t="shared" si="20"/>
        <v>4.4933234286959056E-4</v>
      </c>
      <c r="AWS5" s="221">
        <f t="shared" si="20"/>
        <v>2.8976163483518391E-4</v>
      </c>
      <c r="AWT5" s="221">
        <f t="shared" si="20"/>
        <v>3.6933906412373041E-4</v>
      </c>
      <c r="AWU5" s="221">
        <f t="shared" si="20"/>
        <v>1.9907988894973805E-4</v>
      </c>
      <c r="AWV5" s="221">
        <f t="shared" si="20"/>
        <v>3.3294007802364689E-4</v>
      </c>
      <c r="AWW5" s="221">
        <f t="shared" si="20"/>
        <v>-1.772677611442397E-4</v>
      </c>
      <c r="AWX5" s="221">
        <f t="shared" si="20"/>
        <v>2.0986434802749976E-4</v>
      </c>
      <c r="AWY5" s="221">
        <f t="shared" si="20"/>
        <v>3.2558324621012602E-5</v>
      </c>
      <c r="AWZ5" s="221">
        <f t="shared" si="20"/>
        <v>2.3513579996814471E-4</v>
      </c>
      <c r="AXA5" s="221">
        <f t="shared" si="20"/>
        <v>5.967428689226395E-4</v>
      </c>
      <c r="AXB5" s="221">
        <f t="shared" si="20"/>
        <v>-4.6988065031339232E-5</v>
      </c>
      <c r="AXC5" s="221">
        <f t="shared" si="20"/>
        <v>5.7834182170424242E-5</v>
      </c>
      <c r="AXD5" s="221">
        <f t="shared" si="20"/>
        <v>2.9999746990072573E-4</v>
      </c>
      <c r="AXE5" s="221">
        <f t="shared" si="20"/>
        <v>1.8789385442552486E-4</v>
      </c>
      <c r="AXF5" s="221">
        <f t="shared" si="20"/>
        <v>3.0346382277723905E-4</v>
      </c>
      <c r="AXG5" s="221">
        <f t="shared" si="20"/>
        <v>1.0473548871736682E-4</v>
      </c>
      <c r="AXH5" s="221">
        <f t="shared" si="20"/>
        <v>2.0222665997393641E-4</v>
      </c>
      <c r="AXI5" s="221">
        <f t="shared" si="20"/>
        <v>3.7187740321265039E-4</v>
      </c>
      <c r="AXJ5" s="221">
        <f t="shared" si="20"/>
        <v>2.3459267493386449E-4</v>
      </c>
      <c r="AXK5" s="221">
        <f t="shared" si="20"/>
        <v>2.7783691334004601E-4</v>
      </c>
      <c r="AXL5" s="221">
        <f t="shared" si="20"/>
        <v>2.9579608827723369E-4</v>
      </c>
      <c r="AXM5" s="221">
        <f t="shared" si="20"/>
        <v>4.6520014424800138E-4</v>
      </c>
      <c r="AXN5" s="221">
        <f t="shared" si="20"/>
        <v>4.1091594606190718E-4</v>
      </c>
      <c r="AXO5" s="221">
        <f t="shared" si="20"/>
        <v>1.6574008351866176E-4</v>
      </c>
      <c r="AXP5" s="221">
        <f t="shared" si="20"/>
        <v>6.6645292140532497E-4</v>
      </c>
      <c r="AXQ5" s="221">
        <f t="shared" si="20"/>
        <v>-2.7360372101048469E-4</v>
      </c>
      <c r="AXR5" s="221">
        <f t="shared" si="20"/>
        <v>7.3100994605668213E-4</v>
      </c>
      <c r="AXS5" s="221">
        <f t="shared" si="20"/>
        <v>2.7707708860358338E-4</v>
      </c>
      <c r="AXT5" s="221">
        <f t="shared" si="20"/>
        <v>3.129744080465624E-4</v>
      </c>
      <c r="AXU5" s="221">
        <f t="shared" si="20"/>
        <v>1.5823638357947978E-4</v>
      </c>
      <c r="AXV5" s="221">
        <f t="shared" si="20"/>
        <v>3.5957124724372846E-5</v>
      </c>
      <c r="AXW5" s="221">
        <f t="shared" si="20"/>
        <v>8.2698413269133297E-5</v>
      </c>
      <c r="AXX5" s="221">
        <f t="shared" si="20"/>
        <v>1.8695486478126355E-4</v>
      </c>
      <c r="AXY5" s="221">
        <f t="shared" si="20"/>
        <v>-1.2581148407220244E-4</v>
      </c>
      <c r="AXZ5" s="221">
        <f t="shared" si="20"/>
        <v>3.1277075341806793E-4</v>
      </c>
      <c r="AYA5" s="221">
        <f t="shared" si="20"/>
        <v>-1.8688498666641351E-4</v>
      </c>
      <c r="AYB5" s="221">
        <f t="shared" si="20"/>
        <v>2.4443374048321864E-4</v>
      </c>
      <c r="AYC5" s="221">
        <f t="shared" si="20"/>
        <v>3.7734221704721627E-4</v>
      </c>
      <c r="AYD5" s="221">
        <f t="shared" si="20"/>
        <v>8.9809496096826535E-5</v>
      </c>
      <c r="AYE5" s="221">
        <f t="shared" si="20"/>
        <v>3.0891692290002659E-4</v>
      </c>
      <c r="AYF5" s="221">
        <f t="shared" si="20"/>
        <v>-7.1818958768843366E-5</v>
      </c>
      <c r="AYG5" s="221">
        <f t="shared" si="20"/>
        <v>1.9392511617555286E-4</v>
      </c>
      <c r="AYH5" s="221">
        <f t="shared" si="20"/>
        <v>1.7952547825594856E-4</v>
      </c>
      <c r="AYI5" s="221">
        <f t="shared" si="20"/>
        <v>2.8359934233668227E-4</v>
      </c>
      <c r="AYJ5" s="221">
        <f t="shared" si="20"/>
        <v>3.1222971493805041E-4</v>
      </c>
      <c r="AYK5" s="221">
        <f t="shared" si="20"/>
        <v>4.2335179816865853E-4</v>
      </c>
      <c r="AYL5" s="221">
        <f t="shared" si="20"/>
        <v>1.6137939938176693E-4</v>
      </c>
      <c r="AYM5" s="221">
        <f t="shared" si="20"/>
        <v>7.1712604565732363E-6</v>
      </c>
      <c r="AYN5" s="221">
        <f t="shared" si="20"/>
        <v>2.1513627089975174E-4</v>
      </c>
      <c r="AYO5" s="221">
        <f t="shared" si="20"/>
        <v>4.0150132818062012E-4</v>
      </c>
      <c r="AYP5" s="221">
        <f t="shared" si="20"/>
        <v>-1.4333578198633123E-4</v>
      </c>
      <c r="AYQ5" s="221">
        <f t="shared" si="20"/>
        <v>4.730758892572684E-4</v>
      </c>
      <c r="AYR5" s="221">
        <f t="shared" si="20"/>
        <v>-2.865770874471707E-5</v>
      </c>
      <c r="AYS5" s="221">
        <f t="shared" si="20"/>
        <v>3.6181394165857306E-4</v>
      </c>
      <c r="AYT5" s="221">
        <f t="shared" si="20"/>
        <v>3.1871083258727673E-4</v>
      </c>
      <c r="AYU5" s="221">
        <f t="shared" ref="AYU5:BBF5" si="21">AYU7/AYT7-1</f>
        <v>4.4748495555579915E-4</v>
      </c>
      <c r="AYV5" s="221">
        <f t="shared" si="21"/>
        <v>3.470930066127309E-4</v>
      </c>
      <c r="AYW5" s="221">
        <f t="shared" si="21"/>
        <v>4.2566738565108508E-4</v>
      </c>
      <c r="AYX5" s="221">
        <f t="shared" si="21"/>
        <v>5.1129862700216577E-4</v>
      </c>
      <c r="AYY5" s="221">
        <f t="shared" si="21"/>
        <v>5.8965846267100552E-4</v>
      </c>
      <c r="AYZ5" s="221">
        <f t="shared" si="21"/>
        <v>-9.2861122619636305E-5</v>
      </c>
      <c r="AZA5" s="221">
        <f t="shared" si="21"/>
        <v>7.6796136618551003E-4</v>
      </c>
      <c r="AZB5" s="221">
        <f t="shared" si="21"/>
        <v>-2.0344282364370692E-4</v>
      </c>
      <c r="AZC5" s="221">
        <f t="shared" si="21"/>
        <v>8.4963587034136978E-4</v>
      </c>
      <c r="AZD5" s="221">
        <f t="shared" si="21"/>
        <v>6.5273685787459179E-4</v>
      </c>
      <c r="AZE5" s="221">
        <f t="shared" si="21"/>
        <v>-2.3882427167509768E-4</v>
      </c>
      <c r="AZF5" s="221">
        <f t="shared" si="21"/>
        <v>7.915172172823226E-4</v>
      </c>
      <c r="AZG5" s="221">
        <f t="shared" si="21"/>
        <v>-3.5269473024202025E-4</v>
      </c>
      <c r="AZH5" s="221">
        <f t="shared" si="21"/>
        <v>1.0014362234807006E-3</v>
      </c>
      <c r="AZI5" s="221">
        <f t="shared" si="21"/>
        <v>-4.2367148726496495E-4</v>
      </c>
      <c r="AZJ5" s="221">
        <f t="shared" si="21"/>
        <v>7.3016359226230065E-4</v>
      </c>
      <c r="AZK5" s="221">
        <f t="shared" si="21"/>
        <v>-2.3846471434063599E-4</v>
      </c>
      <c r="AZL5" s="221">
        <f t="shared" si="21"/>
        <v>7.0132468484906951E-4</v>
      </c>
      <c r="AZM5" s="221">
        <f t="shared" si="21"/>
        <v>2.6681465986477804E-4</v>
      </c>
      <c r="AZN5" s="221">
        <f t="shared" si="21"/>
        <v>5.7972251564009092E-4</v>
      </c>
      <c r="AZO5" s="221">
        <f t="shared" si="21"/>
        <v>-3.5545192157426797E-5</v>
      </c>
      <c r="AZP5" s="221">
        <f t="shared" si="21"/>
        <v>1.347210669624177E-3</v>
      </c>
      <c r="AZQ5" s="221">
        <f t="shared" si="21"/>
        <v>2.1299178916645012E-4</v>
      </c>
      <c r="AZR5" s="221">
        <f t="shared" si="21"/>
        <v>5.5720983386620127E-4</v>
      </c>
      <c r="AZS5" s="221">
        <f t="shared" si="21"/>
        <v>2.4120488936518747E-4</v>
      </c>
      <c r="AZT5" s="221">
        <f t="shared" si="21"/>
        <v>-1.0284198506305131E-4</v>
      </c>
      <c r="AZU5" s="221">
        <f t="shared" si="21"/>
        <v>1.2058576307727442E-4</v>
      </c>
      <c r="AZV5" s="221">
        <f t="shared" si="21"/>
        <v>2.4114244780881755E-4</v>
      </c>
      <c r="AZW5" s="221">
        <f t="shared" si="21"/>
        <v>9.0406617055283078E-4</v>
      </c>
      <c r="AZX5" s="221">
        <f t="shared" si="21"/>
        <v>-7.2968396891404108E-4</v>
      </c>
      <c r="AZY5" s="221">
        <f t="shared" si="21"/>
        <v>6.7350092872242584E-4</v>
      </c>
      <c r="AZZ5" s="221">
        <f t="shared" si="21"/>
        <v>3.2235439145855693E-4</v>
      </c>
      <c r="BAA5" s="221">
        <f t="shared" si="21"/>
        <v>9.5612789450028046E-5</v>
      </c>
      <c r="BAB5" s="221">
        <f t="shared" si="21"/>
        <v>8.6397371253754685E-4</v>
      </c>
      <c r="BAC5" s="221">
        <f t="shared" si="21"/>
        <v>-1.6273968725677435E-4</v>
      </c>
      <c r="BAD5" s="221">
        <f t="shared" si="21"/>
        <v>6.9706383972500952E-4</v>
      </c>
      <c r="BAE5" s="221">
        <f t="shared" si="21"/>
        <v>7.9912026052730845E-4</v>
      </c>
      <c r="BAF5" s="221">
        <f t="shared" si="21"/>
        <v>-2.3671816758941144E-4</v>
      </c>
      <c r="BAG5" s="221">
        <f t="shared" si="21"/>
        <v>1.0389793971092853E-3</v>
      </c>
      <c r="BAH5" s="221">
        <f t="shared" si="21"/>
        <v>-1.4827157704477845E-4</v>
      </c>
      <c r="BAI5" s="221">
        <f t="shared" si="21"/>
        <v>9.3919257684804691E-4</v>
      </c>
      <c r="BAJ5" s="221">
        <f t="shared" si="21"/>
        <v>-1.3404447454568036E-4</v>
      </c>
      <c r="BAK5" s="221">
        <f t="shared" si="21"/>
        <v>1.6757805609455279E-3</v>
      </c>
      <c r="BAL5" s="221">
        <f t="shared" si="21"/>
        <v>6.9736726248126324E-4</v>
      </c>
      <c r="BAM5" s="221">
        <f t="shared" si="21"/>
        <v>2.4637216980094578E-5</v>
      </c>
      <c r="BAN5" s="221">
        <f t="shared" si="21"/>
        <v>2.7100271002700183E-4</v>
      </c>
      <c r="BAO5" s="221">
        <f t="shared" si="21"/>
        <v>1.4074248698925373E-5</v>
      </c>
      <c r="BAP5" s="221">
        <f t="shared" si="21"/>
        <v>6.4036930308808415E-4</v>
      </c>
      <c r="BAQ5" s="221">
        <f t="shared" si="21"/>
        <v>2.2855696166934614E-4</v>
      </c>
      <c r="BAR5" s="221">
        <f t="shared" si="21"/>
        <v>-5.6247319463631484E-5</v>
      </c>
      <c r="BAS5" s="221">
        <f t="shared" si="21"/>
        <v>3.0234634828896212E-4</v>
      </c>
      <c r="BAT5" s="221">
        <f t="shared" si="21"/>
        <v>-2.0384637012893503E-4</v>
      </c>
      <c r="BAU5" s="221">
        <f t="shared" si="21"/>
        <v>3.8668400885866205E-4</v>
      </c>
      <c r="BAV5" s="221">
        <f t="shared" si="21"/>
        <v>1.1244641225660601E-4</v>
      </c>
      <c r="BAW5" s="221">
        <f t="shared" si="21"/>
        <v>-1.05406658889029E-5</v>
      </c>
      <c r="BAX5" s="221">
        <f t="shared" si="21"/>
        <v>8.0812623634463066E-5</v>
      </c>
      <c r="BAY5" s="221">
        <f t="shared" si="21"/>
        <v>0</v>
      </c>
      <c r="BAZ5" s="221">
        <f t="shared" si="21"/>
        <v>-2.4593158885921618E-5</v>
      </c>
      <c r="BBA5" s="221">
        <f t="shared" si="21"/>
        <v>4.1809398331138503E-4</v>
      </c>
      <c r="BBB5" s="221">
        <f t="shared" si="21"/>
        <v>-1.0535779507270249E-5</v>
      </c>
      <c r="BBC5" s="221">
        <f t="shared" si="21"/>
        <v>3.6524420438222016E-4</v>
      </c>
      <c r="BBD5" s="221">
        <f t="shared" si="21"/>
        <v>-1.6149133739407073E-4</v>
      </c>
      <c r="BBE5" s="221">
        <f t="shared" si="21"/>
        <v>1.8258491076172945E-4</v>
      </c>
      <c r="BBF5" s="221">
        <f t="shared" si="21"/>
        <v>4.8797441469394798E-4</v>
      </c>
      <c r="BBG5" s="221">
        <f t="shared" ref="BBG5:BDR5" si="22">BBG7/BBF7-1</f>
        <v>-1.9298922769228621E-4</v>
      </c>
      <c r="BBH5" s="221">
        <f t="shared" si="22"/>
        <v>2.9480407812321197E-4</v>
      </c>
      <c r="BBI5" s="221">
        <f t="shared" si="22"/>
        <v>2.4559766191023513E-4</v>
      </c>
      <c r="BBJ5" s="221">
        <f t="shared" si="22"/>
        <v>1.8239918060669602E-4</v>
      </c>
      <c r="BBK5" s="221">
        <f t="shared" si="22"/>
        <v>1.0521110608441298E-4</v>
      </c>
      <c r="BBL5" s="221">
        <f t="shared" si="22"/>
        <v>1.4377338509174997E-4</v>
      </c>
      <c r="BBM5" s="221">
        <f t="shared" si="22"/>
        <v>3.6814720278255386E-4</v>
      </c>
      <c r="BBN5" s="221">
        <f t="shared" si="22"/>
        <v>-1.1916569990577663E-4</v>
      </c>
      <c r="BBO5" s="221">
        <f t="shared" si="22"/>
        <v>3.8558203608429764E-5</v>
      </c>
      <c r="BBP5" s="221">
        <f t="shared" si="22"/>
        <v>1.121649947073422E-4</v>
      </c>
      <c r="BBQ5" s="221">
        <f t="shared" si="22"/>
        <v>3.8552392701562965E-5</v>
      </c>
      <c r="BBR5" s="221">
        <f t="shared" si="22"/>
        <v>2.1027767166614808E-5</v>
      </c>
      <c r="BBS5" s="221">
        <f t="shared" si="22"/>
        <v>-1.0513662504374466E-5</v>
      </c>
      <c r="BBT5" s="221">
        <f t="shared" si="22"/>
        <v>9.462395738424334E-5</v>
      </c>
      <c r="BBU5" s="221">
        <f t="shared" si="22"/>
        <v>6.3076669691852771E-5</v>
      </c>
      <c r="BBV5" s="221">
        <f t="shared" si="22"/>
        <v>1.261453825533998E-4</v>
      </c>
      <c r="BBW5" s="221">
        <f t="shared" si="22"/>
        <v>1.6817262920398868E-4</v>
      </c>
      <c r="BBX5" s="221">
        <f t="shared" si="22"/>
        <v>2.8024058654319006E-5</v>
      </c>
      <c r="BBY5" s="221">
        <f t="shared" si="22"/>
        <v>-2.7672982411897085E-4</v>
      </c>
      <c r="BBZ5" s="221">
        <f t="shared" si="22"/>
        <v>1.7519393969123165E-4</v>
      </c>
      <c r="BCA5" s="221">
        <f t="shared" si="22"/>
        <v>-4.5542445559321187E-5</v>
      </c>
      <c r="BCB5" s="221">
        <f t="shared" si="22"/>
        <v>8.0578765743410941E-5</v>
      </c>
      <c r="BCC5" s="221">
        <f t="shared" si="22"/>
        <v>-8.0572273329138078E-5</v>
      </c>
      <c r="BCD5" s="221">
        <f t="shared" si="22"/>
        <v>5.2551368963094092E-5</v>
      </c>
      <c r="BCE5" s="221">
        <f t="shared" si="22"/>
        <v>-1.4012961989773309E-5</v>
      </c>
      <c r="BCF5" s="221">
        <f t="shared" si="22"/>
        <v>2.0669408574658377E-4</v>
      </c>
      <c r="BCG5" s="221">
        <f t="shared" si="22"/>
        <v>-2.0314880650085243E-4</v>
      </c>
      <c r="BCH5" s="221">
        <f t="shared" si="22"/>
        <v>-2.9077201722205182E-4</v>
      </c>
      <c r="BCI5" s="221">
        <f t="shared" si="22"/>
        <v>2.6632651630897897E-4</v>
      </c>
      <c r="BCJ5" s="221">
        <f t="shared" si="22"/>
        <v>-1.1561098654711E-4</v>
      </c>
      <c r="BCK5" s="221">
        <f t="shared" si="22"/>
        <v>2.2774493968258369E-4</v>
      </c>
      <c r="BCL5" s="221">
        <f t="shared" si="22"/>
        <v>7.0059410379741394E-6</v>
      </c>
      <c r="BCM5" s="221">
        <f t="shared" si="22"/>
        <v>6.3053027596238209E-5</v>
      </c>
      <c r="BCN5" s="221">
        <f t="shared" si="22"/>
        <v>-7.7059952643288021E-5</v>
      </c>
      <c r="BCO5" s="221">
        <f t="shared" si="22"/>
        <v>-4.2035940729268084E-5</v>
      </c>
      <c r="BCP5" s="221">
        <f t="shared" si="22"/>
        <v>1.0509426956017975E-5</v>
      </c>
      <c r="BCQ5" s="221">
        <f t="shared" si="22"/>
        <v>1.0859627059378596E-4</v>
      </c>
      <c r="BCR5" s="221">
        <f t="shared" si="22"/>
        <v>-7.0054502402938645E-5</v>
      </c>
      <c r="BCS5" s="221">
        <f t="shared" si="22"/>
        <v>-9.4580204012983948E-5</v>
      </c>
      <c r="BCT5" s="221">
        <f t="shared" si="22"/>
        <v>-5.2549527929990347E-5</v>
      </c>
      <c r="BCU5" s="221">
        <f t="shared" si="22"/>
        <v>-2.8027887748316438E-4</v>
      </c>
      <c r="BCV5" s="221">
        <f t="shared" si="22"/>
        <v>-1.0513404590906106E-5</v>
      </c>
      <c r="BCW5" s="221">
        <f t="shared" si="22"/>
        <v>-2.4881985792724048E-4</v>
      </c>
      <c r="BCX5" s="221">
        <f t="shared" si="22"/>
        <v>1.3670971269919008E-4</v>
      </c>
      <c r="BCY5" s="221">
        <f t="shared" si="22"/>
        <v>-1.0514694285268522E-4</v>
      </c>
      <c r="BCZ5" s="221">
        <f t="shared" si="22"/>
        <v>1.051579998945229E-5</v>
      </c>
      <c r="BDA5" s="221">
        <f t="shared" si="22"/>
        <v>-1.927876391576433E-4</v>
      </c>
      <c r="BDB5" s="221">
        <f t="shared" si="22"/>
        <v>1.6828347351105499E-4</v>
      </c>
      <c r="BDC5" s="221">
        <f t="shared" si="22"/>
        <v>1.4021263245789228E-5</v>
      </c>
      <c r="BDD5" s="221">
        <f t="shared" si="22"/>
        <v>-4.907373328422171E-5</v>
      </c>
      <c r="BDE5" s="221">
        <f t="shared" si="22"/>
        <v>-1.0516316064379527E-4</v>
      </c>
      <c r="BDF5" s="221">
        <f t="shared" si="22"/>
        <v>-1.472439095361322E-4</v>
      </c>
      <c r="BDG5" s="221">
        <f t="shared" si="22"/>
        <v>-1.0518970964124019E-4</v>
      </c>
      <c r="BDH5" s="221">
        <f t="shared" si="22"/>
        <v>-1.4728108595252198E-4</v>
      </c>
      <c r="BDI5" s="221">
        <f t="shared" si="22"/>
        <v>-1.5080998993421968E-4</v>
      </c>
      <c r="BDJ5" s="221">
        <f t="shared" si="22"/>
        <v>-9.4708927894981976E-5</v>
      </c>
      <c r="BDK5" s="221">
        <f t="shared" si="22"/>
        <v>-2.595972033664351E-4</v>
      </c>
      <c r="BDL5" s="221">
        <f t="shared" si="22"/>
        <v>1.3685026826149027E-4</v>
      </c>
      <c r="BDM5" s="221">
        <f t="shared" si="22"/>
        <v>-3.1576509883390891E-5</v>
      </c>
      <c r="BDN5" s="221">
        <f t="shared" si="22"/>
        <v>7.7189461533233583E-5</v>
      </c>
      <c r="BDO5" s="221">
        <f t="shared" si="22"/>
        <v>-1.6138368972229422E-4</v>
      </c>
      <c r="BDP5" s="221">
        <f t="shared" si="22"/>
        <v>-1.4386520181475237E-4</v>
      </c>
      <c r="BDQ5" s="221">
        <f t="shared" si="22"/>
        <v>8.7735306090852561E-5</v>
      </c>
      <c r="BDR5" s="221">
        <f t="shared" si="22"/>
        <v>6.6672983054516521E-5</v>
      </c>
      <c r="BDS5" s="221">
        <f t="shared" ref="BDS5:BGD5" si="23">BDS7/BDR7-1</f>
        <v>-1.7544352122200735E-5</v>
      </c>
      <c r="BDT5" s="221">
        <f t="shared" si="23"/>
        <v>-9.4741163632061642E-5</v>
      </c>
      <c r="BDU5" s="221">
        <f t="shared" si="23"/>
        <v>4.9129702414330012E-5</v>
      </c>
      <c r="BDV5" s="221">
        <f t="shared" si="23"/>
        <v>-2.807273646016073E-4</v>
      </c>
      <c r="BDW5" s="221">
        <f t="shared" si="23"/>
        <v>2.2815503310003038E-4</v>
      </c>
      <c r="BDX5" s="221">
        <f t="shared" si="23"/>
        <v>0</v>
      </c>
      <c r="BDY5" s="221">
        <f t="shared" si="23"/>
        <v>-2.8074214185158652E-5</v>
      </c>
      <c r="BDZ5" s="221">
        <f t="shared" si="23"/>
        <v>5.2640629441436104E-5</v>
      </c>
      <c r="BEA5" s="221">
        <f t="shared" si="23"/>
        <v>-8.0711383112386237E-5</v>
      </c>
      <c r="BEB5" s="221">
        <f t="shared" si="23"/>
        <v>9.124631943935313E-5</v>
      </c>
      <c r="BEC5" s="221">
        <f t="shared" si="23"/>
        <v>-8.0710533426398001E-5</v>
      </c>
      <c r="BED5" s="221">
        <f t="shared" si="23"/>
        <v>-7.0188737515075594E-5</v>
      </c>
      <c r="BEE5" s="221">
        <f t="shared" si="23"/>
        <v>2.4567782511919489E-5</v>
      </c>
      <c r="BEF5" s="221">
        <f t="shared" si="23"/>
        <v>1.4038387971870847E-5</v>
      </c>
      <c r="BEG5" s="221">
        <f t="shared" si="23"/>
        <v>4.9133668144296649E-5</v>
      </c>
      <c r="BEH5" s="221">
        <f t="shared" si="23"/>
        <v>1.754687648052311E-4</v>
      </c>
      <c r="BEI5" s="221">
        <f t="shared" si="23"/>
        <v>-1.2631534626195151E-4</v>
      </c>
      <c r="BEJ5" s="221">
        <f t="shared" si="23"/>
        <v>-3.1582825961162797E-5</v>
      </c>
      <c r="BEK5" s="221">
        <f t="shared" si="23"/>
        <v>1.2633529387007236E-4</v>
      </c>
      <c r="BEL5" s="221">
        <f t="shared" si="23"/>
        <v>-5.9650797215371476E-5</v>
      </c>
      <c r="BEM5" s="221">
        <f t="shared" si="23"/>
        <v>-2.1054478463011783E-5</v>
      </c>
      <c r="BEN5" s="221">
        <f t="shared" si="23"/>
        <v>2.8073229017877566E-5</v>
      </c>
      <c r="BEO5" s="221">
        <f t="shared" si="23"/>
        <v>-1.0527165350193712E-4</v>
      </c>
      <c r="BEP5" s="221">
        <f t="shared" si="23"/>
        <v>7.0188491193112768E-5</v>
      </c>
      <c r="BEQ5" s="221">
        <f t="shared" si="23"/>
        <v>-2.1405987359945922E-4</v>
      </c>
      <c r="BER5" s="221">
        <f t="shared" si="23"/>
        <v>8.4238310179562959E-5</v>
      </c>
      <c r="BES5" s="221">
        <f t="shared" si="23"/>
        <v>-3.5096339452422853E-6</v>
      </c>
      <c r="BET5" s="221">
        <f t="shared" si="23"/>
        <v>6.6683278992396566E-5</v>
      </c>
      <c r="BEU5" s="221">
        <f t="shared" si="23"/>
        <v>1.0528236731088825E-5</v>
      </c>
      <c r="BEV5" s="221">
        <f t="shared" si="23"/>
        <v>1.3335626125177136E-4</v>
      </c>
      <c r="BEW5" s="221">
        <f t="shared" si="23"/>
        <v>4.9124703058733843E-5</v>
      </c>
      <c r="BEX5" s="221">
        <f t="shared" si="23"/>
        <v>-7.3683434911209211E-5</v>
      </c>
      <c r="BEY5" s="221">
        <f t="shared" si="23"/>
        <v>7.3688864559828815E-5</v>
      </c>
      <c r="BEZ5" s="221">
        <f t="shared" si="23"/>
        <v>-6.6665964919665477E-5</v>
      </c>
      <c r="BFA5" s="221">
        <f t="shared" si="23"/>
        <v>2.1053813547444733E-5</v>
      </c>
      <c r="BFB5" s="221">
        <f t="shared" si="23"/>
        <v>-6.6669005929997915E-5</v>
      </c>
      <c r="BFC5" s="221">
        <f t="shared" si="23"/>
        <v>2.807303199259259E-5</v>
      </c>
      <c r="BFD5" s="221">
        <f t="shared" si="23"/>
        <v>7.0180609799130877E-6</v>
      </c>
      <c r="BFE5" s="221">
        <f t="shared" si="23"/>
        <v>0</v>
      </c>
      <c r="BFF5" s="221">
        <f t="shared" si="23"/>
        <v>3.8599064499100777E-5</v>
      </c>
      <c r="BFG5" s="221">
        <f t="shared" si="23"/>
        <v>-2.4562092971081029E-5</v>
      </c>
      <c r="BFH5" s="221">
        <f t="shared" si="23"/>
        <v>4.5616435952799961E-5</v>
      </c>
      <c r="BFI5" s="221">
        <f t="shared" si="23"/>
        <v>-2.8070372423694145E-5</v>
      </c>
      <c r="BFJ5" s="221">
        <f t="shared" si="23"/>
        <v>-1.1579353661528291E-4</v>
      </c>
      <c r="BFK5" s="221">
        <f t="shared" si="23"/>
        <v>-3.5093014033815706E-5</v>
      </c>
      <c r="BFL5" s="221">
        <f t="shared" si="23"/>
        <v>1.4037698238711371E-5</v>
      </c>
      <c r="BFM5" s="221">
        <f t="shared" si="23"/>
        <v>1.4037501184338552E-5</v>
      </c>
      <c r="BFN5" s="221">
        <f t="shared" si="23"/>
        <v>9.826112895017225E-5</v>
      </c>
      <c r="BFO5" s="221">
        <f t="shared" si="23"/>
        <v>1.052694371250773E-5</v>
      </c>
      <c r="BFP5" s="221">
        <f t="shared" si="23"/>
        <v>9.1232551774345083E-5</v>
      </c>
      <c r="BFQ5" s="221">
        <f t="shared" si="23"/>
        <v>2.456036938802697E-5</v>
      </c>
      <c r="BFR5" s="221">
        <f t="shared" si="23"/>
        <v>-3.8593918300189323E-5</v>
      </c>
      <c r="BFS5" s="221">
        <f t="shared" si="23"/>
        <v>-2.1052040644509162E-5</v>
      </c>
      <c r="BFT5" s="221">
        <f t="shared" si="23"/>
        <v>-1.2631490305337056E-4</v>
      </c>
      <c r="BFU5" s="221">
        <f t="shared" si="23"/>
        <v>2.1055143420545264E-5</v>
      </c>
      <c r="BFV5" s="221">
        <f t="shared" si="23"/>
        <v>-4.2109400221757021E-5</v>
      </c>
      <c r="BFW5" s="221">
        <f t="shared" si="23"/>
        <v>-9.1240875912279584E-5</v>
      </c>
      <c r="BFX5" s="221">
        <f t="shared" si="23"/>
        <v>1.474025563814596E-4</v>
      </c>
      <c r="BFY5" s="221">
        <f t="shared" si="23"/>
        <v>-1.2632642748866552E-4</v>
      </c>
      <c r="BFZ5" s="221">
        <f t="shared" si="23"/>
        <v>1.4388994174208136E-4</v>
      </c>
      <c r="BGA5" s="221">
        <f t="shared" si="23"/>
        <v>-5.614409381671237E-5</v>
      </c>
      <c r="BGB5" s="221">
        <f t="shared" si="23"/>
        <v>1.193128980749858E-4</v>
      </c>
      <c r="BGC5" s="221">
        <f t="shared" si="23"/>
        <v>7.017568482758918E-6</v>
      </c>
      <c r="BGD5" s="221">
        <f t="shared" si="23"/>
        <v>-7.0175192369292816E-6</v>
      </c>
      <c r="BGE5" s="221">
        <f t="shared" ref="BGE5:BIP5" si="24">BGE7/BGD7-1</f>
        <v>-1.0526352724038457E-4</v>
      </c>
      <c r="BGF5" s="221">
        <f t="shared" si="24"/>
        <v>-3.1582382645223284E-5</v>
      </c>
      <c r="BGG5" s="221">
        <f t="shared" si="24"/>
        <v>-9.8259404828660024E-5</v>
      </c>
      <c r="BGH5" s="221">
        <f t="shared" si="24"/>
        <v>5.9663358274786304E-5</v>
      </c>
      <c r="BGI5" s="221">
        <f t="shared" si="24"/>
        <v>-7.7206798409501509E-5</v>
      </c>
      <c r="BGJ5" s="221">
        <f t="shared" si="24"/>
        <v>1.544255195191635E-4</v>
      </c>
      <c r="BGK5" s="221">
        <f t="shared" si="24"/>
        <v>5.6146063985407224E-5</v>
      </c>
      <c r="BGL5" s="221">
        <f t="shared" si="24"/>
        <v>-2.1755378315502227E-4</v>
      </c>
      <c r="BGM5" s="221">
        <f t="shared" si="24"/>
        <v>7.0193910678195692E-5</v>
      </c>
      <c r="BGN5" s="221">
        <f t="shared" si="24"/>
        <v>-3.8603941111325923E-5</v>
      </c>
      <c r="BGO5" s="221">
        <f t="shared" si="24"/>
        <v>7.3701278190840824E-5</v>
      </c>
      <c r="BGP5" s="221">
        <f t="shared" si="24"/>
        <v>-2.4565282237598574E-5</v>
      </c>
      <c r="BGQ5" s="221">
        <f t="shared" si="24"/>
        <v>-3.5094122436962749E-6</v>
      </c>
      <c r="BGR5" s="221">
        <f t="shared" si="24"/>
        <v>1.1230158590902484E-4</v>
      </c>
      <c r="BGS5" s="221">
        <f t="shared" si="24"/>
        <v>-1.2632509763876865E-4</v>
      </c>
      <c r="BGT5" s="221">
        <f t="shared" si="24"/>
        <v>1.8600211270336509E-4</v>
      </c>
      <c r="BGU5" s="221">
        <f t="shared" si="24"/>
        <v>-2.1052927058562432E-5</v>
      </c>
      <c r="BGV5" s="221">
        <f t="shared" si="24"/>
        <v>-3.5088950489425841E-5</v>
      </c>
      <c r="BGW5" s="221">
        <f t="shared" si="24"/>
        <v>-9.8252508948015738E-5</v>
      </c>
      <c r="BGX5" s="221">
        <f t="shared" si="24"/>
        <v>7.3696622589158878E-5</v>
      </c>
      <c r="BGY5" s="221">
        <f t="shared" si="24"/>
        <v>-5.9654774312023484E-5</v>
      </c>
      <c r="BGZ5" s="221">
        <f t="shared" si="24"/>
        <v>1.0527941155835663E-4</v>
      </c>
      <c r="BHA5" s="221">
        <f t="shared" si="24"/>
        <v>-1.8597404784803651E-4</v>
      </c>
      <c r="BHB5" s="221">
        <f t="shared" si="24"/>
        <v>1.6846065566289425E-4</v>
      </c>
      <c r="BHC5" s="221">
        <f t="shared" si="24"/>
        <v>-7.0180117270890463E-6</v>
      </c>
      <c r="BHD5" s="221">
        <f t="shared" si="24"/>
        <v>-5.6144487839415724E-5</v>
      </c>
      <c r="BHE5" s="221">
        <f t="shared" si="24"/>
        <v>6.3166095247479959E-5</v>
      </c>
      <c r="BHF5" s="221">
        <f t="shared" si="24"/>
        <v>-4.9126082089623324E-5</v>
      </c>
      <c r="BHG5" s="221">
        <f t="shared" si="24"/>
        <v>7.018356511445667E-5</v>
      </c>
      <c r="BHH5" s="221">
        <f t="shared" si="24"/>
        <v>-3.8598251849930598E-5</v>
      </c>
      <c r="BHI5" s="221">
        <f t="shared" si="24"/>
        <v>-9.474482061666567E-5</v>
      </c>
      <c r="BHJ5" s="221">
        <f t="shared" si="24"/>
        <v>1.6494179660231367E-4</v>
      </c>
      <c r="BHK5" s="221">
        <f t="shared" si="24"/>
        <v>-9.8246992940365097E-5</v>
      </c>
      <c r="BHL5" s="221">
        <f t="shared" si="24"/>
        <v>5.6146655063038509E-5</v>
      </c>
      <c r="BHM5" s="221">
        <f t="shared" si="24"/>
        <v>-3.508968924648137E-6</v>
      </c>
      <c r="BHN5" s="221">
        <f t="shared" si="24"/>
        <v>5.6143699799671154E-5</v>
      </c>
      <c r="BHO5" s="221">
        <f t="shared" si="24"/>
        <v>-3.1579058171971042E-5</v>
      </c>
      <c r="BHP5" s="221">
        <f t="shared" si="24"/>
        <v>5.6142320783214572E-5</v>
      </c>
      <c r="BHQ5" s="221">
        <f t="shared" si="24"/>
        <v>-1.4034792249928429E-5</v>
      </c>
      <c r="BHR5" s="221">
        <f t="shared" si="24"/>
        <v>1.0526241921104962E-4</v>
      </c>
      <c r="BHS5" s="221">
        <f t="shared" si="24"/>
        <v>-1.0875971820700769E-4</v>
      </c>
      <c r="BHT5" s="221">
        <f t="shared" si="24"/>
        <v>-1.4035038473747541E-5</v>
      </c>
      <c r="BHU5" s="221">
        <f t="shared" si="24"/>
        <v>1.0877307480439136E-4</v>
      </c>
      <c r="BHV5" s="221">
        <f t="shared" si="24"/>
        <v>-9.8235962782688979E-5</v>
      </c>
      <c r="BHW5" s="221">
        <f t="shared" si="24"/>
        <v>-1.2982456140342435E-4</v>
      </c>
      <c r="BHX5" s="221">
        <f t="shared" si="24"/>
        <v>2.1055365082567334E-5</v>
      </c>
      <c r="BHY5" s="221">
        <f t="shared" si="24"/>
        <v>3.8600689899581653E-5</v>
      </c>
      <c r="BHZ5" s="221">
        <f t="shared" si="24"/>
        <v>-1.0527054530196089E-5</v>
      </c>
      <c r="BIA5" s="221">
        <f t="shared" si="24"/>
        <v>8.421732280150529E-5</v>
      </c>
      <c r="BIB5" s="221">
        <f t="shared" si="24"/>
        <v>-1.4035038473747541E-5</v>
      </c>
      <c r="BIC5" s="221">
        <f t="shared" si="24"/>
        <v>-6.6667368428308116E-5</v>
      </c>
      <c r="BID5" s="221">
        <f t="shared" si="24"/>
        <v>-1.4036171213316351E-5</v>
      </c>
      <c r="BIE5" s="221">
        <f t="shared" si="24"/>
        <v>8.4218209380537701E-5</v>
      </c>
      <c r="BIF5" s="221">
        <f t="shared" si="24"/>
        <v>2.8070372423583123E-5</v>
      </c>
      <c r="BIG5" s="221">
        <f t="shared" si="24"/>
        <v>-1.9297839343723755E-4</v>
      </c>
      <c r="BIH5" s="221">
        <f t="shared" si="24"/>
        <v>6.3168755329856552E-5</v>
      </c>
      <c r="BII5" s="221">
        <f t="shared" si="24"/>
        <v>4.2109843526816348E-5</v>
      </c>
      <c r="BIJ5" s="221">
        <f t="shared" si="24"/>
        <v>1.5790526385983661E-4</v>
      </c>
      <c r="BIK5" s="221">
        <f t="shared" si="24"/>
        <v>-1.7191414116612957E-4</v>
      </c>
      <c r="BIL5" s="221">
        <f t="shared" si="24"/>
        <v>-1.0527165350215917E-5</v>
      </c>
      <c r="BIM5" s="221">
        <f t="shared" si="24"/>
        <v>2.105455234535647E-5</v>
      </c>
      <c r="BIN5" s="221">
        <f t="shared" si="24"/>
        <v>-6.6671345357538492E-5</v>
      </c>
      <c r="BIO5" s="221">
        <f t="shared" si="24"/>
        <v>-5.6148034292546889E-5</v>
      </c>
      <c r="BIP5" s="221">
        <f t="shared" si="24"/>
        <v>-1.824913579813181E-4</v>
      </c>
      <c r="BIQ5" s="221">
        <f t="shared" ref="BIQ5:BLB5" si="25">BIQ7/BIP7-1</f>
        <v>1.6848430814375703E-4</v>
      </c>
      <c r="BIR5" s="221">
        <f t="shared" si="25"/>
        <v>-5.9661473778782614E-5</v>
      </c>
      <c r="BIS5" s="221">
        <f t="shared" si="25"/>
        <v>-1.9654363970744715E-4</v>
      </c>
      <c r="BIT5" s="221">
        <f t="shared" si="25"/>
        <v>2.4572784588006158E-5</v>
      </c>
      <c r="BIU5" s="221">
        <f t="shared" si="25"/>
        <v>1.7551557700756781E-4</v>
      </c>
      <c r="BIV5" s="221">
        <f t="shared" si="25"/>
        <v>-7.370360621217209E-5</v>
      </c>
      <c r="BIW5" s="221">
        <f t="shared" si="25"/>
        <v>-3.1589588071812003E-5</v>
      </c>
      <c r="BIX5" s="221">
        <f t="shared" si="25"/>
        <v>-9.828182312776601E-5</v>
      </c>
      <c r="BIY5" s="221">
        <f t="shared" si="25"/>
        <v>8.0739432787968468E-5</v>
      </c>
      <c r="BIZ5" s="221">
        <f t="shared" si="25"/>
        <v>2.3517848994347723E-4</v>
      </c>
      <c r="BJA5" s="221">
        <f t="shared" si="25"/>
        <v>-2.7021620805944835E-4</v>
      </c>
      <c r="BJB5" s="221">
        <f t="shared" si="25"/>
        <v>-3.5102499298389489E-6</v>
      </c>
      <c r="BJC5" s="221">
        <f t="shared" si="25"/>
        <v>8.4246294040690728E-5</v>
      </c>
      <c r="BJD5" s="221">
        <f t="shared" si="25"/>
        <v>-2.4569765850190883E-5</v>
      </c>
      <c r="BJE5" s="221">
        <f t="shared" si="25"/>
        <v>4.9140739076580786E-5</v>
      </c>
      <c r="BJF5" s="221">
        <f t="shared" si="25"/>
        <v>1.0880628970544315E-4</v>
      </c>
      <c r="BJG5" s="221">
        <f t="shared" si="25"/>
        <v>-8.0718464524287548E-5</v>
      </c>
      <c r="BJH5" s="221">
        <f t="shared" si="25"/>
        <v>-1.0529345285226199E-5</v>
      </c>
      <c r="BJI5" s="221">
        <f t="shared" si="25"/>
        <v>1.7549093589308562E-4</v>
      </c>
      <c r="BJJ5" s="221">
        <f t="shared" si="25"/>
        <v>-2.8424543364968802E-4</v>
      </c>
      <c r="BJK5" s="221">
        <f t="shared" si="25"/>
        <v>1.8253043343952058E-4</v>
      </c>
      <c r="BJL5" s="221">
        <f t="shared" si="25"/>
        <v>-1.0528680124666234E-4</v>
      </c>
      <c r="BJM5" s="221">
        <f t="shared" si="25"/>
        <v>7.0198591816339473E-5</v>
      </c>
      <c r="BJN5" s="221">
        <f t="shared" si="25"/>
        <v>7.7213030751810408E-5</v>
      </c>
      <c r="BJO5" s="221">
        <f t="shared" si="25"/>
        <v>-2.1407414686192006E-4</v>
      </c>
      <c r="BJP5" s="221">
        <f t="shared" si="25"/>
        <v>3.3346554949864604E-4</v>
      </c>
      <c r="BJQ5" s="221">
        <f t="shared" si="25"/>
        <v>-3.2282740664324461E-4</v>
      </c>
      <c r="BJR5" s="221">
        <f t="shared" si="25"/>
        <v>9.126329460484861E-5</v>
      </c>
      <c r="BJS5" s="221">
        <f t="shared" si="25"/>
        <v>2.1058838394427681E-5</v>
      </c>
      <c r="BJT5" s="221">
        <f t="shared" si="25"/>
        <v>-1.5793796196850174E-4</v>
      </c>
      <c r="BJU5" s="221">
        <f t="shared" si="25"/>
        <v>5.9674877227688938E-5</v>
      </c>
      <c r="BJV5" s="221">
        <f t="shared" si="25"/>
        <v>-3.1590696890848591E-5</v>
      </c>
      <c r="BJW5" s="221">
        <f t="shared" si="25"/>
        <v>8.7754708040010954E-5</v>
      </c>
      <c r="BJX5" s="221">
        <f t="shared" si="25"/>
        <v>3.1588922817737952E-5</v>
      </c>
      <c r="BJY5" s="221">
        <f t="shared" si="25"/>
        <v>-8.072469719466735E-5</v>
      </c>
      <c r="BJZ5" s="221">
        <f t="shared" si="25"/>
        <v>4.9140739076580786E-5</v>
      </c>
      <c r="BKA5" s="221">
        <f t="shared" si="25"/>
        <v>-1.6496437471480441E-4</v>
      </c>
      <c r="BKB5" s="221">
        <f t="shared" si="25"/>
        <v>1.7903343010483574E-4</v>
      </c>
      <c r="BKC5" s="221">
        <f t="shared" si="25"/>
        <v>-1.2986374835910475E-4</v>
      </c>
      <c r="BKD5" s="221">
        <f t="shared" si="25"/>
        <v>-1.5094233651713473E-4</v>
      </c>
      <c r="BKE5" s="221">
        <f t="shared" si="25"/>
        <v>1.2638940575904201E-4</v>
      </c>
      <c r="BKF5" s="221">
        <f t="shared" si="25"/>
        <v>4.5634850984743736E-5</v>
      </c>
      <c r="BKG5" s="221">
        <f t="shared" si="25"/>
        <v>1.0179617597394497E-4</v>
      </c>
      <c r="BKH5" s="221">
        <f t="shared" si="25"/>
        <v>-1.4039422698952642E-5</v>
      </c>
      <c r="BKI5" s="221">
        <f t="shared" si="25"/>
        <v>2.807923961412051E-5</v>
      </c>
      <c r="BKJ5" s="221">
        <f t="shared" si="25"/>
        <v>-2.070785775455386E-4</v>
      </c>
      <c r="BKK5" s="221">
        <f t="shared" si="25"/>
        <v>7.0210667106662683E-5</v>
      </c>
      <c r="BKL5" s="221">
        <f t="shared" si="25"/>
        <v>-3.1592582061756858E-5</v>
      </c>
      <c r="BKM5" s="221">
        <f t="shared" si="25"/>
        <v>1.4041591193114655E-4</v>
      </c>
      <c r="BKN5" s="221">
        <f t="shared" si="25"/>
        <v>3.5099049517706149E-5</v>
      </c>
      <c r="BKO5" s="221">
        <f t="shared" si="25"/>
        <v>-2.0005756042074108E-4</v>
      </c>
      <c r="BKP5" s="221">
        <f t="shared" si="25"/>
        <v>2.281814639419899E-4</v>
      </c>
      <c r="BKQ5" s="221">
        <f t="shared" si="25"/>
        <v>-1.8601321044764418E-4</v>
      </c>
      <c r="BKR5" s="221">
        <f t="shared" si="25"/>
        <v>1.5796512832033649E-4</v>
      </c>
      <c r="BKS5" s="221">
        <f t="shared" si="25"/>
        <v>2.8078254094232591E-5</v>
      </c>
      <c r="BKT5" s="221">
        <f t="shared" si="25"/>
        <v>-2.4918750833546888E-4</v>
      </c>
      <c r="BKU5" s="221">
        <f t="shared" si="25"/>
        <v>1.720173421564386E-4</v>
      </c>
      <c r="BKV5" s="221">
        <f t="shared" si="25"/>
        <v>-1.8953752843064997E-4</v>
      </c>
      <c r="BKW5" s="221">
        <f t="shared" si="25"/>
        <v>1.7553098121814159E-4</v>
      </c>
      <c r="BKX5" s="221">
        <f t="shared" si="25"/>
        <v>-3.5100035100654736E-6</v>
      </c>
      <c r="BKY5" s="221">
        <f t="shared" si="25"/>
        <v>-1.4742066486705951E-4</v>
      </c>
      <c r="BKZ5" s="221">
        <f t="shared" si="25"/>
        <v>6.6700133751318447E-5</v>
      </c>
      <c r="BLA5" s="221">
        <f t="shared" si="25"/>
        <v>-1.0530897653726612E-4</v>
      </c>
      <c r="BLB5" s="221">
        <f t="shared" si="25"/>
        <v>2.1064013537142046E-4</v>
      </c>
      <c r="BLC5" s="221">
        <f t="shared" ref="BLC5:BNN5" si="26">BLC7/BLB7-1</f>
        <v>1.4741704281417967E-4</v>
      </c>
      <c r="BLD5" s="221">
        <f t="shared" si="26"/>
        <v>-3.0882827744016517E-4</v>
      </c>
      <c r="BLE5" s="221">
        <f t="shared" si="26"/>
        <v>2.211612722038403E-4</v>
      </c>
      <c r="BLF5" s="221">
        <f t="shared" si="26"/>
        <v>-1.8250544884057529E-4</v>
      </c>
      <c r="BLG5" s="221">
        <f t="shared" si="26"/>
        <v>1.1584190738966882E-4</v>
      </c>
      <c r="BLH5" s="221">
        <f t="shared" si="26"/>
        <v>8.0728947294606002E-5</v>
      </c>
      <c r="BLI5" s="221">
        <f t="shared" si="26"/>
        <v>-2.597156464637651E-4</v>
      </c>
      <c r="BLJ5" s="221">
        <f t="shared" si="26"/>
        <v>6.6701070376540272E-5</v>
      </c>
      <c r="BLK5" s="221">
        <f t="shared" si="26"/>
        <v>-4.9144879103568684E-5</v>
      </c>
      <c r="BLL5" s="221">
        <f t="shared" si="26"/>
        <v>1.8956813570270015E-4</v>
      </c>
      <c r="BLM5" s="221">
        <f t="shared" si="26"/>
        <v>3.5098556747215071E-5</v>
      </c>
      <c r="BLN5" s="221">
        <f t="shared" si="26"/>
        <v>-1.7548662440858287E-5</v>
      </c>
      <c r="BLO5" s="221">
        <f t="shared" si="26"/>
        <v>2.8078352642957327E-5</v>
      </c>
      <c r="BLP5" s="221">
        <f t="shared" si="26"/>
        <v>-2.2111081863651627E-4</v>
      </c>
      <c r="BLQ5" s="221">
        <f t="shared" si="26"/>
        <v>2.0360736075719643E-4</v>
      </c>
      <c r="BLR5" s="221">
        <f t="shared" si="26"/>
        <v>7.0195142496398688E-6</v>
      </c>
      <c r="BLS5" s="221">
        <f t="shared" si="26"/>
        <v>-2.491910066613201E-4</v>
      </c>
      <c r="BLT5" s="221">
        <f t="shared" si="26"/>
        <v>2.352106890970429E-4</v>
      </c>
      <c r="BLU5" s="221">
        <f t="shared" si="26"/>
        <v>-1.8952821513551488E-4</v>
      </c>
      <c r="BLV5" s="221">
        <f t="shared" si="26"/>
        <v>1.8605369579871578E-4</v>
      </c>
      <c r="BLW5" s="221">
        <f t="shared" si="26"/>
        <v>-2.8078352643068349E-5</v>
      </c>
      <c r="BLX5" s="221">
        <f t="shared" si="26"/>
        <v>-2.2112323584022597E-4</v>
      </c>
      <c r="BLY5" s="221">
        <f t="shared" si="26"/>
        <v>2.5978950029137415E-4</v>
      </c>
      <c r="BLZ5" s="221">
        <f t="shared" si="26"/>
        <v>-1.6846834199069072E-4</v>
      </c>
      <c r="BMA5" s="221">
        <f t="shared" si="26"/>
        <v>6.6696621640716103E-5</v>
      </c>
      <c r="BMB5" s="221">
        <f t="shared" si="26"/>
        <v>6.6692173497973073E-5</v>
      </c>
      <c r="BMC5" s="221">
        <f t="shared" si="26"/>
        <v>-2.1761257941099732E-4</v>
      </c>
      <c r="BMD5" s="221">
        <f t="shared" si="26"/>
        <v>3.1595798460926083E-4</v>
      </c>
      <c r="BME5" s="221">
        <f t="shared" si="26"/>
        <v>-1.7196723497747701E-4</v>
      </c>
      <c r="BMF5" s="221">
        <f t="shared" si="26"/>
        <v>1.1934472724473011E-4</v>
      </c>
      <c r="BMG5" s="221">
        <f t="shared" si="26"/>
        <v>5.6155522720091611E-5</v>
      </c>
      <c r="BMH5" s="221">
        <f t="shared" si="26"/>
        <v>-3.2989517054526907E-4</v>
      </c>
      <c r="BMI5" s="221">
        <f t="shared" si="26"/>
        <v>2.9138654355898019E-4</v>
      </c>
      <c r="BMJ5" s="221">
        <f t="shared" si="26"/>
        <v>-1.649539532795341E-4</v>
      </c>
      <c r="BMK5" s="221">
        <f t="shared" si="26"/>
        <v>3.2294185993442248E-4</v>
      </c>
      <c r="BML5" s="221">
        <f t="shared" si="26"/>
        <v>-8.77276092823287E-5</v>
      </c>
      <c r="BMM5" s="221">
        <f t="shared" si="26"/>
        <v>-3.4743181212015806E-4</v>
      </c>
      <c r="BMN5" s="221">
        <f t="shared" si="26"/>
        <v>1.6851033354514655E-4</v>
      </c>
      <c r="BMO5" s="221">
        <f t="shared" si="26"/>
        <v>-1.3689157835983234E-4</v>
      </c>
      <c r="BMP5" s="221">
        <f t="shared" si="26"/>
        <v>1.2286823610363484E-4</v>
      </c>
      <c r="BMQ5" s="221">
        <f t="shared" si="26"/>
        <v>6.3181615554075421E-5</v>
      </c>
      <c r="BMR5" s="221">
        <f t="shared" si="26"/>
        <v>-2.1410194762583323E-4</v>
      </c>
      <c r="BMS5" s="221">
        <f t="shared" si="26"/>
        <v>1.8957345971570838E-4</v>
      </c>
      <c r="BMT5" s="221">
        <f t="shared" si="26"/>
        <v>-6.6689130373775996E-5</v>
      </c>
      <c r="BMU5" s="221">
        <f t="shared" si="26"/>
        <v>8.0734331396881132E-5</v>
      </c>
      <c r="BMV5" s="221">
        <f t="shared" si="26"/>
        <v>2.4569334662549736E-5</v>
      </c>
      <c r="BMW5" s="221">
        <f t="shared" si="26"/>
        <v>-2.4217749153254697E-4</v>
      </c>
      <c r="BMX5" s="221">
        <f t="shared" si="26"/>
        <v>2.3170414890838487E-4</v>
      </c>
      <c r="BMY5" s="221">
        <f t="shared" si="26"/>
        <v>-1.9655191778511494E-4</v>
      </c>
      <c r="BMZ5" s="221">
        <f t="shared" si="26"/>
        <v>2.527592889038921E-4</v>
      </c>
      <c r="BNA5" s="221">
        <f t="shared" si="26"/>
        <v>-1.2985736747539445E-4</v>
      </c>
      <c r="BNB5" s="221">
        <f t="shared" si="26"/>
        <v>1.1934388941736707E-4</v>
      </c>
      <c r="BNC5" s="221">
        <f t="shared" si="26"/>
        <v>-2.105817320346981E-4</v>
      </c>
      <c r="BND5" s="221">
        <f t="shared" si="26"/>
        <v>9.1271303950923866E-5</v>
      </c>
      <c r="BNE5" s="221">
        <f t="shared" si="26"/>
        <v>1.4391469017982494E-4</v>
      </c>
      <c r="BNF5" s="221">
        <f t="shared" si="26"/>
        <v>-1.193267165500167E-4</v>
      </c>
      <c r="BNG5" s="221">
        <f t="shared" si="26"/>
        <v>1.7550140752131682E-4</v>
      </c>
      <c r="BNH5" s="221">
        <f t="shared" si="26"/>
        <v>-2.66715330516476E-4</v>
      </c>
      <c r="BNI5" s="221">
        <f t="shared" si="26"/>
        <v>1.123311522368553E-4</v>
      </c>
      <c r="BNJ5" s="221">
        <f t="shared" si="26"/>
        <v>5.615926768309798E-5</v>
      </c>
      <c r="BNK5" s="221">
        <f t="shared" si="26"/>
        <v>-2.6674154148520479E-4</v>
      </c>
      <c r="BNL5" s="221">
        <f t="shared" si="26"/>
        <v>3.019196472455743E-4</v>
      </c>
      <c r="BNM5" s="221">
        <f t="shared" si="26"/>
        <v>-1.9653950093023731E-4</v>
      </c>
      <c r="BNN5" s="221">
        <f t="shared" si="26"/>
        <v>1.6498522153662876E-4</v>
      </c>
      <c r="BNO5" s="221">
        <f t="shared" ref="BNO5:BPZ5" si="27">BNO7/BNN7-1</f>
        <v>-2.5270162606483293E-4</v>
      </c>
      <c r="BNP5" s="221">
        <f t="shared" si="27"/>
        <v>2.913824517551955E-4</v>
      </c>
      <c r="BNQ5" s="221">
        <f t="shared" si="27"/>
        <v>-2.702399168924563E-4</v>
      </c>
      <c r="BNR5" s="221">
        <f t="shared" si="27"/>
        <v>2.0010180618190709E-4</v>
      </c>
      <c r="BNS5" s="221">
        <f t="shared" si="27"/>
        <v>6.3177402145342398E-5</v>
      </c>
      <c r="BNT5" s="221">
        <f t="shared" si="27"/>
        <v>-2.2812620643675174E-4</v>
      </c>
      <c r="BNU5" s="221">
        <f t="shared" si="27"/>
        <v>1.5445912976330689E-4</v>
      </c>
      <c r="BNV5" s="221">
        <f t="shared" si="27"/>
        <v>-9.8276993706791771E-5</v>
      </c>
      <c r="BNW5" s="221">
        <f t="shared" si="27"/>
        <v>1.9306306843924759E-4</v>
      </c>
      <c r="BNX5" s="221">
        <f t="shared" si="27"/>
        <v>-1.5091108178688639E-4</v>
      </c>
      <c r="BNY5" s="221">
        <f t="shared" si="27"/>
        <v>-1.2987332086078496E-4</v>
      </c>
      <c r="BNZ5" s="221">
        <f t="shared" si="27"/>
        <v>2.387171061868365E-4</v>
      </c>
      <c r="BOA5" s="221">
        <f t="shared" si="27"/>
        <v>-1.8952422400353441E-4</v>
      </c>
      <c r="BOB5" s="221">
        <f t="shared" si="27"/>
        <v>2.071120160074269E-4</v>
      </c>
      <c r="BOC5" s="221">
        <f t="shared" si="27"/>
        <v>-3.5096462627448588E-5</v>
      </c>
      <c r="BOD5" s="221">
        <f t="shared" si="27"/>
        <v>1.4039077772975972E-5</v>
      </c>
      <c r="BOE5" s="221">
        <f t="shared" si="27"/>
        <v>-2.386609715606669E-4</v>
      </c>
      <c r="BOF5" s="221">
        <f t="shared" si="27"/>
        <v>1.4393287813097011E-4</v>
      </c>
      <c r="BOG5" s="221">
        <f t="shared" si="27"/>
        <v>5.2650791867892011E-5</v>
      </c>
      <c r="BOH5" s="221">
        <f t="shared" si="27"/>
        <v>-1.6847366370553729E-4</v>
      </c>
      <c r="BOI5" s="221">
        <f t="shared" si="27"/>
        <v>5.9677810035019263E-5</v>
      </c>
      <c r="BOJ5" s="221">
        <f t="shared" si="27"/>
        <v>1.8955349620886075E-4</v>
      </c>
      <c r="BOK5" s="221">
        <f t="shared" si="27"/>
        <v>4.9134185460486535E-5</v>
      </c>
      <c r="BOL5" s="221">
        <f t="shared" si="27"/>
        <v>-2.7724356724734278E-4</v>
      </c>
      <c r="BOM5" s="221">
        <f t="shared" si="27"/>
        <v>2.0360235757488354E-4</v>
      </c>
      <c r="BON5" s="221">
        <f t="shared" si="27"/>
        <v>-1.8250288670429438E-4</v>
      </c>
      <c r="BOO5" s="221">
        <f t="shared" si="27"/>
        <v>2.8082492321201968E-4</v>
      </c>
      <c r="BOP5" s="221">
        <f t="shared" si="27"/>
        <v>-5.2639890509076359E-5</v>
      </c>
      <c r="BOQ5" s="221">
        <f t="shared" si="27"/>
        <v>-2.7023232961320698E-4</v>
      </c>
      <c r="BOR5" s="221">
        <f t="shared" si="27"/>
        <v>2.7732629369214834E-4</v>
      </c>
      <c r="BOS5" s="221">
        <f t="shared" si="27"/>
        <v>-1.4739841792366093E-4</v>
      </c>
      <c r="BOT5" s="221">
        <f t="shared" si="27"/>
        <v>3.0537030537036713E-4</v>
      </c>
      <c r="BOU5" s="221">
        <f t="shared" si="27"/>
        <v>-1.3684834746841013E-4</v>
      </c>
      <c r="BOV5" s="221">
        <f t="shared" si="27"/>
        <v>-8.422589384737833E-5</v>
      </c>
      <c r="BOW5" s="221">
        <f t="shared" si="27"/>
        <v>1.5793685333642671E-4</v>
      </c>
      <c r="BOX5" s="221">
        <f t="shared" si="27"/>
        <v>-2.1405837126142746E-4</v>
      </c>
      <c r="BOY5" s="221">
        <f t="shared" si="27"/>
        <v>1.5794572283001074E-4</v>
      </c>
      <c r="BOZ5" s="221">
        <f t="shared" si="27"/>
        <v>7.0187013296862943E-6</v>
      </c>
      <c r="BPA5" s="221">
        <f t="shared" si="27"/>
        <v>-1.1229843308602216E-4</v>
      </c>
      <c r="BPB5" s="221">
        <f t="shared" si="27"/>
        <v>1.4740824714043477E-4</v>
      </c>
      <c r="BPC5" s="221">
        <f t="shared" si="27"/>
        <v>-1.5089572403637064E-4</v>
      </c>
      <c r="BPD5" s="221">
        <f t="shared" si="27"/>
        <v>9.8272509669428132E-5</v>
      </c>
      <c r="BPE5" s="221">
        <f t="shared" si="27"/>
        <v>2.6671345850148853E-4</v>
      </c>
      <c r="BPF5" s="221">
        <f t="shared" si="27"/>
        <v>1.8945640046874601E-4</v>
      </c>
      <c r="BPG5" s="221">
        <f t="shared" si="27"/>
        <v>2.9816191946108184E-4</v>
      </c>
      <c r="BPH5" s="221">
        <f t="shared" si="27"/>
        <v>-1.0870899303905279E-4</v>
      </c>
      <c r="BPI5" s="221">
        <f t="shared" si="27"/>
        <v>5.0151858424452023E-4</v>
      </c>
      <c r="BPJ5" s="221">
        <f t="shared" si="27"/>
        <v>2.0681653270337996E-4</v>
      </c>
      <c r="BPK5" s="221">
        <f t="shared" si="27"/>
        <v>1.8574592760800535E-4</v>
      </c>
      <c r="BPL5" s="221">
        <f t="shared" si="27"/>
        <v>2.2425531467584747E-4</v>
      </c>
      <c r="BPM5" s="221">
        <f t="shared" si="27"/>
        <v>1.8917299870735427E-4</v>
      </c>
      <c r="BPN5" s="221">
        <f t="shared" si="27"/>
        <v>8.5111748573574175E-4</v>
      </c>
      <c r="BPO5" s="221">
        <f t="shared" si="27"/>
        <v>3.1146106736645862E-4</v>
      </c>
      <c r="BPP5" s="221">
        <f t="shared" si="27"/>
        <v>8.956090666423222E-4</v>
      </c>
      <c r="BPQ5" s="221">
        <f t="shared" si="27"/>
        <v>-9.7520054527344691E-4</v>
      </c>
      <c r="BPR5" s="221">
        <f t="shared" si="27"/>
        <v>3.6387046211538987E-4</v>
      </c>
      <c r="BPS5" s="221">
        <f t="shared" si="27"/>
        <v>8.6387800783449542E-4</v>
      </c>
      <c r="BPT5" s="221">
        <f t="shared" si="27"/>
        <v>2.5509580070370852E-4</v>
      </c>
      <c r="BPU5" s="221">
        <f t="shared" si="27"/>
        <v>7.1618222470637427E-4</v>
      </c>
      <c r="BPV5" s="221">
        <f t="shared" si="27"/>
        <v>4.4685716280623566E-4</v>
      </c>
      <c r="BPW5" s="221">
        <f t="shared" si="27"/>
        <v>6.8394440509056409E-4</v>
      </c>
      <c r="BPX5" s="221">
        <f t="shared" si="27"/>
        <v>7.9506501748793923E-4</v>
      </c>
      <c r="BPY5" s="221">
        <f t="shared" si="27"/>
        <v>4.1115412356229619E-4</v>
      </c>
      <c r="BPZ5" s="221">
        <f t="shared" si="27"/>
        <v>7.557947164029688E-4</v>
      </c>
      <c r="BQA5" s="221">
        <f t="shared" ref="BQA5:BSL5" si="28">BQA7/BPZ7-1</f>
        <v>4.3851711608855481E-4</v>
      </c>
      <c r="BQB5" s="221">
        <f t="shared" si="28"/>
        <v>6.0530581858930788E-4</v>
      </c>
      <c r="BQC5" s="221">
        <f t="shared" si="28"/>
        <v>5.0759303554537283E-4</v>
      </c>
      <c r="BQD5" s="221">
        <f t="shared" si="28"/>
        <v>1.87297152666277E-3</v>
      </c>
      <c r="BQE5" s="221">
        <f t="shared" si="28"/>
        <v>3.3053895538590616E-3</v>
      </c>
      <c r="BQF5" s="221">
        <f t="shared" si="28"/>
        <v>4.010094375497264E-4</v>
      </c>
      <c r="BQG5" s="221">
        <f t="shared" si="28"/>
        <v>3.6940280455861618E-3</v>
      </c>
      <c r="BQH5" s="221">
        <f t="shared" si="28"/>
        <v>-1.363378148078076E-3</v>
      </c>
      <c r="BQI5" s="221">
        <f t="shared" si="28"/>
        <v>4.233621435638879E-3</v>
      </c>
      <c r="BQJ5" s="221">
        <f t="shared" si="28"/>
        <v>-6.9690717402415281E-4</v>
      </c>
      <c r="BQK5" s="221">
        <f t="shared" si="28"/>
        <v>1.2401918346593988E-3</v>
      </c>
      <c r="BQL5" s="221">
        <f t="shared" si="28"/>
        <v>8.440700646776822E-4</v>
      </c>
      <c r="BQM5" s="221">
        <f t="shared" si="28"/>
        <v>5.9309337620971903E-4</v>
      </c>
      <c r="BQN5" s="221">
        <f t="shared" si="28"/>
        <v>1.7405366883205264E-3</v>
      </c>
      <c r="BQO5" s="221">
        <f t="shared" si="28"/>
        <v>1.1971050579397957E-3</v>
      </c>
      <c r="BQP5" s="221">
        <f t="shared" si="28"/>
        <v>3.2966432314620597E-3</v>
      </c>
      <c r="BQQ5" s="221">
        <f t="shared" si="28"/>
        <v>2.6320538532520477E-3</v>
      </c>
      <c r="BQR5" s="221">
        <f t="shared" si="28"/>
        <v>1.3108741424980863E-3</v>
      </c>
      <c r="BQS5" s="221">
        <f t="shared" si="28"/>
        <v>7.6209275350520578E-3</v>
      </c>
      <c r="BQT5" s="221">
        <f t="shared" si="28"/>
        <v>3.6958124223727129E-3</v>
      </c>
      <c r="BQU5" s="221">
        <f t="shared" si="28"/>
        <v>8.1826748627558121E-3</v>
      </c>
      <c r="BQV5" s="221">
        <f t="shared" si="28"/>
        <v>5.0859691781619532E-3</v>
      </c>
      <c r="BQW5" s="221">
        <f t="shared" si="28"/>
        <v>-2.2769393698702789E-3</v>
      </c>
      <c r="BQX5" s="221">
        <f t="shared" si="28"/>
        <v>2.0831121961575327E-3</v>
      </c>
      <c r="BQY5" s="221">
        <f t="shared" si="28"/>
        <v>9.8642833498852056E-4</v>
      </c>
      <c r="BQZ5" s="221">
        <f t="shared" si="28"/>
        <v>3.3961864827147803E-3</v>
      </c>
      <c r="BRA5" s="221">
        <f t="shared" si="28"/>
        <v>2.1817582598664398E-3</v>
      </c>
      <c r="BRB5" s="221">
        <f t="shared" si="28"/>
        <v>-6.2482118604267889E-5</v>
      </c>
      <c r="BRC5" s="221">
        <f t="shared" si="28"/>
        <v>2.1442572056249443E-3</v>
      </c>
      <c r="BRD5" s="221">
        <f t="shared" si="28"/>
        <v>1.1124967182989387E-3</v>
      </c>
      <c r="BRE5" s="221">
        <f t="shared" si="28"/>
        <v>1.8193201970766459E-3</v>
      </c>
      <c r="BRF5" s="221">
        <f t="shared" si="28"/>
        <v>1.6622275157551769E-3</v>
      </c>
      <c r="BRG5" s="221">
        <f t="shared" si="28"/>
        <v>7.4480109237495817E-4</v>
      </c>
      <c r="BRH5" s="221">
        <f t="shared" si="28"/>
        <v>8.0626734127631217E-4</v>
      </c>
      <c r="BRI5" s="221">
        <f t="shared" si="28"/>
        <v>1.8852108794280564E-3</v>
      </c>
      <c r="BRJ5" s="221">
        <f t="shared" si="28"/>
        <v>1.1947586880443062E-3</v>
      </c>
      <c r="BRK5" s="221">
        <f t="shared" si="28"/>
        <v>-8.2265186543628577E-4</v>
      </c>
      <c r="BRL5" s="221">
        <f t="shared" si="28"/>
        <v>2.6001581573047439E-3</v>
      </c>
      <c r="BRM5" s="221">
        <f t="shared" si="28"/>
        <v>9.7374776038017252E-4</v>
      </c>
      <c r="BRN5" s="221">
        <f t="shared" si="28"/>
        <v>5.7395229386347779E-4</v>
      </c>
      <c r="BRO5" s="221">
        <f t="shared" si="28"/>
        <v>1.562069580153258E-3</v>
      </c>
      <c r="BRP5" s="221">
        <f t="shared" si="28"/>
        <v>9.7719764307702128E-4</v>
      </c>
      <c r="BRQ5" s="221">
        <f t="shared" si="28"/>
        <v>1.044128152992263E-3</v>
      </c>
      <c r="BRR5" s="221">
        <f t="shared" si="28"/>
        <v>1.0268929706269692E-3</v>
      </c>
      <c r="BRS5" s="221">
        <f t="shared" si="28"/>
        <v>-1.5806961514897022E-4</v>
      </c>
      <c r="BRT5" s="221">
        <f t="shared" si="28"/>
        <v>1.922946625325439E-3</v>
      </c>
      <c r="BRU5" s="221">
        <f t="shared" si="28"/>
        <v>1.6745186563915659E-4</v>
      </c>
      <c r="BRV5" s="221">
        <f t="shared" si="28"/>
        <v>9.62687023687403E-4</v>
      </c>
      <c r="BRW5" s="221">
        <f t="shared" si="28"/>
        <v>9.5211137129780354E-4</v>
      </c>
      <c r="BRX5" s="221">
        <f t="shared" si="28"/>
        <v>2.8921795464986744E-5</v>
      </c>
      <c r="BRY5" s="221">
        <f t="shared" si="28"/>
        <v>1.0957830028310855E-3</v>
      </c>
      <c r="BRZ5" s="221">
        <f t="shared" si="28"/>
        <v>4.6864868682061633E-4</v>
      </c>
      <c r="BSA5" s="221">
        <f t="shared" si="28"/>
        <v>5.1655544147832799E-4</v>
      </c>
      <c r="BSB5" s="221">
        <f t="shared" si="28"/>
        <v>4.8422112550960961E-4</v>
      </c>
      <c r="BSC5" s="221">
        <f t="shared" si="28"/>
        <v>1.8590220262049151E-4</v>
      </c>
      <c r="BSD5" s="221">
        <f t="shared" si="28"/>
        <v>1.9227687870548849E-5</v>
      </c>
      <c r="BSE5" s="221">
        <f t="shared" si="28"/>
        <v>2.2431871202766018E-5</v>
      </c>
      <c r="BSF5" s="221">
        <f t="shared" si="28"/>
        <v>2.5635849171479208E-5</v>
      </c>
      <c r="BSG5" s="221">
        <f t="shared" si="28"/>
        <v>1.0894956596430028E-4</v>
      </c>
      <c r="BSH5" s="221">
        <f t="shared" si="28"/>
        <v>-1.7622274555040285E-4</v>
      </c>
      <c r="BSI5" s="221">
        <f t="shared" si="28"/>
        <v>1.0895689793311014E-4</v>
      </c>
      <c r="BSJ5" s="221">
        <f t="shared" si="28"/>
        <v>-1.9225593109517547E-5</v>
      </c>
      <c r="BSK5" s="221">
        <f t="shared" si="28"/>
        <v>-8.0108178083682091E-5</v>
      </c>
      <c r="BSL5" s="221">
        <f t="shared" si="28"/>
        <v>-3.2045838367356083E-6</v>
      </c>
      <c r="BSM5" s="221">
        <f t="shared" ref="BSM5:BUX5" si="29">BSM7/BSL7-1</f>
        <v>1.2818376424528211E-5</v>
      </c>
      <c r="BSN5" s="221">
        <f t="shared" si="29"/>
        <v>2.5636424231478827E-5</v>
      </c>
      <c r="BSO5" s="221">
        <f t="shared" si="29"/>
        <v>1.2817883511040407E-5</v>
      </c>
      <c r="BSP5" s="221">
        <f t="shared" si="29"/>
        <v>1.121550431317786E-4</v>
      </c>
      <c r="BSQ5" s="221">
        <f t="shared" si="29"/>
        <v>-1.4738724075069598E-4</v>
      </c>
      <c r="BSR5" s="221">
        <f t="shared" si="29"/>
        <v>3.2045427598159648E-5</v>
      </c>
      <c r="BSS5" s="221">
        <f t="shared" si="29"/>
        <v>2.5635520577216298E-5</v>
      </c>
      <c r="BST5" s="221">
        <f t="shared" si="29"/>
        <v>9.2926379876567822E-5</v>
      </c>
      <c r="BSU5" s="221">
        <f t="shared" si="29"/>
        <v>-1.6020300925401187E-5</v>
      </c>
      <c r="BSV5" s="221">
        <f t="shared" si="29"/>
        <v>4.5177972374155217E-4</v>
      </c>
      <c r="BSW5" s="221">
        <f t="shared" si="29"/>
        <v>8.1667947732499968E-4</v>
      </c>
      <c r="BSX5" s="221">
        <f t="shared" si="29"/>
        <v>6.3681018896311059E-4</v>
      </c>
      <c r="BSY5" s="221">
        <f t="shared" si="29"/>
        <v>8.3787984419259054E-4</v>
      </c>
      <c r="BSZ5" s="221">
        <f t="shared" si="29"/>
        <v>7.0936489474560105E-4</v>
      </c>
      <c r="BTA5" s="221">
        <f t="shared" si="29"/>
        <v>1.6923283244674181E-4</v>
      </c>
      <c r="BTB5" s="221">
        <f t="shared" si="29"/>
        <v>6.28928809728313E-4</v>
      </c>
      <c r="BTC5" s="221">
        <f t="shared" si="29"/>
        <v>-5.7429457483104684E-5</v>
      </c>
      <c r="BTD5" s="221">
        <f t="shared" si="29"/>
        <v>1.2028971634598928E-3</v>
      </c>
      <c r="BTE5" s="221">
        <f t="shared" si="29"/>
        <v>7.0429941329619439E-4</v>
      </c>
      <c r="BTF5" s="221">
        <f t="shared" si="29"/>
        <v>7.0698835698457252E-4</v>
      </c>
      <c r="BTG5" s="221">
        <f t="shared" si="29"/>
        <v>7.5104223021349448E-4</v>
      </c>
      <c r="BTH5" s="221">
        <f t="shared" si="29"/>
        <v>1.7489967118877736E-4</v>
      </c>
      <c r="BTI5" s="221">
        <f t="shared" si="29"/>
        <v>7.3445016389994677E-4</v>
      </c>
      <c r="BTJ5" s="221">
        <f t="shared" si="29"/>
        <v>8.3240138267592911E-4</v>
      </c>
      <c r="BTK5" s="221">
        <f t="shared" si="29"/>
        <v>1.1301085031141245E-3</v>
      </c>
      <c r="BTL5" s="221">
        <f t="shared" si="29"/>
        <v>3.5830928750368862E-4</v>
      </c>
      <c r="BTM5" s="221">
        <f t="shared" si="29"/>
        <v>5.4836552207260247E-4</v>
      </c>
      <c r="BTN5" s="221">
        <f t="shared" si="29"/>
        <v>3.3897660744619529E-4</v>
      </c>
      <c r="BTO5" s="221">
        <f t="shared" si="29"/>
        <v>6.3338643222921043E-4</v>
      </c>
      <c r="BTP5" s="221">
        <f t="shared" si="29"/>
        <v>3.7979130467791222E-4</v>
      </c>
      <c r="BTQ5" s="221">
        <f t="shared" si="29"/>
        <v>9.0166190525908796E-4</v>
      </c>
      <c r="BTR5" s="221">
        <f t="shared" si="29"/>
        <v>6.4797956809803381E-4</v>
      </c>
      <c r="BTS5" s="221">
        <f t="shared" si="29"/>
        <v>7.4548366411542055E-4</v>
      </c>
      <c r="BTT5" s="221">
        <f t="shared" si="29"/>
        <v>2.0832741494092311E-4</v>
      </c>
      <c r="BTU5" s="221">
        <f t="shared" si="29"/>
        <v>3.3767258382644272E-4</v>
      </c>
      <c r="BTV5" s="221">
        <f t="shared" si="29"/>
        <v>1.4354127363698233E-3</v>
      </c>
      <c r="BTW5" s="221">
        <f t="shared" si="29"/>
        <v>4.1898077413793366E-4</v>
      </c>
      <c r="BTX5" s="221">
        <f t="shared" si="29"/>
        <v>5.1012375224379625E-4</v>
      </c>
      <c r="BTY5" s="221">
        <f t="shared" si="29"/>
        <v>3.1787796004167923E-4</v>
      </c>
      <c r="BTZ5" s="221">
        <f t="shared" si="29"/>
        <v>3.240695585418063E-4</v>
      </c>
      <c r="BUA5" s="221">
        <f t="shared" si="29"/>
        <v>2.4218710683920897E-4</v>
      </c>
      <c r="BUB5" s="221">
        <f t="shared" si="29"/>
        <v>4.119328455125526E-4</v>
      </c>
      <c r="BUC5" s="221">
        <f t="shared" si="29"/>
        <v>6.569352243008808E-4</v>
      </c>
      <c r="BUD5" s="221">
        <f t="shared" si="29"/>
        <v>2.1045820205856103E-4</v>
      </c>
      <c r="BUE5" s="221">
        <f t="shared" si="29"/>
        <v>6.3124175617113032E-4</v>
      </c>
      <c r="BUF5" s="221">
        <f t="shared" si="29"/>
        <v>3.9545416027175762E-4</v>
      </c>
      <c r="BUG5" s="221">
        <f t="shared" si="29"/>
        <v>2.9176745192915909E-4</v>
      </c>
      <c r="BUH5" s="221">
        <f t="shared" si="29"/>
        <v>8.844561535565898E-4</v>
      </c>
      <c r="BUI5" s="221">
        <f t="shared" si="29"/>
        <v>4.3870369325960112E-5</v>
      </c>
      <c r="BUJ5" s="221">
        <f t="shared" si="29"/>
        <v>4.3241752732359195E-4</v>
      </c>
      <c r="BUK5" s="221">
        <f t="shared" si="29"/>
        <v>2.9755006671394746E-4</v>
      </c>
      <c r="BUL5" s="221">
        <f t="shared" si="29"/>
        <v>1.1898462280313105E-4</v>
      </c>
      <c r="BUM5" s="221">
        <f t="shared" si="29"/>
        <v>7.7643883822209325E-4</v>
      </c>
      <c r="BUN5" s="221">
        <f t="shared" si="29"/>
        <v>2.7216843159028059E-4</v>
      </c>
      <c r="BUO5" s="221">
        <f t="shared" si="29"/>
        <v>5.8171901095271927E-4</v>
      </c>
      <c r="BUP5" s="221">
        <f t="shared" si="29"/>
        <v>2.9381610862433405E-4</v>
      </c>
      <c r="BUQ5" s="221">
        <f t="shared" si="29"/>
        <v>5.5933654561268753E-4</v>
      </c>
      <c r="BUR5" s="221">
        <f t="shared" si="29"/>
        <v>1.6083647458937644E-3</v>
      </c>
      <c r="BUS5" s="221">
        <f t="shared" si="29"/>
        <v>7.8262387907068742E-4</v>
      </c>
      <c r="BUT5" s="221">
        <f t="shared" si="29"/>
        <v>1.3272392488947737E-3</v>
      </c>
      <c r="BUU5" s="221">
        <f t="shared" si="29"/>
        <v>6.160681782116928E-4</v>
      </c>
      <c r="BUV5" s="221">
        <f t="shared" si="29"/>
        <v>1.2655826811074355E-3</v>
      </c>
      <c r="BUW5" s="221">
        <f t="shared" si="29"/>
        <v>2.73293622941706E-4</v>
      </c>
      <c r="BUX5" s="221">
        <f t="shared" si="29"/>
        <v>2.2788944567599945E-3</v>
      </c>
      <c r="BUY5" s="221">
        <f t="shared" ref="BUY5:BXJ5" si="30">BUY7/BUX7-1</f>
        <v>2.0258967845858677E-3</v>
      </c>
      <c r="BUZ5" s="221">
        <f t="shared" si="30"/>
        <v>4.7917297835375905E-4</v>
      </c>
      <c r="BVA5" s="221">
        <f t="shared" si="30"/>
        <v>2.731522823974375E-3</v>
      </c>
      <c r="BVB5" s="221">
        <f t="shared" si="30"/>
        <v>1.1833116084716266E-3</v>
      </c>
      <c r="BVC5" s="221">
        <f t="shared" si="30"/>
        <v>4.598380409791325E-3</v>
      </c>
      <c r="BVD5" s="221">
        <f t="shared" si="30"/>
        <v>5.6986865446662094E-4</v>
      </c>
      <c r="BVE5" s="221">
        <f t="shared" si="30"/>
        <v>7.5633005386155361E-4</v>
      </c>
      <c r="BVF5" s="221">
        <f t="shared" si="30"/>
        <v>3.197439600518992E-3</v>
      </c>
      <c r="BVG5" s="221">
        <f t="shared" si="30"/>
        <v>2.1715990227804127E-3</v>
      </c>
      <c r="BVH5" s="221">
        <f t="shared" si="30"/>
        <v>4.6959501614518562E-3</v>
      </c>
      <c r="BVI5" s="221">
        <f t="shared" si="30"/>
        <v>2.7777441203911124E-3</v>
      </c>
      <c r="BVJ5" s="221">
        <f t="shared" si="30"/>
        <v>3.5765962524278994E-3</v>
      </c>
      <c r="BVK5" s="221">
        <f t="shared" si="30"/>
        <v>3.2417789148919685E-3</v>
      </c>
      <c r="BVL5" s="221">
        <f t="shared" si="30"/>
        <v>3.3213122033470821E-3</v>
      </c>
      <c r="BVM5" s="221">
        <f t="shared" si="30"/>
        <v>-2.4431160644600158E-3</v>
      </c>
      <c r="BVN5" s="221">
        <f t="shared" si="30"/>
        <v>4.9461617784598566E-3</v>
      </c>
      <c r="BVO5" s="221">
        <f t="shared" si="30"/>
        <v>-7.1590075229277517E-5</v>
      </c>
      <c r="BVP5" s="221">
        <f t="shared" si="30"/>
        <v>7.4876647435395682E-4</v>
      </c>
      <c r="BVQ5" s="221">
        <f t="shared" si="30"/>
        <v>1.5321833015866648E-3</v>
      </c>
      <c r="BVR5" s="221">
        <f t="shared" si="30"/>
        <v>7.1432185557007699E-4</v>
      </c>
      <c r="BVS5" s="221">
        <f t="shared" si="30"/>
        <v>9.4282663589351223E-4</v>
      </c>
      <c r="BVT5" s="221">
        <f t="shared" si="30"/>
        <v>4.6651215308712857E-4</v>
      </c>
      <c r="BVU5" s="221">
        <f t="shared" si="30"/>
        <v>9.6228953628929581E-4</v>
      </c>
      <c r="BVV5" s="221">
        <f t="shared" si="30"/>
        <v>-2.077021906654597E-5</v>
      </c>
      <c r="BVW5" s="221">
        <f t="shared" si="30"/>
        <v>1.3946008177700975E-4</v>
      </c>
      <c r="BVX5" s="221">
        <f t="shared" si="30"/>
        <v>3.1151631307091421E-4</v>
      </c>
      <c r="BVY5" s="221">
        <f t="shared" si="30"/>
        <v>5.9021372261747196E-4</v>
      </c>
      <c r="BVZ5" s="221">
        <f t="shared" si="30"/>
        <v>2.6084507877222052E-4</v>
      </c>
      <c r="BWA5" s="221">
        <f t="shared" si="30"/>
        <v>5.8674837681094161E-4</v>
      </c>
      <c r="BWB5" s="221">
        <f t="shared" si="30"/>
        <v>4.7090042677200294E-4</v>
      </c>
      <c r="BWC5" s="221">
        <f t="shared" si="30"/>
        <v>1.2699446434385475E-3</v>
      </c>
      <c r="BWD5" s="221">
        <f t="shared" si="30"/>
        <v>4.9373372083061362E-4</v>
      </c>
      <c r="BWE5" s="221">
        <f t="shared" si="30"/>
        <v>6.323764945066479E-4</v>
      </c>
      <c r="BWF5" s="221">
        <f t="shared" si="30"/>
        <v>8.6232354852056048E-4</v>
      </c>
      <c r="BWG5" s="221">
        <f t="shared" si="30"/>
        <v>5.5176565008019374E-4</v>
      </c>
      <c r="BWH5" s="221">
        <f t="shared" si="30"/>
        <v>2.3591930380373327E-5</v>
      </c>
      <c r="BWI5" s="221">
        <f t="shared" si="30"/>
        <v>-2.6245403368263531E-4</v>
      </c>
      <c r="BWJ5" s="221">
        <f t="shared" si="30"/>
        <v>6.8727914152066916E-4</v>
      </c>
      <c r="BWK5" s="221">
        <f t="shared" si="30"/>
        <v>1.3470851965062813E-3</v>
      </c>
      <c r="BWL5" s="221">
        <f t="shared" si="30"/>
        <v>1.0008595617416738E-4</v>
      </c>
      <c r="BWM5" s="221">
        <f t="shared" si="30"/>
        <v>7.5351295983416833E-4</v>
      </c>
      <c r="BWN5" s="221">
        <f t="shared" si="30"/>
        <v>-1.2058894464084258E-4</v>
      </c>
      <c r="BWO5" s="221">
        <f t="shared" si="30"/>
        <v>6.7361460419990138E-4</v>
      </c>
      <c r="BWP5" s="221">
        <f t="shared" si="30"/>
        <v>6.5552374289357118E-4</v>
      </c>
      <c r="BWQ5" s="221">
        <f t="shared" si="30"/>
        <v>8.812927977814855E-4</v>
      </c>
      <c r="BWR5" s="221">
        <f t="shared" si="30"/>
        <v>3.2872627374080921E-4</v>
      </c>
      <c r="BWS5" s="221">
        <f t="shared" si="30"/>
        <v>7.6286379066869969E-5</v>
      </c>
      <c r="BWT5" s="221">
        <f t="shared" si="30"/>
        <v>2.1123847356729897E-4</v>
      </c>
      <c r="BWU5" s="221">
        <f t="shared" si="30"/>
        <v>6.0718235123302655E-4</v>
      </c>
      <c r="BWV5" s="221">
        <f t="shared" si="30"/>
        <v>5.0421251971410896E-4</v>
      </c>
      <c r="BWW5" s="221">
        <f t="shared" si="30"/>
        <v>3.8089880397773612E-5</v>
      </c>
      <c r="BWX5" s="221">
        <f t="shared" si="30"/>
        <v>8.8775339792723784E-4</v>
      </c>
      <c r="BWY5" s="221">
        <f t="shared" si="30"/>
        <v>1.3465490290220927E-4</v>
      </c>
      <c r="BWZ5" s="221">
        <f t="shared" si="30"/>
        <v>5.736697301410576E-4</v>
      </c>
      <c r="BXA5" s="221">
        <f t="shared" si="30"/>
        <v>3.2469811850610597E-4</v>
      </c>
      <c r="BXB5" s="221">
        <f t="shared" si="30"/>
        <v>1.1404609216669748E-4</v>
      </c>
      <c r="BXC5" s="221">
        <f t="shared" si="30"/>
        <v>1.4912019087387485E-4</v>
      </c>
      <c r="BXD5" s="221">
        <f t="shared" si="30"/>
        <v>5.3792204223257478E-4</v>
      </c>
      <c r="BXE5" s="221">
        <f t="shared" si="30"/>
        <v>-9.3501363074510735E-5</v>
      </c>
      <c r="BXF5" s="221">
        <f t="shared" si="30"/>
        <v>3.4189632651404622E-4</v>
      </c>
      <c r="BXG5" s="221">
        <f t="shared" si="30"/>
        <v>2.2785298224481387E-4</v>
      </c>
      <c r="BXH5" s="221">
        <f t="shared" si="30"/>
        <v>3.7382740855829155E-4</v>
      </c>
      <c r="BXI5" s="221">
        <f t="shared" si="30"/>
        <v>3.5033223173308592E-4</v>
      </c>
      <c r="BXJ5" s="221">
        <f t="shared" si="30"/>
        <v>4.3776192755418109E-5</v>
      </c>
      <c r="BXK5" s="221">
        <f t="shared" ref="BXK5:BZV5" si="31">BXK7/BXJ7-1</f>
        <v>5.8073873468988957E-4</v>
      </c>
      <c r="BXL5" s="221">
        <f t="shared" si="31"/>
        <v>6.1248417749126816E-5</v>
      </c>
      <c r="BXM5" s="221">
        <f t="shared" si="31"/>
        <v>1.3415498400348724E-4</v>
      </c>
      <c r="BXN5" s="221">
        <f t="shared" si="31"/>
        <v>7.9898989015347865E-4</v>
      </c>
      <c r="BXO5" s="221">
        <f t="shared" si="31"/>
        <v>2.3600917230703899E-4</v>
      </c>
      <c r="BXP5" s="221">
        <f t="shared" si="31"/>
        <v>9.0303185663387353E-5</v>
      </c>
      <c r="BXQ5" s="221">
        <f t="shared" si="31"/>
        <v>6.7866910948710668E-4</v>
      </c>
      <c r="BXR5" s="221">
        <f t="shared" si="31"/>
        <v>3.4347056631878203E-4</v>
      </c>
      <c r="BXS5" s="221">
        <f t="shared" si="31"/>
        <v>7.9727645706650918E-4</v>
      </c>
      <c r="BXT5" s="221">
        <f t="shared" si="31"/>
        <v>8.7223501500144351E-5</v>
      </c>
      <c r="BXU5" s="221">
        <f t="shared" si="31"/>
        <v>5.9306808072712158E-4</v>
      </c>
      <c r="BXV5" s="221">
        <f t="shared" si="31"/>
        <v>4.6197025957495086E-4</v>
      </c>
      <c r="BXW5" s="221">
        <f t="shared" si="31"/>
        <v>3.5720820010620713E-4</v>
      </c>
      <c r="BXX5" s="221">
        <f t="shared" si="31"/>
        <v>7.7512628461939848E-4</v>
      </c>
      <c r="BXY5" s="221">
        <f t="shared" si="31"/>
        <v>3.68407464457432E-4</v>
      </c>
      <c r="BXZ5" s="221">
        <f t="shared" si="31"/>
        <v>5.7415601964883045E-4</v>
      </c>
      <c r="BYA5" s="221">
        <f t="shared" si="31"/>
        <v>1.6519249272572978E-4</v>
      </c>
      <c r="BYB5" s="221">
        <f t="shared" si="31"/>
        <v>7.9684969096716074E-4</v>
      </c>
      <c r="BYC5" s="221">
        <f t="shared" si="31"/>
        <v>4.3429921478654876E-5</v>
      </c>
      <c r="BYD5" s="221">
        <f t="shared" si="31"/>
        <v>5.0087000830933981E-4</v>
      </c>
      <c r="BYE5" s="221">
        <f t="shared" si="31"/>
        <v>5.7296308728727041E-4</v>
      </c>
      <c r="BYF5" s="221">
        <f t="shared" si="31"/>
        <v>5.9577175579161867E-4</v>
      </c>
      <c r="BYG5" s="221">
        <f t="shared" si="31"/>
        <v>7.6594908317328958E-4</v>
      </c>
      <c r="BYH5" s="221">
        <f t="shared" si="31"/>
        <v>5.7763234279017972E-4</v>
      </c>
      <c r="BYI5" s="221">
        <f t="shared" si="31"/>
        <v>6.1193680886506563E-4</v>
      </c>
      <c r="BYJ5" s="221">
        <f t="shared" si="31"/>
        <v>1.122159623600405E-3</v>
      </c>
      <c r="BYK5" s="221">
        <f t="shared" si="31"/>
        <v>2.1323067524958716E-4</v>
      </c>
      <c r="BYL5" s="221">
        <f t="shared" si="31"/>
        <v>1.2675877804537716E-3</v>
      </c>
      <c r="BYM5" s="221">
        <f t="shared" si="31"/>
        <v>6.6751832798161992E-4</v>
      </c>
      <c r="BYN5" s="221">
        <f t="shared" si="31"/>
        <v>3.1340931832035679E-4</v>
      </c>
      <c r="BYO5" s="221">
        <f t="shared" si="31"/>
        <v>1.144016763582334E-3</v>
      </c>
      <c r="BYP5" s="221">
        <f t="shared" si="31"/>
        <v>1.5791211473037414E-4</v>
      </c>
      <c r="BYQ5" s="221">
        <f t="shared" si="31"/>
        <v>8.0953064446687151E-4</v>
      </c>
      <c r="BYR5" s="221">
        <f t="shared" si="31"/>
        <v>6.7979990362321274E-4</v>
      </c>
      <c r="BYS5" s="221">
        <f t="shared" si="31"/>
        <v>7.939943073187461E-4</v>
      </c>
      <c r="BYT5" s="221">
        <f t="shared" si="31"/>
        <v>6.2724476293585241E-4</v>
      </c>
      <c r="BYU5" s="221">
        <f t="shared" si="31"/>
        <v>1.5456614142794756E-4</v>
      </c>
      <c r="BYV5" s="221">
        <f t="shared" si="31"/>
        <v>7.7557316574083934E-4</v>
      </c>
      <c r="BYW5" s="221">
        <f t="shared" si="31"/>
        <v>4.2037232977776284E-4</v>
      </c>
      <c r="BYX5" s="221">
        <f t="shared" si="31"/>
        <v>3.5445078708096212E-4</v>
      </c>
      <c r="BYY5" s="221">
        <f t="shared" si="31"/>
        <v>9.8296667342934185E-4</v>
      </c>
      <c r="BYZ5" s="221">
        <f t="shared" si="31"/>
        <v>2.7119224675642428E-4</v>
      </c>
      <c r="BZA5" s="221">
        <f t="shared" si="31"/>
        <v>8.2477168949757207E-4</v>
      </c>
      <c r="BZB5" s="221">
        <f t="shared" si="31"/>
        <v>6.5870329551254159E-4</v>
      </c>
      <c r="BZC5" s="221">
        <f t="shared" si="31"/>
        <v>1.4248261712079824E-4</v>
      </c>
      <c r="BZD5" s="221">
        <f t="shared" si="31"/>
        <v>1.2308744337123922E-3</v>
      </c>
      <c r="BZE5" s="221">
        <f t="shared" si="31"/>
        <v>7.1143590531619338E-5</v>
      </c>
      <c r="BZF5" s="221">
        <f t="shared" si="31"/>
        <v>2.2479775316064377E-4</v>
      </c>
      <c r="BZG5" s="221">
        <f t="shared" si="31"/>
        <v>5.4337621548428139E-4</v>
      </c>
      <c r="BZH5" s="221">
        <f t="shared" si="31"/>
        <v>2.1893846123233196E-4</v>
      </c>
      <c r="BZI5" s="221">
        <f t="shared" si="31"/>
        <v>1.0802390170963072E-3</v>
      </c>
      <c r="BZJ5" s="221">
        <f t="shared" si="31"/>
        <v>9.3709002311426204E-5</v>
      </c>
      <c r="BZK5" s="221">
        <f t="shared" si="31"/>
        <v>-2.7542186395290713E-4</v>
      </c>
      <c r="BZL5" s="221">
        <f t="shared" si="31"/>
        <v>2.27214632622319E-4</v>
      </c>
      <c r="BZM5" s="221">
        <f t="shared" si="31"/>
        <v>5.7642615782160789E-4</v>
      </c>
      <c r="BZN5" s="221">
        <f t="shared" si="31"/>
        <v>2.8946599200274648E-4</v>
      </c>
      <c r="BZO5" s="221">
        <f t="shared" si="31"/>
        <v>1.3901695155671412E-4</v>
      </c>
      <c r="BZP5" s="221">
        <f t="shared" si="31"/>
        <v>2.3828164890904446E-4</v>
      </c>
      <c r="BZQ5" s="221">
        <f t="shared" si="31"/>
        <v>2.8076504219987086E-4</v>
      </c>
      <c r="BZR5" s="221">
        <f t="shared" si="31"/>
        <v>-1.8428894237998428E-4</v>
      </c>
      <c r="BZS5" s="221">
        <f t="shared" si="31"/>
        <v>1.5880127721601411E-4</v>
      </c>
      <c r="BZT5" s="221">
        <f t="shared" si="31"/>
        <v>1.1341147383880923E-4</v>
      </c>
      <c r="BZU5" s="221">
        <f t="shared" si="31"/>
        <v>5.3864341239107105E-5</v>
      </c>
      <c r="BZV5" s="221">
        <f t="shared" si="31"/>
        <v>1.3607100638690639E-4</v>
      </c>
      <c r="BZW5" s="221">
        <f t="shared" ref="BZW5:CCH5" si="32">BZW7/BZV7-1</f>
        <v>-1.4739020138598846E-4</v>
      </c>
      <c r="BZX5" s="221">
        <f t="shared" si="32"/>
        <v>-1.1339379112462744E-5</v>
      </c>
      <c r="BZY5" s="221">
        <f t="shared" si="32"/>
        <v>-3.1183646161947465E-5</v>
      </c>
      <c r="BZZ5" s="221">
        <f t="shared" si="32"/>
        <v>-2.9483639415084362E-4</v>
      </c>
      <c r="CAA5" s="221">
        <f t="shared" si="32"/>
        <v>-2.3537151834474024E-4</v>
      </c>
      <c r="CAB5" s="221">
        <f t="shared" si="32"/>
        <v>-2.4960927638839614E-4</v>
      </c>
      <c r="CAC5" s="221">
        <f t="shared" si="32"/>
        <v>-1.9860240649383076E-4</v>
      </c>
      <c r="CAD5" s="221">
        <f t="shared" si="32"/>
        <v>-5.5052171864933275E-4</v>
      </c>
      <c r="CAE5" s="221">
        <f t="shared" si="32"/>
        <v>-3.7478811694513503E-4</v>
      </c>
      <c r="CAF5" s="221">
        <f t="shared" si="32"/>
        <v>-7.1861321850674731E-4</v>
      </c>
      <c r="CAG5" s="221">
        <f t="shared" si="32"/>
        <v>-3.0982280409530549E-4</v>
      </c>
      <c r="CAH5" s="221">
        <f t="shared" si="32"/>
        <v>-5.7718826857744432E-4</v>
      </c>
      <c r="CAI5" s="221">
        <f t="shared" si="32"/>
        <v>-3.6699648935145657E-4</v>
      </c>
      <c r="CAJ5" s="221">
        <f t="shared" si="32"/>
        <v>-7.4849234289486866E-4</v>
      </c>
      <c r="CAK5" s="221">
        <f t="shared" si="32"/>
        <v>-3.0474779983469258E-4</v>
      </c>
      <c r="CAL5" s="221">
        <f t="shared" si="32"/>
        <v>-8.5184457112907896E-4</v>
      </c>
      <c r="CAM5" s="221">
        <f t="shared" si="32"/>
        <v>-5.4461882385137272E-4</v>
      </c>
      <c r="CAN5" s="221">
        <f t="shared" si="32"/>
        <v>-9.842716247330241E-4</v>
      </c>
      <c r="CAO5" s="221">
        <f t="shared" si="32"/>
        <v>-8.5387585387575182E-4</v>
      </c>
      <c r="CAP5" s="221">
        <f t="shared" si="32"/>
        <v>-7.5742635100572997E-4</v>
      </c>
      <c r="CAQ5" s="221">
        <f t="shared" si="32"/>
        <v>-2.7745677967061511E-4</v>
      </c>
      <c r="CAR5" s="221">
        <f t="shared" si="32"/>
        <v>-4.6351002984212908E-4</v>
      </c>
      <c r="CAS5" s="221">
        <f t="shared" si="32"/>
        <v>-5.7249996421870897E-4</v>
      </c>
      <c r="CAT5" s="221">
        <f t="shared" si="32"/>
        <v>-5.2700167552155452E-4</v>
      </c>
      <c r="CAU5" s="221">
        <f t="shared" si="32"/>
        <v>-8.5396362344214438E-4</v>
      </c>
      <c r="CAV5" s="221">
        <f t="shared" si="32"/>
        <v>-8.0306771868543514E-4</v>
      </c>
      <c r="CAW5" s="221">
        <f t="shared" si="32"/>
        <v>-2.6694758355028103E-4</v>
      </c>
      <c r="CAX5" s="221">
        <f t="shared" si="32"/>
        <v>-7.7521605558594775E-4</v>
      </c>
      <c r="CAY5" s="221">
        <f t="shared" si="32"/>
        <v>-9.5109476466870291E-4</v>
      </c>
      <c r="CAZ5" s="221">
        <f t="shared" si="32"/>
        <v>-3.4225989318037442E-4</v>
      </c>
      <c r="CBA5" s="221">
        <f t="shared" si="32"/>
        <v>-5.3802111804812647E-4</v>
      </c>
      <c r="CBB5" s="221">
        <f t="shared" si="32"/>
        <v>-2.6483736970439598E-4</v>
      </c>
      <c r="CBC5" s="221">
        <f t="shared" si="32"/>
        <v>-3.9736129067546866E-4</v>
      </c>
      <c r="CBD5" s="221">
        <f t="shared" si="32"/>
        <v>-2.0164019899016061E-5</v>
      </c>
      <c r="CBE5" s="221">
        <f t="shared" si="32"/>
        <v>-3.370339857005078E-4</v>
      </c>
      <c r="CBF5" s="221">
        <f t="shared" si="32"/>
        <v>-1.8730423105850491E-4</v>
      </c>
      <c r="CBG5" s="221">
        <f t="shared" si="32"/>
        <v>-4.6402508617604532E-4</v>
      </c>
      <c r="CBH5" s="221">
        <f t="shared" si="32"/>
        <v>-7.4682168262674153E-4</v>
      </c>
      <c r="CBI5" s="221">
        <f t="shared" si="32"/>
        <v>-1.7025255090263869E-4</v>
      </c>
      <c r="CBJ5" s="221">
        <f t="shared" si="32"/>
        <v>-2.886127826601248E-4</v>
      </c>
      <c r="CBK5" s="221">
        <f t="shared" si="32"/>
        <v>-4.8500945479734714E-4</v>
      </c>
      <c r="CBL5" s="221">
        <f t="shared" si="32"/>
        <v>-1.9352024886132302E-4</v>
      </c>
      <c r="CBM5" s="221">
        <f t="shared" si="32"/>
        <v>-4.2467138523760717E-4</v>
      </c>
      <c r="CBN5" s="221">
        <f t="shared" si="32"/>
        <v>-2.0231038459217476E-4</v>
      </c>
      <c r="CBO5" s="221">
        <f t="shared" si="32"/>
        <v>-3.7868604614188506E-4</v>
      </c>
      <c r="CBP5" s="221">
        <f t="shared" si="32"/>
        <v>-3.6147853395873675E-4</v>
      </c>
      <c r="CBQ5" s="221">
        <f t="shared" si="32"/>
        <v>-2.6614440648353721E-4</v>
      </c>
      <c r="CBR5" s="221">
        <f t="shared" si="32"/>
        <v>-5.0928136348504793E-4</v>
      </c>
      <c r="CBS5" s="221">
        <f t="shared" si="32"/>
        <v>-4.0242147714752985E-4</v>
      </c>
      <c r="CBT5" s="221">
        <f t="shared" si="32"/>
        <v>-5.1843484808988816E-4</v>
      </c>
      <c r="CBU5" s="221">
        <f t="shared" si="32"/>
        <v>-6.8967315867396461E-4</v>
      </c>
      <c r="CBV5" s="221">
        <f t="shared" si="32"/>
        <v>-1.7688696343087784E-4</v>
      </c>
      <c r="CBW5" s="221">
        <f t="shared" si="32"/>
        <v>-1.2181257105736698E-4</v>
      </c>
      <c r="CBX5" s="221">
        <f t="shared" si="32"/>
        <v>-1.0732414793324097E-4</v>
      </c>
      <c r="CBY5" s="221">
        <f t="shared" si="32"/>
        <v>-4.9316387835673936E-5</v>
      </c>
      <c r="CBZ5" s="221">
        <f t="shared" si="32"/>
        <v>-1.2474760368552662E-4</v>
      </c>
      <c r="CCA5" s="221">
        <f t="shared" si="32"/>
        <v>-4.7584091825703112E-4</v>
      </c>
      <c r="CCB5" s="221">
        <f t="shared" si="32"/>
        <v>-4.2671899538149205E-4</v>
      </c>
      <c r="CCC5" s="221">
        <f t="shared" si="32"/>
        <v>-4.1818889360001332E-4</v>
      </c>
      <c r="CCD5" s="221">
        <f t="shared" si="32"/>
        <v>-1.8884479282277322E-4</v>
      </c>
      <c r="CCE5" s="221">
        <f t="shared" si="32"/>
        <v>-2.8477361950174362E-4</v>
      </c>
      <c r="CCF5" s="221">
        <f t="shared" si="32"/>
        <v>-1.2208060226437389E-4</v>
      </c>
      <c r="CCG5" s="221">
        <f t="shared" si="32"/>
        <v>-5.0873128232264975E-4</v>
      </c>
      <c r="CCH5" s="221">
        <f t="shared" si="32"/>
        <v>-2.2977272859481257E-4</v>
      </c>
      <c r="CCI5" s="221">
        <f t="shared" ref="CCI5:CET5" si="33">CCI7/CCH7-1</f>
        <v>-3.6073881636933258E-4</v>
      </c>
      <c r="CCJ5" s="221">
        <f t="shared" si="33"/>
        <v>-2.4445964233232864E-4</v>
      </c>
      <c r="CCK5" s="221">
        <f t="shared" si="33"/>
        <v>-1.0479403605501147E-4</v>
      </c>
      <c r="CCL5" s="221">
        <f t="shared" si="33"/>
        <v>-3.3188256015370676E-4</v>
      </c>
      <c r="CCM5" s="221">
        <f t="shared" si="33"/>
        <v>-2.3880179742041818E-4</v>
      </c>
      <c r="CCN5" s="221">
        <f t="shared" si="33"/>
        <v>-1.3399398192237566E-4</v>
      </c>
      <c r="CCO5" s="221">
        <f t="shared" si="33"/>
        <v>-1.1361881760696413E-4</v>
      </c>
      <c r="CCP5" s="221">
        <f t="shared" si="33"/>
        <v>7.2840851480515667E-5</v>
      </c>
      <c r="CCQ5" s="221">
        <f t="shared" si="33"/>
        <v>3.496106211708927E-5</v>
      </c>
      <c r="CCR5" s="221">
        <f t="shared" si="33"/>
        <v>4.3699799854746146E-5</v>
      </c>
      <c r="CCS5" s="221">
        <f t="shared" si="33"/>
        <v>-4.0784697581397467E-5</v>
      </c>
      <c r="CCT5" s="221">
        <f t="shared" si="33"/>
        <v>3.2337757682410206E-4</v>
      </c>
      <c r="CCU5" s="221">
        <f t="shared" si="33"/>
        <v>2.1842772808944311E-4</v>
      </c>
      <c r="CCV5" s="221">
        <f t="shared" si="33"/>
        <v>3.7270191417371201E-4</v>
      </c>
      <c r="CCW5" s="221">
        <f t="shared" si="33"/>
        <v>4.9189966411122832E-4</v>
      </c>
      <c r="CCX5" s="221">
        <f t="shared" si="33"/>
        <v>3.7819832138241694E-5</v>
      </c>
      <c r="CCY5" s="221">
        <f t="shared" si="33"/>
        <v>4.5963903789991711E-4</v>
      </c>
      <c r="CCZ5" s="221">
        <f t="shared" si="33"/>
        <v>3.4602478584266905E-4</v>
      </c>
      <c r="CDA5" s="221">
        <f t="shared" si="33"/>
        <v>8.4296199404110261E-4</v>
      </c>
      <c r="CDB5" s="221">
        <f t="shared" si="33"/>
        <v>3.3109216850846224E-4</v>
      </c>
      <c r="CDC5" s="221">
        <f t="shared" si="33"/>
        <v>4.9066716217271988E-4</v>
      </c>
      <c r="CDD5" s="221">
        <f t="shared" si="33"/>
        <v>8.7057963191972121E-5</v>
      </c>
      <c r="CDE5" s="221">
        <f t="shared" si="33"/>
        <v>6.0645101384682043E-4</v>
      </c>
      <c r="CDF5" s="221">
        <f t="shared" si="33"/>
        <v>7.5977925802628299E-4</v>
      </c>
      <c r="CDG5" s="221">
        <f t="shared" si="33"/>
        <v>7.8817962381827478E-4</v>
      </c>
      <c r="CDH5" s="221">
        <f t="shared" si="33"/>
        <v>2.4321671477922635E-4</v>
      </c>
      <c r="CDI5" s="221">
        <f t="shared" si="33"/>
        <v>1.2621036024951238E-3</v>
      </c>
      <c r="CDJ5" s="221">
        <f t="shared" si="33"/>
        <v>5.5797924779787955E-4</v>
      </c>
      <c r="CDK5" s="221">
        <f t="shared" si="33"/>
        <v>8.2061002531164107E-4</v>
      </c>
      <c r="CDL5" s="221">
        <f t="shared" si="33"/>
        <v>4.07081485587657E-4</v>
      </c>
      <c r="CDM5" s="221">
        <f t="shared" si="33"/>
        <v>1.3563861256127296E-4</v>
      </c>
      <c r="CDN5" s="221">
        <f t="shared" si="33"/>
        <v>3.9531850552299019E-4</v>
      </c>
      <c r="CDO5" s="221">
        <f t="shared" si="33"/>
        <v>3.3747436492803651E-4</v>
      </c>
      <c r="CDP5" s="221">
        <f t="shared" si="33"/>
        <v>2.3644070240202986E-4</v>
      </c>
      <c r="CDQ5" s="221">
        <f t="shared" si="33"/>
        <v>1.7872997935963753E-4</v>
      </c>
      <c r="CDR5" s="221">
        <f t="shared" si="33"/>
        <v>2.8822264622974103E-4</v>
      </c>
      <c r="CDS5" s="221">
        <f t="shared" si="33"/>
        <v>1.2966281904258636E-4</v>
      </c>
      <c r="CDT5" s="221">
        <f t="shared" si="33"/>
        <v>4.4943949708886599E-4</v>
      </c>
      <c r="CDU5" s="221">
        <f t="shared" si="33"/>
        <v>-3.1677009690311841E-5</v>
      </c>
      <c r="CDV5" s="221">
        <f t="shared" si="33"/>
        <v>8.6394581331861175E-5</v>
      </c>
      <c r="CDW5" s="221">
        <f t="shared" si="33"/>
        <v>-6.3350553165419932E-5</v>
      </c>
      <c r="CDX5" s="221">
        <f t="shared" si="33"/>
        <v>3.5420962298271519E-4</v>
      </c>
      <c r="CDY5" s="221">
        <f t="shared" si="33"/>
        <v>1.3242173443694938E-4</v>
      </c>
      <c r="CDZ5" s="221">
        <f t="shared" si="33"/>
        <v>5.7567044018380642E-6</v>
      </c>
      <c r="CEA5" s="221">
        <f t="shared" si="33"/>
        <v>3.7418363205699023E-5</v>
      </c>
      <c r="CEB5" s="221">
        <f t="shared" si="33"/>
        <v>-3.0221393292584331E-4</v>
      </c>
      <c r="CEC5" s="221">
        <f t="shared" si="33"/>
        <v>9.5010235193537795E-5</v>
      </c>
      <c r="CED5" s="221">
        <f t="shared" si="33"/>
        <v>6.3334139404291889E-5</v>
      </c>
      <c r="CEE5" s="221">
        <f t="shared" si="33"/>
        <v>-3.1089335782097383E-4</v>
      </c>
      <c r="CEF5" s="221">
        <f t="shared" si="33"/>
        <v>5.7590748621993981E-5</v>
      </c>
      <c r="CEG5" s="221">
        <f t="shared" si="33"/>
        <v>-9.5019262996043352E-5</v>
      </c>
      <c r="CEH5" s="221">
        <f t="shared" si="33"/>
        <v>-2.1885303730584393E-4</v>
      </c>
      <c r="CEI5" s="221">
        <f t="shared" si="33"/>
        <v>-1.1521102339040468E-5</v>
      </c>
      <c r="CEJ5" s="221">
        <f t="shared" si="33"/>
        <v>-6.0774515028017007E-4</v>
      </c>
      <c r="CEK5" s="221">
        <f t="shared" si="33"/>
        <v>1.4410301636402778E-5</v>
      </c>
      <c r="CEL5" s="221">
        <f t="shared" si="33"/>
        <v>-6.0522394727091644E-5</v>
      </c>
      <c r="CEM5" s="221">
        <f t="shared" si="33"/>
        <v>-4.8132627003849571E-4</v>
      </c>
      <c r="CEN5" s="221">
        <f t="shared" si="33"/>
        <v>7.2089529428387422E-5</v>
      </c>
      <c r="CEO5" s="221">
        <f t="shared" si="33"/>
        <v>-5.9685827643463085E-4</v>
      </c>
      <c r="CEP5" s="221">
        <f t="shared" si="33"/>
        <v>-3.1736048400343719E-5</v>
      </c>
      <c r="CEQ5" s="221">
        <f t="shared" si="33"/>
        <v>-2.0773345489577544E-4</v>
      </c>
      <c r="CER5" s="221">
        <f t="shared" si="33"/>
        <v>-1.9046189896299026E-4</v>
      </c>
      <c r="CES5" s="221">
        <f t="shared" si="33"/>
        <v>-1.298851238237253E-4</v>
      </c>
      <c r="CET5" s="221">
        <f t="shared" si="33"/>
        <v>-3.8681927745631839E-4</v>
      </c>
      <c r="CEU5" s="221">
        <f t="shared" ref="CEU5:CHF5" si="34">CEU7/CET7-1</f>
        <v>-2.5412887221654135E-4</v>
      </c>
      <c r="CEV5" s="221">
        <f t="shared" si="34"/>
        <v>-9.2433989133167138E-5</v>
      </c>
      <c r="CEW5" s="221">
        <f t="shared" si="34"/>
        <v>-8.6664875592612489E-5</v>
      </c>
      <c r="CEX5" s="221">
        <f t="shared" si="34"/>
        <v>-2.4268268372384938E-4</v>
      </c>
      <c r="CEY5" s="221">
        <f t="shared" si="34"/>
        <v>-3.2076567633865238E-4</v>
      </c>
      <c r="CEZ5" s="221">
        <f t="shared" si="34"/>
        <v>4.0469913509921795E-5</v>
      </c>
      <c r="CFA5" s="221">
        <f t="shared" si="34"/>
        <v>-5.2030640265943173E-4</v>
      </c>
      <c r="CFB5" s="221">
        <f t="shared" si="34"/>
        <v>-6.3626109841785627E-5</v>
      </c>
      <c r="CFC5" s="221">
        <f t="shared" si="34"/>
        <v>-2.8633571271563518E-4</v>
      </c>
      <c r="CFD5" s="221">
        <f t="shared" si="34"/>
        <v>-2.4591420776565176E-4</v>
      </c>
      <c r="CFE5" s="221">
        <f t="shared" si="34"/>
        <v>-1.880982972763956E-4</v>
      </c>
      <c r="CFF5" s="221">
        <f t="shared" si="34"/>
        <v>-1.5340131230479059E-4</v>
      </c>
      <c r="CFG5" s="221">
        <f t="shared" si="34"/>
        <v>-3.7632509856888596E-5</v>
      </c>
      <c r="CFH5" s="221">
        <f t="shared" si="34"/>
        <v>1.7369504361264276E-5</v>
      </c>
      <c r="CFI5" s="221">
        <f t="shared" si="34"/>
        <v>-2.7501237555682678E-4</v>
      </c>
      <c r="CFJ5" s="221">
        <f t="shared" si="34"/>
        <v>-1.0424388435881227E-4</v>
      </c>
      <c r="CFK5" s="221">
        <f t="shared" si="34"/>
        <v>-2.0561353921721981E-4</v>
      </c>
      <c r="CFL5" s="221">
        <f t="shared" si="34"/>
        <v>-2.4331111671105354E-4</v>
      </c>
      <c r="CFM5" s="221">
        <f t="shared" si="34"/>
        <v>1.5934962176178402E-4</v>
      </c>
      <c r="CFN5" s="221">
        <f t="shared" si="34"/>
        <v>-1.6222103775109797E-4</v>
      </c>
      <c r="CFO5" s="221">
        <f t="shared" si="34"/>
        <v>-1.2748006675322721E-4</v>
      </c>
      <c r="CFP5" s="221">
        <f t="shared" si="34"/>
        <v>-1.9993741089752159E-4</v>
      </c>
      <c r="CFQ5" s="221">
        <f t="shared" si="34"/>
        <v>-1.7389338596507375E-4</v>
      </c>
      <c r="CFR5" s="221">
        <f t="shared" si="34"/>
        <v>4.9278361871296639E-5</v>
      </c>
      <c r="CFS5" s="221">
        <f t="shared" si="34"/>
        <v>-4.2029472805471535E-4</v>
      </c>
      <c r="CFT5" s="221">
        <f t="shared" si="34"/>
        <v>7.24950775843336E-5</v>
      </c>
      <c r="CFU5" s="221">
        <f t="shared" si="34"/>
        <v>-8.9887379811970369E-5</v>
      </c>
      <c r="CFV5" s="221">
        <f t="shared" si="34"/>
        <v>-1.4499267786971526E-4</v>
      </c>
      <c r="CFW5" s="221">
        <f t="shared" si="34"/>
        <v>-9.8609318580522576E-5</v>
      </c>
      <c r="CFX5" s="221">
        <f t="shared" si="34"/>
        <v>-3.3646497138606346E-4</v>
      </c>
      <c r="CFY5" s="221">
        <f t="shared" si="34"/>
        <v>-1.9730447271826268E-4</v>
      </c>
      <c r="CFZ5" s="221">
        <f t="shared" si="34"/>
        <v>8.7063268878750932E-6</v>
      </c>
      <c r="CGA5" s="221">
        <f t="shared" si="34"/>
        <v>-2.0895002611887037E-4</v>
      </c>
      <c r="CGB5" s="221">
        <f t="shared" si="34"/>
        <v>1.1610760853209001E-5</v>
      </c>
      <c r="CGC5" s="221">
        <f t="shared" si="34"/>
        <v>-5.3118614155678312E-4</v>
      </c>
      <c r="CGD5" s="221">
        <f t="shared" si="34"/>
        <v>-9.8742772174365001E-5</v>
      </c>
      <c r="CGE5" s="221">
        <f t="shared" si="34"/>
        <v>-2.6140373807337358E-4</v>
      </c>
      <c r="CGF5" s="221">
        <f t="shared" si="34"/>
        <v>-1.5397800729222144E-4</v>
      </c>
      <c r="CGG5" s="221">
        <f t="shared" si="34"/>
        <v>-2.9928636184017865E-4</v>
      </c>
      <c r="CGH5" s="221">
        <f t="shared" si="34"/>
        <v>-1.4532813639922537E-4</v>
      </c>
      <c r="CGI5" s="221">
        <f t="shared" si="34"/>
        <v>-2.0058197843586534E-4</v>
      </c>
      <c r="CGJ5" s="221">
        <f t="shared" si="34"/>
        <v>-1.8026924083403006E-4</v>
      </c>
      <c r="CGK5" s="221">
        <f t="shared" si="34"/>
        <v>-3.082578198611019E-4</v>
      </c>
      <c r="CGL5" s="221">
        <f t="shared" si="34"/>
        <v>-2.5599106358475954E-4</v>
      </c>
      <c r="CGM5" s="221">
        <f t="shared" si="34"/>
        <v>2.9097342248762814E-5</v>
      </c>
      <c r="CGN5" s="221">
        <f t="shared" si="34"/>
        <v>-1.8912722151742667E-4</v>
      </c>
      <c r="CGO5" s="221">
        <f t="shared" si="34"/>
        <v>-3.0266079582330629E-4</v>
      </c>
      <c r="CGP5" s="221">
        <f t="shared" si="34"/>
        <v>-3.1148567020367057E-4</v>
      </c>
      <c r="CGQ5" s="221">
        <f t="shared" si="34"/>
        <v>-3.7855844942447092E-4</v>
      </c>
      <c r="CGR5" s="221">
        <f t="shared" si="34"/>
        <v>-1.9226399594507448E-4</v>
      </c>
      <c r="CGS5" s="221">
        <f t="shared" si="34"/>
        <v>-1.5733715604349108E-4</v>
      </c>
      <c r="CGT5" s="221">
        <f t="shared" si="34"/>
        <v>-3.088956107681895E-4</v>
      </c>
      <c r="CGU5" s="221">
        <f t="shared" si="34"/>
        <v>-6.1215209355980349E-5</v>
      </c>
      <c r="CGV5" s="221">
        <f t="shared" si="34"/>
        <v>-9.9990962915885717E-4</v>
      </c>
      <c r="CGW5" s="221">
        <f t="shared" si="34"/>
        <v>-2.7430198898126257E-4</v>
      </c>
      <c r="CGX5" s="221">
        <f t="shared" si="34"/>
        <v>-1.3426971867580573E-4</v>
      </c>
      <c r="CGY5" s="221">
        <f t="shared" si="34"/>
        <v>-5.6342468792691669E-4</v>
      </c>
      <c r="CGZ5" s="221">
        <f t="shared" si="34"/>
        <v>-4.8195586452659533E-4</v>
      </c>
      <c r="CHA5" s="221">
        <f t="shared" si="34"/>
        <v>-3.8282825330959724E-4</v>
      </c>
      <c r="CHB5" s="221">
        <f t="shared" si="34"/>
        <v>-4.4144431223858138E-4</v>
      </c>
      <c r="CHC5" s="221">
        <f t="shared" si="34"/>
        <v>-2.9247633866358314E-5</v>
      </c>
      <c r="CHD5" s="221">
        <f t="shared" si="34"/>
        <v>-5.1184856302166626E-4</v>
      </c>
      <c r="CHE5" s="221">
        <f t="shared" si="34"/>
        <v>5.2674242003059035E-5</v>
      </c>
      <c r="CHF5" s="221">
        <f t="shared" si="34"/>
        <v>-4.7404320816057943E-4</v>
      </c>
      <c r="CHG5" s="221">
        <f t="shared" ref="CHG5:CJR5" si="35">CHG7/CHF7-1</f>
        <v>-1.6101692434256076E-4</v>
      </c>
      <c r="CHH5" s="221">
        <f t="shared" si="35"/>
        <v>-7.9057401529580851E-5</v>
      </c>
      <c r="CHI5" s="221">
        <f t="shared" si="35"/>
        <v>-4.6266877893508251E-4</v>
      </c>
      <c r="CHJ5" s="221">
        <f t="shared" si="35"/>
        <v>-2.6073785884406231E-4</v>
      </c>
      <c r="CHK5" s="221">
        <f t="shared" si="35"/>
        <v>-5.3040293040296227E-4</v>
      </c>
      <c r="CHL5" s="221">
        <f t="shared" si="35"/>
        <v>-9.382265758550723E-5</v>
      </c>
      <c r="CHM5" s="221">
        <f t="shared" si="35"/>
        <v>1.1142486005910612E-4</v>
      </c>
      <c r="CHN5" s="221">
        <f t="shared" si="35"/>
        <v>-4.4858169024408756E-4</v>
      </c>
      <c r="CHO5" s="221">
        <f t="shared" si="35"/>
        <v>6.1597667501578357E-5</v>
      </c>
      <c r="CHP5" s="221">
        <f t="shared" si="35"/>
        <v>-1.1732166373845665E-5</v>
      </c>
      <c r="CHQ5" s="221">
        <f t="shared" si="35"/>
        <v>0</v>
      </c>
      <c r="CHR5" s="221">
        <f t="shared" si="35"/>
        <v>3.2263836052814909E-5</v>
      </c>
      <c r="CHS5" s="221">
        <f t="shared" si="35"/>
        <v>-9.3855404018183819E-5</v>
      </c>
      <c r="CHT5" s="221">
        <f t="shared" si="35"/>
        <v>-8.7997700326525319E-6</v>
      </c>
      <c r="CHU5" s="221">
        <f t="shared" si="35"/>
        <v>7.3332062244357843E-5</v>
      </c>
      <c r="CHV5" s="221">
        <f t="shared" si="35"/>
        <v>-3.4610195342299477E-4</v>
      </c>
      <c r="CHW5" s="221">
        <f t="shared" si="35"/>
        <v>8.8022486811389911E-5</v>
      </c>
      <c r="CHX5" s="221">
        <f t="shared" si="35"/>
        <v>-5.9850022883833898E-4</v>
      </c>
      <c r="CHY5" s="221">
        <f t="shared" si="35"/>
        <v>8.8067447923112496E-6</v>
      </c>
      <c r="CHZ5" s="221">
        <f t="shared" si="35"/>
        <v>1.8494001191826648E-4</v>
      </c>
      <c r="CIA5" s="221">
        <f t="shared" si="35"/>
        <v>-9.09854012456357E-5</v>
      </c>
      <c r="CIB5" s="221">
        <f t="shared" si="35"/>
        <v>3.8158640143448608E-5</v>
      </c>
      <c r="CIC5" s="221">
        <f t="shared" si="35"/>
        <v>-7.308568342452304E-4</v>
      </c>
      <c r="CID5" s="221">
        <f t="shared" si="35"/>
        <v>-1.7036425640404307E-4</v>
      </c>
      <c r="CIE5" s="221">
        <f t="shared" si="35"/>
        <v>5.8756305285623256E-6</v>
      </c>
      <c r="CIF5" s="221">
        <f t="shared" si="35"/>
        <v>-5.5230602454225952E-4</v>
      </c>
      <c r="CIG5" s="221">
        <f t="shared" si="35"/>
        <v>-1.6460760193193202E-4</v>
      </c>
      <c r="CIH5" s="221">
        <f t="shared" si="35"/>
        <v>-4.5568533604578576E-4</v>
      </c>
      <c r="CII5" s="221">
        <f t="shared" si="35"/>
        <v>1.4117979246575096E-4</v>
      </c>
      <c r="CIJ5" s="221">
        <f t="shared" si="35"/>
        <v>-1.7056816845073541E-4</v>
      </c>
      <c r="CIK5" s="221">
        <f t="shared" si="35"/>
        <v>-6.0003176638767641E-4</v>
      </c>
      <c r="CIL5" s="221">
        <f t="shared" si="35"/>
        <v>-9.1236042357167868E-5</v>
      </c>
      <c r="CIM5" s="221">
        <f t="shared" si="35"/>
        <v>-4.2090143547990344E-4</v>
      </c>
      <c r="CIN5" s="221">
        <f t="shared" si="35"/>
        <v>-2.7973757670696209E-4</v>
      </c>
      <c r="CIO5" s="221">
        <f t="shared" si="35"/>
        <v>-5.3017740325067564E-5</v>
      </c>
      <c r="CIP5" s="221">
        <f t="shared" si="35"/>
        <v>-5.3020551354809875E-5</v>
      </c>
      <c r="CIQ5" s="221">
        <f t="shared" si="35"/>
        <v>-8.424823181814034E-4</v>
      </c>
      <c r="CIR5" s="221">
        <f t="shared" si="35"/>
        <v>8.2550333591946412E-5</v>
      </c>
      <c r="CIS5" s="221">
        <f t="shared" si="35"/>
        <v>-2.3289064457643338E-4</v>
      </c>
      <c r="CIT5" s="221">
        <f t="shared" si="35"/>
        <v>-8.1678146820152175E-4</v>
      </c>
      <c r="CIU5" s="221">
        <f t="shared" si="35"/>
        <v>-1.2689643775143367E-4</v>
      </c>
      <c r="CIV5" s="221">
        <f t="shared" si="35"/>
        <v>-3.3941726482800139E-4</v>
      </c>
      <c r="CIW5" s="221">
        <f t="shared" si="35"/>
        <v>-8.8573697746285873E-6</v>
      </c>
      <c r="CIX5" s="221">
        <f t="shared" si="35"/>
        <v>-4.0449013575516446E-4</v>
      </c>
      <c r="CIY5" s="221">
        <f t="shared" si="35"/>
        <v>-3.396729097563389E-4</v>
      </c>
      <c r="CIZ5" s="221">
        <f t="shared" si="35"/>
        <v>-5.4661600373473451E-4</v>
      </c>
      <c r="CJA5" s="221">
        <f t="shared" si="35"/>
        <v>-2.1285338835996814E-4</v>
      </c>
      <c r="CJB5" s="221">
        <f t="shared" si="35"/>
        <v>-1.052665817043108E-3</v>
      </c>
      <c r="CJC5" s="221">
        <f t="shared" si="35"/>
        <v>-1.1840169551236013E-4</v>
      </c>
      <c r="CJD5" s="221">
        <f t="shared" si="35"/>
        <v>-6.6608840325288465E-4</v>
      </c>
      <c r="CJE5" s="221">
        <f t="shared" si="35"/>
        <v>1.0960754573896558E-4</v>
      </c>
      <c r="CJF5" s="221">
        <f t="shared" si="35"/>
        <v>-3.1990047540775279E-4</v>
      </c>
      <c r="CJG5" s="221">
        <f t="shared" si="35"/>
        <v>2.133352296465052E-4</v>
      </c>
      <c r="CJH5" s="221">
        <f t="shared" si="35"/>
        <v>-1.6885436755154082E-4</v>
      </c>
      <c r="CJI5" s="221">
        <f t="shared" si="35"/>
        <v>2.1628860603484235E-4</v>
      </c>
      <c r="CJJ5" s="221">
        <f t="shared" si="35"/>
        <v>-2.1031740154331402E-4</v>
      </c>
      <c r="CJK5" s="221">
        <f t="shared" si="35"/>
        <v>5.9256801199447651E-5</v>
      </c>
      <c r="CJL5" s="221">
        <f t="shared" si="35"/>
        <v>2.8145312768490527E-4</v>
      </c>
      <c r="CJM5" s="221">
        <f t="shared" si="35"/>
        <v>9.1816757446849806E-5</v>
      </c>
      <c r="CJN5" s="221">
        <f t="shared" si="35"/>
        <v>2.6654030681694252E-5</v>
      </c>
      <c r="CJO5" s="221">
        <f t="shared" si="35"/>
        <v>-2.0730360204890275E-5</v>
      </c>
      <c r="CJP5" s="221">
        <f t="shared" si="35"/>
        <v>9.1807784115438551E-5</v>
      </c>
      <c r="CJQ5" s="221">
        <f t="shared" si="35"/>
        <v>-8.5876817109031833E-5</v>
      </c>
      <c r="CJR5" s="221">
        <f t="shared" si="35"/>
        <v>-7.6999620924889101E-5</v>
      </c>
      <c r="CJS5" s="221">
        <f t="shared" ref="CJS5:CMC5" si="36">CJS7/CJR7-1</f>
        <v>-2.6655767419558885E-5</v>
      </c>
      <c r="CJT5" s="221">
        <f t="shared" si="36"/>
        <v>-9.7740419217506869E-5</v>
      </c>
      <c r="CJU5" s="221">
        <f t="shared" si="36"/>
        <v>8.8863612126566238E-6</v>
      </c>
      <c r="CJV5" s="221">
        <f t="shared" si="36"/>
        <v>-3.2583034902278207E-5</v>
      </c>
      <c r="CJW5" s="221">
        <f t="shared" si="36"/>
        <v>1.7773143595145591E-4</v>
      </c>
      <c r="CJX5" s="221">
        <f t="shared" si="36"/>
        <v>3.2578306401909174E-5</v>
      </c>
      <c r="CJY5" s="221">
        <f t="shared" si="36"/>
        <v>-2.635795284592346E-4</v>
      </c>
      <c r="CJZ5" s="221">
        <f t="shared" si="36"/>
        <v>7.7021062298232579E-5</v>
      </c>
      <c r="CKA5" s="221">
        <f t="shared" si="36"/>
        <v>-8.8863612128786684E-6</v>
      </c>
      <c r="CKB5" s="221">
        <f t="shared" si="36"/>
        <v>-2.073502708876962E-5</v>
      </c>
      <c r="CKC5" s="221">
        <f t="shared" si="36"/>
        <v>2.1624119483631965E-4</v>
      </c>
      <c r="CKD5" s="221">
        <f t="shared" si="36"/>
        <v>-1.4511681903939255E-4</v>
      </c>
      <c r="CKE5" s="221">
        <f t="shared" si="36"/>
        <v>-5.9239951423206705E-6</v>
      </c>
      <c r="CKF5" s="221">
        <f t="shared" si="36"/>
        <v>1.0959455937054052E-4</v>
      </c>
      <c r="CKG5" s="221">
        <f t="shared" si="36"/>
        <v>-1.0069747812047058E-4</v>
      </c>
      <c r="CKH5" s="221">
        <f t="shared" si="36"/>
        <v>1.2440352950582323E-4</v>
      </c>
      <c r="CKI5" s="221">
        <f t="shared" si="36"/>
        <v>-2.9616203617410797E-5</v>
      </c>
      <c r="CKJ5" s="221">
        <f t="shared" si="36"/>
        <v>9.1812950364644763E-5</v>
      </c>
      <c r="CKK5" s="221">
        <f t="shared" si="36"/>
        <v>-1.2438031947958894E-4</v>
      </c>
      <c r="CKL5" s="221">
        <f t="shared" si="36"/>
        <v>1.510520329826015E-4</v>
      </c>
      <c r="CKM5" s="221">
        <f t="shared" si="36"/>
        <v>2.9613572492426243E-5</v>
      </c>
      <c r="CKN5" s="221">
        <f t="shared" si="36"/>
        <v>1.5102474732975324E-4</v>
      </c>
      <c r="CKO5" s="221">
        <f t="shared" si="36"/>
        <v>-2.6647401582313712E-5</v>
      </c>
      <c r="CKP5" s="221">
        <f t="shared" si="36"/>
        <v>-9.4748841547254159E-5</v>
      </c>
      <c r="CKQ5" s="221">
        <f t="shared" si="36"/>
        <v>3.7607009709716976E-4</v>
      </c>
      <c r="CKR5" s="221">
        <f t="shared" si="36"/>
        <v>1.7760412041556428E-4</v>
      </c>
      <c r="CKS5" s="221">
        <f t="shared" si="36"/>
        <v>4.1729556956404679E-4</v>
      </c>
      <c r="CKT5" s="221">
        <f t="shared" si="36"/>
        <v>2.7512269584728521E-4</v>
      </c>
      <c r="CKU5" s="221">
        <f t="shared" si="36"/>
        <v>6.5064887437848995E-5</v>
      </c>
      <c r="CKV5" s="221">
        <f t="shared" si="36"/>
        <v>-2.3658419735839153E-5</v>
      </c>
      <c r="CKW5" s="221">
        <f t="shared" si="36"/>
        <v>2.661635190359668E-5</v>
      </c>
      <c r="CKX5" s="221">
        <f t="shared" si="36"/>
        <v>5.9145874427013467E-6</v>
      </c>
      <c r="CKY5" s="221">
        <f t="shared" si="36"/>
        <v>4.1401867224344358E-5</v>
      </c>
      <c r="CKZ5" s="221">
        <f t="shared" si="36"/>
        <v>-1.7742922791663673E-5</v>
      </c>
      <c r="CLA5" s="221">
        <f t="shared" si="36"/>
        <v>-1.4786031340530137E-5</v>
      </c>
      <c r="CLB5" s="221">
        <f t="shared" si="36"/>
        <v>-4.140149991715969E-5</v>
      </c>
      <c r="CLC5" s="221">
        <f t="shared" si="36"/>
        <v>-9.7593290313446879E-5</v>
      </c>
      <c r="CLD5" s="221">
        <f t="shared" si="36"/>
        <v>1.7745966489690623E-4</v>
      </c>
      <c r="CLE5" s="221">
        <f t="shared" si="36"/>
        <v>-1.0941404344033678E-4</v>
      </c>
      <c r="CLF5" s="221">
        <f t="shared" si="36"/>
        <v>-5.0276818246319799E-5</v>
      </c>
      <c r="CLG5" s="221">
        <f t="shared" si="36"/>
        <v>1.094315180516503E-4</v>
      </c>
      <c r="CLH5" s="221">
        <f t="shared" si="36"/>
        <v>4.7316559612875508E-5</v>
      </c>
      <c r="CLI5" s="221">
        <f t="shared" si="36"/>
        <v>-5.6185756023729994E-5</v>
      </c>
      <c r="CLJ5" s="221">
        <f t="shared" si="36"/>
        <v>-2.2475565216095728E-4</v>
      </c>
      <c r="CLK5" s="221">
        <f t="shared" si="36"/>
        <v>2.5142796293065039E-4</v>
      </c>
      <c r="CLL5" s="221">
        <f t="shared" si="36"/>
        <v>-2.7502262282863565E-4</v>
      </c>
      <c r="CLM5" s="221">
        <f t="shared" si="36"/>
        <v>2.4255977471510093E-4</v>
      </c>
      <c r="CLN5" s="221">
        <f t="shared" si="36"/>
        <v>-1.2716513427746268E-4</v>
      </c>
      <c r="CLO5" s="221">
        <f t="shared" si="36"/>
        <v>-2.2478556640048719E-4</v>
      </c>
      <c r="CLP5" s="221">
        <f t="shared" si="36"/>
        <v>4.4079710316435872E-4</v>
      </c>
      <c r="CLQ5" s="221">
        <f t="shared" si="36"/>
        <v>-1.5968158309498381E-4</v>
      </c>
      <c r="CLR5" s="221">
        <f t="shared" si="36"/>
        <v>1.6562216261140073E-4</v>
      </c>
      <c r="CLS5" s="221">
        <f t="shared" si="36"/>
        <v>-1.2715310120492429E-4</v>
      </c>
      <c r="CLT5" s="221">
        <f t="shared" si="36"/>
        <v>-8.2807897507586326E-5</v>
      </c>
      <c r="CLU5" s="221">
        <f t="shared" si="36"/>
        <v>5.6195726758634379E-5</v>
      </c>
      <c r="CLV5" s="221">
        <f t="shared" si="36"/>
        <v>-7.9852598019014565E-5</v>
      </c>
      <c r="CLW5" s="221">
        <f t="shared" si="36"/>
        <v>8.2816714779054834E-5</v>
      </c>
      <c r="CLX5" s="221">
        <f t="shared" si="36"/>
        <v>3.5489938602584203E-5</v>
      </c>
      <c r="CLY5" s="221">
        <f t="shared" si="36"/>
        <v>-2.0701729481653608E-5</v>
      </c>
      <c r="CLZ5" s="221">
        <f t="shared" si="36"/>
        <v>-2.9574511502983292E-5</v>
      </c>
      <c r="CMA5" s="221">
        <f t="shared" si="36"/>
        <v>-9.1683697159838928E-5</v>
      </c>
      <c r="CMB5" s="221">
        <f t="shared" si="36"/>
        <v>-5.9156196019483076E-6</v>
      </c>
      <c r="CMC5" s="221">
        <f t="shared" si="36"/>
        <v>-2.3662618387043644E-5</v>
      </c>
      <c r="CMD5" s="221">
        <f t="shared" ref="CMD5" si="37">CMD7/CMC7-1</f>
        <v>6.8031637669330181E-5</v>
      </c>
      <c r="CME5" s="221">
        <f t="shared" ref="CME5" si="38">CME7/CMD7-1</f>
        <v>-3.2534656803751005E-5</v>
      </c>
      <c r="CMF5" s="221">
        <f t="shared" ref="CMF5" si="39">CMF7/CME7-1</f>
        <v>4.4366884557334174E-5</v>
      </c>
      <c r="CMG5" s="221">
        <f t="shared" ref="CMG5" si="40">CMG7/CMF7-1</f>
        <v>8.872983244812005E-6</v>
      </c>
      <c r="CMH5" s="221">
        <f t="shared" ref="CMH5" si="41">CMH7/CMG7-1</f>
        <v>-4.140688774001422E-5</v>
      </c>
      <c r="CMI5" s="221">
        <f t="shared" ref="CMI5" si="42">CMI7/CMH7-1</f>
        <v>6.5070660822064141E-5</v>
      </c>
      <c r="CMJ5" s="221">
        <f t="shared" ref="CMJ5" si="43">CMJ7/CMI7-1</f>
        <v>-7.985425120371481E-5</v>
      </c>
      <c r="CMK5" s="221">
        <f t="shared" ref="CMK5" si="44">CMK7/CMJ7-1</f>
        <v>7.690282736216858E-5</v>
      </c>
      <c r="CML5" s="221">
        <f t="shared" ref="CML5" si="45">CML7/CMK7-1</f>
        <v>-9.1684781804990401E-5</v>
      </c>
      <c r="CMM5" s="221">
        <f t="shared" ref="CMM5" si="46">CMM7/CML7-1</f>
        <v>6.2114740715379924E-5</v>
      </c>
      <c r="CMN5" s="221">
        <f t="shared" ref="CMN5" si="47">CMN7/CMM7-1</f>
        <v>-7.3941527040433108E-5</v>
      </c>
      <c r="CMO5" s="221">
        <f t="shared" ref="CMO5" si="48">CMO7/CMN7-1</f>
        <v>2.9578797917650945E-6</v>
      </c>
      <c r="CMP5" s="221">
        <f t="shared" ref="CMP5" si="49">CMP7/CMO7-1</f>
        <v>-1.4789355213595812E-5</v>
      </c>
      <c r="CMQ5" s="221">
        <f t="shared" ref="CMQ5" si="50">CMQ7/CMP7-1</f>
        <v>-5.9158295767858249E-5</v>
      </c>
      <c r="CMR5" s="221">
        <f t="shared" ref="CMR5" si="51">CMR7/CMQ7-1</f>
        <v>-3.2538987623342841E-5</v>
      </c>
      <c r="CMS5" s="221">
        <f t="shared" ref="CMS5" si="52">CMS7/CMR7-1</f>
        <v>3.8456418524290825E-5</v>
      </c>
      <c r="CMT5" s="221">
        <f t="shared" ref="CMT5" si="53">CMT7/CMS7-1</f>
        <v>1.0649060220435658E-4</v>
      </c>
      <c r="CMU5" s="221">
        <f t="shared" ref="CMU5" si="54">CMU7/CMT7-1</f>
        <v>-2.0704301170737516E-5</v>
      </c>
      <c r="CMV5" s="221">
        <f t="shared" ref="CMV5" si="55">CMV7/CMU7-1</f>
        <v>-2.3662548397251904E-5</v>
      </c>
      <c r="CMW5" s="221">
        <f t="shared" ref="CMW5" si="56">CMW7/CMV7-1</f>
        <v>2.0705219786032458E-5</v>
      </c>
      <c r="CMX5" s="221">
        <f t="shared" ref="CMX5" si="57">CMX7/CMW7-1</f>
        <v>2.662044568535471E-5</v>
      </c>
      <c r="CMY5" s="221">
        <f t="shared" ref="CMY5" si="58">CMY7/CMX7-1</f>
        <v>-4.1408479865112646E-5</v>
      </c>
      <c r="CMZ5" s="221">
        <f t="shared" ref="CMZ5" si="59">CMZ7/CMY7-1</f>
        <v>1.4789355213817856E-5</v>
      </c>
      <c r="CNA5" s="221">
        <f t="shared" ref="CNA5" si="60">CNA7/CMZ7-1</f>
        <v>-3.2536100282198888E-5</v>
      </c>
      <c r="CNB5" s="221">
        <f t="shared" ref="CNB5" si="61">CNB7/CNA7-1</f>
        <v>5.0284700140457161E-5</v>
      </c>
      <c r="CNC5" s="221">
        <f t="shared" ref="CNC5" si="62">CNC7/CNB7-1</f>
        <v>2.9577748068554399E-6</v>
      </c>
      <c r="CND5" s="221">
        <f t="shared" ref="CND5" si="63">CND7/CNC7-1</f>
        <v>2.9577660584534371E-5</v>
      </c>
      <c r="CNE5" s="221">
        <f t="shared" ref="CNE5" si="64">CNE7/CND7-1</f>
        <v>3.2534464349476266E-5</v>
      </c>
      <c r="CNF5" s="221">
        <f t="shared" ref="CNF5" si="65">CNF7/CNE7-1</f>
        <v>6.5066811785419176E-5</v>
      </c>
      <c r="CNG5" s="221">
        <f t="shared" ref="CNG5" si="66">CNG7/CNF7-1</f>
        <v>-1.6265644592716733E-4</v>
      </c>
      <c r="CNH5" s="221">
        <f t="shared" ref="CNH5" si="67">CNH7/CNG7-1</f>
        <v>1.0944122858136396E-4</v>
      </c>
      <c r="CNI5" s="221">
        <f t="shared" ref="CNI5" si="68">CNI7/CNH7-1</f>
        <v>-5.3235852572108833E-5</v>
      </c>
      <c r="CNJ5" s="221">
        <f t="shared" ref="CNJ5" si="69">CNJ7/CNI7-1</f>
        <v>6.8027210884391565E-5</v>
      </c>
      <c r="CNK5" s="221">
        <f t="shared" ref="CNK5" si="70">CNK7/CNJ7-1</f>
        <v>0</v>
      </c>
      <c r="CNL5" s="221">
        <f t="shared" ref="CNL5" si="71">CNL7/CNK7-1</f>
        <v>-1.1238513795275296E-4</v>
      </c>
      <c r="CNM5" s="221">
        <f t="shared" ref="CNM5" si="72">CNM7/CNL7-1</f>
        <v>5.3241048848740036E-5</v>
      </c>
      <c r="CNN5" s="221">
        <f t="shared" ref="CNN5" si="73">CNN7/CNM7-1</f>
        <v>1.1830714308946888E-4</v>
      </c>
      <c r="CNO5" s="221">
        <f t="shared" ref="CNO5" si="74">CNO7/CNN7-1</f>
        <v>-5.6189245378424069E-5</v>
      </c>
      <c r="CNP5" s="221">
        <f t="shared" ref="CNP5" si="75">CNP7/CNO7-1</f>
        <v>-3.2532443718813475E-5</v>
      </c>
      <c r="CNQ5" s="221">
        <f t="shared" ref="CNQ5" si="76">CNQ7/CNP7-1</f>
        <v>-1.4492196395887724E-4</v>
      </c>
      <c r="CNR5" s="221">
        <f t="shared" ref="CNR5" si="77">CNR7/CNQ7-1</f>
        <v>3.8454257182074514E-5</v>
      </c>
      <c r="CNS5" s="221">
        <f t="shared" ref="CNS5" si="78">CNS7/CNR7-1</f>
        <v>-1.1240042948801321E-4</v>
      </c>
      <c r="CNT5" s="221">
        <f t="shared" ref="CNT5" si="79">CNT7/CNS7-1</f>
        <v>5.9164770928932242E-5</v>
      </c>
      <c r="CNU5" s="221">
        <f t="shared" ref="CNU5" si="80">CNU7/CNT7-1</f>
        <v>1.0353222366510373E-4</v>
      </c>
      <c r="CNV5" s="221">
        <f t="shared" ref="CNV5" si="81">CNV7/CNU7-1</f>
        <v>-8.8732719302986318E-5</v>
      </c>
      <c r="CNW5" s="221">
        <f t="shared" ref="CNW5" si="82">CNW7/CNV7-1</f>
        <v>8.874059349794905E-6</v>
      </c>
      <c r="CNX5" s="221">
        <f t="shared" ref="CNX5" si="83">CNX7/CNW7-1</f>
        <v>2.6621941804583216E-5</v>
      </c>
      <c r="CNY5" s="221">
        <f t="shared" ref="CNY5" si="84">CNY7/CNX7-1</f>
        <v>-1.4789573941964562E-5</v>
      </c>
      <c r="CNZ5" s="221">
        <f t="shared" ref="CNZ5" si="85">CNZ7/CNY7-1</f>
        <v>1.1240242434285008E-4</v>
      </c>
      <c r="COA5" s="221">
        <f t="shared" ref="COA5" si="86">COA7/CNZ7-1</f>
        <v>-5.9152521819982873E-5</v>
      </c>
      <c r="COB5" s="221">
        <f t="shared" ref="COB5" si="87">COB7/COA7-1</f>
        <v>-4.4367015785806707E-5</v>
      </c>
      <c r="COC5" s="221">
        <f t="shared" ref="COC5" si="88">COC7/COB7-1</f>
        <v>2.9579322870176838E-5</v>
      </c>
      <c r="COD5" s="221">
        <f t="shared" ref="COD5" si="89">COD7/COC7-1</f>
        <v>-1.1831379183813162E-5</v>
      </c>
      <c r="COE5" s="221">
        <f t="shared" ref="COE5" si="90">COE7/COD7-1</f>
        <v>-1.7747278750701589E-5</v>
      </c>
      <c r="COF5" s="221">
        <f t="shared" ref="COF5" si="91">COF7/COE7-1</f>
        <v>-9.1695900897414973E-5</v>
      </c>
      <c r="COG5" s="221">
        <f t="shared" ref="COG5" si="92">COG7/COF7-1</f>
        <v>1.9524143378224501E-4</v>
      </c>
      <c r="COH5" s="221">
        <f t="shared" ref="COH5" si="93">COH7/COG7-1</f>
        <v>1.3605080018574967E-4</v>
      </c>
      <c r="COI5" s="221">
        <f t="shared" ref="COI5" si="94">COI7/COH7-1</f>
        <v>-5.0272803891693307E-5</v>
      </c>
      <c r="COJ5" s="221">
        <f t="shared" ref="COJ5" si="95">COJ7/COI7-1</f>
        <v>3.8445841638701239E-5</v>
      </c>
      <c r="COK5" s="221">
        <f t="shared" ref="COK5" si="96">COK7/COJ7-1</f>
        <v>-1.5377745445099844E-4</v>
      </c>
      <c r="COL5" s="221">
        <f t="shared" ref="COL5" si="97">COL7/COK7-1</f>
        <v>7.3942839227569834E-5</v>
      </c>
      <c r="COM5" s="221">
        <f t="shared" ref="COM5" si="98">COM7/COL7-1</f>
        <v>-1.0055482604010013E-4</v>
      </c>
      <c r="CON5" s="221">
        <f t="shared" ref="CON5" si="99">CON7/COM7-1</f>
        <v>3.5493507645867339E-5</v>
      </c>
      <c r="COO5" s="221">
        <f t="shared" ref="COO5" si="100">COO7/CON7-1</f>
        <v>2.9576873251224711E-5</v>
      </c>
      <c r="COP5" s="221">
        <f t="shared" ref="COP5" si="101">COP7/COO7-1</f>
        <v>-5.6194397122899531E-5</v>
      </c>
      <c r="COQ5" s="221">
        <f t="shared" ref="COQ5" si="102">COQ7/COP7-1</f>
        <v>1.4197277080563175E-4</v>
      </c>
      <c r="COR5" s="221">
        <f t="shared" ref="COR5" si="103">COR7/COQ7-1</f>
        <v>3.5488154349838652E-5</v>
      </c>
      <c r="COS5" s="221">
        <f t="shared" ref="COS5" si="104">COS7/COR7-1</f>
        <v>8.5759996214740397E-5</v>
      </c>
      <c r="COT5" s="221">
        <f t="shared" ref="COT5" si="105">COT7/COS7-1</f>
        <v>3.3709659295877437E-4</v>
      </c>
      <c r="COU5" s="221">
        <f t="shared" ref="COU5" si="106">COU7/COT7-1</f>
        <v>-7.3899780074215826E-5</v>
      </c>
      <c r="COV5" s="221">
        <f t="shared" ref="COV5" si="107">COV7/COU7-1</f>
        <v>3.3996411161463236E-4</v>
      </c>
      <c r="COW5" s="221">
        <f t="shared" ref="COW5" si="108">COW7/COV7-1</f>
        <v>1.6253627514140057E-4</v>
      </c>
      <c r="COX5" s="221">
        <f t="shared" ref="COX5" si="109">COX7/COW7-1</f>
        <v>4.3138981388191056E-4</v>
      </c>
      <c r="COY5" s="221">
        <f t="shared" ref="COY5" si="110">COY7/COX7-1</f>
        <v>3.8394858633084006E-4</v>
      </c>
      <c r="COZ5" s="221">
        <f t="shared" ref="COZ5" si="111">COZ7/COY7-1</f>
        <v>4.0741976340141761E-4</v>
      </c>
      <c r="CPA5" s="221">
        <f t="shared" ref="CPA5" si="112">CPA7/COZ7-1</f>
        <v>2.8035590444286385E-4</v>
      </c>
      <c r="CPB5" s="221">
        <f t="shared" ref="CPB5" si="113">CPB7/CPA7-1</f>
        <v>8.4378226877124263E-4</v>
      </c>
      <c r="CPC5" s="221">
        <f t="shared" ref="CPC5" si="114">CPC7/CPB7-1</f>
        <v>3.448926411111497E-4</v>
      </c>
      <c r="CPD5" s="221">
        <f t="shared" ref="CPD5" si="115">CPD7/CPC7-1</f>
        <v>4.8621936449655401E-4</v>
      </c>
      <c r="CPE5" s="221">
        <f t="shared" ref="CPE5" si="116">CPE7/CPD7-1</f>
        <v>6.5975883458313511E-4</v>
      </c>
      <c r="CPF5" s="221">
        <f t="shared" ref="CPF5" si="117">CPF7/CPE7-1</f>
        <v>6.1517268986466256E-4</v>
      </c>
      <c r="CPG5" s="221">
        <f t="shared" ref="CPG5" si="118">CPG7/CPF7-1</f>
        <v>5.7361207938777525E-4</v>
      </c>
      <c r="CPH5" s="221">
        <f t="shared" ref="CPH5" si="119">CPH7/CPG7-1</f>
        <v>2.7341200543284927E-4</v>
      </c>
      <c r="CPI5" s="221">
        <f t="shared" ref="CPI5" si="120">CPI7/CPH7-1</f>
        <v>3.2330214937204005E-5</v>
      </c>
      <c r="CPJ5" s="221">
        <f t="shared" ref="CPJ5" si="121">CPJ7/CPI7-1</f>
        <v>8.2292432035391272E-5</v>
      </c>
      <c r="CPK5" s="221">
        <f t="shared" ref="CPK5" si="122">CPK7/CPJ7-1</f>
        <v>2.6448962318958991E-5</v>
      </c>
      <c r="CPL5" s="221">
        <f t="shared" ref="CPL5" si="123">CPL7/CPK7-1</f>
        <v>5.2014916820208867E-4</v>
      </c>
      <c r="CPM5" s="221">
        <f t="shared" ref="CPM5" si="124">CPM7/CPL7-1</f>
        <v>6.3149114150107266E-4</v>
      </c>
      <c r="CPN5" s="221">
        <f t="shared" ref="CPN5" si="125">CPN7/CPM7-1</f>
        <v>1.8492481191967336E-4</v>
      </c>
      <c r="CPO5" s="221">
        <f t="shared" ref="CPO5" si="126">CPO7/CPN7-1</f>
        <v>1.3499950108886161E-4</v>
      </c>
      <c r="CPP5" s="221">
        <f t="shared" ref="CPP5" si="127">CPP7/CPO7-1</f>
        <v>3.1397819172029884E-4</v>
      </c>
      <c r="CPQ5" s="221">
        <f t="shared" ref="CPQ5" si="128">CPQ7/CPP7-1</f>
        <v>1.2320509247709666E-4</v>
      </c>
      <c r="CPR5" s="221">
        <f t="shared" ref="CPR5" si="129">CPR7/CPQ7-1</f>
        <v>6.4528050637058243E-5</v>
      </c>
      <c r="CPS5" s="221">
        <f t="shared" ref="CPS5" si="130">CPS7/CPR7-1</f>
        <v>1.8770585319649591E-4</v>
      </c>
      <c r="CPT5" s="221">
        <f t="shared" ref="CPT5" si="131">CPT7/CPS7-1</f>
        <v>1.4368532327724282E-4</v>
      </c>
      <c r="CPU5" s="221">
        <f t="shared" ref="CPU5" si="132">CPU7/CPT7-1</f>
        <v>2.052352582446737E-4</v>
      </c>
      <c r="CPV5" s="221">
        <f t="shared" ref="CPV5" si="133">CPV7/CPU7-1</f>
        <v>4.8953221825520643E-4</v>
      </c>
      <c r="CPW5" s="221">
        <f t="shared" ref="CPW5" si="134">CPW7/CPV7-1</f>
        <v>1.2305564752179698E-4</v>
      </c>
      <c r="CPX5" s="221">
        <f t="shared" ref="CPX5" si="135">CPX7/CPW7-1</f>
        <v>1.962789035332424E-4</v>
      </c>
      <c r="CPY5" s="221">
        <f t="shared" ref="CPY5" si="136">CPY7/CPX7-1</f>
        <v>2.9582505901859513E-4</v>
      </c>
      <c r="CPZ5" s="221">
        <f t="shared" ref="CPZ5" si="137">CPZ7/CPY7-1</f>
        <v>-3.5137137318841383E-5</v>
      </c>
      <c r="CQA5" s="221">
        <f t="shared" ref="CQA5" si="138">CQA7/CPZ7-1</f>
        <v>2.1083023188395167E-4</v>
      </c>
      <c r="CQB5" s="221">
        <f t="shared" ref="CQB5" si="139">CQB7/CQA7-1</f>
        <v>2.5469949850553952E-4</v>
      </c>
      <c r="CQC5" s="221">
        <f t="shared" ref="CQC5" si="140">CQC7/CQB7-1</f>
        <v>1.5512225389713308E-4</v>
      </c>
      <c r="CQD5" s="221">
        <f t="shared" ref="CQD5" si="141">CQD7/CQC7-1</f>
        <v>-2.9263810323865158E-6</v>
      </c>
      <c r="CQE5" s="221">
        <f t="shared" ref="CQE5" si="142">CQE7/CQD7-1</f>
        <v>7.0233350306425635E-5</v>
      </c>
      <c r="CQF5" s="221">
        <f t="shared" ref="CQF5" si="143">CQF7/CQE7-1</f>
        <v>1.0241644281361317E-4</v>
      </c>
      <c r="CQG5" s="221">
        <f t="shared" ref="CQG5" si="144">CQG7/CQF7-1</f>
        <v>-2.3114486931541389E-4</v>
      </c>
      <c r="CQH5" s="221">
        <f t="shared" ref="CQH5" si="145">CQH7/CQG7-1</f>
        <v>-4.6824974099912708E-5</v>
      </c>
      <c r="CQI5" s="221">
        <f>CQI7/CQH7-1</f>
        <v>0</v>
      </c>
      <c r="CQJ5" s="221">
        <f t="shared" ref="CQJ5:CSU5" si="146">CQJ7/CQI7-1</f>
        <v>-7.3167448095046161E-5</v>
      </c>
      <c r="CQK5" s="221">
        <f t="shared" si="146"/>
        <v>2.5756826290690427E-4</v>
      </c>
      <c r="CQL5" s="221">
        <f t="shared" si="146"/>
        <v>1.2582481089706832E-4</v>
      </c>
      <c r="CQM5" s="221">
        <f t="shared" si="146"/>
        <v>-1.7262162510101042E-4</v>
      </c>
      <c r="CQN5" s="221">
        <f t="shared" si="146"/>
        <v>1.2290440670836844E-4</v>
      </c>
      <c r="CQO5" s="221">
        <f t="shared" si="146"/>
        <v>-2.9259357874134029E-4</v>
      </c>
      <c r="CQP5" s="221">
        <f t="shared" si="146"/>
        <v>1.7560752888012843E-4</v>
      </c>
      <c r="CQQ5" s="221">
        <f t="shared" si="146"/>
        <v>1.4046135703238427E-4</v>
      </c>
      <c r="CQR5" s="221">
        <f t="shared" si="146"/>
        <v>-1.4629336501070789E-4</v>
      </c>
      <c r="CQS5" s="221">
        <f t="shared" si="146"/>
        <v>1.8143031466455461E-4</v>
      </c>
      <c r="CQT5" s="221">
        <f t="shared" si="146"/>
        <v>-2.2528387230791314E-4</v>
      </c>
      <c r="CQU5" s="221">
        <f t="shared" si="146"/>
        <v>1.0242483480338294E-4</v>
      </c>
      <c r="CQV5" s="221">
        <f t="shared" si="146"/>
        <v>1.8434582105575359E-4</v>
      </c>
      <c r="CQW5" s="221">
        <f t="shared" si="146"/>
        <v>-4.0958187541684232E-5</v>
      </c>
      <c r="CQX5" s="221">
        <f t="shared" si="146"/>
        <v>2.5161060041312133E-4</v>
      </c>
      <c r="CQY5" s="221">
        <f t="shared" si="146"/>
        <v>2.1937265271265716E-4</v>
      </c>
      <c r="CQZ5" s="221">
        <f t="shared" si="146"/>
        <v>1.4621635927114518E-4</v>
      </c>
      <c r="CRA5" s="221">
        <f t="shared" si="146"/>
        <v>4.6782394615307865E-5</v>
      </c>
      <c r="CRB5" s="221">
        <f t="shared" si="146"/>
        <v>6.1399020539365523E-5</v>
      </c>
      <c r="CRC5" s="221">
        <f t="shared" si="146"/>
        <v>1.3448483537303879E-4</v>
      </c>
      <c r="CRD5" s="221">
        <f t="shared" si="146"/>
        <v>1.4908270289848424E-4</v>
      </c>
      <c r="CRE5" s="221">
        <f t="shared" si="146"/>
        <v>1.8997904385020803E-4</v>
      </c>
      <c r="CRF5" s="221">
        <f t="shared" si="146"/>
        <v>1.8117636057590758E-4</v>
      </c>
      <c r="CRG5" s="221">
        <f t="shared" si="146"/>
        <v>1.6945686154223871E-4</v>
      </c>
      <c r="CRH5" s="221">
        <f t="shared" si="146"/>
        <v>1.8987637587342121E-4</v>
      </c>
      <c r="CRI5" s="221">
        <f t="shared" si="146"/>
        <v>1.9860219104961274E-4</v>
      </c>
      <c r="CRJ5" s="221">
        <f t="shared" si="146"/>
        <v>4.3508603899411469E-4</v>
      </c>
      <c r="CRK5" s="221">
        <f t="shared" si="146"/>
        <v>2.8312074954039979E-4</v>
      </c>
      <c r="CRL5" s="221">
        <f t="shared" si="146"/>
        <v>2.3635350313822023E-4</v>
      </c>
      <c r="CRM5" s="221">
        <f t="shared" si="146"/>
        <v>3.0047726291471122E-4</v>
      </c>
      <c r="CRN5" s="221">
        <f t="shared" si="146"/>
        <v>2.3039391526746833E-4</v>
      </c>
      <c r="CRO5" s="221">
        <f t="shared" si="146"/>
        <v>2.7699215674847899E-4</v>
      </c>
      <c r="CRP5" s="221">
        <f t="shared" si="146"/>
        <v>6.9374608310379671E-4</v>
      </c>
      <c r="CRQ5" s="221">
        <f t="shared" si="146"/>
        <v>6.2626892278827562E-4</v>
      </c>
      <c r="CRR5" s="221">
        <f t="shared" si="146"/>
        <v>7.9762923631365723E-4</v>
      </c>
      <c r="CRS5" s="221">
        <f t="shared" si="146"/>
        <v>3.1705217108024542E-4</v>
      </c>
      <c r="CRT5" s="221">
        <f t="shared" si="146"/>
        <v>3.7220013899341708E-4</v>
      </c>
      <c r="CRU5" s="221">
        <f t="shared" si="146"/>
        <v>8.6039258318337808E-4</v>
      </c>
      <c r="CRV5" s="221">
        <f t="shared" si="146"/>
        <v>5.7213388513743801E-4</v>
      </c>
      <c r="CRW5" s="221">
        <f t="shared" si="146"/>
        <v>6.4146846935764223E-4</v>
      </c>
      <c r="CRX5" s="221">
        <f t="shared" si="146"/>
        <v>2.3495763510794632E-4</v>
      </c>
      <c r="CRY5" s="323">
        <f>CRY7/CRX7-1</f>
        <v>2.2040229218389662E-4</v>
      </c>
      <c r="CRZ5" s="221">
        <f t="shared" si="146"/>
        <v>6.6975935053648072E-4</v>
      </c>
      <c r="CSA5" s="221">
        <f t="shared" si="146"/>
        <v>6.83798325853191E-4</v>
      </c>
      <c r="CSB5" s="221">
        <f t="shared" si="146"/>
        <v>3.0691988522346669E-4</v>
      </c>
      <c r="CSC5" s="221">
        <f t="shared" si="146"/>
        <v>1.4183452831328935E-4</v>
      </c>
      <c r="CSD5" s="221">
        <f t="shared" si="146"/>
        <v>1.9390950503872517E-4</v>
      </c>
      <c r="CSE5" s="221">
        <f t="shared" si="146"/>
        <v>4.5140325646930712E-4</v>
      </c>
      <c r="CSF5" s="221">
        <f t="shared" si="146"/>
        <v>3.528612127434716E-4</v>
      </c>
      <c r="CSG5" s="221">
        <f t="shared" si="146"/>
        <v>7.2282120005651151E-5</v>
      </c>
      <c r="CSH5" s="221">
        <f t="shared" si="146"/>
        <v>4.3366137407074845E-5</v>
      </c>
      <c r="CSI5" s="221">
        <f t="shared" si="146"/>
        <v>1.4454752288917128E-4</v>
      </c>
      <c r="CSJ5" s="221">
        <f t="shared" si="146"/>
        <v>1.0984024026106098E-4</v>
      </c>
      <c r="CSK5" s="221">
        <f t="shared" si="146"/>
        <v>1.9075420165037826E-4</v>
      </c>
      <c r="CSL5" s="221">
        <f t="shared" si="146"/>
        <v>4.5078757791250368E-4</v>
      </c>
      <c r="CSM5" s="221">
        <f t="shared" si="146"/>
        <v>1.213112007787398E-4</v>
      </c>
      <c r="CSN5" s="221">
        <f t="shared" si="146"/>
        <v>1.1263245143089406E-4</v>
      </c>
      <c r="CSO5" s="221">
        <f t="shared" si="146"/>
        <v>3.3208392771544304E-4</v>
      </c>
      <c r="CSP5" s="221">
        <f t="shared" si="146"/>
        <v>1.501098399887546E-4</v>
      </c>
      <c r="CSQ5" s="221">
        <f t="shared" si="146"/>
        <v>3.0017462081310953E-4</v>
      </c>
      <c r="CSR5" s="221">
        <f t="shared" si="146"/>
        <v>2.5103226197376038E-4</v>
      </c>
      <c r="CSS5" s="221">
        <f t="shared" si="146"/>
        <v>6.6348195329135606E-5</v>
      </c>
      <c r="CST5" s="221">
        <f t="shared" si="146"/>
        <v>2.0191589337681393E-4</v>
      </c>
      <c r="CSU5" s="221">
        <f t="shared" si="146"/>
        <v>1.0670542669211081E-4</v>
      </c>
      <c r="CSV5" s="323">
        <f t="shared" ref="CSV5" si="147">CSV7/CSU7-1</f>
        <v>2.0473721545855028E-4</v>
      </c>
      <c r="CSW5" s="221">
        <f t="shared" ref="CSW5" si="148">CSW7/CSV7-1</f>
        <v>1.7874801431139176E-4</v>
      </c>
      <c r="CSX5" s="221">
        <f t="shared" ref="CSX5" si="149">CSX7/CSW7-1</f>
        <v>4.4967269016682465E-4</v>
      </c>
      <c r="CSY5" s="221">
        <f t="shared" ref="CSY5" si="150">CSY7/CSX7-1</f>
        <v>3.1693438017788012E-5</v>
      </c>
      <c r="CSZ5" s="221">
        <f t="shared" ref="CSZ5" si="151">CSZ7/CSY7-1</f>
        <v>1.7574894982796962E-4</v>
      </c>
      <c r="CTA5" s="221">
        <f t="shared" ref="CTA5" si="152">CTA7/CSZ7-1</f>
        <v>6.0493105226333554E-4</v>
      </c>
      <c r="CTB5" s="221">
        <f t="shared" ref="CTB5" si="153">CTB7/CTA7-1</f>
        <v>5.1819885593196169E-4</v>
      </c>
      <c r="CTC5" s="221">
        <f t="shared" ref="CTC5" si="154">CTC7/CTB7-1</f>
        <v>4.6326002699004221E-4</v>
      </c>
      <c r="CTD5" s="221">
        <f t="shared" ref="CTD5" si="155">CTD7/CTC7-1</f>
        <v>3.0773832463815154E-4</v>
      </c>
      <c r="CTE5" s="221">
        <f t="shared" ref="CTE5" si="156">CTE7/CTD7-1</f>
        <v>7.3604462270515647E-4</v>
      </c>
      <c r="CTF5" s="221">
        <f t="shared" ref="CTF5" si="157">CTF7/CTE7-1</f>
        <v>8.3893340535134975E-4</v>
      </c>
      <c r="CTG5" s="221">
        <f t="shared" ref="CTG5" si="158">CTG7/CTF7-1</f>
        <v>9.4444428496376354E-4</v>
      </c>
      <c r="CTH5" s="221">
        <f t="shared" ref="CTH5" si="159">CTH7/CTG7-1</f>
        <v>3.4128518248710549E-4</v>
      </c>
      <c r="CTI5" s="221">
        <f t="shared" ref="CTI5" si="160">CTI7/CTH7-1</f>
        <v>-1.1467857030234008E-4</v>
      </c>
      <c r="CTJ5" s="221">
        <f t="shared" ref="CTJ5" si="161">CTJ7/CTI7-1</f>
        <v>1.1497845229253567E-3</v>
      </c>
      <c r="CTK5" s="221">
        <f t="shared" ref="CTK5" si="162">CTK7/CTJ7-1</f>
        <v>1.0711360342763321E-3</v>
      </c>
      <c r="CTL5" s="221">
        <f t="shared" ref="CTL5" si="163">CTL7/CTK7-1</f>
        <v>1.851025359333569E-3</v>
      </c>
      <c r="CTM5" s="221">
        <f t="shared" ref="CTM5" si="164">CTM7/CTL7-1</f>
        <v>1.153682503148401E-3</v>
      </c>
      <c r="CTN5" s="221">
        <f t="shared" ref="CTN5" si="165">CTN7/CTM7-1</f>
        <v>7.2164683801734242E-4</v>
      </c>
      <c r="CTO5" s="221">
        <f t="shared" ref="CTO5" si="166">CTO7/CTN7-1</f>
        <v>3.9847223805722365E-3</v>
      </c>
      <c r="CTP5" s="221">
        <f t="shared" ref="CTP5" si="167">CTP7/CTO7-1</f>
        <v>1.7857244249626092E-3</v>
      </c>
      <c r="CTQ5" s="221">
        <f t="shared" ref="CTQ5" si="168">CTQ7/CTP7-1</f>
        <v>4.4209291319385891E-4</v>
      </c>
      <c r="CTR5" s="221">
        <f t="shared" ref="CTR5" si="169">CTR7/CTQ7-1</f>
        <v>9.8293878869082363E-4</v>
      </c>
      <c r="CTS5" s="221">
        <f t="shared" ref="CTS5" si="170">CTS7/CTR7-1</f>
        <v>2.2073181084980575E-4</v>
      </c>
      <c r="CTT5" s="221">
        <f t="shared" ref="CTT5" si="171">CTT7/CTS7-1</f>
        <v>1.8729770715917304E-3</v>
      </c>
      <c r="CTU5" s="221">
        <f t="shared" ref="CTU5" si="172">CTU7/CTT7-1</f>
        <v>9.3191381209223323E-4</v>
      </c>
      <c r="CTV5" s="221">
        <f t="shared" ref="CTV5" si="173">CTV7/CTU7-1</f>
        <v>3.0583455591919328E-3</v>
      </c>
      <c r="CTW5" s="221">
        <f t="shared" ref="CTW5" si="174">CTW7/CTV7-1</f>
        <v>2.0139287361753411E-3</v>
      </c>
      <c r="CTX5" s="221">
        <f t="shared" ref="CTX5" si="175">CTX7/CTW7-1</f>
        <v>1.706714574444268E-3</v>
      </c>
      <c r="CTY5" s="221">
        <f t="shared" ref="CTY5" si="176">CTY7/CTX7-1</f>
        <v>1.569295610455157E-4</v>
      </c>
      <c r="CTZ5" s="221">
        <f t="shared" ref="CTZ5" si="177">CTZ7/CTY7-1</f>
        <v>1.7651805527529874E-4</v>
      </c>
      <c r="CUA5" s="221">
        <f t="shared" ref="CUA5" si="178">CUA7/CTZ7-1</f>
        <v>1.2326069356549674E-4</v>
      </c>
      <c r="CUB5" s="221">
        <f t="shared" ref="CUB5" si="179">CUB7/CUA7-1</f>
        <v>2.1287859477703286E-4</v>
      </c>
      <c r="CUC5" s="221">
        <f t="shared" ref="CUC5" si="180">CUC7/CUB7-1</f>
        <v>-2.8004379885016029E-4</v>
      </c>
      <c r="CUD5" s="221">
        <f t="shared" ref="CUD5" si="181">CUD7/CUC7-1</f>
        <v>1.960855717435539E-4</v>
      </c>
      <c r="CUE5" s="221">
        <f t="shared" ref="CUE5" si="182">CUE7/CUD7-1</f>
        <v>7.0016832046437827E-5</v>
      </c>
      <c r="CUF5" s="221">
        <f t="shared" ref="CUF5" si="183">CUF7/CUE7-1</f>
        <v>-2.2403817610650023E-5</v>
      </c>
      <c r="CUG5" s="221">
        <f t="shared" ref="CUG5" si="184">CUG7/CUF7-1</f>
        <v>2.0443941591929971E-4</v>
      </c>
      <c r="CUH5" s="221">
        <f t="shared" ref="CUH5" si="185">CUH7/CUG7-1</f>
        <v>7.5599123050107409E-5</v>
      </c>
      <c r="CUI5" s="221">
        <f t="shared" ref="CUI5" si="186">CUI7/CUH7-1</f>
        <v>3.9196582058087515E-5</v>
      </c>
      <c r="CUJ5" s="221">
        <f t="shared" ref="CUJ5" si="187">CUJ7/CUI7-1</f>
        <v>5.3193276369878362E-5</v>
      </c>
      <c r="CUK5" s="221">
        <f t="shared" ref="CUK5" si="188">CUK7/CUJ7-1</f>
        <v>1.4557385493563224E-4</v>
      </c>
      <c r="CUL5" s="221">
        <f t="shared" ref="CUL5" si="189">CUL7/CUK7-1</f>
        <v>8.1173602344497553E-5</v>
      </c>
      <c r="CUM5" s="221">
        <f t="shared" ref="CUM5" si="190">CUM7/CUL7-1</f>
        <v>-1.4274198965547047E-4</v>
      </c>
      <c r="CUN5" s="221">
        <f t="shared" ref="CUN5" si="191">CUN7/CUM7-1</f>
        <v>1.5675867841236091E-4</v>
      </c>
      <c r="CUO5" s="221">
        <f t="shared" ref="CUO5" si="192">CUO7/CUN7-1</f>
        <v>-1.3434352198338217E-4</v>
      </c>
      <c r="CUP5" s="221">
        <f t="shared" ref="CUP5" si="193">CUP7/CUO7-1</f>
        <v>1.0636957830056915E-4</v>
      </c>
      <c r="CUQ5" s="221">
        <f t="shared" ref="CUQ5" si="194">CUQ7/CUP7-1</f>
        <v>0</v>
      </c>
      <c r="CUR5" s="221">
        <f t="shared" ref="CUR5" si="195">CUR7/CUQ7-1</f>
        <v>1.0076046159479546E-4</v>
      </c>
      <c r="CUS5" s="221">
        <f t="shared" ref="CUS5" si="196">CUS7/CUR7-1</f>
        <v>-5.6532118359220451E-4</v>
      </c>
      <c r="CUT5" s="221">
        <f t="shared" ref="CUT5" si="197">CUT7/CUS7-1</f>
        <v>7.1685190007753086E-4</v>
      </c>
      <c r="CUU5" s="221">
        <f t="shared" ref="CUU5" si="198">CUU7/CUT7-1</f>
        <v>-2.5183771577674818E-5</v>
      </c>
      <c r="CUV5" s="221">
        <f t="shared" ref="CUV5" si="199">CUV7/CUU7-1</f>
        <v>3.3579207754597107E-5</v>
      </c>
      <c r="CUW5" s="221">
        <f t="shared" ref="CUW5" si="200">CUW7/CUV7-1</f>
        <v>-8.9541547278026989E-5</v>
      </c>
      <c r="CUX5" s="221">
        <f t="shared" ref="CUX5" si="201">CUX7/CUW7-1</f>
        <v>6.9960598191087797E-5</v>
      </c>
      <c r="CUY5" s="221">
        <f t="shared" ref="CUY5" si="202">CUY7/CUX7-1</f>
        <v>2.7982281619154392E-5</v>
      </c>
      <c r="CUZ5" s="221">
        <f t="shared" ref="CUZ5" si="203">CUZ7/CUY7-1</f>
        <v>-2.5183348769886038E-5</v>
      </c>
      <c r="CVA5" s="221">
        <f t="shared" ref="CVA5" si="204">CVA7/CUZ7-1</f>
        <v>6.995550829680397E-5</v>
      </c>
    </row>
    <row r="6" spans="1:2601" ht="15.75">
      <c r="A6" s="176" t="s">
        <v>293</v>
      </c>
      <c r="B6" s="69">
        <v>1900.5</v>
      </c>
      <c r="C6" s="69">
        <v>1907.5</v>
      </c>
      <c r="D6" s="69">
        <v>1917.5</v>
      </c>
      <c r="E6" s="69">
        <v>1928</v>
      </c>
      <c r="F6" s="69">
        <v>1931.5</v>
      </c>
      <c r="G6" s="69">
        <v>1932</v>
      </c>
      <c r="H6" s="69">
        <v>1935.5</v>
      </c>
      <c r="I6" s="69">
        <v>1941</v>
      </c>
      <c r="J6" s="69">
        <v>1944.5</v>
      </c>
      <c r="K6" s="69">
        <v>1934.5</v>
      </c>
      <c r="L6" s="69">
        <v>1936.5</v>
      </c>
      <c r="M6" s="69">
        <v>1943.5</v>
      </c>
      <c r="N6" s="69">
        <v>1945</v>
      </c>
      <c r="O6" s="69">
        <v>1947</v>
      </c>
      <c r="P6" s="69">
        <v>1945.5</v>
      </c>
      <c r="Q6" s="69">
        <v>1947</v>
      </c>
      <c r="R6" s="69">
        <v>1947.5</v>
      </c>
      <c r="S6" s="69">
        <v>1946</v>
      </c>
      <c r="T6" s="69">
        <v>1945</v>
      </c>
      <c r="U6" s="69">
        <v>1942.5</v>
      </c>
      <c r="V6" s="69">
        <v>1946</v>
      </c>
      <c r="W6" s="69">
        <v>1946.5</v>
      </c>
      <c r="X6" s="69">
        <v>1947.5</v>
      </c>
      <c r="Y6" s="69">
        <v>1950.5</v>
      </c>
      <c r="Z6" s="69">
        <v>1953</v>
      </c>
      <c r="AA6" s="69">
        <v>1954.5</v>
      </c>
      <c r="AB6" s="69">
        <v>1954.5</v>
      </c>
      <c r="AC6" s="69">
        <v>1957.5</v>
      </c>
      <c r="AD6" s="69">
        <v>1960</v>
      </c>
      <c r="AE6" s="69">
        <v>1962.5</v>
      </c>
      <c r="AF6" s="69">
        <v>1963.5</v>
      </c>
      <c r="AG6" s="69">
        <v>1966</v>
      </c>
      <c r="AH6" s="69">
        <v>1970</v>
      </c>
      <c r="AI6" s="69">
        <v>1977.5</v>
      </c>
      <c r="AJ6" s="69">
        <v>1978</v>
      </c>
      <c r="AK6" s="69">
        <v>1980.5</v>
      </c>
      <c r="AL6" s="69">
        <v>1975</v>
      </c>
      <c r="AM6" s="69">
        <v>1973.5</v>
      </c>
      <c r="AN6" s="69">
        <v>1981.5</v>
      </c>
      <c r="AO6" s="69">
        <v>1976</v>
      </c>
      <c r="AP6" s="69">
        <v>1981.5</v>
      </c>
      <c r="AQ6" s="69">
        <v>1983.5</v>
      </c>
      <c r="AR6" s="69">
        <v>1986.5</v>
      </c>
      <c r="AS6" s="69">
        <v>1985.5</v>
      </c>
      <c r="AT6" s="69">
        <v>1991.5</v>
      </c>
      <c r="AU6" s="69">
        <v>1989.5</v>
      </c>
      <c r="AV6" s="69">
        <v>1991.5</v>
      </c>
      <c r="AW6" s="69">
        <v>1988.5</v>
      </c>
      <c r="AX6" s="69">
        <v>1983.5</v>
      </c>
      <c r="AY6" s="69">
        <v>1989.5</v>
      </c>
      <c r="AZ6" s="69">
        <v>1990.5</v>
      </c>
      <c r="BA6" s="69">
        <v>1988.5</v>
      </c>
      <c r="BB6" s="69">
        <v>1989.5</v>
      </c>
      <c r="BC6" s="69">
        <v>1990</v>
      </c>
      <c r="BD6" s="69">
        <v>1993.5</v>
      </c>
      <c r="BE6" s="69">
        <v>1993.5</v>
      </c>
      <c r="BF6" s="69">
        <v>1994.5</v>
      </c>
      <c r="BG6" s="69">
        <v>1985.5</v>
      </c>
      <c r="BH6" s="69">
        <v>1980.5</v>
      </c>
      <c r="BI6" s="69">
        <v>1984.5</v>
      </c>
      <c r="BJ6" s="69">
        <v>1985</v>
      </c>
      <c r="BK6" s="69">
        <v>1986.5</v>
      </c>
      <c r="BL6" s="69">
        <v>1986</v>
      </c>
      <c r="BM6" s="69">
        <v>1986.5</v>
      </c>
      <c r="BN6" s="69">
        <v>1988.5</v>
      </c>
      <c r="BO6" s="69">
        <v>1987.5</v>
      </c>
      <c r="BP6" s="69">
        <v>1987.5</v>
      </c>
      <c r="BQ6" s="69">
        <v>1987</v>
      </c>
      <c r="BR6" s="69">
        <v>1986.5</v>
      </c>
      <c r="BS6" s="69">
        <v>1987.5</v>
      </c>
      <c r="BT6" s="69">
        <v>1985</v>
      </c>
      <c r="BU6" s="69">
        <v>1984</v>
      </c>
      <c r="BV6" s="69">
        <v>1970.5</v>
      </c>
      <c r="BW6" s="69">
        <v>1967.5</v>
      </c>
      <c r="BX6" s="69">
        <v>1970</v>
      </c>
      <c r="BY6" s="69">
        <v>1964</v>
      </c>
      <c r="BZ6" s="69">
        <v>1960.5</v>
      </c>
      <c r="CA6" s="69">
        <v>1963.5</v>
      </c>
      <c r="CB6" s="69">
        <v>1965.5</v>
      </c>
      <c r="CC6" s="69">
        <v>1966.5</v>
      </c>
      <c r="CD6" s="69">
        <v>1964.5</v>
      </c>
      <c r="CE6" s="69">
        <v>1962</v>
      </c>
      <c r="CF6" s="69">
        <v>1960</v>
      </c>
      <c r="CG6" s="69">
        <v>1958</v>
      </c>
      <c r="CH6" s="69">
        <v>1958.5</v>
      </c>
      <c r="CI6" s="69">
        <v>1952</v>
      </c>
      <c r="CJ6" s="69">
        <v>1945.5</v>
      </c>
      <c r="CK6" s="69">
        <v>1944.5</v>
      </c>
      <c r="CL6" s="69">
        <v>1944.5</v>
      </c>
      <c r="CM6" s="69">
        <v>1946.5</v>
      </c>
      <c r="CN6" s="69">
        <v>1943.5</v>
      </c>
      <c r="CO6" s="69">
        <v>1943</v>
      </c>
      <c r="CP6" s="69">
        <v>1943</v>
      </c>
      <c r="CQ6" s="69">
        <v>1943.5</v>
      </c>
      <c r="CR6" s="69">
        <v>1941.5</v>
      </c>
      <c r="CS6" s="69">
        <v>1938.5</v>
      </c>
      <c r="CT6" s="69">
        <v>1936.5</v>
      </c>
      <c r="CU6" s="69">
        <v>1930.5</v>
      </c>
      <c r="CV6" s="69">
        <v>1926</v>
      </c>
      <c r="CW6" s="69">
        <v>1923</v>
      </c>
      <c r="CX6" s="69">
        <v>1917.5</v>
      </c>
      <c r="CY6" s="69">
        <v>1914</v>
      </c>
      <c r="CZ6" s="69">
        <v>1910</v>
      </c>
      <c r="DA6" s="69">
        <v>1902.5</v>
      </c>
      <c r="DB6" s="69">
        <v>1895</v>
      </c>
      <c r="DC6" s="69">
        <v>1887.5</v>
      </c>
      <c r="DD6" s="69">
        <v>1874.5</v>
      </c>
      <c r="DE6" s="69">
        <v>1872</v>
      </c>
      <c r="DF6" s="69">
        <v>1867.5</v>
      </c>
      <c r="DG6" s="69">
        <v>1866</v>
      </c>
      <c r="DH6" s="69">
        <v>1864.15</v>
      </c>
      <c r="DI6" s="69">
        <v>1863.65</v>
      </c>
      <c r="DJ6" s="69">
        <v>1870.5</v>
      </c>
      <c r="DK6" s="69">
        <v>1879.5</v>
      </c>
      <c r="DL6" s="69">
        <v>1894.5</v>
      </c>
      <c r="DM6" s="69">
        <v>1914.5</v>
      </c>
      <c r="DN6" s="69">
        <v>1919.5</v>
      </c>
      <c r="DO6" s="69">
        <v>1927.5</v>
      </c>
      <c r="DP6" s="69">
        <v>1930</v>
      </c>
      <c r="DQ6" s="69">
        <v>1935.5</v>
      </c>
      <c r="DR6" s="69">
        <v>1942.5</v>
      </c>
      <c r="DS6" s="69">
        <v>1948.5</v>
      </c>
      <c r="DT6" s="69">
        <v>1957.5</v>
      </c>
      <c r="DU6" s="69">
        <v>1959.5</v>
      </c>
      <c r="DV6" s="69">
        <v>1974.5</v>
      </c>
      <c r="DW6" s="69">
        <v>1974.5</v>
      </c>
      <c r="DX6" s="69">
        <v>1982.5</v>
      </c>
      <c r="DY6" s="69">
        <v>1966.5</v>
      </c>
      <c r="DZ6" s="69">
        <v>1975</v>
      </c>
      <c r="EA6" s="69">
        <v>1970</v>
      </c>
      <c r="EB6" s="69">
        <v>1972.5</v>
      </c>
      <c r="EC6" s="69">
        <v>1975.5</v>
      </c>
      <c r="ED6" s="69">
        <v>1979</v>
      </c>
      <c r="EE6" s="69">
        <v>1986</v>
      </c>
      <c r="EF6" s="69">
        <v>1987.5</v>
      </c>
      <c r="EG6" s="69">
        <v>1976</v>
      </c>
      <c r="EH6" s="69">
        <v>1981.5</v>
      </c>
      <c r="EI6" s="69">
        <v>1986.5</v>
      </c>
      <c r="EJ6" s="69">
        <v>1986</v>
      </c>
      <c r="EK6" s="69">
        <v>1987</v>
      </c>
      <c r="EL6" s="69">
        <v>1979</v>
      </c>
      <c r="EM6" s="69">
        <v>1985.5</v>
      </c>
      <c r="EN6" s="69">
        <v>1987.5</v>
      </c>
      <c r="EO6" s="69">
        <v>1987.5</v>
      </c>
      <c r="EP6" s="69">
        <v>1987.5</v>
      </c>
      <c r="EQ6" s="69">
        <v>1988.5</v>
      </c>
      <c r="ER6" s="69">
        <v>1988</v>
      </c>
      <c r="ES6" s="69">
        <v>1988</v>
      </c>
      <c r="ET6" s="69">
        <v>1990.5</v>
      </c>
      <c r="EU6" s="69">
        <v>1989.5</v>
      </c>
      <c r="EV6" s="69">
        <v>1986.8664852634552</v>
      </c>
      <c r="EW6" s="69">
        <v>1989.4621067404371</v>
      </c>
      <c r="EX6" s="69">
        <v>1989.2178545891138</v>
      </c>
      <c r="EY6" s="69">
        <v>1991.5000589595086</v>
      </c>
      <c r="EZ6" s="69">
        <v>1990.7466470631734</v>
      </c>
      <c r="FA6" s="69">
        <v>1992.4520637333217</v>
      </c>
      <c r="FB6" s="69">
        <v>1992.609680279023</v>
      </c>
      <c r="FC6" s="69">
        <v>1991.8056915194047</v>
      </c>
      <c r="FD6" s="69">
        <v>1992.7180765135263</v>
      </c>
      <c r="FE6" s="69">
        <v>1991.5359002423729</v>
      </c>
      <c r="FF6" s="69">
        <v>1990.0952910015155</v>
      </c>
      <c r="FG6" s="69">
        <v>1990.7690632398687</v>
      </c>
      <c r="FH6" s="69">
        <v>1992.1178075056459</v>
      </c>
      <c r="FI6" s="69">
        <v>1992.5280070276181</v>
      </c>
      <c r="FJ6" s="69">
        <v>1991.430478969366</v>
      </c>
      <c r="FK6" s="69">
        <v>1991.5323785376418</v>
      </c>
      <c r="FL6" s="69">
        <v>1991.8793826849535</v>
      </c>
      <c r="FM6" s="69">
        <v>1991.5739954006353</v>
      </c>
      <c r="FN6" s="69">
        <v>1992.8605628315099</v>
      </c>
      <c r="FO6" s="69">
        <v>1993.5145767537877</v>
      </c>
      <c r="FP6" s="69">
        <v>1990.2697769440529</v>
      </c>
      <c r="FQ6" s="69">
        <v>1993.5041747311093</v>
      </c>
      <c r="FR6" s="69">
        <v>1994.1917250294912</v>
      </c>
      <c r="FS6" s="69">
        <v>1995.8086603019401</v>
      </c>
      <c r="FT6" s="69">
        <v>1997.3150296491208</v>
      </c>
      <c r="FU6" s="69">
        <v>1993.5786653715963</v>
      </c>
      <c r="FV6" s="69">
        <v>1986.8788051810925</v>
      </c>
      <c r="FW6" s="69">
        <v>1989.0354439699806</v>
      </c>
      <c r="FX6" s="69">
        <v>1992.6383616143362</v>
      </c>
      <c r="FY6" s="69">
        <v>1993.0170153699091</v>
      </c>
      <c r="FZ6" s="69">
        <v>1994.0227704689789</v>
      </c>
      <c r="GA6" s="69">
        <v>1995.2102701722556</v>
      </c>
      <c r="GB6" s="69">
        <v>1994.5975361512733</v>
      </c>
      <c r="GC6" s="69">
        <v>1996.360632260717</v>
      </c>
      <c r="GD6" s="69">
        <v>1997.0184577265729</v>
      </c>
      <c r="GE6" s="69">
        <v>1993.0255109627738</v>
      </c>
      <c r="GF6" s="69">
        <v>1997.1950821487956</v>
      </c>
      <c r="GG6" s="69">
        <v>1996.7237739323034</v>
      </c>
      <c r="GH6" s="69">
        <v>1996.5</v>
      </c>
      <c r="GI6" s="69">
        <v>1996.5</v>
      </c>
      <c r="GJ6" s="69">
        <v>1998</v>
      </c>
      <c r="GK6" s="69">
        <v>1997</v>
      </c>
      <c r="GL6" s="69">
        <v>1997.5</v>
      </c>
      <c r="GM6" s="69">
        <v>1996</v>
      </c>
      <c r="GN6" s="69">
        <v>1995.5</v>
      </c>
      <c r="GO6" s="69">
        <v>1996.5</v>
      </c>
      <c r="GP6" s="69">
        <v>1996</v>
      </c>
      <c r="GQ6" s="69">
        <v>1995.5</v>
      </c>
      <c r="GR6" s="69">
        <v>1992</v>
      </c>
      <c r="GS6" s="69">
        <v>1992.5</v>
      </c>
      <c r="GT6" s="69">
        <v>1994</v>
      </c>
      <c r="GU6" s="69">
        <v>1994</v>
      </c>
      <c r="GV6" s="69">
        <v>1994</v>
      </c>
      <c r="GW6" s="69">
        <v>1993</v>
      </c>
      <c r="GX6" s="69">
        <v>1992.5</v>
      </c>
      <c r="GY6" s="69">
        <v>1994</v>
      </c>
      <c r="GZ6" s="69">
        <v>1991.5</v>
      </c>
      <c r="HA6" s="69">
        <v>1993</v>
      </c>
      <c r="HB6" s="69">
        <v>1993.5</v>
      </c>
      <c r="HC6" s="69">
        <v>1994</v>
      </c>
      <c r="HD6" s="69">
        <v>1993.5</v>
      </c>
      <c r="HE6" s="69">
        <v>1993.5</v>
      </c>
      <c r="HF6" s="69">
        <v>1993</v>
      </c>
      <c r="HG6" s="69">
        <v>1994</v>
      </c>
      <c r="HH6" s="69">
        <v>1992</v>
      </c>
      <c r="HI6" s="69">
        <v>1994</v>
      </c>
      <c r="HJ6" s="69">
        <v>1994.5</v>
      </c>
      <c r="HK6" s="69">
        <v>1994</v>
      </c>
      <c r="HL6" s="69">
        <v>1994</v>
      </c>
      <c r="HM6" s="69">
        <v>1994</v>
      </c>
      <c r="HN6" s="69">
        <v>1993.5</v>
      </c>
      <c r="HO6" s="69">
        <v>1993.5</v>
      </c>
      <c r="HP6" s="69">
        <v>1993.9749999999999</v>
      </c>
      <c r="HQ6" s="69">
        <v>1993.5</v>
      </c>
      <c r="HR6" s="69">
        <v>1994.5</v>
      </c>
      <c r="HS6" s="69">
        <v>1994.5</v>
      </c>
      <c r="HT6" s="69">
        <v>1995.5</v>
      </c>
      <c r="HU6" s="69">
        <v>1995</v>
      </c>
      <c r="HV6" s="69">
        <v>1996</v>
      </c>
      <c r="HW6" s="69">
        <v>1995</v>
      </c>
      <c r="HX6" s="69">
        <v>1996.5</v>
      </c>
      <c r="HY6" s="69">
        <v>1997</v>
      </c>
      <c r="HZ6" s="69">
        <v>1998</v>
      </c>
      <c r="IA6" s="69">
        <v>1998</v>
      </c>
      <c r="IB6" s="69">
        <v>1999</v>
      </c>
      <c r="IC6" s="69">
        <v>1999</v>
      </c>
      <c r="ID6" s="69">
        <v>1999</v>
      </c>
      <c r="IE6" s="69">
        <v>1999</v>
      </c>
      <c r="IF6" s="69">
        <v>2000</v>
      </c>
      <c r="IG6" s="69">
        <v>1999</v>
      </c>
      <c r="IH6" s="69">
        <v>1998</v>
      </c>
      <c r="II6" s="69">
        <v>1997</v>
      </c>
      <c r="IJ6" s="69">
        <v>1997.5</v>
      </c>
      <c r="IK6" s="69">
        <v>1997.5</v>
      </c>
      <c r="IL6" s="69">
        <v>1997</v>
      </c>
      <c r="IM6" s="69">
        <v>1996</v>
      </c>
      <c r="IN6" s="69">
        <v>1996</v>
      </c>
      <c r="IO6" s="69">
        <v>1997</v>
      </c>
      <c r="IP6" s="69">
        <v>1997</v>
      </c>
      <c r="IQ6" s="69">
        <v>1997</v>
      </c>
      <c r="IR6" s="69">
        <v>1996.5</v>
      </c>
      <c r="IS6" s="69">
        <v>1996.5</v>
      </c>
      <c r="IT6" s="69">
        <v>1997.5</v>
      </c>
      <c r="IU6" s="69">
        <v>1997.5</v>
      </c>
      <c r="IV6" s="69">
        <v>1999</v>
      </c>
      <c r="IW6" s="69">
        <v>2000</v>
      </c>
      <c r="IX6" s="69">
        <v>2000</v>
      </c>
      <c r="IY6" s="69">
        <v>1999</v>
      </c>
      <c r="IZ6" s="69">
        <v>2001</v>
      </c>
      <c r="JA6" s="69">
        <v>2001.5</v>
      </c>
      <c r="JB6" s="69">
        <v>2001.5</v>
      </c>
      <c r="JC6" s="69">
        <v>2003.5</v>
      </c>
      <c r="JD6" s="69">
        <v>2007</v>
      </c>
      <c r="JE6" s="69">
        <v>2008.5</v>
      </c>
      <c r="JF6" s="69">
        <v>2009</v>
      </c>
      <c r="JG6" s="69">
        <v>2008.5</v>
      </c>
      <c r="JH6" s="69">
        <v>2007.5</v>
      </c>
      <c r="JI6" s="69">
        <v>2008</v>
      </c>
      <c r="JJ6" s="69">
        <v>2008</v>
      </c>
      <c r="JK6" s="69">
        <v>2009</v>
      </c>
      <c r="JL6" s="69">
        <v>2009.5</v>
      </c>
      <c r="JM6" s="69">
        <v>2011</v>
      </c>
      <c r="JN6" s="69">
        <v>2011.5</v>
      </c>
      <c r="JO6" s="69">
        <v>2011.5</v>
      </c>
      <c r="JP6" s="69">
        <v>2015</v>
      </c>
      <c r="JQ6" s="69">
        <v>2018.5</v>
      </c>
      <c r="JR6" s="69">
        <v>2019</v>
      </c>
      <c r="JS6" s="69">
        <v>2019.5</v>
      </c>
      <c r="JT6" s="69">
        <v>2020.5</v>
      </c>
      <c r="JU6" s="69">
        <v>2022.5</v>
      </c>
      <c r="JV6" s="69">
        <v>2022.5</v>
      </c>
      <c r="JW6" s="69">
        <v>2026</v>
      </c>
      <c r="JX6" s="69">
        <v>2027.5</v>
      </c>
      <c r="JY6" s="69">
        <v>2033.5</v>
      </c>
      <c r="JZ6" s="69">
        <v>2033</v>
      </c>
      <c r="KA6" s="69">
        <v>2035</v>
      </c>
      <c r="KB6" s="69">
        <v>2037</v>
      </c>
      <c r="KC6" s="69">
        <v>2038.5</v>
      </c>
      <c r="KD6" s="69">
        <v>2039</v>
      </c>
      <c r="KE6" s="69">
        <v>2032.5</v>
      </c>
      <c r="KF6" s="69">
        <v>2037.5</v>
      </c>
      <c r="KG6" s="69">
        <v>2037.5</v>
      </c>
      <c r="KH6" s="69">
        <v>2044</v>
      </c>
      <c r="KI6" s="69">
        <v>2044.5</v>
      </c>
      <c r="KJ6" s="69">
        <v>2048.5</v>
      </c>
      <c r="KK6" s="69">
        <v>2050</v>
      </c>
      <c r="KL6" s="69">
        <v>2050</v>
      </c>
      <c r="KM6" s="69">
        <v>2047.5</v>
      </c>
      <c r="KN6" s="69">
        <v>2046.5</v>
      </c>
      <c r="KO6" s="69">
        <v>2044</v>
      </c>
      <c r="KP6" s="69">
        <v>2047.5</v>
      </c>
      <c r="KQ6" s="69">
        <v>2049</v>
      </c>
      <c r="KR6" s="69">
        <v>2047.5</v>
      </c>
      <c r="KS6" s="69">
        <v>2049.5</v>
      </c>
      <c r="KT6" s="69">
        <v>2049</v>
      </c>
      <c r="KU6" s="69">
        <v>2050</v>
      </c>
      <c r="KV6" s="69">
        <v>2052</v>
      </c>
      <c r="KW6" s="69">
        <v>2052.5</v>
      </c>
      <c r="KX6" s="69">
        <v>2052.5</v>
      </c>
      <c r="KY6" s="69">
        <v>2051.5</v>
      </c>
      <c r="KZ6" s="69">
        <v>2051</v>
      </c>
      <c r="LA6" s="69">
        <v>2050</v>
      </c>
      <c r="LB6" s="69">
        <v>2051.5</v>
      </c>
      <c r="LC6" s="69">
        <v>2045.5</v>
      </c>
      <c r="LD6" s="69">
        <v>2040.5</v>
      </c>
      <c r="LE6" s="69">
        <v>2034</v>
      </c>
      <c r="LF6" s="69">
        <v>2033.5</v>
      </c>
      <c r="LG6" s="69">
        <v>2027.5</v>
      </c>
      <c r="LH6" s="69">
        <v>2024.5</v>
      </c>
      <c r="LI6" s="69">
        <v>2010</v>
      </c>
      <c r="LJ6" s="69">
        <v>2010.5</v>
      </c>
      <c r="LK6" s="69">
        <v>2005.5</v>
      </c>
      <c r="LL6" s="69">
        <v>2001.5</v>
      </c>
      <c r="LM6" s="69">
        <v>1996</v>
      </c>
      <c r="LN6" s="69">
        <v>1981</v>
      </c>
      <c r="LO6" s="69">
        <v>1982.5</v>
      </c>
      <c r="LP6" s="69">
        <v>1986</v>
      </c>
      <c r="LQ6" s="69">
        <v>1998.5</v>
      </c>
      <c r="LR6" s="69">
        <v>1999.5</v>
      </c>
      <c r="LS6" s="69">
        <v>2005.5</v>
      </c>
      <c r="LT6" s="69">
        <v>2010.5</v>
      </c>
      <c r="LU6" s="69">
        <v>2015</v>
      </c>
      <c r="LV6" s="69">
        <v>2015.5</v>
      </c>
      <c r="LW6" s="69">
        <v>2017</v>
      </c>
      <c r="LX6" s="69">
        <v>2020.5</v>
      </c>
      <c r="LY6" s="69">
        <v>2022</v>
      </c>
      <c r="LZ6" s="69">
        <v>2022</v>
      </c>
      <c r="MA6" s="69">
        <v>2021.5</v>
      </c>
      <c r="MB6" s="69">
        <v>2021.5</v>
      </c>
      <c r="MC6" s="69">
        <v>2021</v>
      </c>
      <c r="MD6" s="69">
        <v>2014.5</v>
      </c>
      <c r="ME6" s="69">
        <v>2009.5</v>
      </c>
      <c r="MF6" s="69">
        <v>2010</v>
      </c>
      <c r="MG6" s="69">
        <v>2008</v>
      </c>
      <c r="MH6" s="69">
        <v>2002</v>
      </c>
      <c r="MI6" s="69">
        <v>2000</v>
      </c>
      <c r="MJ6" s="69">
        <v>2004.5</v>
      </c>
      <c r="MK6" s="69">
        <v>2002</v>
      </c>
      <c r="ML6" s="69">
        <v>2001.5</v>
      </c>
      <c r="MM6" s="69">
        <v>2000.5</v>
      </c>
      <c r="MN6" s="69">
        <v>2001</v>
      </c>
      <c r="MO6" s="69">
        <v>1999.5</v>
      </c>
      <c r="MP6" s="69">
        <v>1996.5</v>
      </c>
      <c r="MQ6" s="69">
        <v>1993.5</v>
      </c>
      <c r="MR6" s="69">
        <v>1992</v>
      </c>
      <c r="MS6" s="69">
        <v>1990.5</v>
      </c>
      <c r="MT6" s="69">
        <v>1988</v>
      </c>
      <c r="MU6" s="69">
        <v>1987.5</v>
      </c>
      <c r="MV6" s="69">
        <v>1982.5</v>
      </c>
      <c r="MW6" s="69">
        <v>1982.5</v>
      </c>
      <c r="MX6" s="69">
        <v>1980.5</v>
      </c>
      <c r="MY6" s="69">
        <v>1975.5</v>
      </c>
      <c r="MZ6" s="69">
        <v>1971.5</v>
      </c>
      <c r="NA6" s="69">
        <v>1970</v>
      </c>
      <c r="NB6" s="69">
        <v>1966.5</v>
      </c>
      <c r="NC6" s="69">
        <v>1963.5</v>
      </c>
      <c r="ND6" s="69">
        <v>1955.5</v>
      </c>
      <c r="NE6" s="69">
        <v>1950.5</v>
      </c>
      <c r="NF6" s="69">
        <v>1949.5</v>
      </c>
      <c r="NG6" s="69">
        <v>1946.5</v>
      </c>
      <c r="NH6" s="69">
        <v>1945</v>
      </c>
      <c r="NI6" s="69">
        <v>1944.5</v>
      </c>
      <c r="NJ6" s="69">
        <v>1965</v>
      </c>
      <c r="NK6" s="69">
        <v>1990</v>
      </c>
      <c r="NL6" s="69">
        <v>2015</v>
      </c>
      <c r="NM6" s="69">
        <v>1997.5</v>
      </c>
      <c r="NN6" s="69">
        <v>2010</v>
      </c>
      <c r="NO6" s="69">
        <v>2013.5</v>
      </c>
      <c r="NP6" s="69">
        <v>2010</v>
      </c>
      <c r="NQ6" s="69">
        <v>2022.5</v>
      </c>
      <c r="NR6" s="69">
        <v>2024.5</v>
      </c>
      <c r="NS6" s="69">
        <v>2030</v>
      </c>
      <c r="NT6" s="69">
        <v>2040</v>
      </c>
      <c r="NU6" s="69">
        <v>2044</v>
      </c>
      <c r="NV6" s="69">
        <v>2044</v>
      </c>
      <c r="NW6" s="69">
        <v>2052.5</v>
      </c>
      <c r="NX6" s="69">
        <v>2058.5</v>
      </c>
      <c r="NY6" s="69">
        <v>2065.5</v>
      </c>
      <c r="NZ6" s="69">
        <v>2072.5</v>
      </c>
      <c r="OA6" s="69">
        <v>2077.5</v>
      </c>
      <c r="OB6" s="69">
        <v>2081.5</v>
      </c>
      <c r="OC6" s="69">
        <v>2085.5</v>
      </c>
      <c r="OD6" s="69">
        <v>2089.5</v>
      </c>
      <c r="OE6" s="69">
        <v>2102.5</v>
      </c>
      <c r="OF6" s="69">
        <v>2115.5</v>
      </c>
      <c r="OG6" s="69">
        <v>2130</v>
      </c>
      <c r="OH6" s="69">
        <v>2135.5</v>
      </c>
      <c r="OI6" s="69">
        <v>2151.5</v>
      </c>
      <c r="OJ6" s="69">
        <v>2160.5</v>
      </c>
      <c r="OK6" s="69">
        <v>2180</v>
      </c>
      <c r="OL6" s="69">
        <v>2190</v>
      </c>
      <c r="OM6" s="69">
        <v>2222.5</v>
      </c>
      <c r="ON6" s="69">
        <v>2270</v>
      </c>
      <c r="OO6" s="69">
        <v>2270</v>
      </c>
      <c r="OP6" s="69">
        <v>2260</v>
      </c>
      <c r="OQ6" s="69">
        <v>2250</v>
      </c>
      <c r="OR6" s="69">
        <v>2260</v>
      </c>
      <c r="OS6" s="69">
        <v>2250</v>
      </c>
      <c r="OT6" s="69">
        <v>2249</v>
      </c>
      <c r="OU6" s="69">
        <v>2242.5</v>
      </c>
      <c r="OV6" s="69">
        <v>2220</v>
      </c>
      <c r="OW6" s="69">
        <v>2240</v>
      </c>
      <c r="OX6" s="69">
        <v>2207.5</v>
      </c>
      <c r="OY6" s="69">
        <v>2175</v>
      </c>
      <c r="OZ6" s="69">
        <v>2207.5</v>
      </c>
      <c r="PA6" s="69">
        <v>2210</v>
      </c>
      <c r="PB6" s="69">
        <v>2222.5</v>
      </c>
      <c r="PC6" s="69">
        <v>2225.5</v>
      </c>
      <c r="PD6" s="69">
        <v>2229.5</v>
      </c>
      <c r="PE6" s="69">
        <v>2234.5</v>
      </c>
      <c r="PF6" s="69">
        <v>2238.5</v>
      </c>
      <c r="PG6" s="69">
        <v>2239.5</v>
      </c>
      <c r="PH6" s="69">
        <v>2244.5</v>
      </c>
      <c r="PI6" s="69">
        <v>2247</v>
      </c>
      <c r="PJ6" s="69">
        <v>2248</v>
      </c>
      <c r="PK6" s="69">
        <v>2250</v>
      </c>
      <c r="PL6" s="69">
        <v>2250.5</v>
      </c>
      <c r="PM6" s="69">
        <v>2250.5</v>
      </c>
      <c r="PN6" s="69">
        <v>2253.5</v>
      </c>
      <c r="PO6" s="69">
        <v>2262</v>
      </c>
      <c r="PP6" s="69">
        <v>2264.5</v>
      </c>
      <c r="PQ6" s="69">
        <v>2269.5</v>
      </c>
      <c r="PR6" s="69">
        <v>2275</v>
      </c>
      <c r="PS6" s="69">
        <v>2282.5</v>
      </c>
      <c r="PT6" s="69">
        <v>2287.5</v>
      </c>
      <c r="PU6" s="69">
        <v>2290</v>
      </c>
      <c r="PV6" s="69">
        <v>2290</v>
      </c>
      <c r="PW6" s="69">
        <v>2283.5</v>
      </c>
      <c r="PX6" s="69">
        <v>2270</v>
      </c>
      <c r="PY6" s="69">
        <v>2277.5</v>
      </c>
      <c r="PZ6" s="69">
        <v>2272.5</v>
      </c>
      <c r="QA6" s="69">
        <v>2275.5</v>
      </c>
      <c r="QB6" s="69">
        <v>2273.5</v>
      </c>
      <c r="QC6" s="69">
        <v>2280.5</v>
      </c>
      <c r="QD6" s="69">
        <v>2296</v>
      </c>
      <c r="QE6" s="69">
        <v>2299.5</v>
      </c>
      <c r="QF6" s="69">
        <v>2311.5</v>
      </c>
      <c r="QG6" s="69">
        <v>2330</v>
      </c>
      <c r="QH6" s="69">
        <v>2332.5</v>
      </c>
      <c r="QI6" s="69">
        <v>2337.5</v>
      </c>
      <c r="QJ6" s="69">
        <v>2342.5</v>
      </c>
      <c r="QK6" s="69">
        <v>2349.5</v>
      </c>
      <c r="QL6" s="69">
        <v>2354.5</v>
      </c>
      <c r="QM6" s="69">
        <v>2372.5</v>
      </c>
      <c r="QN6" s="69">
        <v>2395</v>
      </c>
      <c r="QO6" s="69">
        <v>2390</v>
      </c>
      <c r="QP6" s="69">
        <v>2396.5</v>
      </c>
      <c r="QQ6" s="69">
        <v>2400.5</v>
      </c>
      <c r="QR6" s="69">
        <v>2412.5</v>
      </c>
      <c r="QS6" s="69">
        <v>2425.5</v>
      </c>
      <c r="QT6" s="69">
        <v>2445</v>
      </c>
      <c r="QU6" s="69">
        <v>2480</v>
      </c>
      <c r="QV6" s="69">
        <v>2560</v>
      </c>
      <c r="QW6" s="69">
        <v>2450</v>
      </c>
      <c r="QX6" s="69">
        <v>2460</v>
      </c>
      <c r="QY6" s="69">
        <v>2440</v>
      </c>
      <c r="QZ6" s="69">
        <v>2435</v>
      </c>
      <c r="RA6" s="69">
        <v>2436.5</v>
      </c>
      <c r="RB6" s="69">
        <v>2440</v>
      </c>
      <c r="RC6" s="69">
        <v>2443.5</v>
      </c>
      <c r="RD6" s="69">
        <v>2455</v>
      </c>
      <c r="RE6" s="69">
        <v>2467.5</v>
      </c>
      <c r="RF6" s="69">
        <v>2467.5</v>
      </c>
      <c r="RG6" s="69">
        <v>2467.5</v>
      </c>
      <c r="RH6" s="69">
        <v>2465.5</v>
      </c>
      <c r="RI6" s="69">
        <v>2467.5</v>
      </c>
      <c r="RJ6" s="69">
        <v>2469.5</v>
      </c>
      <c r="RK6" s="69">
        <v>2473.5</v>
      </c>
      <c r="RL6" s="69">
        <v>2474.5</v>
      </c>
      <c r="RM6" s="69">
        <v>2478.5</v>
      </c>
      <c r="RN6" s="69">
        <v>2476.5</v>
      </c>
      <c r="RO6" s="69">
        <v>2480</v>
      </c>
      <c r="RP6" s="69">
        <v>2481.5</v>
      </c>
      <c r="RQ6" s="69">
        <v>2483.5</v>
      </c>
      <c r="RR6" s="69">
        <v>2487</v>
      </c>
      <c r="RS6" s="69">
        <v>2490</v>
      </c>
      <c r="RT6" s="69">
        <v>2484</v>
      </c>
      <c r="RU6" s="69">
        <v>2492.5</v>
      </c>
      <c r="RV6" s="69">
        <v>2490</v>
      </c>
      <c r="RW6" s="69">
        <v>2490</v>
      </c>
      <c r="RX6" s="69">
        <v>2490.5</v>
      </c>
      <c r="RY6" s="69">
        <v>2491.5</v>
      </c>
      <c r="RZ6" s="69">
        <v>2490.5</v>
      </c>
      <c r="SA6" s="69">
        <v>2493.5</v>
      </c>
      <c r="SB6" s="69">
        <v>2485.5</v>
      </c>
      <c r="SC6" s="69">
        <v>2489.5</v>
      </c>
      <c r="SD6" s="78">
        <v>2494.5</v>
      </c>
      <c r="SE6" s="78">
        <v>2497</v>
      </c>
      <c r="SF6" s="78">
        <v>2497.5</v>
      </c>
      <c r="SG6" s="78">
        <v>2505.5</v>
      </c>
      <c r="SH6" s="78">
        <v>2497.5</v>
      </c>
      <c r="SI6" s="78">
        <v>2501.5</v>
      </c>
      <c r="SJ6" s="78">
        <v>2499.5</v>
      </c>
      <c r="SK6" s="78">
        <v>2497</v>
      </c>
      <c r="SL6" s="78">
        <v>2497</v>
      </c>
      <c r="SM6" s="78">
        <v>2497.5</v>
      </c>
      <c r="SN6" s="78">
        <v>2495</v>
      </c>
      <c r="SO6" s="78">
        <v>2493.5</v>
      </c>
      <c r="SP6" s="78">
        <v>2493.5</v>
      </c>
      <c r="SQ6" s="78">
        <v>2490</v>
      </c>
      <c r="SR6" s="78">
        <v>2489</v>
      </c>
      <c r="SS6" s="78">
        <v>2486</v>
      </c>
      <c r="ST6" s="78">
        <v>2483.5</v>
      </c>
      <c r="SU6" s="78">
        <v>2477.5</v>
      </c>
      <c r="SV6" s="78">
        <v>2479</v>
      </c>
      <c r="SW6" s="78">
        <v>2465</v>
      </c>
      <c r="SX6" s="78">
        <v>2456.5</v>
      </c>
      <c r="SY6" s="78">
        <v>2452.5</v>
      </c>
      <c r="SZ6" s="78">
        <v>2466.5</v>
      </c>
      <c r="TA6" s="78">
        <v>2472.5</v>
      </c>
      <c r="TB6" s="78">
        <v>2479.5</v>
      </c>
      <c r="TC6" s="78">
        <v>2478.5</v>
      </c>
      <c r="TD6" s="78">
        <v>2479</v>
      </c>
      <c r="TE6" s="78">
        <v>2480</v>
      </c>
      <c r="TF6" s="78">
        <v>2483.5</v>
      </c>
      <c r="TG6" s="78">
        <v>2486.5</v>
      </c>
      <c r="TH6" s="78">
        <v>2486.5</v>
      </c>
      <c r="TI6" s="78">
        <v>2485.5</v>
      </c>
      <c r="TJ6" s="78">
        <v>2486.5</v>
      </c>
      <c r="TK6" s="78">
        <v>2482.5</v>
      </c>
      <c r="TL6" s="78">
        <v>2483.5</v>
      </c>
      <c r="TM6" s="78">
        <v>2483.5</v>
      </c>
      <c r="TN6" s="78">
        <v>2480.5</v>
      </c>
      <c r="TO6" s="78">
        <v>2477.5</v>
      </c>
      <c r="TP6" s="78">
        <v>2472.5</v>
      </c>
      <c r="TQ6" s="78">
        <v>2469.5</v>
      </c>
      <c r="TR6" s="78">
        <v>2474.5</v>
      </c>
      <c r="TS6" s="78">
        <v>2472</v>
      </c>
      <c r="TT6" s="78">
        <v>2469.5</v>
      </c>
      <c r="TU6" s="78">
        <v>2467.5</v>
      </c>
      <c r="TV6" s="78">
        <v>2465.5</v>
      </c>
      <c r="TW6" s="78">
        <v>2459.5</v>
      </c>
      <c r="TX6" s="78">
        <v>2461.5</v>
      </c>
      <c r="TY6" s="78">
        <v>2456.5</v>
      </c>
      <c r="TZ6" s="78">
        <v>2455.5</v>
      </c>
      <c r="UA6" s="78">
        <v>2455.5</v>
      </c>
      <c r="UB6" s="78">
        <v>2459</v>
      </c>
      <c r="UC6" s="78">
        <v>2459</v>
      </c>
      <c r="UD6" s="78">
        <v>2460.5</v>
      </c>
      <c r="UE6" s="78">
        <v>2461</v>
      </c>
      <c r="UF6" s="78">
        <v>2459.5</v>
      </c>
      <c r="UG6" s="78">
        <v>2459.5</v>
      </c>
      <c r="UH6" s="78">
        <v>2459</v>
      </c>
      <c r="UI6" s="78">
        <v>2455.5</v>
      </c>
      <c r="UJ6" s="78">
        <v>2454.5</v>
      </c>
      <c r="UK6" s="78">
        <v>2451.5</v>
      </c>
      <c r="UL6" s="78">
        <v>2449.5</v>
      </c>
      <c r="UM6" s="78">
        <v>2443</v>
      </c>
      <c r="UN6" s="78">
        <v>2443</v>
      </c>
      <c r="UO6" s="78">
        <v>2437.5</v>
      </c>
      <c r="UP6" s="78">
        <v>2437.5</v>
      </c>
      <c r="UQ6" s="78">
        <v>2431.5</v>
      </c>
      <c r="UR6" s="78">
        <v>2425.5</v>
      </c>
      <c r="US6" s="78">
        <v>2417.5</v>
      </c>
      <c r="UT6" s="78">
        <v>2412.5</v>
      </c>
      <c r="UU6" s="78">
        <v>2409.5</v>
      </c>
      <c r="UV6" s="78">
        <v>2407.5</v>
      </c>
      <c r="UW6" s="78">
        <v>2406.5</v>
      </c>
      <c r="UX6" s="78">
        <v>2407</v>
      </c>
      <c r="UY6" s="78">
        <v>2412</v>
      </c>
      <c r="UZ6" s="78">
        <v>2425.5</v>
      </c>
      <c r="VA6" s="78">
        <v>2424.5</v>
      </c>
      <c r="VB6" s="78">
        <v>2424</v>
      </c>
      <c r="VC6" s="78">
        <v>2424.5</v>
      </c>
      <c r="VD6" s="78">
        <v>2421.5</v>
      </c>
      <c r="VE6" s="78">
        <v>2422.5</v>
      </c>
      <c r="VF6" s="78">
        <v>2421.5</v>
      </c>
      <c r="VG6" s="78">
        <v>2418.5</v>
      </c>
      <c r="VH6" s="78">
        <v>2420</v>
      </c>
      <c r="VI6" s="78">
        <v>2419.5</v>
      </c>
      <c r="VJ6" s="78">
        <v>2418.5</v>
      </c>
      <c r="VK6" s="78">
        <v>2416.5</v>
      </c>
      <c r="VL6" s="78">
        <v>2411.5</v>
      </c>
      <c r="VM6" s="78">
        <v>2412.5</v>
      </c>
      <c r="VN6" s="78">
        <v>2412.5</v>
      </c>
      <c r="VO6" s="78">
        <v>2412.5</v>
      </c>
      <c r="VP6" s="78">
        <v>2412.5</v>
      </c>
      <c r="VQ6" s="78">
        <v>2413.5</v>
      </c>
      <c r="VR6" s="78">
        <v>2422.5</v>
      </c>
      <c r="VS6" s="78">
        <v>2421.5</v>
      </c>
      <c r="VT6" s="78">
        <v>2420</v>
      </c>
      <c r="VU6" s="78">
        <v>2419.5</v>
      </c>
      <c r="VV6" s="78">
        <v>2418.5</v>
      </c>
      <c r="VW6" s="78">
        <v>2416.5</v>
      </c>
      <c r="VX6" s="78">
        <v>2412</v>
      </c>
      <c r="VY6" s="78">
        <v>2412.5</v>
      </c>
      <c r="VZ6" s="78">
        <v>2409</v>
      </c>
      <c r="WA6" s="78">
        <v>2404.5</v>
      </c>
      <c r="WB6" s="78">
        <v>2400.5</v>
      </c>
      <c r="WC6" s="78">
        <v>2399.5</v>
      </c>
      <c r="WD6" s="78">
        <v>2392.5</v>
      </c>
      <c r="WE6" s="78">
        <v>2392</v>
      </c>
      <c r="WF6" s="78">
        <v>2389.5</v>
      </c>
      <c r="WG6" s="78">
        <v>2381.5</v>
      </c>
      <c r="WH6" s="78">
        <v>2377.5</v>
      </c>
      <c r="WI6" s="78">
        <v>2375</v>
      </c>
      <c r="WJ6" s="78">
        <v>2374.5</v>
      </c>
      <c r="WK6" s="78">
        <v>2372.5</v>
      </c>
      <c r="WL6" s="78">
        <v>2371.5</v>
      </c>
      <c r="WM6" s="78">
        <v>2371.5</v>
      </c>
      <c r="WN6" s="78">
        <v>2365.5</v>
      </c>
      <c r="WO6" s="78">
        <v>2363</v>
      </c>
      <c r="WP6" s="78">
        <v>2362</v>
      </c>
      <c r="WQ6" s="78">
        <v>2360</v>
      </c>
      <c r="WR6" s="78">
        <v>2362</v>
      </c>
      <c r="WS6" s="78">
        <v>2363.5</v>
      </c>
      <c r="WT6" s="78">
        <v>2371.5</v>
      </c>
      <c r="WU6" s="78">
        <v>2354.5</v>
      </c>
      <c r="WV6" s="78">
        <v>2351.5</v>
      </c>
      <c r="WW6" s="78">
        <v>2351.5</v>
      </c>
      <c r="WX6" s="78">
        <v>2355.5</v>
      </c>
      <c r="WY6" s="78">
        <v>2360</v>
      </c>
      <c r="WZ6" s="78">
        <v>2373.5</v>
      </c>
      <c r="XA6" s="78">
        <v>2397.5</v>
      </c>
      <c r="XB6" s="78">
        <v>2410</v>
      </c>
      <c r="XC6" s="78">
        <v>2405</v>
      </c>
      <c r="XD6" s="78">
        <v>2410</v>
      </c>
      <c r="XE6" s="78">
        <v>2418.5</v>
      </c>
      <c r="XF6" s="78">
        <v>2420</v>
      </c>
      <c r="XG6" s="78">
        <v>2424.5</v>
      </c>
      <c r="XH6" s="78">
        <v>2426.5</v>
      </c>
      <c r="XI6" s="78">
        <v>2427.5</v>
      </c>
      <c r="XJ6" s="78">
        <v>2431.5</v>
      </c>
      <c r="XK6" s="78">
        <v>2439.5</v>
      </c>
      <c r="XL6" s="78">
        <v>2444.5</v>
      </c>
      <c r="XM6" s="78">
        <v>2448</v>
      </c>
      <c r="XN6" s="78">
        <v>2450</v>
      </c>
      <c r="XO6" s="78">
        <v>2457.5</v>
      </c>
      <c r="XP6" s="78">
        <v>2466.5</v>
      </c>
      <c r="XQ6" s="78">
        <v>2462.5</v>
      </c>
      <c r="XR6" s="78">
        <v>2447.5</v>
      </c>
      <c r="XS6" s="78">
        <v>2449.5</v>
      </c>
      <c r="XT6" s="78">
        <v>2452</v>
      </c>
      <c r="XU6" s="78">
        <v>2444</v>
      </c>
      <c r="XV6" s="78">
        <v>2440</v>
      </c>
      <c r="XW6" s="78">
        <v>2445</v>
      </c>
      <c r="XX6" s="78">
        <v>2441.5</v>
      </c>
      <c r="XY6" s="78">
        <v>2443.5</v>
      </c>
      <c r="XZ6" s="78">
        <v>2446.5</v>
      </c>
      <c r="YA6" s="78">
        <v>2447.5</v>
      </c>
      <c r="YB6" s="78">
        <v>2445.5</v>
      </c>
      <c r="YC6" s="78">
        <v>2444.5</v>
      </c>
      <c r="YD6" s="78">
        <v>2444.5</v>
      </c>
      <c r="YE6" s="78">
        <v>2442.5</v>
      </c>
      <c r="YF6" s="78">
        <v>2437.5</v>
      </c>
      <c r="YG6" s="78">
        <v>2437</v>
      </c>
      <c r="YH6" s="78">
        <v>2434.5</v>
      </c>
      <c r="YI6" s="78">
        <v>2430.5</v>
      </c>
      <c r="YJ6" s="78">
        <v>2429.5</v>
      </c>
      <c r="YK6" s="78">
        <v>2432.5</v>
      </c>
      <c r="YL6" s="78">
        <v>2434.5</v>
      </c>
      <c r="YM6" s="78">
        <v>2438</v>
      </c>
      <c r="YN6" s="78">
        <v>2438.5</v>
      </c>
      <c r="YO6" s="78">
        <v>2442</v>
      </c>
      <c r="YP6" s="78">
        <v>2442.5</v>
      </c>
      <c r="YQ6" s="78">
        <v>2447.5</v>
      </c>
      <c r="YR6" s="78">
        <v>2452.5</v>
      </c>
      <c r="YS6" s="78">
        <v>2458</v>
      </c>
      <c r="YT6" s="78">
        <v>2458</v>
      </c>
      <c r="YU6" s="78">
        <v>2460</v>
      </c>
      <c r="YV6" s="78">
        <v>2461.5</v>
      </c>
      <c r="YW6" s="78">
        <v>2478.5</v>
      </c>
      <c r="YX6" s="78">
        <v>2480.5</v>
      </c>
      <c r="YY6" s="78">
        <v>2468.5</v>
      </c>
      <c r="YZ6" s="78">
        <v>2465</v>
      </c>
      <c r="ZA6" s="78">
        <v>2468.5</v>
      </c>
      <c r="ZB6" s="78">
        <v>2471.5</v>
      </c>
      <c r="ZC6" s="78">
        <v>2469.5</v>
      </c>
      <c r="ZD6" s="78">
        <v>2462.5</v>
      </c>
      <c r="ZE6" s="78">
        <v>2463.5</v>
      </c>
      <c r="ZF6" s="78">
        <v>2464.5</v>
      </c>
      <c r="ZG6" s="78">
        <v>2465.5</v>
      </c>
      <c r="ZH6" s="78">
        <v>2467.5</v>
      </c>
      <c r="ZI6" s="78">
        <v>2464.5</v>
      </c>
      <c r="ZJ6" s="78">
        <v>2464.5</v>
      </c>
      <c r="ZK6" s="78">
        <v>2464</v>
      </c>
      <c r="ZL6" s="78">
        <v>2462.5</v>
      </c>
      <c r="ZM6" s="78">
        <v>2462.5</v>
      </c>
      <c r="ZN6" s="78">
        <v>2462.5</v>
      </c>
      <c r="ZO6" s="78">
        <v>2463.5</v>
      </c>
      <c r="ZP6" s="78">
        <v>2462</v>
      </c>
      <c r="ZQ6" s="78">
        <v>2461.5</v>
      </c>
      <c r="ZR6" s="78">
        <v>2460</v>
      </c>
      <c r="ZS6" s="78">
        <v>2457.5</v>
      </c>
      <c r="ZT6" s="78">
        <v>2458.5</v>
      </c>
      <c r="ZU6" s="78">
        <v>2458</v>
      </c>
      <c r="ZV6" s="78">
        <v>2455.5</v>
      </c>
      <c r="ZW6" s="78">
        <v>2456.5</v>
      </c>
      <c r="ZX6" s="78">
        <v>2458.5</v>
      </c>
      <c r="ZY6" s="78">
        <v>2456.5</v>
      </c>
      <c r="ZZ6" s="78">
        <v>2457.5</v>
      </c>
      <c r="AAA6" s="78">
        <v>2456.5</v>
      </c>
      <c r="AAB6" s="78">
        <v>2456.5</v>
      </c>
      <c r="AAC6" s="78">
        <v>2457.5</v>
      </c>
      <c r="AAD6" s="78">
        <v>2456.5</v>
      </c>
      <c r="AAE6" s="78">
        <v>2457.5</v>
      </c>
      <c r="AAF6" s="78">
        <v>2457.5</v>
      </c>
      <c r="AAG6" s="78">
        <v>2457</v>
      </c>
      <c r="AAH6" s="78">
        <v>2456.5</v>
      </c>
      <c r="AAI6" s="78">
        <v>2454</v>
      </c>
      <c r="AAJ6" s="78">
        <v>2454.5</v>
      </c>
      <c r="AAK6" s="78">
        <v>2452.5</v>
      </c>
      <c r="AAL6" s="78">
        <v>2452.5</v>
      </c>
      <c r="AAM6" s="78">
        <v>2452.5</v>
      </c>
      <c r="AAN6" s="78">
        <v>2447</v>
      </c>
      <c r="AAO6" s="78">
        <v>2448.5</v>
      </c>
      <c r="AAP6" s="78">
        <v>2446</v>
      </c>
      <c r="AAQ6" s="78">
        <v>2445.5</v>
      </c>
      <c r="AAR6" s="78">
        <v>2443.5</v>
      </c>
      <c r="AAS6" s="78">
        <v>2443.5</v>
      </c>
      <c r="AAT6" s="78">
        <v>2444.5</v>
      </c>
      <c r="AAU6" s="78">
        <v>2445.5</v>
      </c>
      <c r="AAV6" s="78">
        <v>2445</v>
      </c>
      <c r="AAW6" s="78">
        <v>2446.5</v>
      </c>
      <c r="AAX6" s="78">
        <v>2446.5</v>
      </c>
      <c r="AAY6" s="78">
        <v>2445.5</v>
      </c>
      <c r="AAZ6" s="78">
        <v>2445.5</v>
      </c>
      <c r="ABA6" s="78">
        <v>2443.5</v>
      </c>
      <c r="ABB6" s="78">
        <v>2443.5</v>
      </c>
      <c r="ABC6" s="78">
        <v>2441</v>
      </c>
      <c r="ABD6" s="78">
        <v>2438.5</v>
      </c>
      <c r="ABE6" s="78">
        <v>2438.5</v>
      </c>
      <c r="ABF6" s="78">
        <v>2437.5</v>
      </c>
      <c r="ABG6" s="78">
        <v>2437.5</v>
      </c>
      <c r="ABH6" s="78">
        <v>2437.5</v>
      </c>
      <c r="ABI6" s="78">
        <v>2435.5</v>
      </c>
      <c r="ABJ6" s="78">
        <v>2430.5</v>
      </c>
      <c r="ABK6" s="78">
        <v>2428.5</v>
      </c>
      <c r="ABL6" s="78">
        <v>2427.5</v>
      </c>
      <c r="ABM6" s="78">
        <v>2428</v>
      </c>
      <c r="ABN6" s="78">
        <v>2427.5</v>
      </c>
      <c r="ABO6" s="78">
        <v>2427.5</v>
      </c>
      <c r="ABP6" s="78">
        <v>2429.5</v>
      </c>
      <c r="ABQ6" s="78">
        <v>2428.5</v>
      </c>
      <c r="ABR6" s="78">
        <v>2428.5</v>
      </c>
      <c r="ABS6" s="78">
        <v>2428.5</v>
      </c>
      <c r="ABT6" s="78">
        <v>2430.5</v>
      </c>
      <c r="ABU6" s="78">
        <v>2429.5</v>
      </c>
      <c r="ABV6" s="78">
        <v>2431.5</v>
      </c>
      <c r="ABW6" s="78">
        <v>2434.5</v>
      </c>
      <c r="ABX6" s="78">
        <v>2438</v>
      </c>
      <c r="ABY6" s="78">
        <v>2437</v>
      </c>
      <c r="ABZ6" s="78">
        <v>2437</v>
      </c>
      <c r="ACA6" s="78">
        <v>2437.5</v>
      </c>
      <c r="ACB6" s="78">
        <v>2436.5</v>
      </c>
      <c r="ACC6" s="78">
        <v>2434</v>
      </c>
      <c r="ACD6" s="78">
        <v>2434</v>
      </c>
      <c r="ACE6" s="78">
        <v>2427.5</v>
      </c>
      <c r="ACF6" s="78">
        <v>2427.5</v>
      </c>
      <c r="ACG6" s="78">
        <v>2424</v>
      </c>
      <c r="ACH6" s="78">
        <v>2419.5</v>
      </c>
      <c r="ACI6" s="78">
        <v>2421.5</v>
      </c>
      <c r="ACJ6" s="78">
        <v>2420.5</v>
      </c>
      <c r="ACK6" s="78">
        <v>2421.5</v>
      </c>
      <c r="ACL6" s="78">
        <v>2420.5</v>
      </c>
      <c r="ACM6" s="78">
        <v>2419</v>
      </c>
      <c r="ACN6" s="78">
        <v>2420.5</v>
      </c>
      <c r="ACO6" s="78">
        <v>2419</v>
      </c>
      <c r="ACP6" s="78">
        <v>2419</v>
      </c>
      <c r="ACQ6" s="78">
        <v>2416.5</v>
      </c>
      <c r="ACR6" s="78">
        <v>2415.5</v>
      </c>
      <c r="ACS6" s="78">
        <v>2413.5</v>
      </c>
      <c r="ACT6" s="78">
        <v>2413.5</v>
      </c>
      <c r="ACU6" s="78">
        <v>2410</v>
      </c>
      <c r="ACV6" s="78">
        <v>2408</v>
      </c>
      <c r="ACW6" s="78">
        <v>2403.5</v>
      </c>
      <c r="ACX6" s="78">
        <v>2400.5</v>
      </c>
      <c r="ACY6" s="78">
        <v>2397.5</v>
      </c>
      <c r="ACZ6" s="78">
        <v>2392.5</v>
      </c>
      <c r="ADA6" s="78">
        <v>2392.5</v>
      </c>
      <c r="ADB6" s="78">
        <v>2400</v>
      </c>
      <c r="ADC6" s="78">
        <v>2397.5</v>
      </c>
      <c r="ADD6" s="78">
        <v>2400.5</v>
      </c>
      <c r="ADE6" s="78">
        <v>2400</v>
      </c>
      <c r="ADF6" s="78">
        <v>2398.5</v>
      </c>
      <c r="ADG6" s="78">
        <v>2396</v>
      </c>
      <c r="ADH6" s="78">
        <v>2394.5</v>
      </c>
      <c r="ADI6" s="78">
        <v>2393.5</v>
      </c>
      <c r="ADJ6" s="78">
        <v>2395</v>
      </c>
      <c r="ADK6" s="78">
        <v>2395.5</v>
      </c>
      <c r="ADL6" s="78">
        <v>2395.5</v>
      </c>
      <c r="ADM6" s="78">
        <v>2395.5</v>
      </c>
      <c r="ADN6" s="78">
        <v>2395.5</v>
      </c>
      <c r="ADO6" s="78">
        <v>2396</v>
      </c>
      <c r="ADP6" s="78">
        <v>2396.5</v>
      </c>
      <c r="ADQ6" s="78">
        <v>2395.5</v>
      </c>
      <c r="ADR6" s="78">
        <v>2396.5</v>
      </c>
      <c r="ADS6" s="78">
        <v>2396.5</v>
      </c>
      <c r="ADT6" s="78">
        <v>2398.5</v>
      </c>
      <c r="ADU6" s="78">
        <v>2400.5</v>
      </c>
      <c r="ADV6" s="78">
        <v>2400.5</v>
      </c>
      <c r="ADW6" s="78">
        <v>2399</v>
      </c>
      <c r="ADX6" s="78">
        <v>2398.5</v>
      </c>
      <c r="ADY6" s="78">
        <v>2396.5</v>
      </c>
      <c r="ADZ6" s="78">
        <v>2395.5</v>
      </c>
      <c r="AEA6" s="78">
        <v>2395.5</v>
      </c>
      <c r="AEB6" s="78">
        <v>2393.5</v>
      </c>
      <c r="AEC6" s="78">
        <v>2393.5</v>
      </c>
      <c r="AED6" s="78">
        <v>2391.5</v>
      </c>
      <c r="AEE6" s="78">
        <v>2391.5</v>
      </c>
      <c r="AEF6" s="78">
        <v>2392.5</v>
      </c>
      <c r="AEG6" s="78">
        <v>2390.5</v>
      </c>
      <c r="AEH6" s="78">
        <v>2392.5</v>
      </c>
      <c r="AEI6" s="78">
        <v>2392.5</v>
      </c>
      <c r="AEJ6" s="78">
        <v>2392.5</v>
      </c>
      <c r="AEK6" s="78">
        <v>2392.5</v>
      </c>
      <c r="AEL6" s="78">
        <v>2394</v>
      </c>
      <c r="AEM6" s="78">
        <v>2394</v>
      </c>
      <c r="AEN6" s="78">
        <v>2397.5</v>
      </c>
      <c r="AEO6" s="78">
        <v>2394.5</v>
      </c>
      <c r="AEP6" s="78">
        <v>2395</v>
      </c>
      <c r="AEQ6" s="78">
        <v>2395</v>
      </c>
      <c r="AER6" s="78">
        <v>2395</v>
      </c>
      <c r="AES6" s="78">
        <v>2397</v>
      </c>
      <c r="AET6" s="78">
        <v>2397</v>
      </c>
      <c r="AEU6" s="78">
        <v>2398.5</v>
      </c>
      <c r="AEV6" s="78">
        <v>2398.5</v>
      </c>
      <c r="AEW6" s="78">
        <v>2402.5</v>
      </c>
      <c r="AEX6" s="78">
        <v>2403.5</v>
      </c>
      <c r="AEY6" s="78">
        <v>2402</v>
      </c>
      <c r="AEZ6" s="78">
        <v>2404</v>
      </c>
      <c r="AFA6" s="78">
        <v>2404</v>
      </c>
      <c r="AFB6" s="78">
        <v>2403.5</v>
      </c>
      <c r="AFC6" s="78">
        <v>2404.5</v>
      </c>
      <c r="AFD6" s="78">
        <v>2405</v>
      </c>
      <c r="AFE6" s="78">
        <v>2402.5</v>
      </c>
      <c r="AFF6" s="78">
        <v>2401.5</v>
      </c>
      <c r="AFG6" s="78">
        <v>2404.5</v>
      </c>
      <c r="AFH6" s="78">
        <v>2402</v>
      </c>
      <c r="AFI6" s="78">
        <v>2401</v>
      </c>
      <c r="AFJ6" s="78">
        <v>2403</v>
      </c>
      <c r="AFK6" s="78">
        <v>2404.5</v>
      </c>
      <c r="AFL6" s="78">
        <v>2406.5</v>
      </c>
      <c r="AFM6" s="78">
        <v>2407.5</v>
      </c>
      <c r="AFN6" s="78">
        <v>2408.5</v>
      </c>
      <c r="AFO6" s="78">
        <v>2413</v>
      </c>
      <c r="AFP6" s="78">
        <v>2414.5</v>
      </c>
      <c r="AFQ6" s="78">
        <v>2414</v>
      </c>
      <c r="AFR6" s="78">
        <v>2413</v>
      </c>
      <c r="AFS6" s="78">
        <v>2411.5</v>
      </c>
      <c r="AFT6" s="78">
        <v>2409.5</v>
      </c>
      <c r="AFU6" s="78">
        <v>2409.5</v>
      </c>
      <c r="AFV6" s="78">
        <v>2410</v>
      </c>
      <c r="AFW6" s="78">
        <v>2412</v>
      </c>
      <c r="AFX6" s="78">
        <v>2411.5</v>
      </c>
      <c r="AFY6" s="78">
        <v>2412.5</v>
      </c>
      <c r="AFZ6" s="78">
        <v>2412.5</v>
      </c>
      <c r="AGA6" s="78">
        <v>2414.5</v>
      </c>
      <c r="AGB6" s="78">
        <v>2415.5</v>
      </c>
      <c r="AGC6" s="78">
        <v>2415.5</v>
      </c>
      <c r="AGD6" s="78">
        <v>2416.5</v>
      </c>
      <c r="AGE6" s="78">
        <v>2418.5</v>
      </c>
      <c r="AGF6" s="78">
        <v>2424</v>
      </c>
      <c r="AGG6" s="78">
        <v>2427</v>
      </c>
      <c r="AGH6" s="78">
        <v>2437.5</v>
      </c>
      <c r="AGI6" s="78">
        <v>2447.5</v>
      </c>
      <c r="AGJ6" s="78">
        <v>2467.5</v>
      </c>
      <c r="AGK6" s="78">
        <v>2465</v>
      </c>
      <c r="AGL6" s="78">
        <v>2470.5</v>
      </c>
      <c r="AGM6" s="78">
        <v>2467.5</v>
      </c>
      <c r="AGN6" s="78">
        <v>2465.5</v>
      </c>
      <c r="AGO6" s="78">
        <v>2465</v>
      </c>
      <c r="AGP6" s="78">
        <v>2462.5</v>
      </c>
      <c r="AGQ6" s="78">
        <v>2463.5</v>
      </c>
      <c r="AGR6" s="78">
        <v>2463.5</v>
      </c>
      <c r="AGS6" s="78">
        <v>2464.5</v>
      </c>
      <c r="AGT6" s="78">
        <v>2463.5</v>
      </c>
      <c r="AGU6" s="78">
        <v>2464.5</v>
      </c>
      <c r="AGV6" s="78">
        <v>2464.5</v>
      </c>
      <c r="AGW6" s="78">
        <v>2464.5</v>
      </c>
      <c r="AGX6" s="78">
        <v>2460</v>
      </c>
      <c r="AGY6" s="78">
        <v>2462.5</v>
      </c>
      <c r="AGZ6" s="78">
        <v>2462.5</v>
      </c>
      <c r="AHA6" s="78">
        <v>2460</v>
      </c>
      <c r="AHB6" s="78">
        <v>2463.5</v>
      </c>
      <c r="AHC6" s="78">
        <v>2467.5</v>
      </c>
      <c r="AHD6" s="78">
        <v>2466.5</v>
      </c>
      <c r="AHE6" s="78">
        <v>2466.5</v>
      </c>
      <c r="AHF6" s="78">
        <v>2466.5</v>
      </c>
      <c r="AHG6" s="78">
        <v>2465.5</v>
      </c>
      <c r="AHH6" s="78">
        <v>2465</v>
      </c>
      <c r="AHI6" s="78">
        <v>2463.5</v>
      </c>
      <c r="AHJ6" s="78">
        <v>2463</v>
      </c>
      <c r="AHK6" s="78">
        <v>2460</v>
      </c>
      <c r="AHL6" s="78">
        <v>2457.5</v>
      </c>
      <c r="AHM6" s="78">
        <v>2455</v>
      </c>
      <c r="AHN6" s="78">
        <v>2456.5</v>
      </c>
      <c r="AHO6" s="78">
        <v>2455</v>
      </c>
      <c r="AHP6" s="78">
        <v>2455.5</v>
      </c>
      <c r="AHQ6" s="78">
        <v>2458</v>
      </c>
      <c r="AHR6" s="78">
        <v>2460</v>
      </c>
      <c r="AHS6" s="78">
        <v>2460.5</v>
      </c>
      <c r="AHT6" s="78">
        <v>2467.5</v>
      </c>
      <c r="AHU6" s="78">
        <v>2466</v>
      </c>
      <c r="AHV6" s="78">
        <v>2468.5</v>
      </c>
      <c r="AHW6" s="78">
        <v>2468.5</v>
      </c>
      <c r="AHX6" s="78">
        <v>2471.5</v>
      </c>
      <c r="AHY6" s="78">
        <v>2471.5</v>
      </c>
      <c r="AHZ6" s="78">
        <v>2470.5</v>
      </c>
      <c r="AIA6" s="78">
        <v>2474.5</v>
      </c>
      <c r="AIB6" s="78">
        <v>2472.5</v>
      </c>
      <c r="AIC6" s="78">
        <v>2476.5</v>
      </c>
      <c r="AID6" s="78">
        <v>2473.5</v>
      </c>
      <c r="AIE6" s="78">
        <v>2474.5</v>
      </c>
      <c r="AIF6" s="78">
        <v>2473.5</v>
      </c>
      <c r="AIG6" s="78">
        <v>2474.5</v>
      </c>
      <c r="AIH6" s="78">
        <v>2476.5</v>
      </c>
      <c r="AII6" s="78">
        <v>2477.5</v>
      </c>
      <c r="AIJ6" s="78">
        <v>2479.5</v>
      </c>
      <c r="AIK6" s="78">
        <v>2481.5</v>
      </c>
      <c r="AIL6" s="78">
        <v>2484.5</v>
      </c>
      <c r="AIM6" s="78">
        <v>2488.5</v>
      </c>
      <c r="AIN6" s="78">
        <v>2494.5</v>
      </c>
      <c r="AIO6" s="78">
        <v>2497.5</v>
      </c>
      <c r="AIP6" s="78">
        <v>2497</v>
      </c>
      <c r="AIQ6" s="78">
        <v>2503.5</v>
      </c>
      <c r="AIR6" s="78">
        <v>2506.5</v>
      </c>
      <c r="AIS6" s="78">
        <v>2517.5</v>
      </c>
      <c r="AIT6" s="78">
        <v>2525</v>
      </c>
      <c r="AIU6" s="78">
        <v>2530</v>
      </c>
      <c r="AIV6" s="78">
        <v>2528.5</v>
      </c>
      <c r="AIW6" s="78">
        <v>2541.5</v>
      </c>
      <c r="AIX6" s="78">
        <v>2547</v>
      </c>
      <c r="AIY6" s="78">
        <v>2555.5</v>
      </c>
      <c r="AIZ6" s="78">
        <v>2563.5</v>
      </c>
      <c r="AJA6" s="78">
        <v>2569</v>
      </c>
      <c r="AJB6" s="78">
        <v>2570.5</v>
      </c>
      <c r="AJC6" s="78">
        <v>2574.5</v>
      </c>
      <c r="AJD6" s="78">
        <v>2567.5</v>
      </c>
      <c r="AJE6" s="78">
        <v>2566.5</v>
      </c>
      <c r="AJF6" s="78">
        <v>2566.5</v>
      </c>
      <c r="AJG6" s="78">
        <v>2566.5</v>
      </c>
      <c r="AJH6" s="78">
        <v>2566.5</v>
      </c>
      <c r="AJI6" s="78">
        <v>2564.5</v>
      </c>
      <c r="AJJ6" s="78">
        <v>2565</v>
      </c>
      <c r="AJK6" s="78">
        <v>2566</v>
      </c>
      <c r="AJL6" s="78">
        <v>2566.5</v>
      </c>
      <c r="AJM6" s="78">
        <v>2566</v>
      </c>
      <c r="AJN6" s="78">
        <v>2564.5</v>
      </c>
      <c r="AJO6" s="78">
        <v>2563.5</v>
      </c>
      <c r="AJP6" s="78">
        <v>2564.5</v>
      </c>
      <c r="AJQ6" s="78">
        <v>2565</v>
      </c>
      <c r="AJR6" s="78">
        <v>2565</v>
      </c>
      <c r="AJS6" s="78">
        <v>2566.5</v>
      </c>
      <c r="AJT6" s="78">
        <v>2566</v>
      </c>
      <c r="AJU6" s="78">
        <v>2566.5</v>
      </c>
      <c r="AJV6" s="78">
        <v>2566.5</v>
      </c>
      <c r="AJW6" s="78">
        <v>2566.5</v>
      </c>
      <c r="AJX6" s="78">
        <v>2566.5</v>
      </c>
      <c r="AJY6" s="78">
        <v>2566.5</v>
      </c>
      <c r="AJZ6" s="78">
        <v>2566.5</v>
      </c>
      <c r="AKA6" s="78">
        <v>2567.5</v>
      </c>
      <c r="AKB6" s="78">
        <v>2566.5</v>
      </c>
      <c r="AKC6" s="78">
        <v>2566.5</v>
      </c>
      <c r="AKD6" s="78">
        <v>2566.5</v>
      </c>
      <c r="AKE6" s="78">
        <v>2567.5</v>
      </c>
      <c r="AKF6" s="78">
        <v>2567.5</v>
      </c>
      <c r="AKG6" s="78">
        <v>2571.5</v>
      </c>
      <c r="AKH6" s="78">
        <v>2571.5</v>
      </c>
      <c r="AKI6" s="78">
        <v>2571</v>
      </c>
      <c r="AKJ6" s="78">
        <v>2571</v>
      </c>
      <c r="AKK6" s="78">
        <v>2575</v>
      </c>
      <c r="AKL6" s="78">
        <v>2576.5</v>
      </c>
      <c r="AKM6" s="78">
        <v>2580.5</v>
      </c>
      <c r="AKN6" s="78">
        <v>2586</v>
      </c>
      <c r="AKO6" s="78">
        <v>2590.5</v>
      </c>
      <c r="AKP6" s="78">
        <v>2596.5</v>
      </c>
      <c r="AKQ6" s="78">
        <v>2604.5</v>
      </c>
      <c r="AKR6" s="78">
        <v>2610.5</v>
      </c>
      <c r="AKS6" s="78">
        <v>2619.5</v>
      </c>
      <c r="AKT6" s="78">
        <v>2637.5</v>
      </c>
      <c r="AKU6" s="78">
        <v>2655</v>
      </c>
      <c r="AKV6" s="78">
        <v>2644</v>
      </c>
      <c r="AKW6" s="78">
        <v>2665</v>
      </c>
      <c r="AKX6" s="78">
        <v>2635</v>
      </c>
      <c r="AKY6" s="78">
        <v>2642.5</v>
      </c>
      <c r="AKZ6" s="78">
        <v>2637.5</v>
      </c>
      <c r="ALA6" s="78">
        <v>2638.5</v>
      </c>
      <c r="ALB6" s="78">
        <v>2635.5</v>
      </c>
      <c r="ALC6" s="78">
        <v>2636.5</v>
      </c>
      <c r="ALD6" s="78">
        <v>2637.5</v>
      </c>
      <c r="ALE6" s="78">
        <v>2635.5</v>
      </c>
      <c r="ALF6" s="78">
        <v>2637.5</v>
      </c>
      <c r="ALG6" s="78">
        <v>2640</v>
      </c>
      <c r="ALH6" s="78">
        <v>2642.5</v>
      </c>
      <c r="ALI6" s="78">
        <v>2642.5</v>
      </c>
      <c r="ALJ6" s="78">
        <v>2644</v>
      </c>
      <c r="ALK6" s="78">
        <v>2645</v>
      </c>
      <c r="ALL6" s="78">
        <v>2644</v>
      </c>
      <c r="ALM6" s="78">
        <v>2648</v>
      </c>
      <c r="ALN6" s="78">
        <v>2647.5</v>
      </c>
      <c r="ALO6" s="78">
        <v>2648</v>
      </c>
      <c r="ALP6" s="78">
        <v>2652.5</v>
      </c>
      <c r="ALQ6" s="78">
        <v>2659</v>
      </c>
      <c r="ALR6" s="78">
        <v>2662.5</v>
      </c>
      <c r="ALS6" s="78">
        <v>2666.5</v>
      </c>
      <c r="ALT6" s="78">
        <v>2667.5</v>
      </c>
      <c r="ALU6" s="78">
        <v>2668</v>
      </c>
      <c r="ALV6" s="78">
        <v>2670.5</v>
      </c>
      <c r="ALW6" s="78">
        <v>2667.5</v>
      </c>
      <c r="ALX6" s="78">
        <v>2664.5</v>
      </c>
      <c r="ALY6" s="78">
        <v>2665.5</v>
      </c>
      <c r="ALZ6" s="78">
        <v>2662</v>
      </c>
      <c r="AMA6" s="78">
        <v>2655.5</v>
      </c>
      <c r="AMB6" s="78">
        <v>2652.5</v>
      </c>
      <c r="AMC6" s="78">
        <v>2649.5</v>
      </c>
      <c r="AMD6" s="78">
        <v>2647.5</v>
      </c>
      <c r="AME6" s="78">
        <v>2643.5</v>
      </c>
      <c r="AMF6" s="78">
        <v>2642.5</v>
      </c>
      <c r="AMG6" s="78">
        <v>2632.5</v>
      </c>
      <c r="AMH6" s="78">
        <v>2630</v>
      </c>
      <c r="AMI6" s="78">
        <v>2631.5</v>
      </c>
      <c r="AMJ6" s="78">
        <v>2631.5</v>
      </c>
      <c r="AMK6" s="78">
        <v>2630.5</v>
      </c>
      <c r="AML6" s="78">
        <v>2630</v>
      </c>
      <c r="AMM6" s="78">
        <v>2632.5</v>
      </c>
      <c r="AMN6" s="69">
        <v>2632.5</v>
      </c>
      <c r="AMO6" s="69">
        <v>2632.5</v>
      </c>
      <c r="AMP6" s="69">
        <v>2635.5</v>
      </c>
      <c r="AMQ6" s="78">
        <v>2634.5</v>
      </c>
      <c r="AMR6" s="78">
        <v>2632</v>
      </c>
      <c r="AMS6" s="78">
        <v>2633</v>
      </c>
      <c r="AMT6" s="78">
        <v>2635</v>
      </c>
      <c r="AMU6" s="78">
        <v>2639</v>
      </c>
      <c r="AMV6" s="78">
        <v>2637.5</v>
      </c>
      <c r="AMW6" s="78">
        <v>2637.5</v>
      </c>
      <c r="AMX6" s="78">
        <v>2637.5</v>
      </c>
      <c r="AMY6" s="78">
        <v>2637.5</v>
      </c>
      <c r="AMZ6" s="78">
        <v>2637.5</v>
      </c>
      <c r="ANA6" s="78">
        <v>2639.5</v>
      </c>
      <c r="ANB6" s="78">
        <v>2638.5</v>
      </c>
      <c r="ANC6" s="78">
        <v>2636.5</v>
      </c>
      <c r="AND6" s="78">
        <v>2636.5</v>
      </c>
      <c r="ANE6" s="78">
        <v>2635.5</v>
      </c>
      <c r="ANF6" s="78">
        <v>2634.5</v>
      </c>
      <c r="ANG6" s="78">
        <v>2634.5</v>
      </c>
      <c r="ANH6" s="78">
        <v>2634.5</v>
      </c>
      <c r="ANI6" s="78">
        <v>2634.5</v>
      </c>
      <c r="ANJ6" s="78">
        <v>2633.5</v>
      </c>
      <c r="ANK6" s="78">
        <v>2632.5</v>
      </c>
      <c r="ANL6" s="78">
        <v>2632</v>
      </c>
      <c r="ANM6" s="78">
        <v>2631.5</v>
      </c>
      <c r="ANN6" s="78">
        <v>2632.5</v>
      </c>
      <c r="ANO6" s="78">
        <v>2633</v>
      </c>
      <c r="ANP6" s="78">
        <v>2631.5</v>
      </c>
      <c r="ANQ6" s="78">
        <v>2631.5</v>
      </c>
      <c r="ANR6" s="78">
        <v>2630.5</v>
      </c>
      <c r="ANS6" s="78">
        <v>2631</v>
      </c>
      <c r="ANT6" s="78">
        <v>2632</v>
      </c>
      <c r="ANU6" s="78">
        <v>2632</v>
      </c>
      <c r="ANV6" s="78">
        <v>2632.5</v>
      </c>
      <c r="ANW6" s="78">
        <v>2633.5</v>
      </c>
      <c r="ANX6" s="78">
        <v>2632.5</v>
      </c>
      <c r="ANY6" s="78">
        <v>2633</v>
      </c>
      <c r="ANZ6" s="78">
        <v>2632.5</v>
      </c>
      <c r="AOA6" s="78">
        <v>2633</v>
      </c>
      <c r="AOB6" s="78">
        <v>2632</v>
      </c>
      <c r="AOC6" s="78">
        <v>2633</v>
      </c>
      <c r="AOD6" s="78">
        <v>2633.5</v>
      </c>
      <c r="AOE6" s="78">
        <v>2633.5</v>
      </c>
      <c r="AOF6" s="78">
        <v>2634</v>
      </c>
      <c r="AOG6" s="78">
        <v>2634</v>
      </c>
      <c r="AOH6" s="78">
        <v>2634</v>
      </c>
      <c r="AOI6" s="78">
        <v>2635</v>
      </c>
      <c r="AOJ6" s="78">
        <v>2638.5</v>
      </c>
      <c r="AOK6" s="78">
        <v>2638.5</v>
      </c>
      <c r="AOL6" s="78">
        <v>2639</v>
      </c>
      <c r="AOM6" s="78">
        <v>2639.5</v>
      </c>
      <c r="AON6" s="78">
        <v>2641</v>
      </c>
      <c r="AOO6" s="78">
        <v>2642.5</v>
      </c>
      <c r="AOP6" s="78">
        <v>2643</v>
      </c>
      <c r="AOQ6" s="78">
        <v>2643.5</v>
      </c>
      <c r="AOR6" s="78">
        <v>2644.5</v>
      </c>
      <c r="AOS6" s="78">
        <v>2644.5</v>
      </c>
      <c r="AOT6" s="78">
        <v>2644.5</v>
      </c>
      <c r="AOU6" s="78">
        <v>2644</v>
      </c>
      <c r="AOV6" s="78">
        <v>2645</v>
      </c>
      <c r="AOW6" s="78">
        <v>2643.5</v>
      </c>
      <c r="AOX6" s="78">
        <v>2644.5</v>
      </c>
      <c r="AOY6" s="78">
        <v>2644.5</v>
      </c>
      <c r="AOZ6" s="78">
        <v>2644.5</v>
      </c>
      <c r="APA6" s="78">
        <v>2644.5</v>
      </c>
      <c r="APB6" s="78">
        <v>2644.5</v>
      </c>
      <c r="APC6" s="78">
        <v>2644.5</v>
      </c>
      <c r="APD6" s="78">
        <v>2646.5</v>
      </c>
      <c r="APE6" s="78">
        <v>2647</v>
      </c>
      <c r="APF6" s="78">
        <v>2648.5</v>
      </c>
      <c r="APG6" s="78">
        <v>2648.5</v>
      </c>
      <c r="APH6" s="78">
        <v>2647.5</v>
      </c>
      <c r="API6" s="78">
        <v>2648.5</v>
      </c>
      <c r="APJ6" s="79">
        <v>2648.5</v>
      </c>
      <c r="APK6" s="79">
        <v>2649</v>
      </c>
      <c r="APL6" s="79">
        <v>2650</v>
      </c>
      <c r="APM6" s="79">
        <v>2651</v>
      </c>
      <c r="APN6" s="79">
        <v>2651.5</v>
      </c>
      <c r="APO6" s="79">
        <v>2651.5</v>
      </c>
      <c r="APP6" s="79">
        <v>2651.5</v>
      </c>
      <c r="APQ6" s="79">
        <v>2654.5</v>
      </c>
      <c r="APR6" s="79">
        <v>2654.5</v>
      </c>
      <c r="APS6" s="79">
        <v>2653.5</v>
      </c>
      <c r="APT6" s="79">
        <v>2653.5</v>
      </c>
      <c r="APU6" s="79">
        <v>2654.5</v>
      </c>
      <c r="APV6" s="79">
        <v>2654.5</v>
      </c>
      <c r="APW6" s="79">
        <v>2654.5</v>
      </c>
      <c r="APX6" s="79">
        <v>2654.5</v>
      </c>
      <c r="APY6" s="79">
        <v>2655</v>
      </c>
      <c r="APZ6" s="79">
        <v>2655.5</v>
      </c>
      <c r="AQA6" s="79">
        <v>2657.5</v>
      </c>
      <c r="AQB6" s="79">
        <v>2657.5</v>
      </c>
      <c r="AQC6" s="79">
        <v>2657.5</v>
      </c>
      <c r="AQD6" s="79">
        <v>2657</v>
      </c>
      <c r="AQE6" s="79">
        <v>2657.5</v>
      </c>
      <c r="AQF6" s="79">
        <v>2658.5</v>
      </c>
      <c r="AQG6" s="79">
        <v>2659</v>
      </c>
      <c r="AQH6" s="79">
        <v>2659</v>
      </c>
      <c r="AQI6" s="79">
        <v>2660.5</v>
      </c>
      <c r="AQJ6" s="79">
        <v>2659.5</v>
      </c>
      <c r="AQK6" s="79">
        <v>2659.5</v>
      </c>
      <c r="AQL6" s="79">
        <v>2660</v>
      </c>
      <c r="AQM6" s="79">
        <v>2660</v>
      </c>
      <c r="AQN6" s="79">
        <v>2660</v>
      </c>
      <c r="AQO6" s="79">
        <v>2660</v>
      </c>
      <c r="AQP6" s="79">
        <v>2659.5</v>
      </c>
      <c r="AQQ6" s="79">
        <v>2660</v>
      </c>
      <c r="AQR6" s="79">
        <v>2661</v>
      </c>
      <c r="AQS6" s="79">
        <v>2661.5</v>
      </c>
      <c r="AQT6" s="79">
        <v>2662</v>
      </c>
      <c r="AQU6" s="79">
        <v>2664.5</v>
      </c>
      <c r="AQV6" s="79">
        <v>2663.5</v>
      </c>
      <c r="AQW6" s="79">
        <v>2664</v>
      </c>
      <c r="AQX6" s="79">
        <v>2665.5</v>
      </c>
      <c r="AQY6" s="79">
        <v>2665.5</v>
      </c>
      <c r="AQZ6" s="79">
        <v>2666.5</v>
      </c>
      <c r="ARA6" s="79">
        <v>2667</v>
      </c>
      <c r="ARB6" s="79">
        <v>2668</v>
      </c>
      <c r="ARC6" s="79">
        <v>2666.5</v>
      </c>
      <c r="ARD6" s="79">
        <v>2665</v>
      </c>
      <c r="ARE6" s="79">
        <v>2666.5</v>
      </c>
      <c r="ARF6" s="79">
        <v>2667.5</v>
      </c>
      <c r="ARG6" s="79">
        <v>2669.5</v>
      </c>
      <c r="ARH6" s="79">
        <v>2668.5</v>
      </c>
      <c r="ARI6" s="79">
        <v>2668.5</v>
      </c>
      <c r="ARJ6" s="79">
        <v>2669</v>
      </c>
      <c r="ARK6" s="79">
        <v>2670</v>
      </c>
      <c r="ARL6" s="79">
        <v>2672.5</v>
      </c>
      <c r="ARM6" s="79">
        <v>2673.5</v>
      </c>
      <c r="ARN6" s="79">
        <v>2673.5</v>
      </c>
      <c r="ARO6" s="78">
        <v>2673.5</v>
      </c>
      <c r="ARP6" s="78">
        <v>2674.5</v>
      </c>
      <c r="ARQ6" s="78">
        <v>2673.5</v>
      </c>
      <c r="ARR6" s="78">
        <v>2673.5</v>
      </c>
      <c r="ARS6" s="78">
        <v>2674.5</v>
      </c>
      <c r="ART6" s="78">
        <v>2674.5</v>
      </c>
      <c r="ARU6" s="78">
        <v>2673.5</v>
      </c>
      <c r="ARV6" s="78">
        <v>2672.5</v>
      </c>
      <c r="ARW6" s="78">
        <v>2674</v>
      </c>
      <c r="ARX6" s="78">
        <v>2673.5</v>
      </c>
      <c r="ARY6" s="78">
        <v>2672.5</v>
      </c>
      <c r="ARZ6" s="78">
        <v>2672.5</v>
      </c>
      <c r="ASA6" s="78">
        <v>2672</v>
      </c>
      <c r="ASB6" s="78">
        <v>2673.5</v>
      </c>
      <c r="ASC6" s="78">
        <v>2673.5</v>
      </c>
      <c r="ASD6" s="78">
        <v>2674</v>
      </c>
      <c r="ASE6" s="78">
        <v>2673.5</v>
      </c>
      <c r="ASF6" s="78">
        <v>2672</v>
      </c>
      <c r="ASG6" s="78">
        <v>2672.5</v>
      </c>
      <c r="ASH6" s="78">
        <v>2671.5</v>
      </c>
      <c r="ASI6" s="78">
        <v>2670</v>
      </c>
      <c r="ASJ6" s="78">
        <v>2670</v>
      </c>
      <c r="ASK6" s="78">
        <v>2670</v>
      </c>
      <c r="ASL6" s="78">
        <v>2670</v>
      </c>
      <c r="ASM6" s="78">
        <v>2669.5</v>
      </c>
      <c r="ASN6" s="78">
        <v>2670</v>
      </c>
      <c r="ASO6" s="78">
        <v>2669.5</v>
      </c>
      <c r="ASP6" s="78">
        <v>2667.5</v>
      </c>
      <c r="ASQ6" s="78">
        <v>2668.5</v>
      </c>
      <c r="ASR6" s="78">
        <v>2668.5</v>
      </c>
      <c r="ASS6" s="78">
        <v>2668.5</v>
      </c>
      <c r="AST6" s="78">
        <v>2669</v>
      </c>
      <c r="ASU6" s="78">
        <v>2669</v>
      </c>
      <c r="ASV6" s="78">
        <v>2669.5</v>
      </c>
      <c r="ASW6" s="78">
        <v>2669</v>
      </c>
      <c r="ASX6" s="78">
        <v>2669</v>
      </c>
      <c r="ASY6" s="78">
        <v>2669</v>
      </c>
      <c r="ASZ6" s="78">
        <v>2669</v>
      </c>
      <c r="ATA6" s="78">
        <v>2671.5</v>
      </c>
      <c r="ATB6" s="78">
        <v>2671.5</v>
      </c>
      <c r="ATC6" s="78">
        <v>2673</v>
      </c>
      <c r="ATD6" s="78">
        <v>2674</v>
      </c>
      <c r="ATE6" s="78">
        <v>2674.5</v>
      </c>
      <c r="ATF6" s="78">
        <v>2674.5</v>
      </c>
      <c r="ATG6" s="78">
        <v>2677.5</v>
      </c>
      <c r="ATH6" s="78">
        <v>2683</v>
      </c>
      <c r="ATI6" s="78">
        <v>2690</v>
      </c>
      <c r="ATJ6" s="78">
        <v>2715</v>
      </c>
      <c r="ATK6" s="78">
        <v>2702.5</v>
      </c>
      <c r="ATL6" s="78">
        <v>2705</v>
      </c>
      <c r="ATM6" s="78">
        <v>2692.5</v>
      </c>
      <c r="ATN6" s="78">
        <v>2696</v>
      </c>
      <c r="ATO6" s="78">
        <v>2697.5</v>
      </c>
      <c r="ATP6" s="78">
        <v>2705</v>
      </c>
      <c r="ATQ6" s="78">
        <v>2705</v>
      </c>
      <c r="ATR6" s="78">
        <v>2702.5</v>
      </c>
      <c r="ATS6" s="78">
        <v>2705.5</v>
      </c>
      <c r="ATT6" s="78">
        <v>2705.5</v>
      </c>
      <c r="ATU6" s="78">
        <v>2705</v>
      </c>
      <c r="ATV6" s="78">
        <v>2706</v>
      </c>
      <c r="ATW6" s="78">
        <v>2707.5</v>
      </c>
      <c r="ATX6" s="78">
        <v>2705</v>
      </c>
      <c r="ATY6" s="78">
        <v>2705.5</v>
      </c>
      <c r="ATZ6" s="78">
        <v>2706</v>
      </c>
      <c r="AUA6" s="78">
        <v>2705.5</v>
      </c>
      <c r="AUB6" s="78">
        <v>2705.5</v>
      </c>
      <c r="AUC6" s="78">
        <v>2706.5</v>
      </c>
      <c r="AUD6" s="78">
        <v>2708</v>
      </c>
      <c r="AUE6" s="78">
        <v>2708.5</v>
      </c>
      <c r="AUF6" s="78">
        <v>2709.5</v>
      </c>
      <c r="AUG6" s="78">
        <v>2710.5</v>
      </c>
      <c r="AUH6" s="78">
        <v>2711.5</v>
      </c>
      <c r="AUI6" s="78">
        <v>2716.5</v>
      </c>
      <c r="AUJ6" s="78">
        <v>2717</v>
      </c>
      <c r="AUK6" s="78">
        <v>2718.5</v>
      </c>
      <c r="AUL6" s="78">
        <v>2721.5</v>
      </c>
      <c r="AUM6" s="78">
        <v>2722.5</v>
      </c>
      <c r="AUN6" s="78">
        <v>2723</v>
      </c>
      <c r="AUO6" s="78">
        <v>2724</v>
      </c>
      <c r="AUP6" s="78">
        <v>2724.5</v>
      </c>
      <c r="AUQ6" s="78">
        <v>2723.5</v>
      </c>
      <c r="AUR6" s="78">
        <v>2725</v>
      </c>
      <c r="AUS6" s="78">
        <v>2726.5</v>
      </c>
      <c r="AUT6" s="78">
        <v>2726.5</v>
      </c>
      <c r="AUU6" s="78">
        <v>2728.5</v>
      </c>
      <c r="AUV6" s="78">
        <v>2730.5</v>
      </c>
      <c r="AUW6" s="78">
        <v>2732</v>
      </c>
      <c r="AUX6" s="78">
        <v>2733</v>
      </c>
      <c r="AUY6" s="78">
        <v>2733.5</v>
      </c>
      <c r="AUZ6" s="78">
        <v>2734</v>
      </c>
      <c r="AVA6" s="78">
        <v>2736</v>
      </c>
      <c r="AVB6" s="78">
        <v>2736</v>
      </c>
      <c r="AVC6" s="78">
        <v>2735.5</v>
      </c>
      <c r="AVD6" s="78">
        <v>2736</v>
      </c>
      <c r="AVE6" s="78">
        <v>2734.5</v>
      </c>
      <c r="AVF6" s="78">
        <v>2734.5</v>
      </c>
      <c r="AVG6" s="78">
        <v>2734.5</v>
      </c>
      <c r="AVH6" s="78">
        <v>2738</v>
      </c>
      <c r="AVI6" s="78">
        <v>2738</v>
      </c>
      <c r="AVJ6" s="78">
        <v>2740</v>
      </c>
      <c r="AVK6" s="78">
        <v>2741.5</v>
      </c>
      <c r="AVL6" s="78">
        <v>2741.5</v>
      </c>
      <c r="AVM6" s="78">
        <v>2742</v>
      </c>
      <c r="AVN6" s="78">
        <v>2741.5</v>
      </c>
      <c r="AVO6" s="78">
        <v>2746</v>
      </c>
      <c r="AVP6" s="78">
        <v>2745.5</v>
      </c>
      <c r="AVQ6" s="78">
        <v>2746</v>
      </c>
      <c r="AVR6" s="78">
        <v>2747.5</v>
      </c>
      <c r="AVS6" s="78">
        <v>2749.5</v>
      </c>
      <c r="AVT6" s="78">
        <v>2750</v>
      </c>
      <c r="AVU6" s="78">
        <v>2751</v>
      </c>
      <c r="AVV6" s="78">
        <v>2752</v>
      </c>
      <c r="AVW6" s="78">
        <v>2750.5</v>
      </c>
      <c r="AVX6" s="78">
        <v>2750.5</v>
      </c>
      <c r="AVY6" s="78">
        <v>2752</v>
      </c>
      <c r="AVZ6" s="78">
        <v>2752.5</v>
      </c>
      <c r="AWA6" s="78">
        <v>2752.5</v>
      </c>
      <c r="AWB6" s="78">
        <v>2753</v>
      </c>
      <c r="AWC6" s="78">
        <v>2754</v>
      </c>
      <c r="AWD6" s="78">
        <v>2755.5</v>
      </c>
      <c r="AWE6" s="78">
        <v>2755.5</v>
      </c>
      <c r="AWF6" s="78">
        <v>2756.5</v>
      </c>
      <c r="AWG6" s="78">
        <v>2756.5</v>
      </c>
      <c r="AWH6" s="78">
        <v>2755.5</v>
      </c>
      <c r="AWI6" s="78">
        <v>2756.5</v>
      </c>
      <c r="AWJ6" s="78">
        <v>2757.5</v>
      </c>
      <c r="AWK6" s="78">
        <v>2758</v>
      </c>
      <c r="AWL6" s="78">
        <v>2758</v>
      </c>
      <c r="AWM6" s="78">
        <v>2759.5</v>
      </c>
      <c r="AWN6" s="78">
        <v>2761</v>
      </c>
      <c r="AWO6" s="78">
        <v>2761.5</v>
      </c>
      <c r="AWP6" s="78">
        <v>2761.5</v>
      </c>
      <c r="AWQ6" s="78">
        <v>2762</v>
      </c>
      <c r="AWR6" s="78">
        <v>2763.5</v>
      </c>
      <c r="AWS6" s="78">
        <v>2765</v>
      </c>
      <c r="AWT6" s="78">
        <v>2766.5</v>
      </c>
      <c r="AWU6" s="78">
        <v>2768</v>
      </c>
      <c r="AWV6" s="78">
        <v>2768</v>
      </c>
      <c r="AWW6" s="78">
        <v>2768</v>
      </c>
      <c r="AWX6" s="78">
        <v>2768.5</v>
      </c>
      <c r="AWY6" s="78">
        <v>2768.5</v>
      </c>
      <c r="AWZ6" s="78">
        <v>2768.5</v>
      </c>
      <c r="AXA6" s="78">
        <v>2768.5</v>
      </c>
      <c r="AXB6" s="78">
        <v>2769.5</v>
      </c>
      <c r="AXC6" s="78">
        <v>2768.5</v>
      </c>
      <c r="AXD6" s="78">
        <v>2769.5</v>
      </c>
      <c r="AXE6" s="78">
        <v>2769.5</v>
      </c>
      <c r="AXF6" s="78">
        <v>2770.5</v>
      </c>
      <c r="AXG6" s="78">
        <v>2771</v>
      </c>
      <c r="AXH6" s="78">
        <v>2770.5</v>
      </c>
      <c r="AXI6" s="78">
        <v>2772.5</v>
      </c>
      <c r="AXJ6" s="78">
        <v>2772.5</v>
      </c>
      <c r="AXK6" s="78">
        <v>2773.5</v>
      </c>
      <c r="AXL6" s="78">
        <v>2775.5</v>
      </c>
      <c r="AXM6" s="78">
        <v>2776.5</v>
      </c>
      <c r="AXN6" s="78">
        <v>2778.5</v>
      </c>
      <c r="AXO6" s="78">
        <v>2779.5</v>
      </c>
      <c r="AXP6" s="78">
        <v>2781.5</v>
      </c>
      <c r="AXQ6" s="78">
        <v>2783.5</v>
      </c>
      <c r="AXR6" s="78">
        <v>2783</v>
      </c>
      <c r="AXS6" s="78">
        <v>2782</v>
      </c>
      <c r="AXT6" s="78">
        <v>2782.5</v>
      </c>
      <c r="AXU6" s="78">
        <v>2783.5</v>
      </c>
      <c r="AXV6" s="78">
        <v>2784</v>
      </c>
      <c r="AXW6" s="78">
        <v>2783.5</v>
      </c>
      <c r="AXX6" s="78">
        <v>2784.5</v>
      </c>
      <c r="AXY6" s="78">
        <v>2784.5</v>
      </c>
      <c r="AXZ6" s="78">
        <v>2785.5</v>
      </c>
      <c r="AYA6" s="78">
        <v>2786</v>
      </c>
      <c r="AYB6" s="78">
        <v>2785.5</v>
      </c>
      <c r="AYC6" s="78">
        <v>2786</v>
      </c>
      <c r="AYD6" s="78">
        <v>2787.5</v>
      </c>
      <c r="AYE6" s="78">
        <v>2788.5</v>
      </c>
      <c r="AYF6" s="78">
        <v>2789</v>
      </c>
      <c r="AYG6" s="78">
        <v>2789</v>
      </c>
      <c r="AYH6" s="78">
        <v>2790.5</v>
      </c>
      <c r="AYI6" s="78">
        <v>2791</v>
      </c>
      <c r="AYJ6" s="78">
        <v>2791</v>
      </c>
      <c r="AYK6" s="78">
        <v>2791</v>
      </c>
      <c r="AYL6" s="78">
        <v>2791.5</v>
      </c>
      <c r="AYM6" s="78">
        <v>2789.3383450624101</v>
      </c>
      <c r="AYN6" s="78">
        <v>2789.2613700752372</v>
      </c>
      <c r="AYO6" s="78">
        <v>2790.6357857177863</v>
      </c>
      <c r="AYP6" s="78">
        <v>2790.8931519892503</v>
      </c>
      <c r="AYQ6" s="78">
        <v>2790.1269897281104</v>
      </c>
      <c r="AYR6" s="78">
        <v>2792.004447983144</v>
      </c>
      <c r="AYS6" s="78">
        <v>2792.4336950934885</v>
      </c>
      <c r="AYT6" s="78">
        <v>2793.5815007514811</v>
      </c>
      <c r="AYU6" s="78">
        <v>2794.2521174975554</v>
      </c>
      <c r="AYV6" s="78">
        <v>2795.8702179175466</v>
      </c>
      <c r="AYW6" s="78">
        <v>2795.8973517695686</v>
      </c>
      <c r="AYX6" s="78">
        <v>2797.7868596130206</v>
      </c>
      <c r="AYY6" s="78">
        <v>2799.1388498308979</v>
      </c>
      <c r="AYZ6" s="78">
        <v>2800.2073359625015</v>
      </c>
      <c r="AZA6" s="78">
        <v>2800.535654384742</v>
      </c>
      <c r="AZB6" s="78">
        <v>2801.7515867938901</v>
      </c>
      <c r="AZC6" s="78">
        <v>2802.9710615043268</v>
      </c>
      <c r="AZD6" s="78">
        <v>2809</v>
      </c>
      <c r="AZE6" s="78">
        <v>2811</v>
      </c>
      <c r="AZF6" s="78">
        <v>2811</v>
      </c>
      <c r="AZG6" s="78">
        <v>2813</v>
      </c>
      <c r="AZH6" s="78">
        <v>2812.5</v>
      </c>
      <c r="AZI6" s="78">
        <v>2812</v>
      </c>
      <c r="AZJ6" s="78">
        <v>2812</v>
      </c>
      <c r="AZK6" s="78">
        <v>2813.5</v>
      </c>
      <c r="AZL6" s="78">
        <v>2814.5</v>
      </c>
      <c r="AZM6" s="78">
        <v>2817.5</v>
      </c>
      <c r="AZN6" s="78">
        <v>2818</v>
      </c>
      <c r="AZO6" s="78">
        <v>2819</v>
      </c>
      <c r="AZP6" s="78">
        <v>2821.5</v>
      </c>
      <c r="AZQ6" s="78">
        <v>2822.5</v>
      </c>
      <c r="AZR6" s="78">
        <v>2823</v>
      </c>
      <c r="AZS6" s="78">
        <v>2823.5</v>
      </c>
      <c r="AZT6" s="78">
        <v>2823.5</v>
      </c>
      <c r="AZU6" s="78">
        <v>2824</v>
      </c>
      <c r="AZV6" s="78">
        <v>2825</v>
      </c>
      <c r="AZW6" s="78">
        <v>2824.5</v>
      </c>
      <c r="AZX6" s="78">
        <v>2826</v>
      </c>
      <c r="AZY6" s="78">
        <v>2827.5</v>
      </c>
      <c r="AZZ6" s="78">
        <v>2829</v>
      </c>
      <c r="BAA6" s="78">
        <v>2830.5</v>
      </c>
      <c r="BAB6" s="78">
        <v>2831.5</v>
      </c>
      <c r="BAC6" s="78">
        <v>2832.5</v>
      </c>
      <c r="BAD6" s="78">
        <v>2834</v>
      </c>
      <c r="BAE6" s="78">
        <v>2834</v>
      </c>
      <c r="BAF6" s="78">
        <v>2836.5</v>
      </c>
      <c r="BAG6" s="78">
        <v>2836.5</v>
      </c>
      <c r="BAH6" s="78">
        <v>2837.5</v>
      </c>
      <c r="BAI6" s="78">
        <v>2841.5</v>
      </c>
      <c r="BAJ6" s="78">
        <v>2842</v>
      </c>
      <c r="BAK6" s="78">
        <v>2843</v>
      </c>
      <c r="BAL6" s="78">
        <v>2845</v>
      </c>
      <c r="BAM6" s="78">
        <v>2845</v>
      </c>
      <c r="BAN6" s="78">
        <v>2845</v>
      </c>
      <c r="BAO6" s="78">
        <v>2846.5</v>
      </c>
      <c r="BAP6" s="78">
        <v>2847</v>
      </c>
      <c r="BAQ6" s="78">
        <v>2847.5</v>
      </c>
      <c r="BAR6" s="78">
        <v>2848</v>
      </c>
      <c r="BAS6" s="78">
        <v>2848</v>
      </c>
      <c r="BAT6" s="78">
        <v>2848.5</v>
      </c>
      <c r="BAU6" s="78">
        <v>2849.5</v>
      </c>
      <c r="BAV6" s="78">
        <v>2849.5</v>
      </c>
      <c r="BAW6" s="78">
        <v>2850.75</v>
      </c>
      <c r="BAX6" s="78">
        <v>2849.5</v>
      </c>
      <c r="BAY6" s="78">
        <v>2849.5</v>
      </c>
      <c r="BAZ6" s="78">
        <v>2850</v>
      </c>
      <c r="BBA6" s="78">
        <v>2850</v>
      </c>
      <c r="BBB6" s="78">
        <v>2850</v>
      </c>
      <c r="BBC6" s="78">
        <v>2851.5</v>
      </c>
      <c r="BBD6" s="78">
        <v>2851</v>
      </c>
      <c r="BBE6" s="78">
        <v>2851.5</v>
      </c>
      <c r="BBF6" s="78">
        <v>2852</v>
      </c>
      <c r="BBG6" s="78">
        <v>2853</v>
      </c>
      <c r="BBH6" s="78">
        <v>2853</v>
      </c>
      <c r="BBI6" s="78">
        <v>2853</v>
      </c>
      <c r="BBJ6" s="78">
        <v>2853.5</v>
      </c>
      <c r="BBK6" s="69">
        <v>2853.5</v>
      </c>
      <c r="BBL6" s="69">
        <v>2854.5</v>
      </c>
      <c r="BBM6" s="69">
        <v>2853.5</v>
      </c>
      <c r="BBN6" s="69">
        <v>2853.5</v>
      </c>
      <c r="BBO6" s="69">
        <v>2854.5</v>
      </c>
      <c r="BBP6" s="69">
        <v>2854</v>
      </c>
      <c r="BBQ6" s="69">
        <v>2853.75</v>
      </c>
      <c r="BBR6" s="69">
        <v>2854</v>
      </c>
      <c r="BBS6" s="69">
        <v>2854</v>
      </c>
      <c r="BBT6" s="69">
        <v>2854.5</v>
      </c>
      <c r="BBU6" s="69">
        <v>2854.5</v>
      </c>
      <c r="BBV6" s="69">
        <v>2855</v>
      </c>
      <c r="BBW6" s="69">
        <v>2854</v>
      </c>
      <c r="BBX6" s="69">
        <v>2854</v>
      </c>
      <c r="BBY6" s="69">
        <v>2854.5</v>
      </c>
      <c r="BBZ6" s="69">
        <v>2854.5</v>
      </c>
      <c r="BCA6" s="69">
        <v>2854</v>
      </c>
      <c r="BCB6" s="69">
        <v>2854.5</v>
      </c>
      <c r="BCC6" s="69">
        <v>2854.5</v>
      </c>
      <c r="BCD6" s="69">
        <v>2854.5</v>
      </c>
      <c r="BCE6" s="69">
        <v>2855</v>
      </c>
      <c r="BCF6" s="69">
        <v>2855</v>
      </c>
      <c r="BCG6" s="69">
        <v>2856</v>
      </c>
      <c r="BCH6" s="69">
        <v>2855</v>
      </c>
      <c r="BCI6" s="69">
        <v>2854</v>
      </c>
      <c r="BCJ6" s="69">
        <v>2854.5</v>
      </c>
      <c r="BCK6" s="69">
        <v>2854.5</v>
      </c>
      <c r="BCL6" s="69">
        <v>2854.5</v>
      </c>
      <c r="BCM6" s="69">
        <v>2854.5</v>
      </c>
      <c r="BCN6" s="69">
        <v>2853.5</v>
      </c>
      <c r="BCO6" s="69">
        <v>2854</v>
      </c>
      <c r="BCP6" s="69">
        <v>2854</v>
      </c>
      <c r="BCQ6" s="69">
        <v>2854</v>
      </c>
      <c r="BCR6" s="69">
        <v>2854</v>
      </c>
      <c r="BCS6" s="69">
        <v>2854.5</v>
      </c>
      <c r="BCT6" s="69">
        <v>2854.5</v>
      </c>
      <c r="BCU6" s="69">
        <v>2854.5</v>
      </c>
      <c r="BCV6" s="69">
        <v>2854.5</v>
      </c>
      <c r="BCW6" s="69">
        <v>2853.5</v>
      </c>
      <c r="BCX6" s="69">
        <v>2853.5</v>
      </c>
      <c r="BCY6" s="69">
        <v>2853</v>
      </c>
      <c r="BCZ6" s="69">
        <v>2852.5</v>
      </c>
      <c r="BDA6" s="69">
        <v>2851.5</v>
      </c>
      <c r="BDB6" s="69">
        <v>2851.5</v>
      </c>
      <c r="BDC6" s="69">
        <v>2851.5</v>
      </c>
      <c r="BDD6" s="69">
        <v>2852.5</v>
      </c>
      <c r="BDE6" s="69">
        <v>2852.5</v>
      </c>
      <c r="BDF6" s="69">
        <v>2851.5</v>
      </c>
      <c r="BDG6" s="69">
        <v>2850</v>
      </c>
      <c r="BDH6" s="69">
        <v>2851.5</v>
      </c>
      <c r="BDI6" s="69">
        <v>2851.5</v>
      </c>
      <c r="BDJ6" s="69">
        <v>2850.5</v>
      </c>
      <c r="BDK6" s="69">
        <v>2849</v>
      </c>
      <c r="BDL6" s="69">
        <v>2848.5</v>
      </c>
      <c r="BDM6" s="69">
        <v>2850.5</v>
      </c>
      <c r="BDN6" s="69">
        <v>2851.5</v>
      </c>
      <c r="BDO6" s="69">
        <v>2851.5</v>
      </c>
      <c r="BDP6" s="69">
        <v>2851.5</v>
      </c>
      <c r="BDQ6" s="69">
        <v>2851.5</v>
      </c>
      <c r="BDR6" s="69">
        <v>2851.5</v>
      </c>
      <c r="BDS6" s="69">
        <v>2851.5</v>
      </c>
      <c r="BDT6" s="69">
        <v>2851.5</v>
      </c>
      <c r="BDU6" s="69">
        <v>2851.5</v>
      </c>
      <c r="BDV6" s="69">
        <v>2851.5</v>
      </c>
      <c r="BDW6" s="69">
        <v>2851.5</v>
      </c>
      <c r="BDX6" s="69">
        <v>2851.5</v>
      </c>
      <c r="BDY6" s="69">
        <v>2851.5</v>
      </c>
      <c r="BDZ6" s="69">
        <v>2851.5</v>
      </c>
      <c r="BEA6" s="80">
        <v>2851.5</v>
      </c>
      <c r="BEB6" s="80">
        <v>2851.5</v>
      </c>
      <c r="BEC6" s="80">
        <v>2851.5</v>
      </c>
      <c r="BED6" s="80">
        <v>2851.5</v>
      </c>
      <c r="BEE6" s="80">
        <v>2851.5</v>
      </c>
      <c r="BEF6" s="80">
        <v>2851.5</v>
      </c>
      <c r="BEG6" s="80">
        <v>2851.5</v>
      </c>
      <c r="BEH6" s="80">
        <v>2851.5</v>
      </c>
      <c r="BEI6" s="80">
        <v>2851.5</v>
      </c>
      <c r="BEJ6" s="80">
        <v>2852.5</v>
      </c>
      <c r="BEK6" s="80">
        <v>2851.5</v>
      </c>
      <c r="BEL6" s="80">
        <v>2850</v>
      </c>
      <c r="BEM6" s="80">
        <v>2850</v>
      </c>
      <c r="BEN6" s="80">
        <v>2850.5</v>
      </c>
      <c r="BEO6" s="80">
        <v>2850.5</v>
      </c>
      <c r="BEP6" s="80">
        <v>2850.5</v>
      </c>
      <c r="BEQ6" s="80">
        <v>2850.5</v>
      </c>
      <c r="BER6" s="80">
        <v>2850.5</v>
      </c>
      <c r="BES6" s="80">
        <v>2850.5</v>
      </c>
      <c r="BET6" s="80">
        <v>2850.5</v>
      </c>
      <c r="BEU6" s="80">
        <v>2850.5</v>
      </c>
      <c r="BEV6" s="80">
        <v>2850.5</v>
      </c>
      <c r="BEW6" s="206">
        <v>2850.5</v>
      </c>
      <c r="BEX6" s="206">
        <v>2850.5</v>
      </c>
      <c r="BEY6" s="206">
        <v>2850.5</v>
      </c>
      <c r="BEZ6" s="206">
        <v>2850.5</v>
      </c>
      <c r="BFA6" s="206">
        <v>2850.5</v>
      </c>
      <c r="BFB6" s="206">
        <v>2850</v>
      </c>
      <c r="BFC6" s="206">
        <v>2850</v>
      </c>
      <c r="BFD6" s="206">
        <v>2851</v>
      </c>
      <c r="BFE6" s="206">
        <v>2851</v>
      </c>
      <c r="BFF6" s="206">
        <v>2851.5</v>
      </c>
      <c r="BFG6" s="206">
        <v>2851.5</v>
      </c>
      <c r="BFH6" s="206">
        <v>2851</v>
      </c>
      <c r="BFI6" s="206">
        <v>2850</v>
      </c>
      <c r="BFJ6" s="206">
        <v>2850.5</v>
      </c>
      <c r="BFK6" s="206">
        <v>2850.5</v>
      </c>
      <c r="BFL6" s="206">
        <v>2849</v>
      </c>
      <c r="BFM6" s="206">
        <v>2848.5</v>
      </c>
      <c r="BFN6" s="206">
        <v>2849</v>
      </c>
      <c r="BFO6" s="206">
        <v>2849</v>
      </c>
      <c r="BFP6" s="206">
        <v>2849</v>
      </c>
      <c r="BFQ6" s="206">
        <v>2849.5</v>
      </c>
      <c r="BFR6" s="206">
        <v>2849.5</v>
      </c>
      <c r="BFS6" s="206">
        <v>2850</v>
      </c>
      <c r="BFT6" s="206">
        <v>2850</v>
      </c>
      <c r="BFU6" s="206">
        <v>2849.5</v>
      </c>
      <c r="BFV6" s="206">
        <v>2849.5</v>
      </c>
      <c r="BFW6" s="206">
        <v>2849.5</v>
      </c>
      <c r="BFX6" s="206">
        <v>2849.5</v>
      </c>
      <c r="BFY6" s="206">
        <v>2849.5</v>
      </c>
      <c r="BFZ6" s="206">
        <v>2849.5</v>
      </c>
      <c r="BGA6" s="206">
        <v>2849.5</v>
      </c>
      <c r="BGB6" s="206">
        <v>2849.5</v>
      </c>
      <c r="BGC6" s="206">
        <v>2849.5</v>
      </c>
      <c r="BGD6" s="206">
        <v>2849.5</v>
      </c>
      <c r="BGE6" s="206">
        <v>2849.5</v>
      </c>
      <c r="BGF6" s="206">
        <v>2850</v>
      </c>
      <c r="BGG6" s="206">
        <v>2850</v>
      </c>
      <c r="BGH6" s="206">
        <v>2850</v>
      </c>
      <c r="BGI6" s="206">
        <v>2849.5</v>
      </c>
      <c r="BGJ6" s="206">
        <v>2849</v>
      </c>
      <c r="BGK6" s="206">
        <v>2849.5</v>
      </c>
      <c r="BGL6" s="206">
        <v>2849.5</v>
      </c>
      <c r="BGM6" s="206">
        <v>2849.5</v>
      </c>
      <c r="BGN6" s="206">
        <v>2848.5</v>
      </c>
      <c r="BGO6" s="206">
        <v>2848.5</v>
      </c>
      <c r="BGP6" s="206">
        <v>2849.5</v>
      </c>
      <c r="BGQ6" s="206">
        <v>2849.5</v>
      </c>
      <c r="BGR6" s="206">
        <v>2849</v>
      </c>
      <c r="BGS6" s="206">
        <v>2849</v>
      </c>
      <c r="BGT6" s="206">
        <v>2849</v>
      </c>
      <c r="BGU6" s="206">
        <v>2849</v>
      </c>
      <c r="BGV6" s="206">
        <v>2849</v>
      </c>
      <c r="BGW6" s="206">
        <v>2849</v>
      </c>
      <c r="BGX6" s="206">
        <v>2849.5</v>
      </c>
      <c r="BGY6" s="206">
        <v>2849.5</v>
      </c>
      <c r="BGZ6" s="206">
        <v>2849.5</v>
      </c>
      <c r="BHA6" s="206">
        <v>2849.5</v>
      </c>
      <c r="BHB6" s="206">
        <v>2850.5</v>
      </c>
      <c r="BHC6" s="206">
        <v>2850</v>
      </c>
      <c r="BHD6" s="206">
        <v>2849.5</v>
      </c>
      <c r="BHE6" s="206">
        <v>2849.5</v>
      </c>
      <c r="BHF6" s="206">
        <v>2849.5</v>
      </c>
      <c r="BHG6" s="206">
        <v>2849.5</v>
      </c>
      <c r="BHH6" s="206">
        <v>2849.5</v>
      </c>
      <c r="BHI6" s="206">
        <v>2849.5</v>
      </c>
      <c r="BHJ6" s="206">
        <v>2849.5</v>
      </c>
      <c r="BHK6" s="206">
        <v>2851</v>
      </c>
      <c r="BHL6" s="206">
        <v>2850</v>
      </c>
      <c r="BHM6" s="206">
        <v>2850</v>
      </c>
      <c r="BHN6" s="206">
        <v>2850</v>
      </c>
      <c r="BHO6" s="206">
        <v>2850</v>
      </c>
      <c r="BHP6" s="206">
        <v>2850</v>
      </c>
      <c r="BHQ6" s="206">
        <v>2850</v>
      </c>
      <c r="BHR6" s="206">
        <v>2850</v>
      </c>
      <c r="BHS6" s="206">
        <v>2850</v>
      </c>
      <c r="BHT6" s="206">
        <v>2850</v>
      </c>
      <c r="BHU6" s="206">
        <v>2850</v>
      </c>
      <c r="BHV6" s="206">
        <v>2850</v>
      </c>
      <c r="BHW6" s="206">
        <v>2850</v>
      </c>
      <c r="BHX6" s="206">
        <v>2850</v>
      </c>
      <c r="BHY6" s="206">
        <v>2850</v>
      </c>
      <c r="BHZ6" s="206">
        <v>2850</v>
      </c>
      <c r="BIA6" s="206">
        <v>2850</v>
      </c>
      <c r="BIB6" s="206">
        <v>2850</v>
      </c>
      <c r="BIC6" s="206">
        <v>2850</v>
      </c>
      <c r="BID6" s="206">
        <v>2850</v>
      </c>
      <c r="BIE6" s="206">
        <v>2850</v>
      </c>
      <c r="BIF6" s="206">
        <v>2850</v>
      </c>
      <c r="BIG6" s="206">
        <v>2850</v>
      </c>
      <c r="BIH6" s="206">
        <v>2851.5</v>
      </c>
      <c r="BII6" s="206">
        <v>2851.5</v>
      </c>
      <c r="BIJ6" s="206">
        <v>2851.5</v>
      </c>
      <c r="BIK6" s="206">
        <v>2851.5</v>
      </c>
      <c r="BIL6" s="206">
        <v>2851.5</v>
      </c>
      <c r="BIM6" s="206">
        <v>2851.5</v>
      </c>
      <c r="BIN6" s="206">
        <v>2851.5</v>
      </c>
      <c r="BIO6" s="206">
        <v>2851.5</v>
      </c>
      <c r="BIP6" s="206">
        <v>2849.5</v>
      </c>
      <c r="BIQ6" s="206">
        <v>2851</v>
      </c>
      <c r="BIR6" s="206">
        <v>2850.5</v>
      </c>
      <c r="BIS6" s="206">
        <v>2850.5</v>
      </c>
      <c r="BIT6" s="206">
        <v>2851</v>
      </c>
      <c r="BIU6" s="206">
        <v>2850</v>
      </c>
      <c r="BIV6" s="206">
        <v>2850</v>
      </c>
      <c r="BIW6" s="206">
        <v>2850</v>
      </c>
      <c r="BIX6" s="206">
        <v>2850</v>
      </c>
      <c r="BIY6" s="206">
        <v>2851</v>
      </c>
      <c r="BIZ6" s="206">
        <v>2851</v>
      </c>
      <c r="BJA6" s="206">
        <v>2851.5</v>
      </c>
      <c r="BJB6" s="206">
        <v>2851.5</v>
      </c>
      <c r="BJC6" s="206">
        <v>2851.5</v>
      </c>
      <c r="BJD6" s="206">
        <v>2851.5</v>
      </c>
      <c r="BJE6" s="206">
        <v>2851.5</v>
      </c>
      <c r="BJF6" s="206">
        <v>2851.5</v>
      </c>
      <c r="BJG6" s="206">
        <v>2851</v>
      </c>
      <c r="BJH6" s="206">
        <v>2851.5</v>
      </c>
      <c r="BJI6" s="206">
        <v>2851.5</v>
      </c>
      <c r="BJJ6" s="206">
        <v>2851</v>
      </c>
      <c r="BJK6" s="206">
        <v>2851</v>
      </c>
      <c r="BJL6" s="206">
        <v>2851.5</v>
      </c>
      <c r="BJM6" s="206">
        <v>2851</v>
      </c>
      <c r="BJN6" s="206">
        <v>2851.5</v>
      </c>
      <c r="BJO6" s="206">
        <v>2851.5</v>
      </c>
      <c r="BJP6" s="206">
        <v>2851.5</v>
      </c>
      <c r="BJQ6" s="206">
        <v>2850</v>
      </c>
      <c r="BJR6" s="206">
        <v>2851</v>
      </c>
      <c r="BJS6" s="206">
        <v>2851</v>
      </c>
      <c r="BJT6" s="206">
        <v>2851</v>
      </c>
      <c r="BJU6" s="206">
        <v>2851</v>
      </c>
      <c r="BJV6" s="206">
        <v>2850</v>
      </c>
      <c r="BJW6" s="206">
        <v>2849</v>
      </c>
      <c r="BJX6" s="206">
        <v>2849.5</v>
      </c>
      <c r="BJY6" s="206">
        <v>2849.5</v>
      </c>
      <c r="BJZ6" s="206">
        <v>2850</v>
      </c>
      <c r="BKA6" s="206">
        <v>2849.5</v>
      </c>
      <c r="BKB6" s="206">
        <v>2849.5</v>
      </c>
      <c r="BKC6" s="206">
        <v>2849.5</v>
      </c>
      <c r="BKD6" s="206">
        <v>2849.5</v>
      </c>
      <c r="BKE6" s="206">
        <v>2849.5</v>
      </c>
      <c r="BKF6" s="206">
        <v>2849.5</v>
      </c>
      <c r="BKG6" s="206">
        <v>2849.5</v>
      </c>
      <c r="BKH6" s="206">
        <v>2849.5</v>
      </c>
      <c r="BKI6" s="206">
        <v>2849.5</v>
      </c>
      <c r="BKJ6" s="206">
        <v>2849.5</v>
      </c>
      <c r="BKK6" s="206">
        <v>2850</v>
      </c>
      <c r="BKL6" s="206">
        <v>2848.5</v>
      </c>
      <c r="BKM6" s="206">
        <v>2849.5</v>
      </c>
      <c r="BKN6" s="206">
        <v>2850.5</v>
      </c>
      <c r="BKO6" s="206">
        <v>2851</v>
      </c>
      <c r="BKP6" s="206">
        <v>2850.5</v>
      </c>
      <c r="BKQ6" s="206">
        <v>2849.5</v>
      </c>
      <c r="BKR6" s="206">
        <v>2849.5</v>
      </c>
      <c r="BKS6" s="206">
        <v>2850</v>
      </c>
      <c r="BKT6" s="206">
        <v>2850.5</v>
      </c>
      <c r="BKU6" s="206">
        <v>2850</v>
      </c>
      <c r="BKV6" s="206">
        <v>2849.5</v>
      </c>
      <c r="BKW6" s="206">
        <v>2850</v>
      </c>
      <c r="BKX6" s="206">
        <v>2849.5</v>
      </c>
      <c r="BKY6" s="206">
        <v>2849.5</v>
      </c>
      <c r="BKZ6" s="206">
        <v>2849.5</v>
      </c>
      <c r="BLA6" s="206">
        <v>2849.5</v>
      </c>
      <c r="BLB6" s="206">
        <v>2849.5</v>
      </c>
      <c r="BLC6" s="206">
        <v>2849.5</v>
      </c>
      <c r="BLD6" s="206">
        <v>2848.5</v>
      </c>
      <c r="BLE6" s="206">
        <v>2849.5</v>
      </c>
      <c r="BLF6" s="206">
        <v>2849.5</v>
      </c>
      <c r="BLG6" s="206">
        <v>2849</v>
      </c>
      <c r="BLH6" s="206">
        <v>2849.5</v>
      </c>
      <c r="BLI6" s="206">
        <v>2849.5</v>
      </c>
      <c r="BLJ6" s="206">
        <v>2849.5</v>
      </c>
      <c r="BLK6" s="206">
        <v>2849.5</v>
      </c>
      <c r="BLL6" s="206">
        <v>2849</v>
      </c>
      <c r="BLM6" s="206">
        <v>2849.5</v>
      </c>
      <c r="BLN6" s="206">
        <v>2850</v>
      </c>
      <c r="BLO6" s="206">
        <v>2849.5</v>
      </c>
      <c r="BLP6" s="206">
        <v>2849.5</v>
      </c>
      <c r="BLQ6" s="206">
        <v>2849.5</v>
      </c>
      <c r="BLR6" s="206">
        <v>2849</v>
      </c>
      <c r="BLS6" s="206">
        <v>2849</v>
      </c>
      <c r="BLT6" s="206">
        <v>2849.5</v>
      </c>
      <c r="BLU6" s="206">
        <v>2849.5</v>
      </c>
      <c r="BLV6" s="206">
        <v>2849</v>
      </c>
      <c r="BLW6" s="206">
        <v>2849.5</v>
      </c>
      <c r="BLX6" s="206">
        <v>2849.5</v>
      </c>
      <c r="BLY6" s="206">
        <v>2849.5</v>
      </c>
      <c r="BLZ6" s="206">
        <v>2849</v>
      </c>
      <c r="BMA6" s="206">
        <v>2849.5</v>
      </c>
      <c r="BMB6" s="206">
        <v>2849.5</v>
      </c>
      <c r="BMC6" s="206">
        <v>2849</v>
      </c>
      <c r="BMD6" s="206">
        <v>2849</v>
      </c>
      <c r="BME6" s="206">
        <v>2849.5</v>
      </c>
      <c r="BMF6" s="206">
        <v>2851</v>
      </c>
      <c r="BMG6" s="206">
        <v>2850</v>
      </c>
      <c r="BMH6" s="206">
        <v>2850</v>
      </c>
      <c r="BMI6" s="206">
        <v>2849.5</v>
      </c>
      <c r="BMJ6" s="206">
        <v>2849.5</v>
      </c>
      <c r="BMK6" s="206">
        <v>2849.5</v>
      </c>
      <c r="BML6" s="206">
        <v>2850</v>
      </c>
      <c r="BMM6" s="206">
        <v>2850</v>
      </c>
      <c r="BMN6" s="206">
        <v>2850.5</v>
      </c>
      <c r="BMO6" s="206">
        <v>2851</v>
      </c>
      <c r="BMP6" s="206">
        <v>2850.5</v>
      </c>
      <c r="BMQ6" s="206">
        <v>2851</v>
      </c>
      <c r="BMR6" s="206">
        <v>2851</v>
      </c>
      <c r="BMS6" s="206">
        <v>2851</v>
      </c>
      <c r="BMT6" s="206">
        <v>2851</v>
      </c>
      <c r="BMU6" s="206">
        <v>2851</v>
      </c>
      <c r="BMV6" s="206">
        <v>2851</v>
      </c>
      <c r="BMW6" s="206">
        <v>2851</v>
      </c>
      <c r="BMX6" s="206">
        <v>2851.5</v>
      </c>
      <c r="BMY6" s="206">
        <v>2851</v>
      </c>
      <c r="BMZ6" s="206">
        <v>2851</v>
      </c>
      <c r="BNA6" s="206">
        <v>2852</v>
      </c>
      <c r="BNB6" s="206">
        <v>2852</v>
      </c>
      <c r="BNC6" s="206">
        <v>2852</v>
      </c>
      <c r="BND6" s="206">
        <v>2852</v>
      </c>
      <c r="BNE6" s="206">
        <v>2851</v>
      </c>
      <c r="BNF6" s="206">
        <v>2851</v>
      </c>
      <c r="BNG6" s="206">
        <v>2851</v>
      </c>
      <c r="BNH6" s="206">
        <v>2852</v>
      </c>
      <c r="BNI6" s="206">
        <v>2852</v>
      </c>
      <c r="BNJ6" s="206">
        <v>2852</v>
      </c>
      <c r="BNK6" s="206">
        <v>2852</v>
      </c>
      <c r="BNL6" s="206">
        <v>2852</v>
      </c>
      <c r="BNM6" s="206">
        <v>2852</v>
      </c>
      <c r="BNN6" s="206">
        <v>2851</v>
      </c>
      <c r="BNO6" s="206">
        <v>2851.5</v>
      </c>
      <c r="BNP6" s="206">
        <v>2852</v>
      </c>
      <c r="BNQ6" s="206">
        <v>2852</v>
      </c>
      <c r="BNR6" s="206">
        <v>2852</v>
      </c>
      <c r="BNS6" s="206">
        <v>2852</v>
      </c>
      <c r="BNT6" s="206">
        <v>2852</v>
      </c>
      <c r="BNU6" s="206">
        <v>2853</v>
      </c>
      <c r="BNV6" s="206">
        <v>2853</v>
      </c>
      <c r="BNW6" s="206">
        <v>2853</v>
      </c>
      <c r="BNX6" s="206">
        <v>2853</v>
      </c>
      <c r="BNY6" s="206">
        <v>2853</v>
      </c>
      <c r="BNZ6" s="206">
        <v>2853</v>
      </c>
      <c r="BOA6" s="206">
        <v>2852</v>
      </c>
      <c r="BOB6" s="206">
        <v>2852</v>
      </c>
      <c r="BOC6" s="206">
        <v>2852</v>
      </c>
      <c r="BOD6" s="206">
        <v>2852</v>
      </c>
      <c r="BOE6" s="206">
        <v>2852</v>
      </c>
      <c r="BOF6" s="206">
        <v>2852</v>
      </c>
      <c r="BOG6" s="206">
        <v>2852</v>
      </c>
      <c r="BOH6" s="206">
        <v>2852.5</v>
      </c>
      <c r="BOI6" s="206">
        <v>2852</v>
      </c>
      <c r="BOJ6" s="206">
        <v>2853</v>
      </c>
      <c r="BOK6" s="206">
        <v>2852.5</v>
      </c>
      <c r="BOL6" s="206">
        <v>2853</v>
      </c>
      <c r="BOM6" s="206">
        <v>2853</v>
      </c>
      <c r="BON6" s="206">
        <v>2853</v>
      </c>
      <c r="BOO6" s="206">
        <v>2853</v>
      </c>
      <c r="BOP6" s="206">
        <v>2853</v>
      </c>
      <c r="BOQ6" s="206">
        <v>2853</v>
      </c>
      <c r="BOR6" s="206">
        <v>2852</v>
      </c>
      <c r="BOS6" s="206">
        <v>2852.5</v>
      </c>
      <c r="BOT6" s="206">
        <v>2852</v>
      </c>
      <c r="BOU6" s="206">
        <v>2853</v>
      </c>
      <c r="BOV6" s="206">
        <v>2853</v>
      </c>
      <c r="BOW6" s="206">
        <v>2852</v>
      </c>
      <c r="BOX6" s="206">
        <v>2853</v>
      </c>
      <c r="BOY6" s="206">
        <v>2853</v>
      </c>
      <c r="BOZ6" s="206">
        <v>2852</v>
      </c>
      <c r="BPA6" s="206">
        <v>2851.5</v>
      </c>
      <c r="BPB6" s="206">
        <v>2852</v>
      </c>
      <c r="BPC6" s="206">
        <v>2852</v>
      </c>
      <c r="BPD6" s="206">
        <v>2851.5</v>
      </c>
      <c r="BPE6" s="206">
        <v>2853.5</v>
      </c>
      <c r="BPF6" s="206">
        <v>2853.5</v>
      </c>
      <c r="BPG6" s="206">
        <v>2856.5</v>
      </c>
      <c r="BPH6" s="206">
        <v>2856.5</v>
      </c>
      <c r="BPI6" s="206">
        <v>2855.5</v>
      </c>
      <c r="BPJ6" s="206">
        <v>2857</v>
      </c>
      <c r="BPK6" s="206">
        <v>2859</v>
      </c>
      <c r="BPL6" s="206">
        <v>2862.5</v>
      </c>
      <c r="BPM6" s="206">
        <v>2862.5</v>
      </c>
      <c r="BPN6" s="206">
        <v>2864.5</v>
      </c>
      <c r="BPO6" s="206">
        <v>2864.5</v>
      </c>
      <c r="BPP6" s="206">
        <v>2865.5</v>
      </c>
      <c r="BPQ6" s="206">
        <v>2867.5</v>
      </c>
      <c r="BPR6" s="206">
        <v>2868</v>
      </c>
      <c r="BPS6" s="206">
        <v>2868.5</v>
      </c>
      <c r="BPT6" s="206">
        <v>2868.5</v>
      </c>
      <c r="BPU6" s="206">
        <v>2871.5</v>
      </c>
      <c r="BPV6" s="206">
        <v>2872.5</v>
      </c>
      <c r="BPW6" s="206">
        <v>2877.5</v>
      </c>
      <c r="BPX6" s="206">
        <v>2880</v>
      </c>
      <c r="BPY6" s="206">
        <v>2883</v>
      </c>
      <c r="BPZ6" s="206">
        <v>2890</v>
      </c>
      <c r="BQA6" s="206">
        <v>2895</v>
      </c>
      <c r="BQB6" s="206">
        <v>2883</v>
      </c>
      <c r="BQC6" s="206">
        <v>2887.5</v>
      </c>
      <c r="BQD6" s="206">
        <v>2897.5</v>
      </c>
      <c r="BQE6" s="206">
        <v>2902.5</v>
      </c>
      <c r="BQF6" s="206">
        <v>2912.5</v>
      </c>
      <c r="BQG6" s="206">
        <v>2920</v>
      </c>
      <c r="BQH6" s="206">
        <v>2935</v>
      </c>
      <c r="BQI6" s="206">
        <v>2980</v>
      </c>
      <c r="BQJ6" s="206">
        <v>2960</v>
      </c>
      <c r="BQK6" s="206">
        <v>2965</v>
      </c>
      <c r="BQL6" s="206">
        <v>2990</v>
      </c>
      <c r="BQM6" s="206">
        <v>3000</v>
      </c>
      <c r="BQN6" s="206">
        <v>3035</v>
      </c>
      <c r="BQO6" s="206">
        <v>3100</v>
      </c>
      <c r="BQP6" s="206">
        <v>3120</v>
      </c>
      <c r="BQQ6" s="206">
        <v>3145</v>
      </c>
      <c r="BQR6" s="206">
        <v>3170</v>
      </c>
      <c r="BQS6" s="206">
        <v>3175</v>
      </c>
      <c r="BQT6" s="206">
        <v>3195</v>
      </c>
      <c r="BQU6" s="206">
        <v>3125</v>
      </c>
      <c r="BQV6" s="206">
        <v>3125</v>
      </c>
      <c r="BQW6" s="206">
        <v>3155</v>
      </c>
      <c r="BQX6" s="206">
        <v>3170</v>
      </c>
      <c r="BQY6" s="206">
        <v>3165</v>
      </c>
      <c r="BQZ6" s="206">
        <v>3175</v>
      </c>
      <c r="BRA6" s="206">
        <v>3177.5</v>
      </c>
      <c r="BRB6" s="206">
        <v>3125</v>
      </c>
      <c r="BRC6" s="206">
        <v>3145</v>
      </c>
      <c r="BRD6" s="206">
        <v>3140</v>
      </c>
      <c r="BRE6" s="206">
        <v>3130</v>
      </c>
      <c r="BRF6" s="206">
        <v>3110</v>
      </c>
      <c r="BRG6" s="206">
        <v>3090</v>
      </c>
      <c r="BRH6" s="206">
        <v>3110</v>
      </c>
      <c r="BRI6" s="206">
        <v>3090</v>
      </c>
      <c r="BRJ6" s="206">
        <v>3090</v>
      </c>
      <c r="BRK6" s="206">
        <v>3107.5</v>
      </c>
      <c r="BRL6" s="206">
        <v>3110</v>
      </c>
      <c r="BRM6" s="206">
        <v>3112.5</v>
      </c>
      <c r="BRN6" s="206">
        <v>3110</v>
      </c>
      <c r="BRO6" s="206">
        <v>3090</v>
      </c>
      <c r="BRP6" s="206">
        <v>3106</v>
      </c>
      <c r="BRQ6" s="206">
        <v>3097.5</v>
      </c>
      <c r="BRR6" s="206">
        <v>3107.5</v>
      </c>
      <c r="BRS6" s="206">
        <v>3108.5</v>
      </c>
      <c r="BRT6" s="206">
        <v>3105</v>
      </c>
      <c r="BRU6" s="206">
        <v>3110</v>
      </c>
      <c r="BRV6" s="206">
        <v>3120</v>
      </c>
      <c r="BRW6" s="206">
        <v>3125</v>
      </c>
      <c r="BRX6" s="206">
        <v>3130</v>
      </c>
      <c r="BRY6" s="206">
        <v>3130</v>
      </c>
      <c r="BRZ6" s="206">
        <v>3131.5</v>
      </c>
      <c r="BSA6" s="206">
        <v>3131.5</v>
      </c>
      <c r="BSB6" s="206">
        <v>3132.5</v>
      </c>
      <c r="BSC6" s="206">
        <v>3130.5</v>
      </c>
      <c r="BSD6" s="206">
        <v>3127.5</v>
      </c>
      <c r="BSE6" s="206">
        <v>3127.5</v>
      </c>
      <c r="BSF6" s="206">
        <v>3124</v>
      </c>
      <c r="BSG6" s="206">
        <v>3124</v>
      </c>
      <c r="BSH6" s="206">
        <v>3121.5</v>
      </c>
      <c r="BSI6" s="206">
        <v>3122.5</v>
      </c>
      <c r="BSJ6" s="206">
        <v>3122.5</v>
      </c>
      <c r="BSK6" s="206">
        <v>3127</v>
      </c>
      <c r="BSL6" s="206">
        <v>3125.5</v>
      </c>
      <c r="BSM6" s="206">
        <v>3124.5</v>
      </c>
      <c r="BSN6" s="206">
        <v>3125.5</v>
      </c>
      <c r="BSO6" s="206">
        <v>3125</v>
      </c>
      <c r="BSP6" s="206">
        <v>3124</v>
      </c>
      <c r="BSQ6" s="206">
        <v>3124</v>
      </c>
      <c r="BSR6" s="206">
        <v>3125</v>
      </c>
      <c r="BSS6" s="206">
        <v>3125</v>
      </c>
      <c r="BST6" s="206">
        <v>3124.5</v>
      </c>
      <c r="BSU6" s="206">
        <v>3125</v>
      </c>
      <c r="BSV6" s="206">
        <v>3125</v>
      </c>
      <c r="BSW6" s="206">
        <v>3129</v>
      </c>
      <c r="BSX6" s="206">
        <v>3135</v>
      </c>
      <c r="BSY6" s="206">
        <v>3144</v>
      </c>
      <c r="BSZ6" s="206">
        <v>3153.5</v>
      </c>
      <c r="BTA6" s="206">
        <v>3155</v>
      </c>
      <c r="BTB6" s="206">
        <v>3150</v>
      </c>
      <c r="BTC6" s="206">
        <v>3147.5</v>
      </c>
      <c r="BTD6" s="206">
        <v>3151</v>
      </c>
      <c r="BTE6" s="206">
        <v>3157.5</v>
      </c>
      <c r="BTF6" s="206">
        <v>3162.5</v>
      </c>
      <c r="BTG6" s="206">
        <v>3172.5</v>
      </c>
      <c r="BTH6" s="206">
        <v>3163.5</v>
      </c>
      <c r="BTI6" s="206">
        <v>3165</v>
      </c>
      <c r="BTJ6" s="206">
        <v>3162.5</v>
      </c>
      <c r="BTK6" s="206">
        <v>3177.5</v>
      </c>
      <c r="BTL6" s="206">
        <v>3172.5</v>
      </c>
      <c r="BTM6" s="206">
        <v>3180</v>
      </c>
      <c r="BTN6" s="206">
        <v>3177.5</v>
      </c>
      <c r="BTO6" s="206">
        <v>3176.5</v>
      </c>
      <c r="BTP6" s="206">
        <v>3181.5</v>
      </c>
      <c r="BTQ6" s="206">
        <v>3187.5</v>
      </c>
      <c r="BTR6" s="206">
        <v>3186.5</v>
      </c>
      <c r="BTS6" s="206">
        <v>3185</v>
      </c>
      <c r="BTT6" s="206">
        <v>3193.5</v>
      </c>
      <c r="BTU6" s="206">
        <v>3203</v>
      </c>
      <c r="BTV6" s="206">
        <v>3206.5</v>
      </c>
      <c r="BTW6" s="206">
        <v>3206.5</v>
      </c>
      <c r="BTX6" s="206">
        <v>3204</v>
      </c>
      <c r="BTY6" s="206">
        <v>3195</v>
      </c>
      <c r="BTZ6" s="206">
        <v>3195</v>
      </c>
      <c r="BUA6" s="206">
        <v>3193.5</v>
      </c>
      <c r="BUB6" s="206">
        <v>3200</v>
      </c>
      <c r="BUC6" s="206">
        <v>3194</v>
      </c>
      <c r="BUD6" s="206">
        <v>3199</v>
      </c>
      <c r="BUE6" s="206">
        <v>3204</v>
      </c>
      <c r="BUF6" s="206">
        <v>3212.5</v>
      </c>
      <c r="BUG6" s="206">
        <v>3210</v>
      </c>
      <c r="BUH6" s="206">
        <v>3211.5</v>
      </c>
      <c r="BUI6" s="206">
        <v>3210</v>
      </c>
      <c r="BUJ6" s="206">
        <v>3209</v>
      </c>
      <c r="BUK6" s="206">
        <v>3211.5</v>
      </c>
      <c r="BUL6" s="206">
        <v>3215.5</v>
      </c>
      <c r="BUM6" s="206">
        <v>3215.5</v>
      </c>
      <c r="BUN6" s="206">
        <v>3218.5</v>
      </c>
      <c r="BUO6" s="206">
        <v>3227.5</v>
      </c>
      <c r="BUP6" s="206">
        <v>3225</v>
      </c>
      <c r="BUQ6" s="206">
        <v>3235</v>
      </c>
      <c r="BUR6" s="206">
        <v>3240</v>
      </c>
      <c r="BUS6" s="206">
        <v>3235</v>
      </c>
      <c r="BUT6" s="206">
        <v>3240</v>
      </c>
      <c r="BUU6" s="206">
        <v>3257</v>
      </c>
      <c r="BUV6" s="206">
        <v>3260.5</v>
      </c>
      <c r="BUW6" s="206">
        <v>3271</v>
      </c>
      <c r="BUX6" s="206">
        <v>3290</v>
      </c>
      <c r="BUY6" s="206">
        <v>3325</v>
      </c>
      <c r="BUZ6" s="206">
        <v>3340</v>
      </c>
      <c r="BVA6" s="206">
        <v>3390</v>
      </c>
      <c r="BVB6" s="206">
        <v>3410</v>
      </c>
      <c r="BVC6" s="206">
        <v>3427.5</v>
      </c>
      <c r="BVD6" s="206">
        <v>3424</v>
      </c>
      <c r="BVE6" s="206">
        <v>3400</v>
      </c>
      <c r="BVF6" s="206">
        <v>3425</v>
      </c>
      <c r="BVG6" s="206">
        <v>3450</v>
      </c>
      <c r="BVH6" s="206">
        <v>3470</v>
      </c>
      <c r="BVI6" s="206">
        <v>3494</v>
      </c>
      <c r="BVJ6" s="206">
        <v>3550</v>
      </c>
      <c r="BVK6" s="206">
        <v>3535</v>
      </c>
      <c r="BVL6" s="206">
        <v>3505</v>
      </c>
      <c r="BVM6" s="206">
        <v>3485</v>
      </c>
      <c r="BVN6" s="206">
        <v>3445</v>
      </c>
      <c r="BVO6" s="206">
        <v>3440</v>
      </c>
      <c r="BVP6" s="206">
        <v>3465</v>
      </c>
      <c r="BVQ6" s="206">
        <v>3470</v>
      </c>
      <c r="BVR6" s="206">
        <v>3444</v>
      </c>
      <c r="BVS6" s="206">
        <v>3435</v>
      </c>
      <c r="BVT6" s="206">
        <v>3440</v>
      </c>
      <c r="BVU6" s="206">
        <v>3430</v>
      </c>
      <c r="BVV6" s="206">
        <v>3422.5</v>
      </c>
      <c r="BVW6" s="206">
        <v>3417.5</v>
      </c>
      <c r="BVX6" s="206">
        <v>3416</v>
      </c>
      <c r="BVY6" s="206">
        <v>3400</v>
      </c>
      <c r="BVZ6" s="206">
        <v>3412.5</v>
      </c>
      <c r="BWA6" s="206">
        <v>3405</v>
      </c>
      <c r="BWB6" s="206">
        <v>3413</v>
      </c>
      <c r="BWC6" s="206">
        <v>3410</v>
      </c>
      <c r="BWD6" s="206">
        <v>3415</v>
      </c>
      <c r="BWE6" s="206">
        <v>3414</v>
      </c>
      <c r="BWF6" s="206">
        <v>3407.5</v>
      </c>
      <c r="BWG6" s="206">
        <v>3415</v>
      </c>
      <c r="BWH6" s="206">
        <v>3417.5</v>
      </c>
      <c r="BWI6" s="206">
        <v>3421.5</v>
      </c>
      <c r="BWJ6" s="206">
        <v>3420</v>
      </c>
      <c r="BWK6" s="206">
        <v>3420</v>
      </c>
      <c r="BWL6" s="206">
        <v>3419</v>
      </c>
      <c r="BWM6" s="206">
        <v>3427.5</v>
      </c>
      <c r="BWN6" s="206">
        <v>3427.5</v>
      </c>
      <c r="BWO6" s="206">
        <v>3427</v>
      </c>
      <c r="BWP6" s="206">
        <v>3427.5</v>
      </c>
      <c r="BWQ6" s="206">
        <v>3440</v>
      </c>
      <c r="BWR6" s="206">
        <v>3440</v>
      </c>
      <c r="BWS6" s="206">
        <v>3441</v>
      </c>
      <c r="BWT6" s="206">
        <v>3430</v>
      </c>
      <c r="BWU6" s="206">
        <v>3435</v>
      </c>
      <c r="BWV6" s="206">
        <v>3427.5</v>
      </c>
      <c r="BWW6" s="206">
        <v>3429</v>
      </c>
      <c r="BWX6" s="206">
        <v>3434</v>
      </c>
      <c r="BWY6" s="206">
        <v>3445</v>
      </c>
      <c r="BWZ6" s="206">
        <v>3440</v>
      </c>
      <c r="BXA6" s="206">
        <v>3439</v>
      </c>
      <c r="BXB6" s="206">
        <v>3440</v>
      </c>
      <c r="BXC6" s="206">
        <v>3440</v>
      </c>
      <c r="BXD6" s="206">
        <v>3440</v>
      </c>
      <c r="BXE6" s="206">
        <v>3442.5</v>
      </c>
      <c r="BXF6" s="206">
        <v>3442.5</v>
      </c>
      <c r="BXG6" s="206">
        <v>3443</v>
      </c>
      <c r="BXH6" s="206">
        <v>3444.5</v>
      </c>
      <c r="BXI6" s="206">
        <v>3444.5</v>
      </c>
      <c r="BXJ6" s="206">
        <v>3448.5</v>
      </c>
      <c r="BXK6" s="206">
        <v>3448</v>
      </c>
      <c r="BXL6" s="206">
        <v>3449.5</v>
      </c>
      <c r="BXM6" s="206">
        <v>3449.5</v>
      </c>
      <c r="BXN6" s="206">
        <v>3448.5</v>
      </c>
      <c r="BXO6" s="206">
        <v>3455</v>
      </c>
      <c r="BXP6" s="206">
        <v>3456</v>
      </c>
      <c r="BXQ6" s="206">
        <v>3458</v>
      </c>
      <c r="BXR6" s="206">
        <v>3467.5</v>
      </c>
      <c r="BXS6" s="206">
        <v>3460</v>
      </c>
      <c r="BXT6" s="206">
        <v>3464</v>
      </c>
      <c r="BXU6" s="206">
        <v>3461.5</v>
      </c>
      <c r="BXV6" s="206">
        <v>3462.5</v>
      </c>
      <c r="BXW6" s="206">
        <v>3469</v>
      </c>
      <c r="BXX6" s="206">
        <v>3470</v>
      </c>
      <c r="BXY6" s="206">
        <v>3470</v>
      </c>
      <c r="BXZ6" s="206">
        <v>3470</v>
      </c>
      <c r="BYA6" s="206">
        <v>3470</v>
      </c>
      <c r="BYB6" s="206">
        <v>3470</v>
      </c>
      <c r="BYC6" s="206">
        <v>3470</v>
      </c>
      <c r="BYD6" s="206">
        <v>3470</v>
      </c>
      <c r="BYE6" s="206">
        <v>3475</v>
      </c>
      <c r="BYF6" s="206">
        <v>3475</v>
      </c>
      <c r="BYG6" s="206">
        <v>3480</v>
      </c>
      <c r="BYH6" s="206">
        <v>3480</v>
      </c>
      <c r="BYI6" s="206">
        <v>3481</v>
      </c>
      <c r="BYJ6" s="206">
        <v>3480</v>
      </c>
      <c r="BYK6" s="206">
        <v>3482.5</v>
      </c>
      <c r="BYL6" s="206">
        <v>3487.5</v>
      </c>
      <c r="BYM6" s="206">
        <v>3490</v>
      </c>
      <c r="BYN6" s="206">
        <v>3488</v>
      </c>
      <c r="BYO6" s="206">
        <v>3497.5</v>
      </c>
      <c r="BYP6" s="206">
        <v>3504</v>
      </c>
      <c r="BYQ6" s="206">
        <v>3502.5</v>
      </c>
      <c r="BYR6" s="206">
        <v>3497.5</v>
      </c>
      <c r="BYS6" s="206">
        <v>3500</v>
      </c>
      <c r="BYT6" s="206">
        <v>3507.5</v>
      </c>
      <c r="BYU6" s="206">
        <v>3508.5</v>
      </c>
      <c r="BYV6" s="206">
        <v>3513</v>
      </c>
      <c r="BYW6" s="206">
        <v>3512.5</v>
      </c>
      <c r="BYX6" s="206">
        <v>3509</v>
      </c>
      <c r="BYY6" s="206">
        <v>3508.5</v>
      </c>
      <c r="BYZ6" s="206">
        <v>3510</v>
      </c>
      <c r="BZA6" s="206">
        <v>3512.5</v>
      </c>
      <c r="BZB6" s="206">
        <v>3517.5</v>
      </c>
      <c r="BZC6" s="206">
        <v>3517.5</v>
      </c>
      <c r="BZD6" s="206">
        <v>3518.5</v>
      </c>
      <c r="BZE6" s="206">
        <v>3519.5</v>
      </c>
      <c r="BZF6" s="206">
        <v>3524</v>
      </c>
      <c r="BZG6" s="206">
        <v>3525.5</v>
      </c>
      <c r="BZH6" s="206">
        <v>3525.5</v>
      </c>
      <c r="BZI6" s="206">
        <v>3529</v>
      </c>
      <c r="BZJ6" s="206">
        <v>3527.5</v>
      </c>
      <c r="BZK6" s="206">
        <v>3528.5</v>
      </c>
      <c r="BZL6" s="206">
        <v>3532.5</v>
      </c>
      <c r="BZM6" s="206">
        <v>3532.5</v>
      </c>
      <c r="BZN6" s="206">
        <v>3532.5</v>
      </c>
      <c r="BZO6" s="206">
        <v>3532.5</v>
      </c>
      <c r="BZP6" s="206">
        <v>3530</v>
      </c>
      <c r="BZQ6" s="206">
        <v>3530</v>
      </c>
      <c r="BZR6" s="206">
        <v>3531.5</v>
      </c>
      <c r="BZS6" s="206">
        <v>3532.5</v>
      </c>
      <c r="BZT6" s="206">
        <v>3532.5</v>
      </c>
      <c r="BZU6" s="206">
        <v>3529.5</v>
      </c>
      <c r="BZV6" s="206">
        <v>3529</v>
      </c>
      <c r="BZW6" s="206">
        <v>3528</v>
      </c>
      <c r="BZX6" s="206">
        <v>3528.5</v>
      </c>
      <c r="BZY6" s="206">
        <v>3529.5</v>
      </c>
      <c r="BZZ6" s="206">
        <v>3529.5</v>
      </c>
      <c r="CAA6" s="206">
        <v>3525.5</v>
      </c>
      <c r="CAB6" s="206">
        <v>3523.5</v>
      </c>
      <c r="CAC6" s="206">
        <v>3522.5</v>
      </c>
      <c r="CAD6" s="206">
        <v>3518.5</v>
      </c>
      <c r="CAE6" s="206">
        <v>3517.5</v>
      </c>
      <c r="CAF6" s="206">
        <v>3517.5</v>
      </c>
      <c r="CAG6" s="206">
        <v>3515.5</v>
      </c>
      <c r="CAH6" s="206">
        <v>3515</v>
      </c>
      <c r="CAI6" s="206">
        <v>3510.5</v>
      </c>
      <c r="CAJ6" s="206">
        <v>3505</v>
      </c>
      <c r="CAK6" s="206">
        <v>3505</v>
      </c>
      <c r="CAL6" s="206">
        <v>3500</v>
      </c>
      <c r="CAM6" s="206">
        <v>3500</v>
      </c>
      <c r="CAN6" s="206">
        <v>3500</v>
      </c>
      <c r="CAO6" s="206">
        <v>3497.5</v>
      </c>
      <c r="CAP6" s="206">
        <v>3489</v>
      </c>
      <c r="CAQ6" s="206">
        <v>3490</v>
      </c>
      <c r="CAR6" s="206">
        <v>3487.5</v>
      </c>
      <c r="CAS6" s="206">
        <v>3488.5</v>
      </c>
      <c r="CAT6" s="206">
        <v>3488.5</v>
      </c>
      <c r="CAU6" s="206">
        <v>3485</v>
      </c>
      <c r="CAV6" s="206">
        <v>3482.5</v>
      </c>
      <c r="CAW6" s="206">
        <v>3483.5</v>
      </c>
      <c r="CAX6" s="206">
        <v>3478.5</v>
      </c>
      <c r="CAY6" s="206">
        <v>3475</v>
      </c>
      <c r="CAZ6" s="206">
        <v>3475</v>
      </c>
      <c r="CBA6" s="206">
        <v>3469</v>
      </c>
      <c r="CBB6" s="206">
        <v>3467.5</v>
      </c>
      <c r="CBC6" s="206">
        <v>3470</v>
      </c>
      <c r="CBD6" s="206">
        <v>3473.5</v>
      </c>
      <c r="CBE6" s="206">
        <v>3471</v>
      </c>
      <c r="CBF6" s="206">
        <v>3463.5</v>
      </c>
      <c r="CBG6" s="206">
        <v>3467.5</v>
      </c>
      <c r="CBH6" s="206">
        <v>3465</v>
      </c>
      <c r="CBI6" s="206">
        <v>3462.5</v>
      </c>
      <c r="CBJ6" s="206">
        <v>3461</v>
      </c>
      <c r="CBK6" s="206">
        <v>3459</v>
      </c>
      <c r="CBL6" s="206">
        <v>3459</v>
      </c>
      <c r="CBM6" s="206">
        <v>3459.5</v>
      </c>
      <c r="CBN6" s="206">
        <v>3459</v>
      </c>
      <c r="CBO6" s="206">
        <v>3459</v>
      </c>
      <c r="CBP6" s="206">
        <v>3455</v>
      </c>
      <c r="CBQ6" s="206">
        <v>3450</v>
      </c>
      <c r="CBR6" s="206">
        <v>3451</v>
      </c>
      <c r="CBS6" s="206">
        <v>3450</v>
      </c>
      <c r="CBT6" s="206">
        <v>3450</v>
      </c>
      <c r="CBU6" s="206">
        <v>3444</v>
      </c>
      <c r="CBV6" s="206">
        <v>3444</v>
      </c>
      <c r="CBW6" s="206">
        <v>3444</v>
      </c>
      <c r="CBX6" s="206">
        <v>3444</v>
      </c>
      <c r="CBY6" s="206">
        <v>3445</v>
      </c>
      <c r="CBZ6" s="206">
        <v>3443.5</v>
      </c>
      <c r="CCA6" s="206">
        <v>3444</v>
      </c>
      <c r="CCB6" s="206">
        <v>3444</v>
      </c>
      <c r="CCC6" s="206">
        <v>3444</v>
      </c>
      <c r="CCD6" s="206">
        <v>3438.5</v>
      </c>
      <c r="CCE6" s="206">
        <v>3438.5</v>
      </c>
      <c r="CCF6" s="206">
        <v>3438.5</v>
      </c>
      <c r="CCG6" s="206">
        <v>3440</v>
      </c>
      <c r="CCH6" s="206">
        <v>3438.5</v>
      </c>
      <c r="CCI6" s="206">
        <v>3435</v>
      </c>
      <c r="CCJ6" s="206">
        <v>3435</v>
      </c>
      <c r="CCK6" s="206">
        <v>3433.5</v>
      </c>
      <c r="CCL6" s="206">
        <v>3435.5</v>
      </c>
      <c r="CCM6" s="206">
        <v>3435.5</v>
      </c>
      <c r="CCN6" s="206">
        <v>3430</v>
      </c>
      <c r="CCO6" s="206">
        <v>3430</v>
      </c>
      <c r="CCP6" s="206">
        <v>3434</v>
      </c>
      <c r="CCQ6" s="206">
        <v>3433.5</v>
      </c>
      <c r="CCR6" s="206">
        <v>3432.5</v>
      </c>
      <c r="CCS6" s="206">
        <v>3433.5</v>
      </c>
      <c r="CCT6" s="206">
        <v>3433</v>
      </c>
      <c r="CCU6" s="206">
        <v>3437</v>
      </c>
      <c r="CCV6" s="206">
        <v>3440.5</v>
      </c>
      <c r="CCW6" s="206">
        <v>3445</v>
      </c>
      <c r="CCX6" s="206">
        <v>3440</v>
      </c>
      <c r="CCY6" s="206">
        <v>3442</v>
      </c>
      <c r="CCZ6" s="206">
        <v>3445.5</v>
      </c>
      <c r="CDA6" s="206">
        <v>3451.5</v>
      </c>
      <c r="CDB6" s="206">
        <v>3454.5</v>
      </c>
      <c r="CDC6" s="206">
        <v>3455.5</v>
      </c>
      <c r="CDD6" s="206">
        <v>3453.5</v>
      </c>
      <c r="CDE6" s="206">
        <v>3453</v>
      </c>
      <c r="CDF6" s="206">
        <v>3452.5</v>
      </c>
      <c r="CDG6" s="206">
        <v>3453</v>
      </c>
      <c r="CDH6" s="206">
        <v>3458.5</v>
      </c>
      <c r="CDI6" s="206">
        <v>3458.5</v>
      </c>
      <c r="CDJ6" s="206">
        <v>3470</v>
      </c>
      <c r="CDK6" s="206">
        <v>3470</v>
      </c>
      <c r="CDL6" s="206">
        <v>3470</v>
      </c>
      <c r="CDM6" s="206">
        <v>3470.5</v>
      </c>
      <c r="CDN6" s="206">
        <v>3471</v>
      </c>
      <c r="CDO6" s="206">
        <v>3472.5</v>
      </c>
      <c r="CDP6" s="206">
        <v>3473</v>
      </c>
      <c r="CDQ6" s="206">
        <v>3474.5</v>
      </c>
      <c r="CDR6" s="206">
        <v>3476.5</v>
      </c>
      <c r="CDS6" s="206">
        <v>3474</v>
      </c>
      <c r="CDT6" s="206">
        <v>3473</v>
      </c>
      <c r="CDU6" s="206">
        <v>3477</v>
      </c>
      <c r="CDV6" s="206">
        <v>3477.5</v>
      </c>
      <c r="CDW6" s="206">
        <v>3474</v>
      </c>
      <c r="CDX6" s="206">
        <v>3475</v>
      </c>
      <c r="CDY6" s="206">
        <v>3475.5</v>
      </c>
      <c r="CDZ6" s="206">
        <v>3475.5</v>
      </c>
      <c r="CEA6" s="206">
        <v>3476</v>
      </c>
      <c r="CEB6" s="206">
        <v>3473</v>
      </c>
      <c r="CEC6" s="206">
        <v>3475</v>
      </c>
      <c r="CED6" s="206">
        <v>3475</v>
      </c>
      <c r="CEE6" s="206">
        <v>3473.5</v>
      </c>
      <c r="CEF6" s="206">
        <v>3473</v>
      </c>
      <c r="CEG6" s="206">
        <v>3472.5</v>
      </c>
      <c r="CEH6" s="206">
        <v>3472.5</v>
      </c>
      <c r="CEI6" s="206">
        <v>3472.5</v>
      </c>
      <c r="CEJ6" s="206">
        <v>3472</v>
      </c>
      <c r="CEK6" s="206">
        <v>3467.5</v>
      </c>
      <c r="CEL6" s="206">
        <v>3467.5</v>
      </c>
      <c r="CEM6" s="206">
        <v>3472.5</v>
      </c>
      <c r="CEN6" s="206">
        <v>3467.5</v>
      </c>
      <c r="CEO6" s="206">
        <v>3466</v>
      </c>
      <c r="CEP6" s="206">
        <v>3468.5</v>
      </c>
      <c r="CEQ6" s="206">
        <v>3465.5</v>
      </c>
      <c r="CER6" s="206">
        <v>3465</v>
      </c>
      <c r="CES6" s="206">
        <v>3464.5</v>
      </c>
      <c r="CET6" s="206">
        <v>3464.5</v>
      </c>
      <c r="CEU6" s="206">
        <v>3464.5</v>
      </c>
      <c r="CEV6" s="206">
        <v>3463.5</v>
      </c>
      <c r="CEW6" s="206">
        <v>3462.5</v>
      </c>
      <c r="CEX6" s="206">
        <v>3458.5</v>
      </c>
      <c r="CEY6" s="206">
        <v>3458.5</v>
      </c>
      <c r="CEZ6" s="206">
        <v>3457.5</v>
      </c>
      <c r="CFA6" s="206">
        <v>3453.5</v>
      </c>
      <c r="CFB6" s="206">
        <v>3453.5</v>
      </c>
      <c r="CFC6" s="206">
        <v>3455</v>
      </c>
      <c r="CFD6" s="206">
        <v>3456</v>
      </c>
      <c r="CFE6" s="206">
        <v>3456.5</v>
      </c>
      <c r="CFF6" s="206">
        <v>3456</v>
      </c>
      <c r="CFG6" s="206">
        <v>3456</v>
      </c>
      <c r="CFH6" s="206">
        <v>3456</v>
      </c>
      <c r="CFI6" s="206">
        <v>3457.5</v>
      </c>
      <c r="CFJ6" s="206">
        <v>3456.5</v>
      </c>
      <c r="CFK6" s="206">
        <v>3453.5</v>
      </c>
      <c r="CFL6" s="206">
        <v>3455</v>
      </c>
      <c r="CFM6" s="206">
        <v>3455.5</v>
      </c>
      <c r="CFN6" s="206">
        <v>3455</v>
      </c>
      <c r="CFO6" s="206">
        <v>3454.5</v>
      </c>
      <c r="CFP6" s="206">
        <v>3455.5</v>
      </c>
      <c r="CFQ6" s="206">
        <v>3457.5</v>
      </c>
      <c r="CFR6" s="206">
        <v>3455</v>
      </c>
      <c r="CFS6" s="206">
        <v>3455</v>
      </c>
      <c r="CFT6" s="206">
        <v>3453</v>
      </c>
      <c r="CFU6" s="206">
        <v>3448.5</v>
      </c>
      <c r="CFV6" s="206">
        <v>3449</v>
      </c>
      <c r="CFW6" s="206">
        <v>3452.5</v>
      </c>
      <c r="CFX6" s="206">
        <v>3450</v>
      </c>
      <c r="CFY6" s="206">
        <v>3450</v>
      </c>
      <c r="CFZ6" s="206">
        <v>3450</v>
      </c>
      <c r="CGA6" s="206">
        <v>3448.5</v>
      </c>
      <c r="CGB6" s="206">
        <v>3447.5</v>
      </c>
      <c r="CGC6" s="206">
        <v>3448.5</v>
      </c>
      <c r="CGD6" s="206">
        <v>3447.5</v>
      </c>
      <c r="CGE6" s="206">
        <v>3445.5</v>
      </c>
      <c r="CGF6" s="206">
        <v>3445.5</v>
      </c>
      <c r="CGG6" s="206">
        <v>3445.5</v>
      </c>
      <c r="CGH6" s="206">
        <v>3442.5</v>
      </c>
      <c r="CGI6" s="206">
        <v>3442.5</v>
      </c>
      <c r="CGJ6" s="206">
        <v>3445.5</v>
      </c>
      <c r="CGK6" s="206">
        <v>3445</v>
      </c>
      <c r="CGL6" s="206">
        <v>3445</v>
      </c>
      <c r="CGM6" s="206">
        <v>3442.5</v>
      </c>
      <c r="CGN6" s="206">
        <v>3442.5</v>
      </c>
      <c r="CGO6" s="206">
        <v>3440.5</v>
      </c>
      <c r="CGP6" s="206">
        <v>3434</v>
      </c>
      <c r="CGQ6" s="206">
        <v>3433</v>
      </c>
      <c r="CGR6" s="206">
        <v>3434.5</v>
      </c>
      <c r="CGS6" s="206">
        <v>3437.5</v>
      </c>
      <c r="CGT6" s="206">
        <v>3435</v>
      </c>
      <c r="CGU6" s="206">
        <v>3432</v>
      </c>
      <c r="CGV6" s="206">
        <v>3429</v>
      </c>
      <c r="CGW6" s="206">
        <v>3426</v>
      </c>
      <c r="CGX6" s="206">
        <v>3424</v>
      </c>
      <c r="CGY6" s="206">
        <v>3429</v>
      </c>
      <c r="CGZ6" s="206">
        <v>3426.5</v>
      </c>
      <c r="CHA6" s="206">
        <v>3426.5</v>
      </c>
      <c r="CHB6" s="206">
        <v>3423.5</v>
      </c>
      <c r="CHC6" s="206">
        <v>3420</v>
      </c>
      <c r="CHD6" s="206">
        <v>3420</v>
      </c>
      <c r="CHE6" s="206">
        <v>3425.5</v>
      </c>
      <c r="CHF6" s="206">
        <v>3423.5</v>
      </c>
      <c r="CHG6" s="206">
        <v>3423.5</v>
      </c>
      <c r="CHH6" s="206">
        <v>3421.5</v>
      </c>
      <c r="CHI6" s="206">
        <v>3422.5</v>
      </c>
      <c r="CHJ6" s="206">
        <v>3422.5</v>
      </c>
      <c r="CHK6" s="206">
        <v>3421</v>
      </c>
      <c r="CHL6" s="206">
        <v>3420</v>
      </c>
      <c r="CHM6" s="206">
        <v>3420</v>
      </c>
      <c r="CHN6" s="206">
        <v>3416</v>
      </c>
      <c r="CHO6" s="206">
        <v>3416.5</v>
      </c>
      <c r="CHP6" s="206">
        <v>3416</v>
      </c>
      <c r="CHQ6" s="206">
        <v>3417</v>
      </c>
      <c r="CHR6" s="206">
        <v>3415.5</v>
      </c>
      <c r="CHS6" s="206">
        <v>3411.5</v>
      </c>
      <c r="CHT6" s="206">
        <v>3415.5</v>
      </c>
      <c r="CHU6" s="206">
        <v>3418.5</v>
      </c>
      <c r="CHV6" s="206">
        <v>3418.5</v>
      </c>
      <c r="CHW6" s="206">
        <v>3415.5</v>
      </c>
      <c r="CHX6" s="206">
        <v>3413.5</v>
      </c>
      <c r="CHY6" s="206">
        <v>3412.5</v>
      </c>
      <c r="CHZ6" s="206">
        <v>3412.5</v>
      </c>
      <c r="CIA6" s="206">
        <v>3412.5</v>
      </c>
      <c r="CIB6" s="206">
        <v>3411.5</v>
      </c>
      <c r="CIC6" s="206">
        <v>3411</v>
      </c>
      <c r="CID6" s="206">
        <v>3408.5</v>
      </c>
      <c r="CIE6" s="206">
        <v>3404</v>
      </c>
      <c r="CIF6" s="206">
        <v>3402.5</v>
      </c>
      <c r="CIG6" s="206">
        <v>3403.5</v>
      </c>
      <c r="CIH6" s="206">
        <v>3405</v>
      </c>
      <c r="CII6" s="206">
        <v>3407.5</v>
      </c>
      <c r="CIJ6" s="206">
        <v>3405</v>
      </c>
      <c r="CIK6" s="206">
        <v>3404</v>
      </c>
      <c r="CIL6" s="206">
        <v>3404</v>
      </c>
      <c r="CIM6" s="206">
        <v>3408.5</v>
      </c>
      <c r="CIN6" s="206">
        <v>3405</v>
      </c>
      <c r="CIO6" s="206">
        <v>3405</v>
      </c>
      <c r="CIP6" s="206">
        <v>3405</v>
      </c>
      <c r="CIQ6" s="206">
        <v>3405</v>
      </c>
      <c r="CIR6" s="206">
        <v>3399</v>
      </c>
      <c r="CIS6" s="206">
        <v>3393.5</v>
      </c>
      <c r="CIT6" s="206">
        <v>3393.5</v>
      </c>
      <c r="CIU6" s="206">
        <v>3392.5</v>
      </c>
      <c r="CIV6" s="206">
        <v>3388.5</v>
      </c>
      <c r="CIW6" s="206">
        <v>3386</v>
      </c>
      <c r="CIX6" s="206">
        <v>3390</v>
      </c>
      <c r="CIY6" s="206">
        <v>3386.5</v>
      </c>
      <c r="CIZ6" s="206">
        <v>3385.5</v>
      </c>
      <c r="CJA6" s="206">
        <v>3383.5</v>
      </c>
      <c r="CJB6" s="206">
        <v>3378.5</v>
      </c>
      <c r="CJC6" s="206">
        <v>3380</v>
      </c>
      <c r="CJD6" s="206">
        <v>3378.5</v>
      </c>
      <c r="CJE6" s="206">
        <v>3378.5</v>
      </c>
      <c r="CJF6" s="206">
        <v>3380</v>
      </c>
      <c r="CJG6" s="206">
        <v>3382.5</v>
      </c>
      <c r="CJH6" s="206">
        <v>3379</v>
      </c>
      <c r="CJI6" s="206">
        <v>3377.5</v>
      </c>
      <c r="CJJ6" s="206">
        <v>3377.5</v>
      </c>
      <c r="CJK6" s="206">
        <v>3377.5</v>
      </c>
      <c r="CJL6" s="206">
        <v>3379.5</v>
      </c>
      <c r="CJM6" s="206">
        <v>3379.5</v>
      </c>
      <c r="CJN6" s="206">
        <v>3377.5</v>
      </c>
      <c r="CJO6" s="206">
        <v>3377.5</v>
      </c>
      <c r="CJP6" s="206">
        <v>3377.5</v>
      </c>
      <c r="CJQ6" s="206">
        <v>3377.5</v>
      </c>
      <c r="CJR6" s="206">
        <v>3377.5</v>
      </c>
      <c r="CJS6" s="206">
        <v>3377.5</v>
      </c>
      <c r="CJT6" s="206">
        <v>3377.5</v>
      </c>
      <c r="CJU6" s="206">
        <v>3378.5</v>
      </c>
      <c r="CJV6" s="206">
        <v>3378.5</v>
      </c>
      <c r="CJW6" s="206">
        <v>3379</v>
      </c>
      <c r="CJX6" s="206">
        <v>3380</v>
      </c>
      <c r="CJY6" s="206">
        <v>3380</v>
      </c>
      <c r="CJZ6" s="206">
        <v>3379.5</v>
      </c>
      <c r="CKA6" s="206">
        <v>3380.5</v>
      </c>
      <c r="CKB6" s="206">
        <v>3379.5</v>
      </c>
      <c r="CKC6" s="206">
        <v>3383.5</v>
      </c>
      <c r="CKD6" s="206">
        <v>3383.5</v>
      </c>
      <c r="CKE6" s="206">
        <v>3384.5</v>
      </c>
      <c r="CKF6" s="206">
        <v>3385.5</v>
      </c>
      <c r="CKG6" s="206">
        <v>3383</v>
      </c>
      <c r="CKH6" s="206">
        <v>3382.5</v>
      </c>
      <c r="CKI6" s="206">
        <v>3385.5</v>
      </c>
      <c r="CKJ6" s="206">
        <v>3382.5</v>
      </c>
      <c r="CKK6" s="206">
        <v>3383</v>
      </c>
      <c r="CKL6" s="206">
        <v>3384.5</v>
      </c>
      <c r="CKM6" s="206">
        <v>3385</v>
      </c>
      <c r="CKN6" s="206">
        <v>3382.5</v>
      </c>
      <c r="CKO6" s="206">
        <v>3382.5</v>
      </c>
      <c r="CKP6" s="206">
        <v>3382.5</v>
      </c>
      <c r="CKQ6" s="206">
        <v>3382.5</v>
      </c>
      <c r="CKR6" s="206">
        <v>3387.5</v>
      </c>
      <c r="CKS6" s="206">
        <v>3393</v>
      </c>
      <c r="CKT6" s="206">
        <v>3395.5</v>
      </c>
      <c r="CKU6" s="206">
        <v>3392.5</v>
      </c>
      <c r="CKV6" s="206">
        <v>3388.5</v>
      </c>
      <c r="CKW6" s="206">
        <v>3391.5</v>
      </c>
      <c r="CKX6" s="206">
        <v>3392.5</v>
      </c>
      <c r="CKY6" s="206">
        <v>3394.5</v>
      </c>
      <c r="CKZ6" s="206">
        <v>3395</v>
      </c>
      <c r="CLA6" s="206">
        <v>3395.5</v>
      </c>
      <c r="CLB6" s="206">
        <v>3397.5</v>
      </c>
      <c r="CLC6" s="206">
        <v>3401.5</v>
      </c>
      <c r="CLD6" s="206">
        <v>3399.5</v>
      </c>
      <c r="CLE6" s="206">
        <v>3399</v>
      </c>
      <c r="CLF6" s="206">
        <v>3401</v>
      </c>
      <c r="CLG6" s="206">
        <v>3399</v>
      </c>
      <c r="CLH6" s="206">
        <v>3398.5</v>
      </c>
      <c r="CLI6" s="206">
        <v>3396</v>
      </c>
      <c r="CLJ6" s="206">
        <v>3392.5</v>
      </c>
      <c r="CLK6" s="206">
        <v>3395</v>
      </c>
      <c r="CLL6" s="206">
        <v>3397.5</v>
      </c>
      <c r="CLM6" s="206">
        <v>3397.5</v>
      </c>
      <c r="CLN6" s="206">
        <v>3390</v>
      </c>
      <c r="CLO6" s="206">
        <v>3391.5</v>
      </c>
      <c r="CLP6" s="206">
        <v>3393.5</v>
      </c>
      <c r="CLQ6" s="206">
        <v>3394.5</v>
      </c>
      <c r="CLR6" s="206">
        <v>3389</v>
      </c>
      <c r="CLS6" s="206">
        <v>3380</v>
      </c>
      <c r="CLT6" s="206">
        <v>3386.5</v>
      </c>
      <c r="CLU6" s="206">
        <v>3397</v>
      </c>
      <c r="CLV6" s="206">
        <v>3397.5</v>
      </c>
      <c r="CLW6" s="206">
        <v>3395.5</v>
      </c>
      <c r="CLX6" s="206">
        <v>3397.5</v>
      </c>
      <c r="CLY6" s="206">
        <v>3394</v>
      </c>
      <c r="CLZ6" s="206">
        <v>3393.5</v>
      </c>
      <c r="CMA6" s="206">
        <v>3393.5</v>
      </c>
      <c r="CMB6" s="206">
        <v>3392.5</v>
      </c>
      <c r="CMC6" s="206">
        <v>3393.5</v>
      </c>
      <c r="CMD6" s="218">
        <v>3397</v>
      </c>
      <c r="CME6" s="218">
        <v>3395</v>
      </c>
      <c r="CMF6" s="218">
        <v>3395</v>
      </c>
      <c r="CMG6" s="218">
        <v>3395</v>
      </c>
      <c r="CMH6" s="218">
        <v>3390</v>
      </c>
      <c r="CMI6" s="218">
        <v>3390.5</v>
      </c>
      <c r="CMJ6" s="218">
        <v>3391</v>
      </c>
      <c r="CMK6" s="218">
        <v>3390</v>
      </c>
      <c r="CML6" s="218">
        <v>3389.5</v>
      </c>
      <c r="CMM6" s="218">
        <v>3395</v>
      </c>
      <c r="CMN6" s="218">
        <v>3395</v>
      </c>
      <c r="CMO6" s="218">
        <v>3390</v>
      </c>
      <c r="CMP6" s="218">
        <v>3390</v>
      </c>
      <c r="CMQ6" s="218">
        <v>3390</v>
      </c>
      <c r="CMR6" s="218">
        <v>3391.5</v>
      </c>
      <c r="CMS6" s="218">
        <v>3391.5</v>
      </c>
      <c r="CMT6" s="218">
        <v>3390</v>
      </c>
      <c r="CMU6" s="218">
        <v>3395</v>
      </c>
      <c r="CMV6" s="218">
        <v>3395</v>
      </c>
      <c r="CMW6" s="218">
        <v>3393.5</v>
      </c>
      <c r="CMX6" s="218">
        <v>3393</v>
      </c>
      <c r="CMY6" s="218">
        <v>3393</v>
      </c>
      <c r="CMZ6" s="218">
        <v>3390.5</v>
      </c>
      <c r="CNA6" s="218">
        <v>3390.5</v>
      </c>
      <c r="CNB6" s="218">
        <v>3384.5</v>
      </c>
      <c r="CNC6" s="218">
        <v>3380</v>
      </c>
      <c r="CND6" s="218">
        <v>3382</v>
      </c>
      <c r="CNE6" s="218">
        <v>3385</v>
      </c>
      <c r="CNF6" s="218">
        <v>3390</v>
      </c>
      <c r="CNG6" s="218">
        <v>3394</v>
      </c>
      <c r="CNH6" s="218">
        <v>3389.5</v>
      </c>
      <c r="CNI6" s="218">
        <v>3387.5</v>
      </c>
      <c r="CNJ6" s="218">
        <v>3392.5</v>
      </c>
      <c r="CNK6" s="218">
        <v>3392.5</v>
      </c>
      <c r="CNL6" s="218">
        <v>3390</v>
      </c>
      <c r="CNM6" s="218">
        <v>3390</v>
      </c>
      <c r="CNN6" s="218">
        <v>3391</v>
      </c>
      <c r="CNO6" s="218">
        <v>3393.5</v>
      </c>
      <c r="CNP6" s="218">
        <v>3396</v>
      </c>
      <c r="CNQ6" s="218">
        <v>3392.5</v>
      </c>
      <c r="CNR6" s="218">
        <v>3390</v>
      </c>
      <c r="CNS6" s="218">
        <v>3388.5</v>
      </c>
      <c r="CNT6" s="218">
        <v>3392.5</v>
      </c>
      <c r="CNU6" s="218">
        <v>3392.5</v>
      </c>
      <c r="CNV6" s="218">
        <v>3393.5</v>
      </c>
      <c r="CNW6" s="218">
        <v>3394</v>
      </c>
      <c r="CNX6" s="218">
        <v>3392.5</v>
      </c>
      <c r="CNY6" s="218">
        <v>3391</v>
      </c>
      <c r="CNZ6" s="218">
        <v>3389</v>
      </c>
      <c r="COA6" s="218">
        <v>3388.5</v>
      </c>
      <c r="COB6" s="218">
        <v>3388.5</v>
      </c>
      <c r="COC6" s="218">
        <v>3389</v>
      </c>
      <c r="COD6" s="218">
        <v>3390</v>
      </c>
      <c r="COE6" s="218">
        <v>3393</v>
      </c>
      <c r="COF6" s="218">
        <v>3390.5</v>
      </c>
      <c r="COG6" s="218">
        <v>3390.5</v>
      </c>
      <c r="COH6">
        <v>3392.5</v>
      </c>
      <c r="COI6">
        <v>3392.5</v>
      </c>
      <c r="COJ6">
        <v>3391.5</v>
      </c>
      <c r="COK6">
        <v>3392.5</v>
      </c>
      <c r="COL6">
        <v>3390.5</v>
      </c>
      <c r="COM6">
        <v>3391</v>
      </c>
      <c r="CON6">
        <v>3390.5</v>
      </c>
      <c r="COO6">
        <v>3390.5</v>
      </c>
      <c r="COP6">
        <v>3391</v>
      </c>
      <c r="COQ6">
        <v>3390</v>
      </c>
      <c r="COR6">
        <v>3389</v>
      </c>
      <c r="COS6">
        <v>3388</v>
      </c>
      <c r="COT6">
        <v>3388.5</v>
      </c>
      <c r="COU6">
        <v>3392.5</v>
      </c>
      <c r="COV6">
        <v>3397.5</v>
      </c>
      <c r="COW6">
        <v>3394</v>
      </c>
      <c r="COX6">
        <v>3397.5</v>
      </c>
      <c r="COY6">
        <v>3405</v>
      </c>
      <c r="COZ6">
        <v>3405</v>
      </c>
      <c r="CPA6">
        <v>3409</v>
      </c>
      <c r="CPB6">
        <v>3410</v>
      </c>
      <c r="CPC6">
        <v>3412.5</v>
      </c>
      <c r="CPD6">
        <v>3414</v>
      </c>
      <c r="CPE6">
        <v>3419</v>
      </c>
      <c r="CPF6">
        <v>3419</v>
      </c>
      <c r="CPG6">
        <v>3420</v>
      </c>
      <c r="CPH6">
        <v>3425</v>
      </c>
      <c r="CPI6">
        <v>3428.5</v>
      </c>
      <c r="CPJ6">
        <v>3427.5</v>
      </c>
      <c r="CPK6">
        <v>3430</v>
      </c>
      <c r="CPL6">
        <v>3429.5</v>
      </c>
      <c r="CPM6">
        <v>3430</v>
      </c>
      <c r="CPN6">
        <v>3432.5</v>
      </c>
      <c r="CPO6">
        <v>3432.5</v>
      </c>
      <c r="CPP6">
        <v>3425</v>
      </c>
      <c r="CPQ6">
        <v>3426.5</v>
      </c>
      <c r="CPR6">
        <v>3428.5</v>
      </c>
      <c r="CPS6">
        <v>3437</v>
      </c>
      <c r="CPT6">
        <v>3440</v>
      </c>
      <c r="CPU6">
        <v>3435</v>
      </c>
      <c r="CPV6">
        <v>3432.5</v>
      </c>
      <c r="CPW6">
        <v>3434</v>
      </c>
      <c r="CPX6">
        <v>3429</v>
      </c>
      <c r="CPY6">
        <v>3426</v>
      </c>
      <c r="CPZ6">
        <v>3426</v>
      </c>
      <c r="CQA6">
        <v>3430</v>
      </c>
      <c r="CQB6">
        <v>3430</v>
      </c>
      <c r="CQC6">
        <v>3436</v>
      </c>
      <c r="CQD6">
        <v>3436</v>
      </c>
      <c r="CQE6">
        <v>3433</v>
      </c>
      <c r="CQF6">
        <v>3432.5</v>
      </c>
      <c r="CQG6">
        <v>3433.5</v>
      </c>
      <c r="CQH6">
        <v>3430</v>
      </c>
      <c r="CQI6">
        <v>3430</v>
      </c>
      <c r="CQJ6" s="266">
        <v>3431.5</v>
      </c>
      <c r="CQK6" s="266">
        <v>3432.5</v>
      </c>
      <c r="CQL6" s="266">
        <v>3435</v>
      </c>
      <c r="CQM6" s="266">
        <v>3434.5</v>
      </c>
      <c r="CQN6" s="266">
        <v>3435.5</v>
      </c>
      <c r="CQO6" s="266">
        <v>3431.5</v>
      </c>
      <c r="CQP6" s="266">
        <v>3430</v>
      </c>
      <c r="CQQ6" s="266">
        <v>3433</v>
      </c>
      <c r="CQR6" s="266">
        <v>3435.5</v>
      </c>
      <c r="CQS6" s="266">
        <v>3434.5</v>
      </c>
      <c r="CQT6" s="266">
        <v>3432.5</v>
      </c>
      <c r="CQU6" s="266">
        <v>3435.5</v>
      </c>
      <c r="CQV6" s="266">
        <v>3437</v>
      </c>
      <c r="CQW6" s="266">
        <v>3441</v>
      </c>
      <c r="CQX6" s="266">
        <v>3442</v>
      </c>
      <c r="CQY6" s="266">
        <v>3440</v>
      </c>
      <c r="CQZ6" s="266">
        <v>3445</v>
      </c>
      <c r="CRA6" s="266">
        <v>3472.5</v>
      </c>
      <c r="CRB6" s="266">
        <v>3440</v>
      </c>
      <c r="CRC6" s="266">
        <v>3440</v>
      </c>
      <c r="CRD6" s="266">
        <v>3442.5</v>
      </c>
      <c r="CRE6" s="266">
        <v>3450</v>
      </c>
      <c r="CRF6" s="266">
        <v>3447.5</v>
      </c>
      <c r="CRG6" s="266">
        <v>3440.5</v>
      </c>
      <c r="CRH6" s="266">
        <v>3440</v>
      </c>
      <c r="CRI6" s="266">
        <v>3440</v>
      </c>
      <c r="CRJ6" s="266">
        <v>3445</v>
      </c>
      <c r="CRK6" s="266">
        <v>3445.5</v>
      </c>
      <c r="CRL6" s="266">
        <v>3446.5</v>
      </c>
      <c r="CRM6" s="266">
        <v>3445.5</v>
      </c>
      <c r="CRN6" s="266">
        <v>3447.5</v>
      </c>
      <c r="CRO6" s="266">
        <v>3449</v>
      </c>
      <c r="CRP6" s="266">
        <v>3449.5</v>
      </c>
      <c r="CRQ6" s="266">
        <v>3454</v>
      </c>
      <c r="CRR6" s="266">
        <v>3455</v>
      </c>
      <c r="CRS6" s="266">
        <v>3460</v>
      </c>
      <c r="CRT6" s="266">
        <v>3461.5</v>
      </c>
      <c r="CRU6" s="266">
        <v>3460</v>
      </c>
      <c r="CRV6" s="266">
        <v>3464</v>
      </c>
      <c r="CRW6" s="266">
        <v>3465</v>
      </c>
      <c r="CRX6" s="266">
        <v>3466.5</v>
      </c>
      <c r="CRY6" s="324">
        <v>3469</v>
      </c>
      <c r="CRZ6" s="266">
        <v>3480</v>
      </c>
      <c r="CSA6" s="266">
        <v>3487.5</v>
      </c>
      <c r="CSB6" s="266">
        <v>3494</v>
      </c>
      <c r="CSC6" s="266">
        <v>3544</v>
      </c>
      <c r="CSD6" s="266">
        <v>3502.5</v>
      </c>
      <c r="CSE6" s="266">
        <v>3489.5</v>
      </c>
      <c r="CSF6" s="266">
        <v>3486.5</v>
      </c>
      <c r="CSG6" s="266">
        <v>3480</v>
      </c>
      <c r="CSH6" s="266">
        <v>3480</v>
      </c>
      <c r="CSI6" s="266">
        <v>3480</v>
      </c>
      <c r="CSJ6" s="266">
        <v>3479</v>
      </c>
      <c r="CSK6" s="266">
        <v>3481.5</v>
      </c>
      <c r="CSL6" s="266">
        <v>3482.5</v>
      </c>
      <c r="CSM6" s="266">
        <v>3485</v>
      </c>
      <c r="CSN6" s="266">
        <v>3480</v>
      </c>
      <c r="CSO6" s="266">
        <v>3482.5</v>
      </c>
      <c r="CSP6" s="266">
        <v>3485</v>
      </c>
      <c r="CSQ6" s="266">
        <v>3483</v>
      </c>
      <c r="CSR6" s="266">
        <v>3483.5</v>
      </c>
      <c r="CSS6" s="266">
        <v>3483.5</v>
      </c>
      <c r="CST6" s="266">
        <v>3490</v>
      </c>
      <c r="CSU6" s="266">
        <v>3490</v>
      </c>
      <c r="CSV6" s="324">
        <v>3490</v>
      </c>
    </row>
    <row r="7" spans="1:2601" ht="15.75">
      <c r="A7" s="176" t="s">
        <v>294</v>
      </c>
      <c r="B7" s="69">
        <v>1892.91</v>
      </c>
      <c r="C7" s="69">
        <v>1902.52</v>
      </c>
      <c r="D7" s="69">
        <v>1909.47</v>
      </c>
      <c r="E7" s="69">
        <v>1924.9</v>
      </c>
      <c r="F7" s="69">
        <v>1925.91</v>
      </c>
      <c r="G7" s="69">
        <v>1926.44</v>
      </c>
      <c r="H7" s="69">
        <v>1929.59</v>
      </c>
      <c r="I7" s="69">
        <v>1933.44</v>
      </c>
      <c r="J7" s="69">
        <v>1938.97</v>
      </c>
      <c r="K7" s="69">
        <v>1940.2</v>
      </c>
      <c r="L7" s="69">
        <v>1932.86</v>
      </c>
      <c r="M7" s="69">
        <v>1936.78</v>
      </c>
      <c r="N7" s="69">
        <v>1940.8</v>
      </c>
      <c r="O7" s="69">
        <v>1942.39</v>
      </c>
      <c r="P7" s="69">
        <v>1944.43</v>
      </c>
      <c r="Q7" s="69">
        <v>1944.06</v>
      </c>
      <c r="R7" s="69">
        <v>1944.02</v>
      </c>
      <c r="S7" s="69">
        <v>1944.61</v>
      </c>
      <c r="T7" s="69">
        <v>1943.64</v>
      </c>
      <c r="U7" s="69">
        <v>1943.97</v>
      </c>
      <c r="V7" s="69">
        <v>1944.78</v>
      </c>
      <c r="W7" s="69">
        <v>1944.24</v>
      </c>
      <c r="X7" s="69">
        <v>1946.23</v>
      </c>
      <c r="Y7" s="69">
        <v>1946.07</v>
      </c>
      <c r="Z7" s="69">
        <v>1949.54</v>
      </c>
      <c r="AA7" s="69">
        <v>1949.09</v>
      </c>
      <c r="AB7" s="69">
        <v>1951.09</v>
      </c>
      <c r="AC7" s="69">
        <v>1956.17</v>
      </c>
      <c r="AD7" s="69">
        <v>1957.58</v>
      </c>
      <c r="AE7" s="69">
        <v>1961.25</v>
      </c>
      <c r="AF7" s="69">
        <v>1961.42</v>
      </c>
      <c r="AG7" s="69">
        <v>1965.08</v>
      </c>
      <c r="AH7" s="69">
        <v>1968.61</v>
      </c>
      <c r="AI7" s="69">
        <v>1973.57</v>
      </c>
      <c r="AJ7" s="69">
        <v>1974.69</v>
      </c>
      <c r="AK7" s="69">
        <v>1975.95</v>
      </c>
      <c r="AL7" s="69">
        <v>1982.89</v>
      </c>
      <c r="AM7" s="69">
        <v>1973.53</v>
      </c>
      <c r="AN7" s="69">
        <v>1974.52</v>
      </c>
      <c r="AO7" s="69">
        <v>1974.25</v>
      </c>
      <c r="AP7" s="69">
        <v>1977.95</v>
      </c>
      <c r="AQ7" s="69">
        <v>1979.2</v>
      </c>
      <c r="AR7" s="69">
        <v>1984.44</v>
      </c>
      <c r="AS7" s="69">
        <v>1985.51</v>
      </c>
      <c r="AT7" s="69">
        <v>1986.45</v>
      </c>
      <c r="AU7" s="69">
        <v>1987.98</v>
      </c>
      <c r="AV7" s="69">
        <v>1988.54</v>
      </c>
      <c r="AW7" s="69">
        <v>1988.19</v>
      </c>
      <c r="AX7" s="69">
        <v>1987.43</v>
      </c>
      <c r="AY7" s="69">
        <v>1985.1</v>
      </c>
      <c r="AZ7" s="69">
        <v>1988.42</v>
      </c>
      <c r="BA7" s="69">
        <v>1989.18</v>
      </c>
      <c r="BB7" s="69">
        <v>1989.92</v>
      </c>
      <c r="BC7" s="69">
        <v>1989.71</v>
      </c>
      <c r="BD7" s="69">
        <v>1986.55</v>
      </c>
      <c r="BE7" s="69">
        <v>1992.63</v>
      </c>
      <c r="BF7" s="69">
        <v>1993.92</v>
      </c>
      <c r="BG7" s="69">
        <v>1989.51</v>
      </c>
      <c r="BH7" s="69">
        <v>1985.14</v>
      </c>
      <c r="BI7" s="69">
        <v>1982.09</v>
      </c>
      <c r="BJ7" s="69">
        <v>1984.69</v>
      </c>
      <c r="BK7" s="69">
        <v>1983.05</v>
      </c>
      <c r="BL7" s="69">
        <v>1985.4</v>
      </c>
      <c r="BM7" s="69">
        <v>1985.85</v>
      </c>
      <c r="BN7" s="69">
        <v>1986.04</v>
      </c>
      <c r="BO7" s="69">
        <v>1986.45</v>
      </c>
      <c r="BP7" s="69">
        <v>1986.16</v>
      </c>
      <c r="BQ7" s="69">
        <v>1985.95</v>
      </c>
      <c r="BR7" s="69">
        <v>1985.1</v>
      </c>
      <c r="BS7" s="69">
        <v>1984.15</v>
      </c>
      <c r="BT7" s="69">
        <v>1984.52</v>
      </c>
      <c r="BU7" s="69">
        <v>1982.99</v>
      </c>
      <c r="BV7" s="69">
        <v>1980.61</v>
      </c>
      <c r="BW7" s="69">
        <v>1970.79</v>
      </c>
      <c r="BX7" s="69">
        <v>1970.35</v>
      </c>
      <c r="BY7" s="69">
        <v>1969.85</v>
      </c>
      <c r="BZ7" s="69">
        <v>1964.66</v>
      </c>
      <c r="CA7" s="69">
        <v>1964.01</v>
      </c>
      <c r="CB7" s="69">
        <v>1962.81</v>
      </c>
      <c r="CC7" s="69">
        <v>1963.84</v>
      </c>
      <c r="CD7" s="69">
        <v>1963.03</v>
      </c>
      <c r="CE7" s="69">
        <v>1962.33</v>
      </c>
      <c r="CF7" s="69">
        <v>1960.41</v>
      </c>
      <c r="CG7" s="69">
        <v>1959.23</v>
      </c>
      <c r="CH7" s="69">
        <v>1958.09</v>
      </c>
      <c r="CI7" s="69">
        <v>1954.19</v>
      </c>
      <c r="CJ7" s="69">
        <v>1952.93</v>
      </c>
      <c r="CK7" s="69">
        <v>1948.51</v>
      </c>
      <c r="CL7" s="69">
        <v>1947.56</v>
      </c>
      <c r="CM7" s="69">
        <v>1945.45</v>
      </c>
      <c r="CN7" s="69">
        <v>1944.13</v>
      </c>
      <c r="CO7" s="69">
        <v>1943.34</v>
      </c>
      <c r="CP7" s="69">
        <v>1943.88</v>
      </c>
      <c r="CQ7" s="69">
        <v>1943.19</v>
      </c>
      <c r="CR7" s="69">
        <v>1940.73</v>
      </c>
      <c r="CS7" s="69">
        <v>1940.6</v>
      </c>
      <c r="CT7" s="69">
        <v>1939.09</v>
      </c>
      <c r="CU7" s="69">
        <v>1936.77</v>
      </c>
      <c r="CV7" s="69">
        <v>1935.23</v>
      </c>
      <c r="CW7" s="69">
        <v>1927.89</v>
      </c>
      <c r="CX7" s="69">
        <v>1925.01</v>
      </c>
      <c r="CY7" s="69">
        <v>1917.55</v>
      </c>
      <c r="CZ7" s="69">
        <v>1914.13</v>
      </c>
      <c r="DA7" s="69">
        <v>1907.32</v>
      </c>
      <c r="DB7" s="69">
        <v>1901.92</v>
      </c>
      <c r="DC7" s="69">
        <v>1896.38</v>
      </c>
      <c r="DD7" s="69">
        <v>1890.81</v>
      </c>
      <c r="DE7" s="69">
        <v>1877.91</v>
      </c>
      <c r="DF7" s="69">
        <v>1869.69</v>
      </c>
      <c r="DG7" s="69">
        <v>1866.47</v>
      </c>
      <c r="DH7" s="69">
        <v>1863.41</v>
      </c>
      <c r="DI7" s="69">
        <v>1863.61</v>
      </c>
      <c r="DJ7" s="69">
        <v>1862.17</v>
      </c>
      <c r="DK7" s="69">
        <v>1872.13</v>
      </c>
      <c r="DL7" s="69">
        <v>1882.64</v>
      </c>
      <c r="DM7" s="69">
        <v>1898.95</v>
      </c>
      <c r="DN7" s="69">
        <v>1913.32</v>
      </c>
      <c r="DO7" s="69">
        <v>1917.38</v>
      </c>
      <c r="DP7" s="69">
        <v>1923.22</v>
      </c>
      <c r="DQ7" s="69">
        <v>1928.9</v>
      </c>
      <c r="DR7" s="69">
        <v>1931.93</v>
      </c>
      <c r="DS7" s="69">
        <v>1942.56</v>
      </c>
      <c r="DT7" s="69">
        <v>1948.93</v>
      </c>
      <c r="DU7" s="69">
        <v>1953.19</v>
      </c>
      <c r="DV7" s="69">
        <v>1963.56</v>
      </c>
      <c r="DW7" s="69">
        <v>1969.39</v>
      </c>
      <c r="DX7" s="69">
        <v>1977.48</v>
      </c>
      <c r="DY7" s="69">
        <v>1976.72</v>
      </c>
      <c r="DZ7" s="69">
        <v>1972.08</v>
      </c>
      <c r="EA7" s="69">
        <v>1972.54</v>
      </c>
      <c r="EB7" s="69">
        <v>1967.05</v>
      </c>
      <c r="EC7" s="69">
        <v>1971.62</v>
      </c>
      <c r="ED7" s="69">
        <v>1973.45</v>
      </c>
      <c r="EE7" s="69">
        <v>1983.41</v>
      </c>
      <c r="EF7" s="69">
        <v>1984.28</v>
      </c>
      <c r="EG7" s="69">
        <v>1976.44</v>
      </c>
      <c r="EH7" s="69">
        <v>1974.79</v>
      </c>
      <c r="EI7" s="69">
        <v>1978.29</v>
      </c>
      <c r="EJ7" s="69">
        <v>1986.88</v>
      </c>
      <c r="EK7" s="69">
        <v>1985.06</v>
      </c>
      <c r="EL7" s="69">
        <v>1984.84</v>
      </c>
      <c r="EM7" s="69">
        <v>1978.8</v>
      </c>
      <c r="EN7" s="69">
        <v>1982.42</v>
      </c>
      <c r="EO7" s="69">
        <v>1985.06</v>
      </c>
      <c r="EP7" s="69">
        <v>1985.06</v>
      </c>
      <c r="EQ7" s="69">
        <v>1986.27</v>
      </c>
      <c r="ER7" s="69">
        <v>1988.03</v>
      </c>
      <c r="ES7" s="69">
        <v>1987.99</v>
      </c>
      <c r="ET7" s="69">
        <v>1987.84</v>
      </c>
      <c r="EU7" s="69">
        <v>1987.92</v>
      </c>
      <c r="EV7" s="69">
        <v>1988.42</v>
      </c>
      <c r="EW7" s="69">
        <v>1989</v>
      </c>
      <c r="EX7" s="69">
        <v>1990.59</v>
      </c>
      <c r="EY7" s="69">
        <v>1991.18</v>
      </c>
      <c r="EZ7" s="69">
        <v>1992.16</v>
      </c>
      <c r="FA7" s="69">
        <v>1992.93</v>
      </c>
      <c r="FB7" s="69">
        <v>1991.57</v>
      </c>
      <c r="FC7" s="69">
        <v>1993.22</v>
      </c>
      <c r="FD7" s="69">
        <v>1991.89</v>
      </c>
      <c r="FE7" s="69">
        <v>1992.69</v>
      </c>
      <c r="FF7" s="69">
        <v>1989.59</v>
      </c>
      <c r="FG7" s="69">
        <v>1990.56</v>
      </c>
      <c r="FH7" s="69">
        <v>1992.65</v>
      </c>
      <c r="FI7" s="69">
        <v>1992.18</v>
      </c>
      <c r="FJ7" s="69">
        <v>1991.88</v>
      </c>
      <c r="FK7" s="69">
        <v>1991.49</v>
      </c>
      <c r="FL7" s="69">
        <v>1992.17</v>
      </c>
      <c r="FM7" s="69">
        <v>1991.91</v>
      </c>
      <c r="FN7" s="69">
        <v>1993.93</v>
      </c>
      <c r="FO7" s="69">
        <v>1993.28</v>
      </c>
      <c r="FP7" s="69">
        <v>1989.47</v>
      </c>
      <c r="FQ7" s="69">
        <v>1993.35</v>
      </c>
      <c r="FR7" s="69">
        <v>1994.89</v>
      </c>
      <c r="FS7" s="69">
        <v>1995.73</v>
      </c>
      <c r="FT7" s="69">
        <v>1997.26</v>
      </c>
      <c r="FU7" s="69">
        <v>1993.94</v>
      </c>
      <c r="FV7" s="69">
        <v>1986.49</v>
      </c>
      <c r="FW7" s="69">
        <v>1990.09</v>
      </c>
      <c r="FX7" s="69">
        <v>1992.5</v>
      </c>
      <c r="FY7" s="69">
        <v>1993.59</v>
      </c>
      <c r="FZ7" s="69">
        <v>1993.66</v>
      </c>
      <c r="GA7" s="69">
        <v>1995.17</v>
      </c>
      <c r="GB7" s="69">
        <v>1995.28</v>
      </c>
      <c r="GC7" s="69">
        <v>1996.27</v>
      </c>
      <c r="GD7" s="69">
        <v>1996.76</v>
      </c>
      <c r="GE7" s="69">
        <v>1993.89</v>
      </c>
      <c r="GF7" s="69">
        <v>1996.99</v>
      </c>
      <c r="GG7" s="69">
        <v>1996.83</v>
      </c>
      <c r="GH7" s="69">
        <v>1996.27</v>
      </c>
      <c r="GI7" s="69">
        <v>1996.69</v>
      </c>
      <c r="GJ7" s="69">
        <v>1996.34</v>
      </c>
      <c r="GK7" s="69">
        <v>1995.06</v>
      </c>
      <c r="GL7" s="69">
        <v>1995.99</v>
      </c>
      <c r="GM7" s="69">
        <v>1993.59</v>
      </c>
      <c r="GN7" s="69">
        <v>1994.45</v>
      </c>
      <c r="GO7" s="69">
        <v>1994.63</v>
      </c>
      <c r="GP7" s="69">
        <v>1994.43</v>
      </c>
      <c r="GQ7" s="69">
        <v>1994.64</v>
      </c>
      <c r="GR7" s="69">
        <v>1990.36</v>
      </c>
      <c r="GS7" s="69">
        <v>1992.78</v>
      </c>
      <c r="GT7" s="69">
        <v>1992.53</v>
      </c>
      <c r="GU7" s="69">
        <v>1991.22</v>
      </c>
      <c r="GV7" s="69">
        <v>1991.98</v>
      </c>
      <c r="GW7" s="69">
        <v>1992.26</v>
      </c>
      <c r="GX7" s="69">
        <v>1991.7</v>
      </c>
      <c r="GY7" s="69">
        <v>1993.26</v>
      </c>
      <c r="GZ7" s="69">
        <v>1991.3</v>
      </c>
      <c r="HA7" s="69">
        <v>1992.12</v>
      </c>
      <c r="HB7" s="69">
        <v>1990.43</v>
      </c>
      <c r="HC7" s="69">
        <v>1991.67</v>
      </c>
      <c r="HD7" s="69">
        <v>1992.09</v>
      </c>
      <c r="HE7" s="69">
        <v>1992.84</v>
      </c>
      <c r="HF7" s="69">
        <v>1992.52</v>
      </c>
      <c r="HG7" s="69">
        <v>1993.15</v>
      </c>
      <c r="HH7" s="69">
        <v>1992.09</v>
      </c>
      <c r="HI7" s="69">
        <v>1992.79</v>
      </c>
      <c r="HJ7" s="69">
        <v>1992.84</v>
      </c>
      <c r="HK7" s="69">
        <v>1993.09</v>
      </c>
      <c r="HL7" s="69">
        <v>1989.53</v>
      </c>
      <c r="HM7" s="69">
        <v>1991.59</v>
      </c>
      <c r="HN7" s="69">
        <v>1991.7</v>
      </c>
      <c r="HO7" s="69">
        <v>1992.76</v>
      </c>
      <c r="HP7" s="69">
        <v>1993.46</v>
      </c>
      <c r="HQ7" s="69">
        <v>1992.95</v>
      </c>
      <c r="HR7" s="69">
        <v>1993.42</v>
      </c>
      <c r="HS7" s="69">
        <v>1993.84</v>
      </c>
      <c r="HT7" s="69">
        <v>1993.81</v>
      </c>
      <c r="HU7" s="69">
        <v>1994.36</v>
      </c>
      <c r="HV7" s="69">
        <v>1994.28</v>
      </c>
      <c r="HW7" s="69">
        <v>1994.83</v>
      </c>
      <c r="HX7" s="69">
        <v>1995.39</v>
      </c>
      <c r="HY7" s="69">
        <v>1995.86</v>
      </c>
      <c r="HZ7" s="69">
        <v>1996.77</v>
      </c>
      <c r="IA7" s="69">
        <v>1996.9</v>
      </c>
      <c r="IB7" s="69">
        <v>1997.04</v>
      </c>
      <c r="IC7" s="69">
        <v>1997.36</v>
      </c>
      <c r="ID7" s="69">
        <v>1997.56</v>
      </c>
      <c r="IE7" s="69">
        <v>1997.42</v>
      </c>
      <c r="IF7" s="69">
        <v>1994.16</v>
      </c>
      <c r="IG7" s="69">
        <v>1996.02</v>
      </c>
      <c r="IH7" s="69">
        <v>1993.47</v>
      </c>
      <c r="II7" s="69">
        <v>1995.3</v>
      </c>
      <c r="IJ7" s="69">
        <v>1996.37</v>
      </c>
      <c r="IK7" s="69">
        <v>1996.03</v>
      </c>
      <c r="IL7" s="69">
        <v>1996.25</v>
      </c>
      <c r="IM7" s="69">
        <v>1996.27</v>
      </c>
      <c r="IN7" s="69">
        <v>1996.32</v>
      </c>
      <c r="IO7" s="69">
        <v>1996.5</v>
      </c>
      <c r="IP7" s="69">
        <v>1992.71</v>
      </c>
      <c r="IQ7" s="69">
        <v>1993.32</v>
      </c>
      <c r="IR7" s="69">
        <v>1995.98</v>
      </c>
      <c r="IS7" s="69">
        <v>1995.51</v>
      </c>
      <c r="IT7" s="69">
        <v>1996.66</v>
      </c>
      <c r="IU7" s="69">
        <v>1997.63</v>
      </c>
      <c r="IV7" s="69">
        <v>1998.14</v>
      </c>
      <c r="IW7" s="69">
        <v>1998.61</v>
      </c>
      <c r="IX7" s="69">
        <v>1998.32</v>
      </c>
      <c r="IY7" s="69">
        <v>1998.23</v>
      </c>
      <c r="IZ7" s="69">
        <v>1998.88</v>
      </c>
      <c r="JA7" s="69">
        <v>1999.37</v>
      </c>
      <c r="JB7" s="69">
        <v>1999.93</v>
      </c>
      <c r="JC7" s="69">
        <v>2003.48</v>
      </c>
      <c r="JD7" s="69">
        <v>2004.88</v>
      </c>
      <c r="JE7" s="69">
        <v>2006.79</v>
      </c>
      <c r="JF7" s="69">
        <v>2007.31</v>
      </c>
      <c r="JG7" s="69">
        <v>2007.1</v>
      </c>
      <c r="JH7" s="69">
        <v>2007.09</v>
      </c>
      <c r="JI7" s="69">
        <v>2006.44</v>
      </c>
      <c r="JJ7" s="69">
        <v>2007.68</v>
      </c>
      <c r="JK7" s="69">
        <v>2007.81</v>
      </c>
      <c r="JL7" s="69">
        <v>2008.59</v>
      </c>
      <c r="JM7" s="69">
        <v>2011.38</v>
      </c>
      <c r="JN7" s="69">
        <v>2010.73</v>
      </c>
      <c r="JO7" s="69">
        <v>2013.38</v>
      </c>
      <c r="JP7" s="69">
        <v>2014.43</v>
      </c>
      <c r="JQ7" s="69">
        <v>2017.42</v>
      </c>
      <c r="JR7" s="69">
        <v>2018.53</v>
      </c>
      <c r="JS7" s="69">
        <v>2018.82</v>
      </c>
      <c r="JT7" s="69">
        <v>2019.42</v>
      </c>
      <c r="JU7" s="69">
        <v>2020.45</v>
      </c>
      <c r="JV7" s="69">
        <v>2021.72</v>
      </c>
      <c r="JW7" s="69">
        <v>2022.11</v>
      </c>
      <c r="JX7" s="69">
        <v>2026.75</v>
      </c>
      <c r="JY7" s="69">
        <v>2029.3</v>
      </c>
      <c r="JZ7" s="69">
        <v>2029.17</v>
      </c>
      <c r="KA7" s="69">
        <v>2033.45</v>
      </c>
      <c r="KB7" s="69">
        <v>2034.32</v>
      </c>
      <c r="KC7" s="69">
        <v>2037.14</v>
      </c>
      <c r="KD7" s="69">
        <v>2036.88</v>
      </c>
      <c r="KE7" s="69">
        <v>2032.47</v>
      </c>
      <c r="KF7" s="69">
        <v>2034.64</v>
      </c>
      <c r="KG7" s="69">
        <v>2037.59</v>
      </c>
      <c r="KH7" s="69">
        <v>2040.97</v>
      </c>
      <c r="KI7" s="69">
        <v>2043.51</v>
      </c>
      <c r="KJ7" s="69">
        <v>2045.88</v>
      </c>
      <c r="KK7" s="69">
        <v>2047</v>
      </c>
      <c r="KL7" s="69">
        <v>2048.1799999999998</v>
      </c>
      <c r="KM7" s="69">
        <v>2047.92</v>
      </c>
      <c r="KN7" s="69">
        <v>2046.52</v>
      </c>
      <c r="KO7" s="69">
        <v>2044.82</v>
      </c>
      <c r="KP7" s="69">
        <v>2041.62</v>
      </c>
      <c r="KQ7" s="69">
        <v>2046.21</v>
      </c>
      <c r="KR7" s="69">
        <v>2047.66</v>
      </c>
      <c r="KS7" s="69">
        <v>2048.21</v>
      </c>
      <c r="KT7" s="69">
        <v>2048.62</v>
      </c>
      <c r="KU7" s="69">
        <v>2049.36</v>
      </c>
      <c r="KV7" s="69">
        <v>2050.15</v>
      </c>
      <c r="KW7" s="69">
        <v>2050.69</v>
      </c>
      <c r="KX7" s="69">
        <v>2050.85</v>
      </c>
      <c r="KY7" s="69">
        <v>2050.77</v>
      </c>
      <c r="KZ7" s="69">
        <v>2050.73</v>
      </c>
      <c r="LA7" s="69">
        <v>2048.9</v>
      </c>
      <c r="LB7" s="69">
        <v>2048.79</v>
      </c>
      <c r="LC7" s="69">
        <v>2047.17</v>
      </c>
      <c r="LD7" s="69">
        <v>2042.49</v>
      </c>
      <c r="LE7" s="69">
        <v>2042.75</v>
      </c>
      <c r="LF7" s="69">
        <v>2032.89</v>
      </c>
      <c r="LG7" s="69">
        <v>2026.93</v>
      </c>
      <c r="LH7" s="69">
        <v>2023.91</v>
      </c>
      <c r="LI7" s="69">
        <v>2020.04</v>
      </c>
      <c r="LJ7" s="69">
        <v>2013.15</v>
      </c>
      <c r="LK7" s="69">
        <v>2008.46</v>
      </c>
      <c r="LL7" s="69">
        <v>2005.08</v>
      </c>
      <c r="LM7" s="69">
        <v>1992.39</v>
      </c>
      <c r="LN7" s="69">
        <v>1986.24</v>
      </c>
      <c r="LO7" s="69">
        <v>1978.39</v>
      </c>
      <c r="LP7" s="69">
        <v>1982.67</v>
      </c>
      <c r="LQ7" s="69">
        <v>1980.38</v>
      </c>
      <c r="LR7" s="69">
        <v>1996.27</v>
      </c>
      <c r="LS7" s="69">
        <v>1996.79</v>
      </c>
      <c r="LT7" s="69">
        <v>2005.71</v>
      </c>
      <c r="LU7" s="69">
        <v>2009.41</v>
      </c>
      <c r="LV7" s="69">
        <v>2011.84</v>
      </c>
      <c r="LW7" s="69">
        <v>2015.41</v>
      </c>
      <c r="LX7" s="69">
        <v>2017.26</v>
      </c>
      <c r="LY7" s="69">
        <v>2019.89</v>
      </c>
      <c r="LZ7" s="69">
        <v>2020.79</v>
      </c>
      <c r="MA7" s="69">
        <v>2021.03</v>
      </c>
      <c r="MB7" s="69">
        <v>2021.4</v>
      </c>
      <c r="MC7" s="69">
        <v>2020.06</v>
      </c>
      <c r="MD7" s="69">
        <v>2017.93</v>
      </c>
      <c r="ME7" s="69">
        <v>2012.16</v>
      </c>
      <c r="MF7" s="69">
        <v>2003.01</v>
      </c>
      <c r="MG7" s="69">
        <v>1998.7</v>
      </c>
      <c r="MH7" s="69">
        <v>1991.54</v>
      </c>
      <c r="MI7" s="69">
        <v>2001.86</v>
      </c>
      <c r="MJ7" s="69">
        <v>2001.09</v>
      </c>
      <c r="MK7" s="69">
        <v>1998.33</v>
      </c>
      <c r="ML7" s="69">
        <v>2000.2</v>
      </c>
      <c r="MM7" s="69">
        <v>2000.01</v>
      </c>
      <c r="MN7" s="69">
        <v>1997.83</v>
      </c>
      <c r="MO7" s="69">
        <v>1998.6</v>
      </c>
      <c r="MP7" s="69">
        <v>1994.96</v>
      </c>
      <c r="MQ7" s="69">
        <v>1990.53</v>
      </c>
      <c r="MR7" s="69">
        <v>1988.53</v>
      </c>
      <c r="MS7" s="69">
        <v>1988.95</v>
      </c>
      <c r="MT7" s="69">
        <v>1984.44</v>
      </c>
      <c r="MU7" s="69">
        <v>1984.65</v>
      </c>
      <c r="MV7" s="69">
        <v>1985.41</v>
      </c>
      <c r="MW7" s="69">
        <v>1980.48</v>
      </c>
      <c r="MX7" s="69">
        <v>1980.11</v>
      </c>
      <c r="MY7" s="69">
        <v>1974.22</v>
      </c>
      <c r="MZ7" s="69">
        <v>1970.18</v>
      </c>
      <c r="NA7" s="69">
        <v>1970.45</v>
      </c>
      <c r="NB7" s="69">
        <v>1961.13</v>
      </c>
      <c r="NC7" s="69">
        <v>1956.76</v>
      </c>
      <c r="ND7" s="69">
        <v>1952.72</v>
      </c>
      <c r="NE7" s="69">
        <v>1950.34</v>
      </c>
      <c r="NF7" s="69">
        <v>1947.12</v>
      </c>
      <c r="NG7" s="69">
        <v>1941.9</v>
      </c>
      <c r="NH7" s="69">
        <v>1941.72</v>
      </c>
      <c r="NI7" s="69">
        <v>1938.76</v>
      </c>
      <c r="NJ7" s="69">
        <v>1944.46</v>
      </c>
      <c r="NK7" s="69">
        <v>1962.53</v>
      </c>
      <c r="NL7" s="69">
        <v>1982.25</v>
      </c>
      <c r="NM7" s="69">
        <v>1992.76</v>
      </c>
      <c r="NN7" s="69">
        <v>1995.62</v>
      </c>
      <c r="NO7" s="69">
        <v>1993.87</v>
      </c>
      <c r="NP7" s="69">
        <v>2007.44</v>
      </c>
      <c r="NQ7" s="69">
        <v>2012.24</v>
      </c>
      <c r="NR7" s="69">
        <v>2017.57</v>
      </c>
      <c r="NS7" s="69">
        <v>2023.2</v>
      </c>
      <c r="NT7" s="69">
        <v>2032.54</v>
      </c>
      <c r="NU7" s="69">
        <v>2037.51</v>
      </c>
      <c r="NV7" s="69">
        <v>2043.4</v>
      </c>
      <c r="NW7" s="69">
        <v>2048.7399999999998</v>
      </c>
      <c r="NX7" s="69">
        <v>2049.3000000000002</v>
      </c>
      <c r="NY7" s="69">
        <v>2053.0500000000002</v>
      </c>
      <c r="NZ7" s="69">
        <v>2061.6999999999998</v>
      </c>
      <c r="OA7" s="69">
        <v>2068.4299999999998</v>
      </c>
      <c r="OB7" s="69">
        <v>2073.09</v>
      </c>
      <c r="OC7" s="69">
        <v>2074.64</v>
      </c>
      <c r="OD7" s="69">
        <v>2087.61</v>
      </c>
      <c r="OE7" s="69">
        <v>2090.84</v>
      </c>
      <c r="OF7" s="69">
        <v>2098.3000000000002</v>
      </c>
      <c r="OG7" s="69">
        <v>2111.27</v>
      </c>
      <c r="OH7" s="69">
        <v>2122.65</v>
      </c>
      <c r="OI7" s="69">
        <v>2131.81</v>
      </c>
      <c r="OJ7" s="69">
        <v>2141.59</v>
      </c>
      <c r="OK7" s="69">
        <v>2152.0700000000002</v>
      </c>
      <c r="OL7" s="69">
        <v>2169.44</v>
      </c>
      <c r="OM7" s="69">
        <v>2187.38</v>
      </c>
      <c r="ON7" s="69">
        <v>2237.3200000000002</v>
      </c>
      <c r="OO7" s="69">
        <v>2251.9899999999998</v>
      </c>
      <c r="OP7" s="69">
        <v>2265.2800000000002</v>
      </c>
      <c r="OQ7" s="69">
        <v>2263.6999999999998</v>
      </c>
      <c r="OR7" s="69">
        <v>2260.0500000000002</v>
      </c>
      <c r="OS7" s="69">
        <v>2257.87</v>
      </c>
      <c r="OT7" s="69">
        <v>2254.9699999999998</v>
      </c>
      <c r="OU7" s="69">
        <v>2250.9499999999998</v>
      </c>
      <c r="OV7" s="69">
        <v>2253.2399999999998</v>
      </c>
      <c r="OW7" s="69">
        <v>2233.56</v>
      </c>
      <c r="OX7" s="69">
        <v>2231.9299999999998</v>
      </c>
      <c r="OY7" s="69">
        <v>2219.65</v>
      </c>
      <c r="OZ7" s="69">
        <v>2207.6999999999998</v>
      </c>
      <c r="PA7" s="69">
        <v>2211.58</v>
      </c>
      <c r="PB7" s="69">
        <v>2213.1799999999998</v>
      </c>
      <c r="PC7" s="69">
        <v>2212.61</v>
      </c>
      <c r="PD7" s="69">
        <v>2220.2199999999998</v>
      </c>
      <c r="PE7" s="69">
        <v>2223.62</v>
      </c>
      <c r="PF7" s="69">
        <v>2232.86</v>
      </c>
      <c r="PG7" s="69">
        <v>2232.65</v>
      </c>
      <c r="PH7" s="69">
        <v>2238.52</v>
      </c>
      <c r="PI7" s="69">
        <v>2240.7399999999998</v>
      </c>
      <c r="PJ7" s="69">
        <v>2244.9699999999998</v>
      </c>
      <c r="PK7" s="69">
        <v>2246.4299999999998</v>
      </c>
      <c r="PL7" s="69">
        <v>2247.86</v>
      </c>
      <c r="PM7" s="69">
        <v>2247.52</v>
      </c>
      <c r="PN7" s="69">
        <v>2249.42</v>
      </c>
      <c r="PO7" s="69">
        <v>2253.61</v>
      </c>
      <c r="PP7" s="69">
        <v>2257.89</v>
      </c>
      <c r="PQ7" s="69">
        <v>2263.94</v>
      </c>
      <c r="PR7" s="69">
        <v>2272.8200000000002</v>
      </c>
      <c r="PS7" s="69">
        <v>2277.62</v>
      </c>
      <c r="PT7" s="69">
        <v>2284.39</v>
      </c>
      <c r="PU7" s="69">
        <v>2287.3000000000002</v>
      </c>
      <c r="PV7" s="69">
        <v>2290.0300000000002</v>
      </c>
      <c r="PW7" s="69">
        <v>2289.67</v>
      </c>
      <c r="PX7" s="69">
        <v>2281.7800000000002</v>
      </c>
      <c r="PY7" s="69">
        <v>2275.79</v>
      </c>
      <c r="PZ7" s="69">
        <v>2273.59</v>
      </c>
      <c r="QA7" s="69">
        <v>2269.9699999999998</v>
      </c>
      <c r="QB7" s="69">
        <v>2271.98</v>
      </c>
      <c r="QC7" s="69">
        <v>2272.75</v>
      </c>
      <c r="QD7" s="69">
        <v>2286.2800000000002</v>
      </c>
      <c r="QE7" s="69">
        <v>2290.92</v>
      </c>
      <c r="QF7" s="69">
        <v>2306.59</v>
      </c>
      <c r="QG7" s="69">
        <v>2319.29</v>
      </c>
      <c r="QH7" s="69">
        <v>2326.58</v>
      </c>
      <c r="QI7" s="69">
        <v>2330.86</v>
      </c>
      <c r="QJ7" s="69">
        <v>2335.88</v>
      </c>
      <c r="QK7" s="69">
        <v>2340.11</v>
      </c>
      <c r="QL7" s="69">
        <v>2348.86</v>
      </c>
      <c r="QM7" s="69">
        <v>2363.1</v>
      </c>
      <c r="QN7" s="69">
        <v>2374.21</v>
      </c>
      <c r="QO7" s="69">
        <v>2381.65</v>
      </c>
      <c r="QP7" s="69">
        <v>2388.4499999999998</v>
      </c>
      <c r="QQ7" s="69">
        <v>2396.13</v>
      </c>
      <c r="QR7" s="69">
        <v>2406.41</v>
      </c>
      <c r="QS7" s="69">
        <v>2413.08</v>
      </c>
      <c r="QT7" s="69">
        <v>2420.9499999999998</v>
      </c>
      <c r="QU7" s="69">
        <v>2428.08</v>
      </c>
      <c r="QV7" s="69">
        <v>2453.39</v>
      </c>
      <c r="QW7" s="69">
        <v>2452.98</v>
      </c>
      <c r="QX7" s="69">
        <v>2459.5500000000002</v>
      </c>
      <c r="QY7" s="69">
        <v>2446.56</v>
      </c>
      <c r="QZ7" s="69">
        <v>2424.44</v>
      </c>
      <c r="RA7" s="69">
        <v>2428.64</v>
      </c>
      <c r="RB7" s="69">
        <v>2434.2199999999998</v>
      </c>
      <c r="RC7" s="69">
        <v>2434.67</v>
      </c>
      <c r="RD7" s="69">
        <v>2445.29</v>
      </c>
      <c r="RE7" s="69">
        <v>2451.7199999999998</v>
      </c>
      <c r="RF7" s="69">
        <v>2459.66</v>
      </c>
      <c r="RG7" s="69">
        <v>2462.6</v>
      </c>
      <c r="RH7" s="69">
        <v>2465.5700000000002</v>
      </c>
      <c r="RI7" s="69">
        <v>2466.64</v>
      </c>
      <c r="RJ7" s="69">
        <v>2468.0700000000002</v>
      </c>
      <c r="RK7" s="69">
        <v>2468.6799999999998</v>
      </c>
      <c r="RL7" s="69">
        <v>2470.0300000000002</v>
      </c>
      <c r="RM7" s="69">
        <v>2472.63</v>
      </c>
      <c r="RN7" s="69">
        <v>2474.86</v>
      </c>
      <c r="RO7" s="69">
        <v>2475.65</v>
      </c>
      <c r="RP7" s="69">
        <v>2478.64</v>
      </c>
      <c r="RQ7" s="69">
        <v>2480.65</v>
      </c>
      <c r="RR7" s="69">
        <v>2483</v>
      </c>
      <c r="RS7" s="69">
        <v>2487.58</v>
      </c>
      <c r="RT7" s="69">
        <v>2488.17</v>
      </c>
      <c r="RU7" s="69">
        <v>2489.3000000000002</v>
      </c>
      <c r="RV7" s="69">
        <v>2488.4899999999998</v>
      </c>
      <c r="RW7" s="69">
        <v>2488.8200000000002</v>
      </c>
      <c r="RX7" s="69">
        <v>2489.6799999999998</v>
      </c>
      <c r="RY7" s="69">
        <v>2490.34</v>
      </c>
      <c r="RZ7" s="69">
        <v>2490.2399999999998</v>
      </c>
      <c r="SA7" s="69">
        <v>2490.11</v>
      </c>
      <c r="SB7" s="69">
        <v>2486.98</v>
      </c>
      <c r="SC7" s="69">
        <v>2489.5300000000002</v>
      </c>
      <c r="SD7" s="78">
        <v>2489.4299999999998</v>
      </c>
      <c r="SE7" s="78">
        <v>2491.48</v>
      </c>
      <c r="SF7" s="78">
        <v>2493</v>
      </c>
      <c r="SG7" s="78">
        <v>2497.122117576288</v>
      </c>
      <c r="SH7" s="78">
        <v>2498.08</v>
      </c>
      <c r="SI7" s="78">
        <v>2498.71</v>
      </c>
      <c r="SJ7" s="78">
        <v>2498.62</v>
      </c>
      <c r="SK7" s="78">
        <v>2498.75</v>
      </c>
      <c r="SL7" s="78">
        <v>2497.66</v>
      </c>
      <c r="SM7" s="78">
        <v>2497.04</v>
      </c>
      <c r="SN7" s="78">
        <v>2495.2800000000002</v>
      </c>
      <c r="SO7" s="78">
        <v>2495.29</v>
      </c>
      <c r="SP7" s="78">
        <v>2490.83</v>
      </c>
      <c r="SQ7" s="78">
        <v>2495.23</v>
      </c>
      <c r="SR7" s="78">
        <v>2491.83</v>
      </c>
      <c r="SS7" s="78">
        <v>2489.44</v>
      </c>
      <c r="ST7" s="78">
        <v>2487.89</v>
      </c>
      <c r="SU7" s="78">
        <v>2484.27</v>
      </c>
      <c r="SV7" s="78">
        <v>2479.91</v>
      </c>
      <c r="SW7" s="78">
        <v>2474.4899999999998</v>
      </c>
      <c r="SX7" s="78">
        <v>2465.63</v>
      </c>
      <c r="SY7" s="78">
        <v>2463.23</v>
      </c>
      <c r="SZ7" s="78">
        <v>2459.44</v>
      </c>
      <c r="TA7" s="78">
        <v>2463.13</v>
      </c>
      <c r="TB7" s="78">
        <v>2471</v>
      </c>
      <c r="TC7" s="78">
        <v>2474.1999999999998</v>
      </c>
      <c r="TD7" s="78">
        <v>2476.13</v>
      </c>
      <c r="TE7" s="78">
        <v>2477.86</v>
      </c>
      <c r="TF7" s="78">
        <v>2479.41</v>
      </c>
      <c r="TG7" s="78">
        <v>2481.67</v>
      </c>
      <c r="TH7" s="78">
        <v>2483.59</v>
      </c>
      <c r="TI7" s="78">
        <v>2485.16</v>
      </c>
      <c r="TJ7" s="78">
        <v>2485.38</v>
      </c>
      <c r="TK7" s="78">
        <v>2482.58</v>
      </c>
      <c r="TL7" s="78">
        <v>2483.39</v>
      </c>
      <c r="TM7" s="78">
        <v>2483.11</v>
      </c>
      <c r="TN7" s="78">
        <v>2482.29</v>
      </c>
      <c r="TO7" s="78">
        <v>2479.84</v>
      </c>
      <c r="TP7" s="78">
        <v>2476.02</v>
      </c>
      <c r="TQ7" s="78">
        <v>2473.63</v>
      </c>
      <c r="TR7" s="78">
        <v>2470.83</v>
      </c>
      <c r="TS7" s="78">
        <v>2470.84</v>
      </c>
      <c r="TT7" s="78">
        <v>2470.25</v>
      </c>
      <c r="TU7" s="78">
        <v>2468.5500000000002</v>
      </c>
      <c r="TV7" s="78">
        <v>2466.88</v>
      </c>
      <c r="TW7" s="78">
        <v>2464</v>
      </c>
      <c r="TX7" s="78">
        <v>2461.3200000000002</v>
      </c>
      <c r="TY7" s="78">
        <v>2458.8000000000002</v>
      </c>
      <c r="TZ7" s="78">
        <v>2458.38</v>
      </c>
      <c r="UA7" s="78">
        <v>2457.12</v>
      </c>
      <c r="UB7" s="78">
        <v>2454.96</v>
      </c>
      <c r="UC7" s="78">
        <v>2457.12</v>
      </c>
      <c r="UD7" s="78">
        <v>2458.1</v>
      </c>
      <c r="UE7" s="78">
        <v>2457.58</v>
      </c>
      <c r="UF7" s="78">
        <v>2459.38</v>
      </c>
      <c r="UG7" s="78">
        <v>2459.5700000000002</v>
      </c>
      <c r="UH7" s="78">
        <v>2459.1799999999998</v>
      </c>
      <c r="UI7" s="78">
        <v>2458.85</v>
      </c>
      <c r="UJ7" s="78">
        <v>2456.0300000000002</v>
      </c>
      <c r="UK7" s="78">
        <v>2453.83</v>
      </c>
      <c r="UL7" s="78">
        <v>2452.44</v>
      </c>
      <c r="UM7" s="78">
        <v>2447.4499999999998</v>
      </c>
      <c r="UN7" s="78">
        <v>2443.38</v>
      </c>
      <c r="UO7" s="78">
        <v>2441.5500000000002</v>
      </c>
      <c r="UP7" s="78">
        <v>2437.5100000000002</v>
      </c>
      <c r="UQ7" s="78">
        <v>2435.25</v>
      </c>
      <c r="UR7" s="78">
        <v>2428.75</v>
      </c>
      <c r="US7" s="78">
        <v>2421.2800000000002</v>
      </c>
      <c r="UT7" s="78">
        <v>2419.66</v>
      </c>
      <c r="UU7" s="78">
        <v>2410.87</v>
      </c>
      <c r="UV7" s="78">
        <v>2408.75</v>
      </c>
      <c r="UW7" s="78">
        <v>2406.8000000000002</v>
      </c>
      <c r="UX7" s="78">
        <v>2404.89</v>
      </c>
      <c r="UY7" s="78">
        <v>2411.5300000000002</v>
      </c>
      <c r="UZ7" s="78">
        <v>2415.98</v>
      </c>
      <c r="VA7" s="78">
        <v>2422.08</v>
      </c>
      <c r="VB7" s="78">
        <v>2422.58</v>
      </c>
      <c r="VC7" s="78">
        <v>2422.41</v>
      </c>
      <c r="VD7" s="78">
        <v>2423.16</v>
      </c>
      <c r="VE7" s="78">
        <v>2420.5100000000002</v>
      </c>
      <c r="VF7" s="78">
        <v>2420.5700000000002</v>
      </c>
      <c r="VG7" s="78">
        <v>2419.42</v>
      </c>
      <c r="VH7" s="78">
        <v>2419.02</v>
      </c>
      <c r="VI7" s="78">
        <v>2418.67</v>
      </c>
      <c r="VJ7" s="78">
        <v>2417.3200000000002</v>
      </c>
      <c r="VK7" s="78">
        <v>2416.02</v>
      </c>
      <c r="VL7" s="78">
        <v>2414.38</v>
      </c>
      <c r="VM7" s="78">
        <v>2414.25</v>
      </c>
      <c r="VN7" s="78">
        <v>2413.21</v>
      </c>
      <c r="VO7" s="78">
        <v>2411.5500000000002</v>
      </c>
      <c r="VP7" s="78">
        <v>2411.6</v>
      </c>
      <c r="VQ7" s="78">
        <v>2411.77</v>
      </c>
      <c r="VR7" s="78">
        <v>2414.84</v>
      </c>
      <c r="VS7" s="78">
        <v>2418.6</v>
      </c>
      <c r="VT7" s="78">
        <v>2418.37</v>
      </c>
      <c r="VU7" s="78">
        <v>2418.3200000000002</v>
      </c>
      <c r="VV7" s="78">
        <v>2418.19</v>
      </c>
      <c r="VW7" s="78">
        <v>2417.1999999999998</v>
      </c>
      <c r="VX7" s="78">
        <v>2416.5100000000002</v>
      </c>
      <c r="VY7" s="78">
        <v>2411.04</v>
      </c>
      <c r="VZ7" s="78">
        <v>2408.31</v>
      </c>
      <c r="WA7" s="78">
        <v>2404.4899999999998</v>
      </c>
      <c r="WB7" s="78">
        <v>2406.33</v>
      </c>
      <c r="WC7" s="78">
        <v>2402.35</v>
      </c>
      <c r="WD7" s="78">
        <v>2397.9699999999998</v>
      </c>
      <c r="WE7" s="78">
        <v>2395.19</v>
      </c>
      <c r="WF7" s="78">
        <v>2389.86</v>
      </c>
      <c r="WG7" s="78">
        <v>2387.54</v>
      </c>
      <c r="WH7" s="78">
        <v>2383.6799999999998</v>
      </c>
      <c r="WI7" s="78">
        <v>2377.9499999999998</v>
      </c>
      <c r="WJ7" s="78">
        <v>2375.6</v>
      </c>
      <c r="WK7" s="78">
        <v>2374.81</v>
      </c>
      <c r="WL7" s="78">
        <v>2372.16</v>
      </c>
      <c r="WM7" s="78">
        <v>2369.9499999999998</v>
      </c>
      <c r="WN7" s="78">
        <v>2368.3200000000002</v>
      </c>
      <c r="WO7" s="78">
        <v>2364.81</v>
      </c>
      <c r="WP7" s="78">
        <v>2361.6799999999998</v>
      </c>
      <c r="WQ7" s="78">
        <v>2359.27</v>
      </c>
      <c r="WR7" s="78">
        <v>2358.54</v>
      </c>
      <c r="WS7" s="78">
        <v>2355.5100000000002</v>
      </c>
      <c r="WT7" s="78">
        <v>2361.12</v>
      </c>
      <c r="WU7" s="78">
        <v>2353.38</v>
      </c>
      <c r="WV7" s="78">
        <v>2350.2199999999998</v>
      </c>
      <c r="WW7" s="78">
        <v>2349.21</v>
      </c>
      <c r="WX7" s="78">
        <v>2349.87</v>
      </c>
      <c r="WY7" s="78">
        <v>2352.27</v>
      </c>
      <c r="WZ7" s="78">
        <v>2358.9899999999998</v>
      </c>
      <c r="XA7" s="78">
        <v>2371.37</v>
      </c>
      <c r="XB7" s="78">
        <v>2387.08</v>
      </c>
      <c r="XC7" s="78">
        <v>2402.54</v>
      </c>
      <c r="XD7" s="78">
        <v>2404.31</v>
      </c>
      <c r="XE7" s="78">
        <v>2410.96</v>
      </c>
      <c r="XF7" s="78">
        <v>2418.0700000000002</v>
      </c>
      <c r="XG7" s="78">
        <v>2418.84</v>
      </c>
      <c r="XH7" s="78">
        <v>2422.4899999999998</v>
      </c>
      <c r="XI7" s="78">
        <v>2424.34</v>
      </c>
      <c r="XJ7" s="78">
        <v>2424.6799999999998</v>
      </c>
      <c r="XK7" s="78">
        <v>2430.5</v>
      </c>
      <c r="XL7" s="78">
        <v>2437.5500000000002</v>
      </c>
      <c r="XM7" s="78">
        <v>2441.63</v>
      </c>
      <c r="XN7" s="78">
        <v>2444.9499999999998</v>
      </c>
      <c r="XO7" s="78">
        <v>2449.52</v>
      </c>
      <c r="XP7" s="78">
        <v>2455.81</v>
      </c>
      <c r="XQ7" s="78">
        <v>2457.34</v>
      </c>
      <c r="XR7" s="78">
        <v>2456.17</v>
      </c>
      <c r="XS7" s="78">
        <v>2450.58</v>
      </c>
      <c r="XT7" s="78">
        <v>2448.16</v>
      </c>
      <c r="XU7" s="78">
        <v>2447.5100000000002</v>
      </c>
      <c r="XV7" s="78">
        <v>2443.52</v>
      </c>
      <c r="XW7" s="78">
        <v>2442.06</v>
      </c>
      <c r="XX7" s="78">
        <v>2441</v>
      </c>
      <c r="XY7" s="78">
        <v>2441.41</v>
      </c>
      <c r="XZ7" s="78">
        <v>2444.19</v>
      </c>
      <c r="YA7" s="78">
        <v>2444.9</v>
      </c>
      <c r="YB7" s="78">
        <v>2444.42</v>
      </c>
      <c r="YC7" s="78">
        <v>2444.38</v>
      </c>
      <c r="YD7" s="78">
        <v>2443.25</v>
      </c>
      <c r="YE7" s="78">
        <v>2440.5300000000002</v>
      </c>
      <c r="YF7" s="78">
        <v>2440.08</v>
      </c>
      <c r="YG7" s="78">
        <v>2436.66</v>
      </c>
      <c r="YH7" s="78">
        <v>2434.7399999999998</v>
      </c>
      <c r="YI7" s="78">
        <v>2433.65</v>
      </c>
      <c r="YJ7" s="78">
        <v>2431.25</v>
      </c>
      <c r="YK7" s="78">
        <v>2430.0500000000002</v>
      </c>
      <c r="YL7" s="78">
        <v>2431.16</v>
      </c>
      <c r="YM7" s="78">
        <v>2433.17</v>
      </c>
      <c r="YN7" s="78">
        <v>2435.35</v>
      </c>
      <c r="YO7" s="78">
        <v>2437.33</v>
      </c>
      <c r="YP7" s="78">
        <v>2438.69</v>
      </c>
      <c r="YQ7" s="78">
        <v>2441.52</v>
      </c>
      <c r="YR7" s="78">
        <v>2446.79</v>
      </c>
      <c r="YS7" s="78">
        <v>2451.7199999999998</v>
      </c>
      <c r="YT7" s="78">
        <v>2451.7199999999998</v>
      </c>
      <c r="YU7" s="78">
        <v>2454.66</v>
      </c>
      <c r="YV7" s="78">
        <v>2456.7800000000002</v>
      </c>
      <c r="YW7" s="78">
        <v>2460.5500000000002</v>
      </c>
      <c r="YX7" s="78">
        <v>2465.0300000000002</v>
      </c>
      <c r="YY7" s="78">
        <v>2468.25</v>
      </c>
      <c r="YZ7" s="78">
        <v>2466.86</v>
      </c>
      <c r="ZA7" s="78">
        <v>2465.12</v>
      </c>
      <c r="ZB7" s="78">
        <v>2465.7199999999998</v>
      </c>
      <c r="ZC7" s="78">
        <v>2466.64</v>
      </c>
      <c r="ZD7" s="78">
        <v>2463.8200000000002</v>
      </c>
      <c r="ZE7" s="78">
        <v>2463.02</v>
      </c>
      <c r="ZF7" s="78">
        <v>2463.42</v>
      </c>
      <c r="ZG7" s="78">
        <v>2464.4299999999998</v>
      </c>
      <c r="ZH7" s="78">
        <v>2465.2800000000002</v>
      </c>
      <c r="ZI7" s="78">
        <v>2463.12</v>
      </c>
      <c r="ZJ7" s="78">
        <v>2462.9699999999998</v>
      </c>
      <c r="ZK7" s="78">
        <v>2462.4299999999998</v>
      </c>
      <c r="ZL7" s="78">
        <v>2459.85</v>
      </c>
      <c r="ZM7" s="78">
        <v>2460.6799999999998</v>
      </c>
      <c r="ZN7" s="78">
        <v>2461.06</v>
      </c>
      <c r="ZO7" s="78">
        <v>2460.48</v>
      </c>
      <c r="ZP7" s="78">
        <v>2460.5100000000002</v>
      </c>
      <c r="ZQ7" s="78">
        <v>2460.58</v>
      </c>
      <c r="ZR7" s="78">
        <v>2457.4699999999998</v>
      </c>
      <c r="ZS7" s="78">
        <v>2456.91</v>
      </c>
      <c r="ZT7" s="78">
        <v>2456.92</v>
      </c>
      <c r="ZU7" s="78">
        <v>2455.84</v>
      </c>
      <c r="ZV7" s="78">
        <v>2455.77</v>
      </c>
      <c r="ZW7" s="78">
        <v>2455.14</v>
      </c>
      <c r="ZX7" s="78">
        <v>2455.56</v>
      </c>
      <c r="ZY7" s="78">
        <v>2456.04</v>
      </c>
      <c r="ZZ7" s="78">
        <v>2456.0500000000002</v>
      </c>
      <c r="AAA7" s="78">
        <v>2456.21</v>
      </c>
      <c r="AAB7" s="78">
        <v>2456.1999999999998</v>
      </c>
      <c r="AAC7" s="78">
        <v>2456.17</v>
      </c>
      <c r="AAD7" s="78">
        <v>2456.2199999999998</v>
      </c>
      <c r="AAE7" s="78">
        <v>2455.86</v>
      </c>
      <c r="AAF7" s="78">
        <v>2455.4299999999998</v>
      </c>
      <c r="AAG7" s="78">
        <v>2454.37</v>
      </c>
      <c r="AAH7" s="78">
        <v>2455.1999999999998</v>
      </c>
      <c r="AAI7" s="78">
        <v>2454.08</v>
      </c>
      <c r="AAJ7" s="78">
        <v>2453.79</v>
      </c>
      <c r="AAK7" s="78">
        <v>2452.8200000000002</v>
      </c>
      <c r="AAL7" s="78">
        <v>2452.31</v>
      </c>
      <c r="AAM7" s="78">
        <v>2450.9</v>
      </c>
      <c r="AAN7" s="78">
        <v>2445.54</v>
      </c>
      <c r="AAO7" s="78">
        <v>2444.25</v>
      </c>
      <c r="AAP7" s="78">
        <v>2444.96</v>
      </c>
      <c r="AAQ7" s="78">
        <v>2445.66</v>
      </c>
      <c r="AAR7" s="78">
        <v>2444.27</v>
      </c>
      <c r="AAS7" s="78">
        <v>2444.0100000000002</v>
      </c>
      <c r="AAT7" s="78">
        <v>2444.27</v>
      </c>
      <c r="AAU7" s="78">
        <v>2444.11</v>
      </c>
      <c r="AAV7" s="78">
        <v>2444.6</v>
      </c>
      <c r="AAW7" s="78">
        <v>2444.3200000000002</v>
      </c>
      <c r="AAX7" s="78">
        <v>2444.38</v>
      </c>
      <c r="AAY7" s="78">
        <v>2443.5700000000002</v>
      </c>
      <c r="AAZ7" s="78">
        <v>2443.7199999999998</v>
      </c>
      <c r="ABA7" s="78">
        <v>2442.2199999999998</v>
      </c>
      <c r="ABB7" s="78">
        <v>2441.66</v>
      </c>
      <c r="ABC7" s="78">
        <v>2440.77</v>
      </c>
      <c r="ABD7" s="78">
        <v>2439.64</v>
      </c>
      <c r="ABE7" s="78">
        <v>2438.16</v>
      </c>
      <c r="ABF7" s="78">
        <v>2437.41</v>
      </c>
      <c r="ABG7" s="78">
        <v>2437.1799999999998</v>
      </c>
      <c r="ABH7" s="78">
        <v>2436.27</v>
      </c>
      <c r="ABI7" s="78">
        <v>2436.29</v>
      </c>
      <c r="ABJ7" s="78">
        <v>2434.2199999999998</v>
      </c>
      <c r="ABK7" s="78">
        <v>2425.7800000000002</v>
      </c>
      <c r="ABL7" s="78">
        <v>2428.21</v>
      </c>
      <c r="ABM7" s="78">
        <v>2427.09</v>
      </c>
      <c r="ABN7" s="78">
        <v>2426.27</v>
      </c>
      <c r="ABO7" s="78">
        <v>2426.41</v>
      </c>
      <c r="ABP7" s="78">
        <v>2427.17</v>
      </c>
      <c r="ABQ7" s="78">
        <v>2426.79</v>
      </c>
      <c r="ABR7" s="78">
        <v>2427.4</v>
      </c>
      <c r="ABS7" s="78">
        <v>2427.13</v>
      </c>
      <c r="ABT7" s="78">
        <v>2428.23</v>
      </c>
      <c r="ABU7" s="78">
        <v>2428.21</v>
      </c>
      <c r="ABV7" s="78">
        <v>2428.91</v>
      </c>
      <c r="ABW7" s="78">
        <v>2430.35</v>
      </c>
      <c r="ABX7" s="78">
        <v>2432.64</v>
      </c>
      <c r="ABY7" s="78">
        <v>2432.3200000000002</v>
      </c>
      <c r="ABZ7" s="78">
        <v>2432.3200000000002</v>
      </c>
      <c r="ACA7" s="78">
        <v>2433.66</v>
      </c>
      <c r="ACB7" s="78">
        <v>2433.67</v>
      </c>
      <c r="ACC7" s="78">
        <v>2432.75</v>
      </c>
      <c r="ACD7" s="78">
        <v>2431.5100000000002</v>
      </c>
      <c r="ACE7" s="78">
        <v>2429.73</v>
      </c>
      <c r="ACF7" s="78">
        <v>2424.6799999999998</v>
      </c>
      <c r="ACG7" s="78">
        <v>2422.7800000000002</v>
      </c>
      <c r="ACH7" s="78">
        <v>2423.37</v>
      </c>
      <c r="ACI7" s="78">
        <v>2422.3000000000002</v>
      </c>
      <c r="ACJ7" s="78">
        <v>2421.0700000000002</v>
      </c>
      <c r="ACK7" s="78">
        <v>2420.19</v>
      </c>
      <c r="ACL7" s="78">
        <v>2420.08</v>
      </c>
      <c r="ACM7" s="78">
        <v>2417.73</v>
      </c>
      <c r="ACN7" s="78">
        <v>2418.9499999999998</v>
      </c>
      <c r="ACO7" s="78">
        <v>2419.09</v>
      </c>
      <c r="ACP7" s="78">
        <v>2417.71</v>
      </c>
      <c r="ACQ7" s="78">
        <v>2416.38</v>
      </c>
      <c r="ACR7" s="78">
        <v>2415.4299999999998</v>
      </c>
      <c r="ACS7" s="78">
        <v>2414.84</v>
      </c>
      <c r="ACT7" s="78">
        <v>2412.92</v>
      </c>
      <c r="ACU7" s="78">
        <v>2410.67</v>
      </c>
      <c r="ACV7" s="78">
        <v>2409.64</v>
      </c>
      <c r="ACW7" s="78">
        <v>2405.35</v>
      </c>
      <c r="ACX7" s="78">
        <v>2402.06</v>
      </c>
      <c r="ACY7" s="78">
        <v>2400.13</v>
      </c>
      <c r="ACZ7" s="78">
        <v>2396.2603425950283</v>
      </c>
      <c r="ADA7" s="78">
        <v>2395.85</v>
      </c>
      <c r="ADB7" s="78">
        <v>2397.63</v>
      </c>
      <c r="ADC7" s="78">
        <v>2398.21</v>
      </c>
      <c r="ADD7" s="78">
        <v>2398.2600000000002</v>
      </c>
      <c r="ADE7" s="78">
        <v>2398.35</v>
      </c>
      <c r="ADF7" s="78">
        <v>2397.69</v>
      </c>
      <c r="ADG7" s="78">
        <v>2395.9299999999998</v>
      </c>
      <c r="ADH7" s="78">
        <v>2395.3000000000002</v>
      </c>
      <c r="ADI7" s="78">
        <v>2394.23</v>
      </c>
      <c r="ADJ7" s="78">
        <v>2393.81</v>
      </c>
      <c r="ADK7" s="78">
        <v>2393.75</v>
      </c>
      <c r="ADL7" s="78">
        <v>2393.88</v>
      </c>
      <c r="ADM7" s="78">
        <v>2393.92</v>
      </c>
      <c r="ADN7" s="78">
        <v>2394.1799999999998</v>
      </c>
      <c r="ADO7" s="78">
        <v>2394.77</v>
      </c>
      <c r="ADP7" s="78">
        <v>2394.91</v>
      </c>
      <c r="ADQ7" s="78">
        <v>2396.2199999999998</v>
      </c>
      <c r="ADR7" s="78">
        <v>2395.4</v>
      </c>
      <c r="ADS7" s="78">
        <v>2395.4699999999998</v>
      </c>
      <c r="ADT7" s="78">
        <v>2397.19</v>
      </c>
      <c r="ADU7" s="78">
        <v>2398.38</v>
      </c>
      <c r="ADV7" s="78">
        <v>2398.42</v>
      </c>
      <c r="ADW7" s="78">
        <v>2398.69</v>
      </c>
      <c r="ADX7" s="78">
        <v>2396.9299999999998</v>
      </c>
      <c r="ADY7" s="78">
        <v>2396.35</v>
      </c>
      <c r="ADZ7" s="78">
        <v>2395.23</v>
      </c>
      <c r="AEA7" s="78">
        <v>2394.6799999999998</v>
      </c>
      <c r="AEB7" s="78">
        <v>2394.0300000000002</v>
      </c>
      <c r="AEC7" s="78">
        <v>2393.84</v>
      </c>
      <c r="AED7" s="78">
        <v>2392.77</v>
      </c>
      <c r="AEE7" s="78">
        <v>2392.4499999999998</v>
      </c>
      <c r="AEF7" s="78">
        <v>2391.64</v>
      </c>
      <c r="AEG7" s="78">
        <v>2390.79</v>
      </c>
      <c r="AEH7" s="78">
        <v>2391.14</v>
      </c>
      <c r="AEI7" s="78">
        <v>2391.58</v>
      </c>
      <c r="AEJ7" s="78">
        <v>2391.46</v>
      </c>
      <c r="AEK7" s="78">
        <v>2391.4499999999998</v>
      </c>
      <c r="AEL7" s="78">
        <v>2392.7600000000002</v>
      </c>
      <c r="AEM7" s="78">
        <v>2392.9299999999998</v>
      </c>
      <c r="AEN7" s="78">
        <v>2393.9299999999998</v>
      </c>
      <c r="AEO7" s="78">
        <v>2396.6799999999998</v>
      </c>
      <c r="AEP7" s="78">
        <v>2394.17</v>
      </c>
      <c r="AEQ7" s="78">
        <v>2394.15</v>
      </c>
      <c r="AER7" s="78">
        <v>2393.52</v>
      </c>
      <c r="AES7" s="78">
        <v>2394.96</v>
      </c>
      <c r="AET7" s="78">
        <v>2395.9</v>
      </c>
      <c r="AEU7" s="78">
        <v>2397.0700000000002</v>
      </c>
      <c r="AEV7" s="78">
        <v>2397.8200000000002</v>
      </c>
      <c r="AEW7" s="78">
        <v>2398.64</v>
      </c>
      <c r="AEX7" s="78">
        <v>2401.65</v>
      </c>
      <c r="AEY7" s="78">
        <v>2402.86</v>
      </c>
      <c r="AEZ7" s="78">
        <v>2402.14</v>
      </c>
      <c r="AFA7" s="78">
        <v>2402.67</v>
      </c>
      <c r="AFB7" s="78">
        <v>2402.19</v>
      </c>
      <c r="AFC7" s="78">
        <v>2402.6</v>
      </c>
      <c r="AFD7" s="78">
        <v>2402.1</v>
      </c>
      <c r="AFE7" s="78">
        <v>2402.94</v>
      </c>
      <c r="AFF7" s="78">
        <v>2402.06</v>
      </c>
      <c r="AFG7" s="78">
        <v>2401.85</v>
      </c>
      <c r="AFH7" s="78">
        <v>2401.46</v>
      </c>
      <c r="AFI7" s="78">
        <v>2400.4899999999998</v>
      </c>
      <c r="AFJ7" s="78">
        <v>2401</v>
      </c>
      <c r="AFK7" s="78">
        <v>2401.3000000000002</v>
      </c>
      <c r="AFL7" s="78">
        <v>2404.0500000000002</v>
      </c>
      <c r="AFM7" s="78">
        <v>2405.65</v>
      </c>
      <c r="AFN7" s="78">
        <v>2405.92</v>
      </c>
      <c r="AFO7" s="78">
        <v>2408.41</v>
      </c>
      <c r="AFP7" s="78">
        <v>2410.9499999999998</v>
      </c>
      <c r="AFQ7" s="78">
        <v>2411.5100000000002</v>
      </c>
      <c r="AFR7" s="78">
        <v>2410.8200000000002</v>
      </c>
      <c r="AFS7" s="78">
        <v>2410.38</v>
      </c>
      <c r="AFT7" s="78">
        <v>2410.0700000000002</v>
      </c>
      <c r="AFU7" s="78">
        <v>2409.04</v>
      </c>
      <c r="AFV7" s="78">
        <v>2409.8000000000002</v>
      </c>
      <c r="AFW7" s="78">
        <v>2409.73</v>
      </c>
      <c r="AFX7" s="78">
        <v>2409.9499999999998</v>
      </c>
      <c r="AFY7" s="78">
        <v>2411.27</v>
      </c>
      <c r="AFZ7" s="78">
        <v>2412.04</v>
      </c>
      <c r="AGA7" s="78">
        <v>2412.8000000000002</v>
      </c>
      <c r="AGB7" s="78">
        <v>2414.29</v>
      </c>
      <c r="AGC7" s="78">
        <v>2414.4499999999998</v>
      </c>
      <c r="AGD7" s="78">
        <v>2414.54</v>
      </c>
      <c r="AGE7" s="78">
        <v>2415.21</v>
      </c>
      <c r="AGF7" s="78">
        <v>2418.64</v>
      </c>
      <c r="AGG7" s="78">
        <v>2423.66</v>
      </c>
      <c r="AGH7" s="78">
        <v>2426.54</v>
      </c>
      <c r="AGI7" s="78">
        <v>2441.23</v>
      </c>
      <c r="AGJ7" s="78">
        <v>2450.98</v>
      </c>
      <c r="AGK7" s="78">
        <v>2454.0500000000002</v>
      </c>
      <c r="AGL7" s="78">
        <v>2460.9</v>
      </c>
      <c r="AGM7" s="78">
        <v>2464.61</v>
      </c>
      <c r="AGN7" s="78">
        <v>2464.44</v>
      </c>
      <c r="AGO7" s="78">
        <v>2463.29</v>
      </c>
      <c r="AGP7" s="78">
        <v>2462.8200000000002</v>
      </c>
      <c r="AGQ7" s="78">
        <v>2462.7800000000002</v>
      </c>
      <c r="AGR7" s="78">
        <v>2462.84</v>
      </c>
      <c r="AGS7" s="78">
        <v>2463.15</v>
      </c>
      <c r="AGT7" s="78">
        <v>2463.46</v>
      </c>
      <c r="AGU7" s="78">
        <v>2463.3089496139442</v>
      </c>
      <c r="AGV7" s="78">
        <v>2463.1999999999998</v>
      </c>
      <c r="AGW7" s="78">
        <v>2461.66</v>
      </c>
      <c r="AGX7" s="78">
        <v>2461.6</v>
      </c>
      <c r="AGY7" s="78">
        <v>2461.17</v>
      </c>
      <c r="AGZ7" s="78">
        <v>2461.1999999999998</v>
      </c>
      <c r="AHA7" s="78">
        <v>2461.2800000000002</v>
      </c>
      <c r="AHB7" s="78">
        <v>2461.66</v>
      </c>
      <c r="AHC7" s="78">
        <v>2463.2399999999998</v>
      </c>
      <c r="AHD7" s="78">
        <v>2463.02</v>
      </c>
      <c r="AHE7" s="78">
        <v>2464.84</v>
      </c>
      <c r="AHF7" s="78">
        <v>2464.0500000000002</v>
      </c>
      <c r="AHG7" s="78">
        <v>2464.44</v>
      </c>
      <c r="AHH7" s="78">
        <v>2463.61</v>
      </c>
      <c r="AHI7" s="78">
        <v>2463.25</v>
      </c>
      <c r="AHJ7" s="78">
        <v>2462.5100000000002</v>
      </c>
      <c r="AHK7" s="78">
        <v>2460.5700000000002</v>
      </c>
      <c r="AHL7" s="78">
        <v>2457.5300000000002</v>
      </c>
      <c r="AHM7" s="78">
        <v>2456.4499999999998</v>
      </c>
      <c r="AHN7" s="78">
        <v>2456.0500000000002</v>
      </c>
      <c r="AHO7" s="78">
        <v>2455.5</v>
      </c>
      <c r="AHP7" s="78">
        <v>2455.6999999999998</v>
      </c>
      <c r="AHQ7" s="78">
        <v>2455.9899999999998</v>
      </c>
      <c r="AHR7" s="78">
        <v>2455.9899999999998</v>
      </c>
      <c r="AHS7" s="78">
        <v>2455.9899999999998</v>
      </c>
      <c r="AHT7" s="78">
        <v>2458.2199999999998</v>
      </c>
      <c r="AHU7" s="78">
        <v>2458.64</v>
      </c>
      <c r="AHV7" s="78">
        <v>2460.0700000000002</v>
      </c>
      <c r="AHW7" s="78">
        <v>2463.71</v>
      </c>
      <c r="AHX7" s="78">
        <v>2464.56</v>
      </c>
      <c r="AHY7" s="78">
        <v>2464.56</v>
      </c>
      <c r="AHZ7" s="78">
        <v>2464.56</v>
      </c>
      <c r="AIA7" s="78">
        <v>2467.7600000000002</v>
      </c>
      <c r="AIB7" s="78">
        <v>2468.94</v>
      </c>
      <c r="AIC7" s="78">
        <v>2468.38</v>
      </c>
      <c r="AID7" s="78">
        <v>2469.36</v>
      </c>
      <c r="AIE7" s="78">
        <v>2469.79</v>
      </c>
      <c r="AIF7" s="78">
        <v>2472.1799999999998</v>
      </c>
      <c r="AIG7" s="78">
        <v>2472.73</v>
      </c>
      <c r="AIH7" s="78">
        <v>2473.65</v>
      </c>
      <c r="AII7" s="78">
        <v>2473.4299999999998</v>
      </c>
      <c r="AIJ7" s="78">
        <v>2472.9899999999998</v>
      </c>
      <c r="AIK7" s="78">
        <v>2473.44</v>
      </c>
      <c r="AIL7" s="78">
        <v>2473.83</v>
      </c>
      <c r="AIM7" s="78">
        <v>2475.52</v>
      </c>
      <c r="AIN7" s="78">
        <v>2476.2399999999998</v>
      </c>
      <c r="AIO7" s="78">
        <v>2479.46</v>
      </c>
      <c r="AIP7" s="78">
        <v>2480.81</v>
      </c>
      <c r="AIQ7" s="78">
        <v>2483.89</v>
      </c>
      <c r="AIR7" s="78">
        <v>2487.13</v>
      </c>
      <c r="AIS7" s="78">
        <v>2493.35</v>
      </c>
      <c r="AIT7" s="78">
        <v>2497.65</v>
      </c>
      <c r="AIU7" s="78">
        <v>2500.8200000000002</v>
      </c>
      <c r="AIV7" s="78">
        <v>2503.41</v>
      </c>
      <c r="AIW7" s="78">
        <v>2511.2199999999998</v>
      </c>
      <c r="AIX7" s="78">
        <v>2515.2199999999998</v>
      </c>
      <c r="AIY7" s="78">
        <v>2521.27</v>
      </c>
      <c r="AIZ7" s="78">
        <v>2523.1</v>
      </c>
      <c r="AJA7" s="78">
        <v>2533.9499999999998</v>
      </c>
      <c r="AJB7" s="78">
        <v>2538.38</v>
      </c>
      <c r="AJC7" s="78">
        <v>2545.29</v>
      </c>
      <c r="AJD7" s="78">
        <v>2552.13</v>
      </c>
      <c r="AJE7" s="78">
        <v>2550.04</v>
      </c>
      <c r="AJF7" s="78">
        <v>2564.4</v>
      </c>
      <c r="AJG7" s="78">
        <v>2567.2600000000002</v>
      </c>
      <c r="AJH7" s="78">
        <v>2568.08</v>
      </c>
      <c r="AJI7" s="78">
        <v>2567.15</v>
      </c>
      <c r="AJJ7" s="78">
        <v>2566.33</v>
      </c>
      <c r="AJK7" s="78">
        <v>2565.9899999999998</v>
      </c>
      <c r="AJL7" s="78">
        <v>2564.87</v>
      </c>
      <c r="AJM7" s="78">
        <v>2563.77</v>
      </c>
      <c r="AJN7" s="78">
        <v>2563.84</v>
      </c>
      <c r="AJO7" s="78">
        <v>2564.65</v>
      </c>
      <c r="AJP7" s="78">
        <v>2564.9</v>
      </c>
      <c r="AJQ7" s="78">
        <v>2564.9</v>
      </c>
      <c r="AJR7" s="78">
        <v>2562.9</v>
      </c>
      <c r="AJS7" s="78">
        <v>2564.2399999999998</v>
      </c>
      <c r="AJT7" s="78">
        <v>2563.79</v>
      </c>
      <c r="AJU7" s="78">
        <v>2563.7800000000002</v>
      </c>
      <c r="AJV7" s="78">
        <v>2563.67</v>
      </c>
      <c r="AJW7" s="78">
        <v>2563.66</v>
      </c>
      <c r="AJX7" s="78">
        <v>2563.94</v>
      </c>
      <c r="AJY7" s="78">
        <v>2564.15</v>
      </c>
      <c r="AJZ7" s="78">
        <v>2564.5500000000002</v>
      </c>
      <c r="AKA7" s="78">
        <v>2564.44</v>
      </c>
      <c r="AKB7" s="78">
        <v>2564.89</v>
      </c>
      <c r="AKC7" s="78">
        <v>2565.7399999999998</v>
      </c>
      <c r="AKD7" s="78">
        <v>2565.9</v>
      </c>
      <c r="AKE7" s="78">
        <v>2565.73</v>
      </c>
      <c r="AKF7" s="78">
        <v>2566.89</v>
      </c>
      <c r="AKG7" s="78">
        <v>2567.17</v>
      </c>
      <c r="AKH7" s="78">
        <v>2568.67</v>
      </c>
      <c r="AKI7" s="78">
        <v>2568.85</v>
      </c>
      <c r="AKJ7" s="78">
        <v>2569.63</v>
      </c>
      <c r="AKK7" s="78">
        <v>2572.5</v>
      </c>
      <c r="AKL7" s="78">
        <v>2574.65</v>
      </c>
      <c r="AKM7" s="78">
        <v>2577.23</v>
      </c>
      <c r="AKN7" s="78">
        <v>2580.79</v>
      </c>
      <c r="AKO7" s="78">
        <v>2586.33</v>
      </c>
      <c r="AKP7" s="78">
        <v>2590.6799999999998</v>
      </c>
      <c r="AKQ7" s="78">
        <v>2596.89</v>
      </c>
      <c r="AKR7" s="78">
        <v>2603.25</v>
      </c>
      <c r="AKS7" s="78">
        <v>2605.84</v>
      </c>
      <c r="AKT7" s="78">
        <v>2618.94</v>
      </c>
      <c r="AKU7" s="78">
        <v>2627.04</v>
      </c>
      <c r="AKV7" s="78">
        <v>2632.53</v>
      </c>
      <c r="AKW7" s="78">
        <v>2639.21</v>
      </c>
      <c r="AKX7" s="78">
        <v>2634.19</v>
      </c>
      <c r="AKY7" s="78">
        <v>2632.9</v>
      </c>
      <c r="AKZ7" s="78">
        <v>2634.5</v>
      </c>
      <c r="ALA7" s="78">
        <v>2634.4</v>
      </c>
      <c r="ALB7" s="78">
        <v>2634.26</v>
      </c>
      <c r="ALC7" s="78">
        <v>2634.83</v>
      </c>
      <c r="ALD7" s="78">
        <v>2635</v>
      </c>
      <c r="ALE7" s="78">
        <v>2634.99</v>
      </c>
      <c r="ALF7" s="78">
        <v>2635.88</v>
      </c>
      <c r="ALG7" s="78">
        <v>2636.78</v>
      </c>
      <c r="ALH7" s="78">
        <v>2636.67</v>
      </c>
      <c r="ALI7" s="78">
        <v>2637.63</v>
      </c>
      <c r="ALJ7" s="78">
        <v>2638.03</v>
      </c>
      <c r="ALK7" s="78">
        <v>2639.86</v>
      </c>
      <c r="ALL7" s="78">
        <v>2642.01</v>
      </c>
      <c r="ALM7" s="78">
        <v>2641.33</v>
      </c>
      <c r="ALN7" s="78">
        <v>2642.81</v>
      </c>
      <c r="ALO7" s="78">
        <v>2642.92</v>
      </c>
      <c r="ALP7" s="78">
        <v>2643.69</v>
      </c>
      <c r="ALQ7" s="78">
        <v>2648.02</v>
      </c>
      <c r="ALR7" s="78">
        <v>2653.25</v>
      </c>
      <c r="ALS7" s="78">
        <v>2650.55</v>
      </c>
      <c r="ALT7" s="78">
        <v>2657.97</v>
      </c>
      <c r="ALU7" s="78">
        <v>2663.98</v>
      </c>
      <c r="ALV7" s="78">
        <v>2666.36</v>
      </c>
      <c r="ALW7" s="78">
        <v>2666.72</v>
      </c>
      <c r="ALX7" s="78">
        <v>2666.14</v>
      </c>
      <c r="ALY7" s="78">
        <v>2665.73</v>
      </c>
      <c r="ALZ7" s="78">
        <v>2662.86</v>
      </c>
      <c r="AMA7" s="78">
        <v>2660.12</v>
      </c>
      <c r="AMB7" s="78">
        <v>2655.96</v>
      </c>
      <c r="AMC7" s="78">
        <v>2650.55</v>
      </c>
      <c r="AMD7" s="78">
        <v>2648.87</v>
      </c>
      <c r="AME7" s="78">
        <v>2646.3</v>
      </c>
      <c r="AMF7" s="78">
        <v>2640.31</v>
      </c>
      <c r="AMG7" s="78">
        <v>2636</v>
      </c>
      <c r="AMH7" s="78">
        <v>2632.72</v>
      </c>
      <c r="AMI7" s="78">
        <v>2631.65</v>
      </c>
      <c r="AMJ7" s="78">
        <v>2630.5</v>
      </c>
      <c r="AMK7" s="78">
        <v>2629.69</v>
      </c>
      <c r="AML7" s="78">
        <v>2628.7</v>
      </c>
      <c r="AMM7" s="78">
        <v>2629.76</v>
      </c>
      <c r="AMN7" s="69">
        <v>2630.4</v>
      </c>
      <c r="AMO7" s="69">
        <v>2630.93</v>
      </c>
      <c r="AMP7" s="69">
        <v>2631.45</v>
      </c>
      <c r="AMQ7" s="78">
        <v>2631.58</v>
      </c>
      <c r="AMR7" s="78">
        <v>2632.53</v>
      </c>
      <c r="AMS7" s="78">
        <v>2632.52</v>
      </c>
      <c r="AMT7" s="78">
        <v>2632.71</v>
      </c>
      <c r="AMU7" s="78">
        <v>2633.79</v>
      </c>
      <c r="AMV7" s="78">
        <v>2634.97</v>
      </c>
      <c r="AMW7" s="78">
        <v>2635.25</v>
      </c>
      <c r="AMX7" s="78">
        <v>2635.11</v>
      </c>
      <c r="AMY7" s="78">
        <v>2635.29</v>
      </c>
      <c r="AMZ7" s="78">
        <v>2634.48</v>
      </c>
      <c r="ANA7" s="78">
        <v>2635.8</v>
      </c>
      <c r="ANB7" s="78">
        <v>2635.46</v>
      </c>
      <c r="ANC7" s="78">
        <v>2635.33</v>
      </c>
      <c r="AND7" s="78">
        <v>2635.34</v>
      </c>
      <c r="ANE7" s="78">
        <v>2634.79</v>
      </c>
      <c r="ANF7" s="78">
        <v>2634.8</v>
      </c>
      <c r="ANG7" s="78">
        <v>2634.44</v>
      </c>
      <c r="ANH7" s="78">
        <v>2634.61</v>
      </c>
      <c r="ANI7" s="78">
        <v>2634.3</v>
      </c>
      <c r="ANJ7" s="78">
        <v>2632.8</v>
      </c>
      <c r="ANK7" s="78">
        <v>2632.73</v>
      </c>
      <c r="ANL7" s="78">
        <v>2631</v>
      </c>
      <c r="ANM7" s="78">
        <v>2631.6</v>
      </c>
      <c r="ANN7" s="78">
        <v>2631.54</v>
      </c>
      <c r="ANO7" s="78">
        <v>2631.91</v>
      </c>
      <c r="ANP7" s="78">
        <v>2631.41</v>
      </c>
      <c r="ANQ7" s="78">
        <v>2631.25</v>
      </c>
      <c r="ANR7" s="78">
        <v>2630.86</v>
      </c>
      <c r="ANS7" s="78">
        <v>2631.37</v>
      </c>
      <c r="ANT7" s="78">
        <v>2631.17</v>
      </c>
      <c r="ANU7" s="78">
        <v>2631.28</v>
      </c>
      <c r="ANV7" s="78">
        <v>2631.53</v>
      </c>
      <c r="ANW7" s="78">
        <v>2631.51</v>
      </c>
      <c r="ANX7" s="78">
        <v>2631.43</v>
      </c>
      <c r="ANY7" s="78">
        <v>2632.08</v>
      </c>
      <c r="ANZ7" s="78">
        <v>2632</v>
      </c>
      <c r="AOA7" s="78">
        <v>2631.95</v>
      </c>
      <c r="AOB7" s="78">
        <v>2631.58</v>
      </c>
      <c r="AOC7" s="78">
        <v>2631.3</v>
      </c>
      <c r="AOD7" s="78">
        <v>2631.64</v>
      </c>
      <c r="AOE7" s="78">
        <v>2631.58</v>
      </c>
      <c r="AOF7" s="78">
        <v>2631.93</v>
      </c>
      <c r="AOG7" s="78">
        <v>2631.77</v>
      </c>
      <c r="AOH7" s="78">
        <v>2632.18</v>
      </c>
      <c r="AOI7" s="78">
        <v>2633.38</v>
      </c>
      <c r="AOJ7" s="78">
        <v>2635.13</v>
      </c>
      <c r="AOK7" s="78">
        <v>2636.4</v>
      </c>
      <c r="AOL7" s="78">
        <v>2635.94</v>
      </c>
      <c r="AOM7" s="78">
        <v>2637.12</v>
      </c>
      <c r="AON7" s="78">
        <v>2638.33</v>
      </c>
      <c r="AOO7" s="78">
        <v>2637.96</v>
      </c>
      <c r="AOP7" s="78">
        <v>2639.99</v>
      </c>
      <c r="AOQ7" s="78">
        <v>2639.51</v>
      </c>
      <c r="AOR7" s="78">
        <v>2642.42</v>
      </c>
      <c r="AOS7" s="78">
        <v>2642.78</v>
      </c>
      <c r="AOT7" s="78">
        <v>2643.07</v>
      </c>
      <c r="AOU7" s="78">
        <v>2642.95</v>
      </c>
      <c r="AOV7" s="78">
        <v>2641.58</v>
      </c>
      <c r="AOW7" s="78">
        <v>2641.72</v>
      </c>
      <c r="AOX7" s="78">
        <v>2642.23</v>
      </c>
      <c r="AOY7" s="78">
        <v>2642.76</v>
      </c>
      <c r="AOZ7" s="78">
        <v>2642.43</v>
      </c>
      <c r="APA7" s="78">
        <v>2642.01</v>
      </c>
      <c r="APB7" s="78">
        <v>2642.7</v>
      </c>
      <c r="APC7" s="78">
        <v>2643.22</v>
      </c>
      <c r="APD7" s="78">
        <v>2644.04</v>
      </c>
      <c r="APE7" s="78">
        <v>2645.21</v>
      </c>
      <c r="APF7" s="78">
        <v>2646.21</v>
      </c>
      <c r="APG7" s="78">
        <v>2647.18</v>
      </c>
      <c r="APH7" s="78">
        <v>2647.76</v>
      </c>
      <c r="API7" s="78">
        <v>2647.1</v>
      </c>
      <c r="APJ7" s="79">
        <v>2647.34</v>
      </c>
      <c r="APK7" s="79">
        <v>2647.27</v>
      </c>
      <c r="APL7" s="79">
        <v>2647.69</v>
      </c>
      <c r="APM7" s="79">
        <v>2647.83</v>
      </c>
      <c r="APN7" s="79">
        <v>2648.29</v>
      </c>
      <c r="APO7" s="79">
        <v>2648.73</v>
      </c>
      <c r="APP7" s="79">
        <v>2649.35</v>
      </c>
      <c r="APQ7" s="79">
        <v>2650.3</v>
      </c>
      <c r="APR7" s="79">
        <v>2650.87</v>
      </c>
      <c r="APS7" s="79">
        <v>2651.04</v>
      </c>
      <c r="APT7" s="79">
        <v>2651.72</v>
      </c>
      <c r="APU7" s="79">
        <v>2652.13</v>
      </c>
      <c r="APV7" s="79">
        <v>2651.87</v>
      </c>
      <c r="APW7" s="79">
        <v>2652.43</v>
      </c>
      <c r="APX7" s="79">
        <v>2653.14</v>
      </c>
      <c r="APY7" s="79">
        <v>2653.87</v>
      </c>
      <c r="APZ7" s="79">
        <v>2654.41</v>
      </c>
      <c r="AQA7" s="79">
        <v>2655.19</v>
      </c>
      <c r="AQB7" s="79">
        <v>2656.05</v>
      </c>
      <c r="AQC7" s="79">
        <v>2656.1</v>
      </c>
      <c r="AQD7" s="79">
        <v>2656.18</v>
      </c>
      <c r="AQE7" s="79">
        <v>2657.02</v>
      </c>
      <c r="AQF7" s="79">
        <v>2657.31</v>
      </c>
      <c r="AQG7" s="79">
        <v>2657.07</v>
      </c>
      <c r="AQH7" s="79">
        <v>2657.51</v>
      </c>
      <c r="AQI7" s="79">
        <v>2657.47</v>
      </c>
      <c r="AQJ7" s="79">
        <v>2657.76</v>
      </c>
      <c r="AQK7" s="79">
        <v>2657.92</v>
      </c>
      <c r="AQL7" s="79">
        <v>2658.24</v>
      </c>
      <c r="AQM7" s="79">
        <v>2658.11</v>
      </c>
      <c r="AQN7" s="79">
        <v>2658.65</v>
      </c>
      <c r="AQO7" s="79">
        <v>2658.59</v>
      </c>
      <c r="AQP7" s="79">
        <v>2659.07</v>
      </c>
      <c r="AQQ7" s="79">
        <v>2659.34</v>
      </c>
      <c r="AQR7" s="79">
        <v>2659.5</v>
      </c>
      <c r="AQS7" s="79">
        <v>2660.69</v>
      </c>
      <c r="AQT7" s="79">
        <v>2660.75</v>
      </c>
      <c r="AQU7" s="79">
        <v>2662.1</v>
      </c>
      <c r="AQV7" s="79">
        <v>2661.76</v>
      </c>
      <c r="AQW7" s="79">
        <v>2662.9</v>
      </c>
      <c r="AQX7" s="79">
        <v>2663.58</v>
      </c>
      <c r="AQY7" s="79">
        <v>2663.67</v>
      </c>
      <c r="AQZ7" s="79">
        <v>2664.1</v>
      </c>
      <c r="ARA7" s="79">
        <v>2665.32</v>
      </c>
      <c r="ARB7" s="79">
        <v>2665.04</v>
      </c>
      <c r="ARC7" s="79">
        <v>2665.62</v>
      </c>
      <c r="ARD7" s="79">
        <v>2666</v>
      </c>
      <c r="ARE7" s="79">
        <v>2666.5</v>
      </c>
      <c r="ARF7" s="79">
        <v>2666.99</v>
      </c>
      <c r="ARG7" s="79">
        <v>2665</v>
      </c>
      <c r="ARH7" s="79">
        <v>2667.12</v>
      </c>
      <c r="ARI7" s="79">
        <v>2665.94</v>
      </c>
      <c r="ARJ7" s="79">
        <v>2667.38</v>
      </c>
      <c r="ARK7" s="79">
        <v>2668.86</v>
      </c>
      <c r="ARL7" s="79">
        <v>2671.77</v>
      </c>
      <c r="ARM7" s="79">
        <v>2671.77</v>
      </c>
      <c r="ARN7" s="79">
        <v>2672.25</v>
      </c>
      <c r="ARO7" s="78">
        <v>2672.3</v>
      </c>
      <c r="ARP7" s="78">
        <v>2672.87</v>
      </c>
      <c r="ARQ7" s="78">
        <v>2672.73</v>
      </c>
      <c r="ARR7" s="78">
        <v>2672.74</v>
      </c>
      <c r="ARS7" s="78">
        <v>2673.17</v>
      </c>
      <c r="ART7" s="78">
        <v>2672.82</v>
      </c>
      <c r="ARU7" s="78">
        <v>2671.55</v>
      </c>
      <c r="ARV7" s="78">
        <v>2672.03</v>
      </c>
      <c r="ARW7" s="78">
        <v>2672.39</v>
      </c>
      <c r="ARX7" s="78">
        <v>2671.89</v>
      </c>
      <c r="ARY7" s="78">
        <v>2671.81</v>
      </c>
      <c r="ARZ7" s="78">
        <v>2672</v>
      </c>
      <c r="ASA7" s="78">
        <v>2671.81</v>
      </c>
      <c r="ASB7" s="78">
        <v>2671.53</v>
      </c>
      <c r="ASC7" s="78">
        <v>2671.62</v>
      </c>
      <c r="ASD7" s="78">
        <v>2671.79</v>
      </c>
      <c r="ASE7" s="78">
        <v>2671.58</v>
      </c>
      <c r="ASF7" s="78">
        <v>2671.57</v>
      </c>
      <c r="ASG7" s="78">
        <v>2671.25</v>
      </c>
      <c r="ASH7" s="78">
        <v>2671.12</v>
      </c>
      <c r="ASI7" s="78">
        <v>2670.65</v>
      </c>
      <c r="ASJ7" s="78">
        <v>2670.87</v>
      </c>
      <c r="ASK7" s="78">
        <v>2670.51</v>
      </c>
      <c r="ASL7" s="78">
        <v>2669.57</v>
      </c>
      <c r="ASM7" s="78">
        <v>2669.02</v>
      </c>
      <c r="ASN7" s="78">
        <v>2668.47</v>
      </c>
      <c r="ASO7" s="78">
        <v>2667.91</v>
      </c>
      <c r="ASP7" s="78">
        <v>2667.43</v>
      </c>
      <c r="ASQ7" s="78">
        <v>2666.66</v>
      </c>
      <c r="ASR7" s="78">
        <v>2667.45</v>
      </c>
      <c r="ASS7" s="78">
        <v>2667.69</v>
      </c>
      <c r="AST7" s="78">
        <v>2667.64</v>
      </c>
      <c r="ASU7" s="78">
        <v>2667.21</v>
      </c>
      <c r="ASV7" s="78">
        <v>2667.08</v>
      </c>
      <c r="ASW7" s="78">
        <v>2667.64</v>
      </c>
      <c r="ASX7" s="78">
        <v>2667.23</v>
      </c>
      <c r="ASY7" s="78">
        <v>2667.7</v>
      </c>
      <c r="ASZ7" s="78">
        <v>2668.31</v>
      </c>
      <c r="ATA7" s="78">
        <v>2669.12</v>
      </c>
      <c r="ATB7" s="78">
        <v>2669.04</v>
      </c>
      <c r="ATC7" s="78">
        <v>2670.43</v>
      </c>
      <c r="ATD7" s="78">
        <v>2669.96</v>
      </c>
      <c r="ATE7" s="78">
        <v>2670.53</v>
      </c>
      <c r="ATF7" s="78">
        <v>2671.6</v>
      </c>
      <c r="ATG7" s="78">
        <v>2674.62</v>
      </c>
      <c r="ATH7" s="78">
        <v>2676.12</v>
      </c>
      <c r="ATI7" s="78">
        <v>2679.03</v>
      </c>
      <c r="ATJ7" s="78">
        <v>2683.19</v>
      </c>
      <c r="ATK7" s="78">
        <v>2684.35</v>
      </c>
      <c r="ATL7" s="78">
        <v>2683.69</v>
      </c>
      <c r="ATM7" s="78">
        <v>2686.8</v>
      </c>
      <c r="ATN7" s="78">
        <v>2685.97</v>
      </c>
      <c r="ATO7" s="78">
        <v>2690.29</v>
      </c>
      <c r="ATP7" s="78">
        <v>2692.43</v>
      </c>
      <c r="ATQ7" s="78">
        <v>2697.83</v>
      </c>
      <c r="ATR7" s="78">
        <v>2701.17</v>
      </c>
      <c r="ATS7" s="78">
        <v>2701.11</v>
      </c>
      <c r="ATT7" s="78">
        <v>2702.31</v>
      </c>
      <c r="ATU7" s="78">
        <v>2703.24</v>
      </c>
      <c r="ATV7" s="78">
        <v>2703.39</v>
      </c>
      <c r="ATW7" s="78">
        <v>2703.61</v>
      </c>
      <c r="ATX7" s="78">
        <v>2702.87</v>
      </c>
      <c r="ATY7" s="78">
        <v>2702.33</v>
      </c>
      <c r="ATZ7" s="78">
        <v>2703.07</v>
      </c>
      <c r="AUA7" s="78">
        <v>2702.74</v>
      </c>
      <c r="AUB7" s="78">
        <v>2703.09</v>
      </c>
      <c r="AUC7" s="78">
        <v>2702.99</v>
      </c>
      <c r="AUD7" s="78">
        <v>2703.56</v>
      </c>
      <c r="AUE7" s="78">
        <v>2705.69</v>
      </c>
      <c r="AUF7" s="78">
        <v>2705.07</v>
      </c>
      <c r="AUG7" s="78">
        <v>2708.32</v>
      </c>
      <c r="AUH7" s="78">
        <v>2706.68</v>
      </c>
      <c r="AUI7" s="78">
        <v>2710.51</v>
      </c>
      <c r="AUJ7" s="78">
        <v>2714.13</v>
      </c>
      <c r="AUK7" s="78">
        <v>2715.22</v>
      </c>
      <c r="AUL7" s="78">
        <v>2717.08</v>
      </c>
      <c r="AUM7" s="78">
        <v>2719.38</v>
      </c>
      <c r="AUN7" s="78">
        <v>2720.66</v>
      </c>
      <c r="AUO7" s="78">
        <v>2720.52</v>
      </c>
      <c r="AUP7" s="78">
        <v>2721.72</v>
      </c>
      <c r="AUQ7" s="78">
        <v>2722.35</v>
      </c>
      <c r="AUR7" s="78">
        <v>2723.6</v>
      </c>
      <c r="AUS7" s="78">
        <v>2723.82</v>
      </c>
      <c r="AUT7" s="78">
        <v>2724.04</v>
      </c>
      <c r="AUU7" s="78">
        <v>2726.12</v>
      </c>
      <c r="AUV7" s="78">
        <v>2727.25</v>
      </c>
      <c r="AUW7" s="78">
        <v>2729.14</v>
      </c>
      <c r="AUX7" s="78">
        <v>2730.15</v>
      </c>
      <c r="AUY7" s="78">
        <v>2730.91</v>
      </c>
      <c r="AUZ7" s="78">
        <v>2731.72</v>
      </c>
      <c r="AVA7" s="78">
        <v>2732.43</v>
      </c>
      <c r="AVB7" s="78">
        <v>2732.72</v>
      </c>
      <c r="AVC7" s="78">
        <v>2733.25</v>
      </c>
      <c r="AVD7" s="78">
        <v>2733.28</v>
      </c>
      <c r="AVE7" s="78">
        <v>2733.53</v>
      </c>
      <c r="AVF7" s="78">
        <v>2733.52</v>
      </c>
      <c r="AVG7" s="78">
        <v>2734.33</v>
      </c>
      <c r="AVH7" s="78">
        <v>2734.92</v>
      </c>
      <c r="AVI7" s="78">
        <v>2735.88</v>
      </c>
      <c r="AVJ7" s="78">
        <v>2736.76</v>
      </c>
      <c r="AVK7" s="78">
        <v>2737.8</v>
      </c>
      <c r="AVL7" s="78">
        <v>2737.43</v>
      </c>
      <c r="AVM7" s="78">
        <v>2738.74</v>
      </c>
      <c r="AVN7" s="78">
        <v>2738.92</v>
      </c>
      <c r="AVO7" s="78">
        <v>2741.52</v>
      </c>
      <c r="AVP7" s="78">
        <v>2742.83</v>
      </c>
      <c r="AVQ7" s="78">
        <v>2742.38</v>
      </c>
      <c r="AVR7" s="78">
        <v>2744.02</v>
      </c>
      <c r="AVS7" s="78">
        <v>2746.22</v>
      </c>
      <c r="AVT7" s="78">
        <v>2747.94</v>
      </c>
      <c r="AVU7" s="78">
        <v>2748.32</v>
      </c>
      <c r="AVV7" s="78">
        <v>2748.61</v>
      </c>
      <c r="AVW7" s="78">
        <v>2749.24</v>
      </c>
      <c r="AVX7" s="78">
        <v>2749.37</v>
      </c>
      <c r="AVY7" s="78">
        <v>2750.34</v>
      </c>
      <c r="AVZ7" s="78">
        <v>2750.8</v>
      </c>
      <c r="AWA7" s="78">
        <v>2751.19</v>
      </c>
      <c r="AWB7" s="78">
        <v>2751.61</v>
      </c>
      <c r="AWC7" s="78">
        <v>2751.57</v>
      </c>
      <c r="AWD7" s="78">
        <v>2752.32</v>
      </c>
      <c r="AWE7" s="78">
        <v>2752.65</v>
      </c>
      <c r="AWF7" s="78">
        <v>2752.97</v>
      </c>
      <c r="AWG7" s="78">
        <v>2753.97</v>
      </c>
      <c r="AWH7" s="78">
        <v>2753.93</v>
      </c>
      <c r="AWI7" s="78">
        <v>2754.16</v>
      </c>
      <c r="AWJ7" s="78">
        <v>2754.15</v>
      </c>
      <c r="AWK7" s="78">
        <v>2755.28</v>
      </c>
      <c r="AWL7" s="78">
        <v>2755.56</v>
      </c>
      <c r="AWM7" s="78">
        <v>2756.26</v>
      </c>
      <c r="AWN7" s="78">
        <v>2757.29</v>
      </c>
      <c r="AWO7" s="78">
        <v>2758.39</v>
      </c>
      <c r="AWP7" s="78">
        <v>2758.95</v>
      </c>
      <c r="AWQ7" s="78">
        <v>2759.65</v>
      </c>
      <c r="AWR7" s="78">
        <v>2760.89</v>
      </c>
      <c r="AWS7" s="78">
        <v>2761.69</v>
      </c>
      <c r="AWT7" s="78">
        <v>2762.71</v>
      </c>
      <c r="AWU7" s="78">
        <v>2763.26</v>
      </c>
      <c r="AWV7" s="78">
        <v>2764.18</v>
      </c>
      <c r="AWW7" s="78">
        <v>2763.69</v>
      </c>
      <c r="AWX7" s="78">
        <v>2764.27</v>
      </c>
      <c r="AWY7" s="78">
        <v>2764.36</v>
      </c>
      <c r="AWZ7" s="78">
        <v>2765.01</v>
      </c>
      <c r="AXA7" s="78">
        <v>2766.66</v>
      </c>
      <c r="AXB7" s="78">
        <v>2766.53</v>
      </c>
      <c r="AXC7" s="78">
        <v>2766.69</v>
      </c>
      <c r="AXD7" s="78">
        <v>2767.52</v>
      </c>
      <c r="AXE7" s="78">
        <v>2768.04</v>
      </c>
      <c r="AXF7" s="78">
        <v>2768.88</v>
      </c>
      <c r="AXG7" s="78">
        <v>2769.17</v>
      </c>
      <c r="AXH7" s="78">
        <v>2769.73</v>
      </c>
      <c r="AXI7" s="78">
        <v>2770.76</v>
      </c>
      <c r="AXJ7" s="78">
        <v>2771.41</v>
      </c>
      <c r="AXK7" s="78">
        <v>2772.18</v>
      </c>
      <c r="AXL7" s="78">
        <v>2773</v>
      </c>
      <c r="AXM7" s="78">
        <v>2774.29</v>
      </c>
      <c r="AXN7" s="78">
        <v>2775.43</v>
      </c>
      <c r="AXO7" s="78">
        <v>2775.89</v>
      </c>
      <c r="AXP7" s="78">
        <v>2777.74</v>
      </c>
      <c r="AXQ7" s="78">
        <v>2776.98</v>
      </c>
      <c r="AXR7" s="78">
        <v>2779.01</v>
      </c>
      <c r="AXS7" s="78">
        <v>2779.78</v>
      </c>
      <c r="AXT7" s="78">
        <v>2780.65</v>
      </c>
      <c r="AXU7" s="78">
        <v>2781.09</v>
      </c>
      <c r="AXV7" s="78">
        <v>2781.19</v>
      </c>
      <c r="AXW7" s="78">
        <v>2781.42</v>
      </c>
      <c r="AXX7" s="78">
        <v>2781.94</v>
      </c>
      <c r="AXY7" s="78">
        <v>2781.59</v>
      </c>
      <c r="AXZ7" s="78">
        <v>2782.46</v>
      </c>
      <c r="AYA7" s="78">
        <v>2781.94</v>
      </c>
      <c r="AYB7" s="78">
        <v>2782.62</v>
      </c>
      <c r="AYC7" s="78">
        <v>2783.67</v>
      </c>
      <c r="AYD7" s="78">
        <v>2783.92</v>
      </c>
      <c r="AYE7" s="78">
        <v>2784.78</v>
      </c>
      <c r="AYF7" s="78">
        <v>2784.58</v>
      </c>
      <c r="AYG7" s="78">
        <v>2785.12</v>
      </c>
      <c r="AYH7" s="78">
        <v>2785.62</v>
      </c>
      <c r="AYI7" s="78">
        <v>2786.41</v>
      </c>
      <c r="AYJ7" s="78">
        <v>2787.28</v>
      </c>
      <c r="AYK7" s="78">
        <v>2788.46</v>
      </c>
      <c r="AYL7" s="78">
        <v>2788.91</v>
      </c>
      <c r="AYM7" s="78">
        <v>2788.93</v>
      </c>
      <c r="AYN7" s="78">
        <v>2789.53</v>
      </c>
      <c r="AYO7" s="78">
        <v>2790.65</v>
      </c>
      <c r="AYP7" s="78">
        <v>2790.25</v>
      </c>
      <c r="AYQ7" s="78">
        <v>2791.57</v>
      </c>
      <c r="AYR7" s="78">
        <v>2791.49</v>
      </c>
      <c r="AYS7" s="78">
        <v>2792.5</v>
      </c>
      <c r="AYT7" s="78">
        <v>2793.39</v>
      </c>
      <c r="AYU7" s="78">
        <v>2794.64</v>
      </c>
      <c r="AYV7" s="78">
        <v>2795.61</v>
      </c>
      <c r="AYW7" s="78">
        <v>2796.8</v>
      </c>
      <c r="AYX7" s="78">
        <v>2798.23</v>
      </c>
      <c r="AYY7" s="78">
        <v>2799.88</v>
      </c>
      <c r="AYZ7" s="78">
        <v>2799.62</v>
      </c>
      <c r="AZA7" s="78">
        <v>2801.77</v>
      </c>
      <c r="AZB7" s="78">
        <v>2801.2</v>
      </c>
      <c r="AZC7" s="78">
        <v>2803.58</v>
      </c>
      <c r="AZD7" s="78">
        <v>2805.41</v>
      </c>
      <c r="AZE7" s="78">
        <v>2804.74</v>
      </c>
      <c r="AZF7" s="78">
        <v>2806.96</v>
      </c>
      <c r="AZG7" s="78">
        <v>2805.97</v>
      </c>
      <c r="AZH7" s="78">
        <v>2808.78</v>
      </c>
      <c r="AZI7" s="78">
        <v>2807.59</v>
      </c>
      <c r="AZJ7" s="78">
        <v>2809.64</v>
      </c>
      <c r="AZK7" s="78">
        <v>2808.97</v>
      </c>
      <c r="AZL7" s="78">
        <v>2810.94</v>
      </c>
      <c r="AZM7" s="78">
        <v>2811.69</v>
      </c>
      <c r="AZN7" s="78">
        <v>2813.32</v>
      </c>
      <c r="AZO7" s="78">
        <v>2813.22</v>
      </c>
      <c r="AZP7" s="78">
        <v>2817.01</v>
      </c>
      <c r="AZQ7" s="78">
        <v>2817.61</v>
      </c>
      <c r="AZR7" s="78">
        <v>2819.18</v>
      </c>
      <c r="AZS7" s="78">
        <v>2819.86</v>
      </c>
      <c r="AZT7" s="78">
        <v>2819.57</v>
      </c>
      <c r="AZU7" s="78">
        <v>2819.91</v>
      </c>
      <c r="AZV7" s="78">
        <v>2820.59</v>
      </c>
      <c r="AZW7" s="78">
        <v>2823.14</v>
      </c>
      <c r="AZX7" s="78">
        <v>2821.08</v>
      </c>
      <c r="AZY7" s="78">
        <v>2822.98</v>
      </c>
      <c r="AZZ7" s="78">
        <v>2823.89</v>
      </c>
      <c r="BAA7" s="78">
        <v>2824.16</v>
      </c>
      <c r="BAB7" s="78">
        <v>2826.6</v>
      </c>
      <c r="BAC7" s="78">
        <v>2826.14</v>
      </c>
      <c r="BAD7" s="78">
        <v>2828.11</v>
      </c>
      <c r="BAE7" s="78">
        <v>2830.37</v>
      </c>
      <c r="BAF7" s="78">
        <v>2829.7</v>
      </c>
      <c r="BAG7" s="78">
        <v>2832.64</v>
      </c>
      <c r="BAH7" s="78">
        <v>2832.22</v>
      </c>
      <c r="BAI7" s="78">
        <v>2834.88</v>
      </c>
      <c r="BAJ7" s="78">
        <v>2834.5</v>
      </c>
      <c r="BAK7" s="78">
        <v>2839.25</v>
      </c>
      <c r="BAL7" s="78">
        <v>2841.23</v>
      </c>
      <c r="BAM7" s="78">
        <v>2841.3</v>
      </c>
      <c r="BAN7" s="78">
        <v>2842.07</v>
      </c>
      <c r="BAO7" s="78">
        <v>2842.11</v>
      </c>
      <c r="BAP7" s="78">
        <v>2843.93</v>
      </c>
      <c r="BAQ7" s="78">
        <v>2844.58</v>
      </c>
      <c r="BAR7" s="78">
        <v>2844.42</v>
      </c>
      <c r="BAS7" s="78">
        <v>2845.28</v>
      </c>
      <c r="BAT7" s="78">
        <v>2844.7</v>
      </c>
      <c r="BAU7" s="78">
        <v>2845.8</v>
      </c>
      <c r="BAV7" s="78">
        <v>2846.12</v>
      </c>
      <c r="BAW7" s="78">
        <v>2846.09</v>
      </c>
      <c r="BAX7" s="78">
        <v>2846.32</v>
      </c>
      <c r="BAY7" s="78">
        <v>2846.32</v>
      </c>
      <c r="BAZ7" s="78">
        <v>2846.25</v>
      </c>
      <c r="BBA7" s="78">
        <v>2847.44</v>
      </c>
      <c r="BBB7" s="78">
        <v>2847.41</v>
      </c>
      <c r="BBC7" s="78">
        <v>2848.45</v>
      </c>
      <c r="BBD7" s="78">
        <v>2847.99</v>
      </c>
      <c r="BBE7" s="78">
        <v>2848.51</v>
      </c>
      <c r="BBF7" s="78">
        <v>2849.9</v>
      </c>
      <c r="BBG7" s="78">
        <v>2849.35</v>
      </c>
      <c r="BBH7" s="78">
        <v>2850.19</v>
      </c>
      <c r="BBI7" s="78">
        <v>2850.89</v>
      </c>
      <c r="BBJ7" s="78">
        <v>2851.41</v>
      </c>
      <c r="BBK7" s="69">
        <v>2851.71</v>
      </c>
      <c r="BBL7" s="69">
        <v>2852.12</v>
      </c>
      <c r="BBM7" s="69">
        <v>2853.17</v>
      </c>
      <c r="BBN7" s="69">
        <v>2852.83</v>
      </c>
      <c r="BBO7" s="69">
        <v>2852.94</v>
      </c>
      <c r="BBP7" s="69">
        <v>2853.26</v>
      </c>
      <c r="BBQ7" s="69">
        <v>2853.37</v>
      </c>
      <c r="BBR7" s="69">
        <v>2853.43</v>
      </c>
      <c r="BBS7" s="69">
        <v>2853.4</v>
      </c>
      <c r="BBT7" s="69">
        <v>2853.67</v>
      </c>
      <c r="BBU7" s="69">
        <v>2853.85</v>
      </c>
      <c r="BBV7" s="69">
        <v>2854.21</v>
      </c>
      <c r="BBW7" s="69">
        <v>2854.69</v>
      </c>
      <c r="BBX7" s="69">
        <v>2854.77</v>
      </c>
      <c r="BBY7" s="69">
        <v>2853.98</v>
      </c>
      <c r="BBZ7" s="69">
        <v>2854.48</v>
      </c>
      <c r="BCA7" s="69">
        <v>2854.35</v>
      </c>
      <c r="BCB7" s="69">
        <v>2854.58</v>
      </c>
      <c r="BCC7" s="69">
        <v>2854.35</v>
      </c>
      <c r="BCD7" s="69">
        <v>2854.5</v>
      </c>
      <c r="BCE7" s="69">
        <v>2854.46</v>
      </c>
      <c r="BCF7" s="69">
        <v>2855.05</v>
      </c>
      <c r="BCG7" s="69">
        <v>2854.47</v>
      </c>
      <c r="BCH7" s="69">
        <v>2853.64</v>
      </c>
      <c r="BCI7" s="69">
        <v>2854.4</v>
      </c>
      <c r="BCJ7" s="69">
        <v>2854.07</v>
      </c>
      <c r="BCK7" s="69">
        <v>2854.72</v>
      </c>
      <c r="BCL7" s="69">
        <v>2854.74</v>
      </c>
      <c r="BCM7" s="69">
        <v>2854.92</v>
      </c>
      <c r="BCN7" s="69">
        <v>2854.7</v>
      </c>
      <c r="BCO7" s="69">
        <v>2854.58</v>
      </c>
      <c r="BCP7" s="69">
        <v>2854.61</v>
      </c>
      <c r="BCQ7" s="69">
        <v>2854.92</v>
      </c>
      <c r="BCR7" s="69">
        <v>2854.72</v>
      </c>
      <c r="BCS7" s="69">
        <v>2854.45</v>
      </c>
      <c r="BCT7" s="69">
        <v>2854.3</v>
      </c>
      <c r="BCU7" s="69">
        <v>2853.5</v>
      </c>
      <c r="BCV7" s="69">
        <v>2853.47</v>
      </c>
      <c r="BCW7" s="69">
        <v>2852.76</v>
      </c>
      <c r="BCX7" s="69">
        <v>2853.15</v>
      </c>
      <c r="BCY7" s="69">
        <v>2852.85</v>
      </c>
      <c r="BCZ7" s="69">
        <v>2852.88</v>
      </c>
      <c r="BDA7" s="69">
        <v>2852.33</v>
      </c>
      <c r="BDB7" s="69">
        <v>2852.81</v>
      </c>
      <c r="BDC7" s="69">
        <v>2852.85</v>
      </c>
      <c r="BDD7" s="69">
        <v>2852.71</v>
      </c>
      <c r="BDE7" s="69">
        <v>2852.41</v>
      </c>
      <c r="BDF7" s="69">
        <v>2851.99</v>
      </c>
      <c r="BDG7" s="69">
        <v>2851.69</v>
      </c>
      <c r="BDH7" s="69">
        <v>2851.27</v>
      </c>
      <c r="BDI7" s="69">
        <v>2850.84</v>
      </c>
      <c r="BDJ7" s="69">
        <v>2850.57</v>
      </c>
      <c r="BDK7" s="69">
        <v>2849.83</v>
      </c>
      <c r="BDL7" s="69">
        <v>2850.22</v>
      </c>
      <c r="BDM7" s="69">
        <v>2850.13</v>
      </c>
      <c r="BDN7" s="69">
        <v>2850.35</v>
      </c>
      <c r="BDO7" s="69">
        <v>2849.89</v>
      </c>
      <c r="BDP7" s="69">
        <v>2849.48</v>
      </c>
      <c r="BDQ7" s="69">
        <v>2849.73</v>
      </c>
      <c r="BDR7" s="69">
        <v>2849.92</v>
      </c>
      <c r="BDS7" s="69">
        <v>2849.87</v>
      </c>
      <c r="BDT7" s="69">
        <v>2849.6</v>
      </c>
      <c r="BDU7" s="69">
        <v>2849.74</v>
      </c>
      <c r="BDV7" s="69">
        <v>2848.94</v>
      </c>
      <c r="BDW7" s="69">
        <v>2849.59</v>
      </c>
      <c r="BDX7" s="69">
        <v>2849.59</v>
      </c>
      <c r="BDY7" s="69">
        <v>2849.51</v>
      </c>
      <c r="BDZ7" s="69">
        <v>2849.66</v>
      </c>
      <c r="BEA7" s="80">
        <v>2849.43</v>
      </c>
      <c r="BEB7" s="80">
        <v>2849.69</v>
      </c>
      <c r="BEC7" s="80">
        <v>2849.46</v>
      </c>
      <c r="BED7" s="80">
        <v>2849.26</v>
      </c>
      <c r="BEE7" s="80">
        <v>2849.33</v>
      </c>
      <c r="BEF7" s="80">
        <v>2849.37</v>
      </c>
      <c r="BEG7" s="80">
        <v>2849.51</v>
      </c>
      <c r="BEH7" s="80">
        <v>2850.01</v>
      </c>
      <c r="BEI7" s="80">
        <v>2849.65</v>
      </c>
      <c r="BEJ7" s="80">
        <v>2849.56</v>
      </c>
      <c r="BEK7" s="80">
        <v>2849.92</v>
      </c>
      <c r="BEL7" s="80">
        <v>2849.75</v>
      </c>
      <c r="BEM7" s="80">
        <v>2849.69</v>
      </c>
      <c r="BEN7" s="80">
        <v>2849.77</v>
      </c>
      <c r="BEO7" s="80">
        <v>2849.47</v>
      </c>
      <c r="BEP7" s="80">
        <v>2849.67</v>
      </c>
      <c r="BEQ7" s="80">
        <v>2849.06</v>
      </c>
      <c r="BER7" s="80">
        <v>2849.3</v>
      </c>
      <c r="BES7" s="80">
        <v>2849.29</v>
      </c>
      <c r="BET7" s="80">
        <v>2849.48</v>
      </c>
      <c r="BEU7" s="80">
        <v>2849.51</v>
      </c>
      <c r="BEV7" s="80">
        <v>2849.89</v>
      </c>
      <c r="BEW7" s="205">
        <v>2850.03</v>
      </c>
      <c r="BEX7" s="205">
        <v>2849.82</v>
      </c>
      <c r="BEY7" s="205">
        <v>2850.03</v>
      </c>
      <c r="BEZ7" s="205">
        <v>2849.84</v>
      </c>
      <c r="BFA7" s="205">
        <v>2849.9</v>
      </c>
      <c r="BFB7" s="205">
        <v>2849.71</v>
      </c>
      <c r="BFC7" s="205">
        <v>2849.79</v>
      </c>
      <c r="BFD7" s="205">
        <v>2849.81</v>
      </c>
      <c r="BFE7" s="205">
        <v>2849.81</v>
      </c>
      <c r="BFF7" s="205">
        <v>2849.92</v>
      </c>
      <c r="BFG7" s="205">
        <v>2849.85</v>
      </c>
      <c r="BFH7" s="205">
        <v>2849.98</v>
      </c>
      <c r="BFI7" s="205">
        <v>2849.9</v>
      </c>
      <c r="BFJ7" s="205">
        <v>2849.57</v>
      </c>
      <c r="BFK7" s="205">
        <v>2849.47</v>
      </c>
      <c r="BFL7" s="205">
        <v>2849.51</v>
      </c>
      <c r="BFM7" s="205">
        <v>2849.55</v>
      </c>
      <c r="BFN7" s="205">
        <v>2849.83</v>
      </c>
      <c r="BFO7" s="205">
        <v>2849.86</v>
      </c>
      <c r="BFP7" s="205">
        <v>2850.12</v>
      </c>
      <c r="BFQ7" s="205">
        <v>2850.19</v>
      </c>
      <c r="BFR7" s="205">
        <v>2850.08</v>
      </c>
      <c r="BFS7" s="205">
        <v>2850.02</v>
      </c>
      <c r="BFT7" s="205">
        <v>2849.66</v>
      </c>
      <c r="BFU7" s="205">
        <v>2849.72</v>
      </c>
      <c r="BFV7" s="205">
        <v>2849.6</v>
      </c>
      <c r="BFW7" s="205">
        <v>2849.34</v>
      </c>
      <c r="BFX7" s="205">
        <v>2849.76</v>
      </c>
      <c r="BFY7" s="205">
        <v>2849.4</v>
      </c>
      <c r="BFZ7" s="205">
        <v>2849.81</v>
      </c>
      <c r="BGA7" s="205">
        <v>2849.65</v>
      </c>
      <c r="BGB7" s="205">
        <v>2849.99</v>
      </c>
      <c r="BGC7" s="205">
        <v>2850.01</v>
      </c>
      <c r="BGD7" s="205">
        <v>2849.99</v>
      </c>
      <c r="BGE7" s="205">
        <v>2849.69</v>
      </c>
      <c r="BGF7" s="205">
        <v>2849.6</v>
      </c>
      <c r="BGG7" s="205">
        <v>2849.32</v>
      </c>
      <c r="BGH7" s="205">
        <v>2849.49</v>
      </c>
      <c r="BGI7" s="205">
        <v>2849.27</v>
      </c>
      <c r="BGJ7" s="205">
        <v>2849.71</v>
      </c>
      <c r="BGK7" s="205">
        <v>2849.87</v>
      </c>
      <c r="BGL7" s="205">
        <v>2849.25</v>
      </c>
      <c r="BGM7" s="205">
        <v>2849.45</v>
      </c>
      <c r="BGN7" s="205">
        <v>2849.34</v>
      </c>
      <c r="BGO7" s="205">
        <v>2849.55</v>
      </c>
      <c r="BGP7" s="205">
        <v>2849.48</v>
      </c>
      <c r="BGQ7" s="205">
        <v>2849.47</v>
      </c>
      <c r="BGR7" s="205">
        <v>2849.79</v>
      </c>
      <c r="BGS7" s="205">
        <v>2849.43</v>
      </c>
      <c r="BGT7" s="205">
        <v>2849.96</v>
      </c>
      <c r="BGU7" s="205">
        <v>2849.9</v>
      </c>
      <c r="BGV7" s="205">
        <v>2849.8</v>
      </c>
      <c r="BGW7" s="205">
        <v>2849.52</v>
      </c>
      <c r="BGX7" s="205">
        <v>2849.73</v>
      </c>
      <c r="BGY7" s="205">
        <v>2849.56</v>
      </c>
      <c r="BGZ7" s="205">
        <v>2849.86</v>
      </c>
      <c r="BHA7" s="205">
        <v>2849.33</v>
      </c>
      <c r="BHB7" s="205">
        <v>2849.81</v>
      </c>
      <c r="BHC7" s="205">
        <v>2849.79</v>
      </c>
      <c r="BHD7" s="205">
        <v>2849.63</v>
      </c>
      <c r="BHE7" s="205">
        <v>2849.81</v>
      </c>
      <c r="BHF7" s="205">
        <v>2849.67</v>
      </c>
      <c r="BHG7" s="205">
        <v>2849.87</v>
      </c>
      <c r="BHH7" s="205">
        <v>2849.76</v>
      </c>
      <c r="BHI7" s="205">
        <v>2849.49</v>
      </c>
      <c r="BHJ7" s="205">
        <v>2849.96</v>
      </c>
      <c r="BHK7" s="205">
        <v>2849.68</v>
      </c>
      <c r="BHL7" s="205">
        <v>2849.84</v>
      </c>
      <c r="BHM7" s="205">
        <v>2849.83</v>
      </c>
      <c r="BHN7" s="205">
        <v>2849.99</v>
      </c>
      <c r="BHO7" s="205">
        <v>2849.9</v>
      </c>
      <c r="BHP7" s="205">
        <v>2850.06</v>
      </c>
      <c r="BHQ7" s="205">
        <v>2850.02</v>
      </c>
      <c r="BHR7" s="205">
        <v>2850.32</v>
      </c>
      <c r="BHS7" s="205">
        <v>2850.01</v>
      </c>
      <c r="BHT7" s="205">
        <v>2849.97</v>
      </c>
      <c r="BHU7" s="205">
        <v>2850.28</v>
      </c>
      <c r="BHV7" s="205">
        <v>2850</v>
      </c>
      <c r="BHW7" s="205">
        <v>2849.63</v>
      </c>
      <c r="BHX7" s="205">
        <v>2849.69</v>
      </c>
      <c r="BHY7" s="205">
        <v>2849.8</v>
      </c>
      <c r="BHZ7" s="205">
        <v>2849.77</v>
      </c>
      <c r="BIA7" s="205">
        <v>2850.01</v>
      </c>
      <c r="BIB7" s="205">
        <v>2849.97</v>
      </c>
      <c r="BIC7" s="205">
        <v>2849.78</v>
      </c>
      <c r="BID7" s="205">
        <v>2849.74</v>
      </c>
      <c r="BIE7" s="205">
        <v>2849.98</v>
      </c>
      <c r="BIF7" s="205">
        <v>2850.06</v>
      </c>
      <c r="BIG7" s="205">
        <v>2849.51</v>
      </c>
      <c r="BIH7" s="205">
        <v>2849.69</v>
      </c>
      <c r="BII7" s="205">
        <v>2849.81</v>
      </c>
      <c r="BIJ7" s="205">
        <v>2850.26</v>
      </c>
      <c r="BIK7" s="205">
        <v>2849.77</v>
      </c>
      <c r="BIL7" s="205">
        <v>2849.74</v>
      </c>
      <c r="BIM7" s="205">
        <v>2849.8</v>
      </c>
      <c r="BIN7" s="205">
        <v>2849.61</v>
      </c>
      <c r="BIO7" s="205">
        <v>2849.45</v>
      </c>
      <c r="BIP7" s="205">
        <v>2848.93</v>
      </c>
      <c r="BIQ7" s="205">
        <v>2849.41</v>
      </c>
      <c r="BIR7" s="205">
        <v>2849.24</v>
      </c>
      <c r="BIS7" s="205">
        <v>2848.68</v>
      </c>
      <c r="BIT7" s="205">
        <v>2848.75</v>
      </c>
      <c r="BIU7" s="205">
        <v>2849.25</v>
      </c>
      <c r="BIV7" s="205">
        <v>2849.04</v>
      </c>
      <c r="BIW7" s="205">
        <v>2848.95</v>
      </c>
      <c r="BIX7" s="205">
        <v>2848.67</v>
      </c>
      <c r="BIY7" s="205">
        <v>2848.9</v>
      </c>
      <c r="BIZ7" s="205">
        <v>2849.57</v>
      </c>
      <c r="BJA7" s="205">
        <v>2848.8</v>
      </c>
      <c r="BJB7" s="205">
        <v>2848.79</v>
      </c>
      <c r="BJC7" s="205">
        <v>2849.03</v>
      </c>
      <c r="BJD7" s="205">
        <v>2848.96</v>
      </c>
      <c r="BJE7" s="205">
        <v>2849.1</v>
      </c>
      <c r="BJF7" s="205">
        <v>2849.41</v>
      </c>
      <c r="BJG7" s="205">
        <v>2849.18</v>
      </c>
      <c r="BJH7" s="205">
        <v>2849.15</v>
      </c>
      <c r="BJI7" s="205">
        <v>2849.65</v>
      </c>
      <c r="BJJ7" s="205">
        <v>2848.84</v>
      </c>
      <c r="BJK7" s="205">
        <v>2849.36</v>
      </c>
      <c r="BJL7" s="205">
        <v>2849.06</v>
      </c>
      <c r="BJM7" s="205">
        <v>2849.26</v>
      </c>
      <c r="BJN7" s="205">
        <v>2849.48</v>
      </c>
      <c r="BJO7" s="205">
        <v>2848.87</v>
      </c>
      <c r="BJP7" s="205">
        <v>2849.82</v>
      </c>
      <c r="BJQ7" s="205">
        <v>2848.9</v>
      </c>
      <c r="BJR7" s="205">
        <v>2849.16</v>
      </c>
      <c r="BJS7" s="205">
        <v>2849.22</v>
      </c>
      <c r="BJT7" s="205">
        <v>2848.77</v>
      </c>
      <c r="BJU7" s="205">
        <v>2848.94</v>
      </c>
      <c r="BJV7" s="205">
        <v>2848.85</v>
      </c>
      <c r="BJW7" s="205">
        <v>2849.1</v>
      </c>
      <c r="BJX7" s="205">
        <v>2849.19</v>
      </c>
      <c r="BJY7" s="205">
        <v>2848.96</v>
      </c>
      <c r="BJZ7" s="205">
        <v>2849.1</v>
      </c>
      <c r="BKA7" s="205">
        <v>2848.63</v>
      </c>
      <c r="BKB7" s="205">
        <v>2849.14</v>
      </c>
      <c r="BKC7" s="205">
        <v>2848.77</v>
      </c>
      <c r="BKD7" s="205">
        <v>2848.34</v>
      </c>
      <c r="BKE7" s="205">
        <v>2848.7</v>
      </c>
      <c r="BKF7" s="205">
        <v>2848.83</v>
      </c>
      <c r="BKG7" s="205">
        <v>2849.12</v>
      </c>
      <c r="BKH7" s="205">
        <v>2849.08</v>
      </c>
      <c r="BKI7" s="205">
        <v>2849.16</v>
      </c>
      <c r="BKJ7" s="205">
        <v>2848.57</v>
      </c>
      <c r="BKK7" s="205">
        <v>2848.77</v>
      </c>
      <c r="BKL7" s="205">
        <v>2848.68</v>
      </c>
      <c r="BKM7" s="205">
        <v>2849.08</v>
      </c>
      <c r="BKN7" s="205">
        <v>2849.18</v>
      </c>
      <c r="BKO7" s="205">
        <v>2848.61</v>
      </c>
      <c r="BKP7" s="205">
        <v>2849.26</v>
      </c>
      <c r="BKQ7" s="205">
        <v>2848.73</v>
      </c>
      <c r="BKR7" s="205">
        <v>2849.18</v>
      </c>
      <c r="BKS7" s="205">
        <v>2849.26</v>
      </c>
      <c r="BKT7" s="205">
        <v>2848.55</v>
      </c>
      <c r="BKU7" s="205">
        <v>2849.04</v>
      </c>
      <c r="BKV7" s="205">
        <v>2848.5</v>
      </c>
      <c r="BKW7" s="205">
        <v>2849</v>
      </c>
      <c r="BKX7" s="205">
        <v>2848.99</v>
      </c>
      <c r="BKY7" s="205">
        <v>2848.57</v>
      </c>
      <c r="BKZ7" s="205">
        <v>2848.76</v>
      </c>
      <c r="BLA7" s="205">
        <v>2848.46</v>
      </c>
      <c r="BLB7" s="205">
        <v>2849.06</v>
      </c>
      <c r="BLC7" s="205">
        <v>2849.48</v>
      </c>
      <c r="BLD7" s="205">
        <v>2848.6</v>
      </c>
      <c r="BLE7" s="205">
        <v>2849.23</v>
      </c>
      <c r="BLF7" s="205">
        <v>2848.71</v>
      </c>
      <c r="BLG7" s="205">
        <v>2849.04</v>
      </c>
      <c r="BLH7" s="205">
        <v>2849.27</v>
      </c>
      <c r="BLI7" s="205">
        <v>2848.53</v>
      </c>
      <c r="BLJ7" s="205">
        <v>2848.72</v>
      </c>
      <c r="BLK7" s="205">
        <v>2848.58</v>
      </c>
      <c r="BLL7" s="205">
        <v>2849.12</v>
      </c>
      <c r="BLM7" s="205">
        <v>2849.22</v>
      </c>
      <c r="BLN7" s="205">
        <v>2849.17</v>
      </c>
      <c r="BLO7" s="205">
        <v>2849.25</v>
      </c>
      <c r="BLP7" s="205">
        <v>2848.62</v>
      </c>
      <c r="BLQ7" s="205">
        <v>2849.2</v>
      </c>
      <c r="BLR7" s="205">
        <v>2849.22</v>
      </c>
      <c r="BLS7" s="205">
        <v>2848.51</v>
      </c>
      <c r="BLT7" s="205">
        <v>2849.18</v>
      </c>
      <c r="BLU7" s="205">
        <v>2848.64</v>
      </c>
      <c r="BLV7" s="205">
        <v>2849.17</v>
      </c>
      <c r="BLW7" s="205">
        <v>2849.09</v>
      </c>
      <c r="BLX7" s="205">
        <v>2848.46</v>
      </c>
      <c r="BLY7" s="205">
        <v>2849.2</v>
      </c>
      <c r="BLZ7" s="205">
        <v>2848.72</v>
      </c>
      <c r="BMA7" s="205">
        <v>2848.91</v>
      </c>
      <c r="BMB7" s="205">
        <v>2849.1</v>
      </c>
      <c r="BMC7" s="205">
        <v>2848.48</v>
      </c>
      <c r="BMD7" s="205">
        <v>2849.38</v>
      </c>
      <c r="BME7" s="205">
        <v>2848.89</v>
      </c>
      <c r="BMF7" s="205">
        <v>2849.23</v>
      </c>
      <c r="BMG7" s="205">
        <v>2849.39</v>
      </c>
      <c r="BMH7" s="205">
        <v>2848.45</v>
      </c>
      <c r="BMI7" s="205">
        <v>2849.28</v>
      </c>
      <c r="BMJ7" s="205">
        <v>2848.81</v>
      </c>
      <c r="BMK7" s="205">
        <v>2849.73</v>
      </c>
      <c r="BML7" s="205">
        <v>2849.48</v>
      </c>
      <c r="BMM7" s="205">
        <v>2848.49</v>
      </c>
      <c r="BMN7" s="205">
        <v>2848.97</v>
      </c>
      <c r="BMO7" s="205">
        <v>2848.58</v>
      </c>
      <c r="BMP7" s="205">
        <v>2848.93</v>
      </c>
      <c r="BMQ7" s="205">
        <v>2849.11</v>
      </c>
      <c r="BMR7" s="205">
        <v>2848.5</v>
      </c>
      <c r="BMS7" s="205">
        <v>2849.04</v>
      </c>
      <c r="BMT7" s="205">
        <v>2848.85</v>
      </c>
      <c r="BMU7" s="205">
        <v>2849.08</v>
      </c>
      <c r="BMV7" s="205">
        <v>2849.15</v>
      </c>
      <c r="BMW7" s="205">
        <v>2848.46</v>
      </c>
      <c r="BMX7" s="205">
        <v>2849.12</v>
      </c>
      <c r="BMY7" s="205">
        <v>2848.56</v>
      </c>
      <c r="BMZ7" s="205">
        <v>2849.28</v>
      </c>
      <c r="BNA7" s="205">
        <v>2848.91</v>
      </c>
      <c r="BNB7" s="205">
        <v>2849.25</v>
      </c>
      <c r="BNC7" s="205">
        <v>2848.65</v>
      </c>
      <c r="BND7" s="205">
        <v>2848.91</v>
      </c>
      <c r="BNE7" s="205">
        <v>2849.32</v>
      </c>
      <c r="BNF7" s="205">
        <v>2848.98</v>
      </c>
      <c r="BNG7" s="205">
        <v>2849.48</v>
      </c>
      <c r="BNH7" s="205">
        <v>2848.72</v>
      </c>
      <c r="BNI7" s="205">
        <v>2849.04</v>
      </c>
      <c r="BNJ7" s="205">
        <v>2849.2</v>
      </c>
      <c r="BNK7" s="205">
        <v>2848.44</v>
      </c>
      <c r="BNL7" s="205">
        <v>2849.3</v>
      </c>
      <c r="BNM7" s="205">
        <v>2848.74</v>
      </c>
      <c r="BNN7" s="205">
        <v>2849.21</v>
      </c>
      <c r="BNO7" s="205">
        <v>2848.49</v>
      </c>
      <c r="BNP7" s="205">
        <v>2849.32</v>
      </c>
      <c r="BNQ7" s="205">
        <v>2848.55</v>
      </c>
      <c r="BNR7" s="205">
        <v>2849.12</v>
      </c>
      <c r="BNS7" s="205">
        <v>2849.3</v>
      </c>
      <c r="BNT7" s="205">
        <v>2848.65</v>
      </c>
      <c r="BNU7" s="205">
        <v>2849.09</v>
      </c>
      <c r="BNV7" s="205">
        <v>2848.81</v>
      </c>
      <c r="BNW7" s="205">
        <v>2849.36</v>
      </c>
      <c r="BNX7" s="205">
        <v>2848.93</v>
      </c>
      <c r="BNY7" s="205">
        <v>2848.56</v>
      </c>
      <c r="BNZ7" s="205">
        <v>2849.24</v>
      </c>
      <c r="BOA7" s="205">
        <v>2848.7</v>
      </c>
      <c r="BOB7" s="205">
        <v>2849.29</v>
      </c>
      <c r="BOC7" s="205">
        <v>2849.19</v>
      </c>
      <c r="BOD7" s="205">
        <v>2849.23</v>
      </c>
      <c r="BOE7" s="205">
        <v>2848.55</v>
      </c>
      <c r="BOF7" s="205">
        <v>2848.96</v>
      </c>
      <c r="BOG7" s="205">
        <v>2849.11</v>
      </c>
      <c r="BOH7" s="205">
        <v>2848.63</v>
      </c>
      <c r="BOI7" s="205">
        <v>2848.8</v>
      </c>
      <c r="BOJ7" s="205">
        <v>2849.34</v>
      </c>
      <c r="BOK7" s="205">
        <v>2849.48</v>
      </c>
      <c r="BOL7" s="205">
        <v>2848.69</v>
      </c>
      <c r="BOM7" s="205">
        <v>2849.27</v>
      </c>
      <c r="BON7" s="205">
        <v>2848.75</v>
      </c>
      <c r="BOO7" s="205">
        <v>2849.55</v>
      </c>
      <c r="BOP7" s="205">
        <v>2849.4</v>
      </c>
      <c r="BOQ7" s="205">
        <v>2848.63</v>
      </c>
      <c r="BOR7" s="205">
        <v>2849.42</v>
      </c>
      <c r="BOS7" s="205">
        <v>2849</v>
      </c>
      <c r="BOT7" s="205">
        <v>2849.87</v>
      </c>
      <c r="BOU7" s="205">
        <v>2849.48</v>
      </c>
      <c r="BOV7" s="205">
        <v>2849.24</v>
      </c>
      <c r="BOW7" s="205">
        <v>2849.69</v>
      </c>
      <c r="BOX7" s="205">
        <v>2849.08</v>
      </c>
      <c r="BOY7" s="205">
        <v>2849.53</v>
      </c>
      <c r="BOZ7" s="205">
        <v>2849.55</v>
      </c>
      <c r="BPA7" s="205">
        <v>2849.23</v>
      </c>
      <c r="BPB7" s="205">
        <v>2849.65</v>
      </c>
      <c r="BPC7" s="205">
        <v>2849.22</v>
      </c>
      <c r="BPD7" s="205">
        <v>2849.5</v>
      </c>
      <c r="BPE7" s="205">
        <v>2850.26</v>
      </c>
      <c r="BPF7" s="205">
        <v>2850.8</v>
      </c>
      <c r="BPG7" s="205">
        <v>2851.65</v>
      </c>
      <c r="BPH7" s="205">
        <v>2851.34</v>
      </c>
      <c r="BPI7" s="205">
        <v>2852.77</v>
      </c>
      <c r="BPJ7" s="205">
        <v>2853.36</v>
      </c>
      <c r="BPK7" s="205">
        <v>2853.89</v>
      </c>
      <c r="BPL7" s="205">
        <v>2854.53</v>
      </c>
      <c r="BPM7" s="205">
        <v>2855.07</v>
      </c>
      <c r="BPN7" s="205">
        <v>2857.5</v>
      </c>
      <c r="BPO7" s="205">
        <v>2858.39</v>
      </c>
      <c r="BPP7" s="205">
        <v>2860.95</v>
      </c>
      <c r="BPQ7" s="205">
        <v>2858.16</v>
      </c>
      <c r="BPR7" s="205">
        <v>2859.2</v>
      </c>
      <c r="BPS7" s="205">
        <v>2861.67</v>
      </c>
      <c r="BPT7" s="205">
        <v>2862.4</v>
      </c>
      <c r="BPU7" s="205">
        <v>2864.45</v>
      </c>
      <c r="BPV7" s="205">
        <v>2865.73</v>
      </c>
      <c r="BPW7" s="205">
        <v>2867.69</v>
      </c>
      <c r="BPX7" s="205">
        <v>2869.97</v>
      </c>
      <c r="BPY7" s="205">
        <v>2871.15</v>
      </c>
      <c r="BPZ7" s="205">
        <v>2873.32</v>
      </c>
      <c r="BQA7" s="205">
        <v>2874.58</v>
      </c>
      <c r="BQB7" s="205">
        <v>2876.32</v>
      </c>
      <c r="BQC7" s="205">
        <v>2877.78</v>
      </c>
      <c r="BQD7" s="205">
        <v>2883.17</v>
      </c>
      <c r="BQE7" s="205">
        <v>2892.7</v>
      </c>
      <c r="BQF7" s="205">
        <v>2893.86</v>
      </c>
      <c r="BQG7" s="205">
        <v>2904.55</v>
      </c>
      <c r="BQH7" s="205">
        <v>2900.59</v>
      </c>
      <c r="BQI7" s="205">
        <v>2912.87</v>
      </c>
      <c r="BQJ7" s="205">
        <v>2910.84</v>
      </c>
      <c r="BQK7" s="205">
        <v>2914.45</v>
      </c>
      <c r="BQL7" s="205">
        <v>2916.91</v>
      </c>
      <c r="BQM7" s="205">
        <v>2918.64</v>
      </c>
      <c r="BQN7" s="205">
        <v>2923.72</v>
      </c>
      <c r="BQO7" s="205">
        <v>2927.22</v>
      </c>
      <c r="BQP7" s="205">
        <v>2936.87</v>
      </c>
      <c r="BQQ7" s="205">
        <v>2944.6</v>
      </c>
      <c r="BQR7" s="205">
        <v>2948.46</v>
      </c>
      <c r="BQS7" s="205">
        <v>2970.93</v>
      </c>
      <c r="BQT7" s="205">
        <v>2981.91</v>
      </c>
      <c r="BQU7" s="205">
        <v>3006.31</v>
      </c>
      <c r="BQV7" s="205">
        <v>3021.6</v>
      </c>
      <c r="BQW7" s="205">
        <v>3014.72</v>
      </c>
      <c r="BQX7" s="205">
        <v>3021</v>
      </c>
      <c r="BQY7" s="205">
        <v>3023.98</v>
      </c>
      <c r="BQZ7" s="205">
        <v>3034.25</v>
      </c>
      <c r="BRA7" s="205">
        <v>3040.87</v>
      </c>
      <c r="BRB7" s="205">
        <v>3040.68</v>
      </c>
      <c r="BRC7" s="205">
        <v>3047.2</v>
      </c>
      <c r="BRD7" s="205">
        <v>3050.59</v>
      </c>
      <c r="BRE7" s="205">
        <v>3056.14</v>
      </c>
      <c r="BRF7" s="205">
        <v>3061.22</v>
      </c>
      <c r="BRG7" s="205">
        <v>3063.5</v>
      </c>
      <c r="BRH7" s="205">
        <v>3065.97</v>
      </c>
      <c r="BRI7" s="205">
        <v>3071.75</v>
      </c>
      <c r="BRJ7" s="205">
        <v>3075.42</v>
      </c>
      <c r="BRK7" s="205">
        <v>3072.89</v>
      </c>
      <c r="BRL7" s="205">
        <v>3080.88</v>
      </c>
      <c r="BRM7" s="205">
        <v>3083.88</v>
      </c>
      <c r="BRN7" s="205">
        <v>3085.65</v>
      </c>
      <c r="BRO7" s="205">
        <v>3090.47</v>
      </c>
      <c r="BRP7" s="205">
        <v>3093.49</v>
      </c>
      <c r="BRQ7" s="205">
        <v>3096.72</v>
      </c>
      <c r="BRR7" s="205">
        <v>3099.9</v>
      </c>
      <c r="BRS7" s="205">
        <v>3099.41</v>
      </c>
      <c r="BRT7" s="205">
        <v>3105.37</v>
      </c>
      <c r="BRU7" s="205">
        <v>3105.89</v>
      </c>
      <c r="BRV7" s="205">
        <v>3108.88</v>
      </c>
      <c r="BRW7" s="205">
        <v>3111.84</v>
      </c>
      <c r="BRX7" s="205">
        <v>3111.93</v>
      </c>
      <c r="BRY7" s="205">
        <v>3115.34</v>
      </c>
      <c r="BRZ7" s="205">
        <v>3116.8</v>
      </c>
      <c r="BSA7" s="205">
        <v>3118.41</v>
      </c>
      <c r="BSB7" s="209">
        <v>3119.92</v>
      </c>
      <c r="BSC7" s="209">
        <v>3120.5</v>
      </c>
      <c r="BSD7" s="209">
        <v>3120.56</v>
      </c>
      <c r="BSE7" s="209">
        <v>3120.63</v>
      </c>
      <c r="BSF7" s="209">
        <v>3120.71</v>
      </c>
      <c r="BSG7" s="209">
        <v>3121.05</v>
      </c>
      <c r="BSH7" s="209">
        <v>3120.5</v>
      </c>
      <c r="BSI7" s="209">
        <v>3120.84</v>
      </c>
      <c r="BSJ7" s="209">
        <v>3120.78</v>
      </c>
      <c r="BSK7" s="209">
        <v>3120.53</v>
      </c>
      <c r="BSL7" s="209">
        <v>3120.52</v>
      </c>
      <c r="BSM7" s="209">
        <v>3120.56</v>
      </c>
      <c r="BSN7" s="209">
        <v>3120.64</v>
      </c>
      <c r="BSO7" s="209">
        <v>3120.68</v>
      </c>
      <c r="BSP7" s="209">
        <v>3121.03</v>
      </c>
      <c r="BSQ7" s="209">
        <v>3120.57</v>
      </c>
      <c r="BSR7" s="209">
        <v>3120.67</v>
      </c>
      <c r="BSS7" s="209">
        <v>3120.75</v>
      </c>
      <c r="BST7" s="209">
        <v>3121.04</v>
      </c>
      <c r="BSU7" s="209">
        <v>3120.99</v>
      </c>
      <c r="BSV7" s="209">
        <v>3122.4</v>
      </c>
      <c r="BSW7" s="209">
        <v>3124.95</v>
      </c>
      <c r="BSX7" s="209">
        <v>3126.94</v>
      </c>
      <c r="BSY7" s="209">
        <v>3129.56</v>
      </c>
      <c r="BSZ7" s="209">
        <v>3131.78</v>
      </c>
      <c r="BTA7" s="210">
        <v>3132.31</v>
      </c>
      <c r="BTB7" s="210">
        <v>3134.28</v>
      </c>
      <c r="BTC7" s="210">
        <v>3134.1</v>
      </c>
      <c r="BTD7" s="210">
        <v>3137.87</v>
      </c>
      <c r="BTE7" s="210">
        <v>3140.08</v>
      </c>
      <c r="BTF7" s="210">
        <v>3142.3</v>
      </c>
      <c r="BTG7" s="210">
        <v>3144.66</v>
      </c>
      <c r="BTH7" s="210">
        <v>3145.21</v>
      </c>
      <c r="BTI7" s="210">
        <v>3147.52</v>
      </c>
      <c r="BTJ7" s="210">
        <v>3150.14</v>
      </c>
      <c r="BTK7" s="210">
        <v>3153.7</v>
      </c>
      <c r="BTL7" s="210">
        <v>3154.83</v>
      </c>
      <c r="BTM7" s="210">
        <v>3156.56</v>
      </c>
      <c r="BTN7" s="210">
        <v>3157.63</v>
      </c>
      <c r="BTO7" s="210">
        <v>3159.63</v>
      </c>
      <c r="BTP7" s="210">
        <v>3160.83</v>
      </c>
      <c r="BTQ7" s="210">
        <v>3163.68</v>
      </c>
      <c r="BTR7" s="210">
        <v>3165.73</v>
      </c>
      <c r="BTS7" s="210">
        <v>3168.09</v>
      </c>
      <c r="BTT7" s="210">
        <v>3168.75</v>
      </c>
      <c r="BTU7" s="210">
        <v>3169.82</v>
      </c>
      <c r="BTV7" s="210">
        <v>3174.37</v>
      </c>
      <c r="BTW7" s="210">
        <v>3175.7</v>
      </c>
      <c r="BTX7" s="210">
        <v>3177.32</v>
      </c>
      <c r="BTY7" s="210">
        <v>3178.33</v>
      </c>
      <c r="BTZ7" s="210">
        <v>3179.36</v>
      </c>
      <c r="BUA7" s="210">
        <v>3180.13</v>
      </c>
      <c r="BUB7" s="210">
        <v>3181.44</v>
      </c>
      <c r="BUC7" s="210">
        <v>3183.53</v>
      </c>
      <c r="BUD7" s="210">
        <v>3184.2</v>
      </c>
      <c r="BUE7" s="210">
        <v>3186.21</v>
      </c>
      <c r="BUF7" s="210">
        <v>3187.47</v>
      </c>
      <c r="BUG7" s="210">
        <v>3188.4</v>
      </c>
      <c r="BUH7" s="210">
        <v>3191.22</v>
      </c>
      <c r="BUI7" s="210">
        <v>3191.36</v>
      </c>
      <c r="BUJ7" s="210">
        <v>3192.74</v>
      </c>
      <c r="BUK7" s="210">
        <v>3193.69</v>
      </c>
      <c r="BUL7" s="210">
        <v>3194.07</v>
      </c>
      <c r="BUM7" s="210">
        <v>3196.55</v>
      </c>
      <c r="BUN7" s="210">
        <v>3197.42</v>
      </c>
      <c r="BUO7" s="210">
        <v>3199.28</v>
      </c>
      <c r="BUP7" s="210">
        <v>3200.22</v>
      </c>
      <c r="BUQ7" s="210">
        <v>3202.01</v>
      </c>
      <c r="BUR7" s="211">
        <v>3207.16</v>
      </c>
      <c r="BUS7" s="211">
        <v>3209.67</v>
      </c>
      <c r="BUT7" s="211">
        <v>3213.93</v>
      </c>
      <c r="BUU7" s="211">
        <v>3215.91</v>
      </c>
      <c r="BUV7" s="211">
        <v>3219.98</v>
      </c>
      <c r="BUW7" s="211">
        <v>3220.86</v>
      </c>
      <c r="BUX7" s="211">
        <v>3228.2</v>
      </c>
      <c r="BUY7" s="211">
        <v>3234.74</v>
      </c>
      <c r="BUZ7" s="211">
        <v>3236.29</v>
      </c>
      <c r="BVA7" s="211">
        <v>3245.13</v>
      </c>
      <c r="BVB7" s="211">
        <v>3248.97</v>
      </c>
      <c r="BVC7" s="211">
        <v>3263.91</v>
      </c>
      <c r="BVD7" s="211">
        <v>3265.77</v>
      </c>
      <c r="BVE7" s="211">
        <v>3268.24</v>
      </c>
      <c r="BVF7" s="211">
        <v>3278.69</v>
      </c>
      <c r="BVG7" s="211">
        <v>3285.81</v>
      </c>
      <c r="BVH7" s="211">
        <v>3301.24</v>
      </c>
      <c r="BVI7" s="211">
        <v>3310.41</v>
      </c>
      <c r="BVJ7" s="211">
        <v>3322.25</v>
      </c>
      <c r="BVK7" s="211">
        <v>3333.02</v>
      </c>
      <c r="BVL7" s="211">
        <v>3344.09</v>
      </c>
      <c r="BVM7" s="211">
        <v>3335.92</v>
      </c>
      <c r="BVN7" s="211">
        <v>3352.42</v>
      </c>
      <c r="BVO7" s="211">
        <v>3352.18</v>
      </c>
      <c r="BVP7" s="211">
        <v>3354.69</v>
      </c>
      <c r="BVQ7" s="211">
        <v>3359.83</v>
      </c>
      <c r="BVR7" s="211">
        <v>3362.23</v>
      </c>
      <c r="BVS7" s="211">
        <v>3365.4</v>
      </c>
      <c r="BVT7" s="211">
        <v>3366.97</v>
      </c>
      <c r="BVU7" s="211">
        <v>3370.21</v>
      </c>
      <c r="BVV7" s="211">
        <v>3370.14</v>
      </c>
      <c r="BVW7" s="211">
        <v>3370.61</v>
      </c>
      <c r="BVX7" s="211">
        <v>3371.66</v>
      </c>
      <c r="BVY7" s="211">
        <v>3373.65</v>
      </c>
      <c r="BVZ7" s="211">
        <v>3374.53</v>
      </c>
      <c r="BWA7" s="211">
        <v>3376.51</v>
      </c>
      <c r="BWB7" s="211">
        <v>3378.1</v>
      </c>
      <c r="BWC7" s="211">
        <v>3382.39</v>
      </c>
      <c r="BWD7" s="211">
        <v>3384.06</v>
      </c>
      <c r="BWE7" s="211">
        <v>3386.2</v>
      </c>
      <c r="BWF7" s="211">
        <v>3389.12</v>
      </c>
      <c r="BWG7" s="211">
        <v>3390.99</v>
      </c>
      <c r="BWH7" s="211">
        <v>3391.07</v>
      </c>
      <c r="BWI7" s="211">
        <v>3390.18</v>
      </c>
      <c r="BWJ7" s="211">
        <v>3392.51</v>
      </c>
      <c r="BWK7" s="211">
        <v>3397.08</v>
      </c>
      <c r="BWL7" s="211">
        <v>3397.42</v>
      </c>
      <c r="BWM7" s="211">
        <v>3399.98</v>
      </c>
      <c r="BWN7" s="211">
        <v>3399.57</v>
      </c>
      <c r="BWO7" s="211">
        <v>3401.86</v>
      </c>
      <c r="BWP7" s="211">
        <v>3404.09</v>
      </c>
      <c r="BWQ7" s="211">
        <v>3407.09</v>
      </c>
      <c r="BWR7" s="211">
        <v>3408.21</v>
      </c>
      <c r="BWS7" s="211">
        <v>3408.47</v>
      </c>
      <c r="BWT7" s="211">
        <v>3409.19</v>
      </c>
      <c r="BWU7" s="211">
        <v>3411.26</v>
      </c>
      <c r="BWV7" s="211">
        <v>3412.98</v>
      </c>
      <c r="BWW7" s="211">
        <v>3413.11</v>
      </c>
      <c r="BWX7" s="211">
        <v>3416.14</v>
      </c>
      <c r="BWY7" s="211">
        <v>3416.6</v>
      </c>
      <c r="BWZ7" s="211">
        <v>3418.56</v>
      </c>
      <c r="BXA7" s="211">
        <v>3419.67</v>
      </c>
      <c r="BXB7" s="211">
        <v>3420.06</v>
      </c>
      <c r="BXC7" s="211">
        <v>3420.57</v>
      </c>
      <c r="BXD7" s="211">
        <v>3422.41</v>
      </c>
      <c r="BXE7" s="211">
        <v>3422.09</v>
      </c>
      <c r="BXF7" s="211">
        <v>3423.26</v>
      </c>
      <c r="BXG7" s="211">
        <v>3424.04</v>
      </c>
      <c r="BXH7" s="211">
        <v>3425.32</v>
      </c>
      <c r="BXI7" s="211">
        <v>3426.52</v>
      </c>
      <c r="BXJ7" s="211">
        <v>3426.67</v>
      </c>
      <c r="BXK7" s="211">
        <v>3428.66</v>
      </c>
      <c r="BXL7" s="211">
        <v>3428.87</v>
      </c>
      <c r="BXM7" s="211">
        <v>3429.33</v>
      </c>
      <c r="BXN7" s="211">
        <v>3432.07</v>
      </c>
      <c r="BXO7" s="211">
        <v>3432.88</v>
      </c>
      <c r="BXP7" s="211">
        <v>3433.19</v>
      </c>
      <c r="BXQ7" s="211">
        <v>3435.52</v>
      </c>
      <c r="BXR7" s="211">
        <v>3436.7</v>
      </c>
      <c r="BXS7" s="211">
        <v>3439.44</v>
      </c>
      <c r="BXT7" s="211">
        <v>3439.74</v>
      </c>
      <c r="BXU7" s="211">
        <v>3441.78</v>
      </c>
      <c r="BXV7" s="211">
        <v>3443.37</v>
      </c>
      <c r="BXW7" s="211">
        <v>3444.6</v>
      </c>
      <c r="BXX7" s="211">
        <v>3447.27</v>
      </c>
      <c r="BXY7" s="211">
        <v>3448.54</v>
      </c>
      <c r="BXZ7" s="211">
        <v>3450.52</v>
      </c>
      <c r="BYA7" s="211">
        <v>3451.09</v>
      </c>
      <c r="BYB7" s="211">
        <v>3453.84</v>
      </c>
      <c r="BYC7" s="211">
        <v>3453.99</v>
      </c>
      <c r="BYD7" s="211">
        <v>3455.72</v>
      </c>
      <c r="BYE7" s="211">
        <v>3457.7</v>
      </c>
      <c r="BYF7" s="211">
        <v>3459.76</v>
      </c>
      <c r="BYG7" s="211">
        <v>3462.41</v>
      </c>
      <c r="BYH7" s="211">
        <v>3464.41</v>
      </c>
      <c r="BYI7" s="211">
        <v>3466.53</v>
      </c>
      <c r="BYJ7" s="211">
        <v>3470.42</v>
      </c>
      <c r="BYK7" s="211">
        <v>3471.16</v>
      </c>
      <c r="BYL7" s="211">
        <v>3475.56</v>
      </c>
      <c r="BYM7" s="211">
        <v>3477.88</v>
      </c>
      <c r="BYN7" s="211">
        <v>3478.97</v>
      </c>
      <c r="BYO7" s="211">
        <v>3482.95</v>
      </c>
      <c r="BYP7" s="211">
        <v>3483.5</v>
      </c>
      <c r="BYQ7" s="211">
        <v>3486.32</v>
      </c>
      <c r="BYR7" s="211">
        <v>3488.69</v>
      </c>
      <c r="BYS7" s="211">
        <v>3491.46</v>
      </c>
      <c r="BYT7" s="211">
        <v>3493.65</v>
      </c>
      <c r="BYU7" s="211">
        <v>3494.19</v>
      </c>
      <c r="BYV7" s="211">
        <v>3496.9</v>
      </c>
      <c r="BYW7" s="211">
        <v>3498.37</v>
      </c>
      <c r="BYX7" s="211">
        <v>3499.61</v>
      </c>
      <c r="BYY7" s="211">
        <v>3503.05</v>
      </c>
      <c r="BYZ7" s="211">
        <v>3504</v>
      </c>
      <c r="BZA7" s="211">
        <v>3506.89</v>
      </c>
      <c r="BZB7" s="211">
        <v>3509.2</v>
      </c>
      <c r="BZC7" s="211">
        <v>3509.7</v>
      </c>
      <c r="BZD7" s="211">
        <v>3514.02</v>
      </c>
      <c r="BZE7" s="211">
        <v>3514.27</v>
      </c>
      <c r="BZF7" s="211">
        <v>3515.06</v>
      </c>
      <c r="BZG7" s="211">
        <v>3516.97</v>
      </c>
      <c r="BZH7" s="211">
        <v>3517.74</v>
      </c>
      <c r="BZI7" s="211">
        <v>3521.54</v>
      </c>
      <c r="BZJ7" s="211">
        <v>3521.87</v>
      </c>
      <c r="BZK7" s="211">
        <v>3520.9</v>
      </c>
      <c r="BZL7" s="211">
        <v>3521.7</v>
      </c>
      <c r="BZM7" s="211">
        <v>3523.73</v>
      </c>
      <c r="BZN7" s="211">
        <v>3524.75</v>
      </c>
      <c r="BZO7" s="211">
        <v>3525.24</v>
      </c>
      <c r="BZP7" s="211">
        <v>3526.08</v>
      </c>
      <c r="BZQ7" s="211">
        <v>3527.07</v>
      </c>
      <c r="BZR7" s="211">
        <v>3526.42</v>
      </c>
      <c r="BZS7" s="211">
        <v>3526.98</v>
      </c>
      <c r="BZT7" s="211">
        <v>3527.38</v>
      </c>
      <c r="BZU7" s="211">
        <v>3527.57</v>
      </c>
      <c r="BZV7" s="211">
        <v>3528.05</v>
      </c>
      <c r="BZW7" s="211">
        <v>3527.53</v>
      </c>
      <c r="BZX7" s="211">
        <v>3527.49</v>
      </c>
      <c r="BZY7" s="211">
        <v>3527.38</v>
      </c>
      <c r="BZZ7" s="211">
        <v>3526.34</v>
      </c>
      <c r="CAA7" s="211">
        <v>3525.51</v>
      </c>
      <c r="CAB7" s="211">
        <v>3524.63</v>
      </c>
      <c r="CAC7" s="211">
        <v>3523.93</v>
      </c>
      <c r="CAD7" s="211">
        <v>3521.99</v>
      </c>
      <c r="CAE7" s="211">
        <v>3520.67</v>
      </c>
      <c r="CAF7" s="211">
        <v>3518.14</v>
      </c>
      <c r="CAG7" s="211">
        <v>3517.05</v>
      </c>
      <c r="CAH7" s="211">
        <v>3515.02</v>
      </c>
      <c r="CAI7" s="211">
        <v>3513.73</v>
      </c>
      <c r="CAJ7" s="211">
        <v>3511.1</v>
      </c>
      <c r="CAK7" s="211">
        <v>3510.03</v>
      </c>
      <c r="CAL7" s="211">
        <v>3507.04</v>
      </c>
      <c r="CAM7" s="211">
        <v>3505.13</v>
      </c>
      <c r="CAN7" s="211">
        <v>3501.68</v>
      </c>
      <c r="CAO7" s="211">
        <v>3498.69</v>
      </c>
      <c r="CAP7" s="211">
        <v>3496.04</v>
      </c>
      <c r="CAQ7" s="211">
        <v>3495.07</v>
      </c>
      <c r="CAR7" s="211">
        <v>3493.45</v>
      </c>
      <c r="CAS7" s="211">
        <v>3491.45</v>
      </c>
      <c r="CAT7" s="211">
        <v>3489.61</v>
      </c>
      <c r="CAU7" s="211">
        <v>3486.63</v>
      </c>
      <c r="CAV7" s="211">
        <v>3483.83</v>
      </c>
      <c r="CAW7" s="211">
        <v>3482.9</v>
      </c>
      <c r="CAX7" s="211">
        <v>3480.2</v>
      </c>
      <c r="CAY7" s="211">
        <v>3476.89</v>
      </c>
      <c r="CAZ7" s="211">
        <v>3475.7</v>
      </c>
      <c r="CBA7" s="211">
        <v>3473.83</v>
      </c>
      <c r="CBB7" s="211">
        <v>3472.91</v>
      </c>
      <c r="CBC7" s="211">
        <v>3471.53</v>
      </c>
      <c r="CBD7" s="211">
        <v>3471.46</v>
      </c>
      <c r="CBE7" s="211">
        <v>3470.29</v>
      </c>
      <c r="CBF7" s="211">
        <v>3469.64</v>
      </c>
      <c r="CBG7" s="211">
        <v>3468.03</v>
      </c>
      <c r="CBH7" s="211">
        <v>3465.44</v>
      </c>
      <c r="CBI7" s="211">
        <v>3464.85</v>
      </c>
      <c r="CBJ7" s="211">
        <v>3463.85</v>
      </c>
      <c r="CBK7" s="211">
        <v>3462.17</v>
      </c>
      <c r="CBL7" s="211">
        <v>3461.5</v>
      </c>
      <c r="CBM7" s="211">
        <v>3460.03</v>
      </c>
      <c r="CBN7" s="211">
        <v>3459.33</v>
      </c>
      <c r="CBO7" s="211">
        <v>3458.02</v>
      </c>
      <c r="CBP7" s="211">
        <v>3456.77</v>
      </c>
      <c r="CBQ7" s="211">
        <v>3455.85</v>
      </c>
      <c r="CBR7" s="211">
        <v>3454.09</v>
      </c>
      <c r="CBS7" s="211">
        <v>3452.7</v>
      </c>
      <c r="CBT7" s="211">
        <v>3450.91</v>
      </c>
      <c r="CBU7" s="211">
        <v>3448.53</v>
      </c>
      <c r="CBV7" s="211">
        <v>3447.92</v>
      </c>
      <c r="CBW7" s="211">
        <v>3447.5</v>
      </c>
      <c r="CBX7" s="211">
        <v>3447.13</v>
      </c>
      <c r="CBY7" s="211">
        <v>3446.96</v>
      </c>
      <c r="CBZ7" s="211">
        <v>3446.53</v>
      </c>
      <c r="CCA7" s="211">
        <v>3444.89</v>
      </c>
      <c r="CCB7" s="211">
        <v>3443.42</v>
      </c>
      <c r="CCC7" s="211">
        <v>3441.98</v>
      </c>
      <c r="CCD7" s="211">
        <v>3441.33</v>
      </c>
      <c r="CCE7" s="211">
        <v>3440.35</v>
      </c>
      <c r="CCF7" s="211">
        <v>3439.93</v>
      </c>
      <c r="CCG7" s="211">
        <v>3438.18</v>
      </c>
      <c r="CCH7" s="211">
        <v>3437.39</v>
      </c>
      <c r="CCI7" s="211">
        <v>3436.15</v>
      </c>
      <c r="CCJ7" s="211">
        <v>3435.31</v>
      </c>
      <c r="CCK7" s="211">
        <v>3434.95</v>
      </c>
      <c r="CCL7" s="211">
        <v>3433.81</v>
      </c>
      <c r="CCM7" s="211">
        <v>3432.99</v>
      </c>
      <c r="CCN7" s="211">
        <v>3432.53</v>
      </c>
      <c r="CCO7" s="211">
        <v>3432.14</v>
      </c>
      <c r="CCP7" s="205">
        <v>3432.39</v>
      </c>
      <c r="CCQ7" s="205">
        <v>3432.51</v>
      </c>
      <c r="CCR7" s="205">
        <v>3432.66</v>
      </c>
      <c r="CCS7" s="205">
        <v>3432.52</v>
      </c>
      <c r="CCT7" s="205">
        <v>3433.63</v>
      </c>
      <c r="CCU7" s="205">
        <v>3434.38</v>
      </c>
      <c r="CCV7" s="205">
        <v>3435.66</v>
      </c>
      <c r="CCW7" s="205">
        <v>3437.35</v>
      </c>
      <c r="CCX7" s="205">
        <v>3437.48</v>
      </c>
      <c r="CCY7" s="205">
        <v>3439.06</v>
      </c>
      <c r="CCZ7" s="205">
        <v>3440.25</v>
      </c>
      <c r="CDA7" s="205">
        <v>3443.15</v>
      </c>
      <c r="CDB7" s="205">
        <v>3444.29</v>
      </c>
      <c r="CDC7" s="205">
        <v>3445.98</v>
      </c>
      <c r="CDD7" s="205">
        <v>3446.28</v>
      </c>
      <c r="CDE7" s="205">
        <v>3448.37</v>
      </c>
      <c r="CDF7" s="205">
        <v>3450.99</v>
      </c>
      <c r="CDG7" s="205">
        <v>3453.71</v>
      </c>
      <c r="CDH7" s="205">
        <v>3454.55</v>
      </c>
      <c r="CDI7" s="205">
        <v>3458.91</v>
      </c>
      <c r="CDJ7" s="205">
        <v>3460.84</v>
      </c>
      <c r="CDK7" s="205">
        <v>3463.68</v>
      </c>
      <c r="CDL7" s="205">
        <v>3465.09</v>
      </c>
      <c r="CDM7" s="205">
        <v>3465.56</v>
      </c>
      <c r="CDN7" s="205">
        <v>3466.93</v>
      </c>
      <c r="CDO7" s="205">
        <v>3468.1</v>
      </c>
      <c r="CDP7" s="205">
        <v>3468.92</v>
      </c>
      <c r="CDQ7" s="205">
        <v>3469.54</v>
      </c>
      <c r="CDR7" s="205">
        <v>3470.54</v>
      </c>
      <c r="CDS7" s="205">
        <v>3470.99</v>
      </c>
      <c r="CDT7" s="205">
        <v>3472.55</v>
      </c>
      <c r="CDU7" s="205">
        <v>3472.44</v>
      </c>
      <c r="CDV7" s="205">
        <v>3472.74</v>
      </c>
      <c r="CDW7" s="205">
        <v>3472.52</v>
      </c>
      <c r="CDX7" s="205">
        <v>3473.75</v>
      </c>
      <c r="CDY7" s="205">
        <v>3474.21</v>
      </c>
      <c r="CDZ7" s="205">
        <v>3474.23</v>
      </c>
      <c r="CEA7" s="205">
        <v>3474.36</v>
      </c>
      <c r="CEB7" s="205">
        <v>3473.31</v>
      </c>
      <c r="CEC7" s="205">
        <v>3473.64</v>
      </c>
      <c r="CED7" s="205">
        <v>3473.86</v>
      </c>
      <c r="CEE7" s="205">
        <v>3472.78</v>
      </c>
      <c r="CEF7" s="205">
        <v>3472.98</v>
      </c>
      <c r="CEG7" s="205">
        <v>3472.65</v>
      </c>
      <c r="CEH7" s="205">
        <v>3471.89</v>
      </c>
      <c r="CEI7" s="205">
        <v>3471.85</v>
      </c>
      <c r="CEJ7" s="205">
        <v>3469.74</v>
      </c>
      <c r="CEK7" s="205">
        <v>3469.79</v>
      </c>
      <c r="CEL7" s="205">
        <v>3469.58</v>
      </c>
      <c r="CEM7" s="205">
        <v>3467.91</v>
      </c>
      <c r="CEN7" s="205">
        <v>3468.16</v>
      </c>
      <c r="CEO7" s="205">
        <v>3466.09</v>
      </c>
      <c r="CEP7" s="205">
        <v>3465.98</v>
      </c>
      <c r="CEQ7" s="205">
        <v>3465.26</v>
      </c>
      <c r="CER7" s="205">
        <v>3464.6</v>
      </c>
      <c r="CES7" s="205">
        <v>3464.15</v>
      </c>
      <c r="CET7" s="205">
        <v>3462.81</v>
      </c>
      <c r="CEU7" s="205">
        <v>3461.93</v>
      </c>
      <c r="CEV7" s="205">
        <v>3461.61</v>
      </c>
      <c r="CEW7" s="205">
        <v>3461.31</v>
      </c>
      <c r="CEX7" s="205">
        <v>3460.47</v>
      </c>
      <c r="CEY7" s="205">
        <v>3459.36</v>
      </c>
      <c r="CEZ7" s="205">
        <v>3459.5</v>
      </c>
      <c r="CFA7" s="205">
        <v>3457.7</v>
      </c>
      <c r="CFB7" s="205">
        <v>3457.48</v>
      </c>
      <c r="CFC7" s="205">
        <v>3456.49</v>
      </c>
      <c r="CFD7" s="205">
        <v>3455.64</v>
      </c>
      <c r="CFE7" s="205">
        <v>3454.99</v>
      </c>
      <c r="CFF7" s="205">
        <v>3454.46</v>
      </c>
      <c r="CFG7" s="205">
        <v>3454.33</v>
      </c>
      <c r="CFH7" s="205">
        <v>3454.39</v>
      </c>
      <c r="CFI7" s="205">
        <v>3453.44</v>
      </c>
      <c r="CFJ7" s="205">
        <v>3453.08</v>
      </c>
      <c r="CFK7" s="205">
        <v>3452.37</v>
      </c>
      <c r="CFL7" s="205">
        <v>3451.53</v>
      </c>
      <c r="CFM7" s="205">
        <v>3452.08</v>
      </c>
      <c r="CFN7" s="205">
        <v>3451.52</v>
      </c>
      <c r="CFO7" s="205">
        <v>3451.08</v>
      </c>
      <c r="CFP7" s="205">
        <v>3450.39</v>
      </c>
      <c r="CFQ7" s="205">
        <v>3449.79</v>
      </c>
      <c r="CFR7" s="205">
        <v>3449.96</v>
      </c>
      <c r="CFS7" s="205">
        <v>3448.51</v>
      </c>
      <c r="CFT7" s="205">
        <v>3448.76</v>
      </c>
      <c r="CFU7" s="205">
        <v>3448.45</v>
      </c>
      <c r="CFV7" s="205">
        <v>3447.95</v>
      </c>
      <c r="CFW7" s="205">
        <v>3447.61</v>
      </c>
      <c r="CFX7" s="205">
        <v>3446.45</v>
      </c>
      <c r="CFY7" s="205">
        <v>3445.77</v>
      </c>
      <c r="CFZ7" s="205">
        <v>3445.8</v>
      </c>
      <c r="CGA7" s="205">
        <v>3445.08</v>
      </c>
      <c r="CGB7" s="205">
        <v>3445.12</v>
      </c>
      <c r="CGC7" s="205">
        <v>3443.29</v>
      </c>
      <c r="CGD7" s="205">
        <v>3442.95</v>
      </c>
      <c r="CGE7" s="205">
        <v>3442.05</v>
      </c>
      <c r="CGF7" s="205">
        <v>3441.52</v>
      </c>
      <c r="CGG7" s="205">
        <v>3440.49</v>
      </c>
      <c r="CGH7" s="205">
        <v>3439.99</v>
      </c>
      <c r="CGI7" s="205">
        <v>3439.3</v>
      </c>
      <c r="CGJ7" s="205">
        <v>3438.68</v>
      </c>
      <c r="CGK7" s="205">
        <v>3437.62</v>
      </c>
      <c r="CGL7" s="205">
        <v>3436.74</v>
      </c>
      <c r="CGM7" s="205">
        <v>3436.84</v>
      </c>
      <c r="CGN7" s="205">
        <v>3436.19</v>
      </c>
      <c r="CGO7" s="205">
        <v>3435.15</v>
      </c>
      <c r="CGP7" s="205">
        <v>3434.08</v>
      </c>
      <c r="CGQ7" s="205">
        <v>3432.78</v>
      </c>
      <c r="CGR7" s="205">
        <v>3432.12</v>
      </c>
      <c r="CGS7" s="205">
        <v>3431.58</v>
      </c>
      <c r="CGT7" s="205">
        <v>3430.52</v>
      </c>
      <c r="CGU7" s="205">
        <v>3430.31</v>
      </c>
      <c r="CGV7" s="205">
        <v>3426.88</v>
      </c>
      <c r="CGW7" s="205">
        <v>3425.94</v>
      </c>
      <c r="CGX7" s="205">
        <v>3425.48</v>
      </c>
      <c r="CGY7" s="205">
        <v>3423.55</v>
      </c>
      <c r="CGZ7" s="205">
        <v>3421.9</v>
      </c>
      <c r="CHA7" s="205">
        <v>3420.59</v>
      </c>
      <c r="CHB7" s="205">
        <v>3419.08</v>
      </c>
      <c r="CHC7" s="205">
        <v>3418.98</v>
      </c>
      <c r="CHD7" s="205">
        <v>3417.23</v>
      </c>
      <c r="CHE7" s="205">
        <v>3417.41</v>
      </c>
      <c r="CHF7" s="205">
        <v>3415.79</v>
      </c>
      <c r="CHG7" s="205">
        <v>3415.24</v>
      </c>
      <c r="CHH7" s="205">
        <v>3414.97</v>
      </c>
      <c r="CHI7" s="205">
        <v>3413.39</v>
      </c>
      <c r="CHJ7" s="205">
        <v>3412.5</v>
      </c>
      <c r="CHK7" s="205">
        <v>3410.69</v>
      </c>
      <c r="CHL7" s="205">
        <v>3410.37</v>
      </c>
      <c r="CHM7" s="205">
        <v>3410.75</v>
      </c>
      <c r="CHN7" s="205">
        <v>3409.22</v>
      </c>
      <c r="CHO7" s="205">
        <v>3409.43</v>
      </c>
      <c r="CHP7" s="205">
        <v>3409.39</v>
      </c>
      <c r="CHQ7" s="205">
        <v>3409.39</v>
      </c>
      <c r="CHR7" s="205">
        <v>3409.5</v>
      </c>
      <c r="CHS7" s="205">
        <v>3409.18</v>
      </c>
      <c r="CHT7" s="205">
        <v>3409.15</v>
      </c>
      <c r="CHU7" s="205">
        <v>3409.4</v>
      </c>
      <c r="CHV7" s="205">
        <v>3408.22</v>
      </c>
      <c r="CHW7" s="205">
        <v>3408.52</v>
      </c>
      <c r="CHX7" s="205">
        <v>3406.48</v>
      </c>
      <c r="CHY7" s="205">
        <v>3406.51</v>
      </c>
      <c r="CHZ7" s="205">
        <v>3407.14</v>
      </c>
      <c r="CIA7" s="205">
        <v>3406.83</v>
      </c>
      <c r="CIB7" s="205">
        <v>3406.96</v>
      </c>
      <c r="CIC7" s="205">
        <v>3404.47</v>
      </c>
      <c r="CID7" s="205">
        <v>3403.89</v>
      </c>
      <c r="CIE7" s="205">
        <v>3403.91</v>
      </c>
      <c r="CIF7" s="205">
        <v>3402.03</v>
      </c>
      <c r="CIG7" s="205">
        <v>3401.47</v>
      </c>
      <c r="CIH7" s="205">
        <v>3399.92</v>
      </c>
      <c r="CII7" s="205">
        <v>3400.4</v>
      </c>
      <c r="CIJ7" s="205">
        <v>3399.82</v>
      </c>
      <c r="CIK7" s="205">
        <v>3397.78</v>
      </c>
      <c r="CIL7" s="205">
        <v>3397.47</v>
      </c>
      <c r="CIM7" s="205">
        <v>3396.04</v>
      </c>
      <c r="CIN7" s="205">
        <v>3395.09</v>
      </c>
      <c r="CIO7" s="205">
        <v>3394.91</v>
      </c>
      <c r="CIP7" s="205">
        <v>3394.73</v>
      </c>
      <c r="CIQ7" s="205">
        <v>3391.87</v>
      </c>
      <c r="CIR7" s="205">
        <v>3392.15</v>
      </c>
      <c r="CIS7" s="205">
        <v>3391.36</v>
      </c>
      <c r="CIT7" s="205">
        <v>3388.59</v>
      </c>
      <c r="CIU7" s="205">
        <v>3388.16</v>
      </c>
      <c r="CIV7" s="205">
        <v>3387.01</v>
      </c>
      <c r="CIW7" s="205">
        <v>3386.98</v>
      </c>
      <c r="CIX7" s="205">
        <v>3385.61</v>
      </c>
      <c r="CIY7" s="205">
        <v>3384.46</v>
      </c>
      <c r="CIZ7" s="205">
        <v>3382.61</v>
      </c>
      <c r="CJA7" s="205">
        <v>3381.89</v>
      </c>
      <c r="CJB7" s="205">
        <v>3378.33</v>
      </c>
      <c r="CJC7" s="205">
        <v>3377.93</v>
      </c>
      <c r="CJD7" s="205">
        <v>3375.68</v>
      </c>
      <c r="CJE7" s="205">
        <v>3376.05</v>
      </c>
      <c r="CJF7" s="205">
        <v>3374.97</v>
      </c>
      <c r="CJG7" s="205">
        <v>3375.69</v>
      </c>
      <c r="CJH7" s="205">
        <v>3375.12</v>
      </c>
      <c r="CJI7" s="205">
        <v>3375.85</v>
      </c>
      <c r="CJJ7" s="205">
        <v>3375.14</v>
      </c>
      <c r="CJK7" s="205">
        <v>3375.34</v>
      </c>
      <c r="CJL7" s="205">
        <v>3376.29</v>
      </c>
      <c r="CJM7" s="205">
        <v>3376.6</v>
      </c>
      <c r="CJN7" s="205">
        <v>3376.69</v>
      </c>
      <c r="CJO7" s="205">
        <v>3376.62</v>
      </c>
      <c r="CJP7" s="205">
        <v>3376.93</v>
      </c>
      <c r="CJQ7" s="205">
        <v>3376.64</v>
      </c>
      <c r="CJR7" s="205">
        <v>3376.38</v>
      </c>
      <c r="CJS7" s="205">
        <v>3376.29</v>
      </c>
      <c r="CJT7" s="205">
        <v>3375.96</v>
      </c>
      <c r="CJU7" s="205">
        <v>3375.99</v>
      </c>
      <c r="CJV7" s="205">
        <v>3375.88</v>
      </c>
      <c r="CJW7" s="205">
        <v>3376.48</v>
      </c>
      <c r="CJX7" s="205">
        <v>3376.59</v>
      </c>
      <c r="CJY7" s="205">
        <v>3375.7</v>
      </c>
      <c r="CJZ7" s="205">
        <v>3375.96</v>
      </c>
      <c r="CKA7" s="205">
        <v>3375.93</v>
      </c>
      <c r="CKB7" s="205">
        <v>3375.86</v>
      </c>
      <c r="CKC7" s="205">
        <v>3376.59</v>
      </c>
      <c r="CKD7" s="205">
        <v>3376.1</v>
      </c>
      <c r="CKE7" s="205">
        <v>3376.08</v>
      </c>
      <c r="CKF7" s="205">
        <v>3376.45</v>
      </c>
      <c r="CKG7" s="205">
        <v>3376.11</v>
      </c>
      <c r="CKH7" s="205">
        <v>3376.53</v>
      </c>
      <c r="CKI7" s="205">
        <v>3376.43</v>
      </c>
      <c r="CKJ7" s="205">
        <v>3376.74</v>
      </c>
      <c r="CKK7" s="205">
        <v>3376.32</v>
      </c>
      <c r="CKL7" s="205">
        <v>3376.83</v>
      </c>
      <c r="CKM7" s="205">
        <v>3376.93</v>
      </c>
      <c r="CKN7" s="205">
        <v>3377.44</v>
      </c>
      <c r="CKO7" s="205">
        <v>3377.35</v>
      </c>
      <c r="CKP7" s="205">
        <v>3377.03</v>
      </c>
      <c r="CKQ7" s="205">
        <v>3378.3</v>
      </c>
      <c r="CKR7" s="205">
        <v>3378.9</v>
      </c>
      <c r="CKS7" s="205">
        <v>3380.31</v>
      </c>
      <c r="CKT7" s="205">
        <v>3381.24</v>
      </c>
      <c r="CKU7" s="205">
        <v>3381.46</v>
      </c>
      <c r="CKV7" s="205">
        <v>3381.38</v>
      </c>
      <c r="CKW7" s="205">
        <v>3381.47</v>
      </c>
      <c r="CKX7" s="205">
        <v>3381.49</v>
      </c>
      <c r="CKY7" s="205">
        <v>3381.63</v>
      </c>
      <c r="CKZ7" s="205">
        <v>3381.57</v>
      </c>
      <c r="CLA7" s="205">
        <v>3381.52</v>
      </c>
      <c r="CLB7" s="205">
        <v>3381.38</v>
      </c>
      <c r="CLC7" s="205">
        <v>3381.05</v>
      </c>
      <c r="CLD7" s="205">
        <v>3381.65</v>
      </c>
      <c r="CLE7" s="205">
        <v>3381.28</v>
      </c>
      <c r="CLF7" s="205">
        <v>3381.11</v>
      </c>
      <c r="CLG7" s="205">
        <v>3381.48</v>
      </c>
      <c r="CLH7" s="205">
        <v>3381.64</v>
      </c>
      <c r="CLI7" s="205">
        <v>3381.45</v>
      </c>
      <c r="CLJ7" s="205">
        <v>3380.69</v>
      </c>
      <c r="CLK7" s="205">
        <v>3381.54</v>
      </c>
      <c r="CLL7" s="205">
        <v>3380.61</v>
      </c>
      <c r="CLM7" s="205">
        <v>3381.43</v>
      </c>
      <c r="CLN7" s="205">
        <v>3381</v>
      </c>
      <c r="CLO7" s="205">
        <v>3380.24</v>
      </c>
      <c r="CLP7" s="205">
        <v>3381.73</v>
      </c>
      <c r="CLQ7" s="205">
        <v>3381.19</v>
      </c>
      <c r="CLR7" s="205">
        <v>3381.75</v>
      </c>
      <c r="CLS7" s="205">
        <v>3381.32</v>
      </c>
      <c r="CLT7" s="205">
        <v>3381.04</v>
      </c>
      <c r="CLU7" s="205">
        <v>3381.23</v>
      </c>
      <c r="CLV7" s="205">
        <v>3380.96</v>
      </c>
      <c r="CLW7" s="205">
        <v>3381.24</v>
      </c>
      <c r="CLX7" s="205">
        <v>3381.36</v>
      </c>
      <c r="CLY7" s="205">
        <v>3381.29</v>
      </c>
      <c r="CLZ7" s="205">
        <v>3381.19</v>
      </c>
      <c r="CMA7" s="205">
        <v>3380.88</v>
      </c>
      <c r="CMB7" s="205">
        <v>3380.86</v>
      </c>
      <c r="CMC7" s="205">
        <v>3380.78</v>
      </c>
      <c r="CMD7" s="219">
        <v>3381.01</v>
      </c>
      <c r="CME7" s="219">
        <v>3380.9</v>
      </c>
      <c r="CMF7" s="219">
        <v>3381.05</v>
      </c>
      <c r="CMG7" s="219">
        <v>3381.08</v>
      </c>
      <c r="CMH7" s="219">
        <v>3380.94</v>
      </c>
      <c r="CMI7" s="219">
        <v>3381.16</v>
      </c>
      <c r="CMJ7" s="219">
        <v>3380.89</v>
      </c>
      <c r="CMK7" s="219">
        <v>3381.15</v>
      </c>
      <c r="CML7" s="219">
        <v>3380.84</v>
      </c>
      <c r="CMM7" s="219">
        <v>3381.05</v>
      </c>
      <c r="CMN7" s="219">
        <v>3380.8</v>
      </c>
      <c r="CMO7" s="219">
        <v>3380.81</v>
      </c>
      <c r="CMP7" s="219">
        <v>3380.76</v>
      </c>
      <c r="CMQ7" s="219">
        <v>3380.56</v>
      </c>
      <c r="CMR7" s="219">
        <v>3380.45</v>
      </c>
      <c r="CMS7" s="219">
        <v>3380.58</v>
      </c>
      <c r="CMT7" s="219">
        <v>3380.94</v>
      </c>
      <c r="CMU7" s="219">
        <v>3380.87</v>
      </c>
      <c r="CMV7" s="219">
        <v>3380.79</v>
      </c>
      <c r="CMW7" s="219">
        <v>3380.86</v>
      </c>
      <c r="CMX7" s="219">
        <v>3380.95</v>
      </c>
      <c r="CMY7" s="219">
        <v>3380.81</v>
      </c>
      <c r="CMZ7" s="219">
        <v>3380.86</v>
      </c>
      <c r="CNA7" s="219">
        <v>3380.75</v>
      </c>
      <c r="CNB7" s="219">
        <v>3380.92</v>
      </c>
      <c r="CNC7" s="219">
        <v>3380.93</v>
      </c>
      <c r="CND7" s="219">
        <v>3381.03</v>
      </c>
      <c r="CNE7" s="219">
        <v>3381.14</v>
      </c>
      <c r="CNF7" s="219">
        <v>3381.36</v>
      </c>
      <c r="CNG7" s="219">
        <v>3380.81</v>
      </c>
      <c r="CNH7" s="219">
        <v>3381.18</v>
      </c>
      <c r="CNI7" s="219">
        <v>3381</v>
      </c>
      <c r="CNJ7" s="219">
        <v>3381.23</v>
      </c>
      <c r="CNK7" s="219">
        <v>3381.23</v>
      </c>
      <c r="CNL7" s="219">
        <v>3380.85</v>
      </c>
      <c r="CNM7" s="219">
        <v>3381.03</v>
      </c>
      <c r="CNN7" s="219">
        <v>3381.43</v>
      </c>
      <c r="CNO7" s="219">
        <v>3381.24</v>
      </c>
      <c r="CNP7" s="219">
        <v>3381.13</v>
      </c>
      <c r="CNQ7" s="219">
        <v>3380.64</v>
      </c>
      <c r="CNR7" s="219">
        <v>3380.77</v>
      </c>
      <c r="CNS7" s="219">
        <v>3380.39</v>
      </c>
      <c r="CNT7" s="219">
        <v>3380.59</v>
      </c>
      <c r="CNU7" s="219">
        <v>3380.94</v>
      </c>
      <c r="CNV7" s="219">
        <v>3380.64</v>
      </c>
      <c r="CNW7" s="219">
        <v>3380.67</v>
      </c>
      <c r="CNX7" s="219">
        <v>3380.76</v>
      </c>
      <c r="CNY7" s="219">
        <v>3380.71</v>
      </c>
      <c r="CNZ7" s="219">
        <v>3381.09</v>
      </c>
      <c r="COA7" s="219">
        <v>3380.89</v>
      </c>
      <c r="COB7" s="219">
        <v>3380.74</v>
      </c>
      <c r="COC7" s="219">
        <v>3380.84</v>
      </c>
      <c r="COD7" s="219">
        <v>3380.8</v>
      </c>
      <c r="COE7" s="219">
        <v>3380.74</v>
      </c>
      <c r="COF7" s="219">
        <v>3380.43</v>
      </c>
      <c r="COG7" s="219">
        <v>3381.09</v>
      </c>
      <c r="COH7" s="266">
        <v>3381.55</v>
      </c>
      <c r="COI7" s="266">
        <v>3381.38</v>
      </c>
      <c r="COJ7" s="266">
        <v>3381.51</v>
      </c>
      <c r="COK7" s="266">
        <v>3380.99</v>
      </c>
      <c r="COL7" s="266">
        <v>3381.24</v>
      </c>
      <c r="COM7" s="266">
        <v>3380.9</v>
      </c>
      <c r="CON7" s="266">
        <v>3381.02</v>
      </c>
      <c r="COO7" s="266">
        <v>3381.12</v>
      </c>
      <c r="COP7" s="266">
        <v>3380.93</v>
      </c>
      <c r="COQ7" s="266">
        <v>3381.41</v>
      </c>
      <c r="COR7" s="266">
        <v>3381.53</v>
      </c>
      <c r="COS7" s="266">
        <v>3381.82</v>
      </c>
      <c r="COT7" s="266">
        <v>3382.96</v>
      </c>
      <c r="COU7" s="266">
        <v>3382.71</v>
      </c>
      <c r="COV7" s="266">
        <v>3383.86</v>
      </c>
      <c r="COW7" s="266">
        <v>3384.41</v>
      </c>
      <c r="COX7" s="266">
        <v>3385.87</v>
      </c>
      <c r="COY7" s="266">
        <v>3387.17</v>
      </c>
      <c r="COZ7" s="266">
        <v>3388.55</v>
      </c>
      <c r="CPA7" s="266">
        <v>3389.5</v>
      </c>
      <c r="CPB7" s="266">
        <v>3392.36</v>
      </c>
      <c r="CPC7" s="266">
        <v>3393.53</v>
      </c>
      <c r="CPD7" s="266">
        <v>3395.18</v>
      </c>
      <c r="CPE7" s="266">
        <v>3397.42</v>
      </c>
      <c r="CPF7" s="266">
        <v>3399.51</v>
      </c>
      <c r="CPG7" s="266">
        <v>3401.46</v>
      </c>
      <c r="CPH7" s="266">
        <v>3402.39</v>
      </c>
      <c r="CPI7" s="266">
        <v>3402.5</v>
      </c>
      <c r="CPJ7" s="266">
        <v>3402.78</v>
      </c>
      <c r="CPK7" s="266">
        <v>3402.87</v>
      </c>
      <c r="CPL7" s="266">
        <v>3404.64</v>
      </c>
      <c r="CPM7" s="266">
        <v>3406.79</v>
      </c>
      <c r="CPN7" s="266">
        <v>3407.42</v>
      </c>
      <c r="CPO7" s="266">
        <v>3407.88</v>
      </c>
      <c r="CPP7" s="266">
        <v>3408.95</v>
      </c>
      <c r="CPQ7" s="266">
        <v>3409.37</v>
      </c>
      <c r="CPR7" s="266">
        <v>3409.59</v>
      </c>
      <c r="CPS7" s="266">
        <v>3410.23</v>
      </c>
      <c r="CPT7" s="266">
        <v>3410.72</v>
      </c>
      <c r="CPU7" s="266">
        <v>3411.42</v>
      </c>
      <c r="CPV7" s="266">
        <v>3413.09</v>
      </c>
      <c r="CPW7" s="266">
        <v>3413.51</v>
      </c>
      <c r="CPX7" s="266">
        <v>3414.18</v>
      </c>
      <c r="CPY7" s="266">
        <v>3415.19</v>
      </c>
      <c r="CPZ7" s="266">
        <v>3415.07</v>
      </c>
      <c r="CQA7" s="266">
        <v>3415.79</v>
      </c>
      <c r="CQB7" s="266">
        <v>3416.66</v>
      </c>
      <c r="CQC7" s="266">
        <v>3417.19</v>
      </c>
      <c r="CQD7" s="266">
        <v>3417.18</v>
      </c>
      <c r="CQE7" s="266">
        <v>3417.42</v>
      </c>
      <c r="CQF7" s="266">
        <v>3417.77</v>
      </c>
      <c r="CQG7" s="266">
        <v>3416.98</v>
      </c>
      <c r="CQH7" s="266">
        <v>3416.82</v>
      </c>
      <c r="CQI7" s="266">
        <v>3416.82</v>
      </c>
      <c r="CQJ7" s="266">
        <v>3416.57</v>
      </c>
      <c r="CQK7" s="266">
        <v>3417.45</v>
      </c>
      <c r="CQL7" s="266">
        <v>3417.88</v>
      </c>
      <c r="CQM7" s="266">
        <v>3417.29</v>
      </c>
      <c r="CQN7" s="266">
        <v>3417.71</v>
      </c>
      <c r="CQO7" s="266">
        <v>3416.71</v>
      </c>
      <c r="CQP7" s="266">
        <v>3417.31</v>
      </c>
      <c r="CQQ7" s="266">
        <v>3417.79</v>
      </c>
      <c r="CQR7" s="266">
        <v>3417.29</v>
      </c>
      <c r="CQS7" s="266">
        <v>3417.91</v>
      </c>
      <c r="CQT7" s="266">
        <v>3417.14</v>
      </c>
      <c r="CQU7" s="266">
        <v>3417.49</v>
      </c>
      <c r="CQV7" s="266">
        <v>3418.12</v>
      </c>
      <c r="CQW7" s="266">
        <v>3417.98</v>
      </c>
      <c r="CQX7" s="266">
        <v>3418.84</v>
      </c>
      <c r="CQY7" s="266">
        <v>3419.59</v>
      </c>
      <c r="CQZ7" s="266">
        <v>3420.09</v>
      </c>
      <c r="CRA7" s="266">
        <v>3420.25</v>
      </c>
      <c r="CRB7" s="266">
        <v>3420.46</v>
      </c>
      <c r="CRC7" s="266">
        <v>3420.92</v>
      </c>
      <c r="CRD7" s="266">
        <v>3421.43</v>
      </c>
      <c r="CRE7" s="266">
        <v>3422.08</v>
      </c>
      <c r="CRF7" s="266">
        <v>3422.7</v>
      </c>
      <c r="CRG7" s="266">
        <v>3423.28</v>
      </c>
      <c r="CRH7" s="266">
        <v>3423.93</v>
      </c>
      <c r="CRI7" s="266">
        <v>3424.61</v>
      </c>
      <c r="CRJ7" s="266">
        <v>3426.1</v>
      </c>
      <c r="CRK7" s="266">
        <v>3427.07</v>
      </c>
      <c r="CRL7" s="266">
        <v>3427.88</v>
      </c>
      <c r="CRM7" s="266">
        <v>3428.91</v>
      </c>
      <c r="CRN7" s="266">
        <v>3429.7</v>
      </c>
      <c r="CRO7" s="266">
        <v>3430.65</v>
      </c>
      <c r="CRP7" s="266">
        <v>3433.03</v>
      </c>
      <c r="CRQ7" s="266">
        <v>3435.18</v>
      </c>
      <c r="CRR7" s="266">
        <v>3437.92</v>
      </c>
      <c r="CRS7" s="266">
        <v>3439.01</v>
      </c>
      <c r="CRT7" s="266">
        <v>3440.29</v>
      </c>
      <c r="CRU7" s="266">
        <v>3443.25</v>
      </c>
      <c r="CRV7" s="266">
        <v>3445.22</v>
      </c>
      <c r="CRW7" s="266">
        <v>3447.43</v>
      </c>
      <c r="CRX7" s="266">
        <v>3448.24</v>
      </c>
      <c r="CRY7" s="324">
        <v>3449</v>
      </c>
      <c r="CRZ7" s="266">
        <v>3451.31</v>
      </c>
      <c r="CSA7" s="266">
        <v>3453.67</v>
      </c>
      <c r="CSB7" s="266">
        <v>3454.73</v>
      </c>
      <c r="CSC7" s="266">
        <v>3455.22</v>
      </c>
      <c r="CSD7" s="266">
        <v>3455.89</v>
      </c>
      <c r="CSE7" s="266">
        <v>3457.45</v>
      </c>
      <c r="CSF7" s="266">
        <v>3458.67</v>
      </c>
      <c r="CSG7" s="266">
        <v>3458.92</v>
      </c>
      <c r="CSH7" s="266">
        <v>3459.07</v>
      </c>
      <c r="CSI7" s="266">
        <v>3459.57</v>
      </c>
      <c r="CSJ7" s="266">
        <v>3459.95</v>
      </c>
      <c r="CSK7" s="266">
        <v>3460.61</v>
      </c>
      <c r="CSL7" s="266">
        <v>3462.17</v>
      </c>
      <c r="CSM7" s="266">
        <v>3462.59</v>
      </c>
      <c r="CSN7" s="266">
        <v>3462.98</v>
      </c>
      <c r="CSO7" s="266">
        <v>3464.13</v>
      </c>
      <c r="CSP7" s="266">
        <v>3464.65</v>
      </c>
      <c r="CSQ7" s="266">
        <v>3465.69</v>
      </c>
      <c r="CSR7" s="266">
        <v>3466.56</v>
      </c>
      <c r="CSS7" s="266">
        <v>3466.79</v>
      </c>
      <c r="CST7" s="266">
        <v>3467.49</v>
      </c>
      <c r="CSU7" s="266">
        <v>3467.86</v>
      </c>
      <c r="CSV7" s="324">
        <v>3468.57</v>
      </c>
      <c r="CSW7" s="523">
        <v>3469.19</v>
      </c>
      <c r="CSX7" s="523">
        <v>3470.75</v>
      </c>
      <c r="CSY7" s="523">
        <v>3470.86</v>
      </c>
      <c r="CSZ7" s="523">
        <v>3471.47</v>
      </c>
      <c r="CTA7" s="523">
        <v>3473.57</v>
      </c>
      <c r="CTB7" s="523">
        <v>3475.37</v>
      </c>
      <c r="CTC7" s="523">
        <v>3476.98</v>
      </c>
      <c r="CTD7" s="523">
        <v>3478.05</v>
      </c>
      <c r="CTE7" s="523">
        <v>3480.61</v>
      </c>
      <c r="CTF7" s="523">
        <v>3483.53</v>
      </c>
      <c r="CTG7" s="523">
        <v>3486.82</v>
      </c>
      <c r="CTH7" s="523">
        <v>3488.01</v>
      </c>
      <c r="CTI7" s="523">
        <v>3487.61</v>
      </c>
      <c r="CTJ7" s="523">
        <v>3491.62</v>
      </c>
      <c r="CTK7" s="523">
        <v>3495.36</v>
      </c>
      <c r="CTL7" s="523">
        <v>3501.83</v>
      </c>
      <c r="CTM7" s="523">
        <v>3505.87</v>
      </c>
      <c r="CTN7" s="523">
        <v>3508.4</v>
      </c>
      <c r="CTO7" s="523">
        <v>3522.38</v>
      </c>
      <c r="CTP7" s="523">
        <v>3528.67</v>
      </c>
      <c r="CTQ7" s="523">
        <v>3530.23</v>
      </c>
      <c r="CTR7" s="523">
        <v>3533.7</v>
      </c>
      <c r="CTS7" s="523">
        <v>3534.48</v>
      </c>
      <c r="CTT7" s="523">
        <v>3541.1</v>
      </c>
      <c r="CTU7" s="523">
        <v>3544.4</v>
      </c>
      <c r="CTV7" s="523">
        <v>3555.24</v>
      </c>
      <c r="CTW7" s="523">
        <v>3562.4</v>
      </c>
      <c r="CTX7" s="523">
        <v>3568.48</v>
      </c>
      <c r="CTY7" s="523">
        <v>3569.04</v>
      </c>
      <c r="CTZ7" s="523">
        <v>3569.67</v>
      </c>
      <c r="CUA7" s="523">
        <v>3570.11</v>
      </c>
      <c r="CUB7" s="523">
        <v>3570.87</v>
      </c>
      <c r="CUC7" s="523">
        <v>3569.87</v>
      </c>
      <c r="CUD7" s="523">
        <v>3570.57</v>
      </c>
      <c r="CUE7" s="523">
        <v>3570.82</v>
      </c>
      <c r="CUF7" s="523">
        <v>3570.74</v>
      </c>
      <c r="CUG7" s="523">
        <v>3571.47</v>
      </c>
      <c r="CUH7" s="523">
        <v>3571.74</v>
      </c>
      <c r="CUI7" s="523">
        <v>3571.88</v>
      </c>
      <c r="CUJ7" s="523">
        <v>3572.07</v>
      </c>
      <c r="CUK7" s="523">
        <v>3572.59</v>
      </c>
      <c r="CUL7" s="523">
        <v>3572.88</v>
      </c>
      <c r="CUM7" s="523">
        <v>3572.37</v>
      </c>
      <c r="CUN7" s="523">
        <v>3572.93</v>
      </c>
      <c r="CUO7" s="523">
        <v>3572.45</v>
      </c>
      <c r="CUP7" s="523">
        <v>3572.83</v>
      </c>
      <c r="CUQ7" s="523">
        <v>3572.83</v>
      </c>
      <c r="CUR7" s="523">
        <v>3573.19</v>
      </c>
      <c r="CUS7" s="523">
        <v>3571.17</v>
      </c>
      <c r="CUT7" s="523">
        <v>3573.73</v>
      </c>
      <c r="CUU7" s="523">
        <v>3573.64</v>
      </c>
      <c r="CUV7" s="523">
        <v>3573.76</v>
      </c>
      <c r="CUW7" s="523">
        <v>3573.44</v>
      </c>
      <c r="CUX7" s="523">
        <v>3573.69</v>
      </c>
      <c r="CUY7" s="523">
        <v>3573.79</v>
      </c>
      <c r="CUZ7" s="523">
        <v>3573.7</v>
      </c>
      <c r="CVA7" s="523">
        <v>3573.95</v>
      </c>
    </row>
    <row r="8" spans="1:2601" ht="15.75">
      <c r="A8" s="176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  <c r="JD8" s="69"/>
      <c r="JE8" s="69"/>
      <c r="JF8" s="69"/>
      <c r="JG8" s="69"/>
      <c r="JH8" s="69"/>
      <c r="JI8" s="69"/>
      <c r="JJ8" s="69"/>
      <c r="JK8" s="69"/>
      <c r="JL8" s="69"/>
      <c r="JM8" s="69"/>
      <c r="JN8" s="69"/>
      <c r="JO8" s="69"/>
      <c r="JP8" s="69"/>
      <c r="JQ8" s="69"/>
      <c r="JR8" s="69"/>
      <c r="JS8" s="69"/>
      <c r="JT8" s="69"/>
      <c r="JU8" s="69"/>
      <c r="JV8" s="69"/>
      <c r="JW8" s="69"/>
      <c r="JX8" s="69"/>
      <c r="JY8" s="69"/>
      <c r="JZ8" s="69"/>
      <c r="KA8" s="69"/>
      <c r="KB8" s="69"/>
      <c r="KC8" s="69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69"/>
      <c r="KP8" s="69"/>
      <c r="KQ8" s="69"/>
      <c r="KR8" s="69"/>
      <c r="KS8" s="69"/>
      <c r="KT8" s="69"/>
      <c r="KU8" s="69"/>
      <c r="KV8" s="69"/>
      <c r="KW8" s="69"/>
      <c r="KX8" s="69"/>
      <c r="KY8" s="69"/>
      <c r="KZ8" s="69"/>
      <c r="LA8" s="69"/>
      <c r="LB8" s="69"/>
      <c r="LC8" s="69"/>
      <c r="LD8" s="69"/>
      <c r="LE8" s="69"/>
      <c r="LF8" s="69"/>
      <c r="LG8" s="69"/>
      <c r="LH8" s="69"/>
      <c r="LI8" s="69"/>
      <c r="LJ8" s="69"/>
      <c r="LK8" s="69"/>
      <c r="LL8" s="69"/>
      <c r="LM8" s="69"/>
      <c r="LN8" s="69"/>
      <c r="LO8" s="69"/>
      <c r="LP8" s="69"/>
      <c r="LQ8" s="69"/>
      <c r="LR8" s="69"/>
      <c r="LS8" s="69"/>
      <c r="LT8" s="69"/>
      <c r="LU8" s="69"/>
      <c r="LV8" s="69"/>
      <c r="LW8" s="69"/>
      <c r="LX8" s="69"/>
      <c r="LY8" s="69"/>
      <c r="LZ8" s="69"/>
      <c r="MA8" s="69"/>
      <c r="MB8" s="69"/>
      <c r="MC8" s="69"/>
      <c r="MD8" s="69"/>
      <c r="ME8" s="69"/>
      <c r="MF8" s="69"/>
      <c r="MG8" s="69"/>
      <c r="MH8" s="69"/>
      <c r="MI8" s="69"/>
      <c r="MJ8" s="69"/>
      <c r="MK8" s="69"/>
      <c r="ML8" s="69"/>
      <c r="MM8" s="69"/>
      <c r="MN8" s="69"/>
      <c r="MO8" s="69"/>
      <c r="MP8" s="69"/>
      <c r="MQ8" s="69"/>
      <c r="MR8" s="69"/>
      <c r="MS8" s="69"/>
      <c r="MT8" s="69"/>
      <c r="MU8" s="69"/>
      <c r="MV8" s="69"/>
      <c r="MW8" s="69"/>
      <c r="MX8" s="69"/>
      <c r="MY8" s="69"/>
      <c r="MZ8" s="69"/>
      <c r="NA8" s="69"/>
      <c r="NB8" s="69"/>
      <c r="NC8" s="69"/>
      <c r="ND8" s="69"/>
      <c r="NE8" s="69"/>
      <c r="NF8" s="69"/>
      <c r="NG8" s="69"/>
      <c r="NH8" s="69"/>
      <c r="NI8" s="69"/>
      <c r="NJ8" s="69"/>
      <c r="NK8" s="69"/>
      <c r="NL8" s="69"/>
      <c r="NM8" s="69"/>
      <c r="NN8" s="69"/>
      <c r="NO8" s="69"/>
      <c r="NP8" s="69"/>
      <c r="NQ8" s="69"/>
      <c r="NR8" s="69"/>
      <c r="NS8" s="69"/>
      <c r="NT8" s="69"/>
      <c r="NU8" s="69"/>
      <c r="NV8" s="69"/>
      <c r="NW8" s="69"/>
      <c r="NX8" s="69"/>
      <c r="NY8" s="69"/>
      <c r="NZ8" s="69"/>
      <c r="OA8" s="69"/>
      <c r="OB8" s="69"/>
      <c r="OC8" s="69"/>
      <c r="OD8" s="69"/>
      <c r="OE8" s="69"/>
      <c r="OF8" s="69"/>
      <c r="OG8" s="69"/>
      <c r="OH8" s="69"/>
      <c r="OI8" s="69"/>
      <c r="OJ8" s="69"/>
      <c r="OK8" s="69"/>
      <c r="OL8" s="69"/>
      <c r="OM8" s="69"/>
      <c r="ON8" s="69"/>
      <c r="OO8" s="69"/>
      <c r="OP8" s="69"/>
      <c r="OQ8" s="69"/>
      <c r="OR8" s="69"/>
      <c r="OS8" s="69"/>
      <c r="OT8" s="69"/>
      <c r="OU8" s="69"/>
      <c r="OV8" s="69"/>
      <c r="OW8" s="69"/>
      <c r="OX8" s="69"/>
      <c r="OY8" s="69"/>
      <c r="OZ8" s="69"/>
      <c r="PA8" s="69"/>
      <c r="PB8" s="69"/>
      <c r="PC8" s="69"/>
      <c r="PD8" s="69"/>
      <c r="PE8" s="69"/>
      <c r="PF8" s="69"/>
      <c r="PG8" s="69"/>
      <c r="PH8" s="69"/>
      <c r="PI8" s="69"/>
      <c r="PJ8" s="69"/>
      <c r="PK8" s="69"/>
      <c r="PL8" s="69"/>
      <c r="PM8" s="69"/>
      <c r="PN8" s="69"/>
      <c r="PO8" s="69"/>
      <c r="PP8" s="69"/>
      <c r="PQ8" s="69"/>
      <c r="PR8" s="69"/>
      <c r="PS8" s="69"/>
      <c r="PT8" s="69"/>
      <c r="PU8" s="69"/>
      <c r="PV8" s="69"/>
      <c r="PW8" s="69"/>
      <c r="PX8" s="69"/>
      <c r="PY8" s="69"/>
      <c r="PZ8" s="69"/>
      <c r="QA8" s="69"/>
      <c r="QB8" s="69"/>
      <c r="QC8" s="69"/>
      <c r="QD8" s="69"/>
      <c r="QE8" s="69"/>
      <c r="QF8" s="69"/>
      <c r="QG8" s="69"/>
      <c r="QH8" s="69"/>
      <c r="QI8" s="69"/>
      <c r="QJ8" s="69"/>
      <c r="QK8" s="69"/>
      <c r="QL8" s="69"/>
      <c r="QM8" s="69"/>
      <c r="QN8" s="69"/>
      <c r="QO8" s="69"/>
      <c r="QP8" s="69"/>
      <c r="QQ8" s="69"/>
      <c r="QR8" s="69"/>
      <c r="QS8" s="69"/>
      <c r="QT8" s="69"/>
      <c r="QU8" s="69"/>
      <c r="QV8" s="69"/>
      <c r="QW8" s="69"/>
      <c r="QX8" s="69"/>
      <c r="QY8" s="69"/>
      <c r="QZ8" s="69"/>
      <c r="RA8" s="69"/>
      <c r="RB8" s="69"/>
      <c r="RC8" s="69"/>
      <c r="RD8" s="69"/>
      <c r="RE8" s="69"/>
      <c r="RF8" s="69"/>
      <c r="RG8" s="69"/>
      <c r="RH8" s="69"/>
      <c r="RI8" s="69"/>
      <c r="RJ8" s="69"/>
      <c r="RK8" s="69"/>
      <c r="RL8" s="69"/>
      <c r="RM8" s="69"/>
      <c r="RN8" s="69"/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78"/>
      <c r="SE8" s="78"/>
      <c r="SF8" s="78"/>
      <c r="SG8" s="78"/>
      <c r="SH8" s="78"/>
      <c r="SI8" s="78"/>
      <c r="SJ8" s="78"/>
      <c r="SK8" s="78"/>
      <c r="SL8" s="78"/>
      <c r="SM8" s="78"/>
      <c r="SN8" s="78"/>
      <c r="SO8" s="78"/>
      <c r="SP8" s="78"/>
      <c r="SQ8" s="78"/>
      <c r="SR8" s="78"/>
      <c r="SS8" s="78"/>
      <c r="ST8" s="78"/>
      <c r="SU8" s="78"/>
      <c r="SV8" s="78"/>
      <c r="SW8" s="78"/>
      <c r="SX8" s="78"/>
      <c r="SY8" s="78"/>
      <c r="SZ8" s="78"/>
      <c r="TA8" s="78"/>
      <c r="TB8" s="78"/>
      <c r="TC8" s="78"/>
      <c r="TD8" s="78"/>
      <c r="TE8" s="78"/>
      <c r="TF8" s="78"/>
      <c r="TG8" s="78"/>
      <c r="TH8" s="78"/>
      <c r="TI8" s="78"/>
      <c r="TJ8" s="78"/>
      <c r="TK8" s="78"/>
      <c r="TL8" s="78"/>
      <c r="TM8" s="78"/>
      <c r="TN8" s="78"/>
      <c r="TO8" s="78"/>
      <c r="TP8" s="78"/>
      <c r="TQ8" s="78"/>
      <c r="TR8" s="78"/>
      <c r="TS8" s="78"/>
      <c r="TT8" s="78"/>
      <c r="TU8" s="78"/>
      <c r="TV8" s="78"/>
      <c r="TW8" s="78"/>
      <c r="TX8" s="78"/>
      <c r="TY8" s="78"/>
      <c r="TZ8" s="78"/>
      <c r="UA8" s="78"/>
      <c r="UB8" s="78"/>
      <c r="UC8" s="78"/>
      <c r="UD8" s="78"/>
      <c r="UE8" s="78"/>
      <c r="UF8" s="78"/>
      <c r="UG8" s="78"/>
      <c r="UH8" s="78"/>
      <c r="UI8" s="78"/>
      <c r="UJ8" s="78"/>
      <c r="UK8" s="78"/>
      <c r="UL8" s="78"/>
      <c r="UM8" s="78"/>
      <c r="UN8" s="78"/>
      <c r="UO8" s="78"/>
      <c r="UP8" s="78"/>
      <c r="UQ8" s="78"/>
      <c r="UR8" s="78"/>
      <c r="US8" s="78"/>
      <c r="UT8" s="78"/>
      <c r="UU8" s="78"/>
      <c r="UV8" s="78"/>
      <c r="UW8" s="78"/>
      <c r="UX8" s="78"/>
      <c r="UY8" s="78"/>
      <c r="UZ8" s="78"/>
      <c r="VA8" s="78"/>
      <c r="VB8" s="78"/>
      <c r="VC8" s="78"/>
      <c r="VD8" s="78"/>
      <c r="VE8" s="78"/>
      <c r="VF8" s="78"/>
      <c r="VG8" s="78"/>
      <c r="VH8" s="78"/>
      <c r="VI8" s="78"/>
      <c r="VJ8" s="78"/>
      <c r="VK8" s="78"/>
      <c r="VL8" s="78"/>
      <c r="VM8" s="78"/>
      <c r="VN8" s="78"/>
      <c r="VO8" s="78"/>
      <c r="VP8" s="78"/>
      <c r="VQ8" s="78"/>
      <c r="VR8" s="78"/>
      <c r="VS8" s="78"/>
      <c r="VT8" s="78"/>
      <c r="VU8" s="78"/>
      <c r="VV8" s="78"/>
      <c r="VW8" s="78"/>
      <c r="VX8" s="78"/>
      <c r="VY8" s="78"/>
      <c r="VZ8" s="78"/>
      <c r="WA8" s="78"/>
      <c r="WB8" s="78"/>
      <c r="WC8" s="78"/>
      <c r="WD8" s="78"/>
      <c r="WE8" s="78"/>
      <c r="WF8" s="78"/>
      <c r="WG8" s="78"/>
      <c r="WH8" s="78"/>
      <c r="WI8" s="78"/>
      <c r="WJ8" s="78"/>
      <c r="WK8" s="78"/>
      <c r="WL8" s="78"/>
      <c r="WM8" s="78"/>
      <c r="WN8" s="78"/>
      <c r="WO8" s="78"/>
      <c r="WP8" s="78"/>
      <c r="WQ8" s="78"/>
      <c r="WR8" s="78"/>
      <c r="WS8" s="78"/>
      <c r="WT8" s="78"/>
      <c r="WU8" s="78"/>
      <c r="WV8" s="78"/>
      <c r="WW8" s="78"/>
      <c r="WX8" s="78"/>
      <c r="WY8" s="78"/>
      <c r="WZ8" s="78"/>
      <c r="XA8" s="78"/>
      <c r="XB8" s="78"/>
      <c r="XC8" s="78"/>
      <c r="XD8" s="78"/>
      <c r="XE8" s="78"/>
      <c r="XF8" s="78"/>
      <c r="XG8" s="78"/>
      <c r="XH8" s="78"/>
      <c r="XI8" s="78"/>
      <c r="XJ8" s="78"/>
      <c r="XK8" s="78"/>
      <c r="XL8" s="78"/>
      <c r="XM8" s="78"/>
      <c r="XN8" s="78"/>
      <c r="XO8" s="78"/>
      <c r="XP8" s="78"/>
      <c r="XQ8" s="78"/>
      <c r="XR8" s="78"/>
      <c r="XS8" s="78"/>
      <c r="XT8" s="78"/>
      <c r="XU8" s="78"/>
      <c r="XV8" s="78"/>
      <c r="XW8" s="78"/>
      <c r="XX8" s="78"/>
      <c r="XY8" s="78"/>
      <c r="XZ8" s="78"/>
      <c r="YA8" s="78"/>
      <c r="YB8" s="78"/>
      <c r="YC8" s="78"/>
      <c r="YD8" s="78"/>
      <c r="YE8" s="78"/>
      <c r="YF8" s="78"/>
      <c r="YG8" s="78"/>
      <c r="YH8" s="78"/>
      <c r="YI8" s="78"/>
      <c r="YJ8" s="78"/>
      <c r="YK8" s="78"/>
      <c r="YL8" s="78"/>
      <c r="YM8" s="78"/>
      <c r="YN8" s="78"/>
      <c r="YO8" s="78"/>
      <c r="YP8" s="78"/>
      <c r="YQ8" s="78"/>
      <c r="YR8" s="78"/>
      <c r="YS8" s="78"/>
      <c r="YT8" s="78"/>
      <c r="YU8" s="78"/>
      <c r="YV8" s="78"/>
      <c r="YW8" s="78"/>
      <c r="YX8" s="78"/>
      <c r="YY8" s="78"/>
      <c r="YZ8" s="78"/>
      <c r="ZA8" s="78"/>
      <c r="ZB8" s="78"/>
      <c r="ZC8" s="78"/>
      <c r="ZD8" s="78"/>
      <c r="ZE8" s="78"/>
      <c r="ZF8" s="78"/>
      <c r="ZG8" s="78"/>
      <c r="ZH8" s="78"/>
      <c r="ZI8" s="78"/>
      <c r="ZJ8" s="78"/>
      <c r="ZK8" s="78"/>
      <c r="ZL8" s="78"/>
      <c r="ZM8" s="78"/>
      <c r="ZN8" s="78"/>
      <c r="ZO8" s="78"/>
      <c r="ZP8" s="78"/>
      <c r="ZQ8" s="78"/>
      <c r="ZR8" s="78"/>
      <c r="ZS8" s="78"/>
      <c r="ZT8" s="78"/>
      <c r="ZU8" s="78"/>
      <c r="ZV8" s="78"/>
      <c r="ZW8" s="78"/>
      <c r="ZX8" s="78"/>
      <c r="ZY8" s="78"/>
      <c r="ZZ8" s="78"/>
      <c r="AAA8" s="78"/>
      <c r="AAB8" s="78"/>
      <c r="AAC8" s="78"/>
      <c r="AAD8" s="78"/>
      <c r="AAE8" s="78"/>
      <c r="AAF8" s="78"/>
      <c r="AAG8" s="78"/>
      <c r="AAH8" s="78"/>
      <c r="AAI8" s="78"/>
      <c r="AAJ8" s="78"/>
      <c r="AAK8" s="78"/>
      <c r="AAL8" s="78"/>
      <c r="AAM8" s="78"/>
      <c r="AAN8" s="78"/>
      <c r="AAO8" s="78"/>
      <c r="AAP8" s="78"/>
      <c r="AAQ8" s="78"/>
      <c r="AAR8" s="78"/>
      <c r="AAS8" s="78"/>
      <c r="AAT8" s="78"/>
      <c r="AAU8" s="78"/>
      <c r="AAV8" s="78"/>
      <c r="AAW8" s="78"/>
      <c r="AAX8" s="78"/>
      <c r="AAY8" s="78"/>
      <c r="AAZ8" s="78"/>
      <c r="ABA8" s="78"/>
      <c r="ABB8" s="78"/>
      <c r="ABC8" s="78"/>
      <c r="ABD8" s="78"/>
      <c r="ABE8" s="78"/>
      <c r="ABF8" s="78"/>
      <c r="ABG8" s="78"/>
      <c r="ABH8" s="78"/>
      <c r="ABI8" s="78"/>
      <c r="ABJ8" s="78"/>
      <c r="ABK8" s="78"/>
      <c r="ABL8" s="78"/>
      <c r="ABM8" s="78"/>
      <c r="ABN8" s="78"/>
      <c r="ABO8" s="78"/>
      <c r="ABP8" s="78"/>
      <c r="ABQ8" s="78"/>
      <c r="ABR8" s="78"/>
      <c r="ABS8" s="78"/>
      <c r="ABT8" s="78"/>
      <c r="ABU8" s="78"/>
      <c r="ABV8" s="78"/>
      <c r="ABW8" s="78"/>
      <c r="ABX8" s="78"/>
      <c r="ABY8" s="78"/>
      <c r="ABZ8" s="78"/>
      <c r="ACA8" s="78"/>
      <c r="ACB8" s="78"/>
      <c r="ACC8" s="78"/>
      <c r="ACD8" s="78"/>
      <c r="ACE8" s="78"/>
      <c r="ACF8" s="78"/>
      <c r="ACG8" s="78"/>
      <c r="ACH8" s="78"/>
      <c r="ACI8" s="78"/>
      <c r="ACJ8" s="78"/>
      <c r="ACK8" s="78"/>
      <c r="ACL8" s="78"/>
      <c r="ACM8" s="78"/>
      <c r="ACN8" s="78"/>
      <c r="ACO8" s="78"/>
      <c r="ACP8" s="78"/>
      <c r="ACQ8" s="78"/>
      <c r="ACR8" s="78"/>
      <c r="ACS8" s="78"/>
      <c r="ACT8" s="78"/>
      <c r="ACU8" s="78"/>
      <c r="ACV8" s="78"/>
      <c r="ACW8" s="78"/>
      <c r="ACX8" s="78"/>
      <c r="ACY8" s="78"/>
      <c r="ACZ8" s="78"/>
      <c r="ADA8" s="78"/>
      <c r="ADB8" s="78"/>
      <c r="ADC8" s="78"/>
      <c r="ADD8" s="78"/>
      <c r="ADE8" s="78"/>
      <c r="ADF8" s="78"/>
      <c r="ADG8" s="78"/>
      <c r="ADH8" s="78"/>
      <c r="ADI8" s="78"/>
      <c r="ADJ8" s="78"/>
      <c r="ADK8" s="78"/>
      <c r="ADL8" s="78"/>
      <c r="ADM8" s="78"/>
      <c r="ADN8" s="78"/>
      <c r="ADO8" s="78"/>
      <c r="ADP8" s="78"/>
      <c r="ADQ8" s="78"/>
      <c r="ADR8" s="78"/>
      <c r="ADS8" s="78"/>
      <c r="ADT8" s="78"/>
      <c r="ADU8" s="78"/>
      <c r="ADV8" s="78"/>
      <c r="ADW8" s="78"/>
      <c r="ADX8" s="78"/>
      <c r="ADY8" s="78"/>
      <c r="ADZ8" s="78"/>
      <c r="AEA8" s="78"/>
      <c r="AEB8" s="78"/>
      <c r="AEC8" s="78"/>
      <c r="AED8" s="78"/>
      <c r="AEE8" s="78"/>
      <c r="AEF8" s="78"/>
      <c r="AEG8" s="78"/>
      <c r="AEH8" s="78"/>
      <c r="AEI8" s="78"/>
      <c r="AEJ8" s="78"/>
      <c r="AEK8" s="78"/>
      <c r="AEL8" s="78"/>
      <c r="AEM8" s="78"/>
      <c r="AEN8" s="78"/>
      <c r="AEO8" s="78"/>
      <c r="AEP8" s="78"/>
      <c r="AEQ8" s="78"/>
      <c r="AER8" s="78"/>
      <c r="AES8" s="78"/>
      <c r="AET8" s="78"/>
      <c r="AEU8" s="78"/>
      <c r="AEV8" s="78"/>
      <c r="AEW8" s="78"/>
      <c r="AEX8" s="78"/>
      <c r="AEY8" s="78"/>
      <c r="AEZ8" s="78"/>
      <c r="AFA8" s="78"/>
      <c r="AFB8" s="78"/>
      <c r="AFC8" s="78"/>
      <c r="AFD8" s="78"/>
      <c r="AFE8" s="78"/>
      <c r="AFF8" s="78"/>
      <c r="AFG8" s="78"/>
      <c r="AFH8" s="78"/>
      <c r="AFI8" s="78"/>
      <c r="AFJ8" s="78"/>
      <c r="AFK8" s="78"/>
      <c r="AFL8" s="78"/>
      <c r="AFM8" s="78"/>
      <c r="AFN8" s="78"/>
      <c r="AFO8" s="78"/>
      <c r="AFP8" s="78"/>
      <c r="AFQ8" s="78"/>
      <c r="AFR8" s="78"/>
      <c r="AFS8" s="78"/>
      <c r="AFT8" s="78"/>
      <c r="AFU8" s="78"/>
      <c r="AFV8" s="78"/>
      <c r="AFW8" s="78"/>
      <c r="AFX8" s="78"/>
      <c r="AFY8" s="78"/>
      <c r="AFZ8" s="78"/>
      <c r="AGA8" s="78"/>
      <c r="AGB8" s="78"/>
      <c r="AGC8" s="78"/>
      <c r="AGD8" s="78"/>
      <c r="AGE8" s="78"/>
      <c r="AGF8" s="78"/>
      <c r="AGG8" s="78"/>
      <c r="AGH8" s="78"/>
      <c r="AGI8" s="78"/>
      <c r="AGJ8" s="78"/>
      <c r="AGK8" s="78"/>
      <c r="AGL8" s="78"/>
      <c r="AGM8" s="78"/>
      <c r="AGN8" s="78"/>
      <c r="AGO8" s="78"/>
      <c r="AGP8" s="78"/>
      <c r="AGQ8" s="78"/>
      <c r="AGR8" s="78"/>
      <c r="AGS8" s="78"/>
      <c r="AGT8" s="78"/>
      <c r="AGU8" s="78"/>
      <c r="AGV8" s="78"/>
      <c r="AGW8" s="78"/>
      <c r="AGX8" s="78"/>
      <c r="AGY8" s="78"/>
      <c r="AGZ8" s="78"/>
      <c r="AHA8" s="78"/>
      <c r="AHB8" s="78"/>
      <c r="AHC8" s="78"/>
      <c r="AHD8" s="78"/>
      <c r="AHE8" s="78"/>
      <c r="AHF8" s="78"/>
      <c r="AHG8" s="78"/>
      <c r="AHH8" s="78"/>
      <c r="AHI8" s="78"/>
      <c r="AHJ8" s="78"/>
      <c r="AHK8" s="78"/>
      <c r="AHL8" s="78"/>
      <c r="AHM8" s="78"/>
      <c r="AHN8" s="78"/>
      <c r="AHO8" s="78"/>
      <c r="AHP8" s="78"/>
      <c r="AHQ8" s="78"/>
      <c r="AHR8" s="78"/>
      <c r="AHS8" s="78"/>
      <c r="AHT8" s="78"/>
      <c r="AHU8" s="78"/>
      <c r="AHV8" s="78"/>
      <c r="AHW8" s="78"/>
      <c r="AHX8" s="78"/>
      <c r="AHY8" s="78"/>
      <c r="AHZ8" s="78"/>
      <c r="AIA8" s="78"/>
      <c r="AIB8" s="78"/>
      <c r="AIC8" s="78"/>
      <c r="AID8" s="78"/>
      <c r="AIE8" s="78"/>
      <c r="AIF8" s="78"/>
      <c r="AIG8" s="78"/>
      <c r="AIH8" s="78"/>
      <c r="AII8" s="78"/>
      <c r="AIJ8" s="78"/>
      <c r="AIK8" s="78"/>
      <c r="AIL8" s="78"/>
      <c r="AIM8" s="78"/>
      <c r="AIN8" s="78"/>
      <c r="AIO8" s="78"/>
      <c r="AIP8" s="78"/>
      <c r="AIQ8" s="78"/>
      <c r="AIR8" s="78"/>
      <c r="AIS8" s="78"/>
      <c r="AIT8" s="78"/>
      <c r="AIU8" s="78"/>
      <c r="AIV8" s="78"/>
      <c r="AIW8" s="78"/>
      <c r="AIX8" s="78"/>
      <c r="AIY8" s="78"/>
      <c r="AIZ8" s="78"/>
      <c r="AJA8" s="78"/>
      <c r="AJB8" s="78"/>
      <c r="AJC8" s="78"/>
      <c r="AJD8" s="78"/>
      <c r="AJE8" s="78"/>
      <c r="AJF8" s="78"/>
      <c r="AJG8" s="78"/>
      <c r="AJH8" s="78"/>
      <c r="AJI8" s="78"/>
      <c r="AJJ8" s="78"/>
      <c r="AJK8" s="78"/>
      <c r="AJL8" s="78"/>
      <c r="AJM8" s="78"/>
      <c r="AJN8" s="78"/>
      <c r="AJO8" s="78"/>
      <c r="AJP8" s="78"/>
      <c r="AJQ8" s="78"/>
      <c r="AJR8" s="78"/>
      <c r="AJS8" s="78"/>
      <c r="AJT8" s="78"/>
      <c r="AJU8" s="78"/>
      <c r="AJV8" s="78"/>
      <c r="AJW8" s="78"/>
      <c r="AJX8" s="78"/>
      <c r="AJY8" s="78"/>
      <c r="AJZ8" s="78"/>
      <c r="AKA8" s="78"/>
      <c r="AKB8" s="78"/>
      <c r="AKC8" s="78"/>
      <c r="AKD8" s="78"/>
      <c r="AKE8" s="78"/>
      <c r="AKF8" s="78"/>
      <c r="AKG8" s="78"/>
      <c r="AKH8" s="78"/>
      <c r="AKI8" s="78"/>
      <c r="AKJ8" s="78"/>
      <c r="AKK8" s="78"/>
      <c r="AKL8" s="78"/>
      <c r="AKM8" s="78"/>
      <c r="AKN8" s="78"/>
      <c r="AKO8" s="78"/>
      <c r="AKP8" s="78"/>
      <c r="AKQ8" s="78"/>
      <c r="AKR8" s="78"/>
      <c r="AKS8" s="78"/>
      <c r="AKT8" s="78"/>
      <c r="AKU8" s="78"/>
      <c r="AKV8" s="78"/>
      <c r="AKW8" s="78"/>
      <c r="AKX8" s="78"/>
      <c r="AKY8" s="78"/>
      <c r="AKZ8" s="78"/>
      <c r="ALA8" s="78"/>
      <c r="ALB8" s="78"/>
      <c r="ALC8" s="78"/>
      <c r="ALD8" s="78"/>
      <c r="ALE8" s="78"/>
      <c r="ALF8" s="78"/>
      <c r="ALG8" s="78"/>
      <c r="ALH8" s="78"/>
      <c r="ALI8" s="78"/>
      <c r="ALJ8" s="78"/>
      <c r="ALK8" s="78"/>
      <c r="ALL8" s="78"/>
      <c r="ALM8" s="78"/>
      <c r="ALN8" s="78"/>
      <c r="ALO8" s="78"/>
      <c r="ALP8" s="78"/>
      <c r="ALQ8" s="78"/>
      <c r="ALR8" s="78"/>
      <c r="ALS8" s="78"/>
      <c r="ALT8" s="78"/>
      <c r="ALU8" s="78"/>
      <c r="ALV8" s="78"/>
      <c r="ALW8" s="78"/>
      <c r="ALX8" s="78"/>
      <c r="ALY8" s="78"/>
      <c r="ALZ8" s="78"/>
      <c r="AMA8" s="78"/>
      <c r="AMB8" s="78"/>
      <c r="AMC8" s="78"/>
      <c r="AMD8" s="78"/>
      <c r="AME8" s="78"/>
      <c r="AMF8" s="78"/>
      <c r="AMG8" s="78"/>
      <c r="AMH8" s="78"/>
      <c r="AMI8" s="78"/>
      <c r="AMJ8" s="78"/>
      <c r="AMK8" s="78"/>
      <c r="AML8" s="78"/>
      <c r="AMM8" s="78"/>
      <c r="AMN8" s="69"/>
      <c r="AMO8" s="69"/>
      <c r="AMP8" s="69"/>
      <c r="AMQ8" s="78"/>
      <c r="AMR8" s="78"/>
      <c r="AMS8" s="78"/>
      <c r="AMT8" s="78"/>
      <c r="AMU8" s="78"/>
      <c r="AMV8" s="78"/>
      <c r="AMW8" s="78"/>
      <c r="AMX8" s="78"/>
      <c r="AMY8" s="78"/>
      <c r="AMZ8" s="78"/>
      <c r="ANA8" s="78"/>
      <c r="ANB8" s="78"/>
      <c r="ANC8" s="78"/>
      <c r="AND8" s="78"/>
      <c r="ANE8" s="78"/>
      <c r="ANF8" s="78"/>
      <c r="ANG8" s="78"/>
      <c r="ANH8" s="78"/>
      <c r="ANI8" s="78"/>
      <c r="ANJ8" s="78"/>
      <c r="ANK8" s="78"/>
      <c r="ANL8" s="78"/>
      <c r="ANM8" s="78"/>
      <c r="ANN8" s="78"/>
      <c r="ANO8" s="78"/>
      <c r="ANP8" s="78"/>
      <c r="ANQ8" s="78"/>
      <c r="ANR8" s="78"/>
      <c r="ANS8" s="78"/>
      <c r="ANT8" s="78"/>
      <c r="ANU8" s="78"/>
      <c r="ANV8" s="78"/>
      <c r="ANW8" s="78"/>
      <c r="ANX8" s="78"/>
      <c r="ANY8" s="78"/>
      <c r="ANZ8" s="78"/>
      <c r="AOA8" s="78"/>
      <c r="AOB8" s="78"/>
      <c r="AOC8" s="78"/>
      <c r="AOD8" s="78"/>
      <c r="AOE8" s="78"/>
      <c r="AOF8" s="78"/>
      <c r="AOG8" s="78"/>
      <c r="AOH8" s="78"/>
      <c r="AOI8" s="78"/>
      <c r="AOJ8" s="78"/>
      <c r="AOK8" s="78"/>
      <c r="AOL8" s="78"/>
      <c r="AOM8" s="78"/>
      <c r="AON8" s="78"/>
      <c r="AOO8" s="78"/>
      <c r="AOP8" s="78"/>
      <c r="AOQ8" s="78"/>
      <c r="AOR8" s="78"/>
      <c r="AOS8" s="78"/>
      <c r="AOT8" s="78"/>
      <c r="AOU8" s="78"/>
      <c r="AOV8" s="78"/>
      <c r="AOW8" s="78"/>
      <c r="AOX8" s="78"/>
      <c r="AOY8" s="78"/>
      <c r="AOZ8" s="78"/>
      <c r="APA8" s="78"/>
      <c r="APB8" s="78"/>
      <c r="APC8" s="78"/>
      <c r="APD8" s="78"/>
      <c r="APE8" s="78"/>
      <c r="APF8" s="78"/>
      <c r="APG8" s="78"/>
      <c r="APH8" s="78"/>
      <c r="API8" s="78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8"/>
      <c r="ARP8" s="78"/>
      <c r="ARQ8" s="78"/>
      <c r="ARR8" s="78"/>
      <c r="ARS8" s="78"/>
      <c r="ART8" s="78"/>
      <c r="ARU8" s="78"/>
      <c r="ARV8" s="78"/>
      <c r="ARW8" s="78"/>
      <c r="ARX8" s="78"/>
      <c r="ARY8" s="78"/>
      <c r="ARZ8" s="78"/>
      <c r="ASA8" s="78"/>
      <c r="ASB8" s="78"/>
      <c r="ASC8" s="78"/>
      <c r="ASD8" s="78"/>
      <c r="ASE8" s="78"/>
      <c r="ASF8" s="78"/>
      <c r="ASG8" s="78"/>
      <c r="ASH8" s="78"/>
      <c r="ASI8" s="78"/>
      <c r="ASJ8" s="78"/>
      <c r="ASK8" s="78"/>
      <c r="ASL8" s="78"/>
      <c r="ASM8" s="78"/>
      <c r="ASN8" s="78"/>
      <c r="ASO8" s="78"/>
      <c r="ASP8" s="78"/>
      <c r="ASQ8" s="78"/>
      <c r="ASR8" s="78"/>
      <c r="ASS8" s="78"/>
      <c r="AST8" s="78"/>
      <c r="ASU8" s="78"/>
      <c r="ASV8" s="78"/>
      <c r="ASW8" s="78"/>
      <c r="ASX8" s="78"/>
      <c r="ASY8" s="78"/>
      <c r="ASZ8" s="78"/>
      <c r="ATA8" s="78"/>
      <c r="ATB8" s="78"/>
      <c r="ATC8" s="78"/>
      <c r="ATD8" s="78"/>
      <c r="ATE8" s="78"/>
      <c r="ATF8" s="78"/>
      <c r="ATG8" s="78"/>
      <c r="ATH8" s="78"/>
      <c r="ATI8" s="78"/>
      <c r="ATJ8" s="78"/>
      <c r="ATK8" s="78"/>
      <c r="ATL8" s="78"/>
      <c r="ATM8" s="78"/>
      <c r="ATN8" s="78"/>
      <c r="ATO8" s="78"/>
      <c r="ATP8" s="78"/>
      <c r="ATQ8" s="78"/>
      <c r="ATR8" s="78"/>
      <c r="ATS8" s="78"/>
      <c r="ATT8" s="78"/>
      <c r="ATU8" s="78"/>
      <c r="ATV8" s="78"/>
      <c r="ATW8" s="78"/>
      <c r="ATX8" s="78"/>
      <c r="ATY8" s="78"/>
      <c r="ATZ8" s="78"/>
      <c r="AUA8" s="78"/>
      <c r="AUB8" s="78"/>
      <c r="AUC8" s="78"/>
      <c r="AUD8" s="78"/>
      <c r="AUE8" s="78"/>
      <c r="AUF8" s="78"/>
      <c r="AUG8" s="78"/>
      <c r="AUH8" s="78"/>
      <c r="AUI8" s="78"/>
      <c r="AUJ8" s="78"/>
      <c r="AUK8" s="78"/>
      <c r="AUL8" s="78"/>
      <c r="AUM8" s="78"/>
      <c r="AUN8" s="78"/>
      <c r="AUO8" s="78"/>
      <c r="AUP8" s="78"/>
      <c r="AUQ8" s="78"/>
      <c r="AUR8" s="78"/>
      <c r="AUS8" s="78"/>
      <c r="AUT8" s="78"/>
      <c r="AUU8" s="78"/>
      <c r="AUV8" s="78"/>
      <c r="AUW8" s="78"/>
      <c r="AUX8" s="78"/>
      <c r="AUY8" s="78"/>
      <c r="AUZ8" s="78"/>
      <c r="AVA8" s="78"/>
      <c r="AVB8" s="78"/>
      <c r="AVC8" s="78"/>
      <c r="AVD8" s="78"/>
      <c r="AVE8" s="78"/>
      <c r="AVF8" s="78"/>
      <c r="AVG8" s="78"/>
      <c r="AVH8" s="78"/>
      <c r="AVI8" s="78"/>
      <c r="AVJ8" s="78"/>
      <c r="AVK8" s="78"/>
      <c r="AVL8" s="78"/>
      <c r="AVM8" s="78"/>
      <c r="AVN8" s="78"/>
      <c r="AVO8" s="78"/>
      <c r="AVP8" s="78"/>
      <c r="AVQ8" s="78"/>
      <c r="AVR8" s="78"/>
      <c r="AVS8" s="78"/>
      <c r="AVT8" s="78"/>
      <c r="AVU8" s="78"/>
      <c r="AVV8" s="78"/>
      <c r="AVW8" s="78"/>
      <c r="AVX8" s="78"/>
      <c r="AVY8" s="78"/>
      <c r="AVZ8" s="78"/>
      <c r="AWA8" s="78"/>
      <c r="AWB8" s="78"/>
      <c r="AWC8" s="78"/>
      <c r="AWD8" s="78"/>
      <c r="AWE8" s="78"/>
      <c r="AWF8" s="78"/>
      <c r="AWG8" s="78"/>
      <c r="AWH8" s="78"/>
      <c r="AWI8" s="78"/>
      <c r="AWJ8" s="78"/>
      <c r="AWK8" s="78"/>
      <c r="AWL8" s="78"/>
      <c r="AWM8" s="78"/>
      <c r="AWN8" s="78"/>
      <c r="AWO8" s="78"/>
      <c r="AWP8" s="78"/>
      <c r="AWQ8" s="78"/>
      <c r="AWR8" s="78"/>
      <c r="AWS8" s="78"/>
      <c r="AWT8" s="78"/>
      <c r="AWU8" s="78"/>
      <c r="AWV8" s="78"/>
      <c r="AWW8" s="78"/>
      <c r="AWX8" s="78"/>
      <c r="AWY8" s="78"/>
      <c r="AWZ8" s="78"/>
      <c r="AXA8" s="78"/>
      <c r="AXB8" s="78"/>
      <c r="AXC8" s="78"/>
      <c r="AXD8" s="78"/>
      <c r="AXE8" s="78"/>
      <c r="AXF8" s="78"/>
      <c r="AXG8" s="78"/>
      <c r="AXH8" s="78"/>
      <c r="AXI8" s="78"/>
      <c r="AXJ8" s="78"/>
      <c r="AXK8" s="78"/>
      <c r="AXL8" s="78"/>
      <c r="AXM8" s="78"/>
      <c r="AXN8" s="78"/>
      <c r="AXO8" s="78"/>
      <c r="AXP8" s="78"/>
      <c r="AXQ8" s="78"/>
      <c r="AXR8" s="78"/>
      <c r="AXS8" s="78"/>
      <c r="AXT8" s="78"/>
      <c r="AXU8" s="78"/>
      <c r="AXV8" s="78"/>
      <c r="AXW8" s="78"/>
      <c r="AXX8" s="78"/>
      <c r="AXY8" s="78"/>
      <c r="AXZ8" s="78"/>
      <c r="AYA8" s="78"/>
      <c r="AYB8" s="78"/>
      <c r="AYC8" s="78"/>
      <c r="AYD8" s="78"/>
      <c r="AYE8" s="78"/>
      <c r="AYF8" s="78"/>
      <c r="AYG8" s="78"/>
      <c r="AYH8" s="78"/>
      <c r="AYI8" s="78"/>
      <c r="AYJ8" s="78"/>
      <c r="AYK8" s="78"/>
      <c r="AYL8" s="78"/>
      <c r="AYM8" s="78"/>
      <c r="AYN8" s="78"/>
      <c r="AYO8" s="78"/>
      <c r="AYP8" s="78"/>
      <c r="AYQ8" s="78"/>
      <c r="AYR8" s="78"/>
      <c r="AYS8" s="78"/>
      <c r="AYT8" s="78"/>
      <c r="AYU8" s="78"/>
      <c r="AYV8" s="78"/>
      <c r="AYW8" s="78"/>
      <c r="AYX8" s="78"/>
      <c r="AYY8" s="78"/>
      <c r="AYZ8" s="78"/>
      <c r="AZA8" s="78"/>
      <c r="AZB8" s="78"/>
      <c r="AZC8" s="78"/>
      <c r="AZD8" s="78"/>
      <c r="AZE8" s="78"/>
      <c r="AZF8" s="78"/>
      <c r="AZG8" s="78"/>
      <c r="AZH8" s="78"/>
      <c r="AZI8" s="78"/>
      <c r="AZJ8" s="78"/>
      <c r="AZK8" s="78"/>
      <c r="AZL8" s="78"/>
      <c r="AZM8" s="78"/>
      <c r="AZN8" s="78"/>
      <c r="AZO8" s="78"/>
      <c r="AZP8" s="78"/>
      <c r="AZQ8" s="78"/>
      <c r="AZR8" s="78"/>
      <c r="AZS8" s="78"/>
      <c r="AZT8" s="78"/>
      <c r="AZU8" s="78"/>
      <c r="AZV8" s="78"/>
      <c r="AZW8" s="78"/>
      <c r="AZX8" s="78"/>
      <c r="AZY8" s="78"/>
      <c r="AZZ8" s="78"/>
      <c r="BAA8" s="78"/>
      <c r="BAB8" s="78"/>
      <c r="BAC8" s="78"/>
      <c r="BAD8" s="78"/>
      <c r="BAE8" s="78"/>
      <c r="BAF8" s="78"/>
      <c r="BAG8" s="78"/>
      <c r="BAH8" s="78"/>
      <c r="BAI8" s="78"/>
      <c r="BAJ8" s="78"/>
      <c r="BAK8" s="78"/>
      <c r="BAL8" s="78"/>
      <c r="BAM8" s="78"/>
      <c r="BAN8" s="78"/>
      <c r="BAO8" s="78"/>
      <c r="BAP8" s="78"/>
      <c r="BAQ8" s="78"/>
      <c r="BAR8" s="78"/>
      <c r="BAS8" s="78"/>
      <c r="BAT8" s="78"/>
      <c r="BAU8" s="78"/>
      <c r="BAV8" s="78"/>
      <c r="BAW8" s="78"/>
      <c r="BAX8" s="78"/>
      <c r="BAY8" s="78"/>
      <c r="BAZ8" s="78"/>
      <c r="BBA8" s="78"/>
      <c r="BBB8" s="78"/>
      <c r="BBC8" s="78"/>
      <c r="BBD8" s="78"/>
      <c r="BBE8" s="78"/>
      <c r="BBF8" s="78"/>
      <c r="BBG8" s="78"/>
      <c r="BBH8" s="78"/>
      <c r="BBI8" s="78"/>
      <c r="BBJ8" s="78"/>
      <c r="BBK8" s="69"/>
      <c r="BBL8" s="69"/>
      <c r="BBM8" s="69"/>
      <c r="BBN8" s="69"/>
      <c r="BBO8" s="69"/>
      <c r="BBP8" s="69"/>
      <c r="BBQ8" s="69"/>
      <c r="BBR8" s="69"/>
      <c r="BBS8" s="69"/>
      <c r="BBT8" s="69"/>
      <c r="BBU8" s="69"/>
      <c r="BBV8" s="69"/>
      <c r="BBW8" s="69"/>
      <c r="BBX8" s="69"/>
      <c r="BBY8" s="69"/>
      <c r="BBZ8" s="69"/>
      <c r="BCA8" s="69"/>
      <c r="BCB8" s="69"/>
      <c r="BCC8" s="69"/>
      <c r="BCD8" s="69"/>
      <c r="BCE8" s="69"/>
      <c r="BCF8" s="69"/>
      <c r="BCG8" s="69"/>
      <c r="BCH8" s="69"/>
      <c r="BCI8" s="69"/>
      <c r="BCJ8" s="69"/>
      <c r="BCK8" s="69"/>
      <c r="BCL8" s="69"/>
      <c r="BCM8" s="69"/>
      <c r="BCN8" s="69"/>
      <c r="BCO8" s="69"/>
      <c r="BCP8" s="69"/>
      <c r="BCQ8" s="69"/>
      <c r="BCR8" s="69"/>
      <c r="BCS8" s="69"/>
      <c r="BCT8" s="69"/>
      <c r="BCU8" s="69"/>
      <c r="BCV8" s="69"/>
      <c r="BCW8" s="69"/>
      <c r="BCX8" s="69"/>
      <c r="BCY8" s="69"/>
      <c r="BCZ8" s="69"/>
      <c r="BDA8" s="69"/>
      <c r="BDB8" s="69"/>
      <c r="BDC8" s="69"/>
      <c r="BDD8" s="69"/>
      <c r="BDE8" s="69"/>
      <c r="BDF8" s="69"/>
      <c r="BDG8" s="69"/>
      <c r="BDH8" s="69"/>
      <c r="BDI8" s="69"/>
      <c r="BDJ8" s="69"/>
      <c r="BDK8" s="69"/>
      <c r="BDL8" s="69"/>
      <c r="BDM8" s="69"/>
      <c r="BDN8" s="69"/>
      <c r="BDO8" s="69"/>
      <c r="BDP8" s="69"/>
      <c r="BDQ8" s="69"/>
      <c r="BDR8" s="69"/>
      <c r="BDS8" s="69"/>
      <c r="BDT8" s="69"/>
      <c r="BDU8" s="69"/>
      <c r="BDV8" s="69"/>
      <c r="BDW8" s="69"/>
      <c r="BDX8" s="69"/>
      <c r="BDY8" s="69"/>
      <c r="BDZ8" s="69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205"/>
      <c r="BEX8" s="205"/>
      <c r="BEY8" s="205"/>
      <c r="BEZ8" s="205"/>
      <c r="BFA8" s="205"/>
      <c r="BFB8" s="205"/>
      <c r="BFC8" s="205"/>
      <c r="BFD8" s="205"/>
      <c r="BFE8" s="205"/>
      <c r="BFF8" s="205"/>
      <c r="BFG8" s="205"/>
      <c r="BFH8" s="205"/>
      <c r="BFI8" s="205"/>
      <c r="BFJ8" s="205"/>
      <c r="BFK8" s="205"/>
      <c r="BFL8" s="205"/>
      <c r="BFM8" s="205"/>
      <c r="BFN8" s="205"/>
      <c r="BFO8" s="205"/>
      <c r="BFP8" s="205"/>
      <c r="BFQ8" s="205"/>
      <c r="BFR8" s="205"/>
      <c r="BFS8" s="205"/>
      <c r="BFT8" s="205"/>
      <c r="BFU8" s="205"/>
      <c r="BFV8" s="205"/>
      <c r="BFW8" s="205"/>
      <c r="BFX8" s="205"/>
      <c r="BFY8" s="205"/>
      <c r="BFZ8" s="205"/>
      <c r="BGA8" s="205"/>
      <c r="BGB8" s="205"/>
      <c r="BGC8" s="205"/>
      <c r="BGD8" s="205"/>
      <c r="BGE8" s="205"/>
      <c r="BGF8" s="205"/>
      <c r="BGG8" s="205"/>
      <c r="BGH8" s="205"/>
      <c r="BGI8" s="205"/>
      <c r="BGJ8" s="205"/>
      <c r="BGK8" s="205"/>
      <c r="BGL8" s="205"/>
      <c r="BGM8" s="205"/>
      <c r="BGN8" s="205"/>
      <c r="BGO8" s="205"/>
      <c r="BGP8" s="205"/>
      <c r="BGQ8" s="205"/>
      <c r="BGR8" s="205"/>
      <c r="BGS8" s="205"/>
      <c r="BGT8" s="205"/>
      <c r="BGU8" s="205"/>
      <c r="BGV8" s="205"/>
      <c r="BGW8" s="205"/>
      <c r="BGX8" s="205"/>
      <c r="BGY8" s="205"/>
      <c r="BGZ8" s="205"/>
      <c r="BHA8" s="205"/>
      <c r="BHB8" s="205"/>
      <c r="BHC8" s="205"/>
      <c r="BHD8" s="205"/>
      <c r="BHE8" s="205"/>
      <c r="BHF8" s="205"/>
      <c r="BHG8" s="205"/>
      <c r="BHH8" s="205"/>
      <c r="BHI8" s="205"/>
      <c r="BHJ8" s="205"/>
      <c r="BHK8" s="205"/>
      <c r="BHL8" s="205"/>
      <c r="BHM8" s="205"/>
      <c r="BHN8" s="205"/>
      <c r="BHO8" s="205"/>
      <c r="BHP8" s="205"/>
      <c r="BHQ8" s="205"/>
      <c r="BHR8" s="205"/>
      <c r="BHS8" s="205"/>
      <c r="BHT8" s="205"/>
      <c r="BHU8" s="205"/>
      <c r="BHV8" s="205"/>
      <c r="BHW8" s="205"/>
      <c r="BHX8" s="205"/>
      <c r="BHY8" s="205"/>
      <c r="BHZ8" s="205"/>
      <c r="BIA8" s="205"/>
      <c r="BIB8" s="205"/>
      <c r="BIC8" s="205"/>
      <c r="BID8" s="205"/>
      <c r="BIE8" s="205"/>
      <c r="BIF8" s="205"/>
      <c r="BIG8" s="205"/>
      <c r="BIH8" s="205"/>
      <c r="BII8" s="205"/>
      <c r="BIJ8" s="205"/>
      <c r="BIK8" s="205"/>
      <c r="BIL8" s="205"/>
      <c r="BIM8" s="205"/>
      <c r="BIN8" s="205"/>
      <c r="BIO8" s="205"/>
      <c r="BIP8" s="205"/>
      <c r="BIQ8" s="205"/>
      <c r="BIR8" s="205"/>
      <c r="BIS8" s="205"/>
      <c r="BIT8" s="205"/>
      <c r="BIU8" s="205"/>
      <c r="BIV8" s="205"/>
      <c r="BIW8" s="205"/>
      <c r="BIX8" s="205"/>
      <c r="BIY8" s="205"/>
      <c r="BIZ8" s="205"/>
      <c r="BJA8" s="205"/>
      <c r="BJB8" s="205"/>
      <c r="BJC8" s="205"/>
      <c r="BJD8" s="205"/>
      <c r="BJE8" s="205"/>
      <c r="BJF8" s="205"/>
      <c r="BJG8" s="205"/>
      <c r="BJH8" s="205"/>
      <c r="BJI8" s="205"/>
      <c r="BJJ8" s="205"/>
      <c r="BJK8" s="205"/>
      <c r="BJL8" s="205"/>
      <c r="BJM8" s="205"/>
      <c r="BJN8" s="205"/>
      <c r="BJO8" s="205"/>
      <c r="BJP8" s="205"/>
      <c r="BJQ8" s="205"/>
      <c r="BJR8" s="205"/>
      <c r="BJS8" s="205"/>
      <c r="BJT8" s="205"/>
      <c r="BJU8" s="205"/>
      <c r="BJV8" s="205"/>
      <c r="BJW8" s="205"/>
      <c r="BJX8" s="205"/>
      <c r="BJY8" s="205"/>
      <c r="BJZ8" s="205"/>
      <c r="BKA8" s="205"/>
      <c r="BKB8" s="205"/>
      <c r="BKC8" s="205"/>
      <c r="BKD8" s="205"/>
      <c r="BKE8" s="205"/>
      <c r="BKF8" s="205"/>
      <c r="BKG8" s="205"/>
      <c r="BKH8" s="205"/>
      <c r="BKI8" s="205"/>
      <c r="BKJ8" s="205"/>
      <c r="BKK8" s="205"/>
      <c r="BKL8" s="205"/>
      <c r="BKM8" s="205"/>
      <c r="BKN8" s="205"/>
      <c r="BKO8" s="205"/>
      <c r="BKP8" s="205"/>
      <c r="BKQ8" s="205"/>
      <c r="BKR8" s="205"/>
      <c r="BKS8" s="205"/>
      <c r="BKT8" s="205"/>
      <c r="BKU8" s="205"/>
      <c r="BKV8" s="205"/>
      <c r="BKW8" s="205"/>
      <c r="BKX8" s="205"/>
      <c r="BKY8" s="205"/>
      <c r="BKZ8" s="205"/>
      <c r="BLA8" s="205"/>
      <c r="BLB8" s="205"/>
      <c r="BLC8" s="205"/>
      <c r="BLD8" s="205"/>
      <c r="BLE8" s="205"/>
      <c r="BLF8" s="205"/>
      <c r="BLG8" s="205"/>
      <c r="BLH8" s="205"/>
      <c r="BLI8" s="205"/>
      <c r="BLJ8" s="205"/>
      <c r="BLK8" s="205"/>
      <c r="BLL8" s="205"/>
      <c r="BLM8" s="205"/>
      <c r="BLN8" s="205"/>
      <c r="BLO8" s="205"/>
      <c r="BLP8" s="205"/>
      <c r="BLQ8" s="205"/>
      <c r="BLR8" s="205"/>
      <c r="BLS8" s="205"/>
      <c r="BLT8" s="205"/>
      <c r="BLU8" s="205"/>
      <c r="BLV8" s="205"/>
      <c r="BLW8" s="205"/>
      <c r="BLX8" s="205"/>
      <c r="BLY8" s="205"/>
      <c r="BLZ8" s="205"/>
      <c r="BMA8" s="205"/>
      <c r="BMB8" s="205"/>
      <c r="BMC8" s="205"/>
      <c r="BMD8" s="205"/>
      <c r="BME8" s="205"/>
      <c r="BMF8" s="205"/>
      <c r="BMG8" s="205"/>
      <c r="BMH8" s="205"/>
      <c r="BMI8" s="205"/>
      <c r="BMJ8" s="205"/>
      <c r="BMK8" s="205"/>
      <c r="BML8" s="205"/>
      <c r="BMM8" s="205"/>
      <c r="BMN8" s="205"/>
      <c r="BMO8" s="205"/>
      <c r="BMP8" s="205"/>
      <c r="BMQ8" s="205"/>
      <c r="BMR8" s="205"/>
      <c r="BMS8" s="205"/>
      <c r="BMT8" s="205"/>
      <c r="BMU8" s="205"/>
      <c r="BMV8" s="205"/>
      <c r="BMW8" s="205"/>
      <c r="BMX8" s="205"/>
      <c r="BMY8" s="205"/>
      <c r="BMZ8" s="205"/>
      <c r="BNA8" s="205"/>
      <c r="BNB8" s="205"/>
      <c r="BNC8" s="205"/>
      <c r="BND8" s="205"/>
      <c r="BNE8" s="205"/>
      <c r="BNF8" s="205"/>
      <c r="BNG8" s="205"/>
      <c r="BNH8" s="205"/>
      <c r="BNI8" s="205"/>
      <c r="BNJ8" s="205"/>
      <c r="BNK8" s="205"/>
      <c r="BNL8" s="205"/>
      <c r="BNM8" s="205"/>
      <c r="BNN8" s="205"/>
      <c r="BNO8" s="205"/>
      <c r="BNP8" s="205"/>
      <c r="BNQ8" s="205"/>
      <c r="BNR8" s="205"/>
      <c r="BNS8" s="205"/>
      <c r="BNT8" s="205"/>
      <c r="BNU8" s="205"/>
      <c r="BNV8" s="205"/>
      <c r="BNW8" s="205"/>
      <c r="BNX8" s="205"/>
      <c r="BNY8" s="205"/>
      <c r="BNZ8" s="205"/>
      <c r="BOA8" s="205"/>
      <c r="BOB8" s="205"/>
      <c r="BOC8" s="205"/>
      <c r="BOD8" s="205"/>
      <c r="BOE8" s="205"/>
      <c r="BOF8" s="205"/>
      <c r="BOG8" s="205"/>
      <c r="BOH8" s="205"/>
      <c r="BOI8" s="205"/>
      <c r="BOJ8" s="205"/>
      <c r="BOK8" s="205"/>
      <c r="BOL8" s="205"/>
      <c r="BOM8" s="205"/>
      <c r="BON8" s="205"/>
      <c r="BOO8" s="205"/>
      <c r="BOP8" s="205"/>
      <c r="BOQ8" s="205"/>
      <c r="BOR8" s="205"/>
      <c r="BOS8" s="205"/>
      <c r="BOT8" s="205"/>
      <c r="BOU8" s="205"/>
      <c r="BOV8" s="205"/>
      <c r="BOW8" s="205"/>
      <c r="BOX8" s="205"/>
      <c r="BOY8" s="205"/>
      <c r="BOZ8" s="205"/>
      <c r="BPA8" s="205"/>
      <c r="BPB8" s="205"/>
      <c r="BPC8" s="205"/>
      <c r="BPD8" s="205"/>
      <c r="BPE8" s="205"/>
      <c r="BPF8" s="205"/>
      <c r="BPG8" s="205"/>
      <c r="BPH8" s="205"/>
      <c r="BPI8" s="205"/>
      <c r="BPJ8" s="205"/>
      <c r="BPK8" s="205"/>
      <c r="BPL8" s="205"/>
      <c r="BPM8" s="205"/>
      <c r="BPN8" s="205"/>
      <c r="BPO8" s="205"/>
      <c r="BPP8" s="205"/>
      <c r="BPQ8" s="205"/>
      <c r="BPR8" s="205"/>
      <c r="BPS8" s="205"/>
      <c r="BPT8" s="205"/>
      <c r="BPU8" s="205"/>
      <c r="BPV8" s="205"/>
      <c r="BPW8" s="205"/>
      <c r="BPX8" s="205"/>
      <c r="BPY8" s="205"/>
      <c r="BPZ8" s="205"/>
      <c r="BQA8" s="205"/>
      <c r="BQB8" s="205"/>
      <c r="BQC8" s="205"/>
      <c r="BQD8" s="205"/>
      <c r="BQE8" s="205"/>
      <c r="BQF8" s="205"/>
      <c r="BQG8" s="205"/>
      <c r="BQH8" s="205"/>
      <c r="BQI8" s="205"/>
      <c r="BQJ8" s="205"/>
      <c r="BQK8" s="205"/>
      <c r="BQL8" s="205"/>
      <c r="BQM8" s="205"/>
      <c r="BQN8" s="205"/>
      <c r="BQO8" s="205"/>
      <c r="BQP8" s="205"/>
      <c r="BQQ8" s="205"/>
      <c r="BQR8" s="205"/>
      <c r="BQS8" s="205"/>
      <c r="BQT8" s="205"/>
      <c r="BQU8" s="205"/>
      <c r="BQV8" s="205"/>
      <c r="BQW8" s="205"/>
      <c r="BQX8" s="205"/>
      <c r="BQY8" s="205"/>
      <c r="BQZ8" s="205"/>
      <c r="BRA8" s="205"/>
      <c r="BRB8" s="205"/>
      <c r="BRC8" s="205"/>
      <c r="BRD8" s="205"/>
      <c r="BRE8" s="205"/>
      <c r="BRF8" s="205"/>
      <c r="BRG8" s="205"/>
      <c r="BRH8" s="205"/>
      <c r="BRI8" s="205"/>
      <c r="BRJ8" s="205"/>
      <c r="BRK8" s="205"/>
      <c r="BRL8" s="205"/>
      <c r="BRM8" s="205"/>
      <c r="BRN8" s="205"/>
      <c r="BRO8" s="205"/>
      <c r="BRP8" s="205"/>
      <c r="BRQ8" s="205"/>
      <c r="BRR8" s="205"/>
      <c r="BRS8" s="205"/>
      <c r="BRT8" s="205"/>
      <c r="BRU8" s="205"/>
      <c r="BRV8" s="205"/>
      <c r="BRW8" s="205"/>
      <c r="BRX8" s="205"/>
      <c r="BRY8" s="205"/>
      <c r="BRZ8" s="205"/>
      <c r="BSA8" s="205"/>
      <c r="BSB8" s="209"/>
      <c r="BSC8" s="209"/>
      <c r="BSD8" s="209"/>
      <c r="BSE8" s="209"/>
      <c r="BSF8" s="209"/>
      <c r="BSG8" s="209"/>
      <c r="BSH8" s="209"/>
      <c r="BSI8" s="209"/>
      <c r="BSJ8" s="209"/>
      <c r="BSK8" s="209"/>
      <c r="BSL8" s="209"/>
      <c r="BSM8" s="209"/>
      <c r="BSN8" s="209"/>
      <c r="BSO8" s="209"/>
      <c r="BSP8" s="209"/>
      <c r="BSQ8" s="209"/>
      <c r="BSR8" s="209"/>
      <c r="BSS8" s="209"/>
      <c r="BST8" s="209"/>
      <c r="BSU8" s="209"/>
      <c r="BSV8" s="209"/>
      <c r="BSW8" s="209"/>
      <c r="BSX8" s="209"/>
      <c r="BSY8" s="209"/>
      <c r="BSZ8" s="209"/>
      <c r="BTA8" s="210"/>
      <c r="BTB8" s="210"/>
      <c r="BTC8" s="210"/>
      <c r="BTD8" s="210"/>
      <c r="BTE8" s="210"/>
      <c r="BTF8" s="210"/>
      <c r="BTG8" s="210"/>
      <c r="BTH8" s="210"/>
      <c r="BTI8" s="210"/>
      <c r="BTJ8" s="210"/>
      <c r="BTK8" s="210"/>
      <c r="BTL8" s="210"/>
      <c r="BTM8" s="210"/>
      <c r="BTN8" s="210"/>
      <c r="BTO8" s="210"/>
      <c r="BTP8" s="210"/>
      <c r="BTQ8" s="210"/>
      <c r="BTR8" s="210"/>
      <c r="BTS8" s="210"/>
      <c r="BTT8" s="210"/>
      <c r="BTU8" s="210"/>
      <c r="BTV8" s="210"/>
      <c r="BTW8" s="210"/>
      <c r="BTX8" s="210"/>
      <c r="BTY8" s="210"/>
      <c r="BTZ8" s="210"/>
      <c r="BUA8" s="210"/>
      <c r="BUB8" s="210"/>
      <c r="BUC8" s="210"/>
      <c r="BUD8" s="210"/>
      <c r="BUE8" s="210"/>
      <c r="BUF8" s="210"/>
      <c r="BUG8" s="210"/>
      <c r="BUH8" s="210"/>
      <c r="BUI8" s="210"/>
      <c r="BUJ8" s="210"/>
      <c r="BUK8" s="210"/>
      <c r="BUL8" s="210"/>
      <c r="BUM8" s="210"/>
      <c r="BUN8" s="210"/>
      <c r="BUO8" s="210"/>
      <c r="BUP8" s="210"/>
      <c r="BUQ8" s="210"/>
      <c r="BUR8" s="211"/>
      <c r="BUS8" s="211"/>
      <c r="BUT8" s="211"/>
      <c r="BUU8" s="211"/>
      <c r="BUV8" s="211"/>
      <c r="BUW8" s="211"/>
      <c r="BUX8" s="211"/>
      <c r="BUY8" s="211"/>
      <c r="BUZ8" s="211"/>
      <c r="BVA8" s="211"/>
      <c r="BVB8" s="211"/>
      <c r="BVC8" s="211"/>
      <c r="BVD8" s="211"/>
      <c r="BVE8" s="211"/>
      <c r="BVF8" s="211"/>
      <c r="BVG8" s="211"/>
      <c r="BVH8" s="211"/>
      <c r="BVI8" s="211"/>
      <c r="BVJ8" s="211"/>
      <c r="BVK8" s="211"/>
      <c r="BVL8" s="211"/>
      <c r="BVM8" s="211"/>
      <c r="BVN8" s="211"/>
      <c r="BVO8" s="211"/>
      <c r="BVP8" s="211"/>
      <c r="BVQ8" s="211"/>
      <c r="BVR8" s="211"/>
      <c r="BVS8" s="211"/>
      <c r="BVT8" s="211"/>
      <c r="BVU8" s="211"/>
      <c r="BVV8" s="211"/>
      <c r="BVW8" s="211"/>
      <c r="BVX8" s="211"/>
      <c r="BVY8" s="211"/>
      <c r="BVZ8" s="211"/>
      <c r="BWA8" s="211"/>
      <c r="BWB8" s="211"/>
      <c r="BWC8" s="211"/>
      <c r="BWD8" s="211"/>
      <c r="BWE8" s="211"/>
      <c r="BWF8" s="211"/>
      <c r="BWG8" s="211"/>
      <c r="BWH8" s="211"/>
      <c r="BWI8" s="211"/>
      <c r="BWJ8" s="211"/>
      <c r="BWK8" s="211"/>
      <c r="BWL8" s="211"/>
      <c r="BWM8" s="211"/>
      <c r="BWN8" s="211"/>
      <c r="BWO8" s="211"/>
      <c r="BWP8" s="211"/>
      <c r="BWQ8" s="211"/>
      <c r="BWR8" s="211"/>
      <c r="BWS8" s="211"/>
      <c r="BWT8" s="211"/>
      <c r="BWU8" s="211"/>
      <c r="BWV8" s="211"/>
      <c r="BWW8" s="211"/>
      <c r="BWX8" s="211"/>
      <c r="BWY8" s="211"/>
      <c r="BWZ8" s="211"/>
      <c r="BXA8" s="211"/>
      <c r="BXB8" s="211"/>
      <c r="BXC8" s="211"/>
      <c r="BXD8" s="211"/>
      <c r="BXE8" s="211"/>
      <c r="BXF8" s="211"/>
      <c r="BXG8" s="211"/>
      <c r="BXH8" s="211"/>
      <c r="BXI8" s="211"/>
      <c r="BXJ8" s="211"/>
      <c r="BXK8" s="211"/>
      <c r="BXL8" s="211"/>
      <c r="BXM8" s="211"/>
      <c r="BXN8" s="211"/>
      <c r="BXO8" s="211"/>
      <c r="BXP8" s="211"/>
      <c r="BXQ8" s="211"/>
      <c r="BXR8" s="211"/>
      <c r="BXS8" s="211"/>
      <c r="BXT8" s="211"/>
      <c r="BXU8" s="211"/>
      <c r="BXV8" s="211"/>
      <c r="BXW8" s="211"/>
      <c r="BXX8" s="211"/>
      <c r="BXY8" s="211"/>
      <c r="BXZ8" s="211"/>
      <c r="BYA8" s="211"/>
      <c r="BYB8" s="211"/>
      <c r="BYC8" s="211"/>
      <c r="BYD8" s="211"/>
      <c r="BYE8" s="211"/>
      <c r="BYF8" s="211"/>
      <c r="BYG8" s="211"/>
      <c r="BYH8" s="211"/>
      <c r="BYI8" s="211"/>
      <c r="BYJ8" s="211"/>
      <c r="BYK8" s="211"/>
      <c r="BYL8" s="211"/>
      <c r="BYM8" s="211"/>
      <c r="BYN8" s="211"/>
      <c r="BYO8" s="211"/>
      <c r="BYP8" s="211"/>
      <c r="BYQ8" s="211"/>
      <c r="BYR8" s="211"/>
      <c r="BYS8" s="211"/>
      <c r="BYT8" s="211"/>
      <c r="BYU8" s="211"/>
      <c r="BYV8" s="211"/>
      <c r="BYW8" s="211"/>
      <c r="BYX8" s="211"/>
      <c r="BYY8" s="211"/>
      <c r="BYZ8" s="211"/>
      <c r="BZA8" s="211"/>
      <c r="BZB8" s="211"/>
      <c r="BZC8" s="211"/>
      <c r="BZD8" s="211"/>
      <c r="BZE8" s="211"/>
      <c r="BZF8" s="211"/>
      <c r="BZG8" s="211"/>
      <c r="BZH8" s="211"/>
      <c r="BZI8" s="211"/>
      <c r="BZJ8" s="211"/>
      <c r="BZK8" s="211"/>
      <c r="BZL8" s="211"/>
      <c r="BZM8" s="211"/>
      <c r="BZN8" s="211"/>
      <c r="BZO8" s="211"/>
      <c r="BZP8" s="211"/>
      <c r="BZQ8" s="211"/>
      <c r="BZR8" s="211"/>
      <c r="BZS8" s="211"/>
      <c r="BZT8" s="211"/>
      <c r="BZU8" s="211"/>
      <c r="BZV8" s="211"/>
      <c r="BZW8" s="211"/>
      <c r="BZX8" s="211"/>
      <c r="BZY8" s="211"/>
      <c r="BZZ8" s="211"/>
      <c r="CAA8" s="211"/>
      <c r="CAB8" s="211"/>
      <c r="CAC8" s="211"/>
      <c r="CAD8" s="211"/>
      <c r="CAE8" s="211"/>
      <c r="CAF8" s="211"/>
      <c r="CAG8" s="211"/>
      <c r="CAH8" s="211"/>
      <c r="CAI8" s="211"/>
      <c r="CAJ8" s="211"/>
      <c r="CAK8" s="211"/>
      <c r="CAL8" s="211"/>
      <c r="CAM8" s="211"/>
      <c r="CAN8" s="211"/>
      <c r="CAO8" s="211"/>
      <c r="CAP8" s="211"/>
      <c r="CAQ8" s="211"/>
      <c r="CAR8" s="211"/>
      <c r="CAS8" s="211"/>
      <c r="CAT8" s="211"/>
      <c r="CAU8" s="211"/>
      <c r="CAV8" s="211"/>
      <c r="CAW8" s="211"/>
      <c r="CAX8" s="211"/>
      <c r="CAY8" s="211"/>
      <c r="CAZ8" s="211"/>
      <c r="CBA8" s="211"/>
      <c r="CBB8" s="211"/>
      <c r="CBC8" s="211"/>
      <c r="CBD8" s="211"/>
      <c r="CBE8" s="211"/>
      <c r="CBF8" s="211"/>
      <c r="CBG8" s="211"/>
      <c r="CBH8" s="211"/>
      <c r="CBI8" s="211"/>
      <c r="CBJ8" s="211"/>
      <c r="CBK8" s="211"/>
      <c r="CBL8" s="211"/>
      <c r="CBM8" s="211"/>
      <c r="CBN8" s="211"/>
      <c r="CBO8" s="211"/>
      <c r="CBP8" s="211"/>
      <c r="CBQ8" s="211"/>
      <c r="CBR8" s="211"/>
      <c r="CBS8" s="211"/>
      <c r="CBT8" s="211"/>
      <c r="CBU8" s="211"/>
      <c r="CBV8" s="211"/>
      <c r="CBW8" s="211"/>
      <c r="CBX8" s="211"/>
      <c r="CBY8" s="211"/>
      <c r="CBZ8" s="211"/>
      <c r="CCA8" s="211"/>
      <c r="CCB8" s="211"/>
      <c r="CCC8" s="211"/>
      <c r="CCD8" s="211"/>
      <c r="CCE8" s="211"/>
      <c r="CCF8" s="211"/>
      <c r="CCG8" s="211"/>
      <c r="CCH8" s="211"/>
      <c r="CCI8" s="211"/>
      <c r="CCJ8" s="211"/>
      <c r="CCK8" s="211"/>
      <c r="CCL8" s="211"/>
      <c r="CCM8" s="211"/>
      <c r="CCN8" s="211"/>
      <c r="CCO8" s="211"/>
      <c r="CCP8" s="205"/>
      <c r="CCQ8" s="205"/>
      <c r="CCR8" s="205"/>
      <c r="CCS8" s="205"/>
      <c r="CCT8" s="205"/>
      <c r="CCU8" s="205"/>
      <c r="CCV8" s="205"/>
      <c r="CCW8" s="205"/>
      <c r="CCX8" s="205"/>
      <c r="CCY8" s="205"/>
      <c r="CCZ8" s="205"/>
      <c r="CDA8" s="205"/>
      <c r="CDB8" s="205"/>
      <c r="CDC8" s="205"/>
      <c r="CDD8" s="205"/>
      <c r="CDE8" s="205"/>
      <c r="CDF8" s="205"/>
      <c r="CDG8" s="205"/>
      <c r="CDH8" s="205"/>
      <c r="CDI8" s="205"/>
      <c r="CDJ8" s="205"/>
      <c r="CDK8" s="205"/>
      <c r="CDL8" s="205"/>
      <c r="CDM8" s="205"/>
      <c r="CDN8" s="205"/>
      <c r="CDO8" s="205"/>
      <c r="CDP8" s="205"/>
      <c r="CDQ8" s="205"/>
      <c r="CDR8" s="205"/>
      <c r="CDS8" s="205"/>
      <c r="CDT8" s="205"/>
      <c r="CDU8" s="205"/>
      <c r="CDV8" s="205"/>
      <c r="CDW8" s="205"/>
      <c r="CDX8" s="205"/>
      <c r="CDY8" s="205"/>
      <c r="CDZ8" s="205"/>
      <c r="CEA8" s="205"/>
      <c r="CEB8" s="205"/>
      <c r="CEC8" s="205"/>
      <c r="CED8" s="205"/>
      <c r="CEE8" s="205"/>
      <c r="CEF8" s="205"/>
      <c r="CEG8" s="205"/>
      <c r="CEH8" s="205"/>
      <c r="CEI8" s="205"/>
      <c r="CEJ8" s="205"/>
      <c r="CEK8" s="205"/>
      <c r="CEL8" s="205"/>
      <c r="CEM8" s="205"/>
      <c r="CEN8" s="205"/>
      <c r="CEO8" s="205"/>
      <c r="CEP8" s="205"/>
      <c r="CEQ8" s="205"/>
      <c r="CER8" s="205"/>
      <c r="CES8" s="205"/>
      <c r="CET8" s="205"/>
      <c r="CEU8" s="205"/>
      <c r="CEV8" s="205"/>
      <c r="CEW8" s="205"/>
      <c r="CEX8" s="205"/>
      <c r="CEY8" s="205"/>
      <c r="CEZ8" s="205"/>
      <c r="CFA8" s="205"/>
      <c r="CFB8" s="205"/>
      <c r="CFC8" s="205"/>
      <c r="CFD8" s="205"/>
      <c r="CFE8" s="205"/>
      <c r="CFF8" s="205"/>
      <c r="CFG8" s="205"/>
      <c r="CFH8" s="205"/>
      <c r="CFI8" s="205"/>
      <c r="CFJ8" s="205"/>
      <c r="CFK8" s="205"/>
      <c r="CFL8" s="205"/>
      <c r="CFM8" s="205"/>
      <c r="CFN8" s="205"/>
      <c r="CFO8" s="205"/>
      <c r="CFP8" s="205"/>
      <c r="CFQ8" s="205"/>
      <c r="CFR8" s="205"/>
      <c r="CFS8" s="205"/>
      <c r="CFT8" s="205"/>
      <c r="CFU8" s="205"/>
      <c r="CFV8" s="205"/>
      <c r="CFW8" s="205"/>
      <c r="CFX8" s="205"/>
      <c r="CFY8" s="205"/>
      <c r="CFZ8" s="205"/>
      <c r="CGA8" s="205"/>
      <c r="CGB8" s="205"/>
      <c r="CGC8" s="205"/>
      <c r="CGD8" s="205"/>
      <c r="CGE8" s="205"/>
      <c r="CGF8" s="205"/>
      <c r="CGG8" s="205"/>
      <c r="CGH8" s="205"/>
      <c r="CGI8" s="205"/>
      <c r="CGJ8" s="205"/>
      <c r="CGK8" s="205"/>
      <c r="CGL8" s="205"/>
      <c r="CGM8" s="205"/>
      <c r="CGN8" s="205"/>
      <c r="CGO8" s="205"/>
      <c r="CGP8" s="205"/>
      <c r="CGQ8" s="205"/>
      <c r="CGR8" s="205"/>
      <c r="CGS8" s="205"/>
      <c r="CGT8" s="205"/>
      <c r="CGU8" s="205"/>
      <c r="CGV8" s="205"/>
      <c r="CGW8" s="205"/>
      <c r="CGX8" s="205"/>
      <c r="CGY8" s="205"/>
      <c r="CGZ8" s="205"/>
      <c r="CHA8" s="205"/>
      <c r="CHB8" s="205"/>
      <c r="CHC8" s="205"/>
      <c r="CHD8" s="205"/>
      <c r="CHE8" s="205"/>
      <c r="CHF8" s="205"/>
      <c r="CHG8" s="205"/>
      <c r="CHH8" s="205"/>
      <c r="CHI8" s="205"/>
      <c r="CHJ8" s="205"/>
      <c r="CHK8" s="205"/>
      <c r="CHL8" s="205"/>
      <c r="CHM8" s="205"/>
      <c r="CHN8" s="205"/>
      <c r="CHO8" s="205"/>
      <c r="CHP8" s="205"/>
      <c r="CHQ8" s="205"/>
      <c r="CHR8" s="205"/>
      <c r="CHS8" s="205"/>
      <c r="CHT8" s="205"/>
      <c r="CHU8" s="205"/>
      <c r="CHV8" s="205"/>
      <c r="CHW8" s="205"/>
      <c r="CHX8" s="205"/>
      <c r="CHY8" s="205"/>
      <c r="CHZ8" s="205"/>
      <c r="CIA8" s="205"/>
      <c r="CIB8" s="205"/>
      <c r="CIC8" s="205"/>
      <c r="CID8" s="205"/>
      <c r="CIE8" s="205"/>
      <c r="CIF8" s="205"/>
      <c r="CIG8" s="205"/>
      <c r="CIH8" s="205"/>
      <c r="CII8" s="205"/>
      <c r="CIJ8" s="205"/>
      <c r="CIK8" s="205"/>
      <c r="CIL8" s="205"/>
      <c r="CIM8" s="205"/>
      <c r="CIN8" s="205"/>
      <c r="CIO8" s="205"/>
      <c r="CIP8" s="205"/>
      <c r="CIQ8" s="205"/>
      <c r="CIR8" s="205"/>
      <c r="CIS8" s="205"/>
      <c r="CIT8" s="205"/>
      <c r="CIU8" s="205"/>
      <c r="CIV8" s="205"/>
      <c r="CIW8" s="205"/>
      <c r="CIX8" s="205"/>
      <c r="CIY8" s="205"/>
      <c r="CIZ8" s="205"/>
      <c r="CJA8" s="205"/>
      <c r="CJB8" s="205"/>
      <c r="CJC8" s="205"/>
      <c r="CJD8" s="205"/>
      <c r="CJE8" s="205"/>
      <c r="CJF8" s="205"/>
      <c r="CJG8" s="205"/>
      <c r="CJH8" s="205"/>
      <c r="CJI8" s="205"/>
      <c r="CJJ8" s="205"/>
      <c r="CJK8" s="205"/>
      <c r="CJL8" s="205"/>
      <c r="CJM8" s="205"/>
      <c r="CJN8" s="205"/>
      <c r="CJO8" s="205"/>
      <c r="CJP8" s="205"/>
      <c r="CJQ8" s="205"/>
      <c r="CJR8" s="205"/>
      <c r="CJS8" s="205"/>
      <c r="CJT8" s="205"/>
      <c r="CJU8" s="205"/>
      <c r="CJV8" s="205"/>
      <c r="CJW8" s="205"/>
      <c r="CJX8" s="205"/>
      <c r="CJY8" s="205"/>
      <c r="CJZ8" s="205"/>
      <c r="CKA8" s="205"/>
      <c r="CKB8" s="205"/>
      <c r="CKC8" s="205"/>
      <c r="CKD8" s="205"/>
      <c r="CKE8" s="205"/>
      <c r="CKF8" s="205"/>
      <c r="CKG8" s="205"/>
      <c r="CKH8" s="205"/>
      <c r="CKI8" s="205"/>
      <c r="CKJ8" s="205"/>
      <c r="CKK8" s="205"/>
      <c r="CKL8" s="205"/>
      <c r="CKM8" s="205"/>
      <c r="CKN8" s="205"/>
      <c r="CKO8" s="205"/>
      <c r="CKP8" s="205"/>
      <c r="CKQ8" s="205"/>
      <c r="CKR8" s="205"/>
      <c r="CKS8" s="205"/>
      <c r="CKT8" s="205"/>
      <c r="CKU8" s="205"/>
      <c r="CKV8" s="205"/>
      <c r="CKW8" s="205"/>
      <c r="CKX8" s="205"/>
      <c r="CKY8" s="205"/>
      <c r="CKZ8" s="205"/>
      <c r="CLA8" s="205"/>
      <c r="CLB8" s="205"/>
      <c r="CLC8" s="205"/>
      <c r="CLD8" s="205"/>
      <c r="CLE8" s="205"/>
      <c r="CLF8" s="205"/>
      <c r="CLG8" s="205"/>
      <c r="CLH8" s="205"/>
      <c r="CLI8" s="205"/>
      <c r="CLJ8" s="205"/>
      <c r="CLK8" s="205"/>
      <c r="CLL8" s="205"/>
      <c r="CLM8" s="205"/>
      <c r="CLN8" s="205"/>
      <c r="CLO8" s="205"/>
      <c r="CLP8" s="205"/>
      <c r="CLQ8" s="205"/>
      <c r="CLR8" s="205"/>
      <c r="CLS8" s="205"/>
      <c r="CLT8" s="205"/>
      <c r="CLU8" s="205"/>
      <c r="CLV8" s="205"/>
      <c r="CLW8" s="205"/>
      <c r="CLX8" s="205"/>
      <c r="CLY8" s="205"/>
      <c r="CLZ8" s="205"/>
      <c r="CMA8" s="205"/>
      <c r="CMB8" s="205"/>
      <c r="CMC8" s="205"/>
      <c r="CMD8" s="219"/>
      <c r="CME8" s="219"/>
      <c r="CMF8" s="219"/>
      <c r="CMG8" s="219"/>
      <c r="CMH8" s="219"/>
      <c r="CMI8" s="219"/>
      <c r="CMJ8" s="219"/>
      <c r="CMK8" s="219"/>
      <c r="CML8" s="219"/>
      <c r="CMM8" s="219"/>
      <c r="CMN8" s="219"/>
      <c r="CMO8" s="219"/>
      <c r="CMP8" s="219"/>
      <c r="CMQ8" s="219"/>
      <c r="CMR8" s="219"/>
      <c r="CMS8" s="219"/>
      <c r="CMT8" s="219"/>
      <c r="CMU8" s="219"/>
      <c r="CMV8" s="219"/>
      <c r="CMW8" s="219"/>
      <c r="CMX8" s="219"/>
      <c r="CMY8" s="219"/>
      <c r="CMZ8" s="219"/>
      <c r="CNA8" s="219"/>
      <c r="CNB8" s="219"/>
      <c r="CNC8" s="219"/>
      <c r="CND8" s="219"/>
      <c r="CNE8" s="219"/>
      <c r="CNF8" s="219"/>
      <c r="CNG8" s="219"/>
      <c r="CNH8" s="219"/>
      <c r="CNI8" s="219"/>
      <c r="CNJ8" s="219"/>
      <c r="CNK8" s="219"/>
      <c r="CNL8" s="219"/>
      <c r="CNM8" s="219"/>
      <c r="CNN8" s="219"/>
      <c r="CNO8" s="219"/>
      <c r="CNP8" s="219"/>
      <c r="CNQ8" s="219"/>
      <c r="CNR8" s="219"/>
      <c r="CNS8" s="219"/>
      <c r="CNT8" s="219"/>
      <c r="CNU8" s="219"/>
      <c r="CNV8" s="219"/>
      <c r="CNW8" s="219"/>
      <c r="CNX8" s="219"/>
      <c r="CNY8" s="219"/>
      <c r="CNZ8" s="219"/>
      <c r="COA8" s="219"/>
      <c r="COB8" s="219"/>
      <c r="COC8" s="219"/>
      <c r="COD8" s="219"/>
      <c r="COE8" s="219"/>
      <c r="COF8" s="219"/>
      <c r="COG8" s="219"/>
    </row>
    <row r="9" spans="1:2601">
      <c r="A9" s="176"/>
      <c r="B9" s="65"/>
    </row>
    <row r="10" spans="1:2601">
      <c r="A10" s="234"/>
      <c r="B10" s="235"/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  <c r="AW10" s="236"/>
      <c r="AX10" s="236"/>
      <c r="AY10" s="236"/>
      <c r="AZ10" s="236"/>
      <c r="BA10" s="236"/>
      <c r="BB10" s="236"/>
      <c r="BC10" s="236"/>
      <c r="BD10" s="236"/>
      <c r="BE10" s="236"/>
      <c r="BF10" s="236"/>
      <c r="BG10" s="236"/>
      <c r="BH10" s="236"/>
      <c r="BI10" s="236"/>
      <c r="BJ10" s="236"/>
      <c r="BK10" s="236"/>
      <c r="BL10" s="236"/>
      <c r="BM10" s="236"/>
      <c r="BN10" s="236"/>
      <c r="BO10" s="236"/>
      <c r="BP10" s="236"/>
      <c r="BQ10" s="236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48"/>
      <c r="DF10" s="236">
        <v>2</v>
      </c>
      <c r="DG10" s="236">
        <v>3</v>
      </c>
      <c r="DH10" s="236">
        <v>4</v>
      </c>
      <c r="DI10" s="236">
        <v>5</v>
      </c>
      <c r="DJ10" s="236">
        <v>6</v>
      </c>
      <c r="DK10" s="236">
        <v>7</v>
      </c>
      <c r="DL10" s="236">
        <v>8</v>
      </c>
      <c r="DM10" s="236">
        <v>9</v>
      </c>
      <c r="DN10" s="236">
        <v>10</v>
      </c>
      <c r="DO10" s="236">
        <v>11</v>
      </c>
      <c r="DP10" s="236">
        <v>12</v>
      </c>
      <c r="DQ10" s="236"/>
      <c r="DR10" s="236">
        <v>2</v>
      </c>
      <c r="DS10" s="236">
        <v>3</v>
      </c>
      <c r="DT10" s="236">
        <v>4</v>
      </c>
      <c r="DU10" s="236">
        <v>5</v>
      </c>
      <c r="DV10" s="236">
        <v>6</v>
      </c>
      <c r="DW10" s="236">
        <v>7</v>
      </c>
      <c r="DX10" s="236">
        <v>8</v>
      </c>
      <c r="DY10" s="236">
        <v>9</v>
      </c>
      <c r="DZ10" s="236">
        <v>10</v>
      </c>
      <c r="EA10" s="236">
        <v>11</v>
      </c>
      <c r="EB10" s="236">
        <v>12</v>
      </c>
      <c r="EC10" s="236"/>
      <c r="ED10" s="236">
        <v>2</v>
      </c>
      <c r="EE10" s="236">
        <v>3</v>
      </c>
      <c r="EF10" s="236">
        <v>4</v>
      </c>
      <c r="EG10" s="236">
        <v>5</v>
      </c>
      <c r="EH10" s="236">
        <v>6</v>
      </c>
      <c r="EI10" s="236">
        <v>7</v>
      </c>
      <c r="EJ10" s="236">
        <v>8</v>
      </c>
      <c r="EK10" s="236">
        <v>9</v>
      </c>
      <c r="EL10" s="236">
        <v>10</v>
      </c>
      <c r="EM10" s="236">
        <v>11</v>
      </c>
      <c r="EN10" s="236">
        <v>12</v>
      </c>
      <c r="EO10" s="236"/>
      <c r="EP10" s="236">
        <v>2</v>
      </c>
      <c r="EQ10" s="236">
        <v>3</v>
      </c>
      <c r="ER10" s="236">
        <v>4</v>
      </c>
      <c r="ES10" s="236">
        <v>5</v>
      </c>
      <c r="ET10" s="236">
        <v>6</v>
      </c>
      <c r="EU10" s="236">
        <v>7</v>
      </c>
      <c r="EV10" s="236">
        <v>8</v>
      </c>
      <c r="EW10" s="236">
        <v>9</v>
      </c>
      <c r="EX10" s="236">
        <v>10</v>
      </c>
      <c r="EY10" s="236">
        <v>11</v>
      </c>
      <c r="EZ10" s="236">
        <v>12</v>
      </c>
      <c r="FA10" s="236">
        <v>1</v>
      </c>
      <c r="FB10" s="236">
        <v>2</v>
      </c>
      <c r="FC10" s="236">
        <v>3</v>
      </c>
      <c r="FD10" s="236">
        <v>4</v>
      </c>
      <c r="FE10" s="236">
        <v>5</v>
      </c>
      <c r="FF10" s="236">
        <v>6</v>
      </c>
      <c r="FG10" s="236">
        <v>7</v>
      </c>
      <c r="FH10" s="236">
        <v>8</v>
      </c>
      <c r="FI10" s="236">
        <v>9</v>
      </c>
      <c r="FJ10" s="236">
        <v>10</v>
      </c>
      <c r="FK10" s="236">
        <v>11</v>
      </c>
      <c r="FL10" s="236">
        <v>12</v>
      </c>
    </row>
    <row r="11" spans="1:2601">
      <c r="A11" s="174" t="s">
        <v>311</v>
      </c>
      <c r="B11" s="148"/>
      <c r="CS11" s="237">
        <v>2020</v>
      </c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57">
        <v>2021</v>
      </c>
      <c r="DF11" s="238"/>
      <c r="DG11" s="238"/>
      <c r="DH11" s="238"/>
      <c r="DI11" s="238"/>
      <c r="DJ11" s="238"/>
      <c r="DK11" s="238"/>
      <c r="DL11" s="238"/>
      <c r="DM11" s="238"/>
      <c r="DN11" s="238"/>
      <c r="DO11" s="238"/>
      <c r="DP11" s="71"/>
      <c r="DQ11" s="71">
        <v>2022</v>
      </c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C11" s="71">
        <v>2023</v>
      </c>
      <c r="ED11" s="238"/>
      <c r="EE11" s="238"/>
      <c r="EF11" s="238"/>
      <c r="EG11" s="238"/>
      <c r="EH11" s="238"/>
      <c r="EI11" s="238"/>
      <c r="EJ11" s="238"/>
      <c r="EK11" s="238"/>
      <c r="EL11" s="238"/>
      <c r="EM11" s="238"/>
      <c r="EN11" s="238"/>
      <c r="EO11" s="71">
        <v>2024</v>
      </c>
      <c r="EP11" s="69"/>
      <c r="EQ11" s="69"/>
      <c r="ER11" s="69"/>
      <c r="ES11" s="69"/>
      <c r="FA11" s="71">
        <v>2025</v>
      </c>
    </row>
    <row r="12" spans="1:2601">
      <c r="A12" s="177" t="s">
        <v>499</v>
      </c>
      <c r="B12" s="148"/>
      <c r="CS12" s="148"/>
      <c r="CT12" s="148"/>
      <c r="CU12" s="148">
        <v>3</v>
      </c>
      <c r="CV12" s="148"/>
      <c r="CW12" s="148"/>
      <c r="CX12" s="148">
        <v>6</v>
      </c>
      <c r="CY12" s="148"/>
      <c r="CZ12" s="148"/>
      <c r="DA12" s="148">
        <v>9</v>
      </c>
      <c r="DB12" s="148"/>
      <c r="DC12" s="148"/>
      <c r="DD12" s="148">
        <v>12</v>
      </c>
      <c r="DE12" s="258"/>
      <c r="DF12" s="239" t="s">
        <v>4</v>
      </c>
      <c r="DG12" s="237"/>
      <c r="DH12" s="237"/>
      <c r="DI12" s="239" t="s">
        <v>1</v>
      </c>
      <c r="DJ12" s="237"/>
      <c r="DK12" s="237"/>
      <c r="DL12" s="239" t="s">
        <v>2</v>
      </c>
      <c r="DM12" s="237"/>
      <c r="DN12" s="237"/>
      <c r="DO12" s="239" t="s">
        <v>3</v>
      </c>
      <c r="DP12" s="237"/>
      <c r="DQ12" s="71"/>
      <c r="DR12" s="239" t="s">
        <v>4</v>
      </c>
      <c r="DS12" s="237"/>
      <c r="DT12" s="237"/>
      <c r="DU12" s="239" t="s">
        <v>1</v>
      </c>
      <c r="DV12" s="237"/>
      <c r="DW12" s="237"/>
      <c r="DX12" s="239" t="s">
        <v>2</v>
      </c>
      <c r="DY12" s="237"/>
      <c r="DZ12" s="237"/>
      <c r="EA12" s="239" t="s">
        <v>3</v>
      </c>
      <c r="EB12" s="237"/>
      <c r="EC12" s="240"/>
      <c r="ED12" s="239" t="s">
        <v>4</v>
      </c>
      <c r="EE12" s="237"/>
      <c r="EF12" s="237"/>
      <c r="EG12" s="239" t="s">
        <v>1</v>
      </c>
      <c r="EH12" s="237"/>
      <c r="EI12" s="237"/>
      <c r="EJ12" s="239" t="s">
        <v>2</v>
      </c>
      <c r="EK12" s="237"/>
      <c r="EL12" s="237"/>
      <c r="EM12" s="239" t="s">
        <v>3</v>
      </c>
      <c r="EN12" s="237"/>
      <c r="EO12" s="240"/>
      <c r="EP12" s="239" t="s">
        <v>4</v>
      </c>
      <c r="EQ12" s="237"/>
      <c r="ER12" s="237"/>
      <c r="ES12" s="239" t="s">
        <v>1</v>
      </c>
      <c r="ET12" s="237"/>
      <c r="EU12" s="237"/>
      <c r="EV12" s="239" t="s">
        <v>2</v>
      </c>
      <c r="EW12" s="237"/>
      <c r="EX12" s="237"/>
      <c r="EY12" s="239" t="s">
        <v>3</v>
      </c>
      <c r="FA12" s="237"/>
      <c r="FB12" s="239" t="s">
        <v>4</v>
      </c>
      <c r="FD12" t="s">
        <v>491</v>
      </c>
    </row>
    <row r="13" spans="1:2601" ht="15.75" customHeight="1">
      <c r="A13" s="178" t="s">
        <v>296</v>
      </c>
      <c r="B13" s="65"/>
      <c r="CS13" s="241">
        <v>2751.57</v>
      </c>
      <c r="CT13" s="241">
        <v>2762.71</v>
      </c>
      <c r="CU13" s="241">
        <v>2777.74</v>
      </c>
      <c r="CV13" s="241">
        <v>2788.91</v>
      </c>
      <c r="CW13" s="241">
        <v>2805.97</v>
      </c>
      <c r="CX13" s="241">
        <v>2823.89</v>
      </c>
      <c r="CY13" s="241">
        <v>2844.7</v>
      </c>
      <c r="CZ13" s="241">
        <v>2852.94</v>
      </c>
      <c r="DA13" s="241">
        <v>2854.72</v>
      </c>
      <c r="DB13" s="241">
        <v>2851.99</v>
      </c>
      <c r="DC13" s="241">
        <v>2849.66</v>
      </c>
      <c r="DD13" s="241">
        <v>2849.89</v>
      </c>
      <c r="DE13" s="259">
        <f>DE17/CS13-1</f>
        <v>3.5705070196288213E-2</v>
      </c>
      <c r="DF13" s="217">
        <f t="shared" ref="DE13:DP16" si="205">DF17/CT13-1</f>
        <v>3.1497677052032547E-2</v>
      </c>
      <c r="DG13" s="217">
        <f t="shared" si="205"/>
        <v>2.5883697472831146E-2</v>
      </c>
      <c r="DH13" s="217">
        <f t="shared" si="205"/>
        <v>2.1864684182579142E-2</v>
      </c>
      <c r="DI13" s="217">
        <f t="shared" si="205"/>
        <v>1.5538833273342378E-2</v>
      </c>
      <c r="DJ13" s="217">
        <f t="shared" si="205"/>
        <v>8.933598688334099E-3</v>
      </c>
      <c r="DK13" s="217">
        <f t="shared" si="205"/>
        <v>1.502599375837077E-3</v>
      </c>
      <c r="DL13" s="217">
        <f t="shared" si="205"/>
        <v>-1.4133745284768962E-3</v>
      </c>
      <c r="DM13" s="217">
        <f t="shared" si="205"/>
        <v>-2.0239208303186595E-3</v>
      </c>
      <c r="DN13" s="217">
        <f t="shared" si="205"/>
        <v>-1.0597445826879826E-3</v>
      </c>
      <c r="DO13" s="217">
        <f t="shared" si="205"/>
        <v>-2.3511576819679192E-4</v>
      </c>
      <c r="DP13" s="217">
        <f t="shared" si="205"/>
        <v>-3.2473342671246463E-4</v>
      </c>
      <c r="DQ13" s="310">
        <f t="shared" ref="DQ13:ES16" si="206">DQ17/DE17-1</f>
        <v>-1.6082915323745173E-4</v>
      </c>
      <c r="DR13" s="310">
        <f t="shared" si="206"/>
        <v>2.6105247422096856E-3</v>
      </c>
      <c r="DS13" s="310">
        <f t="shared" si="206"/>
        <v>1.8315243849139407E-2</v>
      </c>
      <c r="DT13" s="310">
        <f>DT17/DH17-1</f>
        <v>6.7353152061724986E-2</v>
      </c>
      <c r="DU13" s="310">
        <f t="shared" si="206"/>
        <v>9.1468887993733539E-2</v>
      </c>
      <c r="DV13" s="310">
        <f t="shared" si="206"/>
        <v>9.6569025320998314E-2</v>
      </c>
      <c r="DW13" s="310">
        <f t="shared" si="206"/>
        <v>0.10672412528952968</v>
      </c>
      <c r="DX13" s="310">
        <f t="shared" si="206"/>
        <v>0.11822536022074792</v>
      </c>
      <c r="DY13" s="310">
        <f t="shared" si="206"/>
        <v>0.14326768483295149</v>
      </c>
      <c r="DZ13" s="310">
        <f t="shared" si="206"/>
        <v>0.18284802247497511</v>
      </c>
      <c r="EA13" s="310">
        <f t="shared" si="206"/>
        <v>0.19566349244235082</v>
      </c>
      <c r="EB13" s="310">
        <f t="shared" si="206"/>
        <v>0.20439797972624074</v>
      </c>
      <c r="EC13" s="310">
        <f t="shared" si="206"/>
        <v>0.21684070737073324</v>
      </c>
      <c r="ED13" s="310">
        <f t="shared" si="206"/>
        <v>0.22781030003792324</v>
      </c>
      <c r="EE13" s="310">
        <f t="shared" si="206"/>
        <v>0.21474254647459157</v>
      </c>
      <c r="EF13" s="310">
        <f t="shared" si="206"/>
        <v>0.14949002474851114</v>
      </c>
      <c r="EG13" s="310">
        <f t="shared" si="206"/>
        <v>0.11284151998693726</v>
      </c>
      <c r="EH13" s="310">
        <f t="shared" si="206"/>
        <v>0.10050697969285882</v>
      </c>
      <c r="EI13" s="310">
        <f t="shared" si="206"/>
        <v>9.1760779219028477E-2</v>
      </c>
      <c r="EJ13" s="310">
        <f t="shared" si="206"/>
        <v>8.9228456653998478E-2</v>
      </c>
      <c r="EK13" s="310">
        <f t="shared" si="206"/>
        <v>3.8024780043204531E-2</v>
      </c>
      <c r="EL13" s="310">
        <f t="shared" si="206"/>
        <v>2.8541366477215835E-2</v>
      </c>
      <c r="EM13" s="310">
        <f t="shared" si="206"/>
        <v>1.0042622432903547E-2</v>
      </c>
      <c r="EN13" s="310">
        <f t="shared" si="206"/>
        <v>-2.9375690338609983E-3</v>
      </c>
      <c r="EO13" s="310">
        <f t="shared" si="206"/>
        <v>-1.7258817633076906E-2</v>
      </c>
      <c r="EP13" s="310">
        <f t="shared" si="206"/>
        <v>-3.3128871441115981E-2</v>
      </c>
      <c r="EQ13" s="310">
        <f t="shared" si="206"/>
        <v>-4.2199393213210423E-2</v>
      </c>
      <c r="ER13" s="310">
        <f t="shared" si="206"/>
        <v>-3.4328967607713756E-2</v>
      </c>
      <c r="ES13" s="310">
        <f>ES17/EG17-1</f>
        <v>-2.3109424901474829E-2</v>
      </c>
      <c r="ET13" s="310">
        <f>ET17/EH17-1</f>
        <v>-1.6623804520652041E-2</v>
      </c>
      <c r="EU13" s="310">
        <f t="shared" ref="EU13" si="207">EU17/EI17-1</f>
        <v>-1.7864453281197679E-2</v>
      </c>
      <c r="EV13" s="310">
        <f>EV17/EJ17-1</f>
        <v>-2.5649393324026937E-2</v>
      </c>
      <c r="EW13" s="310">
        <f t="shared" ref="EW13" si="208">EW17/EK17-1</f>
        <v>0</v>
      </c>
      <c r="EX13" s="310">
        <f>EX17/EL17-1</f>
        <v>-2.4558846682993796E-2</v>
      </c>
      <c r="EY13" s="310">
        <f>EY17/EM17-1</f>
        <v>-8.1007702049034069E-3</v>
      </c>
      <c r="EZ13" s="310">
        <f t="shared" ref="EZ13:FA16" si="209">EZ17/EN17-1</f>
        <v>-9.575965104824391E-4</v>
      </c>
      <c r="FA13" s="310">
        <f>FA17/EO17-1</f>
        <v>7.1585402831637612E-3</v>
      </c>
      <c r="FB13" s="310">
        <f t="shared" ref="FB13:FD16" si="210">FB17/EP17-1</f>
        <v>1.9841428368209346E-2</v>
      </c>
      <c r="FC13" s="310">
        <f t="shared" si="210"/>
        <v>2.9404817335423772E-2</v>
      </c>
      <c r="FD13" s="310">
        <f t="shared" si="210"/>
        <v>4.8886679339714689E-2</v>
      </c>
      <c r="FE13" s="310">
        <f>FE17/ES17-1</f>
        <v>5.6657760006280755E-2</v>
      </c>
    </row>
    <row r="14" spans="1:2601">
      <c r="A14" s="179" t="s">
        <v>297</v>
      </c>
      <c r="B14" s="65"/>
      <c r="CS14" s="242">
        <v>3034.57</v>
      </c>
      <c r="CT14" s="242">
        <v>3039.26</v>
      </c>
      <c r="CU14" s="242">
        <v>3054.54</v>
      </c>
      <c r="CV14" s="242">
        <v>3035.31</v>
      </c>
      <c r="CW14" s="242">
        <v>3115.89</v>
      </c>
      <c r="CX14" s="242">
        <v>3169.39</v>
      </c>
      <c r="CY14" s="242">
        <v>3372.39</v>
      </c>
      <c r="CZ14" s="242">
        <v>3392.86</v>
      </c>
      <c r="DA14" s="242">
        <v>3349.16</v>
      </c>
      <c r="DB14" s="242">
        <v>3329.84</v>
      </c>
      <c r="DC14" s="242">
        <v>3412.18</v>
      </c>
      <c r="DD14" s="242">
        <v>3504.51</v>
      </c>
      <c r="DE14" s="259">
        <f>DE18/CS14-1</f>
        <v>0.14330415841453625</v>
      </c>
      <c r="DF14" s="217">
        <f t="shared" si="205"/>
        <v>0.13428372626716256</v>
      </c>
      <c r="DG14" s="217">
        <f t="shared" si="205"/>
        <v>0.11053591167127097</v>
      </c>
      <c r="DH14" s="217">
        <f t="shared" si="205"/>
        <v>0.12282360855159036</v>
      </c>
      <c r="DI14" s="217">
        <f t="shared" si="205"/>
        <v>0.11018473052643074</v>
      </c>
      <c r="DJ14" s="217">
        <f t="shared" si="205"/>
        <v>8.2337926225551472E-2</v>
      </c>
      <c r="DK14" s="217">
        <f t="shared" si="205"/>
        <v>-1.7493363592124833E-3</v>
      </c>
      <c r="DL14" s="217">
        <f t="shared" si="205"/>
        <v>-1.1510669732641921E-2</v>
      </c>
      <c r="DM14" s="217">
        <f t="shared" si="205"/>
        <v>1.4958974787708801E-3</v>
      </c>
      <c r="DN14" s="217">
        <f t="shared" si="205"/>
        <v>-7.3052273067888418E-3</v>
      </c>
      <c r="DO14" s="217">
        <f t="shared" si="205"/>
        <v>-4.6717494387752079E-2</v>
      </c>
      <c r="DP14" s="217">
        <f t="shared" si="205"/>
        <v>-8.1269564076005052E-2</v>
      </c>
      <c r="DQ14" s="310">
        <f t="shared" si="206"/>
        <v>-7.0156123129999193E-2</v>
      </c>
      <c r="DR14" s="310">
        <f t="shared" si="206"/>
        <v>-6.0254632409474373E-2</v>
      </c>
      <c r="DS14" s="310">
        <f t="shared" si="206"/>
        <v>-5.6868291046188291E-2</v>
      </c>
      <c r="DT14" s="310">
        <f t="shared" si="206"/>
        <v>-3.3806711006562629E-2</v>
      </c>
      <c r="DU14" s="310">
        <f t="shared" si="206"/>
        <v>-4.940307174659031E-2</v>
      </c>
      <c r="DV14" s="310">
        <f t="shared" si="206"/>
        <v>-3.699067529824196E-2</v>
      </c>
      <c r="DW14" s="310">
        <f t="shared" si="206"/>
        <v>-4.1451528900109169E-2</v>
      </c>
      <c r="DX14" s="310">
        <f t="shared" si="206"/>
        <v>-3.7941397461025095E-2</v>
      </c>
      <c r="DY14" s="310">
        <f t="shared" si="206"/>
        <v>-3.7518697892202968E-2</v>
      </c>
      <c r="DZ14" s="310">
        <f t="shared" si="206"/>
        <v>3.0481528631587373E-3</v>
      </c>
      <c r="EA14" s="310">
        <f t="shared" si="206"/>
        <v>6.6601497332644755E-2</v>
      </c>
      <c r="EB14" s="310">
        <f t="shared" si="206"/>
        <v>0.12758420260982617</v>
      </c>
      <c r="EC14" s="310">
        <f t="shared" si="206"/>
        <v>0.15826320716070352</v>
      </c>
      <c r="ED14" s="310">
        <f t="shared" si="206"/>
        <v>0.16192809490313609</v>
      </c>
      <c r="EE14" s="310">
        <f t="shared" si="206"/>
        <v>0.18121141874450886</v>
      </c>
      <c r="EF14" s="310">
        <f t="shared" si="206"/>
        <v>0.16418884436950987</v>
      </c>
      <c r="EG14" s="310">
        <f t="shared" si="206"/>
        <v>0.14446665806873638</v>
      </c>
      <c r="EH14" s="310">
        <f t="shared" si="206"/>
        <v>0.1284121150897195</v>
      </c>
      <c r="EI14" s="310">
        <f t="shared" si="206"/>
        <v>0.17862040928424761</v>
      </c>
      <c r="EJ14" s="310">
        <f t="shared" si="206"/>
        <v>0.17357277906742197</v>
      </c>
      <c r="EK14" s="310">
        <f t="shared" si="206"/>
        <v>0.16276511963496931</v>
      </c>
      <c r="EL14" s="310">
        <f t="shared" si="206"/>
        <v>0.11703582210451624</v>
      </c>
      <c r="EM14" s="310">
        <f t="shared" si="206"/>
        <v>7.1742657563799384E-2</v>
      </c>
      <c r="EN14" s="310">
        <f t="shared" si="206"/>
        <v>2.7428209077265731E-2</v>
      </c>
      <c r="EO14" s="310">
        <f t="shared" si="206"/>
        <v>-5.2922487927457018E-3</v>
      </c>
      <c r="EP14" s="310">
        <f t="shared" si="206"/>
        <v>-2.7250070438128882E-2</v>
      </c>
      <c r="EQ14" s="310">
        <f t="shared" si="206"/>
        <v>-2.9270255618680574E-2</v>
      </c>
      <c r="ER14" s="310">
        <f t="shared" si="206"/>
        <v>-5.4789429179225579E-2</v>
      </c>
      <c r="ES14" s="310">
        <f t="shared" si="206"/>
        <v>-2.9480830406596326E-2</v>
      </c>
      <c r="ET14" s="310">
        <f t="shared" ref="ET14:ET16" si="211">ET18/EH18-1</f>
        <v>-2.3512415351708449E-2</v>
      </c>
      <c r="EU14" s="310">
        <f>EU18/EI18-1</f>
        <v>-3.6675461677527776E-2</v>
      </c>
      <c r="EV14" s="310">
        <f>EV18/EJ18-1</f>
        <v>-1.6508566179654571E-2</v>
      </c>
      <c r="EW14" s="310">
        <f t="shared" ref="EW14:EX16" si="212">EW18/EK18-1</f>
        <v>0</v>
      </c>
      <c r="EX14" s="310">
        <f t="shared" si="212"/>
        <v>1.3541142996003064E-2</v>
      </c>
      <c r="EY14" s="310">
        <f t="shared" ref="EY14:EY16" si="213">EY18/EM18-1</f>
        <v>-2.3601738267825523E-2</v>
      </c>
      <c r="EZ14" s="310">
        <f t="shared" si="209"/>
        <v>-4.0346664618442718E-2</v>
      </c>
      <c r="FA14" s="310">
        <f t="shared" si="209"/>
        <v>-4.4312663018062137E-2</v>
      </c>
      <c r="FB14" s="310">
        <f t="shared" si="210"/>
        <v>-1.646430728421433E-2</v>
      </c>
      <c r="FC14" s="310">
        <f t="shared" si="210"/>
        <v>2.6794198981593187E-2</v>
      </c>
      <c r="FD14" s="310">
        <f t="shared" si="210"/>
        <v>9.8036903598121894E-2</v>
      </c>
      <c r="FE14" s="310">
        <f t="shared" ref="FE14:FE16" si="214">FE18/ES18-1</f>
        <v>0.10369928801928485</v>
      </c>
    </row>
    <row r="15" spans="1:2601" ht="14.25" customHeight="1">
      <c r="A15" s="179" t="s">
        <v>298</v>
      </c>
      <c r="B15" s="65"/>
      <c r="CS15" s="243">
        <v>43.61</v>
      </c>
      <c r="CT15" s="243">
        <v>41.16</v>
      </c>
      <c r="CU15" s="243">
        <v>35.369999999999997</v>
      </c>
      <c r="CV15" s="243">
        <v>38.369999999999997</v>
      </c>
      <c r="CW15" s="243">
        <v>39.64</v>
      </c>
      <c r="CX15" s="243">
        <v>40.07</v>
      </c>
      <c r="CY15" s="243">
        <v>38.590000000000003</v>
      </c>
      <c r="CZ15" s="243">
        <v>38.68</v>
      </c>
      <c r="DA15" s="243">
        <v>36.24</v>
      </c>
      <c r="DB15" s="243">
        <v>35.950000000000003</v>
      </c>
      <c r="DC15" s="243">
        <v>37.4</v>
      </c>
      <c r="DD15" s="243">
        <v>38.11</v>
      </c>
      <c r="DE15" s="259">
        <f t="shared" si="205"/>
        <v>-0.12067186425131837</v>
      </c>
      <c r="DF15" s="217">
        <f t="shared" si="205"/>
        <v>-6.8551480742673032E-2</v>
      </c>
      <c r="DG15" s="217">
        <f t="shared" si="205"/>
        <v>8.2414475544246413E-2</v>
      </c>
      <c r="DH15" s="217">
        <f t="shared" si="205"/>
        <v>-2.3929679910915103E-2</v>
      </c>
      <c r="DI15" s="217">
        <f t="shared" si="205"/>
        <v>-2.8670534813319604E-2</v>
      </c>
      <c r="DJ15" s="217">
        <f t="shared" si="205"/>
        <v>-1.9902670326927829E-2</v>
      </c>
      <c r="DK15" s="217">
        <f t="shared" si="205"/>
        <v>-2.3034176960046171E-4</v>
      </c>
      <c r="DL15" s="217">
        <f t="shared" si="205"/>
        <v>1.1281376327911818E-3</v>
      </c>
      <c r="DM15" s="217">
        <f t="shared" si="205"/>
        <v>7.8516957656030728E-2</v>
      </c>
      <c r="DN15" s="217">
        <f t="shared" si="205"/>
        <v>0.11012649844360545</v>
      </c>
      <c r="DO15" s="217">
        <f t="shared" si="205"/>
        <v>4.9719251336898029E-2</v>
      </c>
      <c r="DP15" s="217">
        <f t="shared" si="205"/>
        <v>1.3382314353188152E-2</v>
      </c>
      <c r="DQ15" s="310">
        <f t="shared" si="206"/>
        <v>-2.7291156373886793E-2</v>
      </c>
      <c r="DR15" s="310">
        <f t="shared" si="206"/>
        <v>-5.0253930491928278E-2</v>
      </c>
      <c r="DS15" s="310">
        <f t="shared" si="206"/>
        <v>-0.27288161753356988</v>
      </c>
      <c r="DT15" s="310">
        <f t="shared" si="206"/>
        <v>1.8425983399161128E-2</v>
      </c>
      <c r="DU15" s="310">
        <f t="shared" si="206"/>
        <v>0.2555056978291228</v>
      </c>
      <c r="DV15" s="310">
        <f t="shared" si="206"/>
        <v>0.40985422369342395</v>
      </c>
      <c r="DW15" s="310">
        <f t="shared" si="206"/>
        <v>0.40799146099127337</v>
      </c>
      <c r="DX15" s="310">
        <f t="shared" si="206"/>
        <v>0.35859051880764503</v>
      </c>
      <c r="DY15" s="310">
        <f t="shared" si="206"/>
        <v>0.39397357770851693</v>
      </c>
      <c r="DZ15" s="310">
        <f t="shared" si="206"/>
        <v>0.37246596427591272</v>
      </c>
      <c r="EA15" s="310">
        <f t="shared" si="206"/>
        <v>0.4234953141459854</v>
      </c>
      <c r="EB15" s="310">
        <f t="shared" si="206"/>
        <v>0.35545362629774879</v>
      </c>
      <c r="EC15" s="310">
        <f t="shared" si="206"/>
        <v>0.33445288817295138</v>
      </c>
      <c r="ED15" s="310">
        <f t="shared" si="206"/>
        <v>0.32216478190630071</v>
      </c>
      <c r="EE15" s="310">
        <f t="shared" si="206"/>
        <v>0.66167562007086489</v>
      </c>
      <c r="EF15" s="310">
        <f t="shared" si="206"/>
        <v>0.1291124622337636</v>
      </c>
      <c r="EG15" s="310">
        <f t="shared" si="206"/>
        <v>-9.5085878467241036E-2</v>
      </c>
      <c r="EH15" s="310">
        <f t="shared" si="206"/>
        <v>-0.25831990598057941</v>
      </c>
      <c r="EI15" s="310">
        <f t="shared" si="206"/>
        <v>-0.30124834608525575</v>
      </c>
      <c r="EJ15" s="310">
        <f t="shared" si="206"/>
        <v>-0.30887919207946979</v>
      </c>
      <c r="EK15" s="310">
        <f t="shared" si="206"/>
        <v>-0.32039576269334746</v>
      </c>
      <c r="EL15" s="310">
        <f t="shared" si="206"/>
        <v>-0.3452466855031513</v>
      </c>
      <c r="EM15" s="310">
        <f t="shared" si="206"/>
        <v>-0.31762951601908684</v>
      </c>
      <c r="EN15" s="310">
        <f t="shared" si="206"/>
        <v>-0.28142863640498528</v>
      </c>
      <c r="EO15" s="310">
        <f t="shared" si="206"/>
        <v>-0.23320670635935248</v>
      </c>
      <c r="EP15" s="310">
        <f t="shared" si="206"/>
        <v>-0.23108245155299234</v>
      </c>
      <c r="EQ15" s="310">
        <f t="shared" si="206"/>
        <v>-0.20470884185287797</v>
      </c>
      <c r="ER15" s="310">
        <f t="shared" si="206"/>
        <v>-0.15743411616073655</v>
      </c>
      <c r="ES15" s="310">
        <f t="shared" si="206"/>
        <v>-0.14977912668072002</v>
      </c>
      <c r="ET15" s="310">
        <f t="shared" si="211"/>
        <v>-6.2401359273784651E-2</v>
      </c>
      <c r="EU15" s="310">
        <f t="shared" ref="EU15:EV16" si="215">EU19/EI19-1</f>
        <v>2.2209742891114548E-2</v>
      </c>
      <c r="EV15" s="310">
        <f t="shared" si="215"/>
        <v>4.1104058389145548E-2</v>
      </c>
      <c r="EW15" s="310">
        <f t="shared" si="212"/>
        <v>0</v>
      </c>
      <c r="EX15" s="310">
        <f t="shared" si="212"/>
        <v>3.2464514758407947E-2</v>
      </c>
      <c r="EY15" s="310">
        <f t="shared" si="213"/>
        <v>-0.10900191051783747</v>
      </c>
      <c r="EZ15" s="310">
        <f t="shared" si="209"/>
        <v>-0.11500457379150986</v>
      </c>
      <c r="FA15" s="310">
        <f t="shared" si="209"/>
        <v>-0.11892342503275011</v>
      </c>
      <c r="FB15" s="310">
        <f t="shared" si="210"/>
        <v>1.4722766259201769E-2</v>
      </c>
      <c r="FC15" s="310">
        <f t="shared" si="210"/>
        <v>0.10462810763100472</v>
      </c>
      <c r="FD15" s="310">
        <f t="shared" si="210"/>
        <v>0.17217837905549271</v>
      </c>
      <c r="FE15" s="310">
        <f t="shared" si="214"/>
        <v>0.19180191630817345</v>
      </c>
    </row>
    <row r="16" spans="1:2601" ht="14.25" customHeight="1">
      <c r="A16" s="179" t="s">
        <v>299</v>
      </c>
      <c r="B16" s="65"/>
      <c r="CS16" s="244">
        <v>396.67</v>
      </c>
      <c r="CT16" s="244">
        <v>394.75</v>
      </c>
      <c r="CU16" s="244">
        <v>391.62</v>
      </c>
      <c r="CV16" s="244">
        <v>395.38</v>
      </c>
      <c r="CW16" s="244">
        <v>392.59</v>
      </c>
      <c r="CX16" s="244">
        <v>399.52</v>
      </c>
      <c r="CY16" s="244">
        <v>407.72</v>
      </c>
      <c r="CZ16" s="244">
        <v>416.06</v>
      </c>
      <c r="DA16" s="244">
        <v>419.28</v>
      </c>
      <c r="DB16" s="244">
        <v>425.88</v>
      </c>
      <c r="DC16" s="244">
        <v>432.74</v>
      </c>
      <c r="DD16" s="244">
        <v>436.23</v>
      </c>
      <c r="DE16" s="259">
        <f t="shared" si="205"/>
        <v>0.11051503768875914</v>
      </c>
      <c r="DF16" s="217">
        <f t="shared" si="205"/>
        <v>0.11762274590846955</v>
      </c>
      <c r="DG16" s="217">
        <f t="shared" si="205"/>
        <v>0.11794016463083423</v>
      </c>
      <c r="DH16" s="217">
        <f t="shared" si="205"/>
        <v>0.10529341163161798</v>
      </c>
      <c r="DI16" s="217">
        <f t="shared" si="205"/>
        <v>0.12838839501770294</v>
      </c>
      <c r="DJ16" s="217">
        <f t="shared" si="205"/>
        <v>0.10955897076491805</v>
      </c>
      <c r="DK16" s="217">
        <f t="shared" si="205"/>
        <v>7.8915813684772518E-2</v>
      </c>
      <c r="DL16" s="217">
        <f t="shared" si="205"/>
        <v>5.7327832961155067E-2</v>
      </c>
      <c r="DM16" s="217">
        <f t="shared" si="205"/>
        <v>5.2266005793481396E-2</v>
      </c>
      <c r="DN16" s="217">
        <f t="shared" si="205"/>
        <v>4.1858426473811106E-2</v>
      </c>
      <c r="DO16" s="217">
        <f t="shared" si="205"/>
        <v>3.03785182788745E-2</v>
      </c>
      <c r="DP16" s="217">
        <f t="shared" si="205"/>
        <v>2.5567204956517653E-2</v>
      </c>
      <c r="DQ16" s="310">
        <f t="shared" si="206"/>
        <v>1.7716774615627484E-2</v>
      </c>
      <c r="DR16" s="310">
        <f t="shared" si="206"/>
        <v>2.1156176086382095E-2</v>
      </c>
      <c r="DS16" s="310">
        <f t="shared" si="206"/>
        <v>4.4409283028976176E-2</v>
      </c>
      <c r="DT16" s="310">
        <f t="shared" si="206"/>
        <v>8.3113421440735635E-2</v>
      </c>
      <c r="DU16" s="310">
        <f t="shared" si="206"/>
        <v>4.7918974482313859E-2</v>
      </c>
      <c r="DV16" s="310">
        <f t="shared" si="206"/>
        <v>5.3131013262168514E-2</v>
      </c>
      <c r="DW16" s="310">
        <f t="shared" si="206"/>
        <v>6.4491318646345608E-2</v>
      </c>
      <c r="DX16" s="310">
        <f t="shared" si="206"/>
        <v>6.4030439445778464E-2</v>
      </c>
      <c r="DY16" s="310">
        <f t="shared" si="206"/>
        <v>5.3521074521933221E-2</v>
      </c>
      <c r="DZ16" s="310">
        <f t="shared" si="206"/>
        <v>5.3991053720604532E-2</v>
      </c>
      <c r="EA16" s="310">
        <f t="shared" si="206"/>
        <v>7.11781337232682E-2</v>
      </c>
      <c r="EB16" s="310">
        <f t="shared" si="206"/>
        <v>0.10137183989068133</v>
      </c>
      <c r="EC16" s="310">
        <f t="shared" si="206"/>
        <v>0.13848274278448414</v>
      </c>
      <c r="ED16" s="310">
        <f t="shared" si="206"/>
        <v>0.14047313142075235</v>
      </c>
      <c r="EE16" s="310">
        <f t="shared" si="206"/>
        <v>0.11840338147683105</v>
      </c>
      <c r="EF16" s="310">
        <f t="shared" si="206"/>
        <v>7.2455678985269723E-2</v>
      </c>
      <c r="EG16" s="310">
        <f t="shared" si="206"/>
        <v>6.7170679275241119E-2</v>
      </c>
      <c r="EH16" s="310">
        <f t="shared" si="206"/>
        <v>2.782175346107385E-2</v>
      </c>
      <c r="EI16" s="310">
        <f t="shared" si="206"/>
        <v>2.2214985104587859E-2</v>
      </c>
      <c r="EJ16" s="310">
        <f t="shared" si="206"/>
        <v>2.2151566576845472E-2</v>
      </c>
      <c r="EK16" s="310">
        <f t="shared" si="206"/>
        <v>2.7619975248317497E-2</v>
      </c>
      <c r="EL16" s="310">
        <f t="shared" si="206"/>
        <v>1.5546405021118481E-2</v>
      </c>
      <c r="EM16" s="310">
        <f t="shared" si="206"/>
        <v>-2.8593960772037574E-3</v>
      </c>
      <c r="EN16" s="310">
        <f t="shared" si="206"/>
        <v>-2.8380836226158168E-2</v>
      </c>
      <c r="EO16" s="310">
        <f t="shared" si="206"/>
        <v>-6.9101437297783952E-2</v>
      </c>
      <c r="EP16" s="310">
        <f t="shared" si="206"/>
        <v>-8.2291825278976161E-2</v>
      </c>
      <c r="EQ16" s="310">
        <f t="shared" si="206"/>
        <v>-8.3418558493376649E-2</v>
      </c>
      <c r="ER16" s="310">
        <f t="shared" si="206"/>
        <v>-8.113905171790059E-2</v>
      </c>
      <c r="ES16" s="310">
        <f t="shared" si="206"/>
        <v>-5.6540281459956265E-2</v>
      </c>
      <c r="ET16" s="310">
        <f t="shared" si="211"/>
        <v>-2.8721263236869743E-2</v>
      </c>
      <c r="EU16" s="310">
        <f t="shared" si="215"/>
        <v>-2.7406399288815275E-2</v>
      </c>
      <c r="EV16" s="310">
        <f t="shared" si="215"/>
        <v>-1.203338427480638E-2</v>
      </c>
      <c r="EW16" s="310">
        <f t="shared" si="212"/>
        <v>0</v>
      </c>
      <c r="EX16" s="310">
        <f t="shared" si="212"/>
        <v>5.7100745969358435E-3</v>
      </c>
      <c r="EY16" s="310">
        <f t="shared" si="213"/>
        <v>-5.4899259204450601E-3</v>
      </c>
      <c r="EZ16" s="310">
        <f t="shared" si="209"/>
        <v>-1.9595686579150118E-2</v>
      </c>
      <c r="FA16" s="310">
        <f t="shared" si="209"/>
        <v>-1.0740673064320694E-2</v>
      </c>
      <c r="FB16" s="310">
        <f t="shared" si="210"/>
        <v>8.2934091733313231E-3</v>
      </c>
      <c r="FC16" s="310">
        <f t="shared" si="210"/>
        <v>2.2967268194839408E-2</v>
      </c>
      <c r="FD16" s="310">
        <f t="shared" si="210"/>
        <v>3.9994464838568833E-2</v>
      </c>
      <c r="FE16" s="310">
        <f t="shared" si="214"/>
        <v>5.925801300441691E-2</v>
      </c>
    </row>
    <row r="17" spans="1:196 2513:2513">
      <c r="A17" s="180" t="s">
        <v>296</v>
      </c>
      <c r="B17" s="65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526">
        <v>2849.815000000001</v>
      </c>
      <c r="DF17" s="526">
        <v>2849.7289473684209</v>
      </c>
      <c r="DG17" s="526">
        <v>2849.6381818181817</v>
      </c>
      <c r="DH17" s="526">
        <v>2849.8886363636366</v>
      </c>
      <c r="DI17" s="526">
        <v>2849.5715000000005</v>
      </c>
      <c r="DJ17" s="526">
        <v>2849.1174999999998</v>
      </c>
      <c r="DK17" s="526">
        <v>2848.9744444444436</v>
      </c>
      <c r="DL17" s="526">
        <v>2848.9077272727272</v>
      </c>
      <c r="DM17" s="526">
        <v>2848.9422727272727</v>
      </c>
      <c r="DN17" s="526">
        <v>2848.9676190476193</v>
      </c>
      <c r="DO17" s="526">
        <v>2848.9900000000002</v>
      </c>
      <c r="DP17" s="526">
        <v>2848.9645454545462</v>
      </c>
      <c r="DQ17" s="526">
        <v>2849.3566666666675</v>
      </c>
      <c r="DR17" s="526">
        <v>2857.1682352941175</v>
      </c>
      <c r="DS17" s="526">
        <v>2901.83</v>
      </c>
      <c r="DT17" s="526">
        <v>3041.8376190476188</v>
      </c>
      <c r="DU17" s="526">
        <v>3110.2186363636361</v>
      </c>
      <c r="DV17" s="526">
        <v>3124.2539999999995</v>
      </c>
      <c r="DW17" s="526">
        <v>3153.0287500000004</v>
      </c>
      <c r="DX17" s="526">
        <v>3185.7208695652175</v>
      </c>
      <c r="DY17" s="526">
        <v>3257.1036363636358</v>
      </c>
      <c r="DZ17" s="526">
        <v>3369.8957142857148</v>
      </c>
      <c r="EA17" s="526">
        <v>3406.4333333333334</v>
      </c>
      <c r="EB17" s="526">
        <v>3431.287142857143</v>
      </c>
      <c r="EC17" s="526">
        <v>3467.2131818181824</v>
      </c>
      <c r="ED17" s="526">
        <v>3508.0605882352938</v>
      </c>
      <c r="EE17" s="526">
        <v>3524.9763636363637</v>
      </c>
      <c r="EF17" s="526">
        <v>3496.5619999999994</v>
      </c>
      <c r="EG17" s="526">
        <v>3461.1804347826078</v>
      </c>
      <c r="EH17" s="526">
        <v>3438.2633333333324</v>
      </c>
      <c r="EI17" s="526">
        <v>3442.3531250000001</v>
      </c>
      <c r="EJ17" s="526">
        <v>3469.9778260869562</v>
      </c>
      <c r="EK17" s="526">
        <v>3380.9542857142847</v>
      </c>
      <c r="EL17" s="526">
        <v>3466.0771428571425</v>
      </c>
      <c r="EM17" s="526">
        <v>3440.6428571428573</v>
      </c>
      <c r="EN17" s="526">
        <v>3421.2075000000004</v>
      </c>
      <c r="EO17" s="526">
        <v>3407.3731818181823</v>
      </c>
      <c r="EP17" s="526">
        <v>3391.8425000000011</v>
      </c>
      <c r="EQ17" s="526">
        <v>3376.2245000000003</v>
      </c>
      <c r="ER17" s="526">
        <v>3376.5286363636365</v>
      </c>
      <c r="ES17" s="526">
        <v>3381.1945454545453</v>
      </c>
      <c r="ET17" s="526">
        <v>3381.1063157894737</v>
      </c>
      <c r="EU17" s="526">
        <v>3380.8573684210528</v>
      </c>
      <c r="EV17" s="526">
        <v>3380.9749999999999</v>
      </c>
      <c r="EW17" s="526">
        <v>3380.9542857142847</v>
      </c>
      <c r="EX17" s="526">
        <v>3380.9542857142847</v>
      </c>
      <c r="EY17" s="526">
        <v>3412.7710000000006</v>
      </c>
      <c r="EZ17" s="526">
        <v>3417.931363636364</v>
      </c>
      <c r="FA17" s="526">
        <v>3431.7649999999999</v>
      </c>
      <c r="FB17" s="526">
        <v>3459.1414999999993</v>
      </c>
      <c r="FC17" s="526">
        <v>3475.5017647058826</v>
      </c>
      <c r="FD17" s="526">
        <v>3541.5959090909096</v>
      </c>
      <c r="FE17" s="526">
        <v>3572.7654545454543</v>
      </c>
    </row>
    <row r="18" spans="1:196 2513:2513">
      <c r="A18" s="181" t="s">
        <v>300</v>
      </c>
      <c r="B18" s="65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526">
        <v>3469.4364999999998</v>
      </c>
      <c r="DF18" s="526">
        <v>3447.383157894737</v>
      </c>
      <c r="DG18" s="526">
        <v>3392.1763636363639</v>
      </c>
      <c r="DH18" s="526">
        <v>3408.1177272727277</v>
      </c>
      <c r="DI18" s="526">
        <v>3459.2135000000003</v>
      </c>
      <c r="DJ18" s="526">
        <v>3430.3510000000001</v>
      </c>
      <c r="DK18" s="526">
        <v>3366.4905555555551</v>
      </c>
      <c r="DL18" s="526">
        <v>3353.8059090909087</v>
      </c>
      <c r="DM18" s="526">
        <v>3354.17</v>
      </c>
      <c r="DN18" s="526">
        <v>3305.5147619047625</v>
      </c>
      <c r="DO18" s="526">
        <v>3252.7714999999998</v>
      </c>
      <c r="DP18" s="526">
        <v>3219.7</v>
      </c>
      <c r="DQ18" s="526">
        <v>3226.0342857142864</v>
      </c>
      <c r="DR18" s="526">
        <v>3239.6623529411768</v>
      </c>
      <c r="DS18" s="526">
        <v>3199.2690909090907</v>
      </c>
      <c r="DT18" s="526">
        <v>3292.9004761904757</v>
      </c>
      <c r="DU18" s="526">
        <v>3288.3177272727266</v>
      </c>
      <c r="DV18" s="526">
        <v>3303.4600000000005</v>
      </c>
      <c r="DW18" s="526">
        <v>3226.9443749999996</v>
      </c>
      <c r="DX18" s="526">
        <v>3226.5578260869561</v>
      </c>
      <c r="DY18" s="526">
        <v>3228.3259090909096</v>
      </c>
      <c r="DZ18" s="526">
        <v>3315.5904761904758</v>
      </c>
      <c r="EA18" s="526">
        <v>3469.4109523809525</v>
      </c>
      <c r="EB18" s="526">
        <v>3630.482857142857</v>
      </c>
      <c r="EC18" s="526">
        <v>3736.5968181818184</v>
      </c>
      <c r="ED18" s="526">
        <v>3764.2547058823525</v>
      </c>
      <c r="EE18" s="526">
        <v>3779.0131818181821</v>
      </c>
      <c r="EF18" s="526">
        <v>3833.5579999999986</v>
      </c>
      <c r="EG18" s="526">
        <v>3763.37</v>
      </c>
      <c r="EH18" s="526">
        <v>3727.6642857142856</v>
      </c>
      <c r="EI18" s="526">
        <v>3803.3424999999997</v>
      </c>
      <c r="EJ18" s="526">
        <v>3786.6004347826088</v>
      </c>
      <c r="EK18" s="526">
        <v>3753.7847619047625</v>
      </c>
      <c r="EL18" s="526">
        <v>3703.6333333333328</v>
      </c>
      <c r="EM18" s="526">
        <v>3718.315714285714</v>
      </c>
      <c r="EN18" s="526">
        <v>3730.0605000000005</v>
      </c>
      <c r="EO18" s="526">
        <v>3716.8218181818183</v>
      </c>
      <c r="EP18" s="526">
        <v>3661.6785000000004</v>
      </c>
      <c r="EQ18" s="526">
        <v>3668.4005000000006</v>
      </c>
      <c r="ER18" s="526">
        <v>3623.5195454545451</v>
      </c>
      <c r="ES18" s="526">
        <v>3652.4227272727276</v>
      </c>
      <c r="ET18" s="526">
        <v>3640.0178947368418</v>
      </c>
      <c r="EU18" s="526">
        <v>3663.8531578947373</v>
      </c>
      <c r="EV18" s="526">
        <v>3724.0890909090913</v>
      </c>
      <c r="EW18" s="526">
        <v>3753.7847619047625</v>
      </c>
      <c r="EX18" s="526">
        <v>3753.7847619047625</v>
      </c>
      <c r="EY18" s="526">
        <v>3630.5569999999998</v>
      </c>
      <c r="EZ18" s="526">
        <v>3579.5649999999996</v>
      </c>
      <c r="FA18" s="526">
        <v>3552.1195454545464</v>
      </c>
      <c r="FB18" s="526">
        <v>3601.3914999999993</v>
      </c>
      <c r="FC18" s="526">
        <v>3766.6923529411765</v>
      </c>
      <c r="FD18" s="526">
        <v>3978.7581818181829</v>
      </c>
      <c r="FE18" s="526">
        <v>4031.1763636363639</v>
      </c>
    </row>
    <row r="19" spans="1:196 2513:2513">
      <c r="A19" s="181" t="s">
        <v>301</v>
      </c>
      <c r="B19" s="65"/>
      <c r="CS19" s="246"/>
      <c r="CT19" s="246"/>
      <c r="CU19" s="246"/>
      <c r="CV19" s="246"/>
      <c r="CW19" s="246"/>
      <c r="CX19" s="246"/>
      <c r="CY19" s="246"/>
      <c r="CZ19" s="246"/>
      <c r="DA19" s="246"/>
      <c r="DB19" s="246"/>
      <c r="DC19" s="246"/>
      <c r="DD19" s="246"/>
      <c r="DE19" s="526">
        <v>38.347500000000004</v>
      </c>
      <c r="DF19" s="526">
        <v>38.338421052631574</v>
      </c>
      <c r="DG19" s="526">
        <v>38.284999999999997</v>
      </c>
      <c r="DH19" s="526">
        <v>37.451818181818183</v>
      </c>
      <c r="DI19" s="526">
        <v>38.50350000000001</v>
      </c>
      <c r="DJ19" s="526">
        <v>39.272500000000001</v>
      </c>
      <c r="DK19" s="526">
        <v>38.58111111111112</v>
      </c>
      <c r="DL19" s="526">
        <v>38.723636363636359</v>
      </c>
      <c r="DM19" s="526">
        <v>39.085454545454553</v>
      </c>
      <c r="DN19" s="526">
        <v>39.90904761904762</v>
      </c>
      <c r="DO19" s="526">
        <v>39.259499999999989</v>
      </c>
      <c r="DP19" s="526">
        <v>38.619999999999997</v>
      </c>
      <c r="DQ19" s="526">
        <v>37.300952380952381</v>
      </c>
      <c r="DR19" s="526">
        <v>36.411764705882348</v>
      </c>
      <c r="DS19" s="526">
        <v>27.837727272727275</v>
      </c>
      <c r="DT19" s="526">
        <v>38.141904761904762</v>
      </c>
      <c r="DU19" s="526">
        <v>48.341363636363639</v>
      </c>
      <c r="DV19" s="526">
        <v>55.368499999999997</v>
      </c>
      <c r="DW19" s="526">
        <v>54.321874999999999</v>
      </c>
      <c r="DX19" s="526">
        <v>52.609565217391307</v>
      </c>
      <c r="DY19" s="526">
        <v>54.484090909090902</v>
      </c>
      <c r="DZ19" s="526">
        <v>54.773809523809511</v>
      </c>
      <c r="EA19" s="526">
        <v>55.885714285714293</v>
      </c>
      <c r="EB19" s="526">
        <v>52.347619047619055</v>
      </c>
      <c r="EC19" s="526">
        <v>49.776363636363634</v>
      </c>
      <c r="ED19" s="526">
        <v>48.142352941176469</v>
      </c>
      <c r="EE19" s="526">
        <v>46.257272727272721</v>
      </c>
      <c r="EF19" s="526">
        <v>43.066499999999998</v>
      </c>
      <c r="EG19" s="526">
        <v>43.744782608695658</v>
      </c>
      <c r="EH19" s="526">
        <v>41.065714285714286</v>
      </c>
      <c r="EI19" s="526">
        <v>37.957499999999996</v>
      </c>
      <c r="EJ19" s="526">
        <v>36.359565217391307</v>
      </c>
      <c r="EK19" s="526">
        <v>37.027619047619041</v>
      </c>
      <c r="EL19" s="526">
        <v>35.863333333333337</v>
      </c>
      <c r="EM19" s="526">
        <v>38.134761904761895</v>
      </c>
      <c r="EN19" s="526">
        <v>37.61549999999999</v>
      </c>
      <c r="EO19" s="526">
        <v>38.168181818181829</v>
      </c>
      <c r="EP19" s="526">
        <v>37.017499999999998</v>
      </c>
      <c r="EQ19" s="526">
        <v>36.788000000000004</v>
      </c>
      <c r="ER19" s="526">
        <v>36.286363636363639</v>
      </c>
      <c r="ES19" s="526">
        <v>37.192727272727275</v>
      </c>
      <c r="ET19" s="526">
        <v>38.503157894736837</v>
      </c>
      <c r="EU19" s="526">
        <v>38.800526315789476</v>
      </c>
      <c r="EV19" s="526">
        <v>37.854090909090907</v>
      </c>
      <c r="EW19" s="526">
        <v>37.027619047619041</v>
      </c>
      <c r="EX19" s="526">
        <v>37.027619047619041</v>
      </c>
      <c r="EY19" s="526">
        <v>33.978000000000002</v>
      </c>
      <c r="EZ19" s="526">
        <v>33.289545454545454</v>
      </c>
      <c r="FA19" s="526">
        <v>33.629090909090905</v>
      </c>
      <c r="FB19" s="526">
        <v>37.5625</v>
      </c>
      <c r="FC19" s="526">
        <v>40.637058823529408</v>
      </c>
      <c r="FD19" s="526">
        <v>42.534090909090907</v>
      </c>
      <c r="FE19" s="526">
        <v>44.326363636363631</v>
      </c>
    </row>
    <row r="20" spans="1:196 2513:2513">
      <c r="A20" s="181" t="s">
        <v>302</v>
      </c>
      <c r="B20" s="65"/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 t="s">
        <v>130</v>
      </c>
      <c r="DE20" s="526">
        <v>440.5080000000001</v>
      </c>
      <c r="DF20" s="526">
        <v>441.18157894736834</v>
      </c>
      <c r="DG20" s="526">
        <v>437.80772727272728</v>
      </c>
      <c r="DH20" s="526">
        <v>437.01090909090908</v>
      </c>
      <c r="DI20" s="526">
        <v>442.99399999999997</v>
      </c>
      <c r="DJ20" s="526">
        <v>443.291</v>
      </c>
      <c r="DK20" s="526">
        <v>439.89555555555552</v>
      </c>
      <c r="DL20" s="526">
        <v>439.91181818181815</v>
      </c>
      <c r="DM20" s="526">
        <v>441.19409090909085</v>
      </c>
      <c r="DN20" s="526">
        <v>443.70666666666665</v>
      </c>
      <c r="DO20" s="526">
        <v>445.88600000000014</v>
      </c>
      <c r="DP20" s="526">
        <v>447.38318181818175</v>
      </c>
      <c r="DQ20" s="526">
        <v>448.31238095238092</v>
      </c>
      <c r="DR20" s="526">
        <v>450.51529411764699</v>
      </c>
      <c r="DS20" s="526">
        <v>457.25045454545466</v>
      </c>
      <c r="DT20" s="526">
        <v>473.33238095238084</v>
      </c>
      <c r="DU20" s="526">
        <v>464.22181818181815</v>
      </c>
      <c r="DV20" s="526">
        <v>466.84349999999995</v>
      </c>
      <c r="DW20" s="526">
        <v>468.2650000000001</v>
      </c>
      <c r="DX20" s="526">
        <v>468.0795652173914</v>
      </c>
      <c r="DY20" s="526">
        <v>464.80727272727285</v>
      </c>
      <c r="DZ20" s="526">
        <v>467.66285714285698</v>
      </c>
      <c r="EA20" s="526">
        <v>477.62333333333333</v>
      </c>
      <c r="EB20" s="526">
        <v>492.73523809523806</v>
      </c>
      <c r="EC20" s="526">
        <v>510.39590909090913</v>
      </c>
      <c r="ED20" s="526">
        <v>513.80058823529407</v>
      </c>
      <c r="EE20" s="526">
        <v>511.39045454545453</v>
      </c>
      <c r="EF20" s="526">
        <v>507.62799999999999</v>
      </c>
      <c r="EG20" s="526">
        <v>495.40391304347833</v>
      </c>
      <c r="EH20" s="526">
        <v>479.83190476190475</v>
      </c>
      <c r="EI20" s="526">
        <v>478.66749999999996</v>
      </c>
      <c r="EJ20" s="526">
        <v>478.44826086956533</v>
      </c>
      <c r="EK20" s="526">
        <v>477.64523809523808</v>
      </c>
      <c r="EL20" s="526">
        <v>474.93333333333334</v>
      </c>
      <c r="EM20" s="526">
        <v>476.25761904761902</v>
      </c>
      <c r="EN20" s="526">
        <v>478.75100000000003</v>
      </c>
      <c r="EO20" s="526">
        <v>475.12681818181824</v>
      </c>
      <c r="EP20" s="526">
        <v>471.51900000000006</v>
      </c>
      <c r="EQ20" s="526">
        <v>468.73100000000005</v>
      </c>
      <c r="ER20" s="526">
        <v>466.43954545454557</v>
      </c>
      <c r="ES20" s="526">
        <v>467.39363636363635</v>
      </c>
      <c r="ET20" s="526">
        <v>466.05052631578945</v>
      </c>
      <c r="EU20" s="526">
        <v>465.54894736842095</v>
      </c>
      <c r="EV20" s="526">
        <v>472.69090909090903</v>
      </c>
      <c r="EW20" s="526">
        <v>477.64523809523808</v>
      </c>
      <c r="EX20" s="526">
        <v>477.64523809523808</v>
      </c>
      <c r="EY20" s="526">
        <v>473.64300000000003</v>
      </c>
      <c r="EZ20" s="526">
        <v>469.36954545454535</v>
      </c>
      <c r="FA20" s="526">
        <v>470.0236363636364</v>
      </c>
      <c r="FB20" s="526">
        <v>475.42950000000008</v>
      </c>
      <c r="FC20" s="526">
        <v>479.4964705882353</v>
      </c>
      <c r="FD20" s="526">
        <v>485.09454545454537</v>
      </c>
      <c r="FE20" s="526">
        <v>495.09045454545446</v>
      </c>
    </row>
    <row r="21" spans="1:196 2513:2513">
      <c r="A21" s="181"/>
      <c r="B21" s="65"/>
      <c r="CS21" s="246"/>
      <c r="CT21" s="246"/>
      <c r="CU21" s="246"/>
      <c r="CV21" s="246"/>
      <c r="CW21" s="246"/>
      <c r="CX21" s="246"/>
      <c r="CY21" s="246"/>
      <c r="CZ21" s="246"/>
      <c r="DA21" s="246"/>
      <c r="DB21" s="246"/>
      <c r="DC21" s="246"/>
      <c r="DD21" s="246"/>
      <c r="DE21" s="244"/>
      <c r="DF21" s="329">
        <f>AVERAGE(DE13:DG13)</f>
        <v>3.1028814907050634E-2</v>
      </c>
      <c r="DG21" s="329"/>
      <c r="DH21" s="329"/>
      <c r="DI21" s="329">
        <f>AVERAGE(DH13:DJ13)</f>
        <v>1.544570538141854E-2</v>
      </c>
      <c r="DJ21" s="329"/>
      <c r="DK21" s="329"/>
      <c r="DL21" s="329">
        <f t="shared" ref="DL21:EV21" si="216">AVERAGE(DK13:DM13)</f>
        <v>-6.4489866098615956E-4</v>
      </c>
      <c r="DM21" s="329"/>
      <c r="DN21" s="329"/>
      <c r="DO21" s="329">
        <f t="shared" si="216"/>
        <v>-5.3986459253241303E-4</v>
      </c>
      <c r="DP21" s="329"/>
      <c r="DQ21" s="329"/>
      <c r="DR21" s="329">
        <f t="shared" si="216"/>
        <v>6.9216464793705468E-3</v>
      </c>
      <c r="DS21" s="329"/>
      <c r="DT21" s="329"/>
      <c r="DU21" s="329">
        <f t="shared" si="216"/>
        <v>8.5130355125485613E-2</v>
      </c>
      <c r="DV21" s="329"/>
      <c r="DW21" s="329"/>
      <c r="DX21" s="329">
        <f t="shared" si="216"/>
        <v>0.12273905678107637</v>
      </c>
      <c r="DY21" s="329"/>
      <c r="DZ21" s="329"/>
      <c r="EA21" s="329">
        <f t="shared" si="216"/>
        <v>0.1943031648811889</v>
      </c>
      <c r="EB21" s="329"/>
      <c r="EC21" s="329"/>
      <c r="ED21" s="329">
        <f t="shared" si="216"/>
        <v>0.21979785129441601</v>
      </c>
      <c r="EE21" s="329"/>
      <c r="EF21" s="329"/>
      <c r="EG21" s="329">
        <f t="shared" si="216"/>
        <v>0.12094617480943574</v>
      </c>
      <c r="EH21" s="329"/>
      <c r="EI21" s="329"/>
      <c r="EJ21" s="329">
        <f t="shared" si="216"/>
        <v>7.3004671972077162E-2</v>
      </c>
      <c r="EK21" s="329"/>
      <c r="EL21" s="329"/>
      <c r="EM21" s="329">
        <f t="shared" si="216"/>
        <v>1.1882139958752794E-2</v>
      </c>
      <c r="EN21" s="329"/>
      <c r="EO21" s="329"/>
      <c r="EP21" s="329">
        <f t="shared" si="216"/>
        <v>-3.0862360762467771E-2</v>
      </c>
      <c r="EQ21" s="329"/>
      <c r="ER21" s="329"/>
      <c r="ES21" s="329">
        <f t="shared" si="216"/>
        <v>-2.4687399009946875E-2</v>
      </c>
      <c r="ET21" s="329"/>
      <c r="EU21" s="329"/>
      <c r="EV21" s="329">
        <f t="shared" si="216"/>
        <v>-1.4504615535074872E-2</v>
      </c>
      <c r="EW21" s="329"/>
      <c r="EX21" s="329"/>
      <c r="EY21" s="329">
        <f>AVERAGE(EX13:EZ13)</f>
        <v>-1.1205737799459881E-2</v>
      </c>
      <c r="EZ21" s="329"/>
      <c r="FA21" s="185"/>
    </row>
    <row r="22" spans="1:196 2513:2513">
      <c r="A22" s="181"/>
      <c r="B22" s="65"/>
      <c r="CS22" s="246"/>
      <c r="CT22" s="246"/>
      <c r="CU22" s="246"/>
      <c r="CV22" s="246"/>
      <c r="CW22" s="246"/>
      <c r="CX22" s="246"/>
      <c r="CY22" s="246"/>
      <c r="CZ22" s="246"/>
      <c r="DA22" s="246"/>
      <c r="DB22" s="246"/>
      <c r="DC22" s="246"/>
      <c r="DD22" s="246"/>
      <c r="DE22" s="244"/>
      <c r="DF22" s="244"/>
      <c r="DG22" s="244"/>
      <c r="DH22" s="244"/>
      <c r="DI22" s="244"/>
      <c r="DJ22" s="244"/>
      <c r="DK22" s="244"/>
      <c r="DL22" s="244"/>
      <c r="DM22" s="244"/>
      <c r="DN22" s="244"/>
      <c r="DO22" s="244"/>
      <c r="DP22" s="244"/>
      <c r="DQ22" s="244"/>
      <c r="DR22" s="244"/>
      <c r="DS22" s="244"/>
      <c r="DT22" s="244"/>
      <c r="DU22" s="244"/>
      <c r="DV22" s="244"/>
      <c r="DW22" s="244"/>
      <c r="DX22" s="244"/>
      <c r="DY22" s="245"/>
      <c r="DZ22" s="245"/>
      <c r="EA22" s="245"/>
      <c r="EB22" s="245"/>
      <c r="EC22" s="245"/>
      <c r="ED22" s="245"/>
      <c r="EE22" s="245"/>
      <c r="EF22" s="245"/>
      <c r="EG22" s="245"/>
      <c r="EH22" s="245"/>
      <c r="EI22" s="245"/>
      <c r="EJ22" s="245"/>
      <c r="EK22" s="245"/>
      <c r="EL22" s="245"/>
      <c r="EM22" s="245"/>
      <c r="EN22" s="245"/>
      <c r="EO22" s="245"/>
      <c r="EP22" s="245"/>
      <c r="EQ22" s="185"/>
      <c r="ER22" s="185"/>
      <c r="ES22" s="185"/>
      <c r="ET22" s="185"/>
      <c r="EU22" s="185"/>
      <c r="EV22" s="185"/>
    </row>
    <row r="23" spans="1:196 2513:2513" s="236" customFormat="1">
      <c r="A23" s="247"/>
      <c r="B23" s="235"/>
      <c r="CT23" s="248"/>
      <c r="CU23" s="236">
        <v>2</v>
      </c>
      <c r="CV23" s="236">
        <v>3</v>
      </c>
      <c r="CW23" s="236">
        <v>4</v>
      </c>
      <c r="CX23" s="236">
        <v>5</v>
      </c>
      <c r="CY23" s="236">
        <v>6</v>
      </c>
      <c r="CZ23" s="236">
        <v>7</v>
      </c>
      <c r="DA23" s="236">
        <v>8</v>
      </c>
      <c r="DB23" s="236">
        <v>9</v>
      </c>
      <c r="DC23" s="236">
        <v>10</v>
      </c>
      <c r="DD23" s="236">
        <v>11</v>
      </c>
      <c r="DE23" s="236">
        <v>12</v>
      </c>
      <c r="DG23" s="236">
        <v>2</v>
      </c>
      <c r="DH23" s="236">
        <v>3</v>
      </c>
      <c r="DI23" s="236">
        <v>4</v>
      </c>
      <c r="DJ23" s="236">
        <v>5</v>
      </c>
      <c r="DK23" s="236">
        <v>6</v>
      </c>
      <c r="DL23" s="236">
        <v>7</v>
      </c>
      <c r="DM23" s="236">
        <v>8</v>
      </c>
      <c r="DN23" s="236">
        <v>9</v>
      </c>
      <c r="DO23" s="236">
        <v>10</v>
      </c>
      <c r="DP23" s="236">
        <v>11</v>
      </c>
      <c r="DQ23" s="236">
        <v>12</v>
      </c>
      <c r="DS23" s="236">
        <v>2</v>
      </c>
      <c r="DT23" s="236">
        <v>3</v>
      </c>
      <c r="DU23" s="236">
        <v>4</v>
      </c>
      <c r="DV23" s="236">
        <v>5</v>
      </c>
      <c r="DW23" s="236">
        <v>6</v>
      </c>
      <c r="DX23" s="236">
        <v>7</v>
      </c>
      <c r="DY23" s="236">
        <v>8</v>
      </c>
      <c r="DZ23" s="236">
        <v>9</v>
      </c>
      <c r="EA23" s="236">
        <v>10</v>
      </c>
      <c r="EB23" s="236">
        <v>11</v>
      </c>
      <c r="EC23" s="236">
        <v>12</v>
      </c>
      <c r="EE23" s="236">
        <v>2</v>
      </c>
      <c r="EF23" s="236">
        <v>3</v>
      </c>
      <c r="EG23" s="236">
        <v>4</v>
      </c>
      <c r="EH23" s="236">
        <v>5</v>
      </c>
      <c r="EI23" s="236">
        <v>6</v>
      </c>
      <c r="EJ23" s="236">
        <v>7</v>
      </c>
      <c r="EK23" s="236">
        <v>8</v>
      </c>
      <c r="EL23" s="236">
        <v>9</v>
      </c>
      <c r="EM23" s="236">
        <v>10</v>
      </c>
      <c r="EN23" s="236">
        <v>11</v>
      </c>
      <c r="EO23" s="236">
        <v>12</v>
      </c>
      <c r="EQ23" s="236">
        <v>2</v>
      </c>
      <c r="ER23" s="236">
        <v>3</v>
      </c>
      <c r="ES23" s="236">
        <v>4</v>
      </c>
      <c r="ET23" s="236">
        <v>5</v>
      </c>
      <c r="EU23" s="236">
        <v>6</v>
      </c>
    </row>
    <row r="24" spans="1:196 2513:2513">
      <c r="A24" s="176"/>
      <c r="B24" s="65"/>
      <c r="CH24" s="197">
        <v>2020</v>
      </c>
      <c r="CI24" s="198"/>
      <c r="CJ24" s="131"/>
      <c r="CK24" s="131"/>
      <c r="CL24" s="131"/>
      <c r="CM24" s="131">
        <v>2020</v>
      </c>
      <c r="CN24" s="131"/>
      <c r="CO24" s="131"/>
      <c r="CP24" s="131"/>
      <c r="CQ24" s="131"/>
      <c r="CR24" s="131"/>
      <c r="CS24" s="131"/>
      <c r="CT24" s="249">
        <v>2021</v>
      </c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>
        <v>2022</v>
      </c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>
        <v>2023</v>
      </c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>
        <v>2024</v>
      </c>
      <c r="EP24" s="131">
        <v>2025</v>
      </c>
      <c r="GH24">
        <v>-2.0862708511384647E-2</v>
      </c>
      <c r="GK24">
        <v>-2.3500935876841284E-2</v>
      </c>
      <c r="GN24">
        <v>-4.6897044568811426E-3</v>
      </c>
    </row>
    <row r="25" spans="1:196 2513:2513">
      <c r="A25" s="174" t="s">
        <v>295</v>
      </c>
      <c r="B25" s="65"/>
      <c r="CH25" s="127"/>
      <c r="CI25" s="127" t="s">
        <v>304</v>
      </c>
      <c r="CJ25" s="127">
        <v>3</v>
      </c>
      <c r="CK25" s="127"/>
      <c r="CL25" s="127"/>
      <c r="CM25" s="127">
        <v>6</v>
      </c>
      <c r="CN25" s="187"/>
      <c r="CO25" s="187"/>
      <c r="CP25" s="127">
        <v>9</v>
      </c>
      <c r="CQ25" s="187"/>
      <c r="CR25" s="187"/>
      <c r="CS25" s="127">
        <v>12</v>
      </c>
      <c r="CT25" s="250"/>
      <c r="CU25" s="262" t="s">
        <v>4</v>
      </c>
      <c r="CV25" s="131"/>
      <c r="CW25" s="131"/>
      <c r="CX25" s="262" t="s">
        <v>1</v>
      </c>
      <c r="CY25" s="127"/>
      <c r="CZ25" s="187"/>
      <c r="DA25" s="262" t="s">
        <v>2</v>
      </c>
      <c r="DB25" s="260"/>
      <c r="DC25" s="261"/>
      <c r="DD25" s="262" t="s">
        <v>3</v>
      </c>
      <c r="DE25" s="127"/>
      <c r="DF25" s="187"/>
      <c r="DG25" s="262" t="s">
        <v>4</v>
      </c>
      <c r="DH25" s="131"/>
      <c r="DI25" s="131"/>
      <c r="DJ25" s="262" t="s">
        <v>1</v>
      </c>
      <c r="DK25" s="127"/>
      <c r="DL25" s="187"/>
      <c r="DM25" s="262" t="s">
        <v>2</v>
      </c>
      <c r="DN25" s="260"/>
      <c r="DO25" s="261"/>
      <c r="DP25" s="262" t="s">
        <v>3</v>
      </c>
      <c r="DQ25" s="127"/>
      <c r="DR25" s="127"/>
      <c r="DS25" s="262" t="s">
        <v>4</v>
      </c>
      <c r="DT25" s="131"/>
      <c r="DU25" s="131"/>
      <c r="DV25" s="262" t="s">
        <v>1</v>
      </c>
      <c r="DW25" s="127"/>
      <c r="DX25" s="187"/>
      <c r="DY25" s="262" t="s">
        <v>2</v>
      </c>
      <c r="DZ25" s="260"/>
      <c r="EA25" s="261"/>
      <c r="EB25" s="262" t="s">
        <v>3</v>
      </c>
      <c r="EC25" s="127"/>
      <c r="ED25" s="127"/>
      <c r="EE25" s="262" t="s">
        <v>4</v>
      </c>
      <c r="EF25" s="131"/>
      <c r="EG25" s="131"/>
      <c r="EH25" s="262" t="s">
        <v>1</v>
      </c>
      <c r="EI25" s="127"/>
      <c r="EJ25" s="187"/>
      <c r="EK25" s="262" t="s">
        <v>2</v>
      </c>
      <c r="EL25" s="262"/>
      <c r="EM25" s="261"/>
      <c r="EN25" s="262" t="s">
        <v>3</v>
      </c>
      <c r="EP25" s="276"/>
      <c r="EQ25" s="262" t="s">
        <v>4</v>
      </c>
      <c r="ES25" t="s">
        <v>491</v>
      </c>
    </row>
    <row r="26" spans="1:196 2513:2513">
      <c r="A26" s="173" t="s">
        <v>305</v>
      </c>
      <c r="B26" s="65"/>
      <c r="CH26" s="188" t="e">
        <f t="shared" ref="CH26:CS26" si="217">CI39/BV40-1</f>
        <v>#DIV/0!</v>
      </c>
      <c r="CI26" s="188" t="e">
        <f t="shared" si="217"/>
        <v>#DIV/0!</v>
      </c>
      <c r="CJ26" s="188" t="e">
        <f t="shared" si="217"/>
        <v>#DIV/0!</v>
      </c>
      <c r="CK26" s="188" t="e">
        <f t="shared" si="217"/>
        <v>#DIV/0!</v>
      </c>
      <c r="CL26" s="188" t="e">
        <f t="shared" si="217"/>
        <v>#DIV/0!</v>
      </c>
      <c r="CM26" s="188" t="e">
        <f t="shared" si="217"/>
        <v>#DIV/0!</v>
      </c>
      <c r="CN26" s="188" t="e">
        <f t="shared" si="217"/>
        <v>#DIV/0!</v>
      </c>
      <c r="CO26" s="188" t="e">
        <f t="shared" si="217"/>
        <v>#DIV/0!</v>
      </c>
      <c r="CP26" s="188" t="e">
        <f t="shared" si="217"/>
        <v>#DIV/0!</v>
      </c>
      <c r="CQ26" s="188" t="e">
        <f t="shared" si="217"/>
        <v>#DIV/0!</v>
      </c>
      <c r="CR26" s="189" t="e">
        <f t="shared" si="217"/>
        <v>#DIV/0!</v>
      </c>
      <c r="CS26" s="189" t="e">
        <f t="shared" si="217"/>
        <v>#DIV/0!</v>
      </c>
      <c r="CT26" s="251">
        <f>CT31/CH31-1</f>
        <v>-3.6336073753308828E-2</v>
      </c>
      <c r="CU26" s="190">
        <f t="shared" ref="CU26:ED26" si="218">CU31/CI31-1</f>
        <v>-4.5890304354728739E-2</v>
      </c>
      <c r="CV26" s="190">
        <f t="shared" si="218"/>
        <v>-6.4545239371750496E-2</v>
      </c>
      <c r="CW26" s="190">
        <f t="shared" si="218"/>
        <v>-5.0699017137302294E-2</v>
      </c>
      <c r="CX26" s="190">
        <f t="shared" si="218"/>
        <v>-5.3067821697778239E-2</v>
      </c>
      <c r="CY26" s="190">
        <f t="shared" si="218"/>
        <v>-4.5320260373041821E-3</v>
      </c>
      <c r="CZ26" s="190">
        <f t="shared" si="218"/>
        <v>-3.188770883699843E-3</v>
      </c>
      <c r="DA26" s="190">
        <f t="shared" si="218"/>
        <v>3.3218462118225212E-2</v>
      </c>
      <c r="DB26" s="190">
        <f t="shared" si="218"/>
        <v>4.1598744034262891E-2</v>
      </c>
      <c r="DC26" s="190">
        <f t="shared" si="218"/>
        <v>3.8955345597878388E-2</v>
      </c>
      <c r="DD26" s="190">
        <f t="shared" si="218"/>
        <v>4.4433533969741701E-2</v>
      </c>
      <c r="DE26" s="190">
        <f t="shared" si="218"/>
        <v>0.11313431253342321</v>
      </c>
      <c r="DF26" s="190">
        <f t="shared" si="218"/>
        <v>0.10929002365042129</v>
      </c>
      <c r="DG26" s="190">
        <f t="shared" si="218"/>
        <v>0.10529158947479833</v>
      </c>
      <c r="DH26" s="190">
        <f t="shared" si="218"/>
        <v>0.1199951817919318</v>
      </c>
      <c r="DI26" s="190">
        <f t="shared" si="218"/>
        <v>4.2976956191459692E-2</v>
      </c>
      <c r="DJ26" s="190">
        <f t="shared" si="218"/>
        <v>3.7738588202366419E-2</v>
      </c>
      <c r="DK26" s="190">
        <f t="shared" si="218"/>
        <v>2.1198164354303106E-2</v>
      </c>
      <c r="DL26" s="190">
        <f t="shared" si="218"/>
        <v>4.3246519851092291E-3</v>
      </c>
      <c r="DM26" s="190">
        <f t="shared" si="218"/>
        <v>-5.1165216587617524E-3</v>
      </c>
      <c r="DN26" s="190">
        <f t="shared" si="218"/>
        <v>-3.1571443607544269E-3</v>
      </c>
      <c r="DO26" s="190">
        <f t="shared" si="218"/>
        <v>-2.6287420924281379E-3</v>
      </c>
      <c r="DP26" s="190">
        <f t="shared" si="218"/>
        <v>-2.0995248531520017E-2</v>
      </c>
      <c r="DQ26" s="190">
        <f t="shared" si="218"/>
        <v>-5.8668629994003574E-2</v>
      </c>
      <c r="DR26" s="190">
        <f t="shared" si="218"/>
        <v>-7.8306069541097645E-2</v>
      </c>
      <c r="DS26" s="190">
        <f t="shared" si="218"/>
        <v>-6.5792688254990295E-2</v>
      </c>
      <c r="DT26" s="190">
        <f t="shared" si="218"/>
        <v>-7.6035351078935998E-2</v>
      </c>
      <c r="DU26" s="190">
        <f t="shared" si="218"/>
        <v>3.6326088369220688E-3</v>
      </c>
      <c r="DV26" s="190">
        <f t="shared" si="218"/>
        <v>4.7096968479107826E-2</v>
      </c>
      <c r="DW26" s="190">
        <f t="shared" si="218"/>
        <v>9.4261656584962994E-2</v>
      </c>
      <c r="DX26" s="190">
        <f t="shared" si="218"/>
        <v>9.1045097311095224E-2</v>
      </c>
      <c r="DY26" s="190">
        <f t="shared" si="218"/>
        <v>0.10468531787478974</v>
      </c>
      <c r="DZ26" s="190">
        <f t="shared" si="218"/>
        <v>0.11418090484291987</v>
      </c>
      <c r="EA26" s="190">
        <f>EA31/DO31-1</f>
        <v>0.1255359359832724</v>
      </c>
      <c r="EB26" s="190">
        <f t="shared" si="218"/>
        <v>0.13540070084857359</v>
      </c>
      <c r="EC26" s="190">
        <f t="shared" si="218"/>
        <v>0.14818205665814821</v>
      </c>
      <c r="ED26" s="190">
        <f t="shared" si="218"/>
        <v>0.15761506601022224</v>
      </c>
      <c r="EE26" s="190">
        <f t="shared" ref="EE26:EE27" si="219">EE31/DS31-1</f>
        <v>0.14641062865253418</v>
      </c>
      <c r="EF26" s="190">
        <f t="shared" ref="EF26:EF27" si="220">EF31/DT31-1</f>
        <v>0.14554598783527761</v>
      </c>
      <c r="EG26" s="190">
        <f t="shared" ref="EG26:EG27" si="221">EG31/DU31-1</f>
        <v>0.12488559905007723</v>
      </c>
      <c r="EH26" s="190">
        <f t="shared" ref="EH26:EI27" si="222">EH31/DV31-1</f>
        <v>9.4813554507802822E-2</v>
      </c>
      <c r="EI26" s="215">
        <f t="shared" si="222"/>
        <v>5.3635971140925109E-2</v>
      </c>
      <c r="EJ26" s="215">
        <f>EJ31/DX31-1</f>
        <v>4.1767835904966466E-2</v>
      </c>
      <c r="EK26" s="215">
        <f t="shared" ref="EK26" si="223">EK31/DY31-1</f>
        <v>3.0013137704355097E-2</v>
      </c>
      <c r="EL26" s="215">
        <f>EL31/DZ31-1</f>
        <v>1.794410659795953E-2</v>
      </c>
      <c r="EM26" s="215">
        <f>EM31/EA31-1</f>
        <v>2.9275537587211131E-2</v>
      </c>
      <c r="EN26" s="215">
        <f t="shared" ref="EN26:EO26" si="224">EN31/EB31-1</f>
        <v>6.9923352550191886E-2</v>
      </c>
      <c r="EO26" s="215">
        <f t="shared" si="224"/>
        <v>9.7928828133113432E-2</v>
      </c>
      <c r="EP26" s="215">
        <f>EP31/ED31-1</f>
        <v>0.10626059753436023</v>
      </c>
      <c r="EQ26" s="215">
        <f t="shared" ref="EQ26:ES27" si="225">EQ31/EE31-1</f>
        <v>8.7242810228189249E-2</v>
      </c>
      <c r="ER26" s="215">
        <f t="shared" si="225"/>
        <v>5.5679059135238296E-2</v>
      </c>
      <c r="ES26" s="215">
        <f t="shared" si="225"/>
        <v>2.1835734303880416E-2</v>
      </c>
    </row>
    <row r="27" spans="1:196 2513:2513">
      <c r="A27" s="275" t="s">
        <v>306</v>
      </c>
      <c r="B27" s="65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9"/>
      <c r="CS27" s="189"/>
      <c r="CT27" s="251">
        <f>CT32/CH32-1</f>
        <v>-2.7529915836949859E-2</v>
      </c>
      <c r="CU27" s="190">
        <f t="shared" ref="CU27:ED27" si="226">CU32/CI32-1</f>
        <v>-3.8297430642492913E-2</v>
      </c>
      <c r="CV27" s="190">
        <f t="shared" si="226"/>
        <v>-5.0117296973924419E-2</v>
      </c>
      <c r="CW27" s="190">
        <f t="shared" si="226"/>
        <v>-4.9506861938301228E-2</v>
      </c>
      <c r="CX27" s="190">
        <f t="shared" si="226"/>
        <v>-8.4359888933698612E-2</v>
      </c>
      <c r="CY27" s="190">
        <f t="shared" si="226"/>
        <v>-4.5132203126640236E-2</v>
      </c>
      <c r="CZ27" s="190">
        <f t="shared" si="226"/>
        <v>-5.0315164718971017E-2</v>
      </c>
      <c r="DA27" s="190">
        <f t="shared" si="226"/>
        <v>-3.5907064069467309E-2</v>
      </c>
      <c r="DB27" s="190">
        <f t="shared" si="226"/>
        <v>-3.1930317655118112E-2</v>
      </c>
      <c r="DC27" s="190">
        <f t="shared" si="226"/>
        <v>-2.9237970101033017E-2</v>
      </c>
      <c r="DD27" s="190">
        <f t="shared" si="226"/>
        <v>-1.7547675906682159E-2</v>
      </c>
      <c r="DE27" s="190">
        <f t="shared" si="226"/>
        <v>9.8189817546834313E-4</v>
      </c>
      <c r="DF27" s="190">
        <f t="shared" si="226"/>
        <v>-2.0662353447818527E-2</v>
      </c>
      <c r="DG27" s="190">
        <f t="shared" si="226"/>
        <v>-2.1551926819149969E-2</v>
      </c>
      <c r="DH27" s="190">
        <f t="shared" si="226"/>
        <v>1.6513328615239686E-3</v>
      </c>
      <c r="DI27" s="190">
        <f t="shared" si="226"/>
        <v>-7.1937377523998425E-2</v>
      </c>
      <c r="DJ27" s="190">
        <f t="shared" si="226"/>
        <v>-5.126644414443593E-2</v>
      </c>
      <c r="DK27" s="190">
        <f t="shared" si="226"/>
        <v>-6.8139873382512706E-2</v>
      </c>
      <c r="DL27" s="190">
        <f t="shared" si="226"/>
        <v>-7.2889873528284799E-2</v>
      </c>
      <c r="DM27" s="190">
        <f t="shared" si="226"/>
        <v>-7.5219084712755513E-2</v>
      </c>
      <c r="DN27" s="190">
        <f t="shared" si="226"/>
        <v>-6.9045596721530211E-2</v>
      </c>
      <c r="DO27" s="190">
        <f t="shared" si="226"/>
        <v>-7.3579700334849174E-2</v>
      </c>
      <c r="DP27" s="190">
        <f t="shared" si="226"/>
        <v>-9.5643163412346022E-2</v>
      </c>
      <c r="DQ27" s="190">
        <f t="shared" si="226"/>
        <v>-0.11770816869831979</v>
      </c>
      <c r="DR27" s="190">
        <f t="shared" si="226"/>
        <v>-0.14134363524807347</v>
      </c>
      <c r="DS27" s="190">
        <f t="shared" si="226"/>
        <v>-0.13784752436677516</v>
      </c>
      <c r="DT27" s="190">
        <f t="shared" si="226"/>
        <v>-0.1592086669806877</v>
      </c>
      <c r="DU27" s="190">
        <f t="shared" si="226"/>
        <v>-8.1348200709579377E-2</v>
      </c>
      <c r="DV27" s="190">
        <f t="shared" si="226"/>
        <v>-4.2520093336790299E-2</v>
      </c>
      <c r="DW27" s="190">
        <f t="shared" si="226"/>
        <v>4.2249801954055144E-3</v>
      </c>
      <c r="DX27" s="190">
        <f t="shared" si="226"/>
        <v>9.7163865546219252E-3</v>
      </c>
      <c r="DY27" s="190">
        <f t="shared" si="226"/>
        <v>2.1847854698604952E-2</v>
      </c>
      <c r="DZ27" s="190">
        <f t="shared" si="226"/>
        <v>2.8841111693759913E-2</v>
      </c>
      <c r="EA27" s="190">
        <f t="shared" si="226"/>
        <v>4.5514686424980022E-2</v>
      </c>
      <c r="EB27" s="190">
        <f t="shared" si="226"/>
        <v>5.3130929791271431E-2</v>
      </c>
      <c r="EC27" s="190">
        <f t="shared" si="226"/>
        <v>7.1132023249377285E-2</v>
      </c>
      <c r="ED27" s="190">
        <f t="shared" si="226"/>
        <v>0.10345957094229097</v>
      </c>
      <c r="EE27" s="190">
        <f t="shared" si="219"/>
        <v>0.11406683267346729</v>
      </c>
      <c r="EF27" s="190">
        <f t="shared" si="220"/>
        <v>0.1114481148654245</v>
      </c>
      <c r="EG27" s="190">
        <f t="shared" si="221"/>
        <v>0.10246282080262814</v>
      </c>
      <c r="EH27" s="190">
        <f t="shared" si="222"/>
        <v>7.8484542691448E-2</v>
      </c>
      <c r="EI27" s="215">
        <f t="shared" si="222"/>
        <v>4.5313081641291664E-2</v>
      </c>
      <c r="EJ27" s="215">
        <f>EJ32/DX32-1</f>
        <v>3.3199773135079269E-2</v>
      </c>
      <c r="EK27" s="215">
        <f t="shared" ref="EK27" si="227">EK32/DY32-1</f>
        <v>9.6874456450930513E-3</v>
      </c>
      <c r="EL27" s="215">
        <f>EL32/DZ32-1</f>
        <v>-7.7654297419988971E-3</v>
      </c>
      <c r="EM27" s="215">
        <f t="shared" ref="EM27:EP27" si="228">EM32/EA32-1</f>
        <v>-1.7803054135365759E-3</v>
      </c>
      <c r="EN27" s="215">
        <f>EN32/EB32-1</f>
        <v>2.9740701541095316E-2</v>
      </c>
      <c r="EO27" s="215">
        <f t="shared" si="228"/>
        <v>4.6028145107201324E-2</v>
      </c>
      <c r="EP27" s="215">
        <f t="shared" si="228"/>
        <v>3.3184419144203225E-2</v>
      </c>
      <c r="EQ27" s="215">
        <f t="shared" si="225"/>
        <v>-6.1962963885466849E-3</v>
      </c>
      <c r="ER27" s="215">
        <f t="shared" si="225"/>
        <v>-2.8711015273078622E-2</v>
      </c>
      <c r="ES27" s="215">
        <f t="shared" si="225"/>
        <v>-5.6669304489934347E-2</v>
      </c>
      <c r="EU27" s="330"/>
    </row>
    <row r="28" spans="1:196 2513:2513">
      <c r="A28" s="173" t="s">
        <v>307</v>
      </c>
      <c r="B28" s="65"/>
      <c r="CH28" s="191">
        <v>-3.3514900672448292E-2</v>
      </c>
      <c r="CI28" s="191">
        <v>-2.3006953279639513E-2</v>
      </c>
      <c r="CJ28" s="191">
        <v>9.738453195237062E-4</v>
      </c>
      <c r="CK28" s="191">
        <v>3.567803922921164E-3</v>
      </c>
      <c r="CL28" s="191">
        <v>-1.4290228611826519E-2</v>
      </c>
      <c r="CM28" s="191">
        <v>-5.179791743529142E-2</v>
      </c>
      <c r="CN28" s="191">
        <v>-3.1321520923270674E-2</v>
      </c>
      <c r="CO28" s="191">
        <v>-6.4066274572129017E-2</v>
      </c>
      <c r="CP28" s="191">
        <v>-7.2882895751766472E-2</v>
      </c>
      <c r="CQ28" s="191">
        <v>-7.2384914638959366E-2</v>
      </c>
      <c r="CR28" s="191">
        <v>-6.6739006151668764E-2</v>
      </c>
      <c r="CS28" s="191">
        <v>-6.9200368248381258E-2</v>
      </c>
      <c r="CT28" s="252">
        <v>-2.7567505950715807E-2</v>
      </c>
      <c r="CU28" s="191">
        <v>-3.8243633266909653E-2</v>
      </c>
      <c r="CV28" s="191">
        <v>-5.0191728689507401E-2</v>
      </c>
      <c r="CW28" s="191">
        <v>-4.9506861938301193E-2</v>
      </c>
      <c r="CX28" s="191">
        <v>-8.4359888933698557E-2</v>
      </c>
      <c r="CY28" s="191">
        <v>-4.5132203126639951E-2</v>
      </c>
      <c r="CZ28" s="191">
        <v>-5.0326261360570376E-2</v>
      </c>
      <c r="DA28" s="191">
        <v>-3.5897962610529181E-2</v>
      </c>
      <c r="DB28" s="191">
        <v>-3.1859292158003143E-2</v>
      </c>
      <c r="DC28" s="191">
        <v>-2.9249083924934131E-2</v>
      </c>
      <c r="DD28" s="191">
        <v>-1.3724242428747584E-2</v>
      </c>
      <c r="DE28" s="191">
        <v>3.5812187711366976E-3</v>
      </c>
      <c r="DF28" s="191">
        <v>-2.0624496410158396E-2</v>
      </c>
      <c r="DG28" s="191">
        <v>-2.1606657871942898E-2</v>
      </c>
      <c r="DH28" s="191">
        <v>1.7298272581014874E-3</v>
      </c>
      <c r="DI28" s="191">
        <v>-7.1937377523998536E-2</v>
      </c>
      <c r="DJ28" s="191">
        <v>-5.126644414443593E-2</v>
      </c>
      <c r="DK28" s="191">
        <v>-6.8139873382512955E-2</v>
      </c>
      <c r="DL28" s="191">
        <v>-7.2889873528285368E-2</v>
      </c>
      <c r="DM28" s="191">
        <v>-7.5219084712755652E-2</v>
      </c>
      <c r="DN28" s="191">
        <v>-6.9045596721530642E-2</v>
      </c>
      <c r="DO28" s="191">
        <v>-7.3579700334848785E-2</v>
      </c>
      <c r="DP28" s="191">
        <v>-9.9149026938306462E-2</v>
      </c>
      <c r="DQ28" s="191">
        <v>-0.11999334431300562</v>
      </c>
      <c r="DR28" s="216">
        <v>-0.14134363524807345</v>
      </c>
      <c r="DS28" s="216">
        <v>-0.13784752436677519</v>
      </c>
      <c r="DT28" s="216">
        <v>-0.15920866698068764</v>
      </c>
      <c r="DU28" s="216">
        <v>-8.1348200709579085E-2</v>
      </c>
      <c r="DV28" s="216">
        <v>-4.2520093336790264E-2</v>
      </c>
      <c r="DW28" s="216">
        <v>4.2249801954054268E-3</v>
      </c>
      <c r="DX28" s="216">
        <v>9.7163865546219755E-3</v>
      </c>
      <c r="DY28" s="216">
        <v>2.1890794959375029E-2</v>
      </c>
      <c r="DZ28" s="216">
        <v>2.8841111693759889E-2</v>
      </c>
      <c r="EA28" s="216">
        <v>4.5458572215033112E-2</v>
      </c>
      <c r="EB28" s="216">
        <v>5.3021114816280794E-2</v>
      </c>
      <c r="EC28" s="216">
        <v>7.1132023249377271E-2</v>
      </c>
      <c r="ED28" s="216">
        <v>0.10345957094229115</v>
      </c>
      <c r="EE28" s="216">
        <v>0.11406683267346732</v>
      </c>
      <c r="EF28" s="216">
        <v>0.11144811486542455</v>
      </c>
      <c r="EG28" s="216">
        <v>0.10246282080262815</v>
      </c>
      <c r="EH28" s="216">
        <v>7.8484542691447973E-2</v>
      </c>
      <c r="EI28" s="216">
        <v>4.5313081641291733E-2</v>
      </c>
      <c r="EJ28" s="216">
        <v>3.3199773135079401E-2</v>
      </c>
      <c r="EK28" s="216">
        <v>9.6450181739521322E-3</v>
      </c>
      <c r="EL28" s="216">
        <v>-7.7654297419989075E-3</v>
      </c>
      <c r="EM28" s="216">
        <v>-1.7267267151510489E-3</v>
      </c>
      <c r="EN28" s="216">
        <v>2.9848088703418391E-2</v>
      </c>
      <c r="EO28" s="216">
        <v>4.6028145107201317E-2</v>
      </c>
      <c r="EP28" s="216">
        <v>3.3184419144203135E-2</v>
      </c>
      <c r="EQ28" s="216">
        <v>-6.1962963885467204E-3</v>
      </c>
      <c r="ER28" s="216">
        <v>-2.8711015273078642E-2</v>
      </c>
      <c r="ES28" s="216">
        <v>-5.6669304489934097E-2</v>
      </c>
      <c r="EU28" s="330"/>
      <c r="CRQ28" s="18"/>
    </row>
    <row r="29" spans="1:196 2513:2513">
      <c r="A29" s="173" t="s">
        <v>308</v>
      </c>
      <c r="B29" s="65"/>
      <c r="CH29" s="191">
        <v>8.2051803955361501E-3</v>
      </c>
      <c r="CI29" s="191">
        <v>1.8563817314590093E-2</v>
      </c>
      <c r="CJ29" s="191">
        <v>2.3493405901442554E-2</v>
      </c>
      <c r="CK29" s="191">
        <v>1.6340352955847959E-2</v>
      </c>
      <c r="CL29" s="191">
        <v>5.8958877301588282E-3</v>
      </c>
      <c r="CM29" s="191">
        <v>-4.7528035597663373E-3</v>
      </c>
      <c r="CN29" s="191">
        <v>6.412646583826339E-3</v>
      </c>
      <c r="CO29" s="191">
        <v>-1.0018446634353226E-2</v>
      </c>
      <c r="CP29" s="191">
        <v>-1.0987572067528723E-2</v>
      </c>
      <c r="CQ29" s="191">
        <v>6.07334768859015E-3</v>
      </c>
      <c r="CR29" s="191">
        <v>2.7436511107803024E-2</v>
      </c>
      <c r="CS29" s="191">
        <v>7.3272826696688456E-4</v>
      </c>
      <c r="CT29" s="252">
        <v>-8.8879815013812244E-3</v>
      </c>
      <c r="CU29" s="191">
        <v>-7.6466710878190861E-3</v>
      </c>
      <c r="CV29" s="191">
        <v>-1.4353510682243095E-2</v>
      </c>
      <c r="CW29" s="191">
        <v>-1.1921551990011006E-3</v>
      </c>
      <c r="CX29" s="191">
        <v>3.1292067235920311E-2</v>
      </c>
      <c r="CY29" s="191">
        <v>4.0600177089335776E-2</v>
      </c>
      <c r="CZ29" s="191">
        <v>4.7137490476870533E-2</v>
      </c>
      <c r="DA29" s="191">
        <v>6.9116424728754386E-2</v>
      </c>
      <c r="DB29" s="191">
        <v>7.3458036192266041E-2</v>
      </c>
      <c r="DC29" s="191">
        <v>6.8204429522812512E-2</v>
      </c>
      <c r="DD29" s="191">
        <v>5.8157776398489285E-2</v>
      </c>
      <c r="DE29" s="191">
        <v>0.10955309376228652</v>
      </c>
      <c r="DF29" s="191">
        <v>0.12991452006057944</v>
      </c>
      <c r="DG29" s="191">
        <v>0.12689824734674121</v>
      </c>
      <c r="DH29" s="191">
        <v>0.11826535453383033</v>
      </c>
      <c r="DI29" s="191">
        <v>0.11491433371545823</v>
      </c>
      <c r="DJ29" s="191">
        <v>8.9005032346802349E-2</v>
      </c>
      <c r="DK29" s="191">
        <v>8.9338037736816076E-2</v>
      </c>
      <c r="DL29" s="191">
        <v>7.7214525513394583E-2</v>
      </c>
      <c r="DM29" s="191">
        <v>7.0102563053993885E-2</v>
      </c>
      <c r="DN29" s="191">
        <v>6.5888452360776201E-2</v>
      </c>
      <c r="DO29" s="191">
        <v>7.0950958242420703E-2</v>
      </c>
      <c r="DP29" s="191">
        <v>7.8153778406786445E-2</v>
      </c>
      <c r="DQ29" s="191">
        <v>6.1324714319002063E-2</v>
      </c>
      <c r="DR29" s="216">
        <v>6.3037565706975815E-2</v>
      </c>
      <c r="DS29" s="216">
        <v>7.2054836111784926E-2</v>
      </c>
      <c r="DT29" s="216">
        <v>8.3173315901751643E-2</v>
      </c>
      <c r="DU29" s="216">
        <v>8.4980809546501168E-2</v>
      </c>
      <c r="DV29" s="216">
        <v>8.9617061815898097E-2</v>
      </c>
      <c r="DW29" s="216">
        <v>9.0036676389557563E-2</v>
      </c>
      <c r="DX29" s="216">
        <v>8.1328710756473244E-2</v>
      </c>
      <c r="DY29" s="216">
        <v>8.2794522915414712E-2</v>
      </c>
      <c r="DZ29" s="216">
        <v>8.5339793149159973E-2</v>
      </c>
      <c r="EA29" s="216">
        <v>8.0077363768239276E-2</v>
      </c>
      <c r="EB29" s="216">
        <v>8.2379586032292784E-2</v>
      </c>
      <c r="EC29" s="216">
        <v>7.7050033408770952E-2</v>
      </c>
      <c r="ED29" s="216">
        <v>5.4155495067931131E-2</v>
      </c>
      <c r="EE29" s="216">
        <v>3.2343795979066892E-2</v>
      </c>
      <c r="EF29" s="216">
        <v>3.4097872969853033E-2</v>
      </c>
      <c r="EG29" s="216">
        <v>2.2422778247449093E-2</v>
      </c>
      <c r="EH29" s="216">
        <v>1.6329011816354849E-2</v>
      </c>
      <c r="EI29" s="216">
        <v>8.3228894996333902E-3</v>
      </c>
      <c r="EJ29" s="216">
        <v>8.5680627698870859E-3</v>
      </c>
      <c r="EK29" s="216">
        <v>2.0368119530402989E-2</v>
      </c>
      <c r="EL29" s="216">
        <v>2.5709536339958455E-2</v>
      </c>
      <c r="EM29" s="216">
        <v>3.1002264302362137E-2</v>
      </c>
      <c r="EN29" s="216">
        <v>4.0075263846773485E-2</v>
      </c>
      <c r="EO29" s="216">
        <v>5.1900683025912109E-2</v>
      </c>
      <c r="EP29" s="216">
        <v>7.3076178390157093E-2</v>
      </c>
      <c r="EQ29" s="216">
        <v>9.3439106616735976E-2</v>
      </c>
      <c r="ER29" s="216">
        <v>8.4390074408316945E-2</v>
      </c>
      <c r="ES29" s="216">
        <v>7.8505038793814499E-2</v>
      </c>
      <c r="EU29" s="330"/>
    </row>
    <row r="30" spans="1:196 2513:2513">
      <c r="A30" s="176"/>
      <c r="B30" s="65"/>
      <c r="CT30" s="253"/>
      <c r="EC30" s="528" t="s">
        <v>501</v>
      </c>
      <c r="EU30" s="330"/>
    </row>
    <row r="31" spans="1:196 2513:2513">
      <c r="A31" s="173" t="s">
        <v>309</v>
      </c>
      <c r="B31" s="65"/>
      <c r="CH31" s="192">
        <v>101.462018697058</v>
      </c>
      <c r="CI31" s="193">
        <v>103.45369637790785</v>
      </c>
      <c r="CJ31" s="193">
        <v>107.13468077191915</v>
      </c>
      <c r="CK31" s="193">
        <v>107.3428073189814</v>
      </c>
      <c r="CL31" s="193">
        <v>106.84701644171244</v>
      </c>
      <c r="CM31" s="193">
        <v>102.77701631865961</v>
      </c>
      <c r="CN31" s="193">
        <v>105.27434717419119</v>
      </c>
      <c r="CO31" s="193">
        <v>101.93139026652176</v>
      </c>
      <c r="CP31" s="193">
        <v>100.63553042759357</v>
      </c>
      <c r="CQ31" s="193">
        <v>100.57296350964693</v>
      </c>
      <c r="CR31" s="193">
        <v>100.37238015981416</v>
      </c>
      <c r="CS31" s="193">
        <v>96.634818925232608</v>
      </c>
      <c r="CT31" s="254">
        <v>97.775287302522102</v>
      </c>
      <c r="CU31" s="193">
        <v>98.706174764503956</v>
      </c>
      <c r="CV31" s="193">
        <v>100.21964715647955</v>
      </c>
      <c r="CW31" s="193">
        <v>101.90063249115022</v>
      </c>
      <c r="CX31" s="193">
        <v>101.17687802424406</v>
      </c>
      <c r="CY31" s="193">
        <v>102.311228204667</v>
      </c>
      <c r="CZ31" s="193">
        <v>104.93865140112162</v>
      </c>
      <c r="DA31" s="193">
        <v>105.31739429274825</v>
      </c>
      <c r="DB31" s="193">
        <v>104.8218420986033</v>
      </c>
      <c r="DC31" s="193">
        <v>104.49081806096802</v>
      </c>
      <c r="DD31" s="193">
        <v>104.8322797232691</v>
      </c>
      <c r="DE31" s="193">
        <v>107.56753273113064</v>
      </c>
      <c r="DF31" s="193">
        <v>108.46115076424148</v>
      </c>
      <c r="DG31" s="193">
        <v>109.09910479643581</v>
      </c>
      <c r="DH31" s="193">
        <v>112.24552193614457</v>
      </c>
      <c r="DI31" s="193">
        <v>106.28001150960441</v>
      </c>
      <c r="DJ31" s="193">
        <v>104.99515055960207</v>
      </c>
      <c r="DK31" s="193">
        <v>104.48003843544014</v>
      </c>
      <c r="DL31" s="193">
        <v>105.39247454821816</v>
      </c>
      <c r="DM31" s="193">
        <v>104.77853556380505</v>
      </c>
      <c r="DN31" s="193">
        <v>104.4909044109378</v>
      </c>
      <c r="DO31" s="193">
        <v>104.21613864925891</v>
      </c>
      <c r="DP31" s="193">
        <v>102.63129995635323</v>
      </c>
      <c r="DQ31" s="193">
        <v>101.25669295396007</v>
      </c>
      <c r="DR31" s="193">
        <v>99.967984349989308</v>
      </c>
      <c r="DS31" s="193">
        <v>101.92118140566539</v>
      </c>
      <c r="DT31" s="193">
        <v>103.7108942686914</v>
      </c>
      <c r="DU31" s="193">
        <v>106.66608521860238</v>
      </c>
      <c r="DV31" s="193">
        <v>109.94010385596683</v>
      </c>
      <c r="DW31" s="193">
        <v>114.32849993842534</v>
      </c>
      <c r="DX31" s="193">
        <v>114.9879426493178</v>
      </c>
      <c r="DY31" s="193">
        <v>115.74730986575695</v>
      </c>
      <c r="DZ31" s="193">
        <v>116.42177042443372</v>
      </c>
      <c r="EA31" s="193">
        <v>117.29900915915611</v>
      </c>
      <c r="EB31" s="193">
        <v>116.52764989944365</v>
      </c>
      <c r="EC31" s="193">
        <v>116.26111796628049</v>
      </c>
      <c r="ED31" s="192">
        <v>115.72444480222173</v>
      </c>
      <c r="EE31" s="192">
        <v>116.84352564827785</v>
      </c>
      <c r="EF31" s="192">
        <v>118.80559882430812</v>
      </c>
      <c r="EG31" s="192">
        <v>119.98714316945413</v>
      </c>
      <c r="EH31" s="192">
        <v>120.36391588550805</v>
      </c>
      <c r="EI31" s="192">
        <v>120.46062006170797</v>
      </c>
      <c r="EJ31" s="192">
        <v>119.7907401689442</v>
      </c>
      <c r="EK31" s="192">
        <v>119.22124981566657</v>
      </c>
      <c r="EL31" s="192">
        <v>118.51085508325292</v>
      </c>
      <c r="EM31" s="192">
        <v>120.7330007107376</v>
      </c>
      <c r="EN31" s="192">
        <v>124.67565384520778</v>
      </c>
      <c r="EO31" s="192">
        <v>127.646433006164</v>
      </c>
      <c r="EP31" s="192">
        <v>128.02139345623789</v>
      </c>
      <c r="EQ31" s="192">
        <v>127.03728318280312</v>
      </c>
      <c r="ER31" s="192">
        <v>125.42058278684416</v>
      </c>
      <c r="ES31" s="192">
        <v>122.607150547584</v>
      </c>
      <c r="EU31" s="330"/>
    </row>
    <row r="32" spans="1:196 2513:2513">
      <c r="A32" s="173" t="s">
        <v>310</v>
      </c>
      <c r="CH32" s="192">
        <v>43.178706146151953</v>
      </c>
      <c r="CI32" s="192">
        <v>43.672546313419232</v>
      </c>
      <c r="CJ32" s="192">
        <v>44.626562695537721</v>
      </c>
      <c r="CK32" s="192">
        <v>44.733287188881015</v>
      </c>
      <c r="CL32" s="192">
        <v>44.399754424068838</v>
      </c>
      <c r="CM32" s="192">
        <v>42.559971563708316</v>
      </c>
      <c r="CN32" s="192">
        <v>43.25</v>
      </c>
      <c r="CO32" s="192">
        <v>42.61</v>
      </c>
      <c r="CP32" s="192">
        <v>42.32</v>
      </c>
      <c r="CQ32" s="192">
        <v>42.02</v>
      </c>
      <c r="CR32" s="194">
        <v>41.52</v>
      </c>
      <c r="CS32" s="194">
        <v>40.909999999999997</v>
      </c>
      <c r="CT32" s="255">
        <v>41.99</v>
      </c>
      <c r="CU32" s="194">
        <v>42</v>
      </c>
      <c r="CV32" s="194">
        <v>42.39</v>
      </c>
      <c r="CW32" s="194">
        <v>42.518682515974703</v>
      </c>
      <c r="CX32" s="194">
        <v>40.654196072170897</v>
      </c>
      <c r="CY32" s="194">
        <v>40.639146282031</v>
      </c>
      <c r="CZ32" s="194">
        <v>41.073869125904501</v>
      </c>
      <c r="DA32" s="194">
        <v>41.08</v>
      </c>
      <c r="DB32" s="194">
        <v>40.9687089568354</v>
      </c>
      <c r="DC32" s="194">
        <v>40.791420496354597</v>
      </c>
      <c r="DD32" s="194">
        <v>40.791420496354561</v>
      </c>
      <c r="DE32" s="194">
        <v>40.950169454358402</v>
      </c>
      <c r="DF32" s="195">
        <v>41.1223877787261</v>
      </c>
      <c r="DG32" s="195">
        <v>41.094819073595701</v>
      </c>
      <c r="DH32" s="195">
        <v>42.46</v>
      </c>
      <c r="DI32" s="195">
        <v>39.46</v>
      </c>
      <c r="DJ32" s="195">
        <v>38.57</v>
      </c>
      <c r="DK32" s="195">
        <v>37.869999999999997</v>
      </c>
      <c r="DL32" s="195">
        <v>38.08</v>
      </c>
      <c r="DM32" s="194">
        <v>37.99</v>
      </c>
      <c r="DN32" s="194">
        <v>38.14</v>
      </c>
      <c r="DO32" s="194">
        <v>37.79</v>
      </c>
      <c r="DP32" s="192">
        <v>36.89</v>
      </c>
      <c r="DQ32" s="192">
        <v>36.130000000000003</v>
      </c>
      <c r="DR32" s="192">
        <v>35.31</v>
      </c>
      <c r="DS32" s="192">
        <v>35.43</v>
      </c>
      <c r="DT32" s="192">
        <v>35.700000000000003</v>
      </c>
      <c r="DU32" s="192">
        <v>36.25</v>
      </c>
      <c r="DV32" s="192">
        <v>36.93</v>
      </c>
      <c r="DW32" s="192">
        <v>38.03</v>
      </c>
      <c r="DX32" s="192">
        <v>38.450000000000003</v>
      </c>
      <c r="DY32" s="192">
        <v>38.82</v>
      </c>
      <c r="DZ32" s="192">
        <v>39.24</v>
      </c>
      <c r="EA32" s="192">
        <v>39.51</v>
      </c>
      <c r="EB32" s="192">
        <v>38.85</v>
      </c>
      <c r="EC32" s="192">
        <v>38.700000000000003</v>
      </c>
      <c r="ED32" s="192">
        <v>38.9631574499723</v>
      </c>
      <c r="EE32" s="192">
        <v>39.471387881620949</v>
      </c>
      <c r="EF32" s="192">
        <v>39.678697700695658</v>
      </c>
      <c r="EG32" s="192">
        <v>39.964277254095272</v>
      </c>
      <c r="EH32" s="192">
        <v>39.828434161595176</v>
      </c>
      <c r="EI32" s="192">
        <v>39.753256494818324</v>
      </c>
      <c r="EJ32" s="192">
        <v>39.726531277043804</v>
      </c>
      <c r="EK32" s="192">
        <v>39.196066639942515</v>
      </c>
      <c r="EL32" s="192">
        <v>38.935284536923966</v>
      </c>
      <c r="EM32" s="192">
        <v>39.439660133111168</v>
      </c>
      <c r="EN32" s="192">
        <v>40.005426254871551</v>
      </c>
      <c r="EO32" s="192">
        <v>40.481289215648694</v>
      </c>
      <c r="EP32" s="192">
        <v>40.256127197973761</v>
      </c>
      <c r="EQ32" s="192">
        <v>39.226811463439134</v>
      </c>
      <c r="ER32" s="192">
        <v>38.539482004995115</v>
      </c>
      <c r="ES32" s="192">
        <v>37.699529457662791</v>
      </c>
      <c r="EU32" s="330"/>
    </row>
    <row r="33" spans="1:189">
      <c r="CT33" s="253"/>
      <c r="EU33" s="330"/>
    </row>
    <row r="34" spans="1:189">
      <c r="CT34" s="253"/>
      <c r="EU34" s="330"/>
    </row>
    <row r="35" spans="1:189">
      <c r="A35" s="182" t="s">
        <v>500</v>
      </c>
      <c r="CH35" s="77">
        <v>2020</v>
      </c>
      <c r="CI35" s="76"/>
      <c r="CJ35" s="71"/>
      <c r="CK35" s="71"/>
      <c r="CL35" s="71"/>
      <c r="CM35" s="71"/>
      <c r="CN35" s="71"/>
      <c r="CO35" s="71"/>
      <c r="CP35" s="71"/>
      <c r="CQ35" s="71"/>
      <c r="CR35" s="71"/>
      <c r="CS35" s="71"/>
      <c r="CT35" s="256">
        <v>2021</v>
      </c>
      <c r="CU35" s="71"/>
      <c r="CV35" s="71"/>
      <c r="CW35" s="71"/>
      <c r="CX35" s="71"/>
      <c r="CY35" s="71"/>
      <c r="CZ35" s="71"/>
      <c r="DA35" s="71"/>
      <c r="DB35" s="71"/>
      <c r="DC35" s="71"/>
      <c r="DD35" s="71"/>
      <c r="DE35" s="71"/>
      <c r="DF35" s="71">
        <v>2022</v>
      </c>
      <c r="DG35" s="71"/>
      <c r="DH35" s="71"/>
      <c r="DI35" s="71"/>
      <c r="DJ35" s="71"/>
      <c r="DK35" s="71"/>
      <c r="DL35" s="71"/>
      <c r="DM35" s="71"/>
      <c r="DN35" s="71"/>
      <c r="DO35" s="71"/>
      <c r="DP35" s="71"/>
      <c r="DQ35" s="71"/>
      <c r="DR35" s="71">
        <v>2023</v>
      </c>
      <c r="DS35" s="71"/>
      <c r="DT35" s="71"/>
      <c r="DU35" s="71"/>
      <c r="DV35" s="71"/>
      <c r="DW35" s="71"/>
      <c r="DX35" s="71"/>
      <c r="DY35" s="71"/>
      <c r="DZ35" s="71"/>
      <c r="EA35" s="71"/>
      <c r="EB35" s="71"/>
      <c r="EC35" s="71"/>
      <c r="ED35" s="71">
        <v>2024</v>
      </c>
      <c r="EE35" s="71"/>
      <c r="EF35" s="71"/>
      <c r="EG35" s="71"/>
      <c r="EH35" s="71"/>
      <c r="EP35" s="71">
        <v>2025</v>
      </c>
      <c r="EU35" s="330"/>
    </row>
    <row r="36" spans="1:189">
      <c r="A36" s="175"/>
      <c r="CH36" s="71"/>
      <c r="CI36" s="71" t="s">
        <v>304</v>
      </c>
      <c r="CJ36" s="71">
        <v>3</v>
      </c>
      <c r="CK36" s="71"/>
      <c r="CL36" s="64"/>
      <c r="CM36" s="71">
        <v>6</v>
      </c>
      <c r="CN36" s="71"/>
      <c r="CO36" s="71"/>
      <c r="CP36" s="71">
        <v>9</v>
      </c>
      <c r="CQ36" s="71"/>
      <c r="CR36" s="71"/>
      <c r="CS36" s="175">
        <v>12</v>
      </c>
      <c r="CT36" s="71"/>
      <c r="CU36" s="262" t="s">
        <v>4</v>
      </c>
      <c r="CV36" s="131"/>
      <c r="CW36" s="131"/>
      <c r="CX36" s="262" t="s">
        <v>1</v>
      </c>
      <c r="CY36" s="127"/>
      <c r="CZ36" s="187"/>
      <c r="DA36" s="262" t="s">
        <v>2</v>
      </c>
      <c r="DB36" s="260"/>
      <c r="DC36" s="261"/>
      <c r="DD36" s="262" t="s">
        <v>3</v>
      </c>
      <c r="DE36" s="127"/>
      <c r="DF36" s="187"/>
      <c r="DG36" s="262" t="s">
        <v>4</v>
      </c>
      <c r="DH36" s="131"/>
      <c r="DI36" s="131"/>
      <c r="DJ36" s="262" t="s">
        <v>1</v>
      </c>
      <c r="DK36" s="127"/>
      <c r="DL36" s="187"/>
      <c r="DM36" s="262" t="s">
        <v>2</v>
      </c>
      <c r="DN36" s="260"/>
      <c r="DO36" s="261"/>
      <c r="DP36" s="262" t="s">
        <v>3</v>
      </c>
      <c r="DQ36" s="127"/>
      <c r="DR36" s="127"/>
      <c r="DS36" s="262" t="s">
        <v>4</v>
      </c>
      <c r="DT36" s="131"/>
      <c r="DU36" s="131"/>
      <c r="DV36" s="262" t="s">
        <v>1</v>
      </c>
      <c r="DW36" s="127"/>
      <c r="DX36" s="187"/>
      <c r="DY36" s="262" t="s">
        <v>2</v>
      </c>
      <c r="DZ36" s="260"/>
      <c r="EA36" s="261"/>
      <c r="EB36" s="262" t="s">
        <v>3</v>
      </c>
      <c r="EC36" s="127"/>
      <c r="ED36" s="127"/>
      <c r="EE36" s="262" t="s">
        <v>4</v>
      </c>
      <c r="EF36" s="131"/>
      <c r="EG36" s="131"/>
      <c r="EH36" s="262" t="s">
        <v>1</v>
      </c>
      <c r="EI36" s="127"/>
      <c r="EJ36" s="187"/>
      <c r="EK36" s="71" t="s">
        <v>2</v>
      </c>
      <c r="EM36" s="276"/>
      <c r="EN36" s="262" t="s">
        <v>3</v>
      </c>
      <c r="EP36" s="276"/>
      <c r="EQ36" s="262" t="s">
        <v>4</v>
      </c>
      <c r="ES36" t="s">
        <v>491</v>
      </c>
      <c r="EU36" s="330"/>
    </row>
    <row r="37" spans="1:189">
      <c r="A37" s="183" t="s">
        <v>312</v>
      </c>
      <c r="B37" s="67"/>
      <c r="CH37" s="196">
        <v>-6.7673054183012727E-4</v>
      </c>
      <c r="CI37" s="196">
        <v>1.0963700213015265E-3</v>
      </c>
      <c r="CJ37" s="196">
        <v>1.0788440008021138E-3</v>
      </c>
      <c r="CK37" s="196">
        <v>5.2524865594815004E-4</v>
      </c>
      <c r="CL37" s="196">
        <v>5.3760717664785905E-4</v>
      </c>
      <c r="CM37" s="196">
        <v>-1.2564575936795796E-3</v>
      </c>
      <c r="CN37" s="200">
        <v>-1.5980634887444339E-3</v>
      </c>
      <c r="CO37" s="200">
        <v>1.1110001757492383E-3</v>
      </c>
      <c r="CP37" s="200">
        <v>4.0486146735881226E-3</v>
      </c>
      <c r="CQ37" s="196">
        <v>5.8830411292951192E-3</v>
      </c>
      <c r="CR37" s="196">
        <v>6.9938295102851822E-3</v>
      </c>
      <c r="CS37" s="278">
        <v>5.5506250290701855E-3</v>
      </c>
      <c r="CT37" s="277">
        <f>CT41/100</f>
        <v>5.0736695267672013E-3</v>
      </c>
      <c r="CU37" s="277">
        <f t="shared" ref="CU37:EE37" si="229">CU41/100</f>
        <v>4.6709997888769563E-3</v>
      </c>
      <c r="CV37" s="277">
        <f t="shared" si="229"/>
        <v>4.2037410435321757E-3</v>
      </c>
      <c r="CW37" s="277">
        <f t="shared" si="229"/>
        <v>4.3720743970687296E-3</v>
      </c>
      <c r="CX37" s="277">
        <f t="shared" si="229"/>
        <v>4.4751916709746993E-3</v>
      </c>
      <c r="CY37" s="277">
        <f t="shared" si="229"/>
        <v>4.2684508940166559E-3</v>
      </c>
      <c r="CZ37" s="277">
        <f t="shared" si="229"/>
        <v>4.3966697634255014E-3</v>
      </c>
      <c r="DA37" s="277">
        <f t="shared" si="229"/>
        <v>4.2250779329627173E-3</v>
      </c>
      <c r="DB37" s="277">
        <f t="shared" si="229"/>
        <v>4.1251575820880904E-3</v>
      </c>
      <c r="DC37" s="277">
        <f t="shared" si="229"/>
        <v>4.1112780267010219E-3</v>
      </c>
      <c r="DD37" s="277">
        <f t="shared" si="229"/>
        <v>4.2159004783376393E-3</v>
      </c>
      <c r="DE37" s="277">
        <f t="shared" si="229"/>
        <v>4.1681696862568094E-3</v>
      </c>
      <c r="DF37" s="277">
        <f t="shared" si="229"/>
        <v>4.0802729338247704E-3</v>
      </c>
      <c r="DG37" s="277">
        <f t="shared" si="229"/>
        <v>1.5171960914584718E-3</v>
      </c>
      <c r="DH37" s="277">
        <f t="shared" si="229"/>
        <v>-1.1370770635557741E-2</v>
      </c>
      <c r="DI37" s="277">
        <f t="shared" si="229"/>
        <v>-4.39890809124436E-2</v>
      </c>
      <c r="DJ37" s="277">
        <f t="shared" si="229"/>
        <v>-1.8320752978981402E-2</v>
      </c>
      <c r="DK37" s="277">
        <f t="shared" si="229"/>
        <v>-2.0409345870209039E-4</v>
      </c>
      <c r="DL37" s="277">
        <f t="shared" si="229"/>
        <v>-4.7052460293416209E-3</v>
      </c>
      <c r="DM37" s="277">
        <f t="shared" si="229"/>
        <v>-5.7330472993792026E-3</v>
      </c>
      <c r="DN37" s="277">
        <f t="shared" si="229"/>
        <v>-1.7727895864727079E-2</v>
      </c>
      <c r="DO37" s="277">
        <f t="shared" si="229"/>
        <v>-2.9567124210922856E-2</v>
      </c>
      <c r="DP37" s="277">
        <f t="shared" si="229"/>
        <v>-3.7167401863458195E-3</v>
      </c>
      <c r="DQ37" s="277">
        <f t="shared" si="229"/>
        <v>-9.9208562459049583E-4</v>
      </c>
      <c r="DR37" s="277">
        <f t="shared" si="229"/>
        <v>-4.0791403963654441E-3</v>
      </c>
      <c r="DS37" s="277">
        <f t="shared" si="229"/>
        <v>-4.713390742756003E-3</v>
      </c>
      <c r="DT37" s="277">
        <f t="shared" si="229"/>
        <v>1.4519509077668728E-3</v>
      </c>
      <c r="DU37" s="277">
        <f t="shared" si="229"/>
        <v>1.4756558828772184E-2</v>
      </c>
      <c r="DV37" s="277">
        <f t="shared" si="229"/>
        <v>1.6624732477700025E-2</v>
      </c>
      <c r="DW37" s="277">
        <f t="shared" si="229"/>
        <v>1.3373538823749229E-2</v>
      </c>
      <c r="DX37" s="277">
        <f t="shared" si="229"/>
        <v>5.0484745085094766E-3</v>
      </c>
      <c r="DY37" s="277">
        <f t="shared" si="229"/>
        <v>-1.6263382850067625E-3</v>
      </c>
      <c r="DZ37" s="277">
        <f t="shared" si="229"/>
        <v>7.5286085015674993E-3</v>
      </c>
      <c r="EA37" s="277">
        <f t="shared" si="229"/>
        <v>1.0845709647166499E-2</v>
      </c>
      <c r="EB37" s="277">
        <f t="shared" si="229"/>
        <v>9.6223304219263863E-3</v>
      </c>
      <c r="EC37" s="277">
        <f t="shared" si="229"/>
        <v>5.8982247054175704E-3</v>
      </c>
      <c r="ED37" s="277">
        <f t="shared" si="229"/>
        <v>1.6622335603292782E-2</v>
      </c>
      <c r="EE37" s="277">
        <f t="shared" si="229"/>
        <v>1.0818154450312353E-2</v>
      </c>
      <c r="EF37" s="277">
        <f t="shared" ref="EF37:EL37" si="230">EF41/100</f>
        <v>1.1801478537680219E-2</v>
      </c>
      <c r="EG37" s="277">
        <f t="shared" si="230"/>
        <v>6.5937845185779012E-3</v>
      </c>
      <c r="EH37" s="277">
        <f t="shared" si="230"/>
        <v>4.3176043835127425E-3</v>
      </c>
      <c r="EI37" s="277">
        <f t="shared" si="230"/>
        <v>7.2856793843388444E-3</v>
      </c>
      <c r="EJ37" s="277">
        <f t="shared" si="230"/>
        <v>6.2238903813393717E-3</v>
      </c>
      <c r="EK37" s="277">
        <f t="shared" si="230"/>
        <v>6.6386752712065469E-3</v>
      </c>
      <c r="EL37" s="277">
        <f t="shared" si="230"/>
        <v>6.4123026414297747E-3</v>
      </c>
      <c r="EM37" s="277">
        <f>EM41/100</f>
        <v>2.7123261876043701E-3</v>
      </c>
      <c r="EN37" s="277">
        <f t="shared" ref="EN37:EO37" si="231">EN41/100</f>
        <v>9.8176225423541588E-4</v>
      </c>
      <c r="EO37" s="277">
        <f t="shared" si="231"/>
        <v>4.953196944884615E-3</v>
      </c>
      <c r="EP37" s="277">
        <f>EP41/100</f>
        <v>2.7725813680293896E-3</v>
      </c>
      <c r="EQ37" s="277">
        <f t="shared" ref="EQ37:ET37" si="232">EQ41/100</f>
        <v>-1.2075926642743551E-3</v>
      </c>
      <c r="ER37" s="277">
        <f t="shared" si="232"/>
        <v>2.3672720447282664E-3</v>
      </c>
      <c r="ES37" s="277">
        <f t="shared" si="232"/>
        <v>-1.2530315864820776E-2</v>
      </c>
      <c r="ET37" s="277">
        <f t="shared" si="232"/>
        <v>-1.9454386708702897E-3</v>
      </c>
      <c r="EU37" s="330"/>
    </row>
    <row r="38" spans="1:189">
      <c r="A38" s="183" t="s">
        <v>313</v>
      </c>
      <c r="B38" s="70"/>
      <c r="CH38" s="199">
        <v>6.2480083837878906E-3</v>
      </c>
      <c r="CI38" s="199">
        <v>4.4223251704937636E-3</v>
      </c>
      <c r="CJ38" s="199">
        <v>4.5392543668289417E-3</v>
      </c>
      <c r="CK38" s="199">
        <v>5.1007334530666524E-3</v>
      </c>
      <c r="CL38" s="199">
        <v>5.0645588346252164E-3</v>
      </c>
      <c r="CM38" s="199">
        <v>6.7961975790862541E-3</v>
      </c>
      <c r="CN38" s="199">
        <v>7.1541369605880338E-3</v>
      </c>
      <c r="CO38" s="199">
        <v>4.4776679812980544E-3</v>
      </c>
      <c r="CP38" s="199">
        <v>1.7759932048954851E-3</v>
      </c>
      <c r="CQ38" s="199">
        <v>-1.9970779596178545E-4</v>
      </c>
      <c r="CR38" s="199">
        <v>-1.2475469582281561E-3</v>
      </c>
      <c r="CS38" s="279">
        <v>-1.7192741154502754E-4</v>
      </c>
      <c r="CT38" s="277">
        <f>CT42/100</f>
        <v>9.2997139899466676E-5</v>
      </c>
      <c r="CU38" s="277">
        <f t="shared" ref="CU38:EE38" si="233">CU42/100</f>
        <v>-3.0195865900140006E-5</v>
      </c>
      <c r="CV38" s="277">
        <f t="shared" si="233"/>
        <v>-3.1850590675617239E-5</v>
      </c>
      <c r="CW38" s="277">
        <f t="shared" si="233"/>
        <v>8.7889945836963084E-5</v>
      </c>
      <c r="CX38" s="277">
        <f t="shared" si="233"/>
        <v>-1.1128026533725688E-4</v>
      </c>
      <c r="CY38" s="277">
        <f t="shared" si="233"/>
        <v>-1.6009849944538245E-5</v>
      </c>
      <c r="CZ38" s="277">
        <f t="shared" si="233"/>
        <v>-1.9351792785613498E-4</v>
      </c>
      <c r="DA38" s="277">
        <f t="shared" si="233"/>
        <v>-2.3417960749583246E-5</v>
      </c>
      <c r="DB38" s="277">
        <f t="shared" si="233"/>
        <v>1.2125859400384798E-5</v>
      </c>
      <c r="DC38" s="277">
        <f t="shared" si="233"/>
        <v>8.8967476068546605E-6</v>
      </c>
      <c r="DD38" s="277">
        <f t="shared" si="233"/>
        <v>-7.2373752097121266E-6</v>
      </c>
      <c r="DE38" s="277">
        <f t="shared" si="233"/>
        <v>6.1585752722237428E-6</v>
      </c>
      <c r="DF38" s="277">
        <f t="shared" si="233"/>
        <v>1.3763639591331866E-4</v>
      </c>
      <c r="DG38" s="277">
        <f t="shared" si="233"/>
        <v>2.7415201188514971E-3</v>
      </c>
      <c r="DH38" s="277">
        <f t="shared" si="233"/>
        <v>1.5631478802747126E-2</v>
      </c>
      <c r="DI38" s="277">
        <f t="shared" si="233"/>
        <v>4.8248863648111782E-2</v>
      </c>
      <c r="DJ38" s="277">
        <f t="shared" si="233"/>
        <v>2.2479366555649135E-2</v>
      </c>
      <c r="DK38" s="277">
        <f t="shared" si="233"/>
        <v>4.5113753330116423E-3</v>
      </c>
      <c r="DL38" s="277">
        <f t="shared" si="233"/>
        <v>9.2118108346004139E-3</v>
      </c>
      <c r="DM38" s="277">
        <f t="shared" si="233"/>
        <v>1.0367804936838355E-2</v>
      </c>
      <c r="DN38" s="277">
        <f t="shared" si="233"/>
        <v>2.2407379293734521E-2</v>
      </c>
      <c r="DO38" s="277">
        <f t="shared" si="233"/>
        <v>3.4629563721222209E-2</v>
      </c>
      <c r="DP38" s="277">
        <f t="shared" si="233"/>
        <v>1.0841369826196257E-2</v>
      </c>
      <c r="DQ38" s="277">
        <f t="shared" si="233"/>
        <v>7.2979629700301984E-3</v>
      </c>
      <c r="DR38" s="277">
        <f t="shared" si="233"/>
        <v>1.046836612469363E-2</v>
      </c>
      <c r="DS38" s="277">
        <f t="shared" si="233"/>
        <v>1.1781976931104339E-2</v>
      </c>
      <c r="DT38" s="277">
        <f t="shared" si="233"/>
        <v>4.8219735593504256E-3</v>
      </c>
      <c r="DU38" s="277">
        <f t="shared" si="233"/>
        <v>-8.1029065633477157E-3</v>
      </c>
      <c r="DV38" s="277">
        <f t="shared" si="233"/>
        <v>-1.0077003655925836E-2</v>
      </c>
      <c r="DW38" s="277">
        <f t="shared" si="233"/>
        <v>-6.6211808026456253E-3</v>
      </c>
      <c r="DX38" s="277">
        <f t="shared" si="233"/>
        <v>1.1894934361245646E-3</v>
      </c>
      <c r="DY38" s="277">
        <f t="shared" si="233"/>
        <v>8.0249469138806255E-3</v>
      </c>
      <c r="DZ38" s="277">
        <f t="shared" si="233"/>
        <v>-1.1232999985338666E-3</v>
      </c>
      <c r="EA38" s="277">
        <f t="shared" si="233"/>
        <v>-3.9259703390366954E-3</v>
      </c>
      <c r="EB38" s="277">
        <f t="shared" si="233"/>
        <v>-3.4263607785813121E-3</v>
      </c>
      <c r="EC38" s="277">
        <f t="shared" si="233"/>
        <v>2.9064335983733261E-4</v>
      </c>
      <c r="ED38" s="277">
        <f t="shared" si="233"/>
        <v>-9.9582840420904973E-3</v>
      </c>
      <c r="EE38" s="277">
        <f t="shared" si="233"/>
        <v>-4.5577674276641748E-3</v>
      </c>
      <c r="EF38" s="277">
        <f t="shared" ref="EF38:EL38" si="234">EF42/100</f>
        <v>-4.6051700551913658E-3</v>
      </c>
      <c r="EG38" s="277">
        <f t="shared" si="234"/>
        <v>9.1414766702655468E-5</v>
      </c>
      <c r="EH38" s="277">
        <f t="shared" si="234"/>
        <v>1.380519503422164E-3</v>
      </c>
      <c r="EI38" s="277">
        <f t="shared" si="234"/>
        <v>-2.3660308944499775E-5</v>
      </c>
      <c r="EJ38" s="277">
        <f t="shared" si="234"/>
        <v>-7.394021489986357E-5</v>
      </c>
      <c r="EK38" s="277">
        <f t="shared" si="234"/>
        <v>3.5493927580603216E-5</v>
      </c>
      <c r="EL38" s="277">
        <f t="shared" si="234"/>
        <v>-8.8731669517017051E-6</v>
      </c>
      <c r="EM38" s="277">
        <f>EM42/100</f>
        <v>3.2742276579067198E-3</v>
      </c>
      <c r="EN38" s="277">
        <f t="shared" ref="EN38:ET38" si="235">EN42/100</f>
        <v>6.1172988366813286E-3</v>
      </c>
      <c r="EO38" s="277">
        <f t="shared" si="235"/>
        <v>1.5119682838280824E-3</v>
      </c>
      <c r="EP38" s="277">
        <f t="shared" si="235"/>
        <v>4.0492344781783629E-3</v>
      </c>
      <c r="EQ38" s="277">
        <f t="shared" si="235"/>
        <v>7.9754762119838996E-3</v>
      </c>
      <c r="ER38" s="277">
        <f t="shared" si="235"/>
        <v>4.6948085362257079E-3</v>
      </c>
      <c r="ES38" s="277">
        <f t="shared" si="235"/>
        <v>1.905403150159117E-2</v>
      </c>
      <c r="ET38" s="277">
        <f t="shared" si="235"/>
        <v>8.7998233977451441E-3</v>
      </c>
      <c r="EU38" s="330"/>
    </row>
    <row r="39" spans="1:189">
      <c r="B39" s="72"/>
      <c r="CH39" s="196"/>
      <c r="CI39" s="196"/>
      <c r="CJ39" s="200"/>
      <c r="CK39" s="200"/>
      <c r="CL39" s="200"/>
      <c r="CM39" s="196"/>
      <c r="CN39" s="196"/>
      <c r="CO39" s="196"/>
      <c r="CP39" s="196"/>
      <c r="CQ39" s="196"/>
      <c r="CR39" s="196"/>
      <c r="CS39" s="196"/>
      <c r="CT39" s="196"/>
      <c r="CU39" s="196"/>
      <c r="CV39" s="196"/>
      <c r="CW39" s="196"/>
      <c r="CX39" s="196"/>
      <c r="CY39" s="196"/>
      <c r="CZ39" s="196"/>
      <c r="DA39" s="196"/>
      <c r="DB39" s="196"/>
      <c r="DC39" s="196"/>
      <c r="DD39" s="196"/>
      <c r="DE39" s="196"/>
      <c r="DF39" s="196"/>
      <c r="DG39" s="196"/>
      <c r="DH39" s="196"/>
      <c r="DI39" s="196"/>
      <c r="DJ39" s="196"/>
      <c r="DK39" s="196"/>
      <c r="DL39" s="196"/>
      <c r="DM39" s="196"/>
      <c r="DN39" s="196"/>
      <c r="DO39" s="196"/>
      <c r="DP39" s="196"/>
      <c r="DQ39" s="196"/>
      <c r="DR39" s="196"/>
      <c r="DS39" s="196"/>
      <c r="DT39" s="71"/>
      <c r="DU39" s="71"/>
      <c r="DV39" s="71"/>
      <c r="DW39" s="71"/>
      <c r="DX39" s="71"/>
      <c r="DY39" s="71"/>
      <c r="DZ39" s="71"/>
      <c r="EA39" s="71"/>
      <c r="EB39" s="71"/>
      <c r="EC39" s="71"/>
      <c r="ED39" s="71"/>
      <c r="EE39" s="71"/>
      <c r="EF39" s="71"/>
      <c r="EG39" s="71"/>
      <c r="EH39" s="71"/>
      <c r="EU39" s="330"/>
    </row>
    <row r="40" spans="1:189">
      <c r="B40" s="72"/>
      <c r="CH40" s="196"/>
      <c r="CI40" s="196"/>
      <c r="CJ40" s="196"/>
      <c r="CK40" s="196"/>
      <c r="CL40" s="196"/>
      <c r="CM40" s="196"/>
      <c r="CN40" s="196"/>
      <c r="CO40" s="196"/>
      <c r="CP40" s="196"/>
      <c r="CQ40" s="196"/>
      <c r="CR40" s="196"/>
      <c r="CS40" s="196"/>
      <c r="CT40" s="196"/>
      <c r="CU40" s="196"/>
      <c r="CV40" s="196"/>
      <c r="CW40" s="196"/>
      <c r="CX40" s="196"/>
      <c r="CY40" s="196"/>
      <c r="CZ40" s="196"/>
      <c r="DA40" s="196"/>
      <c r="DB40" s="196"/>
      <c r="DC40" s="196"/>
      <c r="DD40" s="196"/>
      <c r="DE40" s="196"/>
      <c r="DF40" s="196"/>
      <c r="DG40" s="196"/>
      <c r="DH40" s="196"/>
      <c r="DI40" s="196"/>
      <c r="DJ40" s="196"/>
      <c r="DK40" s="196"/>
      <c r="DL40" s="196"/>
      <c r="DM40" s="196"/>
      <c r="DN40" s="196"/>
      <c r="DO40" s="196"/>
      <c r="DP40" s="196"/>
      <c r="DQ40" s="196"/>
      <c r="DR40" s="196"/>
      <c r="DS40" s="196"/>
      <c r="DX40" s="71"/>
      <c r="DY40" s="71"/>
      <c r="DZ40" s="64"/>
      <c r="EA40" s="64"/>
      <c r="EB40" s="71"/>
      <c r="EC40" s="71"/>
      <c r="ED40" s="71"/>
      <c r="EE40" s="71"/>
      <c r="EF40" s="71"/>
      <c r="EG40" s="71"/>
      <c r="EH40" s="71"/>
      <c r="EU40" s="330"/>
    </row>
    <row r="41" spans="1:189">
      <c r="CH41" s="196"/>
      <c r="CI41" s="196"/>
      <c r="CJ41" s="196"/>
      <c r="CK41" s="196"/>
      <c r="CT41" s="196">
        <v>0.50736695267672016</v>
      </c>
      <c r="CU41" s="196">
        <v>0.46709997888769561</v>
      </c>
      <c r="CV41" s="196">
        <v>0.42037410435321754</v>
      </c>
      <c r="CW41" s="196">
        <v>0.43720743970687292</v>
      </c>
      <c r="CX41" s="196">
        <v>0.44751916709746997</v>
      </c>
      <c r="CY41" s="196">
        <v>0.42684508940166555</v>
      </c>
      <c r="CZ41" s="196">
        <v>0.43966697634255014</v>
      </c>
      <c r="DA41" s="196">
        <v>0.42250779329627175</v>
      </c>
      <c r="DB41" s="196">
        <v>0.41251575820880904</v>
      </c>
      <c r="DC41" s="196">
        <v>0.41112780267010218</v>
      </c>
      <c r="DD41" s="196">
        <v>0.42159004783376397</v>
      </c>
      <c r="DE41" s="196">
        <v>0.41681696862568096</v>
      </c>
      <c r="DF41" s="196">
        <v>0.40802729338247701</v>
      </c>
      <c r="DG41" s="196">
        <v>0.15171960914584717</v>
      </c>
      <c r="DH41" s="196">
        <v>-1.1370770635557741</v>
      </c>
      <c r="DI41" s="196">
        <v>-4.3989080912443601</v>
      </c>
      <c r="DJ41" s="196">
        <v>-1.8320752978981401</v>
      </c>
      <c r="DK41" s="196">
        <v>-2.0409345870209039E-2</v>
      </c>
      <c r="DL41" s="196">
        <v>-0.4705246029341621</v>
      </c>
      <c r="DM41" s="196">
        <v>-0.57330472993792025</v>
      </c>
      <c r="DN41" s="196">
        <v>-1.7727895864727079</v>
      </c>
      <c r="DO41" s="196">
        <v>-2.9567124210922855</v>
      </c>
      <c r="DP41" s="196">
        <v>-0.37167401863458194</v>
      </c>
      <c r="DQ41" s="196">
        <v>-9.9208562459049576E-2</v>
      </c>
      <c r="DR41" s="196">
        <v>-0.40791403963654438</v>
      </c>
      <c r="DS41" s="196">
        <v>-0.47133907427560029</v>
      </c>
      <c r="DT41" s="196">
        <v>0.14519509077668727</v>
      </c>
      <c r="DU41" s="196">
        <v>1.4756558828772184</v>
      </c>
      <c r="DV41" s="196">
        <v>1.6624732477700026</v>
      </c>
      <c r="DW41" s="196">
        <v>1.3373538823749229</v>
      </c>
      <c r="DX41" s="196">
        <v>0.50484745085094762</v>
      </c>
      <c r="DY41" s="196">
        <v>-0.16263382850067626</v>
      </c>
      <c r="DZ41" s="196">
        <v>0.75286085015674997</v>
      </c>
      <c r="EA41" s="196">
        <v>1.0845709647166499</v>
      </c>
      <c r="EB41" s="196">
        <v>0.96223304219263861</v>
      </c>
      <c r="EC41" s="196">
        <v>0.58982247054175707</v>
      </c>
      <c r="ED41" s="196">
        <v>1.6622335603292782</v>
      </c>
      <c r="EE41" s="196">
        <v>1.0818154450312354</v>
      </c>
      <c r="EF41" s="196">
        <v>1.1801478537680219</v>
      </c>
      <c r="EG41" s="196">
        <v>0.65937845185779009</v>
      </c>
      <c r="EH41" s="196">
        <v>0.43176043835127426</v>
      </c>
      <c r="EI41" s="196">
        <v>0.72856793843388445</v>
      </c>
      <c r="EJ41" s="196">
        <v>0.6223890381339372</v>
      </c>
      <c r="EK41" s="196">
        <v>0.66386752712065467</v>
      </c>
      <c r="EL41" s="196">
        <v>0.64123026414297746</v>
      </c>
      <c r="EM41" s="196">
        <v>0.27123261876043703</v>
      </c>
      <c r="EN41" s="196">
        <v>9.8176225423541597E-2</v>
      </c>
      <c r="EO41" s="196">
        <v>0.49531969448846153</v>
      </c>
      <c r="EP41" s="196">
        <v>0.27725813680293898</v>
      </c>
      <c r="EQ41" s="527">
        <v>-0.12075926642743551</v>
      </c>
      <c r="ER41" s="527">
        <v>0.23672720447282664</v>
      </c>
      <c r="ES41" s="527">
        <v>-1.2530315864820776</v>
      </c>
      <c r="ET41" s="527">
        <v>-0.19454386708702898</v>
      </c>
      <c r="EU41" s="330"/>
    </row>
    <row r="42" spans="1:189">
      <c r="CH42" s="196"/>
      <c r="CI42" s="196"/>
      <c r="CJ42" s="196"/>
      <c r="CK42" s="196"/>
      <c r="CT42" s="196">
        <v>9.2997139899466674E-3</v>
      </c>
      <c r="CU42" s="196">
        <v>-3.0195865900140006E-3</v>
      </c>
      <c r="CV42" s="196">
        <v>-3.1850590675617241E-3</v>
      </c>
      <c r="CW42" s="196">
        <v>8.7889945836963079E-3</v>
      </c>
      <c r="CX42" s="196">
        <v>-1.1128026533725688E-2</v>
      </c>
      <c r="CY42" s="196">
        <v>-1.6009849944538246E-3</v>
      </c>
      <c r="CZ42" s="196">
        <v>-1.9351792785613497E-2</v>
      </c>
      <c r="DA42" s="196">
        <v>-2.3417960749583244E-3</v>
      </c>
      <c r="DB42" s="196">
        <v>1.2125859400384797E-3</v>
      </c>
      <c r="DC42" s="196">
        <v>8.8967476068546603E-4</v>
      </c>
      <c r="DD42" s="196">
        <v>-7.2373752097121269E-4</v>
      </c>
      <c r="DE42" s="196">
        <v>6.158575272223743E-4</v>
      </c>
      <c r="DF42" s="196">
        <v>1.3763639591331867E-2</v>
      </c>
      <c r="DG42" s="196">
        <v>0.2741520118851497</v>
      </c>
      <c r="DH42" s="196">
        <v>1.5631478802747125</v>
      </c>
      <c r="DI42" s="196">
        <v>4.8248863648111779</v>
      </c>
      <c r="DJ42" s="196">
        <v>2.2479366555649136</v>
      </c>
      <c r="DK42" s="196">
        <v>0.45113753330116424</v>
      </c>
      <c r="DL42" s="196">
        <v>0.92118108346004135</v>
      </c>
      <c r="DM42" s="196">
        <v>1.0367804936838354</v>
      </c>
      <c r="DN42" s="196">
        <v>2.2407379293734522</v>
      </c>
      <c r="DO42" s="196">
        <v>3.4629563721222212</v>
      </c>
      <c r="DP42" s="196">
        <v>1.0841369826196257</v>
      </c>
      <c r="DQ42" s="196">
        <v>0.72979629700301984</v>
      </c>
      <c r="DR42" s="196">
        <v>1.0468366124693631</v>
      </c>
      <c r="DS42" s="196">
        <v>1.1781976931104339</v>
      </c>
      <c r="DT42" s="196">
        <v>0.48219735593504254</v>
      </c>
      <c r="DU42" s="196">
        <v>-0.8102906563347716</v>
      </c>
      <c r="DV42" s="196">
        <v>-1.0077003655925836</v>
      </c>
      <c r="DW42" s="196">
        <v>-0.66211808026456254</v>
      </c>
      <c r="DX42" s="196">
        <v>0.11894934361245646</v>
      </c>
      <c r="DY42" s="196">
        <v>0.80249469138806262</v>
      </c>
      <c r="DZ42" s="196">
        <v>-0.11232999985338665</v>
      </c>
      <c r="EA42" s="196">
        <v>-0.39259703390366951</v>
      </c>
      <c r="EB42" s="196">
        <v>-0.34263607785813122</v>
      </c>
      <c r="EC42" s="196">
        <v>2.9064335983733258E-2</v>
      </c>
      <c r="ED42" s="196">
        <v>-0.99582840420904972</v>
      </c>
      <c r="EE42" s="196">
        <v>-0.45577674276641744</v>
      </c>
      <c r="EF42" s="196">
        <v>-0.46051700551913655</v>
      </c>
      <c r="EG42" s="196">
        <v>9.141476670265547E-3</v>
      </c>
      <c r="EH42" s="196">
        <v>0.1380519503422164</v>
      </c>
      <c r="EI42" s="196">
        <v>-2.3660308944499775E-3</v>
      </c>
      <c r="EJ42" s="196">
        <v>-7.3940214899863577E-3</v>
      </c>
      <c r="EK42" s="196">
        <v>3.5493927580603213E-3</v>
      </c>
      <c r="EL42" s="196">
        <v>-8.8731669517017053E-4</v>
      </c>
      <c r="EM42" s="196">
        <v>0.32742276579067198</v>
      </c>
      <c r="EN42" s="196">
        <v>0.61172988366813286</v>
      </c>
      <c r="EO42" s="196">
        <v>0.15119682838280823</v>
      </c>
      <c r="EP42" s="196">
        <v>0.40492344781783629</v>
      </c>
      <c r="EQ42" s="527">
        <v>0.79754762119838996</v>
      </c>
      <c r="ER42" s="527">
        <v>0.4694808536225708</v>
      </c>
      <c r="ES42" s="527">
        <v>1.9054031501591171</v>
      </c>
      <c r="ET42" s="527">
        <v>0.87998233977451445</v>
      </c>
      <c r="EU42" s="330"/>
    </row>
    <row r="43" spans="1:189"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</row>
    <row r="44" spans="1:189">
      <c r="CH44" s="77"/>
      <c r="CI44" s="76"/>
      <c r="CJ44" s="71"/>
      <c r="CK44" s="71"/>
      <c r="CL44" s="71"/>
      <c r="CM44" s="71"/>
      <c r="CN44" s="71"/>
      <c r="CO44" s="71"/>
      <c r="CP44" s="71"/>
      <c r="CQ44" s="71"/>
      <c r="CR44" s="71"/>
      <c r="CS44" s="71"/>
      <c r="CT44" s="71"/>
      <c r="CU44" s="71"/>
      <c r="CV44" s="71"/>
      <c r="CW44" s="71"/>
      <c r="CX44" s="71"/>
      <c r="CY44" s="71"/>
      <c r="CZ44" s="71"/>
      <c r="DA44" s="71"/>
      <c r="DB44" s="71"/>
      <c r="DC44" s="71"/>
      <c r="DD44" s="71"/>
      <c r="DE44" s="71"/>
      <c r="DF44" s="71"/>
      <c r="DG44" s="71"/>
      <c r="DH44" s="71"/>
      <c r="DI44" s="71"/>
      <c r="DJ44" s="71"/>
      <c r="DK44" s="71"/>
      <c r="DL44" s="71"/>
      <c r="DM44" s="71"/>
      <c r="DN44" s="71"/>
      <c r="DO44" s="71"/>
      <c r="DP44" s="71"/>
      <c r="DQ44" s="71"/>
      <c r="DR44" s="71"/>
      <c r="DS44" s="71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</row>
    <row r="45" spans="1:189">
      <c r="CH45" s="71"/>
      <c r="CI45" s="71"/>
      <c r="CJ45" s="71"/>
      <c r="CK45" s="71"/>
      <c r="CL45" s="64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64"/>
      <c r="CY45" s="71"/>
      <c r="CZ45" s="71"/>
      <c r="DA45" s="71"/>
      <c r="DB45" s="71"/>
      <c r="DC45" s="71"/>
      <c r="DD45" s="71"/>
      <c r="DE45" s="71"/>
      <c r="DF45" s="64"/>
      <c r="DG45" s="71"/>
      <c r="DH45" s="71"/>
      <c r="DI45" s="71"/>
      <c r="DJ45" s="71"/>
      <c r="DK45" s="71"/>
      <c r="DL45" s="71"/>
      <c r="DM45" s="71"/>
      <c r="DN45" s="71"/>
      <c r="DO45" s="71"/>
      <c r="DP45" s="64"/>
      <c r="DQ45" s="71"/>
      <c r="DR45" s="71"/>
      <c r="DS45" s="71"/>
      <c r="DT45" s="71"/>
      <c r="DU45" s="71"/>
      <c r="DV45" s="71"/>
      <c r="DW45" s="71"/>
      <c r="DX45" s="71"/>
      <c r="DY45" s="71"/>
      <c r="DZ45" s="64"/>
      <c r="EA45" s="64"/>
      <c r="EB45" s="71"/>
      <c r="EC45" s="71"/>
      <c r="ED45" s="71"/>
      <c r="EE45" s="71"/>
      <c r="EF45" s="71"/>
      <c r="EG45" s="71"/>
      <c r="EH45" s="71"/>
      <c r="EK45">
        <v>3.5815916004317397E-2</v>
      </c>
      <c r="EL45">
        <v>3.133155488632533E-2</v>
      </c>
      <c r="EM45">
        <v>2.5945552859518939E-2</v>
      </c>
      <c r="EN45">
        <v>2.1908200694895186E-2</v>
      </c>
      <c r="EO45">
        <v>1.5424256139588088E-2</v>
      </c>
      <c r="EP45">
        <v>8.8459536313383325E-3</v>
      </c>
      <c r="EQ45">
        <v>1.5537666537772665E-3</v>
      </c>
      <c r="ER45">
        <v>-1.2127840052718053E-3</v>
      </c>
      <c r="ES45">
        <v>-1.9336397264880789E-3</v>
      </c>
      <c r="ET45">
        <v>-1.1009856275793206E-3</v>
      </c>
      <c r="EV45">
        <v>-1.929899048733752E-4</v>
      </c>
      <c r="EW45">
        <v>4.912073877605394E-5</v>
      </c>
      <c r="EX45">
        <v>5.7769182983711254E-3</v>
      </c>
      <c r="EY45">
        <v>3.461634284390902E-2</v>
      </c>
      <c r="EZ45">
        <v>8.2059361195223834E-2</v>
      </c>
      <c r="FA45">
        <v>9.5319821005527716E-2</v>
      </c>
      <c r="FB45">
        <v>0.10012039861418742</v>
      </c>
      <c r="FC45">
        <v>0.11195386645701144</v>
      </c>
      <c r="FD45">
        <v>0.12275924028243757</v>
      </c>
      <c r="FE45">
        <v>0.16980906921241057</v>
      </c>
      <c r="FF45">
        <v>0.18964494445126978</v>
      </c>
      <c r="FG45">
        <v>0.20021690222903898</v>
      </c>
      <c r="FH45">
        <v>0.20891153740866297</v>
      </c>
      <c r="FI45">
        <v>0.22496193329731318</v>
      </c>
      <c r="FJ45">
        <v>0.22896085814085754</v>
      </c>
      <c r="FK45">
        <v>0.1932127280003797</v>
      </c>
      <c r="FL45">
        <v>0.12705423038509922</v>
      </c>
      <c r="FM45">
        <v>0.10467053741941257</v>
      </c>
      <c r="FN45">
        <v>9.5261797645256996E-2</v>
      </c>
      <c r="FO45">
        <v>9.0420411036302717E-2</v>
      </c>
      <c r="FP45">
        <v>8.5487984796579264E-2</v>
      </c>
      <c r="FQ45">
        <v>3.7947567071304755E-2</v>
      </c>
      <c r="FR45">
        <v>1.7358488339155764E-2</v>
      </c>
      <c r="FS45">
        <v>3.8337032520681102E-3</v>
      </c>
      <c r="FT45">
        <v>-9.8443941241362909E-3</v>
      </c>
      <c r="FU45">
        <v>-2.5774317907122035E-2</v>
      </c>
      <c r="FV45">
        <v>-3.9745930429005094E-2</v>
      </c>
      <c r="FW45">
        <v>-4.0404873029498578E-2</v>
      </c>
      <c r="FX45">
        <v>-2.8388526052305907E-2</v>
      </c>
      <c r="FY45">
        <v>-1.9164612037708584E-2</v>
      </c>
      <c r="FZ45">
        <v>-1.5034987444139447E-2</v>
      </c>
      <c r="GA45">
        <v>-2.1345761387156159E-2</v>
      </c>
      <c r="GB45">
        <v>-2.6445671767287293E-2</v>
      </c>
      <c r="GC45">
        <v>-2.2711374476080404E-2</v>
      </c>
      <c r="GD45">
        <v>-1.2561087022723627E-2</v>
      </c>
      <c r="GE45">
        <v>-4.3725493623244516E-3</v>
      </c>
      <c r="GF45">
        <v>2.8645230144046518E-3</v>
      </c>
      <c r="GG45">
        <v>1.3749937527010481E-2</v>
      </c>
    </row>
    <row r="46" spans="1:189">
      <c r="CH46" s="196"/>
      <c r="CI46" s="196"/>
      <c r="CJ46" s="196"/>
      <c r="CK46" s="196"/>
      <c r="CL46" s="196"/>
      <c r="CM46" s="196"/>
      <c r="CN46" s="200"/>
      <c r="CO46" s="200"/>
      <c r="CP46" s="200"/>
      <c r="CQ46" s="196"/>
      <c r="CR46" s="196"/>
      <c r="CS46" s="196"/>
      <c r="CT46" s="196"/>
      <c r="CU46" s="196"/>
      <c r="CV46" s="196"/>
      <c r="CW46" s="196"/>
      <c r="CX46" s="196"/>
      <c r="CY46" s="196"/>
      <c r="CZ46" s="196"/>
      <c r="DA46" s="196"/>
      <c r="DB46" s="196"/>
      <c r="DC46" s="196"/>
      <c r="DD46" s="196"/>
      <c r="DE46" s="196"/>
      <c r="DF46" s="196"/>
      <c r="DG46" s="196"/>
      <c r="DH46" s="196"/>
      <c r="DI46" s="196"/>
      <c r="DJ46" s="196"/>
      <c r="DK46" s="196"/>
      <c r="DL46" s="196"/>
      <c r="DM46" s="196"/>
      <c r="DN46" s="196"/>
      <c r="DO46" s="196"/>
      <c r="DP46" s="196"/>
      <c r="DQ46" s="196"/>
      <c r="DR46" s="196"/>
      <c r="DS46" s="196"/>
      <c r="DT46" s="196"/>
      <c r="DU46" s="196"/>
      <c r="DV46" s="196"/>
      <c r="DW46" s="196"/>
      <c r="DX46" s="196"/>
      <c r="DY46" s="196"/>
      <c r="DZ46" s="196"/>
      <c r="EA46" s="196"/>
      <c r="EB46" s="196"/>
      <c r="EC46" s="196"/>
      <c r="ED46" s="196"/>
      <c r="EE46" s="196"/>
      <c r="EF46" s="196"/>
      <c r="EG46" s="196"/>
      <c r="EH46" s="196"/>
    </row>
    <row r="47" spans="1:189">
      <c r="CH47" s="199"/>
      <c r="CI47" s="199"/>
      <c r="CJ47" s="199"/>
      <c r="CK47" s="199"/>
      <c r="CL47" s="199"/>
      <c r="CM47" s="196"/>
      <c r="CN47" s="196"/>
      <c r="CO47" s="196"/>
      <c r="CP47" s="196"/>
      <c r="CQ47" s="196"/>
      <c r="CR47" s="196"/>
      <c r="CS47" s="196"/>
      <c r="CT47" s="196"/>
      <c r="CU47" s="196"/>
      <c r="CV47" s="196"/>
      <c r="CW47" s="196"/>
      <c r="CX47" s="196"/>
      <c r="CY47" s="196"/>
      <c r="CZ47" s="196"/>
      <c r="DA47" s="196"/>
      <c r="DB47" s="196"/>
      <c r="DC47" s="196"/>
      <c r="DD47" s="196"/>
      <c r="DE47" s="196"/>
      <c r="DF47" s="196"/>
      <c r="DG47" s="196"/>
      <c r="DH47" s="196"/>
      <c r="DI47" s="196"/>
      <c r="DJ47" s="196"/>
      <c r="DK47" s="196"/>
      <c r="DL47" s="196"/>
      <c r="DM47" s="196"/>
      <c r="DN47" s="196"/>
      <c r="DO47" s="196"/>
      <c r="DP47" s="196"/>
      <c r="DQ47" s="196"/>
      <c r="DR47" s="196"/>
      <c r="DS47" s="196"/>
      <c r="DT47" s="196"/>
      <c r="DU47" s="196"/>
      <c r="DV47" s="196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5AF74-9294-44B7-B150-DC615D41C29A}">
  <sheetPr codeName="Sheet54">
    <tabColor theme="4" tint="0.59999389629810485"/>
  </sheetPr>
  <dimension ref="A1:AS114"/>
  <sheetViews>
    <sheetView showGridLines="0" zoomScale="115" zoomScaleNormal="115" zoomScaleSheetLayoutView="85" workbookViewId="0">
      <pane xSplit="2" ySplit="2" topLeftCell="Y3" activePane="bottomRight" state="frozen"/>
      <selection pane="topRight" activeCell="C1" sqref="C1"/>
      <selection pane="bottomLeft" activeCell="A3" sqref="A3"/>
      <selection pane="bottomRight" activeCell="AP24" sqref="AP24"/>
    </sheetView>
  </sheetViews>
  <sheetFormatPr defaultColWidth="9.42578125" defaultRowHeight="15"/>
  <cols>
    <col min="1" max="1" width="9.42578125" style="17" customWidth="1"/>
    <col min="2" max="2" width="4.140625" style="17" customWidth="1"/>
    <col min="3" max="10" width="13.42578125" style="17" customWidth="1"/>
    <col min="11" max="12" width="14" style="17" customWidth="1"/>
    <col min="13" max="14" width="12.5703125" style="17" customWidth="1"/>
    <col min="15" max="15" width="5.7109375" style="17" customWidth="1"/>
    <col min="16" max="17" width="9.42578125" style="17"/>
    <col min="18" max="18" width="9.42578125" style="17" customWidth="1"/>
    <col min="19" max="22" width="13.42578125" style="17" customWidth="1"/>
    <col min="23" max="23" width="5.42578125" style="17" customWidth="1"/>
    <col min="24" max="24" width="7.42578125" style="281" customWidth="1"/>
    <col min="25" max="25" width="9.42578125" style="281" bestFit="1" customWidth="1"/>
    <col min="26" max="26" width="11.42578125" style="280" bestFit="1" customWidth="1"/>
    <col min="27" max="27" width="10.42578125" style="280" bestFit="1" customWidth="1"/>
    <col min="28" max="28" width="4.42578125" style="280" customWidth="1"/>
    <col min="29" max="29" width="7" style="280" customWidth="1"/>
    <col min="30" max="30" width="4.42578125" style="280" customWidth="1"/>
    <col min="31" max="31" width="14.42578125" style="280" bestFit="1" customWidth="1"/>
    <col min="32" max="32" width="13.5703125" style="280" bestFit="1" customWidth="1"/>
    <col min="33" max="33" width="4.42578125" style="280" customWidth="1"/>
    <col min="34" max="34" width="9.5703125" style="280" bestFit="1" customWidth="1"/>
    <col min="35" max="35" width="9.42578125" style="280"/>
    <col min="36" max="37" width="9.7109375" style="280" customWidth="1"/>
    <col min="38" max="38" width="8.85546875" style="280" customWidth="1"/>
    <col min="39" max="39" width="8.42578125" style="280" customWidth="1"/>
    <col min="40" max="40" width="11.85546875" style="17" bestFit="1" customWidth="1"/>
    <col min="41" max="41" width="8.42578125" style="280" customWidth="1"/>
    <col min="42" max="42" width="13.140625" style="17" bestFit="1" customWidth="1"/>
    <col min="43" max="43" width="11.85546875" style="17" bestFit="1" customWidth="1"/>
    <col min="44" max="44" width="12.28515625" bestFit="1" customWidth="1"/>
    <col min="45" max="16384" width="9.42578125" style="17"/>
  </cols>
  <sheetData>
    <row r="1" spans="1:45" ht="25.5">
      <c r="C1" s="306" t="s">
        <v>314</v>
      </c>
      <c r="D1" s="307"/>
      <c r="K1" s="306" t="s">
        <v>315</v>
      </c>
      <c r="L1" s="306" t="s">
        <v>315</v>
      </c>
      <c r="P1" s="306" t="s">
        <v>316</v>
      </c>
      <c r="R1" s="282"/>
      <c r="S1" s="306" t="s">
        <v>317</v>
      </c>
      <c r="AE1" s="283" t="s">
        <v>318</v>
      </c>
      <c r="AJ1" s="283" t="s">
        <v>318</v>
      </c>
      <c r="AK1" s="283"/>
      <c r="AL1" s="280" t="s">
        <v>319</v>
      </c>
    </row>
    <row r="2" spans="1:45" ht="51">
      <c r="A2" s="284"/>
      <c r="B2" s="284"/>
      <c r="C2" s="307" t="s">
        <v>320</v>
      </c>
      <c r="D2" s="307" t="s">
        <v>321</v>
      </c>
      <c r="E2" s="307" t="s">
        <v>322</v>
      </c>
      <c r="F2" s="307" t="s">
        <v>323</v>
      </c>
      <c r="G2" s="307" t="s">
        <v>324</v>
      </c>
      <c r="H2" s="307" t="s">
        <v>325</v>
      </c>
      <c r="J2" s="307"/>
      <c r="K2" s="307" t="s">
        <v>323</v>
      </c>
      <c r="L2" s="307" t="s">
        <v>322</v>
      </c>
      <c r="M2" s="307" t="s">
        <v>325</v>
      </c>
      <c r="N2" s="307" t="s">
        <v>324</v>
      </c>
      <c r="O2" s="307"/>
      <c r="P2" s="307" t="s">
        <v>326</v>
      </c>
      <c r="Q2" s="307" t="s">
        <v>327</v>
      </c>
      <c r="R2" s="307"/>
      <c r="S2" s="307" t="s">
        <v>328</v>
      </c>
      <c r="T2" s="285" t="s">
        <v>329</v>
      </c>
      <c r="U2" s="285" t="s">
        <v>330</v>
      </c>
      <c r="V2" s="285" t="s">
        <v>331</v>
      </c>
      <c r="W2" s="284"/>
      <c r="X2" s="286"/>
      <c r="Y2" s="286"/>
      <c r="AB2" s="287"/>
      <c r="AC2" s="287"/>
      <c r="AD2" s="287"/>
      <c r="AE2" s="287" t="s">
        <v>332</v>
      </c>
      <c r="AF2" s="287" t="s">
        <v>333</v>
      </c>
      <c r="AG2" s="287"/>
      <c r="AH2" s="287"/>
      <c r="AI2" s="287"/>
      <c r="AJ2" s="288" t="s">
        <v>334</v>
      </c>
      <c r="AK2" s="288" t="s">
        <v>335</v>
      </c>
      <c r="AL2" s="287" t="s">
        <v>336</v>
      </c>
      <c r="AM2" s="287" t="s">
        <v>337</v>
      </c>
      <c r="AN2" s="287" t="s">
        <v>339</v>
      </c>
      <c r="AO2" s="287" t="s">
        <v>338</v>
      </c>
      <c r="AP2" s="287" t="s">
        <v>340</v>
      </c>
      <c r="AQ2" s="287" t="s">
        <v>341</v>
      </c>
    </row>
    <row r="3" spans="1:45">
      <c r="A3" s="17">
        <v>2014</v>
      </c>
      <c r="B3" s="22" t="s">
        <v>4</v>
      </c>
      <c r="C3" s="18">
        <v>0.13487950436423099</v>
      </c>
      <c r="D3" s="18"/>
      <c r="E3" s="18">
        <v>0.21250057029176972</v>
      </c>
      <c r="F3" s="18"/>
      <c r="G3" s="18">
        <v>0.34738007465600029</v>
      </c>
      <c r="H3" s="18">
        <v>0.2233805989904909</v>
      </c>
      <c r="I3" s="18"/>
      <c r="J3" s="18"/>
      <c r="K3" s="18"/>
      <c r="L3" s="18"/>
      <c r="M3" s="18">
        <v>0.2233805989904909</v>
      </c>
      <c r="N3" s="18"/>
      <c r="O3" s="18"/>
      <c r="P3" s="22">
        <v>0.92815657415309982</v>
      </c>
      <c r="Q3" s="22"/>
      <c r="R3" s="22"/>
      <c r="S3" s="18"/>
      <c r="T3" s="18"/>
      <c r="U3" s="18"/>
      <c r="V3" s="18"/>
      <c r="Z3" s="289"/>
      <c r="AA3" s="289"/>
      <c r="AC3" s="280">
        <v>2012</v>
      </c>
      <c r="AD3" s="280" t="s">
        <v>4</v>
      </c>
      <c r="AE3" s="290">
        <v>2043.5197642683333</v>
      </c>
      <c r="AF3" s="290">
        <v>20925.113333333331</v>
      </c>
      <c r="AH3" s="280">
        <v>2020</v>
      </c>
      <c r="AI3" s="280" t="s">
        <v>4</v>
      </c>
      <c r="AJ3" s="289">
        <v>9.5542544118000006</v>
      </c>
      <c r="AK3" s="291">
        <v>0</v>
      </c>
      <c r="AL3" s="291">
        <v>0</v>
      </c>
      <c r="AM3" s="292">
        <v>0</v>
      </c>
      <c r="AN3" s="21">
        <v>0</v>
      </c>
      <c r="AO3" s="293">
        <v>9.5542544118000006</v>
      </c>
      <c r="AP3" s="21">
        <v>0</v>
      </c>
      <c r="AQ3" s="21">
        <v>0</v>
      </c>
    </row>
    <row r="4" spans="1:45">
      <c r="B4" s="22" t="s">
        <v>1</v>
      </c>
      <c r="C4" s="18">
        <v>0.12184862632243099</v>
      </c>
      <c r="D4" s="18"/>
      <c r="E4" s="18">
        <v>0.1927962667335692</v>
      </c>
      <c r="F4" s="18"/>
      <c r="G4" s="18">
        <v>0.31464489305600019</v>
      </c>
      <c r="H4" s="18">
        <v>0.20812601893961769</v>
      </c>
      <c r="I4" s="18"/>
      <c r="J4" s="18"/>
      <c r="K4" s="18"/>
      <c r="L4" s="18"/>
      <c r="M4" s="18">
        <v>0.20812601893961769</v>
      </c>
      <c r="N4" s="18"/>
      <c r="O4" s="18"/>
      <c r="P4" s="22"/>
      <c r="Q4" s="22"/>
      <c r="R4" s="22"/>
      <c r="S4" s="18"/>
      <c r="T4" s="18"/>
      <c r="U4" s="18"/>
      <c r="V4" s="18"/>
      <c r="Z4" s="289"/>
      <c r="AA4" s="289"/>
      <c r="AD4" s="280" t="s">
        <v>1</v>
      </c>
      <c r="AE4" s="290">
        <v>1877.9869291533332</v>
      </c>
      <c r="AF4" s="290">
        <v>19856.615854360763</v>
      </c>
      <c r="AI4" s="280" t="s">
        <v>1</v>
      </c>
      <c r="AJ4" s="294">
        <v>19.557757809830001</v>
      </c>
      <c r="AK4" s="291">
        <v>0.58686261000000006</v>
      </c>
      <c r="AL4" s="295">
        <v>5</v>
      </c>
      <c r="AM4" s="295">
        <v>1.087880000000041E-3</v>
      </c>
      <c r="AN4" s="21">
        <v>5.3182256719999996</v>
      </c>
      <c r="AO4" s="296">
        <v>8.6515816478300014</v>
      </c>
      <c r="AP4" s="21">
        <v>0</v>
      </c>
      <c r="AQ4" s="21">
        <v>0</v>
      </c>
    </row>
    <row r="5" spans="1:45" ht="13.35" customHeight="1">
      <c r="B5" s="22" t="s">
        <v>2</v>
      </c>
      <c r="C5" s="18">
        <v>8.1023574537064658E-2</v>
      </c>
      <c r="D5" s="18"/>
      <c r="E5" s="18">
        <v>2.0019049462933536E-2</v>
      </c>
      <c r="F5" s="18"/>
      <c r="G5" s="18">
        <v>0.10104262399999819</v>
      </c>
      <c r="H5" s="18">
        <v>0.12705382697020551</v>
      </c>
      <c r="I5" s="18"/>
      <c r="J5" s="18"/>
      <c r="K5" s="18"/>
      <c r="L5" s="18"/>
      <c r="M5" s="18">
        <v>0.12705382697020551</v>
      </c>
      <c r="N5" s="18"/>
      <c r="O5" s="18"/>
      <c r="P5" s="22"/>
      <c r="Q5" s="22"/>
      <c r="R5" s="22"/>
      <c r="S5" s="18"/>
      <c r="T5" s="18"/>
      <c r="U5" s="18"/>
      <c r="V5" s="18"/>
      <c r="Z5" s="289"/>
      <c r="AA5" s="289"/>
      <c r="AD5" s="280" t="s">
        <v>2</v>
      </c>
      <c r="AE5" s="290">
        <v>1826.3730478770001</v>
      </c>
      <c r="AF5" s="290">
        <v>19079.406666666666</v>
      </c>
      <c r="AI5" s="280" t="s">
        <v>2</v>
      </c>
      <c r="AJ5" s="294">
        <v>11.678496857000001</v>
      </c>
      <c r="AK5" s="291">
        <v>0</v>
      </c>
      <c r="AL5" s="295">
        <v>0</v>
      </c>
      <c r="AM5" s="295">
        <v>0.36650135</v>
      </c>
      <c r="AN5" s="21">
        <v>0</v>
      </c>
      <c r="AO5" s="296">
        <v>11.311995507000001</v>
      </c>
      <c r="AP5" s="21">
        <v>0</v>
      </c>
      <c r="AQ5" s="21">
        <v>0</v>
      </c>
    </row>
    <row r="6" spans="1:45" ht="13.35" customHeight="1">
      <c r="B6" s="22" t="s">
        <v>3</v>
      </c>
      <c r="C6" s="18">
        <v>8.4683516812367077E-2</v>
      </c>
      <c r="D6" s="18"/>
      <c r="E6" s="18">
        <v>-5.7591516812368737E-2</v>
      </c>
      <c r="F6" s="18"/>
      <c r="G6" s="18">
        <v>2.709199999999834E-2</v>
      </c>
      <c r="H6" s="18">
        <v>9.6559156883586628E-3</v>
      </c>
      <c r="I6" s="18"/>
      <c r="J6" s="18"/>
      <c r="K6" s="18"/>
      <c r="L6" s="18"/>
      <c r="M6" s="18">
        <v>9.6559156883586628E-3</v>
      </c>
      <c r="N6" s="18"/>
      <c r="O6" s="18"/>
      <c r="P6" s="22"/>
      <c r="Q6" s="22"/>
      <c r="R6" s="22"/>
      <c r="S6" s="18"/>
      <c r="T6" s="18"/>
      <c r="U6" s="18"/>
      <c r="V6" s="18"/>
      <c r="Z6" s="289"/>
      <c r="AA6" s="289"/>
      <c r="AD6" s="280" t="s">
        <v>3</v>
      </c>
      <c r="AE6" s="290">
        <v>1683.0925814766667</v>
      </c>
      <c r="AF6" s="290">
        <v>16715.043166666666</v>
      </c>
      <c r="AI6" s="280" t="s">
        <v>3</v>
      </c>
      <c r="AJ6" s="294">
        <v>24.536313247789998</v>
      </c>
      <c r="AK6" s="291">
        <v>0</v>
      </c>
      <c r="AL6" s="295">
        <v>0</v>
      </c>
      <c r="AM6" s="295">
        <v>0.42596856000000005</v>
      </c>
      <c r="AN6" s="21">
        <v>0</v>
      </c>
      <c r="AO6" s="296">
        <v>19.039190118730001</v>
      </c>
      <c r="AP6" s="21">
        <v>5.07115456906</v>
      </c>
      <c r="AQ6" s="21">
        <v>0</v>
      </c>
    </row>
    <row r="7" spans="1:45" ht="13.35" customHeight="1">
      <c r="A7" s="17">
        <v>2015</v>
      </c>
      <c r="B7" s="22" t="s">
        <v>4</v>
      </c>
      <c r="C7" s="18">
        <v>7.3153326787700146E-2</v>
      </c>
      <c r="D7" s="18"/>
      <c r="E7" s="18">
        <v>-7.2165326787700157E-2</v>
      </c>
      <c r="F7" s="18"/>
      <c r="G7" s="18">
        <v>9.8799999999998889E-4</v>
      </c>
      <c r="H7" s="18">
        <v>-4.6983729032251564E-2</v>
      </c>
      <c r="I7" s="18"/>
      <c r="J7" s="18"/>
      <c r="K7" s="18"/>
      <c r="L7" s="18"/>
      <c r="M7" s="18">
        <v>-4.6983729032251564E-2</v>
      </c>
      <c r="N7" s="18"/>
      <c r="O7" s="18"/>
      <c r="P7" s="22"/>
      <c r="Q7" s="22"/>
      <c r="R7" s="22"/>
      <c r="S7" s="18"/>
      <c r="T7" s="18"/>
      <c r="U7" s="18"/>
      <c r="V7" s="18"/>
      <c r="Z7" s="289"/>
      <c r="AA7" s="289"/>
      <c r="AC7" s="280">
        <v>2013</v>
      </c>
      <c r="AD7" s="280" t="s">
        <v>4</v>
      </c>
      <c r="AE7" s="290">
        <v>1687.9462361121402</v>
      </c>
      <c r="AF7" s="290">
        <v>17283.340717391304</v>
      </c>
      <c r="AH7" s="280">
        <v>2021</v>
      </c>
      <c r="AI7" s="280" t="s">
        <v>4</v>
      </c>
      <c r="AJ7" s="475">
        <v>71.838548292639999</v>
      </c>
      <c r="AK7" s="476">
        <v>0</v>
      </c>
      <c r="AL7" s="477">
        <v>0</v>
      </c>
      <c r="AM7" s="477">
        <v>0.46513351999999997</v>
      </c>
      <c r="AN7" s="479">
        <v>0</v>
      </c>
      <c r="AO7" s="478">
        <v>65.927312430410012</v>
      </c>
      <c r="AP7" s="479">
        <v>1.30505793223</v>
      </c>
      <c r="AQ7" s="479">
        <v>4.1410444100000001</v>
      </c>
      <c r="AR7" s="482"/>
    </row>
    <row r="8" spans="1:45" ht="13.35" customHeight="1">
      <c r="B8" s="22" t="s">
        <v>1</v>
      </c>
      <c r="C8" s="18">
        <v>8.9393033954986434E-3</v>
      </c>
      <c r="D8" s="18"/>
      <c r="E8" s="18">
        <v>-4.0852303395498613E-2</v>
      </c>
      <c r="F8" s="18"/>
      <c r="G8" s="18">
        <v>-3.1912999999999969E-2</v>
      </c>
      <c r="H8" s="18">
        <v>-6.8775247863634315E-2</v>
      </c>
      <c r="I8" s="18"/>
      <c r="J8" s="18"/>
      <c r="K8" s="18"/>
      <c r="L8" s="18"/>
      <c r="M8" s="18">
        <v>-6.8775247863634315E-2</v>
      </c>
      <c r="N8" s="18"/>
      <c r="O8" s="18"/>
      <c r="P8" s="22"/>
      <c r="Q8" s="22"/>
      <c r="R8" s="22"/>
      <c r="S8" s="18"/>
      <c r="T8" s="18"/>
      <c r="U8" s="18"/>
      <c r="V8" s="18"/>
      <c r="Z8" s="289"/>
      <c r="AA8" s="289"/>
      <c r="AD8" s="280" t="s">
        <v>1</v>
      </c>
      <c r="AE8" s="290">
        <v>1377.3386629298232</v>
      </c>
      <c r="AF8" s="290">
        <v>14240.035375494072</v>
      </c>
      <c r="AI8" s="280" t="s">
        <v>1</v>
      </c>
      <c r="AJ8" s="475">
        <v>574.81652206873991</v>
      </c>
      <c r="AK8" s="476">
        <v>0</v>
      </c>
      <c r="AL8" s="477">
        <v>355.73647</v>
      </c>
      <c r="AM8" s="477">
        <v>161.26595893084999</v>
      </c>
      <c r="AN8" s="479">
        <v>0</v>
      </c>
      <c r="AO8" s="478">
        <v>53.624071918779904</v>
      </c>
      <c r="AP8" s="479">
        <v>4.1896662191099994</v>
      </c>
      <c r="AQ8" s="479">
        <v>3.5499999999999996E-4</v>
      </c>
      <c r="AR8" s="482"/>
    </row>
    <row r="9" spans="1:45" ht="13.35" customHeight="1">
      <c r="B9" s="22" t="s">
        <v>2</v>
      </c>
      <c r="C9" s="18">
        <v>-9.4629489657823473E-2</v>
      </c>
      <c r="D9" s="18"/>
      <c r="E9" s="18">
        <v>1.6248313657825086E-2</v>
      </c>
      <c r="F9" s="18"/>
      <c r="G9" s="18">
        <v>-7.8381175999998387E-2</v>
      </c>
      <c r="H9" s="18">
        <v>-0.1047855721919333</v>
      </c>
      <c r="I9" s="18"/>
      <c r="J9" s="18"/>
      <c r="K9" s="18"/>
      <c r="L9" s="18"/>
      <c r="M9" s="18">
        <v>-0.1047855721919333</v>
      </c>
      <c r="N9" s="18"/>
      <c r="O9" s="18"/>
      <c r="P9" s="22"/>
      <c r="Q9" s="22"/>
      <c r="R9" s="22"/>
      <c r="S9" s="18"/>
      <c r="T9" s="18"/>
      <c r="U9" s="18"/>
      <c r="V9" s="18"/>
      <c r="Z9" s="289"/>
      <c r="AA9" s="289"/>
      <c r="AD9" s="280" t="s">
        <v>2</v>
      </c>
      <c r="AE9" s="290">
        <v>1389.2614310371935</v>
      </c>
      <c r="AF9" s="290">
        <v>14072.508427128429</v>
      </c>
      <c r="AI9" s="280" t="s">
        <v>2</v>
      </c>
      <c r="AJ9" s="475">
        <v>500.63161767987998</v>
      </c>
      <c r="AK9" s="476">
        <v>0</v>
      </c>
      <c r="AL9" s="477">
        <v>219.41376754300001</v>
      </c>
      <c r="AM9" s="477">
        <v>165.60714121540002</v>
      </c>
      <c r="AN9" s="479">
        <v>0</v>
      </c>
      <c r="AO9" s="478">
        <v>66.579100047499992</v>
      </c>
      <c r="AP9" s="479">
        <v>48.94193578398</v>
      </c>
      <c r="AQ9" s="479">
        <v>8.9673089999999997E-2</v>
      </c>
      <c r="AR9" s="482"/>
    </row>
    <row r="10" spans="1:45" ht="13.35" customHeight="1">
      <c r="B10" s="22" t="s">
        <v>3</v>
      </c>
      <c r="C10" s="18">
        <v>-0.11743510761092091</v>
      </c>
      <c r="D10" s="18"/>
      <c r="E10" s="18">
        <v>-1.4972966450762515E-3</v>
      </c>
      <c r="F10" s="18"/>
      <c r="G10" s="18">
        <v>-0.11893240425599716</v>
      </c>
      <c r="H10" s="18">
        <v>-0.11254369085793092</v>
      </c>
      <c r="I10" s="18"/>
      <c r="J10" s="18"/>
      <c r="K10" s="18"/>
      <c r="L10" s="18"/>
      <c r="M10" s="18">
        <v>-0.11254369085793092</v>
      </c>
      <c r="N10" s="18"/>
      <c r="O10" s="18"/>
      <c r="P10" s="22"/>
      <c r="Q10" s="22"/>
      <c r="R10" s="22"/>
      <c r="S10" s="18"/>
      <c r="T10" s="18"/>
      <c r="U10" s="18"/>
      <c r="V10" s="18"/>
      <c r="Z10" s="289"/>
      <c r="AA10" s="289"/>
      <c r="AD10" s="280" t="s">
        <v>3</v>
      </c>
      <c r="AE10" s="290">
        <v>1589.6361192537934</v>
      </c>
      <c r="AF10" s="290">
        <v>14880.773333333336</v>
      </c>
      <c r="AI10" s="280" t="s">
        <v>3</v>
      </c>
      <c r="AJ10" s="475">
        <v>266.90868322882</v>
      </c>
      <c r="AK10" s="476">
        <v>0</v>
      </c>
      <c r="AL10" s="477">
        <v>144.90459999999999</v>
      </c>
      <c r="AM10" s="477">
        <v>0.80867067337999288</v>
      </c>
      <c r="AN10" s="479">
        <v>74.695881082000014</v>
      </c>
      <c r="AO10" s="478">
        <v>44.10494879438</v>
      </c>
      <c r="AP10" s="479">
        <v>2.39458267906</v>
      </c>
      <c r="AQ10" s="479">
        <v>0</v>
      </c>
      <c r="AR10" s="482"/>
      <c r="AS10" s="297"/>
    </row>
    <row r="11" spans="1:45" ht="13.35" customHeight="1">
      <c r="A11" s="17">
        <v>2016</v>
      </c>
      <c r="B11" s="22" t="s">
        <v>4</v>
      </c>
      <c r="C11" s="18">
        <v>-0.1113755061933005</v>
      </c>
      <c r="D11" s="18"/>
      <c r="E11" s="18">
        <v>-4.9057418066994485E-3</v>
      </c>
      <c r="F11" s="18"/>
      <c r="G11" s="18">
        <v>-0.11628124799999995</v>
      </c>
      <c r="H11" s="18">
        <v>-0.10450300312667105</v>
      </c>
      <c r="I11" s="18"/>
      <c r="J11" s="18"/>
      <c r="K11" s="18"/>
      <c r="L11" s="18"/>
      <c r="M11" s="18">
        <v>-0.10450300312667105</v>
      </c>
      <c r="N11" s="18"/>
      <c r="O11" s="18"/>
      <c r="P11" s="22"/>
      <c r="Q11" s="22"/>
      <c r="R11" s="22"/>
      <c r="S11" s="18"/>
      <c r="T11" s="18"/>
      <c r="U11" s="18"/>
      <c r="V11" s="18"/>
      <c r="Z11" s="289"/>
      <c r="AA11" s="289"/>
      <c r="AC11" s="280">
        <v>2014</v>
      </c>
      <c r="AD11" s="280" t="s">
        <v>4</v>
      </c>
      <c r="AE11" s="290">
        <v>1641.8574901744366</v>
      </c>
      <c r="AF11" s="290">
        <v>16351.606666666667</v>
      </c>
      <c r="AH11" s="280">
        <v>2022</v>
      </c>
      <c r="AI11" s="280" t="s">
        <v>4</v>
      </c>
      <c r="AJ11" s="475">
        <v>119.82565067697</v>
      </c>
      <c r="AK11" s="476">
        <v>0</v>
      </c>
      <c r="AL11" s="477">
        <v>0</v>
      </c>
      <c r="AM11" s="477">
        <v>17.891928604499999</v>
      </c>
      <c r="AN11" s="479">
        <v>0</v>
      </c>
      <c r="AO11" s="478">
        <v>95.398911386760005</v>
      </c>
      <c r="AP11" s="479">
        <v>1.2105106862400001</v>
      </c>
      <c r="AQ11" s="479">
        <v>5.3243</v>
      </c>
      <c r="AR11" s="482"/>
      <c r="AS11" s="297"/>
    </row>
    <row r="12" spans="1:45" ht="13.35" customHeight="1">
      <c r="B12" s="22" t="s">
        <v>1</v>
      </c>
      <c r="C12" s="18">
        <v>-9.8633938193300574E-2</v>
      </c>
      <c r="D12" s="18"/>
      <c r="E12" s="18">
        <v>-4.9057418066994485E-3</v>
      </c>
      <c r="F12" s="18"/>
      <c r="G12" s="18">
        <v>-0.10353968000000002</v>
      </c>
      <c r="H12" s="18">
        <v>-0.10971808169435815</v>
      </c>
      <c r="I12" s="18"/>
      <c r="J12" s="18"/>
      <c r="K12" s="18"/>
      <c r="L12" s="18"/>
      <c r="M12" s="18">
        <v>-0.10971808169435815</v>
      </c>
      <c r="N12" s="18"/>
      <c r="O12" s="18"/>
      <c r="P12" s="22"/>
      <c r="Q12" s="22"/>
      <c r="R12" s="22"/>
      <c r="S12" s="18"/>
      <c r="T12" s="18"/>
      <c r="U12" s="18"/>
      <c r="V12" s="18"/>
      <c r="Z12" s="289"/>
      <c r="AA12" s="289"/>
      <c r="AD12" s="280" t="s">
        <v>1</v>
      </c>
      <c r="AE12" s="290">
        <v>1562.9220351978531</v>
      </c>
      <c r="AF12" s="290">
        <v>15479.99</v>
      </c>
      <c r="AI12" s="280" t="s">
        <v>1</v>
      </c>
      <c r="AJ12" s="475">
        <v>156.10896998401998</v>
      </c>
      <c r="AK12" s="476">
        <v>0</v>
      </c>
      <c r="AL12" s="477">
        <v>79.718000000000004</v>
      </c>
      <c r="AM12" s="477">
        <v>4.3040133009999977</v>
      </c>
      <c r="AN12" s="479">
        <v>0</v>
      </c>
      <c r="AO12" s="478">
        <v>18.295108342999999</v>
      </c>
      <c r="AP12" s="479">
        <v>1.12977268188</v>
      </c>
      <c r="AQ12" s="479">
        <v>52.662080120000006</v>
      </c>
      <c r="AR12" s="482"/>
      <c r="AS12" s="297"/>
    </row>
    <row r="13" spans="1:45">
      <c r="B13" s="22" t="s">
        <v>2</v>
      </c>
      <c r="C13" s="18">
        <v>-7.9503405371438851E-2</v>
      </c>
      <c r="D13" s="18"/>
      <c r="E13" s="18">
        <v>-3.3197546285612667E-3</v>
      </c>
      <c r="F13" s="18"/>
      <c r="G13" s="18">
        <v>-8.2823160000000118E-2</v>
      </c>
      <c r="H13" s="18">
        <v>-8.7265082915788605E-2</v>
      </c>
      <c r="I13" s="18"/>
      <c r="J13" s="18"/>
      <c r="K13" s="18"/>
      <c r="L13" s="18"/>
      <c r="M13" s="18">
        <v>-8.7265082915788605E-2</v>
      </c>
      <c r="N13" s="18"/>
      <c r="O13" s="18"/>
      <c r="P13" s="22"/>
      <c r="Q13" s="22"/>
      <c r="R13" s="22"/>
      <c r="S13" s="18"/>
      <c r="T13" s="18"/>
      <c r="U13" s="18"/>
      <c r="V13" s="18"/>
      <c r="Z13" s="289"/>
      <c r="AA13" s="289"/>
      <c r="AD13" s="280" t="s">
        <v>2</v>
      </c>
      <c r="AE13" s="290">
        <v>1604.3841554601131</v>
      </c>
      <c r="AF13" s="290">
        <v>15977.683333333334</v>
      </c>
      <c r="AI13" s="280" t="s">
        <v>2</v>
      </c>
      <c r="AJ13" s="480">
        <v>52.476134293000001</v>
      </c>
      <c r="AK13" s="476">
        <v>0</v>
      </c>
      <c r="AL13" s="476">
        <v>0</v>
      </c>
      <c r="AM13" s="480">
        <v>3.2194562860000002</v>
      </c>
      <c r="AN13" s="479">
        <v>21.493109397000001</v>
      </c>
      <c r="AO13" s="481">
        <v>15.229697144000001</v>
      </c>
      <c r="AP13" s="479">
        <v>0.80913914699999989</v>
      </c>
      <c r="AQ13" s="479">
        <v>11.724732319999999</v>
      </c>
      <c r="AR13" s="482"/>
      <c r="AS13" s="297"/>
    </row>
    <row r="14" spans="1:45">
      <c r="B14" s="22" t="s">
        <v>3</v>
      </c>
      <c r="C14" s="18">
        <v>-5.3508343298934946E-2</v>
      </c>
      <c r="D14" s="18"/>
      <c r="E14" s="18">
        <v>1.5029314926062742E-2</v>
      </c>
      <c r="F14" s="18"/>
      <c r="G14" s="18">
        <v>-4.6366340000002948E-2</v>
      </c>
      <c r="H14" s="18">
        <v>-5.1339882691686656E-2</v>
      </c>
      <c r="I14" s="18"/>
      <c r="J14" s="18"/>
      <c r="K14" s="18"/>
      <c r="L14" s="18"/>
      <c r="M14" s="18">
        <v>-5.1339882691686656E-2</v>
      </c>
      <c r="N14" s="18"/>
      <c r="O14" s="18"/>
      <c r="P14" s="22"/>
      <c r="Q14" s="22"/>
      <c r="R14" s="22"/>
      <c r="S14" s="18"/>
      <c r="T14" s="18"/>
      <c r="U14" s="18"/>
      <c r="V14" s="18"/>
      <c r="Z14" s="289"/>
      <c r="AA14" s="289"/>
      <c r="AD14" s="280" t="s">
        <v>3</v>
      </c>
      <c r="AE14" s="290">
        <v>1488.7218020057765</v>
      </c>
      <c r="AF14" s="290">
        <v>15205.093333333332</v>
      </c>
      <c r="AI14" s="280" t="s">
        <v>3</v>
      </c>
      <c r="AJ14" s="480">
        <v>252.10319914794999</v>
      </c>
      <c r="AK14" s="476">
        <v>0</v>
      </c>
      <c r="AL14" s="476">
        <v>20</v>
      </c>
      <c r="AM14" s="480">
        <v>8.9268860020799998</v>
      </c>
      <c r="AN14" s="479">
        <v>154.29194039000001</v>
      </c>
      <c r="AO14" s="481">
        <v>38.646268639710001</v>
      </c>
      <c r="AP14" s="479">
        <v>1.01607717616</v>
      </c>
      <c r="AQ14" s="479">
        <v>29.222026940000003</v>
      </c>
      <c r="AR14" s="482"/>
      <c r="AS14" s="297"/>
    </row>
    <row r="15" spans="1:45">
      <c r="A15" s="17">
        <v>2017</v>
      </c>
      <c r="B15" s="22" t="s">
        <v>4</v>
      </c>
      <c r="C15" s="18">
        <v>-5.886532230196817E-2</v>
      </c>
      <c r="D15" s="18"/>
      <c r="E15" s="18">
        <v>1.0591714981968092E-2</v>
      </c>
      <c r="F15" s="18"/>
      <c r="G15" s="18">
        <v>-4.8273607319999856E-2</v>
      </c>
      <c r="H15" s="18">
        <v>-4.9690498227432767E-2</v>
      </c>
      <c r="I15" s="18"/>
      <c r="J15" s="18"/>
      <c r="K15" s="18"/>
      <c r="L15" s="18"/>
      <c r="M15" s="18">
        <v>-4.9690498227432767E-2</v>
      </c>
      <c r="N15" s="18"/>
      <c r="O15" s="18"/>
      <c r="P15" s="22"/>
      <c r="Q15" s="22"/>
      <c r="R15" s="22"/>
      <c r="S15" s="298"/>
      <c r="T15" s="298"/>
      <c r="U15" s="298"/>
      <c r="V15" s="298"/>
      <c r="Z15" s="289"/>
      <c r="AA15" s="289"/>
      <c r="AC15" s="280">
        <v>2015</v>
      </c>
      <c r="AD15" s="280" t="s">
        <v>4</v>
      </c>
      <c r="AE15" s="290">
        <v>1351.6161907258831</v>
      </c>
      <c r="AF15" s="290">
        <v>14012.300000000001</v>
      </c>
      <c r="AH15" s="280">
        <v>2023</v>
      </c>
      <c r="AI15" s="280" t="s">
        <v>4</v>
      </c>
      <c r="AJ15" s="480">
        <v>74.143288780419994</v>
      </c>
      <c r="AK15" s="476">
        <v>0</v>
      </c>
      <c r="AL15" s="476">
        <v>8.5</v>
      </c>
      <c r="AM15" s="480">
        <v>3.3769084530000004</v>
      </c>
      <c r="AN15" s="479">
        <v>11.915760300000001</v>
      </c>
      <c r="AO15" s="481">
        <v>40.624568622000005</v>
      </c>
      <c r="AP15" s="479">
        <v>2.4615107059999999</v>
      </c>
      <c r="AQ15" s="479">
        <v>7.2645406999999995</v>
      </c>
      <c r="AR15" s="482"/>
      <c r="AS15" s="297"/>
    </row>
    <row r="16" spans="1:45">
      <c r="B16" s="22" t="s">
        <v>1</v>
      </c>
      <c r="C16" s="18">
        <v>1.7245821048903376E-2</v>
      </c>
      <c r="D16" s="18"/>
      <c r="E16" s="18">
        <v>-5.1992352736903169E-2</v>
      </c>
      <c r="F16" s="18"/>
      <c r="G16" s="18">
        <v>-3.4746531687999793E-2</v>
      </c>
      <c r="H16" s="18">
        <v>-2.7133103491493449E-2</v>
      </c>
      <c r="I16" s="18"/>
      <c r="J16" s="18"/>
      <c r="K16" s="18"/>
      <c r="L16" s="18"/>
      <c r="M16" s="18">
        <v>-2.7133103491493449E-2</v>
      </c>
      <c r="N16" s="18"/>
      <c r="O16" s="18"/>
      <c r="P16" s="22"/>
      <c r="Q16" s="22"/>
      <c r="R16" s="22"/>
      <c r="S16" s="298"/>
      <c r="T16" s="298"/>
      <c r="U16" s="298"/>
      <c r="V16" s="298"/>
      <c r="Z16" s="289"/>
      <c r="AA16" s="289"/>
      <c r="AD16" s="280" t="s">
        <v>1</v>
      </c>
      <c r="AE16" s="290">
        <v>1314.6312316870001</v>
      </c>
      <c r="AF16" s="290">
        <v>13503.353333333333</v>
      </c>
      <c r="AI16" s="280" t="s">
        <v>1</v>
      </c>
      <c r="AJ16" s="480">
        <v>438.71526084917997</v>
      </c>
      <c r="AK16" s="476">
        <v>0</v>
      </c>
      <c r="AL16" s="476">
        <v>18</v>
      </c>
      <c r="AM16" s="480">
        <v>7.5736585407000021</v>
      </c>
      <c r="AN16" s="479">
        <v>313.04923917100007</v>
      </c>
      <c r="AO16" s="481">
        <v>64.212747152859961</v>
      </c>
      <c r="AP16" s="479">
        <v>0.94181406461999995</v>
      </c>
      <c r="AQ16" s="479">
        <v>34.937801919999998</v>
      </c>
      <c r="AR16" s="482"/>
    </row>
    <row r="17" spans="1:44">
      <c r="B17" s="22" t="s">
        <v>2</v>
      </c>
      <c r="C17" s="18">
        <v>6.6101186945274115E-2</v>
      </c>
      <c r="D17" s="18"/>
      <c r="E17" s="18">
        <v>-7.8054258909273755E-2</v>
      </c>
      <c r="F17" s="18"/>
      <c r="G17" s="18">
        <v>-1.1953071963999862E-2</v>
      </c>
      <c r="H17" s="18">
        <v>-6.5740309197319657E-3</v>
      </c>
      <c r="I17" s="18"/>
      <c r="J17" s="18"/>
      <c r="K17" s="18"/>
      <c r="L17" s="18"/>
      <c r="M17" s="18">
        <v>-6.5740309197319657E-3</v>
      </c>
      <c r="N17" s="18"/>
      <c r="O17" s="18"/>
      <c r="P17" s="22"/>
      <c r="Q17" s="22"/>
      <c r="R17" s="22"/>
      <c r="S17" s="298"/>
      <c r="T17" s="298"/>
      <c r="U17" s="298"/>
      <c r="V17" s="298"/>
      <c r="Z17" s="289"/>
      <c r="AA17" s="289"/>
      <c r="AD17" s="280" t="s">
        <v>2</v>
      </c>
      <c r="AE17" s="290">
        <v>1293.2988564495067</v>
      </c>
      <c r="AF17" s="290">
        <v>13565.906666666668</v>
      </c>
      <c r="AI17" s="280" t="s">
        <v>2</v>
      </c>
      <c r="AJ17" s="480">
        <v>101.34679649835999</v>
      </c>
      <c r="AK17" s="476">
        <v>0</v>
      </c>
      <c r="AL17" s="476">
        <v>49</v>
      </c>
      <c r="AM17" s="480">
        <v>10.674019949999995</v>
      </c>
      <c r="AN17" s="479">
        <v>10.985082070000001</v>
      </c>
      <c r="AO17" s="481">
        <v>26.229811630999997</v>
      </c>
      <c r="AP17" s="479">
        <v>1.9333200470000003</v>
      </c>
      <c r="AQ17" s="479">
        <v>2.5245627999999996</v>
      </c>
      <c r="AR17" s="482"/>
    </row>
    <row r="18" spans="1:44">
      <c r="B18" s="22" t="s">
        <v>3</v>
      </c>
      <c r="C18" s="18">
        <v>5.3567816560748494E-2</v>
      </c>
      <c r="D18" s="18"/>
      <c r="E18" s="18">
        <v>-6.6864560671357598E-2</v>
      </c>
      <c r="F18" s="18"/>
      <c r="G18" s="18">
        <v>-5.9890059999981871E-3</v>
      </c>
      <c r="H18" s="18">
        <v>1.142178215488121E-3</v>
      </c>
      <c r="I18" s="18"/>
      <c r="J18" s="18"/>
      <c r="K18" s="18"/>
      <c r="L18" s="18"/>
      <c r="M18" s="18">
        <v>1.142178215488121E-3</v>
      </c>
      <c r="N18" s="18"/>
      <c r="O18" s="18"/>
      <c r="P18" s="22"/>
      <c r="Q18" s="22"/>
      <c r="R18" s="22"/>
      <c r="S18" s="308">
        <v>6.4353448859408289</v>
      </c>
      <c r="T18" s="298">
        <v>2.25908594182911</v>
      </c>
      <c r="U18" s="298">
        <v>0.12121086633985328</v>
      </c>
      <c r="V18" s="298">
        <v>4.0550480777718656</v>
      </c>
      <c r="Z18" s="289"/>
      <c r="AA18" s="289"/>
      <c r="AD18" s="280" t="s">
        <v>3</v>
      </c>
      <c r="AE18" s="290">
        <v>1278.0025378152068</v>
      </c>
      <c r="AF18" s="290">
        <v>12714.486666666666</v>
      </c>
      <c r="AI18" s="280" t="s">
        <v>3</v>
      </c>
      <c r="AJ18" s="476">
        <v>111.65</v>
      </c>
      <c r="AK18" s="476">
        <v>0</v>
      </c>
      <c r="AL18" s="476">
        <v>32</v>
      </c>
      <c r="AM18" s="476">
        <v>8.9590000000000032</v>
      </c>
      <c r="AN18" s="476">
        <v>8.3000000000000007</v>
      </c>
      <c r="AO18" s="476">
        <v>43.012872594140056</v>
      </c>
      <c r="AP18" s="476">
        <v>0.58099999999999996</v>
      </c>
      <c r="AQ18" s="476">
        <v>18.771999999999998</v>
      </c>
      <c r="AR18" s="482"/>
    </row>
    <row r="19" spans="1:44">
      <c r="A19" s="17">
        <v>2018</v>
      </c>
      <c r="B19" s="22" t="s">
        <v>4</v>
      </c>
      <c r="C19" s="18">
        <v>6.2323486152945362E-2</v>
      </c>
      <c r="D19" s="18"/>
      <c r="E19" s="18">
        <v>-6.6320486152945057E-2</v>
      </c>
      <c r="F19" s="18"/>
      <c r="G19" s="18">
        <v>-3.9970000000000283E-3</v>
      </c>
      <c r="H19" s="18">
        <v>1.95249850889474E-2</v>
      </c>
      <c r="I19" s="18"/>
      <c r="J19" s="18"/>
      <c r="K19" s="18"/>
      <c r="L19" s="18"/>
      <c r="M19" s="18">
        <v>1.95249850889474E-2</v>
      </c>
      <c r="N19" s="18"/>
      <c r="O19" s="18"/>
      <c r="P19" s="22"/>
      <c r="Q19" s="22"/>
      <c r="R19" s="22"/>
      <c r="S19" s="308">
        <v>10.234463713522389</v>
      </c>
      <c r="T19" s="298">
        <v>5.9988656006208201</v>
      </c>
      <c r="U19" s="298">
        <v>5.9886301393093588E-2</v>
      </c>
      <c r="V19" s="298">
        <v>4.1757118115084761</v>
      </c>
      <c r="Z19" s="289"/>
      <c r="AA19" s="289"/>
      <c r="AC19" s="280">
        <v>2016</v>
      </c>
      <c r="AD19" s="280" t="s">
        <v>4</v>
      </c>
      <c r="AE19" s="290">
        <v>1401.8684002130431</v>
      </c>
      <c r="AF19" s="290">
        <v>11714.455500000002</v>
      </c>
      <c r="AH19" s="280">
        <v>2024</v>
      </c>
      <c r="AI19" s="280" t="s">
        <v>4</v>
      </c>
      <c r="AJ19" s="476">
        <v>188.01345288392</v>
      </c>
      <c r="AK19" s="476">
        <v>0</v>
      </c>
      <c r="AL19" s="476">
        <v>0</v>
      </c>
      <c r="AM19" s="476">
        <v>42.562623709999997</v>
      </c>
      <c r="AN19" s="476">
        <v>8.9039999999999999</v>
      </c>
      <c r="AO19" s="476">
        <v>118.65274322808</v>
      </c>
      <c r="AP19" s="476">
        <v>1.1657006458400001</v>
      </c>
      <c r="AQ19" s="476">
        <v>16.728385300000003</v>
      </c>
      <c r="AR19" s="482"/>
    </row>
    <row r="20" spans="1:44">
      <c r="B20" s="22" t="s">
        <v>1</v>
      </c>
      <c r="C20" s="18">
        <v>1.3026978056446259E-2</v>
      </c>
      <c r="D20" s="18"/>
      <c r="E20" s="18">
        <v>-1.6026978056446262E-2</v>
      </c>
      <c r="F20" s="18"/>
      <c r="G20" s="18">
        <v>-3.0000000000000027E-3</v>
      </c>
      <c r="H20" s="18">
        <v>3.3222906588729062E-2</v>
      </c>
      <c r="I20" s="18"/>
      <c r="J20" s="18"/>
      <c r="K20" s="18"/>
      <c r="L20" s="18"/>
      <c r="M20" s="18">
        <v>3.3222906588729062E-2</v>
      </c>
      <c r="N20" s="18"/>
      <c r="O20" s="18"/>
      <c r="P20" s="22"/>
      <c r="Q20" s="22"/>
      <c r="R20" s="22"/>
      <c r="S20" s="308">
        <v>10.900046913784328</v>
      </c>
      <c r="T20" s="298">
        <v>7.9171014121965229</v>
      </c>
      <c r="U20" s="298">
        <v>0.55182386656633209</v>
      </c>
      <c r="V20" s="298">
        <v>2.4311216350214728</v>
      </c>
      <c r="Z20" s="289"/>
      <c r="AA20" s="289"/>
      <c r="AD20" s="280" t="s">
        <v>1</v>
      </c>
      <c r="AE20" s="290">
        <v>1336.5545729648231</v>
      </c>
      <c r="AF20" s="290">
        <v>11118.029999999999</v>
      </c>
      <c r="AI20" s="280" t="s">
        <v>1</v>
      </c>
      <c r="AJ20" s="476">
        <v>609.07414569706009</v>
      </c>
      <c r="AK20" s="476">
        <v>500</v>
      </c>
      <c r="AL20" s="476">
        <v>20</v>
      </c>
      <c r="AM20" s="476">
        <v>2.4707425000000001</v>
      </c>
      <c r="AN20" s="476">
        <v>15.234677184000001</v>
      </c>
      <c r="AO20" s="476">
        <v>41.910394086700009</v>
      </c>
      <c r="AP20" s="476">
        <v>1.7550856163599999</v>
      </c>
      <c r="AQ20" s="476">
        <v>27.703246309999997</v>
      </c>
      <c r="AR20" s="482"/>
    </row>
    <row r="21" spans="1:44">
      <c r="B21" s="22" t="s">
        <v>2</v>
      </c>
      <c r="C21" s="18">
        <v>-7.050308769791247E-2</v>
      </c>
      <c r="D21" s="18"/>
      <c r="E21" s="18">
        <v>7.0503087697912026E-2</v>
      </c>
      <c r="F21" s="18"/>
      <c r="G21" s="18">
        <v>0</v>
      </c>
      <c r="H21" s="18">
        <v>4.7524109463812358E-2</v>
      </c>
      <c r="I21" s="18"/>
      <c r="J21" s="18"/>
      <c r="K21" s="18"/>
      <c r="L21" s="18"/>
      <c r="M21" s="18">
        <v>4.7524109463812358E-2</v>
      </c>
      <c r="N21" s="18"/>
      <c r="O21" s="18"/>
      <c r="P21" s="22"/>
      <c r="Q21" s="22"/>
      <c r="R21" s="22"/>
      <c r="S21" s="308">
        <v>15.133609690901196</v>
      </c>
      <c r="T21" s="298">
        <v>9.1330416873941616</v>
      </c>
      <c r="U21" s="298">
        <v>0.98706618983555217</v>
      </c>
      <c r="V21" s="298">
        <v>5.013501813671482</v>
      </c>
      <c r="Z21" s="289"/>
      <c r="AA21" s="289"/>
      <c r="AD21" s="280" t="s">
        <v>2</v>
      </c>
      <c r="AE21" s="290">
        <v>1431.6676238886666</v>
      </c>
      <c r="AF21" s="290">
        <v>12229.036666666667</v>
      </c>
      <c r="AI21" s="280" t="s">
        <v>2</v>
      </c>
      <c r="AJ21" s="480">
        <v>175.81590251854999</v>
      </c>
      <c r="AK21" s="476">
        <v>0</v>
      </c>
      <c r="AL21" s="476">
        <v>10</v>
      </c>
      <c r="AM21" s="480">
        <v>40.573991229999997</v>
      </c>
      <c r="AN21" s="476">
        <v>0.67500000000000004</v>
      </c>
      <c r="AO21" s="476">
        <v>57.12595144838</v>
      </c>
      <c r="AP21" s="479">
        <v>1.48902099017</v>
      </c>
      <c r="AQ21" s="479">
        <v>65.951938849999991</v>
      </c>
      <c r="AR21" s="482"/>
    </row>
    <row r="22" spans="1:44">
      <c r="A22" s="22"/>
      <c r="B22" s="22" t="s">
        <v>3</v>
      </c>
      <c r="C22" s="18">
        <v>-8.6274058105101803E-2</v>
      </c>
      <c r="D22" s="18"/>
      <c r="E22" s="18">
        <v>8.6274058105102247E-2</v>
      </c>
      <c r="F22" s="18"/>
      <c r="G22" s="18">
        <v>0</v>
      </c>
      <c r="H22" s="18">
        <v>4.9360860411246099E-2</v>
      </c>
      <c r="I22" s="18"/>
      <c r="J22" s="18"/>
      <c r="K22" s="18"/>
      <c r="L22" s="18"/>
      <c r="M22" s="18">
        <v>4.9360860411246099E-2</v>
      </c>
      <c r="N22" s="18"/>
      <c r="O22" s="18"/>
      <c r="P22" s="22"/>
      <c r="Q22" s="22"/>
      <c r="R22" s="22"/>
      <c r="S22" s="308">
        <v>14.959702115379116</v>
      </c>
      <c r="T22" s="298">
        <v>8.8344999115615188</v>
      </c>
      <c r="U22" s="298">
        <v>1.1329018618032367</v>
      </c>
      <c r="V22" s="298">
        <v>4.9923003420143592</v>
      </c>
      <c r="Z22" s="289"/>
      <c r="AA22" s="289"/>
      <c r="AD22" s="280" t="s">
        <v>3</v>
      </c>
      <c r="AE22" s="290">
        <v>1389.48914511711</v>
      </c>
      <c r="AF22" s="290">
        <v>11227.19</v>
      </c>
      <c r="AI22" s="325" t="s">
        <v>3</v>
      </c>
      <c r="AJ22" s="480">
        <v>433.22146668755994</v>
      </c>
      <c r="AK22" s="476">
        <v>0</v>
      </c>
      <c r="AL22" s="480">
        <v>202.22417999999999</v>
      </c>
      <c r="AM22" s="480">
        <v>78.421473667000043</v>
      </c>
      <c r="AN22" s="479">
        <v>10</v>
      </c>
      <c r="AO22" s="480">
        <v>99.83</v>
      </c>
      <c r="AP22" s="474">
        <v>6.4895510598300001</v>
      </c>
      <c r="AQ22" s="479">
        <v>36.253109469999998</v>
      </c>
      <c r="AR22" s="482"/>
    </row>
    <row r="23" spans="1:44">
      <c r="A23" s="17">
        <v>2019</v>
      </c>
      <c r="B23" s="22" t="s">
        <v>4</v>
      </c>
      <c r="C23" s="18">
        <v>-9.314313115317896E-2</v>
      </c>
      <c r="D23" s="18">
        <v>-0.18429621135841079</v>
      </c>
      <c r="E23" s="18">
        <v>9.414313115317885E-2</v>
      </c>
      <c r="F23" s="18">
        <v>0.22483221476510051</v>
      </c>
      <c r="G23" s="18">
        <v>9.9999999999988987E-4</v>
      </c>
      <c r="H23" s="18">
        <v>4.0536003406689725E-2</v>
      </c>
      <c r="I23" s="18"/>
      <c r="J23" s="18"/>
      <c r="K23" s="18">
        <v>0.22483221476510051</v>
      </c>
      <c r="L23" s="18"/>
      <c r="M23" s="18">
        <v>4.0536003406689725E-2</v>
      </c>
      <c r="N23" s="18"/>
      <c r="O23" s="18"/>
      <c r="P23" s="22"/>
      <c r="Q23" s="22"/>
      <c r="R23" s="22"/>
      <c r="S23" s="308">
        <v>11.855513990148939</v>
      </c>
      <c r="T23" s="298">
        <v>5.8591395733410341</v>
      </c>
      <c r="U23" s="298">
        <v>1.0955206197720999</v>
      </c>
      <c r="V23" s="298">
        <v>4.9008537970358059</v>
      </c>
      <c r="Z23" s="289"/>
      <c r="AA23" s="289"/>
      <c r="AC23" s="280">
        <v>2017</v>
      </c>
      <c r="AD23" s="280" t="s">
        <v>4</v>
      </c>
      <c r="AE23" s="290">
        <v>1465.5028438777399</v>
      </c>
      <c r="AF23" s="290">
        <v>12346.330000000002</v>
      </c>
      <c r="AH23" s="280">
        <v>2025</v>
      </c>
      <c r="AI23" s="280" t="s">
        <v>4</v>
      </c>
      <c r="AJ23" s="529">
        <v>124.30097472348</v>
      </c>
      <c r="AK23" s="476">
        <v>0</v>
      </c>
      <c r="AL23" s="476">
        <v>0</v>
      </c>
      <c r="AM23" s="529">
        <v>48.033073552000005</v>
      </c>
      <c r="AN23" s="476">
        <v>0</v>
      </c>
      <c r="AO23" s="476">
        <v>47.324060621149997</v>
      </c>
      <c r="AP23" s="480">
        <v>0.72049313032999995</v>
      </c>
      <c r="AQ23" s="476">
        <v>28.223347420000003</v>
      </c>
    </row>
    <row r="24" spans="1:44">
      <c r="B24" s="22" t="s">
        <v>1</v>
      </c>
      <c r="C24" s="18">
        <v>-0.11686180650170763</v>
      </c>
      <c r="D24" s="18">
        <v>-0.26134032951699382</v>
      </c>
      <c r="E24" s="18">
        <v>0.11385780650170751</v>
      </c>
      <c r="F24" s="18">
        <v>0.27499999999999991</v>
      </c>
      <c r="G24" s="18">
        <v>-3.0040000000001177E-3</v>
      </c>
      <c r="H24" s="18">
        <v>1.3659670483006092E-2</v>
      </c>
      <c r="I24" s="18"/>
      <c r="J24" s="18"/>
      <c r="K24" s="18">
        <v>0.27499999999999991</v>
      </c>
      <c r="L24" s="18"/>
      <c r="M24" s="18">
        <v>1.3659670483006092E-2</v>
      </c>
      <c r="N24" s="18"/>
      <c r="O24" s="18"/>
      <c r="P24" s="22"/>
      <c r="Q24" s="22"/>
      <c r="R24" s="22"/>
      <c r="S24" s="308">
        <v>8.1795317265611214</v>
      </c>
      <c r="T24" s="298">
        <v>4.2004583279386738</v>
      </c>
      <c r="U24" s="298">
        <v>0.58270865147282747</v>
      </c>
      <c r="V24" s="298">
        <v>3.396364747149621</v>
      </c>
      <c r="Z24" s="289"/>
      <c r="AA24" s="289"/>
      <c r="AD24" s="280" t="s">
        <v>1</v>
      </c>
      <c r="AE24" s="290">
        <v>1494.4638150000001</v>
      </c>
      <c r="AF24" s="290">
        <v>12790.54</v>
      </c>
      <c r="AJ24" s="289"/>
      <c r="AK24" s="289"/>
      <c r="AL24" s="299"/>
      <c r="AM24" s="289"/>
      <c r="AO24" s="299"/>
    </row>
    <row r="25" spans="1:44">
      <c r="B25" s="22" t="s">
        <v>2</v>
      </c>
      <c r="C25" s="18">
        <v>-8.061228612192417E-2</v>
      </c>
      <c r="D25" s="18">
        <v>-0.28363123953766856</v>
      </c>
      <c r="E25" s="18">
        <v>6.9632318121924275E-2</v>
      </c>
      <c r="F25" s="18">
        <v>0.30061349693251538</v>
      </c>
      <c r="G25" s="18">
        <v>-1.0979968000000118E-2</v>
      </c>
      <c r="H25" s="18">
        <v>1.6982257394846823E-2</v>
      </c>
      <c r="I25" s="18"/>
      <c r="J25" s="18"/>
      <c r="K25" s="18">
        <v>0.30061349693251538</v>
      </c>
      <c r="L25" s="18"/>
      <c r="M25" s="18">
        <v>1.6982257394846823E-2</v>
      </c>
      <c r="N25" s="18"/>
      <c r="O25" s="18"/>
      <c r="P25" s="22"/>
      <c r="Q25" s="22"/>
      <c r="R25" s="22"/>
      <c r="S25" s="308">
        <v>2.711005890328781</v>
      </c>
      <c r="T25" s="298">
        <v>1.884520991689663</v>
      </c>
      <c r="U25" s="298">
        <v>0</v>
      </c>
      <c r="V25" s="298">
        <v>0.826484898639118</v>
      </c>
      <c r="Z25" s="289"/>
      <c r="AA25" s="289"/>
      <c r="AD25" s="280" t="s">
        <v>2</v>
      </c>
      <c r="AE25" s="290">
        <v>1827.6957456813334</v>
      </c>
      <c r="AF25" s="290">
        <v>15215.26</v>
      </c>
    </row>
    <row r="26" spans="1:44">
      <c r="A26" s="22"/>
      <c r="B26" s="22" t="s">
        <v>3</v>
      </c>
      <c r="C26" s="18">
        <v>-5.405137752864797E-2</v>
      </c>
      <c r="D26" s="18">
        <v>1.5797506019999963E-2</v>
      </c>
      <c r="E26" s="18">
        <v>3.7137289336647505E-2</v>
      </c>
      <c r="F26" s="18">
        <v>1.4814814814815058E-2</v>
      </c>
      <c r="G26" s="18">
        <v>-1.6914088192000021E-2</v>
      </c>
      <c r="H26" s="18">
        <v>3.0612320834815021E-2</v>
      </c>
      <c r="I26" s="18"/>
      <c r="J26" s="18"/>
      <c r="K26" s="18">
        <v>1.4814814814815058E-2</v>
      </c>
      <c r="L26" s="18"/>
      <c r="M26" s="18">
        <v>3.0612320834815021E-2</v>
      </c>
      <c r="N26" s="18"/>
      <c r="O26" s="18"/>
      <c r="P26" s="22"/>
      <c r="Q26" s="22"/>
      <c r="R26" s="22"/>
      <c r="S26" s="308">
        <v>2.5202665580260541</v>
      </c>
      <c r="T26" s="298">
        <v>2.2667164261821786</v>
      </c>
      <c r="U26" s="298">
        <v>0</v>
      </c>
      <c r="V26" s="298">
        <v>0.25355013184387543</v>
      </c>
      <c r="Z26" s="289"/>
      <c r="AA26" s="289"/>
      <c r="AD26" s="280" t="s">
        <v>3</v>
      </c>
      <c r="AE26" s="290">
        <v>2333.0557100629999</v>
      </c>
      <c r="AF26" s="290">
        <v>21437.296666666665</v>
      </c>
    </row>
    <row r="27" spans="1:44">
      <c r="A27" s="17">
        <v>2020</v>
      </c>
      <c r="B27" s="22" t="s">
        <v>4</v>
      </c>
      <c r="C27" s="18">
        <v>-6.1180976839387835E-2</v>
      </c>
      <c r="D27" s="18">
        <v>3.4402186478776686E-2</v>
      </c>
      <c r="E27" s="18">
        <v>4.426688864738737E-2</v>
      </c>
      <c r="F27" s="18">
        <v>4.6575342465753566E-2</v>
      </c>
      <c r="G27" s="18">
        <v>-1.6914088192000021E-2</v>
      </c>
      <c r="H27" s="18">
        <v>8.0977528944530253E-2</v>
      </c>
      <c r="I27" s="18"/>
      <c r="J27" s="18"/>
      <c r="K27" s="18">
        <v>4.6575342465753566E-2</v>
      </c>
      <c r="L27" s="18">
        <v>3.4587473667576897E-2</v>
      </c>
      <c r="M27" s="18">
        <v>8.0977528944530253E-2</v>
      </c>
      <c r="N27" s="18"/>
      <c r="O27" s="18"/>
      <c r="P27" s="300"/>
      <c r="Q27" s="22"/>
      <c r="R27" s="22"/>
      <c r="S27" s="308">
        <v>1.9924434315618356</v>
      </c>
      <c r="T27" s="298">
        <v>1.8345356613497663</v>
      </c>
      <c r="U27" s="298">
        <v>0</v>
      </c>
      <c r="V27" s="298">
        <v>0.15790777021206931</v>
      </c>
      <c r="Z27" s="289"/>
      <c r="AA27" s="289"/>
      <c r="AC27" s="280">
        <v>2018</v>
      </c>
      <c r="AD27" s="280" t="s">
        <v>4</v>
      </c>
      <c r="AE27" s="290">
        <v>2525.0189704889999</v>
      </c>
      <c r="AF27" s="290">
        <v>21057.726666666666</v>
      </c>
    </row>
    <row r="28" spans="1:44">
      <c r="B28" s="22" t="s">
        <v>1</v>
      </c>
      <c r="C28" s="18">
        <v>-6.8900063974480674E-2</v>
      </c>
      <c r="D28" s="18">
        <v>0.20639755582781372</v>
      </c>
      <c r="E28" s="18">
        <v>5.6405944595398827E-2</v>
      </c>
      <c r="F28" s="18">
        <v>-7.3327961321514756E-2</v>
      </c>
      <c r="G28" s="18">
        <v>-1.2965951999999947E-2</v>
      </c>
      <c r="H28" s="18">
        <v>0.13306959450629896</v>
      </c>
      <c r="I28" s="18"/>
      <c r="J28" s="18"/>
      <c r="K28" s="18">
        <v>-7.3327961321514756E-2</v>
      </c>
      <c r="L28" s="18">
        <v>4.8727495983129421E-2</v>
      </c>
      <c r="M28" s="18">
        <v>0.13306959450629896</v>
      </c>
      <c r="N28" s="18"/>
      <c r="O28" s="18"/>
      <c r="P28" s="300"/>
      <c r="Q28" s="22"/>
      <c r="R28" s="22"/>
      <c r="S28" s="308">
        <v>6.4754324076806125</v>
      </c>
      <c r="T28" s="298">
        <v>1.6054020220834166</v>
      </c>
      <c r="U28" s="298">
        <v>0.23877459891875055</v>
      </c>
      <c r="V28" s="298">
        <v>4.6312557866784454</v>
      </c>
      <c r="Z28" s="289"/>
      <c r="AA28" s="289"/>
      <c r="AD28" s="280" t="s">
        <v>1</v>
      </c>
      <c r="AE28" s="290">
        <v>2480.3685312309999</v>
      </c>
      <c r="AF28" s="290">
        <v>19746.72</v>
      </c>
    </row>
    <row r="29" spans="1:44">
      <c r="B29" s="22" t="s">
        <v>2</v>
      </c>
      <c r="C29" s="18">
        <v>-6.0810337016915517E-2</v>
      </c>
      <c r="D29" s="18">
        <v>0.204579280440642</v>
      </c>
      <c r="E29" s="18">
        <v>4.937955457716825E-2</v>
      </c>
      <c r="F29" s="18">
        <v>-0.10613207547169801</v>
      </c>
      <c r="G29" s="18">
        <v>-4.0110060000000392E-3</v>
      </c>
      <c r="H29" s="18">
        <v>9.8447204968943991E-2</v>
      </c>
      <c r="I29" s="18"/>
      <c r="J29" s="18"/>
      <c r="K29" s="18">
        <v>-0.10613207547169801</v>
      </c>
      <c r="L29" s="18">
        <v>4.0673309322514895E-2</v>
      </c>
      <c r="M29" s="18">
        <v>9.8447204968943991E-2</v>
      </c>
      <c r="N29" s="18"/>
      <c r="O29" s="18"/>
      <c r="P29" s="300"/>
      <c r="Q29" s="22"/>
      <c r="R29" s="22"/>
      <c r="S29" s="308">
        <v>14.07568189084772</v>
      </c>
      <c r="T29" s="298">
        <v>2.9518555443042183</v>
      </c>
      <c r="U29" s="298">
        <v>0.57087115150494505</v>
      </c>
      <c r="V29" s="298">
        <v>10.552955195038557</v>
      </c>
      <c r="Z29" s="289"/>
      <c r="AA29" s="289"/>
      <c r="AD29" s="280" t="s">
        <v>2</v>
      </c>
      <c r="AE29" s="290">
        <v>2345.1040053903334</v>
      </c>
      <c r="AF29" s="290">
        <v>19645.556666666667</v>
      </c>
    </row>
    <row r="30" spans="1:44">
      <c r="B30" s="22" t="s">
        <v>3</v>
      </c>
      <c r="C30" s="18">
        <v>-6.9660527790475935E-2</v>
      </c>
      <c r="D30" s="18">
        <v>5.2628787945464328E-2</v>
      </c>
      <c r="E30" s="18">
        <v>5.2261355458619985E-2</v>
      </c>
      <c r="F30" s="18">
        <v>1.2165450121654375E-2</v>
      </c>
      <c r="G30" s="18">
        <v>-1.0050030000000598E-3</v>
      </c>
      <c r="H30" s="18">
        <v>6.4794238067118703E-2</v>
      </c>
      <c r="I30" s="18"/>
      <c r="J30" s="18"/>
      <c r="K30" s="18">
        <v>1.2165450121654375E-2</v>
      </c>
      <c r="L30" s="18">
        <v>3.8961094781620575E-2</v>
      </c>
      <c r="M30" s="18">
        <v>6.4794238067118703E-2</v>
      </c>
      <c r="N30" s="18"/>
      <c r="O30" s="18"/>
      <c r="P30" s="300"/>
      <c r="Q30" s="22"/>
      <c r="R30" s="22"/>
      <c r="S30" s="308">
        <v>14.733917921173843</v>
      </c>
      <c r="T30" s="298">
        <v>3.0583469173435178</v>
      </c>
      <c r="U30" s="298">
        <v>0.82915449295902843</v>
      </c>
      <c r="V30" s="298">
        <v>10.846416510871297</v>
      </c>
      <c r="Z30" s="289"/>
      <c r="AA30" s="289"/>
      <c r="AD30" s="280" t="s">
        <v>3</v>
      </c>
      <c r="AE30" s="290">
        <v>2413.0854991229999</v>
      </c>
      <c r="AF30" s="290">
        <v>20197.336666666666</v>
      </c>
    </row>
    <row r="31" spans="1:44">
      <c r="A31" s="17">
        <v>2021</v>
      </c>
      <c r="B31" s="22" t="s">
        <v>4</v>
      </c>
      <c r="C31" s="18">
        <v>-6.5156325284986605E-2</v>
      </c>
      <c r="D31" s="18">
        <v>-3.8702362108851807E-2</v>
      </c>
      <c r="E31" s="18">
        <v>4.5077174942934617E-2</v>
      </c>
      <c r="F31" s="18">
        <v>6.8062827225130906E-2</v>
      </c>
      <c r="G31" s="18">
        <v>-3.7969101153311202E-3</v>
      </c>
      <c r="H31" s="18">
        <v>2.93604651162791E-2</v>
      </c>
      <c r="I31" s="17">
        <v>2021</v>
      </c>
      <c r="J31" s="22" t="s">
        <v>4</v>
      </c>
      <c r="K31" s="18">
        <v>6.8062827225130906E-2</v>
      </c>
      <c r="L31" s="18">
        <v>3.9195867034088616E-2</v>
      </c>
      <c r="M31" s="18">
        <v>2.93604651162791E-2</v>
      </c>
      <c r="N31" s="18"/>
      <c r="O31" s="18"/>
      <c r="P31" s="54">
        <v>1.2407177871346</v>
      </c>
      <c r="Q31" s="54">
        <v>1.088899003029014</v>
      </c>
      <c r="R31" s="22"/>
      <c r="S31" s="308">
        <v>15.105010140970343</v>
      </c>
      <c r="T31" s="298">
        <v>3.2517038217564185</v>
      </c>
      <c r="U31" s="298">
        <v>0.82831149142240135</v>
      </c>
      <c r="V31" s="298">
        <v>11.024994827791522</v>
      </c>
      <c r="Z31" s="289"/>
      <c r="AA31" s="289"/>
      <c r="AC31" s="280">
        <v>2019</v>
      </c>
      <c r="AD31" s="280" t="s">
        <v>4</v>
      </c>
      <c r="AE31" s="290">
        <v>2458.8129666666669</v>
      </c>
      <c r="AF31" s="290">
        <v>21314.403333333332</v>
      </c>
    </row>
    <row r="32" spans="1:44">
      <c r="B32" s="22" t="s">
        <v>1</v>
      </c>
      <c r="C32" s="18">
        <v>-5.6134773181780284E-2</v>
      </c>
      <c r="D32" s="18">
        <v>-0.20386067470466473</v>
      </c>
      <c r="E32" s="18">
        <v>3.8600376851567919E-2</v>
      </c>
      <c r="F32" s="18">
        <v>0.22318840579710164</v>
      </c>
      <c r="G32" s="18">
        <v>3.1966991008462786E-2</v>
      </c>
      <c r="H32" s="18">
        <v>1.9327731092436906E-2</v>
      </c>
      <c r="J32" s="22" t="s">
        <v>1</v>
      </c>
      <c r="K32" s="18">
        <v>0.22318840579710164</v>
      </c>
      <c r="L32" s="18">
        <v>3.2117321024993206E-2</v>
      </c>
      <c r="M32" s="18">
        <v>1.9327731092436906E-2</v>
      </c>
      <c r="N32" s="18"/>
      <c r="O32" s="18"/>
      <c r="P32" s="54">
        <v>1.2702421193743685</v>
      </c>
      <c r="Q32" s="54">
        <v>1.0595370126452546</v>
      </c>
      <c r="R32" s="22"/>
      <c r="S32" s="308">
        <v>40.507550571837896</v>
      </c>
      <c r="T32" s="298">
        <v>22.052604418170091</v>
      </c>
      <c r="U32" s="298">
        <v>0.57812201076663061</v>
      </c>
      <c r="V32" s="298">
        <v>17.876824142901174</v>
      </c>
      <c r="Z32" s="289"/>
      <c r="AA32" s="289"/>
      <c r="AD32" s="280" t="s">
        <v>1</v>
      </c>
      <c r="AE32" s="290">
        <v>2465.1108129019999</v>
      </c>
      <c r="AF32" s="290">
        <v>20035.926666666666</v>
      </c>
    </row>
    <row r="33" spans="1:42">
      <c r="B33" s="22" t="s">
        <v>2</v>
      </c>
      <c r="C33" s="18">
        <v>-4.6943752447017983E-2</v>
      </c>
      <c r="D33" s="18">
        <v>-6.6330827594898389E-2</v>
      </c>
      <c r="E33" s="18">
        <v>4.7980495647407029E-2</v>
      </c>
      <c r="F33" s="18">
        <v>0.16358839050131913</v>
      </c>
      <c r="G33" s="18">
        <v>9.478368736283227E-2</v>
      </c>
      <c r="H33" s="18">
        <v>9.7257562906418071E-2</v>
      </c>
      <c r="J33" s="22" t="s">
        <v>2</v>
      </c>
      <c r="K33" s="18">
        <v>0.16358839050131913</v>
      </c>
      <c r="L33" s="18">
        <v>4.3137587183165627E-2</v>
      </c>
      <c r="M33" s="18">
        <v>9.7257562906420736E-2</v>
      </c>
      <c r="N33" s="18"/>
      <c r="P33" s="54">
        <v>1.3117445731464328</v>
      </c>
      <c r="Q33" s="54">
        <v>1.0582308040682549</v>
      </c>
      <c r="R33" s="22"/>
      <c r="S33" s="21">
        <v>35.55631912087518</v>
      </c>
      <c r="T33" s="21">
        <v>20.798142227433416</v>
      </c>
      <c r="U33" s="21">
        <v>0.95341414182255768</v>
      </c>
      <c r="V33" s="21">
        <v>13.80476275161921</v>
      </c>
      <c r="Z33" s="289"/>
      <c r="AA33" s="289"/>
      <c r="AD33" s="280" t="s">
        <v>2</v>
      </c>
      <c r="AE33" s="290">
        <v>2495.2705666666666</v>
      </c>
      <c r="AF33" s="290">
        <v>19935</v>
      </c>
    </row>
    <row r="34" spans="1:42">
      <c r="B34" s="22" t="s">
        <v>3</v>
      </c>
      <c r="C34" s="18"/>
      <c r="D34" s="18">
        <v>8.8242906864044013E-2</v>
      </c>
      <c r="E34" s="18">
        <v>0.10072999362695567</v>
      </c>
      <c r="F34" s="18">
        <v>6.0096153846153744E-2</v>
      </c>
      <c r="G34" s="18">
        <v>0.10981184947101141</v>
      </c>
      <c r="H34" s="18">
        <v>0.14833906071019465</v>
      </c>
      <c r="J34" s="22" t="s">
        <v>3</v>
      </c>
      <c r="K34" s="18">
        <v>6.0096153846153744E-2</v>
      </c>
      <c r="L34" s="18">
        <v>9.3927624620309347E-2</v>
      </c>
      <c r="M34" s="18">
        <v>0.14833906071019776</v>
      </c>
      <c r="N34" s="18"/>
      <c r="P34" s="54">
        <v>1.2609513008864299</v>
      </c>
      <c r="Q34" s="54">
        <v>1.0684983867427511</v>
      </c>
      <c r="R34" s="22"/>
      <c r="S34" s="21">
        <v>39.197551438253022</v>
      </c>
      <c r="T34" s="21">
        <v>21.8774570628464</v>
      </c>
      <c r="U34" s="21">
        <v>1.6066684420801109</v>
      </c>
      <c r="V34" s="21">
        <v>15.71342593332651</v>
      </c>
      <c r="Z34" s="289"/>
      <c r="AA34" s="577" t="s">
        <v>502</v>
      </c>
      <c r="AB34" s="577"/>
      <c r="AC34" s="577"/>
      <c r="AD34" s="280" t="s">
        <v>3</v>
      </c>
      <c r="AE34" s="290">
        <v>2541.1201333333333</v>
      </c>
      <c r="AF34" s="290">
        <v>18724.566666666669</v>
      </c>
    </row>
    <row r="35" spans="1:42">
      <c r="A35" s="17">
        <v>2022</v>
      </c>
      <c r="B35" s="22" t="s">
        <v>4</v>
      </c>
      <c r="C35" s="301"/>
      <c r="D35" s="302">
        <v>1.1559823025510507E-2</v>
      </c>
      <c r="E35" s="302">
        <v>9.5727123654765656E-2</v>
      </c>
      <c r="F35" s="302">
        <v>6.6666666666666652E-2</v>
      </c>
      <c r="G35" s="302">
        <v>0.16240364026077825</v>
      </c>
      <c r="H35" s="303">
        <v>7.8E-2</v>
      </c>
      <c r="I35" s="17">
        <v>2022</v>
      </c>
      <c r="J35" s="22" t="s">
        <v>4</v>
      </c>
      <c r="K35" s="18">
        <v>6.6666666666666652E-2</v>
      </c>
      <c r="L35" s="18">
        <v>8.87184657027833E-2</v>
      </c>
      <c r="M35" s="18">
        <v>7.8226489692177159E-2</v>
      </c>
      <c r="N35" s="303">
        <v>0.16240364026077825</v>
      </c>
      <c r="P35" s="54">
        <v>1.3246903747247429</v>
      </c>
      <c r="Q35" s="54">
        <v>1.0277725738624668</v>
      </c>
      <c r="R35" s="22"/>
      <c r="S35" s="54">
        <v>46.637394546071974</v>
      </c>
      <c r="T35" s="54">
        <v>24.524035523142054</v>
      </c>
      <c r="U35" s="54">
        <v>1.5998603976116132</v>
      </c>
      <c r="V35" s="54">
        <v>20.513498625318309</v>
      </c>
      <c r="Z35" s="289"/>
      <c r="AA35" s="289"/>
      <c r="AC35" s="280">
        <v>2020</v>
      </c>
      <c r="AD35" s="280" t="s">
        <v>4</v>
      </c>
      <c r="AE35" s="531">
        <v>2486.9223999999999</v>
      </c>
      <c r="AF35" s="530">
        <v>18208.2</v>
      </c>
    </row>
    <row r="36" spans="1:42">
      <c r="B36" s="22" t="s">
        <v>1</v>
      </c>
      <c r="D36" s="302">
        <v>3.1398918248724872E-2</v>
      </c>
      <c r="E36" s="302">
        <v>9.2576162202598011E-2</v>
      </c>
      <c r="F36" s="302">
        <v>1.42180094786728E-2</v>
      </c>
      <c r="G36" s="18">
        <v>0.1611601802734135</v>
      </c>
      <c r="H36" s="303">
        <v>4.5616927727397671E-2</v>
      </c>
      <c r="J36" s="22" t="s">
        <v>1</v>
      </c>
      <c r="K36" s="18">
        <v>1.42180094786728E-2</v>
      </c>
      <c r="L36" s="18">
        <v>8.5239808585340082E-2</v>
      </c>
      <c r="M36" s="18">
        <v>4.5616927727397671E-2</v>
      </c>
      <c r="N36" s="303">
        <v>0.1611601802734135</v>
      </c>
      <c r="P36" s="54">
        <v>1.359104740404147</v>
      </c>
      <c r="Q36" s="54">
        <v>1.0619155426107822</v>
      </c>
      <c r="R36" s="22"/>
      <c r="S36" s="54">
        <v>22.917375980647048</v>
      </c>
      <c r="T36" s="54">
        <v>10.955777672775938</v>
      </c>
      <c r="U36" s="54">
        <v>1.7925067141914601</v>
      </c>
      <c r="V36" s="54">
        <v>10.169091593679649</v>
      </c>
      <c r="Z36" s="289"/>
      <c r="AA36" s="289"/>
      <c r="AD36" s="280" t="s">
        <v>1</v>
      </c>
      <c r="AE36" s="531">
        <v>2500.5747999999999</v>
      </c>
      <c r="AF36" s="530">
        <v>16120.32</v>
      </c>
    </row>
    <row r="37" spans="1:42">
      <c r="B37" s="22" t="s">
        <v>2</v>
      </c>
      <c r="D37" s="302">
        <v>1.531754503742333E-2</v>
      </c>
      <c r="E37" s="302">
        <v>9.1210989925176511E-2</v>
      </c>
      <c r="F37" s="302">
        <v>-3.6961451247165544E-2</v>
      </c>
      <c r="G37" s="18">
        <v>0.12582798248038451</v>
      </c>
      <c r="H37" s="303">
        <v>-2.1643906209742214E-2</v>
      </c>
      <c r="J37" s="22" t="s">
        <v>2</v>
      </c>
      <c r="K37" s="18">
        <v>-3.6961451247165544E-2</v>
      </c>
      <c r="L37" s="18">
        <v>8.2080034121112755E-2</v>
      </c>
      <c r="M37" s="18">
        <v>-2.1643906209742214E-2</v>
      </c>
      <c r="N37" s="303">
        <v>0.12582798248038451</v>
      </c>
      <c r="P37" s="54">
        <v>1.3647777426320666</v>
      </c>
      <c r="Q37" s="54">
        <v>1.0743446108107253</v>
      </c>
      <c r="R37" s="22"/>
      <c r="S37" s="54">
        <v>28.555722648802224</v>
      </c>
      <c r="T37" s="54">
        <v>14.86288795378951</v>
      </c>
      <c r="U37" s="54">
        <v>2.3409801834267845</v>
      </c>
      <c r="V37" s="54">
        <v>11.351854511585929</v>
      </c>
      <c r="Z37" s="289"/>
      <c r="AA37" s="289"/>
      <c r="AD37" s="280" t="s">
        <v>2</v>
      </c>
      <c r="AE37" s="531">
        <v>2598.0394000000001</v>
      </c>
      <c r="AF37" s="530">
        <v>17176.18</v>
      </c>
    </row>
    <row r="38" spans="1:42">
      <c r="B38" s="22" t="s">
        <v>3</v>
      </c>
      <c r="D38" s="302">
        <v>-2.4295836372789315E-2</v>
      </c>
      <c r="E38" s="302">
        <v>9.7493258689372864E-2</v>
      </c>
      <c r="F38" s="302">
        <v>-3.1065759637188162E-2</v>
      </c>
      <c r="G38" s="18">
        <v>0.13702579998340791</v>
      </c>
      <c r="H38" s="303">
        <v>-5.5361596009977476E-2</v>
      </c>
      <c r="J38" s="22" t="s">
        <v>3</v>
      </c>
      <c r="K38" s="18">
        <v>-3.1065759637188162E-2</v>
      </c>
      <c r="L38" s="18">
        <v>9.1284664786435377E-2</v>
      </c>
      <c r="M38" s="18">
        <v>-5.5361596009977476E-2</v>
      </c>
      <c r="N38" s="303">
        <v>0.13702579998340791</v>
      </c>
      <c r="P38" s="54">
        <v>1.3138040035695877</v>
      </c>
      <c r="Q38" s="54">
        <v>1.080687551751188</v>
      </c>
      <c r="R38" s="22"/>
      <c r="S38" s="54">
        <v>33.307315258352496</v>
      </c>
      <c r="T38" s="54">
        <v>18.80106063336304</v>
      </c>
      <c r="U38" s="54">
        <v>1.8306889909157187</v>
      </c>
      <c r="V38" s="54">
        <v>12.67556563407374</v>
      </c>
      <c r="Z38" s="289"/>
      <c r="AA38" s="289"/>
      <c r="AD38" s="280" t="s">
        <v>3</v>
      </c>
      <c r="AE38" s="531">
        <v>3026.5893560806203</v>
      </c>
      <c r="AF38" s="530">
        <v>18126.12</v>
      </c>
      <c r="AN38" s="17" t="s">
        <v>484</v>
      </c>
      <c r="AP38" s="17" t="s">
        <v>485</v>
      </c>
    </row>
    <row r="39" spans="1:42">
      <c r="A39" s="17">
        <v>2023</v>
      </c>
      <c r="B39" s="22" t="s">
        <v>4</v>
      </c>
      <c r="D39" s="302">
        <v>6.7177581810621296E-3</v>
      </c>
      <c r="E39" s="302">
        <v>0.23963880036463925</v>
      </c>
      <c r="F39" s="302">
        <v>-1.0340073529412019E-2</v>
      </c>
      <c r="G39" s="18">
        <v>0.11556634853455883</v>
      </c>
      <c r="H39" s="303">
        <v>-3.6223153483498916E-3</v>
      </c>
      <c r="I39" s="17">
        <v>2023</v>
      </c>
      <c r="J39" s="22" t="s">
        <v>4</v>
      </c>
      <c r="K39" s="18">
        <v>-1.0340073529412019E-2</v>
      </c>
      <c r="L39" s="18">
        <v>0.25858255815065556</v>
      </c>
      <c r="M39" s="18">
        <v>-3.6223153483498916E-3</v>
      </c>
      <c r="N39" s="303">
        <v>0.11556634853455883</v>
      </c>
      <c r="P39" s="54">
        <v>1.1741621514618648</v>
      </c>
      <c r="Q39" s="54">
        <v>1.0851185090831343</v>
      </c>
      <c r="R39" s="22"/>
      <c r="S39" s="54">
        <v>33.56525891553008</v>
      </c>
      <c r="T39" s="54">
        <v>22.910312636500223</v>
      </c>
      <c r="U39" s="54">
        <v>1.8792316373026852</v>
      </c>
      <c r="V39" s="54">
        <v>8.7757146417271752</v>
      </c>
      <c r="W39" s="54"/>
      <c r="Z39" s="289"/>
      <c r="AA39" s="289"/>
      <c r="AC39" s="280">
        <v>2021</v>
      </c>
      <c r="AD39" s="280" t="s">
        <v>4</v>
      </c>
      <c r="AE39" s="531">
        <v>3691.9368365640003</v>
      </c>
      <c r="AF39" s="530">
        <v>33952.239999999998</v>
      </c>
    </row>
    <row r="40" spans="1:42">
      <c r="B40" s="17" t="s">
        <v>1</v>
      </c>
      <c r="D40" s="302">
        <v>-6.4276591302637742E-3</v>
      </c>
      <c r="E40" s="302">
        <v>0.22870981473496799</v>
      </c>
      <c r="F40" s="302">
        <v>3.0373831775700744E-3</v>
      </c>
      <c r="G40" s="18">
        <v>9.2295346499160491E-2</v>
      </c>
      <c r="H40" s="303">
        <v>-3.3902759526936999E-3</v>
      </c>
      <c r="J40" s="17" t="s">
        <v>1</v>
      </c>
      <c r="K40" s="18">
        <v>3.0373831775700744E-3</v>
      </c>
      <c r="L40" s="18">
        <v>0.28250401330671426</v>
      </c>
      <c r="M40" s="18">
        <v>-3.3902759526936999E-3</v>
      </c>
      <c r="N40" s="303">
        <v>9.2295346499160491E-2</v>
      </c>
      <c r="P40" s="54">
        <v>1.1575353901004646</v>
      </c>
      <c r="Q40" s="54">
        <v>1.0320331815494681</v>
      </c>
      <c r="R40" s="22"/>
      <c r="S40" s="54">
        <v>26.777886010863309</v>
      </c>
      <c r="T40" s="54">
        <v>16.761070067359533</v>
      </c>
      <c r="U40" s="54">
        <v>1.4352542618856763</v>
      </c>
      <c r="V40" s="54">
        <v>8.5815616816181013</v>
      </c>
      <c r="W40" s="54"/>
      <c r="X40" s="54"/>
      <c r="Z40" s="289"/>
      <c r="AA40" s="289"/>
      <c r="AD40" s="280" t="s">
        <v>1</v>
      </c>
      <c r="AE40" s="531">
        <v>3804.035793516</v>
      </c>
      <c r="AF40" s="530">
        <v>33021.78</v>
      </c>
      <c r="AL40" s="280" t="s">
        <v>486</v>
      </c>
      <c r="AN40" s="17">
        <v>11.92</v>
      </c>
      <c r="AP40" s="17">
        <v>40.619999999999997</v>
      </c>
    </row>
    <row r="41" spans="1:42">
      <c r="B41" s="17" t="s">
        <v>2</v>
      </c>
      <c r="D41" s="302">
        <v>-1.0783699646635947E-2</v>
      </c>
      <c r="E41" s="302">
        <v>0.2125371852305189</v>
      </c>
      <c r="F41" s="302">
        <v>1.092064987049679E-2</v>
      </c>
      <c r="G41" s="18">
        <v>8.0679678586168979E-2</v>
      </c>
      <c r="H41" s="304">
        <v>1.3695022386084332E-4</v>
      </c>
      <c r="J41" s="17" t="s">
        <v>2</v>
      </c>
      <c r="K41" s="18">
        <v>1.092064987049679E-2</v>
      </c>
      <c r="L41" s="18">
        <v>0.29114336649206751</v>
      </c>
      <c r="M41" s="18">
        <v>1.3695022386084332E-4</v>
      </c>
      <c r="N41" s="304">
        <v>8.0679678586168979E-2</v>
      </c>
      <c r="P41" s="54">
        <v>1.1423112340005508</v>
      </c>
      <c r="Q41" s="54">
        <v>0.93800382267983373</v>
      </c>
      <c r="R41" s="22"/>
      <c r="S41" s="54">
        <v>10.857774519713599</v>
      </c>
      <c r="T41" s="54">
        <v>4.2089186730787507</v>
      </c>
      <c r="U41" s="54">
        <v>-0.18498921657746914</v>
      </c>
      <c r="V41" s="54">
        <v>6.8338450632123253</v>
      </c>
      <c r="Z41" s="289"/>
      <c r="AA41" s="289"/>
      <c r="AD41" s="280" t="s">
        <v>2</v>
      </c>
      <c r="AE41" s="531">
        <v>4966.0428558399999</v>
      </c>
      <c r="AF41" s="530">
        <v>44824.4</v>
      </c>
    </row>
    <row r="42" spans="1:42">
      <c r="B42" s="17" t="s">
        <v>3</v>
      </c>
      <c r="D42" s="302">
        <f>H42-F42</f>
        <v>9.5272642171775335E-3</v>
      </c>
      <c r="E42" s="302">
        <v>0.16519017243280332</v>
      </c>
      <c r="F42" s="302">
        <v>-9.5272642171775335E-3</v>
      </c>
      <c r="G42" s="18">
        <v>9.312559938387599E-2</v>
      </c>
      <c r="H42" s="303">
        <v>0</v>
      </c>
      <c r="J42" s="17" t="s">
        <v>3</v>
      </c>
      <c r="K42" s="18">
        <v>-9.5272642171775335E-3</v>
      </c>
      <c r="L42" s="18">
        <v>0.22136069804225356</v>
      </c>
      <c r="M42" s="18">
        <v>4.989440337910267E-4</v>
      </c>
      <c r="N42" s="303">
        <v>9.312559938387599E-2</v>
      </c>
      <c r="P42" s="54">
        <v>1.1758629462835819</v>
      </c>
      <c r="Q42" s="54">
        <v>0.95434174599834376</v>
      </c>
      <c r="R42" s="22"/>
      <c r="S42" s="54">
        <v>3.6</v>
      </c>
      <c r="T42" s="54">
        <v>-3.5</v>
      </c>
      <c r="U42" s="54">
        <v>0.5</v>
      </c>
      <c r="V42" s="54">
        <v>6.6</v>
      </c>
      <c r="Z42" s="289"/>
      <c r="AA42" s="289"/>
      <c r="AD42" s="280" t="s">
        <v>3</v>
      </c>
      <c r="AE42" s="531">
        <v>5978.9901939440306</v>
      </c>
      <c r="AF42" s="530">
        <v>41668.791818181817</v>
      </c>
      <c r="AL42" s="280" t="s">
        <v>487</v>
      </c>
      <c r="AN42" s="17">
        <v>313.05</v>
      </c>
      <c r="AP42" s="17">
        <v>64.209999999999994</v>
      </c>
    </row>
    <row r="43" spans="1:42">
      <c r="A43" s="17">
        <v>2024</v>
      </c>
      <c r="B43" s="22" t="s">
        <v>4</v>
      </c>
      <c r="D43" s="302">
        <f t="shared" ref="D43:D44" si="0">H43-F43</f>
        <v>-7.8599182221928965E-3</v>
      </c>
      <c r="E43" s="302">
        <v>4.6209386281588438E-2</v>
      </c>
      <c r="F43" s="302">
        <v>-1.6726259577432123E-2</v>
      </c>
      <c r="G43" s="18">
        <v>9.7971553923308405E-2</v>
      </c>
      <c r="H43" s="303">
        <v>-2.458617779962502E-2</v>
      </c>
      <c r="I43" s="17">
        <v>2024</v>
      </c>
      <c r="J43" s="22" t="s">
        <v>4</v>
      </c>
      <c r="K43" s="18">
        <v>-1.6726259577432123E-2</v>
      </c>
      <c r="L43" s="304">
        <v>8.2348418542499191E-2</v>
      </c>
      <c r="M43" s="18">
        <v>-2.458617779962502E-2</v>
      </c>
      <c r="N43" s="18">
        <v>9.7971553923308363E-2</v>
      </c>
      <c r="P43" s="54">
        <v>1.1911105702307612</v>
      </c>
      <c r="Q43" s="54">
        <v>0.92769124440610429</v>
      </c>
      <c r="S43" s="54">
        <v>0.81435699000539952</v>
      </c>
      <c r="T43" s="54">
        <v>-6.7702747185301542</v>
      </c>
      <c r="U43" s="54">
        <v>-0.3397742818711279</v>
      </c>
      <c r="V43" s="54">
        <v>7.9244059904066813</v>
      </c>
      <c r="Z43" s="289"/>
      <c r="AA43" s="289"/>
      <c r="AC43" s="280">
        <v>2022</v>
      </c>
      <c r="AD43" s="280" t="s">
        <v>4</v>
      </c>
      <c r="AE43" s="531">
        <v>5375.7254103069999</v>
      </c>
      <c r="AF43" s="530">
        <v>38023.440000000002</v>
      </c>
    </row>
    <row r="44" spans="1:42">
      <c r="B44" s="17" t="s">
        <v>1</v>
      </c>
      <c r="D44" s="302">
        <f t="shared" si="0"/>
        <v>-6.522203684167116E-3</v>
      </c>
      <c r="E44" s="302">
        <v>9.8332250379034036E-2</v>
      </c>
      <c r="F44" s="302">
        <v>-3.0514791521074613E-4</v>
      </c>
      <c r="G44" s="18">
        <v>0.11032929156353144</v>
      </c>
      <c r="H44" s="303">
        <v>-6.8273515993778622E-3</v>
      </c>
      <c r="J44" s="17" t="s">
        <v>1</v>
      </c>
      <c r="K44" s="18">
        <v>-3.0514791521074613E-4</v>
      </c>
      <c r="L44" s="18">
        <v>0.10507909156812589</v>
      </c>
      <c r="M44" s="18">
        <v>-6.8273515993778622E-3</v>
      </c>
      <c r="N44" s="18">
        <v>0.11032929156353144</v>
      </c>
      <c r="P44" s="54">
        <v>1.1630348085096633</v>
      </c>
      <c r="Q44" s="54">
        <v>0.91742524249367285</v>
      </c>
      <c r="S44" s="54">
        <v>3.5245455544766253</v>
      </c>
      <c r="T44" s="54">
        <v>-7.902264897541218</v>
      </c>
      <c r="U44" s="54">
        <v>0.22744919092470745</v>
      </c>
      <c r="V44" s="54">
        <v>11.199361261093136</v>
      </c>
      <c r="Z44" s="289"/>
      <c r="AA44" s="289"/>
      <c r="AD44" s="280" t="s">
        <v>1</v>
      </c>
      <c r="AE44" s="531">
        <v>3804.035793516</v>
      </c>
      <c r="AF44" s="530">
        <v>33867.24</v>
      </c>
      <c r="AL44" s="280" t="s">
        <v>488</v>
      </c>
      <c r="AN44" s="17">
        <v>10.99</v>
      </c>
      <c r="AP44" s="17">
        <v>26.23</v>
      </c>
    </row>
    <row r="45" spans="1:42">
      <c r="B45" s="17" t="s">
        <v>2</v>
      </c>
      <c r="D45" s="302">
        <f>H45-F45</f>
        <v>-5.7732450707221883E-3</v>
      </c>
      <c r="E45" s="302">
        <v>0.21954207322734565</v>
      </c>
      <c r="F45" s="302">
        <v>-2.8113048460653989E-3</v>
      </c>
      <c r="G45" s="18">
        <v>0.1216421427895</v>
      </c>
      <c r="H45" s="303">
        <v>-8.5845499167875872E-3</v>
      </c>
      <c r="J45" s="17" t="s">
        <v>2</v>
      </c>
      <c r="K45" s="18">
        <v>-2.8113048460653989E-3</v>
      </c>
      <c r="L45" s="18">
        <v>0.22411294919599611</v>
      </c>
      <c r="M45" s="18">
        <v>-8.5845499167875872E-3</v>
      </c>
      <c r="N45" s="18">
        <v>0.1216421427895</v>
      </c>
      <c r="P45" s="54">
        <v>1.0466880699844228</v>
      </c>
      <c r="Q45" s="54">
        <v>0.9029235017191749</v>
      </c>
      <c r="S45" s="54">
        <v>8.9396603874190674</v>
      </c>
      <c r="T45" s="54">
        <v>-2.7858404819489575</v>
      </c>
      <c r="U45" s="54">
        <v>1.2492549004731026</v>
      </c>
      <c r="V45" s="54">
        <v>10.476245968894922</v>
      </c>
      <c r="Z45" s="289"/>
      <c r="AA45" s="289"/>
      <c r="AD45" s="280" t="s">
        <v>2</v>
      </c>
      <c r="AE45" s="531">
        <v>4966.0428558399999</v>
      </c>
      <c r="AF45" s="530">
        <v>34602.51</v>
      </c>
    </row>
    <row r="46" spans="1:42">
      <c r="B46" s="17" t="s">
        <v>3</v>
      </c>
      <c r="D46" s="302">
        <f>H46-F46</f>
        <v>-2.4148530616355912E-2</v>
      </c>
      <c r="E46" s="302">
        <v>0.36983621645469289</v>
      </c>
      <c r="F46" s="302">
        <v>1.1617823920383241E-2</v>
      </c>
      <c r="G46" s="327">
        <v>0.13770554312598801</v>
      </c>
      <c r="H46" s="303">
        <v>-1.2530706695972671E-2</v>
      </c>
      <c r="J46" s="17" t="s">
        <v>3</v>
      </c>
      <c r="K46" s="302">
        <v>1.1617823920383241E-2</v>
      </c>
      <c r="L46" s="302">
        <v>0.33767777342004512</v>
      </c>
      <c r="M46" s="303">
        <v>-1.2530706695972671E-2</v>
      </c>
      <c r="N46" s="327">
        <v>0.13770554312598837</v>
      </c>
      <c r="P46" s="54">
        <v>1.0000807507797385</v>
      </c>
      <c r="Q46" s="54">
        <v>0.93968110735424493</v>
      </c>
      <c r="S46" s="54">
        <v>8.2565890975711884</v>
      </c>
      <c r="T46" s="54">
        <v>0.35942524726672731</v>
      </c>
      <c r="U46" s="328">
        <v>0.11515371122339521</v>
      </c>
      <c r="V46" s="54">
        <v>7.7820101390810663</v>
      </c>
      <c r="Z46" s="289"/>
      <c r="AA46" s="289"/>
      <c r="AD46" s="280" t="s">
        <v>3</v>
      </c>
      <c r="AE46" s="531">
        <v>5978.9901939440306</v>
      </c>
      <c r="AF46" s="530">
        <v>36176.800000000003</v>
      </c>
      <c r="AN46" s="17">
        <f>SUM(AN40+AN42)</f>
        <v>324.97000000000003</v>
      </c>
      <c r="AP46" s="17">
        <f>AP40+AP42</f>
        <v>104.82999999999998</v>
      </c>
    </row>
    <row r="47" spans="1:42">
      <c r="A47" s="17">
        <v>2025</v>
      </c>
      <c r="B47" s="22" t="s">
        <v>4</v>
      </c>
      <c r="D47" s="302"/>
      <c r="E47" s="302"/>
      <c r="F47" s="302"/>
      <c r="H47" s="303"/>
      <c r="I47" s="17">
        <v>2025</v>
      </c>
      <c r="J47" s="22" t="s">
        <v>4</v>
      </c>
      <c r="K47" s="18">
        <v>9.7972590059884901E-3</v>
      </c>
      <c r="L47" s="18">
        <v>0.50732539449287484</v>
      </c>
      <c r="M47" s="18">
        <v>8.3794170277902147E-3</v>
      </c>
      <c r="N47" s="18">
        <v>0.14588553055992315</v>
      </c>
      <c r="P47" s="54">
        <v>0.90549550396423062</v>
      </c>
      <c r="Q47" s="54">
        <v>0.9142789626109511</v>
      </c>
      <c r="S47" s="54">
        <v>6.222454926342551</v>
      </c>
      <c r="T47" s="54">
        <v>-0.98300724764503522</v>
      </c>
      <c r="U47" s="54">
        <v>0.88285622914487905</v>
      </c>
      <c r="V47" s="54">
        <v>6.3226059448427074</v>
      </c>
      <c r="Z47" s="289"/>
      <c r="AA47" s="289"/>
      <c r="AC47" s="280">
        <v>2023</v>
      </c>
      <c r="AD47" s="280" t="s">
        <v>4</v>
      </c>
      <c r="AE47" s="531">
        <v>6528.1696190989996</v>
      </c>
      <c r="AF47" s="530">
        <v>38538.83</v>
      </c>
    </row>
    <row r="48" spans="1:42">
      <c r="D48" s="302"/>
      <c r="E48" s="302"/>
      <c r="F48" s="302"/>
      <c r="H48" s="303"/>
      <c r="I48" s="303"/>
      <c r="Z48" s="289"/>
      <c r="AA48" s="289"/>
      <c r="AD48" s="280" t="s">
        <v>1</v>
      </c>
      <c r="AE48" s="531">
        <v>10996.506058261999</v>
      </c>
      <c r="AF48" s="530">
        <v>36476.06</v>
      </c>
      <c r="AN48" s="17">
        <v>335.95</v>
      </c>
      <c r="AP48" s="17">
        <v>131.06</v>
      </c>
    </row>
    <row r="49" spans="4:42">
      <c r="D49" s="302"/>
      <c r="E49" s="302"/>
      <c r="F49" s="302"/>
      <c r="H49" s="303"/>
      <c r="I49" s="303"/>
      <c r="Z49" s="289"/>
      <c r="AA49" s="289"/>
      <c r="AD49" s="280" t="s">
        <v>2</v>
      </c>
      <c r="AE49" s="531">
        <v>10288.846385792998</v>
      </c>
      <c r="AF49" s="530">
        <v>34850.379999999997</v>
      </c>
    </row>
    <row r="50" spans="4:42">
      <c r="D50" s="302"/>
      <c r="E50" s="302"/>
      <c r="F50" s="302"/>
      <c r="H50" s="303"/>
      <c r="I50" s="303"/>
      <c r="Z50" s="289"/>
      <c r="AA50" s="289"/>
      <c r="AD50" s="280" t="s">
        <v>3</v>
      </c>
      <c r="AE50" s="531">
        <v>11620.235212747801</v>
      </c>
      <c r="AF50" s="530">
        <v>38553.862000000008</v>
      </c>
      <c r="AN50" s="17">
        <f>AN48-AN46</f>
        <v>10.979999999999961</v>
      </c>
      <c r="AP50" s="17">
        <f>AP48-AP46</f>
        <v>26.230000000000018</v>
      </c>
    </row>
    <row r="51" spans="4:42">
      <c r="D51" s="302"/>
      <c r="E51" s="302"/>
      <c r="F51" s="302"/>
      <c r="H51" s="303"/>
      <c r="I51" s="303"/>
      <c r="Z51" s="289"/>
      <c r="AA51" s="289"/>
      <c r="AC51" s="280">
        <v>2024</v>
      </c>
      <c r="AD51" s="280" t="s">
        <v>4</v>
      </c>
      <c r="AE51" s="531">
        <v>11773.104594731902</v>
      </c>
      <c r="AF51" s="530">
        <v>44351.202999999994</v>
      </c>
    </row>
    <row r="52" spans="4:42">
      <c r="D52" s="302"/>
      <c r="E52" s="302"/>
      <c r="F52" s="302"/>
      <c r="H52" s="303"/>
      <c r="I52" s="303"/>
      <c r="Z52" s="289"/>
      <c r="AA52" s="289"/>
      <c r="AD52" s="280" t="s">
        <v>1</v>
      </c>
      <c r="AE52" s="531">
        <v>11284.614235055071</v>
      </c>
      <c r="AF52" s="530">
        <v>43080.307894736849</v>
      </c>
    </row>
    <row r="53" spans="4:42">
      <c r="Z53" s="289"/>
      <c r="AA53" s="289"/>
      <c r="AD53" s="280" t="s">
        <v>2</v>
      </c>
      <c r="AE53" s="531">
        <v>12084.155033728701</v>
      </c>
      <c r="AF53" s="530">
        <v>48334.73</v>
      </c>
      <c r="AL53" s="280" t="s">
        <v>489</v>
      </c>
      <c r="AN53" s="17">
        <v>34.81</v>
      </c>
      <c r="AP53" s="17">
        <v>317.52</v>
      </c>
    </row>
    <row r="54" spans="4:42">
      <c r="Z54" s="289"/>
      <c r="AA54" s="289"/>
      <c r="AD54" s="326" t="s">
        <v>3</v>
      </c>
      <c r="AE54" s="531">
        <v>12944.685407286201</v>
      </c>
      <c r="AF54" s="530">
        <v>50277.707272727297</v>
      </c>
    </row>
    <row r="55" spans="4:42">
      <c r="Z55" s="289"/>
      <c r="AA55" s="289"/>
      <c r="AC55" s="280">
        <v>2025</v>
      </c>
      <c r="AD55" s="280" t="s">
        <v>4</v>
      </c>
      <c r="AE55" s="531">
        <v>12807.3059178441</v>
      </c>
      <c r="AF55" s="530">
        <v>51068.853333333325</v>
      </c>
      <c r="AN55" s="17">
        <v>24.81</v>
      </c>
      <c r="AP55" s="17">
        <v>217.68</v>
      </c>
    </row>
    <row r="56" spans="4:42">
      <c r="Z56" s="289"/>
      <c r="AA56" s="289"/>
      <c r="AN56" s="17">
        <v>24813677184</v>
      </c>
      <c r="AP56">
        <v>217689088763.16</v>
      </c>
    </row>
    <row r="57" spans="4:42">
      <c r="Z57" s="289"/>
      <c r="AA57" s="289"/>
      <c r="AL57" s="280" t="s">
        <v>490</v>
      </c>
      <c r="AN57" s="17">
        <f>AN53-AN55</f>
        <v>10.000000000000004</v>
      </c>
      <c r="AP57" s="17">
        <f>AP53-AP55</f>
        <v>99.839999999999975</v>
      </c>
    </row>
    <row r="58" spans="4:42">
      <c r="Z58" s="289"/>
      <c r="AA58" s="289"/>
    </row>
    <row r="59" spans="4:42">
      <c r="Z59" s="289"/>
      <c r="AA59" s="289"/>
    </row>
    <row r="60" spans="4:42">
      <c r="Z60" s="289"/>
      <c r="AA60" s="289"/>
    </row>
    <row r="61" spans="4:42">
      <c r="Z61" s="289"/>
      <c r="AA61" s="289"/>
    </row>
    <row r="62" spans="4:42">
      <c r="Z62" s="289"/>
      <c r="AA62" s="289"/>
    </row>
    <row r="63" spans="4:42">
      <c r="X63" s="305"/>
      <c r="Z63" s="289"/>
      <c r="AA63" s="289"/>
    </row>
    <row r="64" spans="4:42">
      <c r="X64" s="305"/>
      <c r="Z64" s="289"/>
      <c r="AA64" s="289"/>
    </row>
    <row r="65" spans="24:41">
      <c r="X65" s="305"/>
      <c r="Z65" s="289"/>
      <c r="AA65" s="289"/>
    </row>
    <row r="66" spans="24:41">
      <c r="X66" s="305"/>
      <c r="Z66" s="289"/>
      <c r="AA66" s="289"/>
    </row>
    <row r="67" spans="24:41">
      <c r="X67" s="305"/>
      <c r="Z67" s="289"/>
      <c r="AA67" s="289"/>
    </row>
    <row r="68" spans="24:41">
      <c r="X68" s="305"/>
      <c r="Z68" s="289"/>
      <c r="AA68" s="289"/>
    </row>
    <row r="69" spans="24:41">
      <c r="X69" s="305"/>
      <c r="Z69" s="289"/>
      <c r="AA69" s="289"/>
    </row>
    <row r="70" spans="24:41">
      <c r="X70" s="305"/>
      <c r="Z70" s="289"/>
      <c r="AA70" s="289"/>
    </row>
    <row r="71" spans="24:41">
      <c r="X71" s="305"/>
      <c r="Z71" s="289"/>
      <c r="AA71" s="289"/>
    </row>
    <row r="72" spans="24:41">
      <c r="X72" s="305"/>
      <c r="Z72" s="289"/>
      <c r="AA72" s="289"/>
    </row>
    <row r="73" spans="24:41">
      <c r="X73" s="305"/>
      <c r="Z73" s="290"/>
      <c r="AA73" s="290"/>
      <c r="AH73" s="17"/>
      <c r="AI73" s="17"/>
      <c r="AJ73" s="17"/>
      <c r="AK73" s="17"/>
      <c r="AL73" s="17"/>
      <c r="AM73" s="17"/>
      <c r="AO73" s="17"/>
    </row>
    <row r="74" spans="24:41">
      <c r="X74" s="305"/>
      <c r="Z74" s="290"/>
      <c r="AA74" s="290"/>
      <c r="AH74" s="17"/>
      <c r="AI74" s="17"/>
      <c r="AJ74" s="17"/>
      <c r="AK74" s="17"/>
      <c r="AL74" s="17"/>
      <c r="AM74" s="17"/>
      <c r="AO74" s="17"/>
    </row>
    <row r="75" spans="24:41">
      <c r="X75" s="305"/>
      <c r="Z75" s="290"/>
      <c r="AA75" s="290"/>
      <c r="AH75" s="17"/>
      <c r="AI75" s="17"/>
      <c r="AJ75" s="17"/>
      <c r="AK75" s="17"/>
      <c r="AL75" s="17"/>
      <c r="AM75" s="17"/>
      <c r="AO75" s="17"/>
    </row>
    <row r="76" spans="24:41" ht="14.85" customHeight="1">
      <c r="X76" s="305"/>
      <c r="Z76" s="289"/>
      <c r="AA76" s="289"/>
      <c r="AH76" s="17"/>
      <c r="AI76" s="17"/>
      <c r="AJ76" s="17"/>
      <c r="AK76" s="17"/>
      <c r="AL76" s="17"/>
      <c r="AM76" s="17"/>
      <c r="AO76" s="17"/>
    </row>
    <row r="77" spans="24:41" ht="14.85" customHeight="1">
      <c r="X77" s="305"/>
      <c r="Z77" s="289"/>
      <c r="AA77" s="289"/>
      <c r="AH77" s="17"/>
      <c r="AI77" s="17"/>
      <c r="AJ77" s="17"/>
      <c r="AK77" s="17"/>
      <c r="AL77" s="17"/>
      <c r="AM77" s="17"/>
      <c r="AO77" s="17"/>
    </row>
    <row r="78" spans="24:41" ht="14.85" customHeight="1">
      <c r="X78" s="305"/>
      <c r="Z78" s="289"/>
      <c r="AA78" s="289"/>
      <c r="AH78" s="17"/>
      <c r="AI78" s="17"/>
      <c r="AJ78" s="17"/>
      <c r="AK78" s="17"/>
      <c r="AL78" s="17"/>
      <c r="AM78" s="17"/>
      <c r="AO78" s="17"/>
    </row>
    <row r="79" spans="24:41" ht="14.25" customHeight="1">
      <c r="X79" s="305"/>
      <c r="Z79" s="289"/>
      <c r="AA79" s="289"/>
      <c r="AH79" s="17"/>
      <c r="AI79" s="17"/>
      <c r="AJ79" s="17"/>
      <c r="AK79" s="17"/>
      <c r="AL79" s="17"/>
      <c r="AM79" s="17"/>
      <c r="AO79" s="17"/>
    </row>
    <row r="80" spans="24:41" ht="14.25" customHeight="1">
      <c r="X80" s="305"/>
      <c r="Z80" s="295"/>
      <c r="AA80" s="289"/>
      <c r="AH80" s="17"/>
      <c r="AI80" s="17"/>
      <c r="AJ80" s="17"/>
      <c r="AK80" s="17"/>
      <c r="AL80" s="17"/>
      <c r="AM80" s="17"/>
      <c r="AO80" s="17"/>
    </row>
    <row r="81" spans="24:41" ht="14.25" customHeight="1">
      <c r="X81" s="305"/>
      <c r="Z81" s="295"/>
      <c r="AA81" s="289"/>
      <c r="AH81" s="17"/>
      <c r="AI81" s="17"/>
      <c r="AJ81" s="17"/>
      <c r="AK81" s="17"/>
      <c r="AL81" s="17"/>
      <c r="AM81" s="17"/>
      <c r="AO81" s="17"/>
    </row>
    <row r="82" spans="24:41" ht="14.25" customHeight="1">
      <c r="X82" s="305"/>
      <c r="Z82" s="289"/>
      <c r="AA82" s="289"/>
      <c r="AH82" s="17"/>
      <c r="AI82" s="17"/>
      <c r="AJ82" s="17"/>
      <c r="AK82" s="17"/>
      <c r="AL82" s="17"/>
      <c r="AM82" s="17"/>
      <c r="AO82" s="17"/>
    </row>
    <row r="83" spans="24:41" ht="14.25" customHeight="1">
      <c r="X83" s="305"/>
      <c r="Z83" s="289"/>
      <c r="AA83" s="289"/>
      <c r="AH83" s="17"/>
      <c r="AI83" s="17"/>
      <c r="AJ83" s="17"/>
      <c r="AK83" s="17"/>
      <c r="AL83" s="17"/>
      <c r="AM83" s="17"/>
      <c r="AO83" s="17"/>
    </row>
    <row r="84" spans="24:41" ht="14.25" customHeight="1">
      <c r="X84" s="305"/>
      <c r="Z84" s="289"/>
      <c r="AA84" s="289"/>
    </row>
    <row r="85" spans="24:41" ht="14.25" customHeight="1">
      <c r="X85" s="305"/>
      <c r="Z85" s="289"/>
      <c r="AA85" s="289"/>
    </row>
    <row r="86" spans="24:41" ht="14.25" customHeight="1">
      <c r="X86" s="305"/>
      <c r="Z86" s="289"/>
      <c r="AA86" s="289"/>
    </row>
    <row r="87" spans="24:41" ht="14.25" customHeight="1">
      <c r="Z87" s="289"/>
      <c r="AA87" s="289"/>
    </row>
    <row r="88" spans="24:41" ht="14.25" customHeight="1">
      <c r="Z88" s="289"/>
      <c r="AA88" s="289"/>
    </row>
    <row r="89" spans="24:41" ht="14.25" customHeight="1">
      <c r="Z89" s="289"/>
      <c r="AA89" s="289"/>
    </row>
    <row r="90" spans="24:41">
      <c r="Z90" s="289"/>
      <c r="AA90" s="289"/>
    </row>
    <row r="91" spans="24:41">
      <c r="Z91" s="289"/>
      <c r="AA91" s="289"/>
    </row>
    <row r="92" spans="24:41">
      <c r="Z92" s="289"/>
      <c r="AA92" s="289"/>
    </row>
    <row r="93" spans="24:41">
      <c r="Z93" s="289"/>
      <c r="AA93" s="289"/>
    </row>
    <row r="94" spans="24:41">
      <c r="Z94" s="289"/>
      <c r="AA94" s="289"/>
    </row>
    <row r="95" spans="24:41">
      <c r="Z95" s="289"/>
      <c r="AA95" s="289"/>
    </row>
    <row r="96" spans="24:41">
      <c r="Z96" s="289"/>
      <c r="AA96" s="289"/>
    </row>
    <row r="97" spans="26:27">
      <c r="Z97" s="289"/>
      <c r="AA97" s="289"/>
    </row>
    <row r="98" spans="26:27">
      <c r="Z98" s="289"/>
      <c r="AA98" s="289"/>
    </row>
    <row r="99" spans="26:27">
      <c r="Z99" s="289"/>
      <c r="AA99" s="289"/>
    </row>
    <row r="100" spans="26:27">
      <c r="Z100" s="289"/>
      <c r="AA100" s="289"/>
    </row>
    <row r="101" spans="26:27">
      <c r="Z101" s="289"/>
      <c r="AA101" s="289"/>
    </row>
    <row r="102" spans="26:27">
      <c r="Z102" s="289"/>
      <c r="AA102" s="289"/>
    </row>
    <row r="103" spans="26:27">
      <c r="Z103" s="289"/>
      <c r="AA103" s="289"/>
    </row>
    <row r="104" spans="26:27">
      <c r="Z104" s="289"/>
      <c r="AA104" s="289"/>
    </row>
    <row r="105" spans="26:27">
      <c r="Z105" s="289"/>
      <c r="AA105" s="289"/>
    </row>
    <row r="106" spans="26:27">
      <c r="Z106" s="289"/>
      <c r="AA106" s="289"/>
    </row>
    <row r="107" spans="26:27">
      <c r="Z107" s="289"/>
      <c r="AA107" s="289"/>
    </row>
    <row r="108" spans="26:27">
      <c r="Z108" s="289"/>
      <c r="AA108" s="289"/>
    </row>
    <row r="109" spans="26:27">
      <c r="Z109" s="289"/>
      <c r="AA109" s="289"/>
    </row>
    <row r="110" spans="26:27">
      <c r="Z110" s="289"/>
      <c r="AA110" s="289"/>
    </row>
    <row r="111" spans="26:27">
      <c r="Z111" s="289"/>
      <c r="AA111" s="289"/>
    </row>
    <row r="112" spans="26:27">
      <c r="Z112" s="289"/>
      <c r="AA112" s="289"/>
    </row>
    <row r="113" spans="26:27">
      <c r="Z113" s="289"/>
      <c r="AA113" s="289"/>
    </row>
    <row r="114" spans="26:27">
      <c r="Z114" s="289"/>
      <c r="AA114" s="289"/>
    </row>
  </sheetData>
  <mergeCells count="1">
    <mergeCell ref="AA34:AC34"/>
  </mergeCells>
  <pageMargins left="0" right="0" top="0" bottom="0" header="0" footer="0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9">
    <tabColor theme="5" tint="0.59999389629810485"/>
    <pageSetUpPr autoPageBreaks="0"/>
  </sheetPr>
  <dimension ref="B1:Q39"/>
  <sheetViews>
    <sheetView zoomScale="115" zoomScaleNormal="115" workbookViewId="0">
      <selection activeCell="H19" sqref="H19"/>
    </sheetView>
  </sheetViews>
  <sheetFormatPr defaultColWidth="9.42578125" defaultRowHeight="15"/>
  <cols>
    <col min="1" max="1" width="1.42578125" style="222" customWidth="1"/>
    <col min="2" max="2" width="26.140625" style="222" bestFit="1" customWidth="1"/>
    <col min="3" max="4" width="8.42578125" style="222" customWidth="1"/>
    <col min="5" max="5" width="9" style="222" bestFit="1" customWidth="1"/>
    <col min="6" max="7" width="9.42578125" style="222"/>
    <col min="8" max="8" width="19.7109375" style="222" bestFit="1" customWidth="1"/>
    <col min="9" max="16384" width="9.42578125" style="222"/>
  </cols>
  <sheetData>
    <row r="1" spans="2:16" ht="28.5" customHeight="1">
      <c r="B1" s="579" t="s">
        <v>342</v>
      </c>
      <c r="C1" s="537">
        <v>2025</v>
      </c>
      <c r="D1" s="581" t="s">
        <v>497</v>
      </c>
      <c r="E1" s="581"/>
    </row>
    <row r="2" spans="2:16" ht="15.75" customHeight="1" thickBot="1">
      <c r="B2" s="580"/>
      <c r="C2" s="538" t="s">
        <v>344</v>
      </c>
      <c r="D2" s="539" t="s">
        <v>343</v>
      </c>
      <c r="E2" s="538" t="s">
        <v>345</v>
      </c>
    </row>
    <row r="3" spans="2:16">
      <c r="B3" s="540" t="s">
        <v>346</v>
      </c>
      <c r="C3" s="541">
        <v>36.4</v>
      </c>
      <c r="D3" s="542">
        <v>11.4</v>
      </c>
      <c r="E3" s="543">
        <f>+D3/C3</f>
        <v>0.31318681318681318</v>
      </c>
    </row>
    <row r="4" spans="2:16" s="226" customFormat="1" ht="15.75" customHeight="1">
      <c r="B4" s="540" t="s">
        <v>347</v>
      </c>
      <c r="C4" s="541">
        <v>3</v>
      </c>
      <c r="D4" s="542">
        <v>0.7</v>
      </c>
      <c r="E4" s="543">
        <f t="shared" ref="E4:E10" si="0">+D4/C4</f>
        <v>0.23333333333333331</v>
      </c>
      <c r="H4" s="222"/>
      <c r="I4" s="222"/>
      <c r="J4" s="222"/>
      <c r="K4" s="222"/>
      <c r="L4" s="222"/>
    </row>
    <row r="5" spans="2:16" ht="15.75" customHeight="1">
      <c r="B5" s="540" t="s">
        <v>348</v>
      </c>
      <c r="C5" s="541">
        <v>33.5</v>
      </c>
      <c r="D5" s="542">
        <v>10.7</v>
      </c>
      <c r="E5" s="543">
        <f t="shared" si="0"/>
        <v>0.31940298507462683</v>
      </c>
      <c r="P5" s="227"/>
    </row>
    <row r="6" spans="2:16" ht="15.75" customHeight="1">
      <c r="B6" s="544" t="s">
        <v>349</v>
      </c>
      <c r="C6" s="545">
        <v>31.6</v>
      </c>
      <c r="D6" s="546">
        <v>10</v>
      </c>
      <c r="E6" s="547">
        <f t="shared" si="0"/>
        <v>0.31645569620253161</v>
      </c>
      <c r="P6" s="227"/>
    </row>
    <row r="7" spans="2:16">
      <c r="B7" s="544" t="s">
        <v>350</v>
      </c>
      <c r="C7" s="545">
        <v>1.9</v>
      </c>
      <c r="D7" s="546">
        <v>0.7</v>
      </c>
      <c r="E7" s="547">
        <f t="shared" si="0"/>
        <v>0.36842105263157893</v>
      </c>
      <c r="P7" s="227"/>
    </row>
    <row r="8" spans="2:16" ht="15.75" customHeight="1">
      <c r="B8" s="540" t="s">
        <v>351</v>
      </c>
      <c r="C8" s="541">
        <v>33.4</v>
      </c>
      <c r="D8" s="542">
        <v>11</v>
      </c>
      <c r="E8" s="543">
        <f t="shared" si="0"/>
        <v>0.32934131736526945</v>
      </c>
      <c r="P8" s="227"/>
    </row>
    <row r="9" spans="2:16" ht="15.75" customHeight="1">
      <c r="B9" s="544" t="s">
        <v>352</v>
      </c>
      <c r="C9" s="545">
        <v>32.1</v>
      </c>
      <c r="D9" s="546">
        <v>10.5</v>
      </c>
      <c r="E9" s="547">
        <f t="shared" si="0"/>
        <v>0.32710280373831774</v>
      </c>
      <c r="P9" s="227"/>
    </row>
    <row r="10" spans="2:16" ht="15.75" customHeight="1">
      <c r="B10" s="544" t="s">
        <v>353</v>
      </c>
      <c r="C10" s="545">
        <v>1.3</v>
      </c>
      <c r="D10" s="546">
        <v>0.5</v>
      </c>
      <c r="E10" s="547">
        <f t="shared" si="0"/>
        <v>0.38461538461538458</v>
      </c>
      <c r="P10" s="228"/>
    </row>
    <row r="11" spans="2:16" ht="15.75" customHeight="1">
      <c r="B11" s="540" t="s">
        <v>354</v>
      </c>
      <c r="C11" s="541">
        <v>3</v>
      </c>
      <c r="D11" s="542"/>
      <c r="E11" s="545"/>
      <c r="P11" s="228"/>
    </row>
    <row r="12" spans="2:16" ht="15.75" customHeight="1">
      <c r="B12" s="548" t="s">
        <v>355</v>
      </c>
      <c r="C12" s="545">
        <v>-3.2</v>
      </c>
      <c r="D12" s="546"/>
      <c r="E12" s="545"/>
      <c r="P12" s="228"/>
    </row>
    <row r="13" spans="2:16">
      <c r="B13" s="540" t="s">
        <v>356</v>
      </c>
      <c r="C13" s="541">
        <v>0</v>
      </c>
      <c r="D13" s="542"/>
      <c r="E13" s="546"/>
    </row>
    <row r="14" spans="2:16">
      <c r="B14" s="548" t="s">
        <v>355</v>
      </c>
      <c r="C14" s="545">
        <v>0</v>
      </c>
      <c r="D14" s="546"/>
      <c r="E14" s="546"/>
      <c r="M14" s="227"/>
      <c r="N14" s="227"/>
      <c r="O14" s="227"/>
    </row>
    <row r="15" spans="2:16">
      <c r="B15" s="540" t="s">
        <v>357</v>
      </c>
      <c r="C15" s="541">
        <v>1.3</v>
      </c>
      <c r="D15" s="546"/>
      <c r="E15" s="546"/>
    </row>
    <row r="16" spans="2:16" ht="15.75" thickBot="1">
      <c r="B16" s="549" t="s">
        <v>355</v>
      </c>
      <c r="C16" s="550">
        <v>1.4</v>
      </c>
      <c r="D16" s="551"/>
      <c r="E16" s="551"/>
      <c r="M16" s="227"/>
      <c r="N16" s="227"/>
      <c r="O16" s="227"/>
    </row>
    <row r="18" spans="13:17">
      <c r="M18" s="227"/>
      <c r="N18" s="227"/>
      <c r="O18" s="227"/>
    </row>
    <row r="24" spans="13:17">
      <c r="M24" s="223"/>
      <c r="N24" s="223"/>
      <c r="O24" s="578"/>
      <c r="P24" s="578"/>
      <c r="Q24" s="578"/>
    </row>
    <row r="25" spans="13:17">
      <c r="M25" s="223"/>
      <c r="N25" s="223"/>
      <c r="O25" s="229"/>
      <c r="P25" s="223"/>
      <c r="Q25" s="230"/>
    </row>
    <row r="26" spans="13:17">
      <c r="M26" s="224"/>
      <c r="N26" s="224"/>
      <c r="O26" s="225"/>
      <c r="P26" s="231"/>
      <c r="Q26" s="230"/>
    </row>
    <row r="27" spans="13:17">
      <c r="M27" s="224"/>
      <c r="N27" s="224"/>
      <c r="O27" s="225"/>
      <c r="P27" s="231"/>
      <c r="Q27" s="230"/>
    </row>
    <row r="28" spans="13:17">
      <c r="M28" s="224"/>
      <c r="N28" s="224"/>
      <c r="O28" s="225"/>
      <c r="P28" s="231"/>
      <c r="Q28" s="230"/>
    </row>
    <row r="29" spans="13:17">
      <c r="M29" s="224"/>
      <c r="N29" s="224"/>
      <c r="O29" s="225"/>
      <c r="P29" s="231"/>
      <c r="Q29" s="230"/>
    </row>
    <row r="30" spans="13:17">
      <c r="M30" s="224"/>
      <c r="N30" s="224"/>
      <c r="O30" s="225"/>
      <c r="P30" s="231"/>
      <c r="Q30" s="230"/>
    </row>
    <row r="31" spans="13:17">
      <c r="M31" s="224"/>
      <c r="N31" s="224"/>
      <c r="O31" s="225"/>
      <c r="P31" s="232"/>
      <c r="Q31" s="230"/>
    </row>
    <row r="32" spans="13:17">
      <c r="M32" s="224"/>
      <c r="N32" s="224"/>
      <c r="O32" s="225"/>
      <c r="P32" s="232"/>
      <c r="Q32" s="230"/>
    </row>
    <row r="33" spans="13:17">
      <c r="M33" s="224"/>
      <c r="N33" s="224"/>
      <c r="O33" s="225"/>
      <c r="P33" s="232"/>
      <c r="Q33" s="230"/>
    </row>
    <row r="34" spans="13:17">
      <c r="M34" s="224"/>
      <c r="N34" s="224"/>
      <c r="O34" s="225"/>
      <c r="P34" s="223"/>
      <c r="Q34" s="230"/>
    </row>
    <row r="35" spans="13:17">
      <c r="M35" s="231"/>
      <c r="N35" s="231"/>
      <c r="O35" s="233"/>
      <c r="P35" s="223"/>
      <c r="Q35" s="230"/>
    </row>
    <row r="36" spans="13:17">
      <c r="M36" s="224"/>
      <c r="N36" s="224"/>
      <c r="O36" s="225"/>
      <c r="P36" s="229"/>
      <c r="Q36" s="230"/>
    </row>
    <row r="37" spans="13:17">
      <c r="M37" s="231"/>
      <c r="N37" s="231"/>
      <c r="O37" s="233"/>
      <c r="P37" s="229"/>
      <c r="Q37" s="230"/>
    </row>
    <row r="38" spans="13:17">
      <c r="M38" s="224"/>
      <c r="N38" s="224"/>
      <c r="O38" s="225"/>
      <c r="P38" s="229"/>
      <c r="Q38" s="230"/>
    </row>
    <row r="39" spans="13:17">
      <c r="M39" s="231"/>
      <c r="N39" s="231"/>
      <c r="O39" s="233"/>
      <c r="P39" s="229"/>
      <c r="Q39" s="230"/>
    </row>
  </sheetData>
  <customSheetViews>
    <customSheetView guid="{8D4EA38E-ED42-44A9-9431-B3D4F6087B53}" scale="60" showPageBreaks="1" view="pageBreakPreview">
      <selection activeCell="L10" sqref="L10"/>
      <pageMargins left="0" right="0" top="0" bottom="0" header="0" footer="0"/>
      <pageSetup paperSize="9" scale="82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mergeCells count="3">
    <mergeCell ref="O24:Q24"/>
    <mergeCell ref="B1:B2"/>
    <mergeCell ref="D1:E1"/>
  </mergeCells>
  <pageMargins left="0" right="0" top="0" bottom="0" header="0" footer="0"/>
  <pageSetup paperSize="9" orientation="portrait"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0">
    <tabColor theme="5" tint="0.59999389629810485"/>
    <pageSetUpPr autoPageBreaks="0"/>
  </sheetPr>
  <dimension ref="A2:S62"/>
  <sheetViews>
    <sheetView zoomScale="85" zoomScaleNormal="85" workbookViewId="0">
      <selection activeCell="F34" sqref="F34"/>
    </sheetView>
  </sheetViews>
  <sheetFormatPr defaultColWidth="9.42578125" defaultRowHeight="15"/>
  <cols>
    <col min="1" max="1" width="1.42578125" style="9" customWidth="1"/>
    <col min="2" max="2" width="26.42578125" style="9" customWidth="1"/>
    <col min="3" max="3" width="10.5703125" style="9" bestFit="1" customWidth="1"/>
    <col min="4" max="4" width="11.140625" style="9" bestFit="1" customWidth="1"/>
    <col min="5" max="5" width="10.5703125" style="9" bestFit="1" customWidth="1"/>
    <col min="6" max="6" width="15" style="9" bestFit="1" customWidth="1"/>
    <col min="7" max="7" width="3.42578125" style="9" customWidth="1"/>
    <col min="8" max="8" width="15" style="9" bestFit="1" customWidth="1"/>
    <col min="9" max="9" width="16.28515625" style="9" bestFit="1" customWidth="1"/>
    <col min="10" max="12" width="6" style="9" bestFit="1" customWidth="1"/>
    <col min="13" max="15" width="9.42578125" style="9"/>
    <col min="16" max="16" width="10.42578125" style="9" customWidth="1"/>
    <col min="17" max="16384" width="9.42578125" style="9"/>
  </cols>
  <sheetData>
    <row r="2" spans="1:19" s="41" customFormat="1" ht="18.75">
      <c r="E2" s="42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15.75" thickBot="1"/>
    <row r="4" spans="1:19">
      <c r="A4" s="125"/>
      <c r="B4" s="40"/>
      <c r="C4" s="40"/>
      <c r="D4" s="40"/>
      <c r="E4" s="40"/>
      <c r="F4" s="126"/>
    </row>
    <row r="5" spans="1:19">
      <c r="A5" s="10"/>
      <c r="B5" s="552"/>
      <c r="C5" s="553">
        <v>2023.05</v>
      </c>
      <c r="D5" s="553">
        <v>2024.05</v>
      </c>
      <c r="E5" s="553">
        <v>2025.05</v>
      </c>
      <c r="F5" s="554"/>
    </row>
    <row r="6" spans="1:19">
      <c r="A6" s="10"/>
      <c r="B6" s="555" t="s">
        <v>358</v>
      </c>
      <c r="C6" s="556" t="s">
        <v>343</v>
      </c>
      <c r="D6" s="556" t="s">
        <v>343</v>
      </c>
      <c r="E6" s="557" t="s">
        <v>343</v>
      </c>
      <c r="F6" s="554"/>
    </row>
    <row r="7" spans="1:19">
      <c r="A7" s="10"/>
      <c r="B7" s="552" t="s">
        <v>348</v>
      </c>
      <c r="C7" s="558">
        <v>8.503790891843849</v>
      </c>
      <c r="D7" s="558">
        <v>12.071968024495062</v>
      </c>
      <c r="E7" s="558">
        <v>10.711587444551459</v>
      </c>
      <c r="F7" s="554"/>
    </row>
    <row r="8" spans="1:19">
      <c r="A8" s="10"/>
      <c r="B8" s="552" t="s">
        <v>349</v>
      </c>
      <c r="C8" s="558">
        <v>8.0769762453171303</v>
      </c>
      <c r="D8" s="558">
        <v>11.318113770845502</v>
      </c>
      <c r="E8" s="558">
        <v>10.035379962961208</v>
      </c>
      <c r="F8" s="554"/>
    </row>
    <row r="9" spans="1:19">
      <c r="A9" s="10"/>
      <c r="B9" s="552" t="s">
        <v>359</v>
      </c>
      <c r="C9" s="558">
        <v>2.23725269974079</v>
      </c>
      <c r="D9" s="558">
        <v>3.8114327023731698</v>
      </c>
      <c r="E9" s="558">
        <v>3.2757453866659096</v>
      </c>
      <c r="F9" s="554"/>
    </row>
    <row r="10" spans="1:19">
      <c r="A10" s="10"/>
      <c r="B10" s="552" t="s">
        <v>360</v>
      </c>
      <c r="C10" s="558">
        <v>1.4263946530460567</v>
      </c>
      <c r="D10" s="558">
        <v>1.7280362270830822</v>
      </c>
      <c r="E10" s="558">
        <v>2.0765806801536399</v>
      </c>
      <c r="F10" s="554"/>
    </row>
    <row r="11" spans="1:19">
      <c r="A11" s="10"/>
      <c r="B11" s="448" t="s">
        <v>361</v>
      </c>
      <c r="C11" s="558">
        <v>1.7246646262485801</v>
      </c>
      <c r="D11" s="558">
        <v>2.25735221238843</v>
      </c>
      <c r="E11" s="558">
        <v>2.29240238763103</v>
      </c>
      <c r="F11" s="554"/>
    </row>
    <row r="12" spans="1:19">
      <c r="A12" s="10"/>
      <c r="B12" s="552" t="s">
        <v>362</v>
      </c>
      <c r="C12" s="558">
        <v>1.4824159153711942</v>
      </c>
      <c r="D12" s="558">
        <v>1.8592430379899858</v>
      </c>
      <c r="E12" s="558">
        <v>0.61294101989417993</v>
      </c>
      <c r="F12" s="554"/>
    </row>
    <row r="13" spans="1:19">
      <c r="A13" s="10"/>
      <c r="B13" s="552" t="s">
        <v>363</v>
      </c>
      <c r="C13" s="558">
        <v>1.2062483509105086</v>
      </c>
      <c r="D13" s="558">
        <v>1.662049591010833</v>
      </c>
      <c r="E13" s="558">
        <v>1.777710488616447</v>
      </c>
      <c r="F13" s="554"/>
    </row>
    <row r="14" spans="1:19">
      <c r="A14" s="10"/>
      <c r="B14" s="552" t="s">
        <v>350</v>
      </c>
      <c r="C14" s="559">
        <v>0.42681464652672002</v>
      </c>
      <c r="D14" s="559">
        <v>0.7538542536495606</v>
      </c>
      <c r="E14" s="559">
        <v>0.67620748159025057</v>
      </c>
      <c r="F14" s="554"/>
    </row>
    <row r="15" spans="1:19">
      <c r="A15" s="10"/>
      <c r="B15" s="552"/>
      <c r="C15" s="560"/>
      <c r="D15" s="560"/>
      <c r="E15" s="560"/>
      <c r="F15" s="554"/>
    </row>
    <row r="16" spans="1:19">
      <c r="A16" s="10"/>
      <c r="B16" s="552"/>
      <c r="C16" s="553">
        <v>2023.05</v>
      </c>
      <c r="D16" s="553">
        <v>2024.05</v>
      </c>
      <c r="E16" s="553">
        <v>2025.05</v>
      </c>
      <c r="F16" s="554"/>
    </row>
    <row r="17" spans="1:6">
      <c r="A17" s="10"/>
      <c r="B17" s="555" t="s">
        <v>358</v>
      </c>
      <c r="C17" s="561" t="s">
        <v>343</v>
      </c>
      <c r="D17" s="561" t="s">
        <v>343</v>
      </c>
      <c r="E17" s="561" t="s">
        <v>343</v>
      </c>
      <c r="F17" s="554"/>
    </row>
    <row r="18" spans="1:6">
      <c r="A18" s="10"/>
      <c r="B18" s="552" t="s">
        <v>351</v>
      </c>
      <c r="C18" s="562">
        <v>7.1</v>
      </c>
      <c r="D18" s="562">
        <v>10</v>
      </c>
      <c r="E18" s="562">
        <v>11</v>
      </c>
      <c r="F18" s="554"/>
    </row>
    <row r="19" spans="1:6">
      <c r="A19" s="10"/>
      <c r="B19" s="552" t="s">
        <v>364</v>
      </c>
      <c r="C19" s="562">
        <v>1.6</v>
      </c>
      <c r="D19" s="562">
        <v>3.6</v>
      </c>
      <c r="E19" s="562">
        <v>4</v>
      </c>
      <c r="F19" s="554"/>
    </row>
    <row r="20" spans="1:6">
      <c r="A20" s="10"/>
      <c r="B20" s="552" t="s">
        <v>365</v>
      </c>
      <c r="C20" s="562">
        <v>4</v>
      </c>
      <c r="D20" s="562">
        <v>4.5</v>
      </c>
      <c r="E20" s="562">
        <v>5.3</v>
      </c>
      <c r="F20" s="554"/>
    </row>
    <row r="21" spans="1:6">
      <c r="A21" s="10"/>
      <c r="B21" s="552" t="s">
        <v>366</v>
      </c>
      <c r="C21" s="562">
        <v>0.9</v>
      </c>
      <c r="D21" s="562">
        <v>1.5</v>
      </c>
      <c r="E21" s="562">
        <v>1.1000000000000001</v>
      </c>
      <c r="F21" s="554"/>
    </row>
    <row r="22" spans="1:6">
      <c r="A22" s="10"/>
      <c r="B22" s="552" t="s">
        <v>353</v>
      </c>
      <c r="C22" s="562">
        <v>0.5</v>
      </c>
      <c r="D22" s="562">
        <v>0.5</v>
      </c>
      <c r="E22" s="562">
        <v>0.5</v>
      </c>
      <c r="F22" s="554"/>
    </row>
    <row r="23" spans="1:6">
      <c r="A23" s="10"/>
      <c r="B23" s="552"/>
      <c r="C23" s="552"/>
      <c r="D23" s="552"/>
      <c r="E23" s="552"/>
      <c r="F23" s="554"/>
    </row>
    <row r="24" spans="1:6">
      <c r="A24" s="10"/>
      <c r="B24" s="552"/>
      <c r="C24" s="552"/>
      <c r="D24" s="552"/>
      <c r="E24" s="552"/>
      <c r="F24" s="554"/>
    </row>
    <row r="25" spans="1:6">
      <c r="A25" s="10"/>
      <c r="B25" s="552"/>
      <c r="C25" s="552"/>
      <c r="D25" s="552"/>
      <c r="E25" s="552"/>
      <c r="F25" s="554"/>
    </row>
    <row r="26" spans="1:6" ht="15.75" thickBot="1">
      <c r="A26" s="12"/>
      <c r="B26" s="563"/>
      <c r="C26" s="563"/>
      <c r="D26" s="563"/>
      <c r="E26" s="563"/>
      <c r="F26" s="564"/>
    </row>
    <row r="31" spans="1:6">
      <c r="C31" s="171"/>
    </row>
    <row r="32" spans="1:6">
      <c r="C32" s="171"/>
    </row>
    <row r="33" spans="2:2">
      <c r="B33" s="11"/>
    </row>
    <row r="40" spans="2:2" ht="18.75" customHeight="1"/>
    <row r="41" spans="2:2" ht="18" customHeight="1"/>
    <row r="48" spans="2:2" hidden="1"/>
    <row r="49" hidden="1"/>
    <row r="50" hidden="1"/>
    <row r="52" hidden="1"/>
    <row r="53" hidden="1"/>
    <row r="54" hidden="1"/>
    <row r="55" hidden="1"/>
    <row r="60" hidden="1"/>
    <row r="61" hidden="1"/>
    <row r="62" hidden="1"/>
  </sheetData>
  <customSheetViews>
    <customSheetView guid="{8D4EA38E-ED42-44A9-9431-B3D4F6087B53}" scale="60" showPageBreaks="1" hiddenRows="1" view="pageBreakPreview">
      <selection activeCell="AB21" sqref="AB21"/>
      <pageMargins left="0" right="0" top="0" bottom="0" header="0" footer="0"/>
      <pageSetup paperSize="9" orientation="portrait" r:id="rId1"/>
    </customSheetView>
    <customSheetView guid="{B6000075-C6E9-470D-8855-6E4C41B43187}" scale="80" hiddenRows="1">
      <selection activeCell="N30" sqref="N30:N31"/>
      <pageMargins left="0" right="0" top="0" bottom="0" header="0" footer="0"/>
      <pageSetup paperSize="9" orientation="portrait" r:id="rId2"/>
    </customSheetView>
    <customSheetView guid="{A510ACF3-DF9A-47BB-87AF-862EA6359570}" scale="80" hiddenRows="1">
      <selection activeCell="N30" sqref="N30:N31"/>
      <pageMargins left="0" right="0" top="0" bottom="0" header="0" footer="0"/>
      <pageSetup paperSize="9" orientation="portrait" r:id="rId3"/>
    </customSheetView>
    <customSheetView guid="{5B55F06F-38A3-4953-A2E1-A01BECB01CAC}" scale="80" hiddenRows="1">
      <selection activeCell="N30" sqref="N30:N31"/>
      <pageMargins left="0" right="0" top="0" bottom="0" header="0" footer="0"/>
      <pageSetup paperSize="9" orientation="portrait" r:id="rId4"/>
    </customSheetView>
    <customSheetView guid="{54FD4859-4825-49C8-AF88-E7B792413D64}" scale="80" hiddenRows="1">
      <selection activeCell="N30" sqref="N30:N31"/>
      <pageMargins left="0" right="0" top="0" bottom="0" header="0" footer="0"/>
      <pageSetup paperSize="9" orientation="portrait" r:id="rId5"/>
    </customSheetView>
  </customSheetViews>
  <pageMargins left="0" right="0" top="0" bottom="0" header="0" footer="0"/>
  <pageSetup paperSize="9" orientation="portrait" r:id="rId6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1">
    <tabColor theme="5" tint="0.59999389629810485"/>
    <pageSetUpPr autoPageBreaks="0"/>
  </sheetPr>
  <dimension ref="A1:F14"/>
  <sheetViews>
    <sheetView zoomScale="145" zoomScaleNormal="130" workbookViewId="0">
      <selection activeCell="H10" sqref="H10"/>
    </sheetView>
  </sheetViews>
  <sheetFormatPr defaultColWidth="9.42578125" defaultRowHeight="15"/>
  <cols>
    <col min="1" max="1" width="28.85546875" style="8" customWidth="1"/>
    <col min="2" max="3" width="6.5703125" style="8" bestFit="1" customWidth="1"/>
    <col min="4" max="4" width="9.42578125" style="8"/>
    <col min="5" max="6" width="6.7109375" style="8" hidden="1" customWidth="1"/>
    <col min="7" max="7" width="9.42578125" style="8"/>
    <col min="8" max="8" width="11" style="8" bestFit="1" customWidth="1"/>
    <col min="9" max="16384" width="9.42578125" style="8"/>
  </cols>
  <sheetData>
    <row r="1" spans="1:6" ht="12.75" customHeight="1">
      <c r="A1" s="7"/>
    </row>
    <row r="2" spans="1:6">
      <c r="A2" s="443"/>
      <c r="B2" s="444">
        <v>2023</v>
      </c>
      <c r="C2" s="459">
        <v>2024</v>
      </c>
      <c r="D2" s="445" t="s">
        <v>498</v>
      </c>
      <c r="E2" s="582" t="s">
        <v>367</v>
      </c>
      <c r="F2" s="582"/>
    </row>
    <row r="3" spans="1:6">
      <c r="A3" s="458" t="s">
        <v>319</v>
      </c>
      <c r="B3" s="446" t="s">
        <v>343</v>
      </c>
      <c r="C3" s="447" t="s">
        <v>343</v>
      </c>
      <c r="D3" s="447" t="s">
        <v>343</v>
      </c>
      <c r="E3" s="447" t="s">
        <v>344</v>
      </c>
      <c r="F3" s="447" t="s">
        <v>368</v>
      </c>
    </row>
    <row r="4" spans="1:6">
      <c r="A4" s="448" t="s">
        <v>369</v>
      </c>
      <c r="B4" s="449">
        <v>30773.5</v>
      </c>
      <c r="C4" s="449">
        <v>33433.5</v>
      </c>
      <c r="D4" s="449">
        <v>34616.300000000003</v>
      </c>
      <c r="E4" s="449">
        <v>39276</v>
      </c>
      <c r="F4" s="449">
        <v>31448.752</v>
      </c>
    </row>
    <row r="5" spans="1:6">
      <c r="A5" s="450" t="s">
        <v>355</v>
      </c>
      <c r="B5" s="451">
        <v>44.7</v>
      </c>
      <c r="C5" s="451">
        <v>41.8</v>
      </c>
      <c r="D5" s="451">
        <v>37.200000000000003</v>
      </c>
      <c r="E5" s="451">
        <v>53.1</v>
      </c>
      <c r="F5" s="451">
        <v>39.700000000000003</v>
      </c>
    </row>
    <row r="6" spans="1:6">
      <c r="A6" s="452" t="s">
        <v>370</v>
      </c>
      <c r="B6" s="453">
        <v>65</v>
      </c>
      <c r="C6" s="453">
        <v>60</v>
      </c>
      <c r="D6" s="453">
        <v>60</v>
      </c>
      <c r="E6" s="453">
        <v>60</v>
      </c>
      <c r="F6" s="453">
        <v>60</v>
      </c>
    </row>
    <row r="7" spans="1:6">
      <c r="A7" s="454" t="s">
        <v>371</v>
      </c>
      <c r="B7" s="455">
        <v>1131.7232351776299</v>
      </c>
      <c r="C7" s="455">
        <v>1195.0362410576399</v>
      </c>
      <c r="D7" s="455">
        <v>517.46239718487004</v>
      </c>
      <c r="E7" s="455">
        <v>1173.6202000000001</v>
      </c>
      <c r="F7" s="455">
        <v>1174</v>
      </c>
    </row>
    <row r="8" spans="1:6">
      <c r="A8" s="456" t="s">
        <v>372</v>
      </c>
      <c r="B8" s="457">
        <v>4.8743523390162462</v>
      </c>
      <c r="C8" s="457">
        <v>4.5</v>
      </c>
      <c r="D8" s="457">
        <v>4</v>
      </c>
      <c r="E8" s="457">
        <v>4.5392127977706904</v>
      </c>
      <c r="F8" s="457">
        <v>4.0999999999999996</v>
      </c>
    </row>
    <row r="9" spans="1:6">
      <c r="A9" s="454" t="s">
        <v>373</v>
      </c>
      <c r="B9" s="455">
        <v>785</v>
      </c>
      <c r="C9" s="455">
        <v>-776.4</v>
      </c>
      <c r="D9" s="455">
        <v>-352.892</v>
      </c>
      <c r="E9" s="455">
        <v>-1832.9</v>
      </c>
      <c r="F9" s="455">
        <v>-1615</v>
      </c>
    </row>
    <row r="10" spans="1:6">
      <c r="A10" s="456" t="s">
        <v>355</v>
      </c>
      <c r="B10" s="457">
        <v>1.1000000000000001</v>
      </c>
      <c r="C10" s="457">
        <v>1</v>
      </c>
      <c r="D10" s="457">
        <v>1.9</v>
      </c>
      <c r="E10" s="457">
        <v>-2</v>
      </c>
      <c r="F10" s="457">
        <v>-2</v>
      </c>
    </row>
    <row r="12" spans="1:6">
      <c r="D12" s="440"/>
    </row>
    <row r="14" spans="1:6">
      <c r="E14" s="440"/>
    </row>
  </sheetData>
  <customSheetViews>
    <customSheetView guid="{8D4EA38E-ED42-44A9-9431-B3D4F6087B53}" scale="60" showPageBreaks="1" view="pageBreakPreview">
      <selection activeCell="X44" sqref="X44"/>
      <pageMargins left="0" right="0" top="0" bottom="0" header="0" footer="0"/>
    </customSheetView>
    <customSheetView guid="{B6000075-C6E9-470D-8855-6E4C41B43187}" scale="145">
      <selection activeCell="D5" sqref="D5"/>
      <pageMargins left="0" right="0" top="0" bottom="0" header="0" footer="0"/>
    </customSheetView>
    <customSheetView guid="{A510ACF3-DF9A-47BB-87AF-862EA6359570}" scale="145">
      <selection activeCell="D5" sqref="D5"/>
      <pageMargins left="0" right="0" top="0" bottom="0" header="0" footer="0"/>
    </customSheetView>
    <customSheetView guid="{5B55F06F-38A3-4953-A2E1-A01BECB01CAC}" scale="145">
      <selection activeCell="D5" sqref="D5"/>
      <pageMargins left="0" right="0" top="0" bottom="0" header="0" footer="0"/>
    </customSheetView>
    <customSheetView guid="{54FD4859-4825-49C8-AF88-E7B792413D64}" scale="145">
      <selection activeCell="D5" sqref="D5"/>
      <pageMargins left="0" right="0" top="0" bottom="0" header="0" footer="0"/>
    </customSheetView>
  </customSheetViews>
  <mergeCells count="1">
    <mergeCell ref="E2:F2"/>
  </mergeCells>
  <pageMargins left="0" right="0" top="0" bottom="0" header="0" footer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1">
    <tabColor rgb="FF009999"/>
    <pageSetUpPr autoPageBreaks="0"/>
  </sheetPr>
  <dimension ref="A1:D32"/>
  <sheetViews>
    <sheetView zoomScale="130" zoomScaleNormal="130" workbookViewId="0">
      <pane ySplit="3" topLeftCell="A4" activePane="bottomLeft" state="frozen"/>
      <selection activeCell="G1" sqref="G1"/>
      <selection pane="bottomLeft" activeCell="N24" sqref="N24"/>
    </sheetView>
  </sheetViews>
  <sheetFormatPr defaultColWidth="8.42578125" defaultRowHeight="15"/>
  <cols>
    <col min="1" max="1" width="9.85546875" style="11" customWidth="1"/>
    <col min="2" max="2" width="11.140625" style="11" bestFit="1" customWidth="1"/>
    <col min="3" max="3" width="11.140625" style="11" customWidth="1"/>
    <col min="4" max="6" width="8.42578125" style="11"/>
    <col min="7" max="7" width="13.42578125" style="11" customWidth="1"/>
    <col min="8" max="16384" width="8.42578125" style="11"/>
  </cols>
  <sheetData>
    <row r="1" spans="1:4" ht="31.5">
      <c r="A1" s="263" t="s">
        <v>374</v>
      </c>
      <c r="C1" s="11" t="s">
        <v>12</v>
      </c>
      <c r="D1" s="11" t="s">
        <v>10</v>
      </c>
    </row>
    <row r="2" spans="1:4">
      <c r="A2" s="583" t="s">
        <v>375</v>
      </c>
      <c r="B2" s="11">
        <v>2025</v>
      </c>
      <c r="C2" s="81">
        <v>3.2249999999999996</v>
      </c>
      <c r="D2" s="81">
        <v>2.6712500000000001</v>
      </c>
    </row>
    <row r="3" spans="1:4">
      <c r="A3" s="583"/>
      <c r="B3" s="11">
        <v>2026</v>
      </c>
      <c r="C3" s="81">
        <v>3.1917499999999999</v>
      </c>
      <c r="D3" s="81">
        <v>2.9209999999999998</v>
      </c>
    </row>
    <row r="4" spans="1:4">
      <c r="A4" s="584" t="s">
        <v>376</v>
      </c>
      <c r="B4" s="169">
        <v>2025</v>
      </c>
      <c r="C4" s="170">
        <v>4.5549999999999997</v>
      </c>
      <c r="D4" s="170">
        <v>4.4280999999999997</v>
      </c>
    </row>
    <row r="5" spans="1:4">
      <c r="A5" s="584"/>
      <c r="B5" s="169">
        <v>2026</v>
      </c>
      <c r="C5" s="170">
        <v>4.2125000000000004</v>
      </c>
      <c r="D5" s="170">
        <v>3.9796125000000004</v>
      </c>
    </row>
    <row r="6" spans="1:4">
      <c r="A6" s="583" t="s">
        <v>377</v>
      </c>
      <c r="B6" s="11">
        <v>2025</v>
      </c>
      <c r="C6" s="81">
        <v>2.3083333333333336</v>
      </c>
      <c r="D6" s="81">
        <v>1.1548750000000001</v>
      </c>
    </row>
    <row r="7" spans="1:4">
      <c r="A7" s="583"/>
      <c r="B7" s="11">
        <v>2026</v>
      </c>
      <c r="C7" s="81">
        <v>2.0249999999999999</v>
      </c>
      <c r="D7" s="81">
        <v>1.3047499999999999</v>
      </c>
    </row>
    <row r="8" spans="1:4">
      <c r="A8" s="584" t="s">
        <v>378</v>
      </c>
      <c r="B8" s="169">
        <v>2025</v>
      </c>
      <c r="C8" s="170">
        <v>1.51875</v>
      </c>
      <c r="D8" s="170">
        <v>1.4167499999999997</v>
      </c>
    </row>
    <row r="9" spans="1:4">
      <c r="A9" s="584"/>
      <c r="B9" s="169">
        <v>2026</v>
      </c>
      <c r="C9" s="170">
        <v>1.4729166666666667</v>
      </c>
      <c r="D9" s="170">
        <v>1.2676041666666666</v>
      </c>
    </row>
    <row r="10" spans="1:4">
      <c r="A10" s="583" t="s">
        <v>379</v>
      </c>
      <c r="B10" s="11">
        <v>2025</v>
      </c>
      <c r="C10" s="81">
        <v>1.0125</v>
      </c>
      <c r="D10" s="81">
        <v>0.919875</v>
      </c>
    </row>
    <row r="11" spans="1:4">
      <c r="A11" s="583"/>
      <c r="B11" s="11">
        <v>2026</v>
      </c>
      <c r="C11" s="81">
        <v>1.3916666666666664</v>
      </c>
      <c r="D11" s="81">
        <v>1.1587499999999999</v>
      </c>
    </row>
    <row r="17" spans="1:4">
      <c r="B17" s="81"/>
      <c r="C17" s="81"/>
      <c r="D17" s="81"/>
    </row>
    <row r="18" spans="1:4">
      <c r="B18" s="81"/>
      <c r="C18" s="81"/>
      <c r="D18" s="81"/>
    </row>
    <row r="20" spans="1:4">
      <c r="B20" s="81"/>
      <c r="C20" s="81"/>
      <c r="D20" s="81"/>
    </row>
    <row r="21" spans="1:4" ht="31.5">
      <c r="A21" s="263" t="s">
        <v>380</v>
      </c>
      <c r="B21" s="81"/>
      <c r="C21" s="81"/>
      <c r="D21" s="81"/>
    </row>
    <row r="22" spans="1:4">
      <c r="C22" s="11" t="s">
        <v>12</v>
      </c>
      <c r="D22" s="11" t="s">
        <v>10</v>
      </c>
    </row>
    <row r="23" spans="1:4">
      <c r="A23" s="583" t="s">
        <v>375</v>
      </c>
      <c r="B23" s="11">
        <v>2025</v>
      </c>
      <c r="C23" s="81">
        <v>3.9666666666666668</v>
      </c>
      <c r="D23" s="81">
        <v>4.2949999999999999</v>
      </c>
    </row>
    <row r="24" spans="1:4">
      <c r="A24" s="583"/>
      <c r="B24" s="11">
        <v>2026</v>
      </c>
      <c r="C24" s="81">
        <v>3.4333333333333336</v>
      </c>
      <c r="D24" s="81">
        <v>3.6163333333333334</v>
      </c>
    </row>
    <row r="25" spans="1:4">
      <c r="A25" s="584" t="s">
        <v>376</v>
      </c>
      <c r="B25" s="169">
        <v>2025</v>
      </c>
      <c r="C25" s="170">
        <v>0.90250000000000008</v>
      </c>
      <c r="D25" s="170">
        <v>0.28887499999999999</v>
      </c>
    </row>
    <row r="26" spans="1:4">
      <c r="A26" s="584"/>
      <c r="B26" s="169">
        <v>2026</v>
      </c>
      <c r="C26" s="170">
        <v>1.13425</v>
      </c>
      <c r="D26" s="170">
        <v>0.88349999999999995</v>
      </c>
    </row>
    <row r="27" spans="1:4">
      <c r="A27" s="583" t="s">
        <v>377</v>
      </c>
      <c r="B27" s="11">
        <v>2025</v>
      </c>
      <c r="C27" s="81">
        <v>2.2880000000000003</v>
      </c>
      <c r="D27" s="81">
        <v>3.149833333333333</v>
      </c>
    </row>
    <row r="28" spans="1:4">
      <c r="A28" s="583"/>
      <c r="B28" s="11">
        <v>2026</v>
      </c>
      <c r="C28" s="81">
        <v>2.1004999999999998</v>
      </c>
      <c r="D28" s="81">
        <v>2.6414999999999997</v>
      </c>
    </row>
    <row r="29" spans="1:4">
      <c r="A29" s="584" t="s">
        <v>378</v>
      </c>
      <c r="B29" s="169">
        <v>2025</v>
      </c>
      <c r="C29" s="170">
        <v>7.3133333333333335</v>
      </c>
      <c r="D29" s="170">
        <v>9.0421874999999989</v>
      </c>
    </row>
    <row r="30" spans="1:4">
      <c r="A30" s="584"/>
      <c r="B30" s="169">
        <v>2026</v>
      </c>
      <c r="C30" s="170">
        <v>4.5</v>
      </c>
      <c r="D30" s="170">
        <v>5.7556666666666665</v>
      </c>
    </row>
    <row r="31" spans="1:4">
      <c r="A31" s="583" t="s">
        <v>379</v>
      </c>
      <c r="B31" s="11">
        <v>2025</v>
      </c>
      <c r="C31" s="81">
        <v>2.0679999999999996</v>
      </c>
      <c r="D31" s="81">
        <v>2.1572708333333335</v>
      </c>
    </row>
    <row r="32" spans="1:4">
      <c r="A32" s="583"/>
      <c r="B32" s="11">
        <v>2026</v>
      </c>
      <c r="C32" s="81">
        <v>1.9875</v>
      </c>
      <c r="D32" s="81">
        <v>1.9732499999999997</v>
      </c>
    </row>
  </sheetData>
  <customSheetViews>
    <customSheetView guid="{8D4EA38E-ED42-44A9-9431-B3D4F6087B53}" scale="60" showPageBreaks="1" view="pageBreakPreview" topLeftCell="F1">
      <selection activeCell="AC24" sqref="AC24"/>
      <pageMargins left="0" right="0" top="0" bottom="0" header="0" footer="0"/>
      <pageSetup orientation="portrait" r:id="rId1"/>
    </customSheetView>
    <customSheetView guid="{B6000075-C6E9-470D-8855-6E4C41B43187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2"/>
    </customSheetView>
    <customSheetView guid="{A510ACF3-DF9A-47BB-87AF-862EA6359570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3"/>
    </customSheetView>
    <customSheetView guid="{83D4AEBA-9C92-42A7-8C70-A480F50C01E3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4"/>
    </customSheetView>
    <customSheetView guid="{254DF0CF-5342-436C-8392-04866B911B72}">
      <pane ySplit="3" topLeftCell="A25" activePane="bottomLeft" state="frozen"/>
      <selection pane="bottomLeft" activeCell="D39" sqref="D39"/>
      <pageMargins left="0" right="0" top="0" bottom="0" header="0" footer="0"/>
      <pageSetup orientation="portrait" r:id="rId5"/>
    </customSheetView>
    <customSheetView guid="{DC707E39-0569-4FAA-B5FD-B85110680DF5}">
      <pane ySplit="3" topLeftCell="A37" activePane="bottomLeft" state="frozen"/>
      <selection pane="bottomLeft" activeCell="D39" sqref="D39"/>
      <pageMargins left="0" right="0" top="0" bottom="0" header="0" footer="0"/>
      <pageSetup orientation="portrait" r:id="rId6"/>
    </customSheetView>
    <customSheetView guid="{5B55F06F-38A3-4953-A2E1-A01BECB01CAC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7"/>
    </customSheetView>
    <customSheetView guid="{54FD4859-4825-49C8-AF88-E7B792413D64}" topLeftCell="G1">
      <pane ySplit="3" topLeftCell="A24" activePane="bottomLeft" state="frozen"/>
      <selection pane="bottomLeft" activeCell="W32" sqref="W32"/>
      <pageMargins left="0" right="0" top="0" bottom="0" header="0" footer="0"/>
      <pageSetup orientation="portrait" r:id="rId8"/>
    </customSheetView>
  </customSheetViews>
  <mergeCells count="10">
    <mergeCell ref="A2:A3"/>
    <mergeCell ref="A4:A5"/>
    <mergeCell ref="A6:A7"/>
    <mergeCell ref="A8:A9"/>
    <mergeCell ref="A10:A11"/>
    <mergeCell ref="A23:A24"/>
    <mergeCell ref="A25:A26"/>
    <mergeCell ref="A27:A28"/>
    <mergeCell ref="A29:A30"/>
    <mergeCell ref="A31:A32"/>
  </mergeCells>
  <pageMargins left="0" right="0" top="0" bottom="0" header="0" footer="0"/>
  <pageSetup orientation="portrait" r:id="rId9"/>
  <drawing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2">
    <tabColor rgb="FF009999"/>
    <pageSetUpPr autoPageBreaks="0"/>
  </sheetPr>
  <dimension ref="A1:GE59"/>
  <sheetViews>
    <sheetView topLeftCell="A22" zoomScale="70" zoomScaleNormal="70" workbookViewId="0">
      <selection activeCell="AI42" sqref="AI42"/>
    </sheetView>
  </sheetViews>
  <sheetFormatPr defaultColWidth="8.42578125" defaultRowHeight="15"/>
  <cols>
    <col min="1" max="1" width="13" style="116" customWidth="1"/>
    <col min="2" max="2" width="8.42578125" style="165" customWidth="1"/>
    <col min="3" max="3" width="8.5703125" style="113" customWidth="1"/>
    <col min="4" max="7" width="8.5703125" style="11" customWidth="1"/>
    <col min="8" max="11" width="9.42578125" style="11" customWidth="1"/>
    <col min="12" max="18" width="8.42578125" style="11"/>
    <col min="19" max="20" width="8.42578125" style="11" hidden="1" customWidth="1"/>
    <col min="21" max="22" width="8.42578125" style="11"/>
    <col min="23" max="23" width="4" style="11" customWidth="1"/>
    <col min="24" max="24" width="8.42578125" style="11" customWidth="1"/>
    <col min="25" max="16384" width="8.42578125" style="11"/>
  </cols>
  <sheetData>
    <row r="1" spans="1:20">
      <c r="S1" s="11" t="s">
        <v>381</v>
      </c>
      <c r="T1" s="11" t="s">
        <v>382</v>
      </c>
    </row>
    <row r="2" spans="1:20" ht="105">
      <c r="C2" s="122"/>
      <c r="D2" s="123"/>
      <c r="E2" s="123"/>
      <c r="F2" s="123"/>
      <c r="H2" s="473" t="s">
        <v>383</v>
      </c>
      <c r="I2" s="117" t="s">
        <v>384</v>
      </c>
      <c r="J2" s="117" t="s">
        <v>385</v>
      </c>
      <c r="K2" s="473" t="s">
        <v>386</v>
      </c>
      <c r="S2" s="11" t="s">
        <v>387</v>
      </c>
      <c r="T2" s="11" t="s">
        <v>388</v>
      </c>
    </row>
    <row r="3" spans="1:20">
      <c r="H3" s="114"/>
      <c r="K3" s="114"/>
      <c r="S3" s="11" t="s">
        <v>389</v>
      </c>
      <c r="T3" s="11">
        <v>-0.35199999999999998</v>
      </c>
    </row>
    <row r="4" spans="1:20">
      <c r="A4" s="585">
        <v>2013</v>
      </c>
      <c r="B4" s="166" t="s">
        <v>4</v>
      </c>
      <c r="C4" s="130">
        <v>36.2105429</v>
      </c>
      <c r="D4" s="130">
        <v>117.669877</v>
      </c>
      <c r="E4" s="130">
        <v>77.087099499999994</v>
      </c>
      <c r="F4" s="130">
        <v>35.575499999999998</v>
      </c>
      <c r="G4" s="114"/>
      <c r="H4" s="114"/>
      <c r="I4" s="114"/>
      <c r="J4" s="115"/>
      <c r="K4" s="114"/>
      <c r="S4" s="11" t="s">
        <v>390</v>
      </c>
      <c r="T4" s="11">
        <v>38.700000000000003</v>
      </c>
    </row>
    <row r="5" spans="1:20">
      <c r="A5" s="585"/>
      <c r="B5" s="166" t="s">
        <v>1</v>
      </c>
      <c r="C5" s="130">
        <v>31.857909299999999</v>
      </c>
      <c r="D5" s="130">
        <v>111.444757</v>
      </c>
      <c r="E5" s="130">
        <v>75.214613200000002</v>
      </c>
      <c r="F5" s="130">
        <v>31.222799999999999</v>
      </c>
      <c r="G5" s="114"/>
      <c r="H5" s="114"/>
      <c r="I5" s="114"/>
      <c r="J5" s="115"/>
      <c r="K5" s="114"/>
      <c r="S5" s="11" t="s">
        <v>391</v>
      </c>
      <c r="T5" s="11">
        <v>33.6</v>
      </c>
    </row>
    <row r="6" spans="1:20">
      <c r="A6" s="585"/>
      <c r="B6" s="166" t="s">
        <v>2</v>
      </c>
      <c r="C6" s="130">
        <v>32.915937499999998</v>
      </c>
      <c r="D6" s="130">
        <v>112.15604500000001</v>
      </c>
      <c r="E6" s="130">
        <v>74.867872199999994</v>
      </c>
      <c r="F6" s="130">
        <v>32.280799999999999</v>
      </c>
      <c r="G6" s="114"/>
      <c r="H6" s="114"/>
      <c r="I6" s="114"/>
      <c r="J6" s="115"/>
      <c r="K6" s="114"/>
      <c r="S6" s="11" t="s">
        <v>392</v>
      </c>
      <c r="T6" s="11">
        <v>26.7</v>
      </c>
    </row>
    <row r="7" spans="1:20">
      <c r="A7" s="585"/>
      <c r="B7" s="166" t="s">
        <v>3</v>
      </c>
      <c r="C7" s="130">
        <v>25.6741761</v>
      </c>
      <c r="D7" s="130">
        <v>106.791624</v>
      </c>
      <c r="E7" s="130">
        <v>76.745213399999997</v>
      </c>
      <c r="F7" s="130">
        <v>25.039000000000001</v>
      </c>
      <c r="G7" s="114"/>
      <c r="H7" s="114"/>
      <c r="I7" s="114"/>
      <c r="J7" s="115"/>
      <c r="K7" s="114"/>
      <c r="S7" s="11" t="s">
        <v>393</v>
      </c>
      <c r="T7" s="11">
        <v>26.6</v>
      </c>
    </row>
    <row r="8" spans="1:20">
      <c r="A8" s="585">
        <f>A4+1</f>
        <v>2014</v>
      </c>
      <c r="B8" s="166" t="s">
        <v>4</v>
      </c>
      <c r="C8" s="130">
        <v>25.850682500000001</v>
      </c>
      <c r="D8" s="130">
        <v>106.15136099999999</v>
      </c>
      <c r="E8" s="130">
        <v>75.928443700000003</v>
      </c>
      <c r="F8" s="130">
        <v>25.215800000000002</v>
      </c>
      <c r="G8" s="114"/>
      <c r="H8" s="114">
        <f>(C8-C4)/100</f>
        <v>-0.10359860399999998</v>
      </c>
      <c r="I8" s="114">
        <f>(D8-D4)/100</f>
        <v>-0.11518516000000005</v>
      </c>
      <c r="J8" s="114">
        <f>-(E8-E4)/100</f>
        <v>1.1586557999999912E-2</v>
      </c>
      <c r="K8" s="114">
        <f>(F8-F4)/100</f>
        <v>-0.10359699999999997</v>
      </c>
      <c r="S8" s="11" t="s">
        <v>394</v>
      </c>
      <c r="T8" s="11">
        <v>28.4</v>
      </c>
    </row>
    <row r="9" spans="1:20">
      <c r="A9" s="585"/>
      <c r="B9" s="166" t="s">
        <v>1</v>
      </c>
      <c r="C9" s="130">
        <v>21.5615521</v>
      </c>
      <c r="D9" s="130">
        <v>99.876875799999993</v>
      </c>
      <c r="E9" s="130">
        <v>73.943088799999998</v>
      </c>
      <c r="F9" s="130">
        <v>20.926400000000001</v>
      </c>
      <c r="G9" s="114"/>
      <c r="H9" s="114">
        <f t="shared" ref="H9:H51" si="0">(C9-C5)/100</f>
        <v>-0.10296357199999999</v>
      </c>
      <c r="I9" s="114">
        <f t="shared" ref="I9:I34" si="1">(D9-D5)/100</f>
        <v>-0.11567881200000002</v>
      </c>
      <c r="J9" s="114">
        <f t="shared" ref="J9:J44" si="2">-(E9-E5)/100</f>
        <v>1.271524400000004E-2</v>
      </c>
      <c r="K9" s="114">
        <f t="shared" ref="K9:K51" si="3">(F9-F5)/100</f>
        <v>-0.10296399999999999</v>
      </c>
      <c r="S9" s="11" t="s">
        <v>395</v>
      </c>
      <c r="T9" s="11">
        <v>21.9</v>
      </c>
    </row>
    <row r="10" spans="1:20">
      <c r="A10" s="585"/>
      <c r="B10" s="166" t="s">
        <v>2</v>
      </c>
      <c r="C10" s="130">
        <v>21.6799201</v>
      </c>
      <c r="D10" s="130">
        <v>99.277711300000007</v>
      </c>
      <c r="E10" s="130">
        <v>73.225556299999994</v>
      </c>
      <c r="F10" s="130">
        <v>21.044799999999999</v>
      </c>
      <c r="G10" s="114"/>
      <c r="H10" s="114">
        <f t="shared" si="0"/>
        <v>-0.11236017399999998</v>
      </c>
      <c r="I10" s="114">
        <f t="shared" si="1"/>
        <v>-0.128783337</v>
      </c>
      <c r="J10" s="114">
        <f t="shared" si="2"/>
        <v>1.6423159E-2</v>
      </c>
      <c r="K10" s="114">
        <f t="shared" si="3"/>
        <v>-0.11236</v>
      </c>
      <c r="S10" s="11" t="s">
        <v>396</v>
      </c>
      <c r="T10" s="11">
        <v>17.899999999999999</v>
      </c>
    </row>
    <row r="11" spans="1:20">
      <c r="A11" s="585"/>
      <c r="B11" s="166" t="s">
        <v>3</v>
      </c>
      <c r="C11" s="130">
        <v>13.3052156</v>
      </c>
      <c r="D11" s="130">
        <v>87.937574999999995</v>
      </c>
      <c r="E11" s="130">
        <v>70.260124399999995</v>
      </c>
      <c r="F11" s="130">
        <v>12.67</v>
      </c>
      <c r="G11" s="114"/>
      <c r="H11" s="114">
        <f t="shared" si="0"/>
        <v>-0.12368960499999999</v>
      </c>
      <c r="I11" s="114">
        <f t="shared" si="1"/>
        <v>-0.18854049000000003</v>
      </c>
      <c r="J11" s="114">
        <f t="shared" si="2"/>
        <v>6.4850890000000022E-2</v>
      </c>
      <c r="K11" s="114">
        <f t="shared" si="3"/>
        <v>-0.12369000000000002</v>
      </c>
      <c r="S11" s="11" t="s">
        <v>397</v>
      </c>
      <c r="T11" s="11">
        <v>21.1</v>
      </c>
    </row>
    <row r="12" spans="1:20">
      <c r="A12" s="585">
        <f>A8+1</f>
        <v>2015</v>
      </c>
      <c r="B12" s="166" t="s">
        <v>4</v>
      </c>
      <c r="C12" s="130">
        <v>17.025269000000002</v>
      </c>
      <c r="D12" s="130">
        <v>81.858640100000002</v>
      </c>
      <c r="E12" s="130">
        <v>60.461136199999999</v>
      </c>
      <c r="F12" s="130">
        <v>16.390699999999999</v>
      </c>
      <c r="G12" s="114"/>
      <c r="H12" s="114">
        <f t="shared" si="0"/>
        <v>-8.8254134999999997E-2</v>
      </c>
      <c r="I12" s="114">
        <f>(D12-D8)/100</f>
        <v>-0.24292720899999992</v>
      </c>
      <c r="J12" s="114">
        <f t="shared" si="2"/>
        <v>0.15467307500000005</v>
      </c>
      <c r="K12" s="114">
        <f t="shared" si="3"/>
        <v>-8.8251000000000024E-2</v>
      </c>
      <c r="S12" s="11" t="s">
        <v>398</v>
      </c>
      <c r="T12" s="11">
        <v>17.7</v>
      </c>
    </row>
    <row r="13" spans="1:20">
      <c r="A13" s="585"/>
      <c r="B13" s="166" t="str">
        <f>B9</f>
        <v>II</v>
      </c>
      <c r="C13" s="130">
        <v>20.352512399999998</v>
      </c>
      <c r="D13" s="130">
        <v>86.069998299999995</v>
      </c>
      <c r="E13" s="130">
        <v>61.345250999999998</v>
      </c>
      <c r="F13" s="130">
        <v>19.717099999999999</v>
      </c>
      <c r="G13" s="114"/>
      <c r="H13" s="114">
        <f t="shared" si="0"/>
        <v>-1.2090397000000017E-2</v>
      </c>
      <c r="I13" s="114">
        <f t="shared" si="1"/>
        <v>-0.13806877499999998</v>
      </c>
      <c r="J13" s="114">
        <f t="shared" si="2"/>
        <v>0.125978378</v>
      </c>
      <c r="K13" s="114">
        <f t="shared" si="3"/>
        <v>-1.2093000000000026E-2</v>
      </c>
      <c r="S13" s="11" t="s">
        <v>399</v>
      </c>
      <c r="T13" s="11">
        <v>18.3</v>
      </c>
    </row>
    <row r="14" spans="1:20">
      <c r="A14" s="585"/>
      <c r="B14" s="166" t="str">
        <f t="shared" ref="B14:B19" si="4">B10</f>
        <v>III</v>
      </c>
      <c r="C14" s="130">
        <v>7.9194679700000004</v>
      </c>
      <c r="D14" s="130">
        <v>71.978534699999997</v>
      </c>
      <c r="E14" s="130">
        <v>59.6868318</v>
      </c>
      <c r="F14" s="130">
        <v>7.2841300000000002</v>
      </c>
      <c r="G14" s="114"/>
      <c r="H14" s="114">
        <f t="shared" si="0"/>
        <v>-0.1376045213</v>
      </c>
      <c r="I14" s="114">
        <f t="shared" si="1"/>
        <v>-0.27299176600000008</v>
      </c>
      <c r="J14" s="114">
        <f t="shared" si="2"/>
        <v>0.13538724499999993</v>
      </c>
      <c r="K14" s="114">
        <f t="shared" si="3"/>
        <v>-0.13760669999999997</v>
      </c>
      <c r="S14" s="11" t="s">
        <v>400</v>
      </c>
      <c r="T14" s="11">
        <v>15.4</v>
      </c>
    </row>
    <row r="15" spans="1:20">
      <c r="A15" s="585"/>
      <c r="B15" s="166" t="str">
        <f t="shared" si="4"/>
        <v>IV</v>
      </c>
      <c r="C15" s="130">
        <v>3.02039803</v>
      </c>
      <c r="D15" s="130">
        <v>64.451848499999997</v>
      </c>
      <c r="E15" s="130">
        <v>57.059215600000002</v>
      </c>
      <c r="F15" s="130">
        <v>2.38503</v>
      </c>
      <c r="G15" s="114"/>
      <c r="H15" s="114">
        <f t="shared" si="0"/>
        <v>-0.10284817570000002</v>
      </c>
      <c r="I15" s="114">
        <f t="shared" si="1"/>
        <v>-0.23485726499999998</v>
      </c>
      <c r="J15" s="114">
        <f t="shared" si="2"/>
        <v>0.13200908799999994</v>
      </c>
      <c r="K15" s="114">
        <f t="shared" si="3"/>
        <v>-0.10284969999999999</v>
      </c>
      <c r="S15" s="11" t="s">
        <v>401</v>
      </c>
      <c r="T15" s="11">
        <v>11.7</v>
      </c>
    </row>
    <row r="16" spans="1:20">
      <c r="A16" s="585">
        <f>A12+1</f>
        <v>2016</v>
      </c>
      <c r="B16" s="166" t="s">
        <v>4</v>
      </c>
      <c r="C16" s="130">
        <v>5.69892807</v>
      </c>
      <c r="D16" s="130">
        <v>63.418222700000001</v>
      </c>
      <c r="E16" s="130">
        <v>53.347059700000003</v>
      </c>
      <c r="F16" s="130">
        <v>5.0651000000000002</v>
      </c>
      <c r="G16" s="114"/>
      <c r="H16" s="114">
        <f t="shared" si="0"/>
        <v>-0.11326340930000001</v>
      </c>
      <c r="I16" s="114">
        <f t="shared" si="1"/>
        <v>-0.184404174</v>
      </c>
      <c r="J16" s="114">
        <f t="shared" si="2"/>
        <v>7.1140764999999953E-2</v>
      </c>
      <c r="K16" s="114">
        <f t="shared" si="3"/>
        <v>-0.11325599999999998</v>
      </c>
      <c r="S16" s="11" t="s">
        <v>402</v>
      </c>
      <c r="T16" s="11">
        <v>9.2799999999999994</v>
      </c>
    </row>
    <row r="17" spans="1:187" s="118" customFormat="1">
      <c r="A17" s="585"/>
      <c r="B17" s="166" t="str">
        <f>B13</f>
        <v>II</v>
      </c>
      <c r="C17" s="130">
        <v>9.7208319099999994</v>
      </c>
      <c r="D17" s="130">
        <v>68.105827599999998</v>
      </c>
      <c r="E17" s="130">
        <v>54.012760800000002</v>
      </c>
      <c r="F17" s="130">
        <v>9.0851100000000002</v>
      </c>
      <c r="G17" s="114"/>
      <c r="H17" s="114">
        <f t="shared" si="0"/>
        <v>-0.10631680489999999</v>
      </c>
      <c r="I17" s="114">
        <f t="shared" si="1"/>
        <v>-0.17964170699999996</v>
      </c>
      <c r="J17" s="114">
        <f t="shared" si="2"/>
        <v>7.3324901999999956E-2</v>
      </c>
      <c r="K17" s="114">
        <f t="shared" si="3"/>
        <v>-0.10631989999999998</v>
      </c>
      <c r="L17" s="11"/>
      <c r="M17" s="11"/>
      <c r="N17" s="11"/>
      <c r="O17" s="11"/>
      <c r="P17" s="11"/>
      <c r="Q17" s="11"/>
      <c r="R17" s="11"/>
      <c r="S17" s="11" t="s">
        <v>403</v>
      </c>
      <c r="T17" s="11">
        <v>7.84</v>
      </c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</row>
    <row r="18" spans="1:187">
      <c r="A18" s="585"/>
      <c r="B18" s="166" t="str">
        <f t="shared" si="4"/>
        <v>III</v>
      </c>
      <c r="C18" s="130">
        <v>8.4593669600000005</v>
      </c>
      <c r="D18" s="130">
        <v>69.422430599999998</v>
      </c>
      <c r="E18" s="130">
        <v>56.590828799999997</v>
      </c>
      <c r="F18" s="130">
        <v>7.82376</v>
      </c>
      <c r="G18" s="114"/>
      <c r="H18" s="114">
        <f t="shared" si="0"/>
        <v>5.3989899000000015E-3</v>
      </c>
      <c r="I18" s="114">
        <f t="shared" si="1"/>
        <v>-2.5561040999999989E-2</v>
      </c>
      <c r="J18" s="114">
        <f t="shared" si="2"/>
        <v>3.0960030000000031E-2</v>
      </c>
      <c r="K18" s="114">
        <f t="shared" si="3"/>
        <v>5.396299999999998E-3</v>
      </c>
      <c r="S18" s="11" t="s">
        <v>404</v>
      </c>
      <c r="T18" s="11">
        <v>-8.3900000000000002E-2</v>
      </c>
    </row>
    <row r="19" spans="1:187">
      <c r="A19" s="585"/>
      <c r="B19" s="166" t="str">
        <f t="shared" si="4"/>
        <v>IV</v>
      </c>
      <c r="C19" s="130">
        <v>22.070696900000002</v>
      </c>
      <c r="D19" s="130">
        <v>83.098529999999997</v>
      </c>
      <c r="E19" s="130">
        <v>56.6555982</v>
      </c>
      <c r="F19" s="130">
        <v>21.4346</v>
      </c>
      <c r="G19" s="114"/>
      <c r="H19" s="114">
        <f t="shared" si="0"/>
        <v>0.19050298870000001</v>
      </c>
      <c r="I19" s="114">
        <f t="shared" si="1"/>
        <v>0.18646681500000001</v>
      </c>
      <c r="J19" s="114">
        <f t="shared" si="2"/>
        <v>4.0361740000000165E-3</v>
      </c>
      <c r="K19" s="114">
        <f t="shared" si="3"/>
        <v>0.19049569999999999</v>
      </c>
      <c r="S19" s="11" t="s">
        <v>405</v>
      </c>
      <c r="T19" s="11">
        <v>5.94</v>
      </c>
    </row>
    <row r="20" spans="1:187">
      <c r="A20" s="585">
        <v>2017</v>
      </c>
      <c r="B20" s="166" t="s">
        <v>4</v>
      </c>
      <c r="C20" s="130">
        <v>34.432831100000001</v>
      </c>
      <c r="D20" s="130">
        <v>98.061781999999994</v>
      </c>
      <c r="E20" s="130">
        <v>59.256715999999997</v>
      </c>
      <c r="F20" s="130">
        <v>33.800899999999999</v>
      </c>
      <c r="G20" s="114"/>
      <c r="H20" s="114">
        <f t="shared" si="0"/>
        <v>0.28733903030000002</v>
      </c>
      <c r="I20" s="114">
        <f t="shared" si="1"/>
        <v>0.34643559299999993</v>
      </c>
      <c r="J20" s="114">
        <f t="shared" si="2"/>
        <v>-5.9096562999999949E-2</v>
      </c>
      <c r="K20" s="114">
        <f t="shared" si="3"/>
        <v>0.287358</v>
      </c>
      <c r="S20" s="11" t="s">
        <v>406</v>
      </c>
      <c r="T20" s="11">
        <v>4.68</v>
      </c>
    </row>
    <row r="21" spans="1:187">
      <c r="A21" s="585"/>
      <c r="B21" s="166" t="str">
        <f>B17</f>
        <v>II</v>
      </c>
      <c r="C21" s="130">
        <v>32.753180499999999</v>
      </c>
      <c r="D21" s="130">
        <v>96.415128699999997</v>
      </c>
      <c r="E21" s="130">
        <v>59.289713300000003</v>
      </c>
      <c r="F21" s="130">
        <v>32.116500000000002</v>
      </c>
      <c r="G21" s="114"/>
      <c r="H21" s="114">
        <f t="shared" si="0"/>
        <v>0.23032348589999999</v>
      </c>
      <c r="I21" s="114">
        <f t="shared" si="1"/>
        <v>0.28309301100000001</v>
      </c>
      <c r="J21" s="114">
        <f t="shared" si="2"/>
        <v>-5.2769525000000005E-2</v>
      </c>
      <c r="K21" s="114">
        <f t="shared" si="3"/>
        <v>0.23031390000000002</v>
      </c>
      <c r="S21" s="11" t="s">
        <v>407</v>
      </c>
      <c r="T21" s="11">
        <v>6.1</v>
      </c>
    </row>
    <row r="22" spans="1:187">
      <c r="A22" s="585"/>
      <c r="B22" s="166" t="str">
        <f>B18</f>
        <v>III</v>
      </c>
      <c r="C22" s="130">
        <v>37.259821299999999</v>
      </c>
      <c r="D22" s="130">
        <v>100.790451</v>
      </c>
      <c r="E22" s="130">
        <v>59.158395200000001</v>
      </c>
      <c r="F22" s="130">
        <v>36.623800000000003</v>
      </c>
      <c r="G22" s="114"/>
      <c r="H22" s="114">
        <f t="shared" si="0"/>
        <v>0.28800454339999998</v>
      </c>
      <c r="I22" s="114">
        <f t="shared" si="1"/>
        <v>0.31368020400000007</v>
      </c>
      <c r="J22" s="114">
        <f t="shared" si="2"/>
        <v>-2.5675664000000039E-2</v>
      </c>
      <c r="K22" s="114">
        <f t="shared" si="3"/>
        <v>0.28800040000000005</v>
      </c>
      <c r="S22" s="11" t="s">
        <v>408</v>
      </c>
      <c r="T22" s="11">
        <v>6</v>
      </c>
    </row>
    <row r="23" spans="1:187">
      <c r="A23" s="585"/>
      <c r="B23" s="166" t="str">
        <f>B19</f>
        <v>IV</v>
      </c>
      <c r="C23" s="130">
        <v>38.1057779</v>
      </c>
      <c r="D23" s="130">
        <v>104.645764</v>
      </c>
      <c r="E23" s="130">
        <v>62.167750900000001</v>
      </c>
      <c r="F23" s="130">
        <v>37.468200000000003</v>
      </c>
      <c r="G23" s="114"/>
      <c r="H23" s="114">
        <f t="shared" si="0"/>
        <v>0.16035080999999998</v>
      </c>
      <c r="I23" s="114">
        <f t="shared" si="1"/>
        <v>0.21547234000000004</v>
      </c>
      <c r="J23" s="114">
        <f t="shared" si="2"/>
        <v>-5.5121527000000017E-2</v>
      </c>
      <c r="K23" s="114">
        <f t="shared" si="3"/>
        <v>0.16033600000000003</v>
      </c>
      <c r="S23" s="11" t="s">
        <v>409</v>
      </c>
      <c r="T23" s="11">
        <v>6</v>
      </c>
    </row>
    <row r="24" spans="1:187">
      <c r="A24" s="585">
        <v>2018</v>
      </c>
      <c r="B24" s="166" t="s">
        <v>4</v>
      </c>
      <c r="C24" s="130">
        <v>39.123983099999997</v>
      </c>
      <c r="D24" s="130">
        <v>109.039856</v>
      </c>
      <c r="E24" s="130">
        <v>65.543637799999999</v>
      </c>
      <c r="F24" s="130">
        <v>38.495199999999997</v>
      </c>
      <c r="G24" s="114"/>
      <c r="H24" s="114">
        <f t="shared" si="0"/>
        <v>4.6911519999999957E-2</v>
      </c>
      <c r="I24" s="114">
        <f t="shared" si="1"/>
        <v>0.10978074000000007</v>
      </c>
      <c r="J24" s="114">
        <f t="shared" si="2"/>
        <v>-6.2869218000000018E-2</v>
      </c>
      <c r="K24" s="114">
        <f t="shared" si="3"/>
        <v>4.6942999999999985E-2</v>
      </c>
      <c r="S24" s="11" t="s">
        <v>410</v>
      </c>
      <c r="T24" s="11">
        <v>8.39</v>
      </c>
    </row>
    <row r="25" spans="1:187">
      <c r="A25" s="585"/>
      <c r="B25" s="166" t="s">
        <v>1</v>
      </c>
      <c r="C25" s="130">
        <v>39.592807899999997</v>
      </c>
      <c r="D25" s="130">
        <v>109.593276</v>
      </c>
      <c r="E25" s="130">
        <v>65.628232800000006</v>
      </c>
      <c r="F25" s="130">
        <v>38.955300000000001</v>
      </c>
      <c r="G25" s="114"/>
      <c r="H25" s="114">
        <f t="shared" si="0"/>
        <v>6.8396273999999979E-2</v>
      </c>
      <c r="I25" s="114">
        <f t="shared" si="1"/>
        <v>0.13178147300000007</v>
      </c>
      <c r="J25" s="114">
        <f t="shared" si="2"/>
        <v>-6.3385195000000033E-2</v>
      </c>
      <c r="K25" s="114">
        <f t="shared" si="3"/>
        <v>6.838799999999999E-2</v>
      </c>
      <c r="S25" s="11" t="s">
        <v>411</v>
      </c>
      <c r="T25" s="11">
        <v>7.92</v>
      </c>
    </row>
    <row r="26" spans="1:187">
      <c r="A26" s="585"/>
      <c r="B26" s="166" t="s">
        <v>2</v>
      </c>
      <c r="C26" s="130">
        <v>37.952016100000002</v>
      </c>
      <c r="D26" s="130">
        <v>106.516918</v>
      </c>
      <c r="E26" s="130">
        <v>64.192666599999995</v>
      </c>
      <c r="F26" s="130">
        <v>37.315300000000001</v>
      </c>
      <c r="G26" s="114"/>
      <c r="H26" s="114">
        <f t="shared" si="0"/>
        <v>6.9219480000000284E-3</v>
      </c>
      <c r="I26" s="114">
        <f>(D26-D22)/100</f>
        <v>5.7264669999999997E-2</v>
      </c>
      <c r="J26" s="114">
        <f t="shared" si="2"/>
        <v>-5.0342713999999941E-2</v>
      </c>
      <c r="K26" s="114">
        <f t="shared" si="3"/>
        <v>6.9149999999999776E-3</v>
      </c>
      <c r="S26" s="11" t="s">
        <v>412</v>
      </c>
      <c r="T26" s="11">
        <v>8</v>
      </c>
    </row>
    <row r="27" spans="1:187">
      <c r="A27" s="585"/>
      <c r="B27" s="166" t="s">
        <v>3</v>
      </c>
      <c r="C27" s="130">
        <v>32.974849900000002</v>
      </c>
      <c r="D27" s="130">
        <v>102.66312000000001</v>
      </c>
      <c r="E27" s="130">
        <v>65.316035499999998</v>
      </c>
      <c r="F27" s="130">
        <v>32.3354</v>
      </c>
      <c r="G27" s="114"/>
      <c r="H27" s="114">
        <f t="shared" si="0"/>
        <v>-5.1309279999999971E-2</v>
      </c>
      <c r="I27" s="114">
        <f>(D27-D23)/100</f>
        <v>-1.9826439999999935E-2</v>
      </c>
      <c r="J27" s="114">
        <f t="shared" si="2"/>
        <v>-3.1482845999999967E-2</v>
      </c>
      <c r="K27" s="114">
        <f t="shared" si="3"/>
        <v>-5.1328000000000033E-2</v>
      </c>
      <c r="S27" s="11" t="s">
        <v>413</v>
      </c>
      <c r="T27" s="11">
        <v>7.7</v>
      </c>
    </row>
    <row r="28" spans="1:187">
      <c r="A28" s="585">
        <v>2019</v>
      </c>
      <c r="B28" s="166" t="s">
        <v>4</v>
      </c>
      <c r="C28" s="130">
        <v>43.3573837</v>
      </c>
      <c r="D28" s="130">
        <v>110.05161699999999</v>
      </c>
      <c r="E28" s="130">
        <v>62.321998399999998</v>
      </c>
      <c r="F28" s="130">
        <v>42.732300000000002</v>
      </c>
      <c r="G28" s="114"/>
      <c r="H28" s="114">
        <f t="shared" si="0"/>
        <v>4.2334006000000028E-2</v>
      </c>
      <c r="I28" s="114">
        <f t="shared" si="1"/>
        <v>1.0117609999999928E-2</v>
      </c>
      <c r="J28" s="114">
        <f t="shared" si="2"/>
        <v>3.2216394000000009E-2</v>
      </c>
      <c r="K28" s="114">
        <f t="shared" si="3"/>
        <v>4.2371000000000054E-2</v>
      </c>
      <c r="S28" s="11" t="s">
        <v>414</v>
      </c>
      <c r="T28" s="11">
        <v>11</v>
      </c>
    </row>
    <row r="29" spans="1:187">
      <c r="A29" s="585"/>
      <c r="B29" s="166" t="s">
        <v>1</v>
      </c>
      <c r="C29" s="130">
        <v>43.878008899999998</v>
      </c>
      <c r="D29" s="130">
        <v>112.42824899999999</v>
      </c>
      <c r="E29" s="130">
        <v>64.178005099999993</v>
      </c>
      <c r="F29" s="130">
        <v>43.239199999999997</v>
      </c>
      <c r="G29" s="114"/>
      <c r="H29" s="114">
        <f t="shared" si="0"/>
        <v>4.285201000000001E-2</v>
      </c>
      <c r="I29" s="114">
        <f t="shared" si="1"/>
        <v>2.834972999999991E-2</v>
      </c>
      <c r="J29" s="114">
        <f t="shared" si="2"/>
        <v>1.4502277000000134E-2</v>
      </c>
      <c r="K29" s="114">
        <f t="shared" si="3"/>
        <v>4.2838999999999954E-2</v>
      </c>
      <c r="S29" s="11" t="s">
        <v>415</v>
      </c>
      <c r="T29" s="11">
        <v>10.7</v>
      </c>
    </row>
    <row r="30" spans="1:187">
      <c r="A30" s="585"/>
      <c r="B30" s="166" t="s">
        <v>2</v>
      </c>
      <c r="C30" s="130">
        <v>43.237647500000001</v>
      </c>
      <c r="D30" s="130">
        <v>109.941303</v>
      </c>
      <c r="E30" s="130">
        <v>62.331420399999999</v>
      </c>
      <c r="F30" s="130">
        <v>42.600299999999997</v>
      </c>
      <c r="G30" s="114"/>
      <c r="H30" s="114">
        <f t="shared" si="0"/>
        <v>5.2856313999999995E-2</v>
      </c>
      <c r="I30" s="114">
        <f>(D30-D26)/100</f>
        <v>3.4243850000000006E-2</v>
      </c>
      <c r="J30" s="114">
        <f t="shared" si="2"/>
        <v>1.8612461999999965E-2</v>
      </c>
      <c r="K30" s="114">
        <f t="shared" si="3"/>
        <v>5.2849999999999966E-2</v>
      </c>
      <c r="S30" s="11" t="s">
        <v>416</v>
      </c>
      <c r="T30" s="11">
        <v>10.3</v>
      </c>
    </row>
    <row r="31" spans="1:187">
      <c r="A31" s="585"/>
      <c r="B31" s="166" t="s">
        <v>3</v>
      </c>
      <c r="C31" s="130">
        <v>37.851480799999997</v>
      </c>
      <c r="D31" s="130">
        <v>106.75659400000001</v>
      </c>
      <c r="E31" s="130">
        <v>64.532877999999997</v>
      </c>
      <c r="F31" s="130">
        <v>37.2104</v>
      </c>
      <c r="G31" s="114"/>
      <c r="H31" s="114">
        <f t="shared" si="0"/>
        <v>4.8766308999999952E-2</v>
      </c>
      <c r="I31" s="114">
        <f>(D31-D27)/100</f>
        <v>4.0934740000000004E-2</v>
      </c>
      <c r="J31" s="114">
        <f t="shared" si="2"/>
        <v>7.8315750000000142E-3</v>
      </c>
      <c r="K31" s="114">
        <f t="shared" si="3"/>
        <v>4.8750000000000002E-2</v>
      </c>
      <c r="S31" s="11" t="s">
        <v>417</v>
      </c>
      <c r="T31" s="11" t="s">
        <v>388</v>
      </c>
    </row>
    <row r="32" spans="1:187">
      <c r="A32" s="585">
        <v>2020</v>
      </c>
      <c r="B32" s="166" t="s">
        <v>4</v>
      </c>
      <c r="C32" s="130">
        <v>25.543805599999999</v>
      </c>
      <c r="D32" s="130">
        <v>94.556431399999994</v>
      </c>
      <c r="E32" s="130">
        <v>64.6403909</v>
      </c>
      <c r="F32" s="130">
        <v>24.9221</v>
      </c>
      <c r="G32" s="114"/>
      <c r="H32" s="114">
        <f t="shared" si="0"/>
        <v>-0.17813578100000002</v>
      </c>
      <c r="I32" s="114">
        <f t="shared" si="1"/>
        <v>-0.154951856</v>
      </c>
      <c r="J32" s="114">
        <f t="shared" si="2"/>
        <v>-2.3183925000000015E-2</v>
      </c>
      <c r="K32" s="114">
        <f t="shared" si="3"/>
        <v>-0.17810200000000001</v>
      </c>
      <c r="N32" s="81"/>
      <c r="S32" s="11" t="s">
        <v>418</v>
      </c>
      <c r="T32" s="11" t="s">
        <v>388</v>
      </c>
    </row>
    <row r="33" spans="1:20">
      <c r="A33" s="585"/>
      <c r="B33" s="166" t="s">
        <v>1</v>
      </c>
      <c r="C33" s="130">
        <v>46.6319649</v>
      </c>
      <c r="D33" s="130">
        <v>103.401652</v>
      </c>
      <c r="E33" s="130">
        <v>52.397452000000001</v>
      </c>
      <c r="F33" s="130">
        <v>45.991799999999998</v>
      </c>
      <c r="G33" s="114"/>
      <c r="H33" s="114">
        <f t="shared" si="0"/>
        <v>2.7539560000000022E-2</v>
      </c>
      <c r="I33" s="114">
        <f>(D33-D29)/100</f>
        <v>-9.0265969999999959E-2</v>
      </c>
      <c r="J33" s="114">
        <f t="shared" si="2"/>
        <v>0.11780553099999992</v>
      </c>
      <c r="K33" s="114">
        <f t="shared" si="3"/>
        <v>2.7526000000000009E-2</v>
      </c>
      <c r="N33" s="81"/>
      <c r="S33" s="11" t="s">
        <v>419</v>
      </c>
      <c r="T33" s="11" t="s">
        <v>388</v>
      </c>
    </row>
    <row r="34" spans="1:20">
      <c r="A34" s="585"/>
      <c r="B34" s="166" t="s">
        <v>2</v>
      </c>
      <c r="C34" s="130">
        <v>48.774284299999998</v>
      </c>
      <c r="D34" s="130">
        <v>110.684831</v>
      </c>
      <c r="E34" s="130">
        <v>57.538311499999999</v>
      </c>
      <c r="F34" s="130">
        <v>48.135399999999997</v>
      </c>
      <c r="G34" s="114"/>
      <c r="H34" s="114">
        <f t="shared" si="0"/>
        <v>5.5366367999999964E-2</v>
      </c>
      <c r="I34" s="114">
        <f t="shared" si="1"/>
        <v>7.4352799999999773E-3</v>
      </c>
      <c r="J34" s="114">
        <f t="shared" si="2"/>
        <v>4.7931089000000003E-2</v>
      </c>
      <c r="K34" s="114">
        <f t="shared" si="3"/>
        <v>5.5350999999999997E-2</v>
      </c>
      <c r="N34" s="81"/>
      <c r="S34" s="11" t="s">
        <v>124</v>
      </c>
      <c r="T34" s="11" t="s">
        <v>388</v>
      </c>
    </row>
    <row r="35" spans="1:20">
      <c r="A35" s="585"/>
      <c r="B35" s="166" t="s">
        <v>3</v>
      </c>
      <c r="C35" s="130">
        <v>49.405717000000003</v>
      </c>
      <c r="D35" s="130">
        <v>114.95508</v>
      </c>
      <c r="E35" s="130">
        <v>61.177128000000003</v>
      </c>
      <c r="F35" s="130">
        <v>48.761099999999999</v>
      </c>
      <c r="G35" s="114"/>
      <c r="H35" s="114">
        <f t="shared" si="0"/>
        <v>0.11554236200000005</v>
      </c>
      <c r="I35" s="114">
        <f>(D35-D31)/100</f>
        <v>8.1984859999999882E-2</v>
      </c>
      <c r="J35" s="114">
        <f t="shared" si="2"/>
        <v>3.3557499999999935E-2</v>
      </c>
      <c r="K35" s="114">
        <f t="shared" si="3"/>
        <v>0.11550699999999998</v>
      </c>
      <c r="N35" s="81"/>
      <c r="S35" s="11" t="s">
        <v>420</v>
      </c>
      <c r="T35" s="11" t="s">
        <v>388</v>
      </c>
    </row>
    <row r="36" spans="1:20">
      <c r="A36" s="585">
        <v>2021</v>
      </c>
      <c r="B36" s="166" t="s">
        <v>4</v>
      </c>
      <c r="C36" s="130">
        <v>60.462811600000002</v>
      </c>
      <c r="D36" s="130">
        <v>131.03976700000001</v>
      </c>
      <c r="E36" s="130">
        <v>66.204720499999993</v>
      </c>
      <c r="F36" s="130">
        <v>59.8446</v>
      </c>
      <c r="G36" s="114"/>
      <c r="H36" s="114">
        <f t="shared" si="0"/>
        <v>0.34919006000000002</v>
      </c>
      <c r="I36" s="114">
        <f>(D36-D32)/100</f>
        <v>0.36483335600000016</v>
      </c>
      <c r="J36" s="114">
        <f t="shared" si="2"/>
        <v>-1.5643295999999935E-2</v>
      </c>
      <c r="K36" s="114">
        <f t="shared" si="3"/>
        <v>0.34922500000000001</v>
      </c>
      <c r="N36" s="81"/>
      <c r="S36" s="11" t="s">
        <v>421</v>
      </c>
      <c r="T36" s="11" t="s">
        <v>388</v>
      </c>
    </row>
    <row r="37" spans="1:20">
      <c r="A37" s="585"/>
      <c r="B37" s="166" t="s">
        <v>1</v>
      </c>
      <c r="C37" s="130">
        <v>61.400950899999998</v>
      </c>
      <c r="D37" s="130">
        <v>136.07019</v>
      </c>
      <c r="E37" s="130">
        <v>70.297003799999999</v>
      </c>
      <c r="F37" s="130">
        <v>60.761200000000002</v>
      </c>
      <c r="G37" s="114"/>
      <c r="H37" s="114">
        <f t="shared" si="0"/>
        <v>0.14768985999999998</v>
      </c>
      <c r="I37" s="114">
        <f>(D37-D33)/100</f>
        <v>0.32668537999999997</v>
      </c>
      <c r="J37" s="114">
        <f t="shared" si="2"/>
        <v>-0.17899551799999996</v>
      </c>
      <c r="K37" s="114">
        <f t="shared" si="3"/>
        <v>0.14769400000000005</v>
      </c>
      <c r="N37" s="81"/>
      <c r="S37" s="11" t="s">
        <v>422</v>
      </c>
      <c r="T37" s="11" t="s">
        <v>388</v>
      </c>
    </row>
    <row r="38" spans="1:20">
      <c r="A38" s="585"/>
      <c r="B38" s="166" t="s">
        <v>2</v>
      </c>
      <c r="C38" s="130">
        <v>67.065516000000002</v>
      </c>
      <c r="D38" s="130">
        <v>144.42080200000001</v>
      </c>
      <c r="E38" s="130">
        <v>72.983051599999996</v>
      </c>
      <c r="F38" s="130">
        <v>66.426199999999994</v>
      </c>
      <c r="G38" s="114"/>
      <c r="H38" s="114">
        <f t="shared" si="0"/>
        <v>0.18291231700000005</v>
      </c>
      <c r="I38" s="114">
        <f>(D38-D34)/100</f>
        <v>0.33735971000000009</v>
      </c>
      <c r="J38" s="114">
        <f t="shared" si="2"/>
        <v>-0.15444740099999998</v>
      </c>
      <c r="K38" s="114">
        <f t="shared" si="3"/>
        <v>0.18290799999999996</v>
      </c>
      <c r="N38" s="81"/>
      <c r="S38" s="11" t="s">
        <v>423</v>
      </c>
      <c r="T38" s="11" t="s">
        <v>388</v>
      </c>
    </row>
    <row r="39" spans="1:20" ht="16.5" customHeight="1">
      <c r="A39" s="585"/>
      <c r="B39" s="166" t="s">
        <v>3</v>
      </c>
      <c r="C39" s="130">
        <v>82.907547199999996</v>
      </c>
      <c r="D39" s="130">
        <v>164.898619</v>
      </c>
      <c r="E39" s="130">
        <v>77.618837299999996</v>
      </c>
      <c r="F39" s="130">
        <v>82.259900000000002</v>
      </c>
      <c r="G39" s="114"/>
      <c r="H39" s="114">
        <f t="shared" si="0"/>
        <v>0.33501830199999993</v>
      </c>
      <c r="I39" s="114">
        <f t="shared" ref="I39:I43" si="5">(D39-D35)/100</f>
        <v>0.49943539000000003</v>
      </c>
      <c r="J39" s="114">
        <f t="shared" si="2"/>
        <v>-0.16441709299999993</v>
      </c>
      <c r="K39" s="114">
        <f t="shared" si="3"/>
        <v>0.33498800000000001</v>
      </c>
      <c r="N39" s="81"/>
      <c r="S39" s="11" t="s">
        <v>424</v>
      </c>
      <c r="T39" s="11" t="s">
        <v>388</v>
      </c>
    </row>
    <row r="40" spans="1:20">
      <c r="A40" s="585">
        <v>2022</v>
      </c>
      <c r="B40" s="166" t="s">
        <v>4</v>
      </c>
      <c r="C40" s="130">
        <v>40.281302199999999</v>
      </c>
      <c r="D40" s="130">
        <v>125.502561</v>
      </c>
      <c r="E40" s="130">
        <v>80.849023900000006</v>
      </c>
      <c r="F40" s="130">
        <v>39.665999999999997</v>
      </c>
      <c r="G40" s="114"/>
      <c r="H40" s="114">
        <f t="shared" si="0"/>
        <v>-0.20181509400000003</v>
      </c>
      <c r="I40" s="114">
        <f t="shared" si="5"/>
        <v>-5.5372060000000119E-2</v>
      </c>
      <c r="J40" s="114">
        <f t="shared" si="2"/>
        <v>-0.14644303400000014</v>
      </c>
      <c r="K40" s="114">
        <f t="shared" si="3"/>
        <v>-0.20178600000000002</v>
      </c>
      <c r="N40" s="81"/>
      <c r="S40" s="11" t="s">
        <v>425</v>
      </c>
      <c r="T40" s="11" t="s">
        <v>388</v>
      </c>
    </row>
    <row r="41" spans="1:20">
      <c r="A41" s="585"/>
      <c r="B41" s="166" t="s">
        <v>1</v>
      </c>
      <c r="C41" s="130">
        <v>46.256131400000001</v>
      </c>
      <c r="D41" s="130">
        <v>135.46452600000001</v>
      </c>
      <c r="E41" s="130">
        <v>84.836160000000007</v>
      </c>
      <c r="F41" s="130">
        <v>45.618200000000002</v>
      </c>
      <c r="G41" s="114"/>
      <c r="H41" s="114">
        <f t="shared" si="0"/>
        <v>-0.15144819499999998</v>
      </c>
      <c r="I41" s="114">
        <f t="shared" si="5"/>
        <v>-6.0566399999999023E-3</v>
      </c>
      <c r="J41" s="114">
        <f t="shared" si="2"/>
        <v>-0.14539156200000009</v>
      </c>
      <c r="K41" s="114">
        <f t="shared" si="3"/>
        <v>-0.15143000000000001</v>
      </c>
      <c r="N41" s="81"/>
      <c r="S41" s="11" t="s">
        <v>426</v>
      </c>
      <c r="T41" s="11" t="s">
        <v>388</v>
      </c>
    </row>
    <row r="42" spans="1:20">
      <c r="A42" s="585"/>
      <c r="B42" s="166" t="s">
        <v>2</v>
      </c>
      <c r="C42" s="130">
        <v>44.956291999999998</v>
      </c>
      <c r="D42" s="130">
        <v>133.59355300000001</v>
      </c>
      <c r="E42" s="130">
        <v>84.265026500000005</v>
      </c>
      <c r="F42" s="130">
        <v>44.315600000000003</v>
      </c>
      <c r="G42" s="114"/>
      <c r="H42" s="114">
        <f t="shared" si="0"/>
        <v>-0.22109224000000005</v>
      </c>
      <c r="I42" s="114">
        <f t="shared" si="5"/>
        <v>-0.10827248999999994</v>
      </c>
      <c r="J42" s="114">
        <f t="shared" si="2"/>
        <v>-0.11281974900000008</v>
      </c>
      <c r="K42" s="114">
        <f t="shared" si="3"/>
        <v>-0.22110599999999991</v>
      </c>
      <c r="N42" s="81"/>
      <c r="S42" s="11" t="s">
        <v>427</v>
      </c>
      <c r="T42" s="11" t="s">
        <v>388</v>
      </c>
    </row>
    <row r="43" spans="1:20">
      <c r="A43" s="585"/>
      <c r="B43" s="166" t="s">
        <v>3</v>
      </c>
      <c r="C43" s="130">
        <v>45.860511000000002</v>
      </c>
      <c r="D43" s="130">
        <v>132.22745900000001</v>
      </c>
      <c r="E43" s="130">
        <v>81.994713200000007</v>
      </c>
      <c r="F43" s="130">
        <v>45.206800000000001</v>
      </c>
      <c r="G43" s="114"/>
      <c r="H43" s="114">
        <f t="shared" si="0"/>
        <v>-0.37047036199999994</v>
      </c>
      <c r="I43" s="114">
        <f t="shared" si="5"/>
        <v>-0.32671159999999988</v>
      </c>
      <c r="J43" s="114">
        <f t="shared" si="2"/>
        <v>-4.3758759000000112E-2</v>
      </c>
      <c r="K43" s="114">
        <f t="shared" si="3"/>
        <v>-0.370531</v>
      </c>
      <c r="N43" s="81"/>
    </row>
    <row r="44" spans="1:20">
      <c r="A44" s="585">
        <v>2023</v>
      </c>
      <c r="B44" s="166" t="s">
        <v>4</v>
      </c>
      <c r="C44" s="130">
        <v>54.477914499999997</v>
      </c>
      <c r="D44" s="130">
        <v>139.232269</v>
      </c>
      <c r="E44" s="130">
        <v>80.382119700000004</v>
      </c>
      <c r="F44" s="130">
        <v>53.865699999999997</v>
      </c>
      <c r="G44" s="114"/>
      <c r="H44" s="114">
        <f>(C44-C40)/100</f>
        <v>0.14196612299999997</v>
      </c>
      <c r="I44" s="114">
        <f t="shared" ref="I44:I46" si="6">(D44-D40)/100</f>
        <v>0.13729708000000002</v>
      </c>
      <c r="J44" s="114">
        <f t="shared" si="2"/>
        <v>4.6690420000000191E-3</v>
      </c>
      <c r="K44" s="114">
        <f>(F44-F40)/100</f>
        <v>0.14199700000000001</v>
      </c>
      <c r="N44" s="81"/>
    </row>
    <row r="45" spans="1:20">
      <c r="A45" s="585"/>
      <c r="B45" s="166" t="s">
        <v>1</v>
      </c>
      <c r="C45" s="130">
        <v>52.148903300000001</v>
      </c>
      <c r="D45" s="130">
        <v>133.04916700000001</v>
      </c>
      <c r="E45" s="130">
        <v>76.528029000000004</v>
      </c>
      <c r="F45" s="130">
        <v>51.514499999999998</v>
      </c>
      <c r="G45" s="114"/>
      <c r="H45" s="114">
        <f t="shared" si="0"/>
        <v>5.8927718999999996E-2</v>
      </c>
      <c r="I45" s="114">
        <f t="shared" si="6"/>
        <v>-2.4153589999999951E-2</v>
      </c>
      <c r="J45" s="114">
        <f t="shared" ref="J45:J46" si="7">-(E45-E41)/100</f>
        <v>8.3081310000000033E-2</v>
      </c>
      <c r="K45" s="114">
        <f t="shared" si="3"/>
        <v>5.8962999999999967E-2</v>
      </c>
      <c r="N45" s="81"/>
    </row>
    <row r="46" spans="1:20">
      <c r="A46" s="585"/>
      <c r="B46" s="166" t="s">
        <v>2</v>
      </c>
      <c r="C46" s="130">
        <v>44.490604500000003</v>
      </c>
      <c r="D46" s="130">
        <v>124.715166</v>
      </c>
      <c r="E46" s="130">
        <v>75.852326099999999</v>
      </c>
      <c r="F46" s="130">
        <v>43.847099999999998</v>
      </c>
      <c r="G46" s="114"/>
      <c r="H46" s="114">
        <f t="shared" si="0"/>
        <v>-4.6568749999999423E-3</v>
      </c>
      <c r="I46" s="114">
        <f t="shared" si="6"/>
        <v>-8.8783870000000181E-2</v>
      </c>
      <c r="J46" s="114">
        <f t="shared" si="7"/>
        <v>8.4127004000000061E-2</v>
      </c>
      <c r="K46" s="114">
        <f t="shared" si="3"/>
        <v>-4.6850000000000589E-3</v>
      </c>
      <c r="N46" s="81"/>
    </row>
    <row r="47" spans="1:20">
      <c r="A47" s="585"/>
      <c r="B47" s="166" t="s">
        <v>3</v>
      </c>
      <c r="C47" s="130">
        <v>43.191803999999998</v>
      </c>
      <c r="D47" s="130">
        <v>127.356791</v>
      </c>
      <c r="E47" s="130">
        <v>79.792752100000001</v>
      </c>
      <c r="F47" s="130">
        <v>42.527299999999997</v>
      </c>
      <c r="G47" s="114"/>
      <c r="H47" s="114">
        <f t="shared" si="0"/>
        <v>-2.6687070000000049E-2</v>
      </c>
      <c r="I47" s="114">
        <f>(D47-D43)/100</f>
        <v>-4.8706680000000092E-2</v>
      </c>
      <c r="J47" s="114">
        <f>-(E47-E43)/100</f>
        <v>2.2019611000000053E-2</v>
      </c>
      <c r="K47" s="114">
        <f t="shared" si="3"/>
        <v>-2.6795000000000044E-2</v>
      </c>
      <c r="N47" s="81"/>
    </row>
    <row r="48" spans="1:20">
      <c r="A48" s="585">
        <v>2024</v>
      </c>
      <c r="B48" s="166" t="s">
        <v>4</v>
      </c>
      <c r="C48" s="130">
        <v>50.2078086</v>
      </c>
      <c r="D48" s="130">
        <v>132.51429099999999</v>
      </c>
      <c r="E48" s="130">
        <v>77.934247499999998</v>
      </c>
      <c r="F48" s="130">
        <v>49.608899999999998</v>
      </c>
      <c r="G48" s="114"/>
      <c r="H48" s="114">
        <f t="shared" si="0"/>
        <v>-4.2701058999999972E-2</v>
      </c>
      <c r="I48" s="114">
        <f t="shared" ref="I48:I50" si="8">(D48-D44)/100</f>
        <v>-6.7179780000000161E-2</v>
      </c>
      <c r="J48" s="114">
        <f t="shared" ref="J48:J51" si="9">-(E48-E44)/100</f>
        <v>2.447872200000006E-2</v>
      </c>
      <c r="K48" s="114">
        <f t="shared" si="3"/>
        <v>-4.2567999999999981E-2</v>
      </c>
      <c r="N48" s="81"/>
    </row>
    <row r="49" spans="1:14">
      <c r="A49" s="585"/>
      <c r="B49" s="166" t="s">
        <v>1</v>
      </c>
      <c r="C49" s="130">
        <v>47.527127499999999</v>
      </c>
      <c r="D49" s="130">
        <v>129.275071</v>
      </c>
      <c r="E49" s="130">
        <v>77.375708599999996</v>
      </c>
      <c r="F49" s="130">
        <v>46.924799999999998</v>
      </c>
      <c r="G49" s="114"/>
      <c r="H49" s="114">
        <f t="shared" si="0"/>
        <v>-4.6217758000000018E-2</v>
      </c>
      <c r="I49" s="114">
        <f t="shared" si="8"/>
        <v>-3.7740960000000143E-2</v>
      </c>
      <c r="J49" s="114">
        <f t="shared" si="9"/>
        <v>-8.4767959999999219E-3</v>
      </c>
      <c r="K49" s="114">
        <f t="shared" si="3"/>
        <v>-4.5897000000000007E-2</v>
      </c>
      <c r="N49" s="81"/>
    </row>
    <row r="50" spans="1:14">
      <c r="A50" s="585"/>
      <c r="B50" s="166" t="s">
        <v>2</v>
      </c>
      <c r="C50" s="130">
        <v>39.1010688</v>
      </c>
      <c r="D50" s="130">
        <v>121.708358</v>
      </c>
      <c r="E50" s="130">
        <v>78.235054599999998</v>
      </c>
      <c r="F50" s="130">
        <v>38.450899999999997</v>
      </c>
      <c r="G50" s="114"/>
      <c r="H50" s="114">
        <f t="shared" si="0"/>
        <v>-5.3895357000000033E-2</v>
      </c>
      <c r="I50" s="114">
        <f t="shared" si="8"/>
        <v>-3.0068079999999924E-2</v>
      </c>
      <c r="J50" s="114">
        <f t="shared" si="9"/>
        <v>-2.382728499999999E-2</v>
      </c>
      <c r="K50" s="114">
        <f t="shared" si="3"/>
        <v>-5.3962000000000003E-2</v>
      </c>
      <c r="N50" s="81"/>
    </row>
    <row r="51" spans="1:14">
      <c r="A51" s="585"/>
      <c r="B51" s="166" t="s">
        <v>3</v>
      </c>
      <c r="C51" s="130">
        <v>34.812238399999998</v>
      </c>
      <c r="D51" s="130">
        <v>117.13692399999999</v>
      </c>
      <c r="E51" s="130">
        <v>77.952450499999998</v>
      </c>
      <c r="F51" s="130">
        <v>34.205100000000002</v>
      </c>
      <c r="G51" s="114"/>
      <c r="H51" s="114">
        <f t="shared" si="0"/>
        <v>-8.3795655999999996E-2</v>
      </c>
      <c r="I51" s="114">
        <f>(D51-D47)/100</f>
        <v>-0.10219867000000007</v>
      </c>
      <c r="J51" s="114">
        <f t="shared" si="9"/>
        <v>1.8403016000000036E-2</v>
      </c>
      <c r="K51" s="114">
        <f t="shared" si="3"/>
        <v>-8.3221999999999949E-2</v>
      </c>
      <c r="N51" s="81"/>
    </row>
    <row r="52" spans="1:14">
      <c r="A52" s="585">
        <v>2025</v>
      </c>
      <c r="B52" s="166" t="s">
        <v>428</v>
      </c>
      <c r="C52" s="130">
        <v>30.6812696</v>
      </c>
      <c r="D52" s="130">
        <v>113.458887</v>
      </c>
      <c r="E52" s="130">
        <v>78.405382500000002</v>
      </c>
      <c r="F52" s="130">
        <v>32.113</v>
      </c>
      <c r="H52" s="114">
        <f>(C52-C48)/100</f>
        <v>-0.19526538999999998</v>
      </c>
      <c r="I52" s="114">
        <f>(D52-D48)/100</f>
        <v>-0.19055403999999981</v>
      </c>
      <c r="J52" s="114">
        <f>-(E52-E48)/100</f>
        <v>-4.7113500000000386E-3</v>
      </c>
      <c r="K52" s="114">
        <f>(F52-F48)/100</f>
        <v>-0.17495899999999998</v>
      </c>
    </row>
    <row r="53" spans="1:14">
      <c r="A53" s="585"/>
      <c r="B53" s="166" t="s">
        <v>429</v>
      </c>
      <c r="C53" s="130">
        <v>25.8715802</v>
      </c>
      <c r="D53" s="130">
        <v>106.714088</v>
      </c>
      <c r="E53" s="130">
        <v>76.470272899999998</v>
      </c>
      <c r="F53" s="130">
        <v>32.692999999999998</v>
      </c>
      <c r="H53" s="114">
        <f>(C53-C49)/100</f>
        <v>-0.216555473</v>
      </c>
      <c r="I53" s="114">
        <f>(D53-D49)/100</f>
        <v>-0.22560982999999993</v>
      </c>
      <c r="J53" s="114">
        <f>-(E53-E49)/100</f>
        <v>9.0543569999999816E-3</v>
      </c>
      <c r="K53" s="114">
        <f>(F53-F49)/100</f>
        <v>-0.142318</v>
      </c>
    </row>
    <row r="54" spans="1:14">
      <c r="A54" s="585"/>
      <c r="B54" s="166" t="s">
        <v>430</v>
      </c>
      <c r="C54" s="130">
        <v>25.871730400000001</v>
      </c>
      <c r="D54" s="130">
        <v>107.03736600000001</v>
      </c>
      <c r="E54" s="130">
        <v>76.793400199999994</v>
      </c>
      <c r="F54" s="130">
        <v>32.130800000000001</v>
      </c>
      <c r="H54" s="114">
        <f>(C54-C50)/100</f>
        <v>-0.13229338399999999</v>
      </c>
      <c r="I54" s="114">
        <f>(D54-D50)/100</f>
        <v>-0.14670991999999999</v>
      </c>
      <c r="J54" s="114">
        <f>-(E54-E50)/100</f>
        <v>1.4416544000000045E-2</v>
      </c>
      <c r="K54" s="114">
        <f>(F54-F50)/100</f>
        <v>-6.3200999999999966E-2</v>
      </c>
    </row>
    <row r="55" spans="1:14">
      <c r="A55" s="585"/>
      <c r="B55" s="166" t="s">
        <v>431</v>
      </c>
      <c r="C55" s="130">
        <v>25.6654783</v>
      </c>
      <c r="D55" s="130">
        <v>107.31350500000001</v>
      </c>
      <c r="E55" s="130">
        <v>77.275792100000004</v>
      </c>
      <c r="F55" s="130">
        <v>31.4069</v>
      </c>
      <c r="H55" s="114">
        <f>(C55-C51)/100</f>
        <v>-9.1467600999999982E-2</v>
      </c>
      <c r="I55" s="114">
        <f>(D55-D51)/100</f>
        <v>-9.8234189999999874E-2</v>
      </c>
      <c r="J55" s="114">
        <f>-(E55-E51)/100</f>
        <v>6.7665839999999375E-3</v>
      </c>
      <c r="K55" s="114">
        <f>(F55-F51)/100</f>
        <v>-2.7982000000000014E-2</v>
      </c>
    </row>
    <row r="56" spans="1:14">
      <c r="A56" s="585">
        <v>2026</v>
      </c>
      <c r="B56" s="166" t="s">
        <v>428</v>
      </c>
      <c r="C56" s="130">
        <v>26.349685699999998</v>
      </c>
      <c r="D56" s="130">
        <v>108.044802</v>
      </c>
      <c r="E56" s="130">
        <v>77.322881100000004</v>
      </c>
      <c r="F56" s="130">
        <v>29.8994</v>
      </c>
      <c r="H56" s="114">
        <f t="shared" ref="H56:K56" si="10">(C56-C52)/100</f>
        <v>-4.3315839000000016E-2</v>
      </c>
      <c r="I56" s="114">
        <f t="shared" si="10"/>
        <v>-5.4140849999999997E-2</v>
      </c>
      <c r="J56" s="114">
        <f t="shared" ref="J56:J59" si="11">-(E56-E52)/100</f>
        <v>1.0825013999999982E-2</v>
      </c>
      <c r="K56" s="114">
        <f t="shared" si="10"/>
        <v>-2.2135999999999996E-2</v>
      </c>
    </row>
    <row r="57" spans="1:14">
      <c r="A57" s="585"/>
      <c r="B57" s="166" t="s">
        <v>429</v>
      </c>
      <c r="C57" s="130">
        <v>25.7132407</v>
      </c>
      <c r="D57" s="130">
        <v>108.075878</v>
      </c>
      <c r="E57" s="130">
        <v>77.990402599999996</v>
      </c>
      <c r="F57" s="130">
        <v>28.936900000000001</v>
      </c>
      <c r="H57" s="114">
        <f t="shared" ref="H57:K57" si="12">(C57-C53)/100</f>
        <v>-1.5833950000000031E-3</v>
      </c>
      <c r="I57" s="114">
        <f t="shared" si="12"/>
        <v>1.3617899999999992E-2</v>
      </c>
      <c r="J57" s="114">
        <f t="shared" si="11"/>
        <v>-1.5201296999999982E-2</v>
      </c>
      <c r="K57" s="114">
        <f t="shared" si="12"/>
        <v>-3.7560999999999962E-2</v>
      </c>
    </row>
    <row r="58" spans="1:14">
      <c r="A58" s="585"/>
      <c r="B58" s="166" t="s">
        <v>430</v>
      </c>
      <c r="C58" s="130">
        <v>25.441538000000001</v>
      </c>
      <c r="D58" s="130">
        <v>108.199371</v>
      </c>
      <c r="E58" s="130">
        <v>78.385597899999993</v>
      </c>
      <c r="F58" s="130">
        <v>28.174299999999999</v>
      </c>
      <c r="H58" s="114">
        <f t="shared" ref="H58:K58" si="13">(C58-C54)/100</f>
        <v>-4.3019239999999926E-3</v>
      </c>
      <c r="I58" s="114">
        <f t="shared" si="13"/>
        <v>1.1620049999999936E-2</v>
      </c>
      <c r="J58" s="114">
        <f t="shared" si="11"/>
        <v>-1.5921976999999997E-2</v>
      </c>
      <c r="K58" s="114">
        <f t="shared" si="13"/>
        <v>-3.9565000000000017E-2</v>
      </c>
    </row>
    <row r="59" spans="1:14">
      <c r="A59" s="585"/>
      <c r="B59" s="166" t="s">
        <v>431</v>
      </c>
      <c r="C59" s="130">
        <v>25.4004811</v>
      </c>
      <c r="D59" s="130">
        <v>108.480828</v>
      </c>
      <c r="E59" s="130">
        <v>78.708112299999996</v>
      </c>
      <c r="F59" s="130">
        <v>27.398</v>
      </c>
      <c r="H59" s="114">
        <f t="shared" ref="H59:K59" si="14">(C59-C55)/100</f>
        <v>-2.6499719999999983E-3</v>
      </c>
      <c r="I59" s="114">
        <f t="shared" si="14"/>
        <v>1.1673229999999962E-2</v>
      </c>
      <c r="J59" s="114">
        <f t="shared" si="11"/>
        <v>-1.4323201999999924E-2</v>
      </c>
      <c r="K59" s="114">
        <f t="shared" si="14"/>
        <v>-4.0089000000000007E-2</v>
      </c>
    </row>
  </sheetData>
  <customSheetViews>
    <customSheetView guid="{8D4EA38E-ED42-44A9-9431-B3D4F6087B53}" scale="60" showPageBreaks="1" hiddenRows="1" hiddenColumns="1" view="pageBreakPreview">
      <selection activeCell="R47" sqref="R47"/>
      <pageMargins left="0" right="0" top="0" bottom="0" header="0" footer="0"/>
      <pageSetup orientation="portrait" r:id="rId1"/>
    </customSheetView>
    <customSheetView guid="{B6000075-C6E9-470D-8855-6E4C41B43187}" scale="70" hiddenRows="1" hiddenColumns="1" topLeftCell="A19">
      <selection activeCell="E31" sqref="E31"/>
      <pageMargins left="0" right="0" top="0" bottom="0" header="0" footer="0"/>
      <pageSetup orientation="portrait" r:id="rId2"/>
    </customSheetView>
    <customSheetView guid="{A510ACF3-DF9A-47BB-87AF-862EA6359570}" scale="70" hiddenRows="1" hiddenColumns="1" topLeftCell="A19">
      <selection activeCell="E31" sqref="E31"/>
      <pageMargins left="0" right="0" top="0" bottom="0" header="0" footer="0"/>
      <pageSetup orientation="portrait" r:id="rId3"/>
    </customSheetView>
    <customSheetView guid="{83D4AEBA-9C92-42A7-8C70-A480F50C01E3}" scale="70" hiddenColumns="1" topLeftCell="D6">
      <selection activeCell="S32" sqref="S32"/>
      <pageMargins left="0" right="0" top="0" bottom="0" header="0" footer="0"/>
      <pageSetup orientation="portrait" r:id="rId4"/>
    </customSheetView>
    <customSheetView guid="{254DF0CF-5342-436C-8392-04866B911B72}" scale="70" hiddenColumns="1" topLeftCell="D6">
      <selection activeCell="S32" sqref="S32"/>
      <pageMargins left="0" right="0" top="0" bottom="0" header="0" footer="0"/>
      <pageSetup orientation="portrait" r:id="rId5"/>
    </customSheetView>
    <customSheetView guid="{DC707E39-0569-4FAA-B5FD-B85110680DF5}" scale="70" hiddenColumns="1" topLeftCell="M31">
      <selection activeCell="S32" sqref="S32"/>
      <pageMargins left="0" right="0" top="0" bottom="0" header="0" footer="0"/>
      <pageSetup orientation="portrait" r:id="rId6"/>
    </customSheetView>
    <customSheetView guid="{5B55F06F-38A3-4953-A2E1-A01BECB01CAC}" scale="70" hiddenRows="1" hiddenColumns="1" topLeftCell="A19">
      <selection activeCell="E31" sqref="E31"/>
      <pageMargins left="0" right="0" top="0" bottom="0" header="0" footer="0"/>
      <pageSetup orientation="portrait" r:id="rId7"/>
    </customSheetView>
    <customSheetView guid="{54FD4859-4825-49C8-AF88-E7B792413D64}" scale="70" hiddenRows="1" hiddenColumns="1" topLeftCell="A19">
      <selection activeCell="E31" sqref="E31"/>
      <pageMargins left="0" right="0" top="0" bottom="0" header="0" footer="0"/>
      <pageSetup orientation="portrait" r:id="rId8"/>
    </customSheetView>
  </customSheetViews>
  <mergeCells count="14">
    <mergeCell ref="A56:A59"/>
    <mergeCell ref="A8:A11"/>
    <mergeCell ref="A4:A7"/>
    <mergeCell ref="A52:A55"/>
    <mergeCell ref="A24:A27"/>
    <mergeCell ref="A20:A23"/>
    <mergeCell ref="A16:A19"/>
    <mergeCell ref="A12:A15"/>
    <mergeCell ref="A32:A35"/>
    <mergeCell ref="A28:A31"/>
    <mergeCell ref="A36:A39"/>
    <mergeCell ref="A40:A43"/>
    <mergeCell ref="A44:A47"/>
    <mergeCell ref="A48:A51"/>
  </mergeCells>
  <pageMargins left="0" right="0" top="0" bottom="0" header="0" footer="0"/>
  <pageSetup orientation="portrait" r:id="rId9"/>
  <ignoredErrors>
    <ignoredError sqref="J9:J51" formula="1"/>
  </ignoredErrors>
  <drawing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2">
    <tabColor rgb="FF006666"/>
  </sheetPr>
  <dimension ref="A1:AL37"/>
  <sheetViews>
    <sheetView zoomScaleNormal="100" zoomScaleSheetLayoutView="85" workbookViewId="0">
      <pane xSplit="1" ySplit="2" topLeftCell="L3" activePane="bottomRight" state="frozen"/>
      <selection pane="topRight" activeCell="B1" sqref="B1"/>
      <selection pane="bottomLeft" activeCell="A3" sqref="A3"/>
      <selection pane="bottomRight" activeCell="AJ38" sqref="AJ38"/>
    </sheetView>
  </sheetViews>
  <sheetFormatPr defaultColWidth="9.42578125" defaultRowHeight="12.75"/>
  <cols>
    <col min="1" max="1" width="34.42578125" style="82" customWidth="1"/>
    <col min="2" max="2" width="9.42578125" style="82" bestFit="1" customWidth="1"/>
    <col min="3" max="3" width="10.42578125" style="82" bestFit="1" customWidth="1"/>
    <col min="4" max="6" width="9.42578125" style="82" bestFit="1" customWidth="1"/>
    <col min="7" max="11" width="9.42578125" style="82"/>
    <col min="12" max="18" width="8.42578125" style="82" customWidth="1"/>
    <col min="19" max="29" width="9.42578125" style="82"/>
    <col min="30" max="30" width="9.42578125" style="82" bestFit="1"/>
    <col min="31" max="35" width="9.42578125" style="82"/>
    <col min="36" max="36" width="9.42578125" style="264"/>
    <col min="37" max="16384" width="9.42578125" style="82"/>
  </cols>
  <sheetData>
    <row r="1" spans="1:38" s="93" customFormat="1">
      <c r="B1" s="586">
        <v>2016</v>
      </c>
      <c r="C1" s="586"/>
      <c r="D1" s="586"/>
      <c r="E1" s="586"/>
      <c r="F1" s="586">
        <v>2017</v>
      </c>
      <c r="G1" s="586"/>
      <c r="H1" s="586"/>
      <c r="I1" s="586"/>
      <c r="J1" s="108">
        <v>2018</v>
      </c>
      <c r="K1" s="108"/>
      <c r="N1" s="108">
        <v>2019</v>
      </c>
      <c r="O1" s="108"/>
      <c r="P1" s="108"/>
      <c r="R1" s="109">
        <v>2020</v>
      </c>
      <c r="V1" s="110">
        <v>2021</v>
      </c>
      <c r="W1" s="110"/>
      <c r="X1" s="110"/>
      <c r="Y1" s="110"/>
      <c r="Z1" s="110">
        <v>2022</v>
      </c>
      <c r="AA1" s="110"/>
      <c r="AB1" s="110"/>
      <c r="AC1" s="110"/>
      <c r="AD1" s="110">
        <v>2023</v>
      </c>
      <c r="AE1" s="110"/>
      <c r="AH1" s="110">
        <v>2024</v>
      </c>
      <c r="AJ1" s="265"/>
      <c r="AL1" s="110">
        <v>2025</v>
      </c>
    </row>
    <row r="2" spans="1:38" s="93" customFormat="1">
      <c r="A2" s="85" t="s">
        <v>432</v>
      </c>
      <c r="B2" s="111" t="s">
        <v>4</v>
      </c>
      <c r="C2" s="111" t="s">
        <v>1</v>
      </c>
      <c r="D2" s="111" t="s">
        <v>2</v>
      </c>
      <c r="E2" s="111" t="s">
        <v>3</v>
      </c>
      <c r="F2" s="111" t="s">
        <v>4</v>
      </c>
      <c r="G2" s="111" t="s">
        <v>1</v>
      </c>
      <c r="H2" s="111" t="s">
        <v>2</v>
      </c>
      <c r="I2" s="111" t="s">
        <v>3</v>
      </c>
      <c r="J2" s="111" t="s">
        <v>4</v>
      </c>
      <c r="K2" s="111" t="s">
        <v>1</v>
      </c>
      <c r="L2" s="111" t="s">
        <v>2</v>
      </c>
      <c r="M2" s="112" t="s">
        <v>3</v>
      </c>
      <c r="N2" s="112" t="s">
        <v>4</v>
      </c>
      <c r="O2" s="112" t="s">
        <v>1</v>
      </c>
      <c r="P2" s="112" t="s">
        <v>2</v>
      </c>
      <c r="Q2" s="112" t="s">
        <v>3</v>
      </c>
      <c r="R2" s="112" t="s">
        <v>4</v>
      </c>
      <c r="S2" s="112" t="s">
        <v>1</v>
      </c>
      <c r="T2" s="112" t="s">
        <v>2</v>
      </c>
      <c r="U2" s="112" t="str">
        <f t="shared" ref="U2:Y2" si="0">Q2</f>
        <v>IV</v>
      </c>
      <c r="V2" s="112" t="str">
        <f t="shared" si="0"/>
        <v>I</v>
      </c>
      <c r="W2" s="112" t="str">
        <f t="shared" si="0"/>
        <v>II</v>
      </c>
      <c r="X2" s="112" t="str">
        <f t="shared" si="0"/>
        <v>III</v>
      </c>
      <c r="Y2" s="112" t="str">
        <f t="shared" si="0"/>
        <v>IV</v>
      </c>
      <c r="Z2" s="112" t="str">
        <f t="shared" ref="Z2" si="1">V2</f>
        <v>I</v>
      </c>
      <c r="AA2" s="112" t="str">
        <f t="shared" ref="AA2" si="2">W2</f>
        <v>II</v>
      </c>
      <c r="AB2" s="112" t="s">
        <v>2</v>
      </c>
      <c r="AC2" s="112" t="s">
        <v>3</v>
      </c>
      <c r="AD2" s="112" t="s">
        <v>4</v>
      </c>
      <c r="AE2" s="112" t="s">
        <v>1</v>
      </c>
      <c r="AF2" s="112" t="s">
        <v>2</v>
      </c>
      <c r="AG2" s="112" t="s">
        <v>3</v>
      </c>
      <c r="AH2" s="112" t="s">
        <v>4</v>
      </c>
      <c r="AI2" s="111" t="s">
        <v>1</v>
      </c>
      <c r="AJ2" s="112" t="s">
        <v>2</v>
      </c>
      <c r="AK2" s="112" t="s">
        <v>3</v>
      </c>
      <c r="AL2" s="112" t="s">
        <v>4</v>
      </c>
    </row>
    <row r="3" spans="1:38">
      <c r="A3" s="82" t="s">
        <v>433</v>
      </c>
      <c r="B3" s="84">
        <v>-165.23963423229623</v>
      </c>
      <c r="C3" s="84">
        <v>-347.70595510417343</v>
      </c>
      <c r="D3" s="84">
        <v>-203.3516312988703</v>
      </c>
      <c r="E3" s="84">
        <v>16.626209415310541</v>
      </c>
      <c r="F3" s="84">
        <v>-148.14166088777955</v>
      </c>
      <c r="G3" s="84">
        <v>-120.38758516863106</v>
      </c>
      <c r="H3" s="84">
        <v>-297.05288542739447</v>
      </c>
      <c r="I3" s="84">
        <v>-589.86160009056096</v>
      </c>
      <c r="J3" s="84">
        <v>-440.92452787979221</v>
      </c>
      <c r="K3" s="84">
        <v>-378.91015214943411</v>
      </c>
      <c r="L3" s="84">
        <v>-566.58799231602234</v>
      </c>
      <c r="M3" s="83">
        <v>-820.34524294000209</v>
      </c>
      <c r="N3" s="83">
        <v>-398.08977519534744</v>
      </c>
      <c r="O3" s="83">
        <v>-345.33588448579644</v>
      </c>
      <c r="P3" s="83">
        <v>-451.31850572178689</v>
      </c>
      <c r="Q3" s="83">
        <v>-966.942649986682</v>
      </c>
      <c r="R3" s="83">
        <v>-723.2438259458811</v>
      </c>
      <c r="S3" s="83">
        <v>-159.43968697194816</v>
      </c>
      <c r="T3" s="86">
        <v>149.89480820242466</v>
      </c>
      <c r="U3" s="86">
        <v>58.176761874485464</v>
      </c>
      <c r="V3" s="86">
        <v>-323.6448684133311</v>
      </c>
      <c r="W3" s="86">
        <v>-764.3097136238049</v>
      </c>
      <c r="X3" s="86">
        <v>-819.0922670253874</v>
      </c>
      <c r="Y3" s="83">
        <v>-201.39296606264918</v>
      </c>
      <c r="Z3" s="83">
        <v>-1098.2283831692184</v>
      </c>
      <c r="AA3" s="83">
        <v>-879.80329794588238</v>
      </c>
      <c r="AB3" s="83">
        <v>-429.0004106571464</v>
      </c>
      <c r="AC3" s="83">
        <v>-513.69144744131063</v>
      </c>
      <c r="AD3" s="83">
        <v>315.16475548270273</v>
      </c>
      <c r="AE3" s="83">
        <v>-94.009780210494682</v>
      </c>
      <c r="AF3" s="83">
        <v>208.84773563415865</v>
      </c>
      <c r="AG3" s="83">
        <v>-308.73653907595872</v>
      </c>
      <c r="AH3" s="84">
        <v>-536.95941582728267</v>
      </c>
      <c r="AI3" s="84">
        <v>-420.38392917638669</v>
      </c>
      <c r="AJ3" s="84">
        <v>-743.17232366921996</v>
      </c>
      <c r="AK3" s="84">
        <v>-784.91885263375571</v>
      </c>
      <c r="AL3" s="84">
        <v>-958.51988202986422</v>
      </c>
    </row>
    <row r="4" spans="1:38">
      <c r="A4" s="82" t="s">
        <v>434</v>
      </c>
      <c r="B4" s="87">
        <v>298.12000173188159</v>
      </c>
      <c r="C4" s="87">
        <v>328.95545395503325</v>
      </c>
      <c r="D4" s="87">
        <v>101.78973883113866</v>
      </c>
      <c r="E4" s="87">
        <v>173.82613000043614</v>
      </c>
      <c r="F4" s="87">
        <v>138.81850394596336</v>
      </c>
      <c r="G4" s="87">
        <v>379.04939768162052</v>
      </c>
      <c r="H4" s="87">
        <v>455.54615378835814</v>
      </c>
      <c r="I4" s="87">
        <v>1697.5831884240245</v>
      </c>
      <c r="J4" s="87">
        <v>312.55662255478501</v>
      </c>
      <c r="K4" s="87">
        <v>381.58527854399915</v>
      </c>
      <c r="L4" s="84">
        <v>435.77431048373188</v>
      </c>
      <c r="M4" s="83">
        <v>1052.9812531809901</v>
      </c>
      <c r="N4" s="83">
        <v>582</v>
      </c>
      <c r="O4" s="83">
        <v>573</v>
      </c>
      <c r="P4" s="83">
        <v>384</v>
      </c>
      <c r="Q4" s="83">
        <v>1298</v>
      </c>
      <c r="R4" s="83">
        <v>330.97611670108881</v>
      </c>
      <c r="S4" s="83">
        <v>139.38923633641929</v>
      </c>
      <c r="T4" s="83">
        <v>136.81971190802741</v>
      </c>
      <c r="U4" s="83">
        <v>999.89195033536464</v>
      </c>
      <c r="V4" s="86">
        <v>394.78131268544394</v>
      </c>
      <c r="W4" s="86">
        <v>345.18935671559541</v>
      </c>
      <c r="X4" s="86">
        <v>347.83836648052011</v>
      </c>
      <c r="Y4" s="83">
        <v>1008.383363345514</v>
      </c>
      <c r="Z4" s="83">
        <v>323.35009631576986</v>
      </c>
      <c r="AA4" s="83">
        <v>558.07654752330495</v>
      </c>
      <c r="AB4" s="83">
        <v>31.219848165958144</v>
      </c>
      <c r="AC4" s="83">
        <v>786.74486775183971</v>
      </c>
      <c r="AD4" s="83">
        <v>-478.82786649619203</v>
      </c>
      <c r="AE4" s="83">
        <v>597.00936298505871</v>
      </c>
      <c r="AF4" s="83">
        <v>159.46180734675832</v>
      </c>
      <c r="AG4" s="83">
        <v>1333.8452609797362</v>
      </c>
      <c r="AH4" s="84">
        <v>784.51582913778566</v>
      </c>
      <c r="AI4" s="84">
        <v>214.72671998580549</v>
      </c>
      <c r="AJ4" s="84">
        <v>227.72970737812108</v>
      </c>
      <c r="AK4" s="84">
        <v>2273.972297089822</v>
      </c>
      <c r="AL4" s="84">
        <v>614.52181162209592</v>
      </c>
    </row>
    <row r="5" spans="1:38">
      <c r="A5" s="82" t="s">
        <v>435</v>
      </c>
      <c r="B5" s="84">
        <v>-37.756636975437104</v>
      </c>
      <c r="C5" s="84">
        <v>-8.21147557144117</v>
      </c>
      <c r="D5" s="84">
        <v>-186.15850627809607</v>
      </c>
      <c r="E5" s="84">
        <v>213.93656811179079</v>
      </c>
      <c r="F5" s="84">
        <v>-163.68310325214424</v>
      </c>
      <c r="G5" s="84">
        <v>89.7</v>
      </c>
      <c r="H5" s="84">
        <v>276</v>
      </c>
      <c r="I5" s="84">
        <v>1258</v>
      </c>
      <c r="J5" s="84">
        <v>-42.211188356847344</v>
      </c>
      <c r="K5" s="84">
        <v>-129.7696763240522</v>
      </c>
      <c r="L5" s="84">
        <v>-303.30510188154318</v>
      </c>
      <c r="M5" s="83">
        <v>333.59124452100116</v>
      </c>
      <c r="N5" s="83">
        <v>219.56143886081296</v>
      </c>
      <c r="O5" s="83">
        <v>236.39987629177801</v>
      </c>
      <c r="P5" s="83">
        <v>-191.70675207501245</v>
      </c>
      <c r="Q5" s="83">
        <v>188.60478564840639</v>
      </c>
      <c r="R5" s="83">
        <v>-350.19340135843618</v>
      </c>
      <c r="S5" s="83">
        <v>-329.01343752282082</v>
      </c>
      <c r="T5" s="83">
        <v>206.69728167471422</v>
      </c>
      <c r="U5" s="83">
        <v>1259.4008007670691</v>
      </c>
      <c r="V5" s="86">
        <v>170.41121434815898</v>
      </c>
      <c r="W5" s="86">
        <v>-224.6349366025282</v>
      </c>
      <c r="X5" s="86">
        <v>-526.03785001514393</v>
      </c>
      <c r="Y5" s="83">
        <v>358.62765265476713</v>
      </c>
      <c r="Z5" s="83">
        <v>-953.58303962821901</v>
      </c>
      <c r="AA5" s="83">
        <v>-104.3760373574829</v>
      </c>
      <c r="AB5" s="83">
        <v>-300.98345945306505</v>
      </c>
      <c r="AC5" s="83">
        <v>631.69732754442646</v>
      </c>
      <c r="AD5" s="83">
        <v>79.613095505381722</v>
      </c>
      <c r="AE5" s="83">
        <v>394.10505700656159</v>
      </c>
      <c r="AF5" s="83">
        <v>317.7196128083562</v>
      </c>
      <c r="AG5" s="83">
        <v>665.58671806047448</v>
      </c>
      <c r="AH5" s="84">
        <v>373.19372323641221</v>
      </c>
      <c r="AI5" s="84">
        <v>-430.50573230958997</v>
      </c>
      <c r="AJ5" s="84">
        <v>-193.47538900908586</v>
      </c>
      <c r="AK5" s="84">
        <v>873.07292549508657</v>
      </c>
      <c r="AL5" s="84">
        <v>-602.06084266245</v>
      </c>
    </row>
    <row r="6" spans="1:38">
      <c r="B6" s="88"/>
      <c r="C6" s="88"/>
      <c r="D6" s="88"/>
      <c r="E6" s="88"/>
      <c r="F6" s="88"/>
      <c r="G6" s="88"/>
      <c r="H6" s="88"/>
      <c r="I6" s="88"/>
      <c r="J6" s="88"/>
      <c r="K6" s="88"/>
      <c r="L6" s="89"/>
      <c r="M6" s="83"/>
      <c r="N6" s="83"/>
      <c r="O6" s="83"/>
      <c r="P6" s="83"/>
      <c r="Q6" s="83"/>
      <c r="R6" s="83"/>
      <c r="S6" s="83"/>
      <c r="T6" s="83"/>
      <c r="U6" s="83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84"/>
      <c r="AI6" s="84"/>
      <c r="AJ6" s="84"/>
      <c r="AK6" s="84"/>
      <c r="AL6" s="84"/>
    </row>
    <row r="7" spans="1:38">
      <c r="A7" s="85" t="s">
        <v>436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9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84"/>
      <c r="AI7" s="84"/>
      <c r="AJ7" s="84"/>
      <c r="AK7" s="84"/>
      <c r="AL7" s="84"/>
    </row>
    <row r="8" spans="1:38">
      <c r="A8" s="82" t="s">
        <v>437</v>
      </c>
      <c r="B8" s="91">
        <v>-328.08863366186392</v>
      </c>
      <c r="C8" s="91">
        <v>-437.4173006253227</v>
      </c>
      <c r="D8" s="91">
        <v>-210.66918766546627</v>
      </c>
      <c r="E8" s="91">
        <v>-362.10556509200586</v>
      </c>
      <c r="F8" s="91">
        <v>-333.54208185087737</v>
      </c>
      <c r="G8" s="91">
        <v>-260.53291934555358</v>
      </c>
      <c r="H8" s="91">
        <v>-182.04958450075617</v>
      </c>
      <c r="I8" s="91">
        <v>-439.94165672674103</v>
      </c>
      <c r="J8" s="91">
        <v>-546.5237049696558</v>
      </c>
      <c r="K8" s="91">
        <v>-435.45898192892724</v>
      </c>
      <c r="L8" s="91">
        <v>-361.69695337090445</v>
      </c>
      <c r="M8" s="91">
        <v>-634.61468801488581</v>
      </c>
      <c r="N8" s="91">
        <v>-646.86320877787125</v>
      </c>
      <c r="O8" s="91">
        <v>-457.52901116635883</v>
      </c>
      <c r="P8" s="91">
        <v>-297.94852867549639</v>
      </c>
      <c r="Q8" s="91">
        <v>-589.37600155228517</v>
      </c>
      <c r="R8" s="91">
        <v>-372.44669098402244</v>
      </c>
      <c r="S8" s="91">
        <v>-337.85321005258561</v>
      </c>
      <c r="T8" s="91">
        <v>-344.32334634794688</v>
      </c>
      <c r="U8" s="91">
        <v>-395.61223336511745</v>
      </c>
      <c r="V8" s="91">
        <v>-419.92119193993148</v>
      </c>
      <c r="W8" s="91">
        <v>-292.36173418940291</v>
      </c>
      <c r="X8" s="91">
        <v>-511.85109516118223</v>
      </c>
      <c r="Y8" s="91">
        <v>-451.22192525607761</v>
      </c>
      <c r="Z8" s="91">
        <v>-450.13429891560338</v>
      </c>
      <c r="AA8" s="91">
        <v>-384.10504243461435</v>
      </c>
      <c r="AB8" s="91">
        <v>-668.90523550044236</v>
      </c>
      <c r="AC8" s="91">
        <v>-816.82035626639095</v>
      </c>
      <c r="AD8" s="91">
        <v>-789.82609103510595</v>
      </c>
      <c r="AE8" s="91">
        <v>-584.15868869891199</v>
      </c>
      <c r="AF8" s="91">
        <v>-494.64591268268725</v>
      </c>
      <c r="AG8" s="91">
        <v>-723.64542145739574</v>
      </c>
      <c r="AH8" s="84">
        <v>-1044.3505607936186</v>
      </c>
      <c r="AI8" s="84">
        <v>-647.72640135309007</v>
      </c>
      <c r="AJ8" s="84">
        <v>-602.85402520249386</v>
      </c>
      <c r="AK8" s="84">
        <v>-1022.2638550911726</v>
      </c>
      <c r="AL8" s="84">
        <v>-876.47514639030533</v>
      </c>
    </row>
    <row r="9" spans="1:38">
      <c r="A9" s="96" t="s">
        <v>438</v>
      </c>
      <c r="B9" s="91">
        <v>-48.054040414694825</v>
      </c>
      <c r="C9" s="91">
        <v>-49.489401616557103</v>
      </c>
      <c r="D9" s="91">
        <v>-32.576796820012369</v>
      </c>
      <c r="E9" s="91">
        <v>-45.736447728854742</v>
      </c>
      <c r="F9" s="91">
        <v>-63.675698814230806</v>
      </c>
      <c r="G9" s="91">
        <v>-88.557836375702919</v>
      </c>
      <c r="H9" s="91">
        <v>-51.908309639193305</v>
      </c>
      <c r="I9" s="91">
        <v>-79.422240455090247</v>
      </c>
      <c r="J9" s="91">
        <v>-108.96694488801131</v>
      </c>
      <c r="K9" s="91">
        <v>-158.29736497551511</v>
      </c>
      <c r="L9" s="92">
        <v>-132.73475988954834</v>
      </c>
      <c r="M9" s="97">
        <v>-160.5665333870696</v>
      </c>
      <c r="N9" s="97">
        <v>-135.30391801616037</v>
      </c>
      <c r="O9" s="97">
        <v>-168.14255004861963</v>
      </c>
      <c r="P9" s="97">
        <v>-155.93683706992769</v>
      </c>
      <c r="Q9" s="97">
        <v>-134.97588766482573</v>
      </c>
      <c r="R9" s="107">
        <v>-41.372203023374624</v>
      </c>
      <c r="S9" s="107">
        <v>-37.952800157511845</v>
      </c>
      <c r="T9" s="107">
        <v>-66.141343063592956</v>
      </c>
      <c r="U9" s="107">
        <v>-66.672143505791865</v>
      </c>
      <c r="V9" s="107">
        <v>-61.875618263883013</v>
      </c>
      <c r="W9" s="107">
        <v>-26.788947769308898</v>
      </c>
      <c r="X9" s="107">
        <v>-43.997635601293659</v>
      </c>
      <c r="Y9" s="91">
        <v>-33.868022136675137</v>
      </c>
      <c r="Z9" s="91">
        <v>-58.108542566700137</v>
      </c>
      <c r="AA9" s="91">
        <v>-133.01490064669164</v>
      </c>
      <c r="AB9" s="91">
        <v>-256.56756800262178</v>
      </c>
      <c r="AC9" s="91">
        <v>-253.51227580662197</v>
      </c>
      <c r="AD9" s="91">
        <v>-250.31059920911684</v>
      </c>
      <c r="AE9" s="91">
        <v>-239.17959952329801</v>
      </c>
      <c r="AF9" s="91">
        <v>-190.11372513322451</v>
      </c>
      <c r="AG9" s="91">
        <v>-60.08809185574961</v>
      </c>
      <c r="AH9" s="84">
        <v>-223.91285248784348</v>
      </c>
      <c r="AI9" s="84">
        <v>-245.56828591013922</v>
      </c>
      <c r="AJ9" s="84">
        <v>-164.85775147052212</v>
      </c>
      <c r="AK9" s="84">
        <v>-166.53599530799312</v>
      </c>
      <c r="AL9" s="84">
        <v>-221.34247637170162</v>
      </c>
    </row>
    <row r="10" spans="1:38">
      <c r="A10" s="96" t="s">
        <v>439</v>
      </c>
      <c r="B10" s="91">
        <v>-70.198379759111987</v>
      </c>
      <c r="C10" s="91">
        <v>-30.446119470783543</v>
      </c>
      <c r="D10" s="91">
        <v>73.862347478816417</v>
      </c>
      <c r="E10" s="91">
        <v>-55.901502559763927</v>
      </c>
      <c r="F10" s="91">
        <v>-76.428714998066397</v>
      </c>
      <c r="G10" s="91">
        <v>1.3169362150686936</v>
      </c>
      <c r="H10" s="91">
        <v>96.485815352524185</v>
      </c>
      <c r="I10" s="91">
        <v>-68.154740926718873</v>
      </c>
      <c r="J10" s="91">
        <v>-84.049475636242022</v>
      </c>
      <c r="K10" s="91">
        <v>4.4314745496290442</v>
      </c>
      <c r="L10" s="92">
        <v>120.029268693391</v>
      </c>
      <c r="M10" s="97">
        <v>-76.392580981515977</v>
      </c>
      <c r="N10" s="97">
        <v>-76.897877753731635</v>
      </c>
      <c r="O10" s="97">
        <v>9.6530290846378648</v>
      </c>
      <c r="P10" s="97">
        <v>140.0041923992637</v>
      </c>
      <c r="Q10" s="97">
        <v>-94.820052060687885</v>
      </c>
      <c r="R10" s="97">
        <v>-100.29998660615929</v>
      </c>
      <c r="S10" s="97">
        <v>-22.508891155176414</v>
      </c>
      <c r="T10" s="97">
        <v>-17.718097515116384</v>
      </c>
      <c r="U10" s="97">
        <v>-22.370882487005375</v>
      </c>
      <c r="V10" s="97">
        <v>-73.660347853895729</v>
      </c>
      <c r="W10" s="97">
        <v>-79.544881221402647</v>
      </c>
      <c r="X10" s="97">
        <v>-58.771962133534345</v>
      </c>
      <c r="Y10" s="91">
        <v>-59.86825619875269</v>
      </c>
      <c r="Z10" s="91">
        <v>-52.346450426151335</v>
      </c>
      <c r="AA10" s="91">
        <v>-66.891220134085728</v>
      </c>
      <c r="AB10" s="91">
        <v>-13.603366321471725</v>
      </c>
      <c r="AC10" s="91">
        <v>-152.50330990040447</v>
      </c>
      <c r="AD10" s="91">
        <v>-116.05449020902654</v>
      </c>
      <c r="AE10" s="91">
        <v>-40.868297692567836</v>
      </c>
      <c r="AF10" s="91">
        <v>82.345493268739546</v>
      </c>
      <c r="AG10" s="91">
        <v>-184.75482376993392</v>
      </c>
      <c r="AH10" s="84">
        <v>-204.19133659001196</v>
      </c>
      <c r="AI10" s="84">
        <v>-108.06008776399256</v>
      </c>
      <c r="AJ10" s="84">
        <v>91.833308685352932</v>
      </c>
      <c r="AK10" s="84">
        <v>-173.62737133642753</v>
      </c>
      <c r="AL10" s="84">
        <v>-199.66642327037431</v>
      </c>
    </row>
    <row r="11" spans="1:38">
      <c r="A11" s="96" t="s">
        <v>440</v>
      </c>
      <c r="B11" s="91">
        <v>-19.598020011838855</v>
      </c>
      <c r="C11" s="91">
        <v>-17.636190459015879</v>
      </c>
      <c r="D11" s="91">
        <v>-29.508455000123092</v>
      </c>
      <c r="E11" s="91">
        <v>-16.779355813671287</v>
      </c>
      <c r="F11" s="91">
        <v>-21.090980284487042</v>
      </c>
      <c r="G11" s="91">
        <v>-17.73294694250561</v>
      </c>
      <c r="H11" s="91">
        <v>-34.181445517050918</v>
      </c>
      <c r="I11" s="91">
        <v>-17.338484511346625</v>
      </c>
      <c r="J11" s="91">
        <v>-114.62057091473568</v>
      </c>
      <c r="K11" s="91">
        <v>-74.354084129129262</v>
      </c>
      <c r="L11" s="92">
        <v>-115.38245954936849</v>
      </c>
      <c r="M11" s="97">
        <v>-74.659997969637317</v>
      </c>
      <c r="N11" s="97">
        <v>-114.88195732953695</v>
      </c>
      <c r="O11" s="97">
        <v>-77.188724079829598</v>
      </c>
      <c r="P11" s="97">
        <v>-119.59119648511052</v>
      </c>
      <c r="Q11" s="97">
        <v>-78.048016305054205</v>
      </c>
      <c r="R11" s="98">
        <v>-112.30912454738605</v>
      </c>
      <c r="S11" s="98">
        <v>-69.094963948177352</v>
      </c>
      <c r="T11" s="98">
        <v>-107.04895100631342</v>
      </c>
      <c r="U11" s="98">
        <v>-69.202272475398033</v>
      </c>
      <c r="V11" s="98">
        <v>-170.44059808555167</v>
      </c>
      <c r="W11" s="98">
        <v>-54.747786978011568</v>
      </c>
      <c r="X11" s="98">
        <v>-163.91783619692924</v>
      </c>
      <c r="Y11" s="91">
        <v>-60.689073023864367</v>
      </c>
      <c r="Z11" s="91">
        <v>-162.49538962529044</v>
      </c>
      <c r="AA11" s="91">
        <v>-58.92197830110306</v>
      </c>
      <c r="AB11" s="91">
        <v>-167.68506344010709</v>
      </c>
      <c r="AC11" s="91">
        <v>-61.974476728531229</v>
      </c>
      <c r="AD11" s="91">
        <v>-169.78457504167599</v>
      </c>
      <c r="AE11" s="91">
        <v>-64.474862072780837</v>
      </c>
      <c r="AF11" s="91">
        <v>-181.30610435971164</v>
      </c>
      <c r="AG11" s="91">
        <v>-84.308922491211405</v>
      </c>
      <c r="AH11" s="84">
        <v>-187.37888772073956</v>
      </c>
      <c r="AI11" s="84">
        <v>-71.447868992630575</v>
      </c>
      <c r="AJ11" s="84">
        <v>-212.79724903863288</v>
      </c>
      <c r="AK11" s="84">
        <v>-89.63651214667172</v>
      </c>
      <c r="AL11" s="84">
        <v>-215.9818194407911</v>
      </c>
    </row>
    <row r="12" spans="1:38">
      <c r="A12" s="96" t="s">
        <v>441</v>
      </c>
      <c r="B12" s="91">
        <v>-102.27431365150902</v>
      </c>
      <c r="C12" s="91">
        <v>-130.42304350130618</v>
      </c>
      <c r="D12" s="91">
        <v>-137.03534986389212</v>
      </c>
      <c r="E12" s="91">
        <v>-159.4655562578227</v>
      </c>
      <c r="F12" s="91">
        <v>-108.00002762371511</v>
      </c>
      <c r="G12" s="91">
        <v>-67.511870151792806</v>
      </c>
      <c r="H12" s="91">
        <v>-99.291714767679807</v>
      </c>
      <c r="I12" s="91">
        <v>-160.45998423097024</v>
      </c>
      <c r="J12" s="91">
        <v>-139.47469018103465</v>
      </c>
      <c r="K12" s="91">
        <v>-129.73802978070182</v>
      </c>
      <c r="L12" s="92">
        <v>-140.41876936528047</v>
      </c>
      <c r="M12" s="97">
        <v>-180.6996094631113</v>
      </c>
      <c r="N12" s="97">
        <v>-177.98185540374726</v>
      </c>
      <c r="O12" s="97">
        <v>-146.27066273086976</v>
      </c>
      <c r="P12" s="97">
        <v>-101.32446353662894</v>
      </c>
      <c r="Q12" s="97">
        <v>-120.22298051464566</v>
      </c>
      <c r="R12" s="97">
        <v>-43.140129165688322</v>
      </c>
      <c r="S12" s="97">
        <v>-124.97933299034781</v>
      </c>
      <c r="T12" s="97">
        <v>-93.49550007264304</v>
      </c>
      <c r="U12" s="97">
        <v>-81.786161321366066</v>
      </c>
      <c r="V12" s="97">
        <v>-36.311259112365732</v>
      </c>
      <c r="W12" s="97">
        <v>-40.667530697247578</v>
      </c>
      <c r="X12" s="97">
        <v>-166.4459961398959</v>
      </c>
      <c r="Y12" s="91">
        <v>-119.89262973610541</v>
      </c>
      <c r="Z12" s="91">
        <v>-77.054359092694298</v>
      </c>
      <c r="AA12" s="91">
        <v>-51.016592007702641</v>
      </c>
      <c r="AB12" s="91">
        <v>-175</v>
      </c>
      <c r="AC12" s="91">
        <v>-191.11512437871488</v>
      </c>
      <c r="AD12" s="91">
        <v>-123.79904037018974</v>
      </c>
      <c r="AE12" s="91">
        <v>-136.77929722444162</v>
      </c>
      <c r="AF12" s="91">
        <v>-152.78822455981782</v>
      </c>
      <c r="AG12" s="91">
        <v>-245.26885745338006</v>
      </c>
      <c r="AH12" s="84">
        <v>-234.01957167249969</v>
      </c>
      <c r="AI12" s="84">
        <v>-152.6190700700584</v>
      </c>
      <c r="AJ12" s="84">
        <v>-206.45252230446943</v>
      </c>
      <c r="AK12" s="84">
        <v>-347.81214962657521</v>
      </c>
      <c r="AL12" s="84">
        <v>-150.44068301983083</v>
      </c>
    </row>
    <row r="13" spans="1:38">
      <c r="A13" s="96" t="s">
        <v>107</v>
      </c>
      <c r="B13" s="91">
        <f t="shared" ref="B13:AC13" si="3">+B8-B9-B10-B11-B12</f>
        <v>-87.963879824709224</v>
      </c>
      <c r="C13" s="91">
        <f t="shared" si="3"/>
        <v>-209.42254557766003</v>
      </c>
      <c r="D13" s="91">
        <f t="shared" si="3"/>
        <v>-85.410933460255109</v>
      </c>
      <c r="E13" s="91">
        <f t="shared" si="3"/>
        <v>-84.222702731893236</v>
      </c>
      <c r="F13" s="91">
        <f t="shared" si="3"/>
        <v>-64.346660130377984</v>
      </c>
      <c r="G13" s="91">
        <f t="shared" si="3"/>
        <v>-88.047202090620942</v>
      </c>
      <c r="H13" s="91">
        <f t="shared" si="3"/>
        <v>-93.153929929356323</v>
      </c>
      <c r="I13" s="91">
        <f t="shared" si="3"/>
        <v>-114.56620660261507</v>
      </c>
      <c r="J13" s="91">
        <f t="shared" si="3"/>
        <v>-99.412023349632108</v>
      </c>
      <c r="K13" s="91">
        <f t="shared" si="3"/>
        <v>-77.500977593210109</v>
      </c>
      <c r="L13" s="91">
        <f t="shared" si="3"/>
        <v>-93.190233260098125</v>
      </c>
      <c r="M13" s="91">
        <f t="shared" si="3"/>
        <v>-142.29596621355165</v>
      </c>
      <c r="N13" s="91">
        <f t="shared" si="3"/>
        <v>-141.79760027469507</v>
      </c>
      <c r="O13" s="91">
        <f t="shared" si="3"/>
        <v>-75.58010339167771</v>
      </c>
      <c r="P13" s="91">
        <f t="shared" si="3"/>
        <v>-61.100223983092945</v>
      </c>
      <c r="Q13" s="91">
        <f t="shared" si="3"/>
        <v>-161.30906500707169</v>
      </c>
      <c r="R13" s="91">
        <f t="shared" si="3"/>
        <v>-75.325247641414194</v>
      </c>
      <c r="S13" s="91">
        <f t="shared" si="3"/>
        <v>-83.317221801372227</v>
      </c>
      <c r="T13" s="91">
        <f t="shared" si="3"/>
        <v>-59.9194546902811</v>
      </c>
      <c r="U13" s="91">
        <f t="shared" si="3"/>
        <v>-155.58077357555607</v>
      </c>
      <c r="V13" s="91">
        <f t="shared" si="3"/>
        <v>-77.633368624235331</v>
      </c>
      <c r="W13" s="91">
        <f t="shared" si="3"/>
        <v>-90.612587523432239</v>
      </c>
      <c r="X13" s="91">
        <f t="shared" si="3"/>
        <v>-78.717665089529049</v>
      </c>
      <c r="Y13" s="91">
        <f t="shared" si="3"/>
        <v>-176.90394416068006</v>
      </c>
      <c r="Z13" s="91">
        <f t="shared" si="3"/>
        <v>-100.12955720476721</v>
      </c>
      <c r="AA13" s="91">
        <f t="shared" si="3"/>
        <v>-74.260351345031282</v>
      </c>
      <c r="AB13" s="91">
        <f t="shared" si="3"/>
        <v>-56.049237736241736</v>
      </c>
      <c r="AC13" s="91">
        <f t="shared" si="3"/>
        <v>-157.71516945211835</v>
      </c>
      <c r="AD13" s="91">
        <v>-129.87738620509685</v>
      </c>
      <c r="AE13" s="91">
        <v>-102.85663218582368</v>
      </c>
      <c r="AF13" s="91">
        <v>-52.783351898672834</v>
      </c>
      <c r="AG13" s="91">
        <v>-149.22472588712071</v>
      </c>
      <c r="AH13" s="84">
        <f>+AH8-AH9-AH10-AH11-AH12</f>
        <v>-194.84791232252394</v>
      </c>
      <c r="AI13" s="84">
        <f>+AI8-AI9-AI10-AI11-AI12</f>
        <v>-70.031088616269301</v>
      </c>
      <c r="AJ13" s="84">
        <f>+AJ8-AJ9-AJ10-AJ11-AJ12</f>
        <v>-110.57981107422233</v>
      </c>
      <c r="AK13" s="84">
        <f>+AK8-AK9-AK10-AK11-AK12</f>
        <v>-244.65182667350484</v>
      </c>
      <c r="AL13" s="84">
        <f>+AL8-AL9-AL10-AL11-AL12</f>
        <v>-89.043744287607439</v>
      </c>
    </row>
    <row r="14" spans="1:38">
      <c r="A14" s="96"/>
      <c r="B14" s="91"/>
      <c r="C14" s="91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84"/>
      <c r="AI14" s="84"/>
      <c r="AK14" s="264"/>
      <c r="AL14" s="264"/>
    </row>
    <row r="15" spans="1:38">
      <c r="A15" s="85" t="s">
        <v>442</v>
      </c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84"/>
      <c r="AI15" s="84"/>
      <c r="AK15" s="264"/>
      <c r="AL15" s="264"/>
    </row>
    <row r="16" spans="1:38">
      <c r="A16" s="100" t="s">
        <v>443</v>
      </c>
      <c r="B16" s="102">
        <v>-15.92</v>
      </c>
      <c r="C16" s="102">
        <v>-3.33</v>
      </c>
      <c r="D16" s="102">
        <v>0.28000000000000003</v>
      </c>
      <c r="E16" s="102">
        <v>-9.08</v>
      </c>
      <c r="F16" s="102">
        <v>-13.464439286893601</v>
      </c>
      <c r="G16" s="102">
        <v>-9.4560669283633203</v>
      </c>
      <c r="H16" s="102">
        <v>-10.280783345013134</v>
      </c>
      <c r="I16" s="102">
        <v>-10.753878562279436</v>
      </c>
      <c r="J16" s="102">
        <v>45.271116019567167</v>
      </c>
      <c r="K16" s="102">
        <v>46.64776707363918</v>
      </c>
      <c r="L16" s="102">
        <v>46.800104161551431</v>
      </c>
      <c r="M16" s="102">
        <v>46.01055018008303</v>
      </c>
      <c r="N16" s="103">
        <v>57.98930771410042</v>
      </c>
      <c r="O16" s="103">
        <v>44.832809048464675</v>
      </c>
      <c r="P16" s="103">
        <v>49.283117242855425</v>
      </c>
      <c r="Q16" s="103">
        <v>44.154714144286416</v>
      </c>
      <c r="R16" s="103">
        <v>62.266475380000379</v>
      </c>
      <c r="S16" s="103">
        <v>62.509823628177699</v>
      </c>
      <c r="T16" s="95">
        <v>71.638238873390037</v>
      </c>
      <c r="U16" s="95">
        <v>62.190852263924853</v>
      </c>
      <c r="V16" s="95">
        <v>45.288957045113492</v>
      </c>
      <c r="W16" s="95">
        <v>54.629637343981408</v>
      </c>
      <c r="X16" s="95">
        <v>50.941459858709862</v>
      </c>
      <c r="Y16" s="95">
        <v>52.354259054511765</v>
      </c>
      <c r="Z16" s="95">
        <v>47.303145317686614</v>
      </c>
      <c r="AA16" s="95">
        <v>60.467694578160099</v>
      </c>
      <c r="AB16" s="95">
        <v>53.433826660411114</v>
      </c>
      <c r="AC16" s="95">
        <v>49.747323375405742</v>
      </c>
      <c r="AD16" s="95">
        <v>48.107255902008944</v>
      </c>
      <c r="AE16" s="95">
        <v>63.964781008514869</v>
      </c>
      <c r="AF16" s="95">
        <v>61.777971801975475</v>
      </c>
      <c r="AG16" s="95">
        <v>51.454334227084772</v>
      </c>
      <c r="AH16" s="84">
        <v>70.547934726833546</v>
      </c>
      <c r="AI16" s="84">
        <v>76.908274932399621</v>
      </c>
      <c r="AJ16" s="84">
        <v>84.607755536437026</v>
      </c>
      <c r="AK16" s="84">
        <v>71.704771765564004</v>
      </c>
      <c r="AL16" s="84">
        <v>47.871647545002475</v>
      </c>
    </row>
    <row r="17" spans="1:38">
      <c r="A17" s="100" t="s">
        <v>444</v>
      </c>
      <c r="B17" s="104">
        <v>-113.8928345540981</v>
      </c>
      <c r="C17" s="104">
        <v>-102.36682940400374</v>
      </c>
      <c r="D17" s="104">
        <v>7.7412830288217265</v>
      </c>
      <c r="E17" s="104">
        <v>1.8194495649674138</v>
      </c>
      <c r="F17" s="104">
        <v>-139.75618899388772</v>
      </c>
      <c r="G17" s="104">
        <v>-159.22653559239646</v>
      </c>
      <c r="H17" s="104">
        <v>-206.68446190877268</v>
      </c>
      <c r="I17" s="104">
        <v>-259.36965540474353</v>
      </c>
      <c r="J17" s="104">
        <v>-131.53023800638385</v>
      </c>
      <c r="K17" s="104">
        <v>-191.97591080340791</v>
      </c>
      <c r="L17" s="104">
        <v>-130.96503247220568</v>
      </c>
      <c r="M17" s="104">
        <v>-149.19041400583367</v>
      </c>
      <c r="N17" s="98">
        <v>-228.26550864348945</v>
      </c>
      <c r="O17" s="98">
        <v>-221.0291764416678</v>
      </c>
      <c r="P17" s="98">
        <v>-235.76921062754792</v>
      </c>
      <c r="Q17" s="98">
        <v>-261.07246934002916</v>
      </c>
      <c r="R17" s="98">
        <v>-55.541065045714284</v>
      </c>
      <c r="S17" s="98">
        <v>-148.66546968585547</v>
      </c>
      <c r="T17" s="95">
        <v>-174.34897210388544</v>
      </c>
      <c r="U17" s="95">
        <v>-351.28305749039941</v>
      </c>
      <c r="V17" s="95">
        <v>-334.93089096748537</v>
      </c>
      <c r="W17" s="95">
        <v>-303.56601798035967</v>
      </c>
      <c r="X17" s="95">
        <v>-459.56251308475987</v>
      </c>
      <c r="Y17" s="95">
        <v>-607.17620263747688</v>
      </c>
      <c r="Z17" s="95">
        <v>-469.97001514550902</v>
      </c>
      <c r="AA17" s="95">
        <v>-300.37386343818071</v>
      </c>
      <c r="AB17" s="95">
        <v>-386.84806785625824</v>
      </c>
      <c r="AC17" s="95">
        <v>-362.45868366770122</v>
      </c>
      <c r="AD17" s="95">
        <v>-384.66933448639799</v>
      </c>
      <c r="AE17" s="95">
        <v>-384.66140023053543</v>
      </c>
      <c r="AF17" s="95">
        <v>-388.59226545123528</v>
      </c>
      <c r="AG17" s="95">
        <v>-477.83272506419183</v>
      </c>
      <c r="AH17" s="84">
        <v>-494.44884328102944</v>
      </c>
      <c r="AI17" s="84">
        <v>-750.76936861634772</v>
      </c>
      <c r="AJ17" s="84">
        <v>-585.39801839361257</v>
      </c>
      <c r="AK17" s="84">
        <v>-370.93220790311841</v>
      </c>
      <c r="AL17" s="84">
        <v>-390.4857557815323</v>
      </c>
    </row>
    <row r="18" spans="1:38">
      <c r="A18" s="100" t="s">
        <v>445</v>
      </c>
      <c r="B18" s="104">
        <v>-44.686344167357611</v>
      </c>
      <c r="C18" s="104">
        <v>-57.449279393995702</v>
      </c>
      <c r="D18" s="104">
        <v>-58.814234700216431</v>
      </c>
      <c r="E18" s="104">
        <v>-58.947843644141358</v>
      </c>
      <c r="F18" s="104">
        <v>-57.897566251327362</v>
      </c>
      <c r="G18" s="104">
        <v>-65.149378304927836</v>
      </c>
      <c r="H18" s="104">
        <v>-68.779717244416645</v>
      </c>
      <c r="I18" s="104">
        <v>-72.988060855827825</v>
      </c>
      <c r="J18" s="104">
        <v>-72.130678314762989</v>
      </c>
      <c r="K18" s="104">
        <v>-55.618690288052029</v>
      </c>
      <c r="L18" s="104">
        <v>-73.174053172441575</v>
      </c>
      <c r="M18" s="104">
        <v>-80.733018133994491</v>
      </c>
      <c r="N18" s="98">
        <v>-85.10889684171859</v>
      </c>
      <c r="O18" s="98">
        <v>-97.483791863147758</v>
      </c>
      <c r="P18" s="98">
        <v>-99.105879457151275</v>
      </c>
      <c r="Q18" s="98">
        <v>-98.387472139011834</v>
      </c>
      <c r="R18" s="98">
        <v>-91.076589209734408</v>
      </c>
      <c r="S18" s="98">
        <v>-86.489284013750847</v>
      </c>
      <c r="T18" s="95">
        <v>-81.125928622954802</v>
      </c>
      <c r="U18" s="95">
        <v>-76.567612822569998</v>
      </c>
      <c r="V18" s="95">
        <v>-74.675704443663946</v>
      </c>
      <c r="W18" s="95">
        <v>-74.268721348998824</v>
      </c>
      <c r="X18" s="95">
        <v>-71.90086682013694</v>
      </c>
      <c r="Y18" s="95">
        <v>-59.750461609613069</v>
      </c>
      <c r="Z18" s="95">
        <v>-66.646289329074435</v>
      </c>
      <c r="AA18" s="95">
        <v>-64.860195303351389</v>
      </c>
      <c r="AB18" s="95">
        <v>-63.639945519715639</v>
      </c>
      <c r="AC18" s="95">
        <v>-61.277282193692074</v>
      </c>
      <c r="AD18" s="95">
        <v>-46.141180561344179</v>
      </c>
      <c r="AE18" s="95">
        <v>-62.167510023560986</v>
      </c>
      <c r="AF18" s="95">
        <v>-49.324718106513373</v>
      </c>
      <c r="AG18" s="95">
        <v>-39.445796546404807</v>
      </c>
      <c r="AH18" s="84">
        <v>-36.120592869164433</v>
      </c>
      <c r="AI18" s="84">
        <v>-45.720396130154114</v>
      </c>
      <c r="AJ18" s="84">
        <v>-51.340047969221793</v>
      </c>
      <c r="AK18" s="84">
        <v>-56.230915650833524</v>
      </c>
      <c r="AL18" s="84">
        <v>-85.174028559443371</v>
      </c>
    </row>
    <row r="19" spans="1:38">
      <c r="A19" s="100" t="s">
        <v>446</v>
      </c>
      <c r="B19" s="104">
        <v>-80.887418545550844</v>
      </c>
      <c r="C19" s="104">
        <v>-58.810258102658992</v>
      </c>
      <c r="D19" s="104">
        <v>-121.42360769877928</v>
      </c>
      <c r="E19" s="104">
        <v>-197.07338516355918</v>
      </c>
      <c r="F19" s="104">
        <v>-69.727718057748177</v>
      </c>
      <c r="G19" s="104">
        <v>-198.11796557216479</v>
      </c>
      <c r="H19" s="104">
        <v>-95.203619259800647</v>
      </c>
      <c r="I19" s="104">
        <v>-178.28139185357506</v>
      </c>
      <c r="J19" s="104">
        <v>-60.388675834715706</v>
      </c>
      <c r="K19" s="104">
        <v>-175.13144884479414</v>
      </c>
      <c r="L19" s="104">
        <v>-145.2073099247061</v>
      </c>
      <c r="M19" s="104">
        <v>-175.88993493825521</v>
      </c>
      <c r="N19" s="98">
        <v>-46.415478864653821</v>
      </c>
      <c r="O19" s="98">
        <v>-163.33832148409888</v>
      </c>
      <c r="P19" s="98">
        <v>-138.16909061003091</v>
      </c>
      <c r="Q19" s="98">
        <v>-154.10890550923924</v>
      </c>
      <c r="R19" s="98">
        <v>-54.127450745879358</v>
      </c>
      <c r="S19" s="98">
        <v>-148.5075270688634</v>
      </c>
      <c r="T19" s="95">
        <v>-138.16400624048183</v>
      </c>
      <c r="U19" s="95">
        <v>-125.08856606100932</v>
      </c>
      <c r="V19" s="95">
        <v>-46.274017106310353</v>
      </c>
      <c r="W19" s="95">
        <v>-148.69027699138505</v>
      </c>
      <c r="X19" s="95">
        <v>-138.37548656170699</v>
      </c>
      <c r="Y19" s="95">
        <v>-118.75437716973875</v>
      </c>
      <c r="Z19" s="95">
        <v>-28.448239803749473</v>
      </c>
      <c r="AA19" s="95">
        <v>-137.94120747492536</v>
      </c>
      <c r="AB19" s="95">
        <v>-136.27289890625158</v>
      </c>
      <c r="AC19" s="95">
        <v>-159.18055146695121</v>
      </c>
      <c r="AD19" s="95">
        <v>-64.896197555383054</v>
      </c>
      <c r="AE19" s="95">
        <v>-216.92445266691283</v>
      </c>
      <c r="AF19" s="95">
        <v>-149.98367260275967</v>
      </c>
      <c r="AG19" s="95">
        <v>-245.2672181589391</v>
      </c>
      <c r="AH19" s="84">
        <v>-165.44336090528967</v>
      </c>
      <c r="AI19" s="84">
        <v>-145.94189388225513</v>
      </c>
      <c r="AJ19" s="84">
        <v>-197.98636235258863</v>
      </c>
      <c r="AK19" s="84">
        <v>-142.95759609979189</v>
      </c>
      <c r="AL19" s="84">
        <v>-147.77415030978972</v>
      </c>
    </row>
    <row r="20" spans="1:38">
      <c r="A20" s="100" t="s">
        <v>447</v>
      </c>
      <c r="B20" s="104">
        <v>0.4015812455704717</v>
      </c>
      <c r="C20" s="104">
        <v>0.4321270022795225</v>
      </c>
      <c r="D20" s="104">
        <v>0.36741287324287897</v>
      </c>
      <c r="E20" s="104">
        <v>0.4032769183669187</v>
      </c>
      <c r="F20" s="104">
        <v>0.39777337652479805</v>
      </c>
      <c r="G20" s="104">
        <v>0.49673435537953009</v>
      </c>
      <c r="H20" s="104">
        <v>0.77871992305662885</v>
      </c>
      <c r="I20" s="104">
        <v>-4.823650911123508</v>
      </c>
      <c r="J20" s="104">
        <v>3.7368816526223068</v>
      </c>
      <c r="K20" s="104">
        <v>3.8237807881061006</v>
      </c>
      <c r="L20" s="104">
        <v>5.0022039876300033</v>
      </c>
      <c r="M20" s="104">
        <v>3.9266056520337758</v>
      </c>
      <c r="N20" s="98">
        <v>10.410487340604204</v>
      </c>
      <c r="O20" s="98">
        <v>9.928701998302639</v>
      </c>
      <c r="P20" s="98">
        <v>7.2165963988868196</v>
      </c>
      <c r="Q20" s="98">
        <v>8.3269434986310706</v>
      </c>
      <c r="R20" s="98">
        <v>6.1469783500000004</v>
      </c>
      <c r="S20" s="98">
        <v>1.6017823499999999</v>
      </c>
      <c r="T20" s="95">
        <v>1.0654133799999999</v>
      </c>
      <c r="U20" s="95">
        <v>1.1167080700000001</v>
      </c>
      <c r="V20" s="95">
        <v>0.55928671102787675</v>
      </c>
      <c r="W20" s="95">
        <v>0.44272400513997467</v>
      </c>
      <c r="X20" s="95">
        <v>0.40701737987225795</v>
      </c>
      <c r="Y20" s="95">
        <v>0.46179174549542557</v>
      </c>
      <c r="Z20" s="95">
        <v>0.31969115928819347</v>
      </c>
      <c r="AA20" s="95">
        <v>0.73140396711604083</v>
      </c>
      <c r="AB20" s="95">
        <v>2.5496998547673715</v>
      </c>
      <c r="AC20" s="95">
        <v>5.272569312446624</v>
      </c>
      <c r="AD20" s="95">
        <v>10.718379156111499</v>
      </c>
      <c r="AE20" s="95">
        <v>9.712391983782263</v>
      </c>
      <c r="AF20" s="95">
        <v>14.103795381567439</v>
      </c>
      <c r="AG20" s="95">
        <v>19.11019050215458</v>
      </c>
      <c r="AH20" s="84">
        <v>20.191712907711665</v>
      </c>
      <c r="AI20" s="84">
        <v>19.915326252640547</v>
      </c>
      <c r="AJ20" s="84">
        <v>15.608170469242349</v>
      </c>
      <c r="AK20" s="84">
        <v>12.845851334996869</v>
      </c>
      <c r="AL20" s="84">
        <v>20.21044856862483</v>
      </c>
    </row>
    <row r="21" spans="1:38">
      <c r="A21" s="101" t="s">
        <v>448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2">
        <v>0</v>
      </c>
      <c r="H21" s="104">
        <v>0</v>
      </c>
      <c r="I21" s="104">
        <v>0</v>
      </c>
      <c r="J21" s="104">
        <v>2.1204412480025017</v>
      </c>
      <c r="K21" s="104">
        <v>5.7260313118671764</v>
      </c>
      <c r="L21" s="104">
        <v>2.9557192568273107</v>
      </c>
      <c r="M21" s="104">
        <v>2.407586588052927</v>
      </c>
      <c r="N21" s="98">
        <v>2.7571544615643653</v>
      </c>
      <c r="O21" s="98">
        <v>2.0684401399227106</v>
      </c>
      <c r="P21" s="98">
        <v>11.806930121407806</v>
      </c>
      <c r="Q21" s="98">
        <v>10.700291188227018</v>
      </c>
      <c r="R21" s="98">
        <v>3.1252244086502063</v>
      </c>
      <c r="S21" s="98">
        <v>2.9848168870394209</v>
      </c>
      <c r="T21" s="95">
        <v>2.6886146534356481</v>
      </c>
      <c r="U21" s="95">
        <v>0.40449638438955482</v>
      </c>
      <c r="V21" s="95">
        <v>0.30695721628309447</v>
      </c>
      <c r="W21" s="95">
        <v>0.77191184191110662</v>
      </c>
      <c r="X21" s="95">
        <v>0.42231608836490497</v>
      </c>
      <c r="Y21" s="95">
        <v>-0.4894331104714027</v>
      </c>
      <c r="Z21" s="95">
        <v>10.081063023500382</v>
      </c>
      <c r="AA21" s="95">
        <v>1.2951528500019978</v>
      </c>
      <c r="AB21" s="95">
        <v>6.5154574241665291</v>
      </c>
      <c r="AC21" s="95">
        <v>10.949025715606419</v>
      </c>
      <c r="AD21" s="95">
        <v>2.473548328396685</v>
      </c>
      <c r="AE21" s="95">
        <v>0.13235974823119878</v>
      </c>
      <c r="AF21" s="95">
        <v>-1.5055877299657647</v>
      </c>
      <c r="AG21" s="95">
        <v>-2.8957454051926543</v>
      </c>
      <c r="AH21" s="84">
        <v>-0.31748461351389656</v>
      </c>
      <c r="AI21" s="84">
        <v>0.11671590977903923</v>
      </c>
      <c r="AJ21" s="84">
        <v>0.33037719837457807</v>
      </c>
      <c r="AK21" s="84">
        <v>7.2697000054757266E-2</v>
      </c>
      <c r="AL21" s="84">
        <v>-0.44868354954277884</v>
      </c>
    </row>
    <row r="22" spans="1:38">
      <c r="A22" s="101" t="s">
        <v>449</v>
      </c>
      <c r="B22" s="105">
        <v>-254.98571111201605</v>
      </c>
      <c r="C22" s="105">
        <v>-221.53042158652465</v>
      </c>
      <c r="D22" s="105">
        <v>-171.84194945265554</v>
      </c>
      <c r="E22" s="105">
        <v>-262.88690042966499</v>
      </c>
      <c r="F22" s="105">
        <v>-280.06249628466156</v>
      </c>
      <c r="G22" s="105">
        <v>-430.12735363880716</v>
      </c>
      <c r="H22" s="105">
        <v>-379.11393463819468</v>
      </c>
      <c r="I22" s="105">
        <v>-523.28622454596336</v>
      </c>
      <c r="J22" s="105">
        <v>-212.9211532356706</v>
      </c>
      <c r="K22" s="105">
        <v>-366.52847076264163</v>
      </c>
      <c r="L22" s="105">
        <v>-294.58836816334463</v>
      </c>
      <c r="M22" s="105">
        <v>-353.46862465791355</v>
      </c>
      <c r="N22" s="105">
        <v>-288.63293483359286</v>
      </c>
      <c r="O22" s="105">
        <v>-425.02133860222443</v>
      </c>
      <c r="P22" s="105">
        <v>-404.73753693158005</v>
      </c>
      <c r="Q22" s="105">
        <v>-450.38689815713576</v>
      </c>
      <c r="R22" s="105">
        <v>-129.20642686267746</v>
      </c>
      <c r="S22" s="105">
        <v>-316.56585790325261</v>
      </c>
      <c r="T22" s="105">
        <v>-318.24664006049636</v>
      </c>
      <c r="U22" s="105">
        <v>-489.22717965566432</v>
      </c>
      <c r="V22" s="105">
        <v>-409.72541154503517</v>
      </c>
      <c r="W22" s="105">
        <v>-470.68074312971106</v>
      </c>
      <c r="X22" s="105">
        <v>-618.06807313965669</v>
      </c>
      <c r="Y22" s="95">
        <v>-733.3544237272929</v>
      </c>
      <c r="Z22" s="95">
        <v>-267.44876757977931</v>
      </c>
      <c r="AA22" s="95">
        <v>-306.44017700618292</v>
      </c>
      <c r="AB22" s="95">
        <v>-524.26192834288042</v>
      </c>
      <c r="AC22" s="95">
        <v>-516.94759892488571</v>
      </c>
      <c r="AD22" s="95">
        <v>-434.40752921660817</v>
      </c>
      <c r="AE22" s="95">
        <v>-589.94383018048097</v>
      </c>
      <c r="AF22" s="95">
        <v>-513.52447670693118</v>
      </c>
      <c r="AG22" s="95">
        <v>-694.87696044548898</v>
      </c>
      <c r="AH22" s="105">
        <v>-605.59063403445225</v>
      </c>
      <c r="AI22" s="105">
        <v>-845.49134153393766</v>
      </c>
      <c r="AJ22" s="105">
        <v>-734.17812551136899</v>
      </c>
      <c r="AK22" s="105">
        <v>-485.49739955312828</v>
      </c>
      <c r="AL22" s="105">
        <v>-555.80052208668076</v>
      </c>
    </row>
    <row r="23" spans="1:38"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3"/>
      <c r="N23" s="106"/>
      <c r="O23" s="106"/>
      <c r="P23" s="106"/>
      <c r="Q23" s="106"/>
      <c r="R23" s="106"/>
      <c r="S23" s="106"/>
      <c r="T23" s="106"/>
      <c r="U23" s="106"/>
      <c r="V23" s="101"/>
      <c r="W23" s="101"/>
      <c r="X23" s="101"/>
      <c r="Y23" s="95"/>
      <c r="Z23" s="95"/>
      <c r="AA23" s="95"/>
      <c r="AB23" s="95"/>
      <c r="AC23" s="95"/>
      <c r="AD23" s="95"/>
      <c r="AE23" s="95"/>
      <c r="AF23" s="95"/>
      <c r="AG23" s="95"/>
      <c r="AH23" s="84"/>
      <c r="AI23" s="84"/>
      <c r="AK23" s="264"/>
      <c r="AL23" s="264"/>
    </row>
    <row r="24" spans="1:38">
      <c r="A24" s="85" t="s">
        <v>450</v>
      </c>
      <c r="M24" s="94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95"/>
      <c r="Z24" s="95"/>
      <c r="AA24" s="95"/>
      <c r="AB24" s="95"/>
      <c r="AC24" s="95"/>
      <c r="AD24" s="95"/>
      <c r="AE24" s="95"/>
      <c r="AF24" s="95"/>
      <c r="AG24" s="95"/>
      <c r="AH24" s="84"/>
      <c r="AI24" s="84"/>
      <c r="AK24" s="264"/>
      <c r="AL24" s="264"/>
    </row>
    <row r="25" spans="1:38">
      <c r="A25" s="82" t="s">
        <v>451</v>
      </c>
      <c r="B25" s="84">
        <v>-213.56569225469281</v>
      </c>
      <c r="C25" s="84">
        <v>259.6164309927899</v>
      </c>
      <c r="D25" s="84">
        <v>-55.747233606180998</v>
      </c>
      <c r="E25" s="84">
        <v>-93.746431902245604</v>
      </c>
      <c r="F25" s="106">
        <v>-137.01583681360856</v>
      </c>
      <c r="G25" s="106">
        <v>-354.86685901162571</v>
      </c>
      <c r="H25" s="106">
        <v>-439</v>
      </c>
      <c r="I25" s="106">
        <v>-474</v>
      </c>
      <c r="J25" s="106">
        <v>-478.08106166643222</v>
      </c>
      <c r="K25" s="106">
        <v>-531.09752731793674</v>
      </c>
      <c r="L25" s="106">
        <v>-467.82021250076741</v>
      </c>
      <c r="M25" s="106">
        <v>-659.69577151699673</v>
      </c>
      <c r="N25" s="106">
        <v>-481.81947134933449</v>
      </c>
      <c r="O25" s="106">
        <v>-572.09614584350356</v>
      </c>
      <c r="P25" s="106">
        <v>-492.12387768300425</v>
      </c>
      <c r="Q25" s="106">
        <v>-770.32994233978411</v>
      </c>
      <c r="R25" s="106">
        <v>-369.20000000000005</v>
      </c>
      <c r="S25" s="106">
        <v>-555.1</v>
      </c>
      <c r="T25" s="106">
        <v>-311</v>
      </c>
      <c r="U25" s="106">
        <v>-457.9</v>
      </c>
      <c r="V25" s="106">
        <v>-605.84401368124259</v>
      </c>
      <c r="W25" s="106">
        <v>-314.31600172442694</v>
      </c>
      <c r="X25" s="106">
        <v>-532.74506295635206</v>
      </c>
      <c r="Y25" s="106">
        <v>-607.1176896618756</v>
      </c>
      <c r="Z25" s="106">
        <v>-671.66112621956984</v>
      </c>
      <c r="AA25" s="106">
        <v>-123.77049270530252</v>
      </c>
      <c r="AB25" s="106">
        <v>-512.07015265639802</v>
      </c>
      <c r="AC25" s="106">
        <v>-1400.4849931312615</v>
      </c>
      <c r="AD25" s="106">
        <v>-308.05690442338869</v>
      </c>
      <c r="AE25" s="106">
        <v>-540.23296637300473</v>
      </c>
      <c r="AF25" s="106">
        <v>-545.1956225115697</v>
      </c>
      <c r="AG25" s="106">
        <v>-778.15057927541329</v>
      </c>
      <c r="AH25" s="84">
        <v>-674.30187666155643</v>
      </c>
      <c r="AI25" s="84">
        <v>-958.05820311957552</v>
      </c>
      <c r="AJ25" s="84">
        <v>-414.40224069300587</v>
      </c>
      <c r="AK25" s="84">
        <v>-679.94746462774151</v>
      </c>
      <c r="AL25" s="84">
        <v>-430.70329161848889</v>
      </c>
    </row>
    <row r="26" spans="1:38">
      <c r="A26" s="82" t="s">
        <v>452</v>
      </c>
      <c r="B26" s="84">
        <v>-5.4492793986620924</v>
      </c>
      <c r="C26" s="84">
        <v>-504.00111223044843</v>
      </c>
      <c r="D26" s="84">
        <v>-1.1665074218153109</v>
      </c>
      <c r="E26" s="84">
        <v>23.55633177536879</v>
      </c>
      <c r="F26" s="106">
        <v>42.898514831183739</v>
      </c>
      <c r="G26" s="106">
        <v>-63.622375569443598</v>
      </c>
      <c r="H26" s="106">
        <v>-84</v>
      </c>
      <c r="I26" s="106">
        <v>-395</v>
      </c>
      <c r="J26" s="106">
        <v>162.02158076489715</v>
      </c>
      <c r="K26" s="106">
        <v>238.45078006122947</v>
      </c>
      <c r="L26" s="106">
        <v>-12.106416826743018</v>
      </c>
      <c r="M26" s="106">
        <v>-449.18693856483162</v>
      </c>
      <c r="N26" s="106">
        <v>-341.48578551784442</v>
      </c>
      <c r="O26" s="106">
        <v>-18.830315439400216</v>
      </c>
      <c r="P26" s="106">
        <v>-42.038496499715663</v>
      </c>
      <c r="Q26" s="106">
        <v>30.082281805556491</v>
      </c>
      <c r="R26" s="106">
        <v>-41.5</v>
      </c>
      <c r="S26" s="106">
        <v>569.1</v>
      </c>
      <c r="T26" s="106">
        <v>-15.499999999999998</v>
      </c>
      <c r="U26" s="106">
        <v>50.999999999999993</v>
      </c>
      <c r="V26" s="106">
        <v>-84.737969066758851</v>
      </c>
      <c r="W26" s="106">
        <v>146.23758912153258</v>
      </c>
      <c r="X26" s="106">
        <v>-26.792654029386167</v>
      </c>
      <c r="Y26" s="106">
        <v>-9.7751110657032871</v>
      </c>
      <c r="Z26" s="106">
        <v>105.98148675371314</v>
      </c>
      <c r="AA26" s="106">
        <v>29.173970637806704</v>
      </c>
      <c r="AB26" s="106">
        <v>29.56652526066037</v>
      </c>
      <c r="AC26" s="106">
        <v>258.03632729474953</v>
      </c>
      <c r="AD26" s="106">
        <v>-172.76334586931765</v>
      </c>
      <c r="AE26" s="106">
        <v>273.62597534800841</v>
      </c>
      <c r="AF26" s="106">
        <v>229.93554910085439</v>
      </c>
      <c r="AG26" s="106">
        <v>487.05269516860704</v>
      </c>
      <c r="AH26" s="84">
        <v>-6.9803252424764608</v>
      </c>
      <c r="AI26" s="84">
        <v>-198.56962120616581</v>
      </c>
      <c r="AJ26" s="84">
        <v>-14.37216021683909</v>
      </c>
      <c r="AK26" s="84">
        <v>-884.73162161029143</v>
      </c>
      <c r="AL26" s="84">
        <v>-76.24850366300609</v>
      </c>
    </row>
    <row r="27" spans="1:38">
      <c r="A27" s="82" t="s">
        <v>453</v>
      </c>
      <c r="B27" s="84">
        <v>0.13740072066243592</v>
      </c>
      <c r="C27" s="84">
        <v>0.26846426243007276</v>
      </c>
      <c r="D27" s="84">
        <v>-1.5957102967538279</v>
      </c>
      <c r="E27" s="84">
        <v>39.273190953568161</v>
      </c>
      <c r="F27" s="106">
        <v>15.330701347343741</v>
      </c>
      <c r="G27" s="106">
        <v>0.3742367070284871</v>
      </c>
      <c r="H27" s="106">
        <v>1</v>
      </c>
      <c r="I27" s="106">
        <v>0</v>
      </c>
      <c r="J27" s="106">
        <v>-0.49959661183097204</v>
      </c>
      <c r="K27" s="106">
        <v>-40.593052748216188</v>
      </c>
      <c r="L27" s="106">
        <v>27.981843118457004</v>
      </c>
      <c r="M27" s="106">
        <v>0.36375712993951109</v>
      </c>
      <c r="N27" s="106">
        <v>-0.47662853235038993</v>
      </c>
      <c r="O27" s="106">
        <v>2.5346987157212215</v>
      </c>
      <c r="P27" s="106">
        <v>-1.0260177420658065</v>
      </c>
      <c r="Q27" s="106">
        <v>4.8296296012968956</v>
      </c>
      <c r="R27" s="106">
        <v>-0.30000000000000004</v>
      </c>
      <c r="S27" s="106">
        <v>-2.0999999999999996</v>
      </c>
      <c r="T27" s="106">
        <v>-2.2999999999999998</v>
      </c>
      <c r="U27" s="106">
        <v>-0.89999999999999991</v>
      </c>
      <c r="V27" s="106">
        <v>-6.6598804640162772</v>
      </c>
      <c r="W27" s="106">
        <v>4.8612102537300448</v>
      </c>
      <c r="X27" s="106">
        <v>-2.148968423085492</v>
      </c>
      <c r="Y27" s="106">
        <v>-3.6046600697601554</v>
      </c>
      <c r="Z27" s="106">
        <v>-6.5565615069538099</v>
      </c>
      <c r="AA27" s="106">
        <v>-16.999095130001201</v>
      </c>
      <c r="AB27" s="106">
        <v>0.256856301847807</v>
      </c>
      <c r="AC27" s="106">
        <v>-0.5806820147399947</v>
      </c>
      <c r="AD27" s="106">
        <v>-0.36911695061315036</v>
      </c>
      <c r="AE27" s="106">
        <v>-0.71480038785889222</v>
      </c>
      <c r="AF27" s="106">
        <v>-4.6064548366958391E-2</v>
      </c>
      <c r="AG27" s="106">
        <v>-1.0533403779826418</v>
      </c>
      <c r="AH27" s="84">
        <v>8.0929736463553841</v>
      </c>
      <c r="AI27" s="84">
        <v>-8.489340996924037</v>
      </c>
      <c r="AJ27" s="84">
        <v>-7.1282211689124377</v>
      </c>
      <c r="AK27" s="84">
        <v>-5.3201712815327502</v>
      </c>
      <c r="AL27" s="84">
        <v>8.1428651075995102</v>
      </c>
    </row>
    <row r="28" spans="1:38">
      <c r="A28" s="82" t="s">
        <v>454</v>
      </c>
      <c r="B28" s="84">
        <v>-64.833903310839162</v>
      </c>
      <c r="C28" s="84">
        <v>-11.291628363479504</v>
      </c>
      <c r="D28" s="84">
        <v>-10.021259193738842</v>
      </c>
      <c r="E28" s="84">
        <v>-122.35044950182146</v>
      </c>
      <c r="F28" s="106">
        <v>-27.150429703209056</v>
      </c>
      <c r="G28" s="106">
        <v>170.66886793971906</v>
      </c>
      <c r="H28" s="106">
        <v>92</v>
      </c>
      <c r="I28" s="106">
        <v>-807</v>
      </c>
      <c r="J28" s="106">
        <v>19.032463318635479</v>
      </c>
      <c r="K28" s="106">
        <v>-21.620331391643134</v>
      </c>
      <c r="L28" s="106">
        <v>37.155482883337271</v>
      </c>
      <c r="M28" s="106">
        <v>84.653586458680394</v>
      </c>
      <c r="N28" s="106">
        <v>266.20684087247309</v>
      </c>
      <c r="O28" s="106">
        <v>47.599419447540981</v>
      </c>
      <c r="P28" s="106">
        <v>176.69581124128601</v>
      </c>
      <c r="Q28" s="106">
        <v>-485.3713998419459</v>
      </c>
      <c r="R28" s="106">
        <v>105.10000000000001</v>
      </c>
      <c r="S28" s="106">
        <v>-125.5</v>
      </c>
      <c r="T28" s="106">
        <v>217.3</v>
      </c>
      <c r="U28" s="106">
        <v>-565.79999999999995</v>
      </c>
      <c r="V28" s="106">
        <v>326.83923433511779</v>
      </c>
      <c r="W28" s="106">
        <v>-157.19466863025548</v>
      </c>
      <c r="X28" s="106">
        <v>251.73035919745433</v>
      </c>
      <c r="Y28" s="106">
        <v>-360.94111208854224</v>
      </c>
      <c r="Z28" s="106">
        <v>277.5737089664475</v>
      </c>
      <c r="AA28" s="106">
        <v>-523.26282735865516</v>
      </c>
      <c r="AB28" s="106">
        <v>502.00165687956104</v>
      </c>
      <c r="AC28" s="106">
        <v>405.00066183500974</v>
      </c>
      <c r="AD28" s="106">
        <v>981.69663732996878</v>
      </c>
      <c r="AE28" s="106">
        <v>-291.45937799464707</v>
      </c>
      <c r="AF28" s="106">
        <v>184.76503818775518</v>
      </c>
      <c r="AG28" s="106">
        <v>-995.62948674994959</v>
      </c>
      <c r="AH28" s="84">
        <v>-79.105220817887471</v>
      </c>
      <c r="AI28" s="84">
        <v>996.54569943789306</v>
      </c>
      <c r="AJ28" s="84">
        <v>250.19861403457449</v>
      </c>
      <c r="AK28" s="84">
        <v>-652.98271762359821</v>
      </c>
      <c r="AL28" s="84">
        <v>-96.032978679485524</v>
      </c>
    </row>
    <row r="29" spans="1:38">
      <c r="A29" s="82" t="s">
        <v>455</v>
      </c>
      <c r="B29" s="84">
        <v>-283.7114742435316</v>
      </c>
      <c r="C29" s="84">
        <v>-306.41964533871612</v>
      </c>
      <c r="D29" s="84">
        <v>-68.530710518489286</v>
      </c>
      <c r="E29" s="84">
        <v>-153.2673586751298</v>
      </c>
      <c r="F29" s="106">
        <v>-105.93705033829013</v>
      </c>
      <c r="G29" s="106">
        <v>-247.44612993432168</v>
      </c>
      <c r="H29" s="106">
        <v>-431</v>
      </c>
      <c r="I29" s="106">
        <v>-1677</v>
      </c>
      <c r="J29" s="106">
        <v>-297.52661419473054</v>
      </c>
      <c r="K29" s="106">
        <v>-354.86013139656654</v>
      </c>
      <c r="L29" s="106">
        <v>-414.78930332571622</v>
      </c>
      <c r="M29" s="106">
        <v>-1023.8653664932085</v>
      </c>
      <c r="N29" s="106">
        <v>-557.57504452705621</v>
      </c>
      <c r="O29" s="106">
        <v>-540.79234311964149</v>
      </c>
      <c r="P29" s="106">
        <v>-358.49258068349968</v>
      </c>
      <c r="Q29" s="106">
        <v>-1220.7894307748766</v>
      </c>
      <c r="R29" s="106">
        <v>-305.90000000000003</v>
      </c>
      <c r="S29" s="106">
        <v>-113.30000000000001</v>
      </c>
      <c r="T29" s="106">
        <v>-111.49999999999997</v>
      </c>
      <c r="U29" s="106">
        <v>-973.6</v>
      </c>
      <c r="V29" s="106">
        <v>-370.40262887689988</v>
      </c>
      <c r="W29" s="106">
        <v>-320.41187097941986</v>
      </c>
      <c r="X29" s="106">
        <v>-309.9563262113694</v>
      </c>
      <c r="Y29" s="106">
        <v>-981.43857288588129</v>
      </c>
      <c r="Z29" s="106">
        <v>-294.66249200636287</v>
      </c>
      <c r="AA29" s="106">
        <v>-499.63584140848002</v>
      </c>
      <c r="AB29" s="106">
        <v>19.754885785671235</v>
      </c>
      <c r="AC29" s="106">
        <v>-738.02868601624232</v>
      </c>
      <c r="AD29" s="106">
        <v>500.50727008664933</v>
      </c>
      <c r="AE29" s="106">
        <v>-558.78116940750215</v>
      </c>
      <c r="AF29" s="106">
        <v>-130.54109977132703</v>
      </c>
      <c r="AG29" s="106">
        <v>-1287.7807112347386</v>
      </c>
      <c r="AH29" s="84">
        <v>-752.29444907556501</v>
      </c>
      <c r="AI29" s="84">
        <v>-168.57146588477224</v>
      </c>
      <c r="AJ29" s="84">
        <v>-185.7040080441829</v>
      </c>
      <c r="AK29" s="84">
        <v>-2222.9819751431642</v>
      </c>
      <c r="AL29" s="84">
        <v>-594.84190885338103</v>
      </c>
    </row>
    <row r="30" spans="1:38"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</row>
    <row r="31" spans="1:38"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</row>
    <row r="32" spans="1:38"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</row>
    <row r="33" spans="14:30"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</row>
    <row r="34" spans="14:30"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7" spans="14:30"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</row>
  </sheetData>
  <customSheetViews>
    <customSheetView guid="{8D4EA38E-ED42-44A9-9431-B3D4F6087B53}" scale="49" showPageBreaks="1" printArea="1" hiddenColumns="1" view="pageBreakPreview">
      <pane xSplit="5" ySplit="2" topLeftCell="N3" activePane="bottomRight" state="frozen"/>
      <selection pane="bottomRight" activeCell="AE58" sqref="AE58"/>
      <pageMargins left="0" right="0" top="0" bottom="0" header="0" footer="0"/>
      <pageSetup orientation="portrait" r:id="rId1"/>
    </customSheetView>
    <customSheetView guid="{B6000075-C6E9-470D-8855-6E4C41B43187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2"/>
    </customSheetView>
    <customSheetView guid="{A510ACF3-DF9A-47BB-87AF-862EA6359570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3"/>
    </customSheetView>
    <customSheetView guid="{83D4AEBA-9C92-42A7-8C70-A480F50C01E3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4"/>
    </customSheetView>
    <customSheetView guid="{DC707E39-0569-4FAA-B5FD-B85110680DF5}" scale="85" hiddenColumns="1">
      <pane xSplit="1" ySplit="2" topLeftCell="P3" activePane="bottomRight" state="frozen"/>
      <selection pane="bottomRight" activeCell="AC29" sqref="AC29"/>
      <pageMargins left="0" right="0" top="0" bottom="0" header="0" footer="0"/>
      <pageSetup orientation="portrait" r:id="rId5"/>
    </customSheetView>
    <customSheetView guid="{5B55F06F-38A3-4953-A2E1-A01BECB01CAC}" scale="49" showPageBreaks="1" printArea="1" hiddenColumns="1" view="pageBreakPreview">
      <pane xSplit="1" ySplit="2" topLeftCell="N3" activePane="bottomRight" state="frozen"/>
      <selection pane="bottomRight" activeCell="AE40" sqref="AE40"/>
      <pageMargins left="0" right="0" top="0" bottom="0" header="0" footer="0"/>
      <pageSetup orientation="portrait" r:id="rId6"/>
    </customSheetView>
    <customSheetView guid="{54FD4859-4825-49C8-AF88-E7B792413D64}" scale="49" showPageBreaks="1" printArea="1" hiddenColumns="1" view="pageBreakPreview">
      <pane xSplit="5" ySplit="2" topLeftCell="N3" activePane="bottomRight" state="frozen"/>
      <selection pane="bottomRight" activeCell="AE40" sqref="AE40"/>
      <pageMargins left="0" right="0" top="0" bottom="0" header="0" footer="0"/>
      <pageSetup orientation="portrait" r:id="rId7"/>
    </customSheetView>
  </customSheetViews>
  <mergeCells count="2">
    <mergeCell ref="F1:I1"/>
    <mergeCell ref="B1:E1"/>
  </mergeCells>
  <pageMargins left="0" right="0" top="0" bottom="0" header="0" footer="0"/>
  <pageSetup orientation="portrait"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4">
    <tabColor rgb="FF286A6C"/>
  </sheetPr>
  <dimension ref="B1:L32"/>
  <sheetViews>
    <sheetView zoomScale="114" zoomScaleNormal="115" zoomScaleSheetLayoutView="160" workbookViewId="0">
      <selection activeCell="I12" sqref="I12"/>
    </sheetView>
  </sheetViews>
  <sheetFormatPr defaultColWidth="8.42578125" defaultRowHeight="15"/>
  <cols>
    <col min="1" max="1" width="2.42578125" style="334" customWidth="1"/>
    <col min="2" max="2" width="24.42578125" style="334" bestFit="1" customWidth="1"/>
    <col min="3" max="3" width="6.5703125" style="334" customWidth="1"/>
    <col min="4" max="4" width="6.140625" style="334" customWidth="1"/>
    <col min="5" max="6" width="6.42578125" style="334" customWidth="1"/>
    <col min="7" max="7" width="3" style="334" customWidth="1"/>
    <col min="8" max="8" width="8.42578125" style="334"/>
    <col min="9" max="10" width="9" style="334" bestFit="1" customWidth="1"/>
    <col min="11" max="16384" width="8.42578125" style="334"/>
  </cols>
  <sheetData>
    <row r="1" spans="2:12">
      <c r="B1" s="333" t="s">
        <v>456</v>
      </c>
    </row>
    <row r="2" spans="2:12" ht="5.0999999999999996" customHeight="1"/>
    <row r="3" spans="2:12" ht="18">
      <c r="B3" s="335"/>
      <c r="C3" s="336" t="s">
        <v>492</v>
      </c>
      <c r="D3" s="336" t="s">
        <v>493</v>
      </c>
      <c r="E3" s="336" t="s">
        <v>457</v>
      </c>
      <c r="F3" s="336" t="s">
        <v>458</v>
      </c>
    </row>
    <row r="4" spans="2:12" s="498" customFormat="1">
      <c r="B4" s="491" t="s">
        <v>459</v>
      </c>
      <c r="C4" s="492">
        <v>3720.03</v>
      </c>
      <c r="D4" s="493">
        <v>3013.05</v>
      </c>
      <c r="E4" s="494">
        <v>-19.004685446085112</v>
      </c>
      <c r="F4" s="494">
        <v>-19.004685446085112</v>
      </c>
      <c r="G4" s="495"/>
      <c r="H4" s="495"/>
      <c r="I4" s="496"/>
      <c r="J4" s="496"/>
      <c r="K4" s="497"/>
      <c r="L4" s="497"/>
    </row>
    <row r="5" spans="2:12">
      <c r="B5" s="487" t="s">
        <v>461</v>
      </c>
      <c r="C5" s="499">
        <v>638.13</v>
      </c>
      <c r="D5" s="500">
        <v>929.88</v>
      </c>
      <c r="E5" s="501">
        <v>45.719524234873774</v>
      </c>
      <c r="F5" s="501">
        <v>7.8426786880750958</v>
      </c>
      <c r="G5" s="488"/>
      <c r="H5" s="488"/>
      <c r="I5" s="489"/>
      <c r="J5" s="489"/>
      <c r="K5" s="490"/>
      <c r="L5" s="490"/>
    </row>
    <row r="6" spans="2:12">
      <c r="B6" s="342" t="s">
        <v>470</v>
      </c>
      <c r="C6" s="343">
        <v>23.72</v>
      </c>
      <c r="D6" s="343">
        <v>63.46</v>
      </c>
      <c r="E6" s="344">
        <v>167.53794266441821</v>
      </c>
      <c r="F6" s="344">
        <v>1.068270954804128</v>
      </c>
      <c r="I6" s="340"/>
      <c r="J6" s="340"/>
      <c r="K6" s="341"/>
      <c r="L6" s="341"/>
    </row>
    <row r="7" spans="2:12">
      <c r="B7" s="342" t="s">
        <v>94</v>
      </c>
      <c r="C7" s="343">
        <v>134.47800000000052</v>
      </c>
      <c r="D7" s="343">
        <v>168.10420000000022</v>
      </c>
      <c r="E7" s="344">
        <v>25.004982227575944</v>
      </c>
      <c r="F7" s="344">
        <v>0.90392281782672979</v>
      </c>
      <c r="I7" s="340"/>
      <c r="J7" s="340"/>
      <c r="K7" s="341"/>
      <c r="L7" s="341"/>
    </row>
    <row r="8" spans="2:12">
      <c r="B8" s="342" t="s">
        <v>467</v>
      </c>
      <c r="C8" s="343">
        <v>58.2</v>
      </c>
      <c r="D8" s="343">
        <v>87.47</v>
      </c>
      <c r="E8" s="344">
        <v>50.292096219931267</v>
      </c>
      <c r="F8" s="344">
        <v>0.78682161165366926</v>
      </c>
      <c r="I8" s="340"/>
      <c r="J8" s="340"/>
      <c r="K8" s="341"/>
      <c r="L8" s="341"/>
    </row>
    <row r="9" spans="2:12">
      <c r="B9" s="342" t="s">
        <v>466</v>
      </c>
      <c r="C9" s="343">
        <v>12.34</v>
      </c>
      <c r="D9" s="343">
        <v>19.489999999999998</v>
      </c>
      <c r="E9" s="344">
        <v>57.941653160453789</v>
      </c>
      <c r="F9" s="344">
        <v>0.19220275105308285</v>
      </c>
      <c r="I9" s="340"/>
      <c r="J9" s="340"/>
      <c r="K9" s="341"/>
      <c r="L9" s="341"/>
    </row>
    <row r="10" spans="2:12">
      <c r="B10" s="342" t="s">
        <v>469</v>
      </c>
      <c r="C10" s="343">
        <v>22.89</v>
      </c>
      <c r="D10" s="343">
        <v>26.48</v>
      </c>
      <c r="E10" s="344">
        <v>15.683704674530352</v>
      </c>
      <c r="F10" s="344">
        <v>9.6504598081198267E-2</v>
      </c>
      <c r="I10" s="340"/>
      <c r="J10" s="340"/>
      <c r="K10" s="341"/>
      <c r="L10" s="341"/>
    </row>
    <row r="11" spans="2:12">
      <c r="B11" s="342" t="s">
        <v>463</v>
      </c>
      <c r="C11" s="343">
        <v>29</v>
      </c>
      <c r="D11" s="343">
        <v>20.51</v>
      </c>
      <c r="E11" s="344">
        <v>-29.275862068965509</v>
      </c>
      <c r="F11" s="344">
        <v>-0.22822396593575853</v>
      </c>
      <c r="I11" s="340"/>
      <c r="J11" s="340"/>
      <c r="K11" s="341"/>
      <c r="L11" s="341"/>
    </row>
    <row r="12" spans="2:12">
      <c r="B12" s="342" t="s">
        <v>464</v>
      </c>
      <c r="C12" s="343">
        <v>82.58</v>
      </c>
      <c r="D12" s="343">
        <v>69.069999999999993</v>
      </c>
      <c r="E12" s="344">
        <v>-16.359893436667484</v>
      </c>
      <c r="F12" s="344">
        <v>-0.36316911422757359</v>
      </c>
      <c r="I12" s="340"/>
      <c r="J12" s="340"/>
      <c r="K12" s="341"/>
      <c r="L12" s="341"/>
    </row>
    <row r="13" spans="2:12">
      <c r="B13" s="342" t="s">
        <v>74</v>
      </c>
      <c r="C13" s="345">
        <v>144.5</v>
      </c>
      <c r="D13" s="343">
        <v>128.28</v>
      </c>
      <c r="E13" s="344">
        <v>-11.224913494809686</v>
      </c>
      <c r="F13" s="344">
        <v>-0.43601798910223838</v>
      </c>
      <c r="I13" s="340"/>
      <c r="J13" s="340"/>
      <c r="K13" s="341"/>
      <c r="L13" s="341"/>
    </row>
    <row r="14" spans="2:12">
      <c r="B14" s="342" t="s">
        <v>465</v>
      </c>
      <c r="C14" s="343">
        <v>53.461999999999989</v>
      </c>
      <c r="D14" s="343">
        <v>29.135800000000003</v>
      </c>
      <c r="E14" s="344">
        <v>-45.501851782574519</v>
      </c>
      <c r="F14" s="344">
        <v>-0.65392483393951084</v>
      </c>
      <c r="I14" s="340"/>
      <c r="J14" s="340"/>
      <c r="K14" s="341"/>
      <c r="L14" s="341"/>
    </row>
    <row r="15" spans="2:12">
      <c r="B15" s="342" t="s">
        <v>462</v>
      </c>
      <c r="C15" s="343">
        <v>213.86</v>
      </c>
      <c r="D15" s="343">
        <v>167.31</v>
      </c>
      <c r="E15" s="344">
        <v>-21.766576264846162</v>
      </c>
      <c r="F15" s="344">
        <v>-1.2513339946183233</v>
      </c>
      <c r="I15" s="340"/>
      <c r="J15" s="340"/>
      <c r="K15" s="341"/>
      <c r="L15" s="341"/>
    </row>
    <row r="16" spans="2:12">
      <c r="B16" s="342" t="s">
        <v>468</v>
      </c>
      <c r="C16" s="343">
        <v>93.58</v>
      </c>
      <c r="D16" s="343">
        <v>25.06</v>
      </c>
      <c r="E16" s="344">
        <v>-73.22077366958753</v>
      </c>
      <c r="F16" s="344">
        <v>-1.8419206296723409</v>
      </c>
      <c r="I16" s="340"/>
      <c r="J16" s="340"/>
      <c r="K16" s="341"/>
      <c r="L16" s="341"/>
    </row>
    <row r="17" spans="2:12">
      <c r="B17" s="346" t="s">
        <v>460</v>
      </c>
      <c r="C17" s="347">
        <v>2213.29</v>
      </c>
      <c r="D17" s="347">
        <v>1278.8</v>
      </c>
      <c r="E17" s="348">
        <v>-42.221760365790296</v>
      </c>
      <c r="F17" s="348">
        <v>-25.120496340083275</v>
      </c>
      <c r="I17" s="340"/>
      <c r="J17" s="340"/>
      <c r="K17" s="341"/>
      <c r="L17" s="341"/>
    </row>
    <row r="18" spans="2:12">
      <c r="B18" s="342"/>
      <c r="C18" s="343"/>
      <c r="D18" s="343"/>
      <c r="E18" s="344"/>
      <c r="F18" s="344"/>
    </row>
    <row r="19" spans="2:12">
      <c r="B19" s="333" t="s">
        <v>471</v>
      </c>
      <c r="C19" s="349"/>
      <c r="D19" s="349"/>
      <c r="E19" s="349"/>
      <c r="F19" s="349"/>
    </row>
    <row r="20" spans="2:12" ht="18">
      <c r="B20" s="335"/>
      <c r="C20" s="336" t="str">
        <f>C3</f>
        <v>2024          I</v>
      </c>
      <c r="D20" s="336" t="str">
        <f>D3</f>
        <v>2025             I</v>
      </c>
      <c r="E20" s="336" t="s">
        <v>457</v>
      </c>
      <c r="F20" s="336" t="s">
        <v>458</v>
      </c>
      <c r="K20" s="334" t="s">
        <v>130</v>
      </c>
    </row>
    <row r="21" spans="2:12">
      <c r="B21" s="338" t="s">
        <v>472</v>
      </c>
      <c r="C21" s="337">
        <v>2414.2800000000002</v>
      </c>
      <c r="D21" s="338">
        <v>2547.98</v>
      </c>
      <c r="E21" s="339">
        <v>5.5378829299004284</v>
      </c>
      <c r="F21" s="339">
        <v>5.5378829299004177</v>
      </c>
      <c r="I21" s="340"/>
      <c r="J21" s="340"/>
      <c r="K21" s="350"/>
      <c r="L21" s="341"/>
    </row>
    <row r="22" spans="2:12">
      <c r="B22" s="342" t="s">
        <v>473</v>
      </c>
      <c r="C22" s="343">
        <v>726.18</v>
      </c>
      <c r="D22" s="343">
        <v>892.89</v>
      </c>
      <c r="E22" s="344">
        <v>22.957118069900041</v>
      </c>
      <c r="F22" s="344">
        <v>6.905164272578161</v>
      </c>
      <c r="I22" s="340"/>
      <c r="J22" s="340"/>
      <c r="K22" s="350"/>
      <c r="L22" s="341"/>
    </row>
    <row r="23" spans="2:12">
      <c r="B23" s="351" t="s">
        <v>474</v>
      </c>
      <c r="C23" s="343">
        <v>314.37</v>
      </c>
      <c r="D23" s="343">
        <v>352.86</v>
      </c>
      <c r="E23" s="344">
        <v>12.243534688424473</v>
      </c>
      <c r="F23" s="344">
        <v>1.5942641284358072</v>
      </c>
      <c r="I23" s="340"/>
      <c r="J23" s="340"/>
      <c r="K23" s="350"/>
      <c r="L23" s="341"/>
    </row>
    <row r="24" spans="2:12">
      <c r="B24" s="351" t="s">
        <v>475</v>
      </c>
      <c r="C24" s="343">
        <v>411.8</v>
      </c>
      <c r="D24" s="343">
        <v>540.04999999999995</v>
      </c>
      <c r="E24" s="344">
        <v>31.143759106362289</v>
      </c>
      <c r="F24" s="344">
        <v>5.3121427506337264</v>
      </c>
      <c r="I24" s="340"/>
      <c r="J24" s="340"/>
      <c r="K24" s="350"/>
      <c r="L24" s="341"/>
    </row>
    <row r="25" spans="2:12">
      <c r="B25" s="352" t="s">
        <v>476</v>
      </c>
      <c r="C25" s="343">
        <v>289.20999999999998</v>
      </c>
      <c r="D25" s="343">
        <v>386.42</v>
      </c>
      <c r="E25" s="344">
        <v>33.612254071435999</v>
      </c>
      <c r="F25" s="344">
        <v>4.026459234223041</v>
      </c>
      <c r="I25" s="340"/>
      <c r="J25" s="340"/>
      <c r="K25" s="350"/>
      <c r="L25" s="341"/>
    </row>
    <row r="26" spans="2:12">
      <c r="B26" s="342" t="s">
        <v>477</v>
      </c>
      <c r="C26" s="353">
        <v>905.12</v>
      </c>
      <c r="D26" s="343">
        <v>900.95</v>
      </c>
      <c r="E26" s="344">
        <v>-0.46071239172705836</v>
      </c>
      <c r="F26" s="344">
        <v>-0.17272230230130553</v>
      </c>
      <c r="I26" s="340"/>
      <c r="J26" s="340"/>
      <c r="K26" s="350"/>
      <c r="L26" s="341"/>
    </row>
    <row r="27" spans="2:12">
      <c r="B27" s="342" t="s">
        <v>478</v>
      </c>
      <c r="C27" s="343">
        <v>557.15</v>
      </c>
      <c r="D27" s="343">
        <v>560.29999999999995</v>
      </c>
      <c r="E27" s="344">
        <v>0.56537736695683183</v>
      </c>
      <c r="F27" s="344">
        <v>0.1304736815945117</v>
      </c>
      <c r="I27" s="340"/>
      <c r="J27" s="340"/>
      <c r="K27" s="350"/>
      <c r="L27" s="341"/>
    </row>
    <row r="28" spans="2:12">
      <c r="B28" s="351" t="s">
        <v>479</v>
      </c>
      <c r="C28" s="343">
        <v>337.19</v>
      </c>
      <c r="D28" s="343">
        <v>359.07</v>
      </c>
      <c r="E28" s="344">
        <v>6.4889231590497864</v>
      </c>
      <c r="F28" s="344">
        <v>0.90627433437712246</v>
      </c>
      <c r="I28" s="340"/>
      <c r="J28" s="340"/>
      <c r="K28" s="350"/>
      <c r="L28" s="341"/>
    </row>
    <row r="29" spans="2:12">
      <c r="B29" s="351" t="s">
        <v>480</v>
      </c>
      <c r="C29" s="343">
        <v>219.95999999999998</v>
      </c>
      <c r="D29" s="343">
        <v>201.22999999999996</v>
      </c>
      <c r="E29" s="344">
        <v>-8.5151845790143792</v>
      </c>
      <c r="F29" s="344">
        <v>-0.77580065278261079</v>
      </c>
      <c r="I29" s="340"/>
      <c r="J29" s="340"/>
      <c r="K29" s="350"/>
      <c r="L29" s="341"/>
    </row>
    <row r="30" spans="2:12">
      <c r="B30" s="342" t="s">
        <v>481</v>
      </c>
      <c r="C30" s="343">
        <v>222.03</v>
      </c>
      <c r="D30" s="343">
        <v>188.4</v>
      </c>
      <c r="E30" s="344">
        <v>-15.146601810566141</v>
      </c>
      <c r="F30" s="344">
        <v>-1.3929618768328442</v>
      </c>
      <c r="I30" s="340"/>
      <c r="J30" s="340"/>
      <c r="K30" s="350"/>
      <c r="L30" s="341"/>
    </row>
    <row r="31" spans="2:12">
      <c r="B31" s="346" t="s">
        <v>94</v>
      </c>
      <c r="C31" s="354">
        <v>3.8</v>
      </c>
      <c r="D31" s="354">
        <v>5.44</v>
      </c>
      <c r="E31" s="348">
        <v>43.157894736842131</v>
      </c>
      <c r="F31" s="348">
        <v>6.7929154861905025E-2</v>
      </c>
      <c r="I31" s="340"/>
      <c r="J31" s="340"/>
      <c r="K31" s="350"/>
      <c r="L31" s="341"/>
    </row>
    <row r="32" spans="2:12">
      <c r="C32" s="343"/>
    </row>
  </sheetData>
  <sortState xmlns:xlrd2="http://schemas.microsoft.com/office/spreadsheetml/2017/richdata2" ref="B4:F17">
    <sortCondition descending="1" ref="F6:F17"/>
  </sortState>
  <customSheetViews>
    <customSheetView guid="{8D4EA38E-ED42-44A9-9431-B3D4F6087B53}" scale="160" showPageBreaks="1" view="pageBreakPreview" topLeftCell="A4">
      <selection activeCell="I16" sqref="I16"/>
      <pageMargins left="0" right="0" top="0" bottom="0" header="0" footer="0"/>
    </customSheetView>
    <customSheetView guid="{B6000075-C6E9-470D-8855-6E4C41B43187}" scale="160" showPageBreaks="1" view="pageBreakPreview">
      <selection activeCell="F7" sqref="F7"/>
      <pageMargins left="0" right="0" top="0" bottom="0" header="0" footer="0"/>
    </customSheetView>
    <customSheetView guid="{A510ACF3-DF9A-47BB-87AF-862EA6359570}" scale="160" showPageBreaks="1" view="pageBreakPreview">
      <selection activeCell="F7" sqref="F7"/>
      <pageMargins left="0" right="0" top="0" bottom="0" header="0" footer="0"/>
    </customSheetView>
    <customSheetView guid="{5B55F06F-38A3-4953-A2E1-A01BECB01CAC}" scale="160" showPageBreaks="1" view="pageBreakPreview">
      <selection activeCell="F7" sqref="F7"/>
      <pageMargins left="0" right="0" top="0" bottom="0" header="0" footer="0"/>
    </customSheetView>
    <customSheetView guid="{54FD4859-4825-49C8-AF88-E7B792413D64}" scale="160" showPageBreaks="1" view="pageBreakPreview">
      <selection activeCell="F7" sqref="F7"/>
      <pageMargins left="0" right="0" top="0" bottom="0" header="0" footer="0"/>
    </customSheetView>
  </customSheetViews>
  <pageMargins left="0" right="0" top="0" bottom="0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7" tint="0.39997558519241921"/>
    <pageSetUpPr autoPageBreaks="0"/>
  </sheetPr>
  <dimension ref="A1:BB23"/>
  <sheetViews>
    <sheetView zoomScale="40" zoomScaleNormal="40" workbookViewId="0">
      <pane xSplit="4" ySplit="2" topLeftCell="E3" activePane="bottomRight" state="frozen"/>
      <selection pane="topRight" activeCell="A13" sqref="A13"/>
      <selection pane="bottomLeft" activeCell="A13" sqref="A13"/>
      <selection pane="bottomRight" activeCell="BM13" sqref="BM13"/>
    </sheetView>
  </sheetViews>
  <sheetFormatPr defaultColWidth="8.42578125" defaultRowHeight="15"/>
  <cols>
    <col min="1" max="1" width="6.42578125" style="119" customWidth="1"/>
    <col min="2" max="2" width="4.42578125" style="119" customWidth="1"/>
    <col min="3" max="3" width="6.42578125" style="119" customWidth="1"/>
    <col min="4" max="4" width="3.42578125" style="119" customWidth="1"/>
    <col min="5" max="17" width="11.28515625" style="154" customWidth="1"/>
    <col min="18" max="18" width="11.28515625" style="156" customWidth="1"/>
    <col min="19" max="21" width="11.28515625" style="154" customWidth="1"/>
    <col min="22" max="22" width="13.7109375" style="154" customWidth="1"/>
    <col min="23" max="23" width="11.28515625" style="154" customWidth="1"/>
    <col min="24" max="24" width="21.140625" style="154" bestFit="1" customWidth="1"/>
    <col min="25" max="16384" width="8.42578125" style="119"/>
  </cols>
  <sheetData>
    <row r="1" spans="1:54" s="159" customFormat="1" ht="67.5" customHeight="1">
      <c r="G1" s="568" t="s">
        <v>13</v>
      </c>
      <c r="H1" s="568"/>
      <c r="I1" s="155"/>
      <c r="J1" s="155"/>
      <c r="K1" s="155"/>
      <c r="L1" s="155"/>
      <c r="M1" s="155"/>
      <c r="N1" s="155"/>
      <c r="O1" s="155"/>
      <c r="P1" s="155"/>
      <c r="Q1" s="155"/>
      <c r="R1" s="160"/>
      <c r="S1" s="155"/>
      <c r="T1" s="155"/>
      <c r="U1" s="155"/>
      <c r="V1" s="569" t="s">
        <v>14</v>
      </c>
      <c r="W1" s="569"/>
      <c r="X1" s="569"/>
      <c r="Y1" s="569"/>
      <c r="Z1" s="161"/>
      <c r="AA1" s="161"/>
      <c r="AB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Q1" s="161"/>
      <c r="AR1" s="161"/>
      <c r="AS1" s="161"/>
      <c r="AT1" s="161"/>
      <c r="AU1" s="161"/>
      <c r="AV1" s="161"/>
      <c r="AW1" s="161"/>
      <c r="AY1" s="161"/>
      <c r="AZ1" s="161"/>
      <c r="BA1" s="161"/>
    </row>
    <row r="2" spans="1:54" s="162" customFormat="1" ht="65.25" customHeight="1">
      <c r="E2" s="163" t="s">
        <v>11</v>
      </c>
      <c r="F2" s="163" t="s">
        <v>15</v>
      </c>
      <c r="G2" s="163" t="s">
        <v>16</v>
      </c>
      <c r="H2" s="163" t="s">
        <v>17</v>
      </c>
      <c r="I2" s="163" t="s">
        <v>18</v>
      </c>
      <c r="J2" s="163" t="s">
        <v>19</v>
      </c>
      <c r="K2" s="163"/>
      <c r="L2" s="163"/>
      <c r="M2" s="163"/>
      <c r="N2" s="163"/>
      <c r="O2" s="163"/>
      <c r="P2" s="163"/>
      <c r="Q2" s="163"/>
      <c r="S2" s="163"/>
      <c r="T2" s="163" t="s">
        <v>21</v>
      </c>
      <c r="U2" s="163" t="s">
        <v>22</v>
      </c>
      <c r="V2" s="163" t="s">
        <v>23</v>
      </c>
      <c r="W2" s="163" t="s">
        <v>24</v>
      </c>
      <c r="X2" s="163" t="s">
        <v>25</v>
      </c>
      <c r="Y2" s="163" t="s">
        <v>26</v>
      </c>
      <c r="Z2" s="163" t="s">
        <v>27</v>
      </c>
      <c r="AA2" s="163" t="s">
        <v>28</v>
      </c>
      <c r="AB2" s="163" t="s">
        <v>15</v>
      </c>
      <c r="AG2" s="164"/>
      <c r="AO2" s="164"/>
      <c r="AU2" s="164"/>
      <c r="AV2" s="164"/>
      <c r="AW2" s="164"/>
      <c r="AX2" s="164"/>
      <c r="AY2" s="164"/>
      <c r="AZ2" s="164"/>
      <c r="BA2" s="164"/>
      <c r="BB2" s="164"/>
    </row>
    <row r="3" spans="1:54">
      <c r="A3" s="119">
        <v>2024</v>
      </c>
      <c r="B3" s="119">
        <v>1</v>
      </c>
      <c r="C3" s="119">
        <v>2024</v>
      </c>
      <c r="E3" s="157">
        <v>0.06</v>
      </c>
      <c r="F3" s="157">
        <v>6.7269065608311029E-2</v>
      </c>
      <c r="G3" s="157">
        <v>7.2230110135489634E-2</v>
      </c>
      <c r="H3" s="157">
        <v>7.6900345659198788E-3</v>
      </c>
      <c r="I3" s="157">
        <v>0.04</v>
      </c>
      <c r="J3" s="157">
        <v>0.04</v>
      </c>
      <c r="R3" s="157"/>
      <c r="S3" s="157"/>
      <c r="T3" s="157">
        <v>2.9338196289420033E-3</v>
      </c>
      <c r="U3" s="157">
        <v>1.9325171639908989E-2</v>
      </c>
      <c r="V3" s="157">
        <v>1.1783294578135111E-2</v>
      </c>
      <c r="W3" s="157">
        <v>4.034005251045485E-3</v>
      </c>
      <c r="X3" s="157">
        <v>2.0802932634509833E-4</v>
      </c>
      <c r="Y3" s="157">
        <v>2.4258113446565112E-3</v>
      </c>
      <c r="Z3" s="157">
        <v>1.4568029075441342E-2</v>
      </c>
      <c r="AA3" s="157">
        <v>1.1983734474449703E-2</v>
      </c>
      <c r="AB3" s="157">
        <v>6.7269065608311029E-2</v>
      </c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BA3" s="11"/>
      <c r="BB3" s="11"/>
    </row>
    <row r="4" spans="1:54">
      <c r="B4" s="119">
        <v>2</v>
      </c>
      <c r="D4" s="119">
        <v>2</v>
      </c>
      <c r="E4" s="157">
        <v>0.06</v>
      </c>
      <c r="F4" s="157">
        <v>6.253330338660823E-2</v>
      </c>
      <c r="G4" s="157">
        <v>6.335212472200058E-2</v>
      </c>
      <c r="H4" s="157">
        <v>6.3416169990180293E-3</v>
      </c>
      <c r="I4" s="157">
        <v>0.04</v>
      </c>
      <c r="J4" s="157">
        <v>0.04</v>
      </c>
      <c r="R4" s="157"/>
      <c r="S4" s="157"/>
      <c r="T4" s="157">
        <v>3.3100719380846706E-3</v>
      </c>
      <c r="U4" s="157">
        <v>1.8458406349019737E-2</v>
      </c>
      <c r="V4" s="157">
        <v>1.2094940468211184E-2</v>
      </c>
      <c r="W4" s="157">
        <v>4.1276115049226894E-3</v>
      </c>
      <c r="X4" s="157">
        <v>-1.596889695172226E-3</v>
      </c>
      <c r="Y4" s="157">
        <v>1.7215978314286695E-3</v>
      </c>
      <c r="Z4" s="157">
        <v>1.3266818489050253E-2</v>
      </c>
      <c r="AA4" s="157">
        <v>1.1157067066636361E-2</v>
      </c>
      <c r="AB4" s="157">
        <v>6.253330338660823E-2</v>
      </c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BA4" s="11"/>
      <c r="BB4" s="11"/>
    </row>
    <row r="5" spans="1:54">
      <c r="B5" s="119">
        <v>3</v>
      </c>
      <c r="E5" s="157">
        <v>0.06</v>
      </c>
      <c r="F5" s="157">
        <v>6.1751567081921976E-2</v>
      </c>
      <c r="G5" s="157">
        <v>6.007850140971871E-2</v>
      </c>
      <c r="H5" s="157">
        <v>7.7894670167628632E-3</v>
      </c>
      <c r="I5" s="157">
        <v>0.04</v>
      </c>
      <c r="J5" s="157">
        <v>0.04</v>
      </c>
      <c r="R5" s="157"/>
      <c r="S5" s="157"/>
      <c r="T5" s="157">
        <v>3.0193403450103243E-3</v>
      </c>
      <c r="U5" s="157">
        <v>1.8705663533786492E-2</v>
      </c>
      <c r="V5" s="157">
        <v>1.1680065890533818E-2</v>
      </c>
      <c r="W5" s="157">
        <v>4.0926947913611338E-3</v>
      </c>
      <c r="X5" s="157">
        <v>-1.5864748433787206E-3</v>
      </c>
      <c r="Y5" s="157">
        <v>2.0815693288030279E-3</v>
      </c>
      <c r="Z5" s="157">
        <v>1.4658927122146229E-2</v>
      </c>
      <c r="AA5" s="157">
        <v>9.1082271353453634E-3</v>
      </c>
      <c r="AB5" s="157">
        <v>6.1751567081921976E-2</v>
      </c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BA5" s="11"/>
      <c r="BB5" s="11"/>
    </row>
    <row r="6" spans="1:54">
      <c r="B6" s="119">
        <v>4</v>
      </c>
      <c r="E6" s="157">
        <v>0.06</v>
      </c>
      <c r="F6" s="157">
        <v>5.7153103558935214E-2</v>
      </c>
      <c r="G6" s="157">
        <v>5.1636260815420165E-2</v>
      </c>
      <c r="H6" s="157">
        <v>7.6554363000342907E-3</v>
      </c>
      <c r="I6" s="157">
        <v>0.04</v>
      </c>
      <c r="J6" s="157">
        <v>0.04</v>
      </c>
      <c r="R6" s="157"/>
      <c r="S6" s="157"/>
      <c r="T6" s="157">
        <v>3.3187289656217834E-3</v>
      </c>
      <c r="U6" s="157">
        <v>1.6481285191145365E-2</v>
      </c>
      <c r="V6" s="157">
        <v>1.0779406516007261E-2</v>
      </c>
      <c r="W6" s="157">
        <v>4.0430006804348176E-3</v>
      </c>
      <c r="X6" s="157">
        <v>-6.7997838729929856E-4</v>
      </c>
      <c r="Y6" s="157">
        <v>2.2572291212515907E-3</v>
      </c>
      <c r="Z6" s="157">
        <v>1.3957330814028007E-2</v>
      </c>
      <c r="AA6" s="157">
        <v>7.0050334005318342E-3</v>
      </c>
      <c r="AB6" s="157">
        <v>5.7153103558935214E-2</v>
      </c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BA6" s="11"/>
      <c r="BB6" s="11"/>
    </row>
    <row r="7" spans="1:54">
      <c r="B7" s="119">
        <v>5</v>
      </c>
      <c r="D7" s="119">
        <v>5</v>
      </c>
      <c r="E7" s="157">
        <v>0.06</v>
      </c>
      <c r="F7" s="157">
        <v>5.1251214332863171E-2</v>
      </c>
      <c r="G7" s="157">
        <v>4.6970850342257009E-2</v>
      </c>
      <c r="H7" s="157">
        <v>5.3999883472009014E-3</v>
      </c>
      <c r="I7" s="157">
        <v>0.04</v>
      </c>
      <c r="J7" s="157">
        <v>0.04</v>
      </c>
      <c r="R7" s="157"/>
      <c r="S7" s="157"/>
      <c r="T7" s="157">
        <v>3.1572014891564294E-3</v>
      </c>
      <c r="U7" s="157">
        <v>1.5877673249489486E-2</v>
      </c>
      <c r="V7" s="157">
        <v>1.0018820904073402E-2</v>
      </c>
      <c r="W7" s="157">
        <v>3.9988356931849253E-3</v>
      </c>
      <c r="X7" s="157">
        <v>-5.045486225690129E-4</v>
      </c>
      <c r="Y7" s="157">
        <v>1.6056696978704664E-3</v>
      </c>
      <c r="Z7" s="157">
        <v>1.2397617906774313E-2</v>
      </c>
      <c r="AA7" s="157">
        <v>4.7082523259225914E-3</v>
      </c>
      <c r="AB7" s="157">
        <v>5.1251214332863171E-2</v>
      </c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BA7" s="11"/>
      <c r="BB7" s="11"/>
    </row>
    <row r="8" spans="1:54">
      <c r="B8" s="119">
        <v>6</v>
      </c>
      <c r="E8" s="157">
        <v>0.06</v>
      </c>
      <c r="F8" s="157">
        <v>4.5770782943389099E-2</v>
      </c>
      <c r="G8" s="157">
        <v>3.9748303302413301E-2</v>
      </c>
      <c r="H8" s="157">
        <v>3.1720350672206354E-3</v>
      </c>
      <c r="I8" s="157">
        <v>0.04</v>
      </c>
      <c r="J8" s="157">
        <v>0.04</v>
      </c>
      <c r="R8" s="157"/>
      <c r="S8" s="157"/>
      <c r="T8" s="157">
        <v>3.1586579426724471E-3</v>
      </c>
      <c r="U8" s="157">
        <v>1.4889712056177454E-2</v>
      </c>
      <c r="V8" s="157">
        <v>1.10147753634749E-2</v>
      </c>
      <c r="W8" s="157">
        <v>3.9654103575268336E-3</v>
      </c>
      <c r="X8" s="157">
        <v>-5.003312182145556E-4</v>
      </c>
      <c r="Y8" s="157">
        <v>1.6659494923195513E-3</v>
      </c>
      <c r="Z8" s="157">
        <v>1.2407369165390718E-2</v>
      </c>
      <c r="AA8" s="157">
        <v>-8.2438826307143064E-4</v>
      </c>
      <c r="AB8" s="157">
        <v>4.5770782943389099E-2</v>
      </c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BA8" s="11"/>
      <c r="BB8" s="11"/>
    </row>
    <row r="9" spans="1:54">
      <c r="B9" s="119">
        <v>7</v>
      </c>
      <c r="E9" s="157">
        <v>0.06</v>
      </c>
      <c r="F9" s="157">
        <v>5.0884687060300138E-2</v>
      </c>
      <c r="G9" s="157">
        <v>4.4096555517565861E-2</v>
      </c>
      <c r="H9" s="157">
        <v>2.9299005853733462E-4</v>
      </c>
      <c r="I9" s="157">
        <v>0.04</v>
      </c>
      <c r="J9" s="157">
        <v>0.04</v>
      </c>
      <c r="R9" s="157"/>
      <c r="S9" s="157"/>
      <c r="T9" s="157">
        <v>3.0996760497213737E-3</v>
      </c>
      <c r="U9" s="157">
        <v>1.5934539898273477E-2</v>
      </c>
      <c r="V9" s="157">
        <v>1.2860069942650737E-2</v>
      </c>
      <c r="W9" s="157">
        <v>4.1553680787253565E-3</v>
      </c>
      <c r="X9" s="157">
        <v>-6.3003430499277487E-4</v>
      </c>
      <c r="Y9" s="157">
        <v>2.1239928567124778E-3</v>
      </c>
      <c r="Z9" s="157">
        <v>1.2093117860049161E-2</v>
      </c>
      <c r="AA9" s="157">
        <v>1.2576435257869577E-3</v>
      </c>
      <c r="AB9" s="157">
        <v>5.0884687060300138E-2</v>
      </c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BA9" s="11"/>
      <c r="BB9" s="11"/>
    </row>
    <row r="10" spans="1:54">
      <c r="B10" s="119">
        <v>8</v>
      </c>
      <c r="D10" s="119">
        <v>8</v>
      </c>
      <c r="E10" s="157">
        <v>0.06</v>
      </c>
      <c r="F10" s="157">
        <v>6.1323016556556142E-2</v>
      </c>
      <c r="G10" s="157">
        <v>5.7585164916863496E-2</v>
      </c>
      <c r="H10" s="157">
        <v>9.4348763415792458E-3</v>
      </c>
      <c r="I10" s="157">
        <v>0.04</v>
      </c>
      <c r="J10" s="157">
        <v>0.04</v>
      </c>
      <c r="R10" s="157"/>
      <c r="S10" s="157"/>
      <c r="T10" s="157">
        <v>3.4095733883296193E-3</v>
      </c>
      <c r="U10" s="157">
        <v>1.7827909528785386E-2</v>
      </c>
      <c r="V10" s="157">
        <v>1.6130182591639595E-2</v>
      </c>
      <c r="W10" s="157">
        <v>4.9812722095457151E-3</v>
      </c>
      <c r="X10" s="157">
        <v>-6.3329727903032164E-4</v>
      </c>
      <c r="Y10" s="157">
        <v>1.5122170912210196E-3</v>
      </c>
      <c r="Z10" s="157">
        <v>1.0000655746100396E-2</v>
      </c>
      <c r="AA10" s="157">
        <v>8.1102085764662851E-3</v>
      </c>
      <c r="AB10" s="157">
        <v>6.1323016556556142E-2</v>
      </c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BA10" s="11"/>
      <c r="BB10" s="11"/>
    </row>
    <row r="11" spans="1:54">
      <c r="B11" s="119">
        <v>9</v>
      </c>
      <c r="E11" s="157">
        <v>0.06</v>
      </c>
      <c r="F11" s="157">
        <v>6.3308182975802207E-2</v>
      </c>
      <c r="G11" s="157">
        <v>5.9908001168826663E-2</v>
      </c>
      <c r="H11" s="157">
        <v>4.2410758721800335E-5</v>
      </c>
      <c r="I11" s="157">
        <v>0.04</v>
      </c>
      <c r="J11" s="157">
        <v>0.04</v>
      </c>
      <c r="R11" s="157"/>
      <c r="S11" s="157"/>
      <c r="T11" s="157">
        <v>4.104640024958829E-3</v>
      </c>
      <c r="U11" s="157">
        <v>2.0014987171891433E-2</v>
      </c>
      <c r="V11" s="157">
        <v>1.5929128446610805E-2</v>
      </c>
      <c r="W11" s="157">
        <v>4.9962091645210103E-3</v>
      </c>
      <c r="X11" s="157">
        <v>-2.0891004426054744E-3</v>
      </c>
      <c r="Y11" s="157">
        <v>1.9297415069280104E-3</v>
      </c>
      <c r="Z11" s="157">
        <v>8.558200572407422E-3</v>
      </c>
      <c r="AA11" s="157">
        <v>9.8817634535862797E-3</v>
      </c>
      <c r="AB11" s="157">
        <v>6.3308182975802207E-2</v>
      </c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BA11" s="11"/>
      <c r="BB11" s="11"/>
    </row>
    <row r="12" spans="1:54">
      <c r="B12" s="119">
        <v>10</v>
      </c>
      <c r="E12" s="157">
        <v>0.06</v>
      </c>
      <c r="F12" s="157">
        <v>6.5728635877843944E-2</v>
      </c>
      <c r="G12" s="157">
        <v>6.3915015791770946E-2</v>
      </c>
      <c r="H12" s="157">
        <v>5.0433567859229367E-3</v>
      </c>
      <c r="I12" s="157">
        <v>0.04</v>
      </c>
      <c r="J12" s="157">
        <v>0.04</v>
      </c>
      <c r="R12" s="157"/>
      <c r="S12" s="157"/>
      <c r="T12" s="157">
        <v>4.3815648541706848E-3</v>
      </c>
      <c r="U12" s="157">
        <v>2.1949403346515375E-2</v>
      </c>
      <c r="V12" s="157">
        <v>1.7304995842727204E-2</v>
      </c>
      <c r="W12" s="157">
        <v>5.0797784985956301E-3</v>
      </c>
      <c r="X12" s="157">
        <v>-3.1617694754833316E-3</v>
      </c>
      <c r="Y12" s="157">
        <v>1.5297895065240015E-3</v>
      </c>
      <c r="Z12" s="157">
        <v>7.660963532605757E-3</v>
      </c>
      <c r="AA12" s="157">
        <v>1.1000486300264376E-2</v>
      </c>
      <c r="AB12" s="157">
        <v>6.5728635877843944E-2</v>
      </c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BA12" s="11"/>
      <c r="BB12" s="11"/>
    </row>
    <row r="13" spans="1:54">
      <c r="B13" s="119">
        <v>11</v>
      </c>
      <c r="D13" s="119">
        <v>11</v>
      </c>
      <c r="E13" s="157">
        <v>0.06</v>
      </c>
      <c r="F13" s="157">
        <v>7.4048274610996723E-2</v>
      </c>
      <c r="G13" s="157">
        <v>7.1430601034489394E-2</v>
      </c>
      <c r="H13" s="157">
        <v>1.5619024007534899E-2</v>
      </c>
      <c r="I13" s="157">
        <v>0.04</v>
      </c>
      <c r="J13" s="157">
        <v>0.04</v>
      </c>
      <c r="R13" s="157"/>
      <c r="S13" s="157"/>
      <c r="T13" s="157">
        <v>4.0612425269199405E-3</v>
      </c>
      <c r="U13" s="157">
        <v>2.1563853125081751E-2</v>
      </c>
      <c r="V13" s="157">
        <v>1.7088641185620045E-2</v>
      </c>
      <c r="W13" s="157">
        <v>1.6531367225931869E-2</v>
      </c>
      <c r="X13" s="157">
        <v>-4.6134111770434558E-3</v>
      </c>
      <c r="Y13" s="157">
        <v>1.9084043788100897E-3</v>
      </c>
      <c r="Z13" s="157">
        <v>6.2521972414496417E-3</v>
      </c>
      <c r="AA13" s="157">
        <v>1.126601178506919E-2</v>
      </c>
      <c r="AB13" s="157">
        <v>7.4048274610996723E-2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BA13" s="11"/>
      <c r="BB13" s="11"/>
    </row>
    <row r="14" spans="1:54">
      <c r="B14" s="119">
        <v>12</v>
      </c>
      <c r="E14" s="157">
        <v>0.06</v>
      </c>
      <c r="F14" s="157">
        <v>8.3591145348808293E-2</v>
      </c>
      <c r="G14" s="157">
        <v>8.3101455312191375E-2</v>
      </c>
      <c r="H14" s="157">
        <v>1.217898592373845E-2</v>
      </c>
      <c r="I14" s="157">
        <v>0.04</v>
      </c>
      <c r="J14" s="157">
        <v>0.04</v>
      </c>
      <c r="R14" s="157"/>
      <c r="S14" s="157"/>
      <c r="T14" s="157">
        <v>4.5219789939363536E-3</v>
      </c>
      <c r="U14" s="157">
        <v>2.5323949272082154E-2</v>
      </c>
      <c r="V14" s="157">
        <v>1.8562871481930421E-2</v>
      </c>
      <c r="W14" s="157">
        <v>1.6412623483663954E-2</v>
      </c>
      <c r="X14" s="157">
        <v>-4.5631859160260345E-3</v>
      </c>
      <c r="Y14" s="157">
        <v>2.0277030783784219E-3</v>
      </c>
      <c r="Z14" s="157">
        <v>7.7530612377271447E-3</v>
      </c>
      <c r="AA14" s="157">
        <v>1.3559212056778472E-2</v>
      </c>
      <c r="AB14" s="157">
        <v>8.3591145348808293E-2</v>
      </c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BA14" s="11"/>
      <c r="BB14" s="11"/>
    </row>
    <row r="15" spans="1:54">
      <c r="A15" s="119">
        <v>2025</v>
      </c>
      <c r="B15" s="119">
        <v>1</v>
      </c>
      <c r="C15" s="119">
        <v>2025</v>
      </c>
      <c r="E15" s="157">
        <v>0.06</v>
      </c>
      <c r="F15" s="157">
        <v>8.7129663773040988E-2</v>
      </c>
      <c r="G15" s="157">
        <v>8.8301715721510243E-2</v>
      </c>
      <c r="H15" s="157">
        <v>1.0973623361790752E-2</v>
      </c>
      <c r="I15" s="157">
        <v>0.04</v>
      </c>
      <c r="J15" s="157">
        <v>0.04</v>
      </c>
      <c r="R15" s="157"/>
      <c r="S15" s="157"/>
      <c r="T15" s="157">
        <v>5.2651434586789905E-3</v>
      </c>
      <c r="U15" s="157">
        <v>2.5475747450448071E-2</v>
      </c>
      <c r="V15" s="157">
        <v>2.0308714932689438E-2</v>
      </c>
      <c r="W15" s="157">
        <v>1.6060177218505268E-2</v>
      </c>
      <c r="X15" s="157">
        <v>-4.5355479956946934E-3</v>
      </c>
      <c r="Y15" s="157">
        <v>1.8925397011363707E-3</v>
      </c>
      <c r="Z15" s="157">
        <v>6.9876581987490007E-3</v>
      </c>
      <c r="AA15" s="157">
        <v>1.567514211589361E-2</v>
      </c>
      <c r="AB15" s="157">
        <v>8.7112191125068739E-2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BA15" s="11"/>
      <c r="BB15" s="11"/>
    </row>
    <row r="16" spans="1:54">
      <c r="B16" s="119">
        <v>2</v>
      </c>
      <c r="D16" s="119">
        <v>2</v>
      </c>
      <c r="E16" s="157">
        <v>0.06</v>
      </c>
      <c r="F16" s="157">
        <v>9.5688087673903688E-2</v>
      </c>
      <c r="G16" s="157">
        <v>0.10326470390743725</v>
      </c>
      <c r="H16" s="157">
        <v>1.4276879734319348E-2</v>
      </c>
      <c r="I16" s="157">
        <v>0.04</v>
      </c>
      <c r="J16" s="157">
        <v>0.04</v>
      </c>
      <c r="R16" s="157"/>
      <c r="S16" s="157"/>
      <c r="T16" s="157">
        <v>5.3279505092393075E-3</v>
      </c>
      <c r="U16" s="157">
        <v>2.6789906262461395E-2</v>
      </c>
      <c r="V16" s="157">
        <v>2.1761063875062776E-2</v>
      </c>
      <c r="W16" s="157">
        <v>1.9281809266317014E-2</v>
      </c>
      <c r="X16" s="157">
        <v>-2.9903326140233374E-3</v>
      </c>
      <c r="Y16" s="157">
        <v>2.4331585826379001E-3</v>
      </c>
      <c r="Z16" s="157">
        <v>6.7522487450401335E-3</v>
      </c>
      <c r="AA16" s="157">
        <v>1.6332283047168276E-2</v>
      </c>
      <c r="AB16" s="157">
        <v>9.5688087673903688E-2</v>
      </c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BA16" s="11"/>
      <c r="BB16" s="11"/>
    </row>
    <row r="17" spans="2:54">
      <c r="B17" s="119">
        <v>3</v>
      </c>
      <c r="E17" s="157">
        <v>0.06</v>
      </c>
      <c r="F17" s="157">
        <v>9.1020943294784384E-2</v>
      </c>
      <c r="G17" s="157">
        <v>0.10141728672527606</v>
      </c>
      <c r="H17" s="157">
        <v>3.498831606808972E-3</v>
      </c>
      <c r="I17" s="157">
        <v>0.04</v>
      </c>
      <c r="J17" s="157">
        <v>0.04</v>
      </c>
      <c r="R17" s="157"/>
      <c r="S17" s="157"/>
      <c r="T17" s="157">
        <v>5.4764812138317588E-3</v>
      </c>
      <c r="U17" s="157">
        <v>2.5429987371980226E-2</v>
      </c>
      <c r="V17" s="157">
        <v>2.1109949992090066E-2</v>
      </c>
      <c r="W17" s="157">
        <v>1.9132735108486672E-2</v>
      </c>
      <c r="X17" s="157">
        <v>-2.9642996004770033E-3</v>
      </c>
      <c r="Y17" s="157">
        <v>2.0970320576223348E-3</v>
      </c>
      <c r="Z17" s="157">
        <v>5.0197433355396266E-3</v>
      </c>
      <c r="AA17" s="157">
        <v>1.5719313815710234E-2</v>
      </c>
      <c r="AB17" s="157">
        <v>9.1020943294784384E-2</v>
      </c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BA17" s="11"/>
      <c r="BB17" s="11"/>
    </row>
    <row r="18" spans="2:54">
      <c r="B18" s="119">
        <v>4</v>
      </c>
      <c r="E18" s="157">
        <v>0.06</v>
      </c>
      <c r="F18" s="157">
        <v>8.6334765918372636E-2</v>
      </c>
      <c r="G18" s="157">
        <v>9.8405398091202301E-2</v>
      </c>
      <c r="H18" s="157">
        <v>3.3318434306819356E-3</v>
      </c>
      <c r="I18" s="157">
        <v>0.04</v>
      </c>
      <c r="J18" s="157">
        <v>0.04</v>
      </c>
      <c r="R18" s="157"/>
      <c r="S18" s="157"/>
      <c r="T18" s="157">
        <v>4.973467437193858E-3</v>
      </c>
      <c r="U18" s="157">
        <v>2.4064017291573075E-2</v>
      </c>
      <c r="V18" s="157">
        <v>2.1985590373075611E-2</v>
      </c>
      <c r="W18" s="157">
        <v>1.8988248370898093E-2</v>
      </c>
      <c r="X18" s="157">
        <v>-2.8737633958160732E-3</v>
      </c>
      <c r="Y18" s="157">
        <v>1.6494329145454493E-3</v>
      </c>
      <c r="Z18" s="157">
        <v>4.4289466876114413E-3</v>
      </c>
      <c r="AA18" s="157">
        <v>1.311882623929096E-2</v>
      </c>
      <c r="AB18" s="157">
        <v>8.6334765918372636E-2</v>
      </c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BA18" s="11"/>
      <c r="BB18" s="11"/>
    </row>
    <row r="19" spans="2:54">
      <c r="B19" s="119">
        <v>5</v>
      </c>
      <c r="D19" s="119">
        <v>5</v>
      </c>
      <c r="E19" s="157">
        <v>0.06</v>
      </c>
      <c r="F19" s="157">
        <v>8.2803589306901015E-2</v>
      </c>
      <c r="G19" s="157">
        <v>9.4046578091024902E-2</v>
      </c>
      <c r="H19" s="157">
        <v>2.1337796789380192E-3</v>
      </c>
      <c r="I19" s="157">
        <v>0.04</v>
      </c>
      <c r="J19" s="157">
        <v>0.04</v>
      </c>
      <c r="R19" s="157"/>
      <c r="S19" s="157"/>
      <c r="T19" s="157">
        <v>5.3050821657054598E-3</v>
      </c>
      <c r="U19" s="157">
        <v>2.201877792947907E-2</v>
      </c>
      <c r="V19" s="157">
        <v>2.2217244433703185E-2</v>
      </c>
      <c r="W19" s="157">
        <v>1.9128975202134791E-2</v>
      </c>
      <c r="X19" s="157">
        <v>-1.5916428252517303E-3</v>
      </c>
      <c r="Y19" s="157">
        <v>2.6626830837046872E-3</v>
      </c>
      <c r="Z19" s="157">
        <v>4.7714059104209949E-3</v>
      </c>
      <c r="AA19" s="157">
        <v>8.2910634070044956E-3</v>
      </c>
      <c r="AB19" s="157">
        <v>8.2803589306901015E-2</v>
      </c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BA19" s="11"/>
      <c r="BB19" s="11"/>
    </row>
    <row r="20" spans="2:54">
      <c r="E20" s="157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BA20" s="11"/>
      <c r="BB20" s="11"/>
    </row>
    <row r="21" spans="2:54">
      <c r="E21" s="157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BA21" s="11"/>
      <c r="BB21" s="11"/>
    </row>
    <row r="22" spans="2:54">
      <c r="E22" s="157"/>
      <c r="F22" s="157"/>
      <c r="G22" s="157"/>
      <c r="H22" s="157"/>
      <c r="I22" s="157"/>
      <c r="J22" s="157"/>
      <c r="R22" s="157"/>
      <c r="S22" s="157"/>
      <c r="T22" s="157"/>
      <c r="U22" s="157"/>
      <c r="V22" s="158"/>
      <c r="W22" s="157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BA22" s="11"/>
      <c r="BB22" s="11"/>
    </row>
    <row r="23" spans="2:54">
      <c r="E23" s="157"/>
      <c r="F23" s="157"/>
      <c r="G23" s="157"/>
      <c r="H23" s="157"/>
      <c r="I23" s="157"/>
      <c r="J23" s="157"/>
      <c r="R23" s="157"/>
      <c r="S23" s="157"/>
      <c r="T23" s="157"/>
      <c r="U23" s="157"/>
      <c r="V23" s="157"/>
      <c r="W23" s="157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20"/>
      <c r="AZ23" s="11"/>
      <c r="BB23" s="11"/>
    </row>
  </sheetData>
  <mergeCells count="2">
    <mergeCell ref="G1:H1"/>
    <mergeCell ref="V1:Y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364E7-A7FC-49AE-8A2D-286D77B55A18}">
  <sheetPr>
    <tabColor theme="7" tint="0.39997558519241921"/>
  </sheetPr>
  <dimension ref="A1:Q2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X15" sqref="X15"/>
    </sheetView>
  </sheetViews>
  <sheetFormatPr defaultColWidth="8.85546875" defaultRowHeight="15"/>
  <cols>
    <col min="1" max="1" width="29" style="331" bestFit="1" customWidth="1"/>
    <col min="2" max="16384" width="8.85546875" style="331"/>
  </cols>
  <sheetData>
    <row r="1" spans="1:17">
      <c r="B1" s="331">
        <v>2024</v>
      </c>
      <c r="F1" s="331">
        <v>2025</v>
      </c>
      <c r="J1" s="331">
        <v>2026</v>
      </c>
      <c r="N1" s="331">
        <v>2027</v>
      </c>
    </row>
    <row r="2" spans="1:17">
      <c r="B2" s="331" t="s">
        <v>4</v>
      </c>
      <c r="C2" s="331" t="s">
        <v>1</v>
      </c>
      <c r="D2" s="331" t="s">
        <v>2</v>
      </c>
      <c r="E2" s="331" t="s">
        <v>3</v>
      </c>
      <c r="F2" s="331" t="s">
        <v>4</v>
      </c>
      <c r="G2" s="331" t="s">
        <v>1</v>
      </c>
      <c r="H2" s="331" t="s">
        <v>2</v>
      </c>
      <c r="I2" s="331" t="s">
        <v>3</v>
      </c>
      <c r="J2" s="331" t="s">
        <v>4</v>
      </c>
      <c r="K2" s="331" t="s">
        <v>1</v>
      </c>
      <c r="L2" s="331" t="s">
        <v>2</v>
      </c>
      <c r="M2" s="331" t="s">
        <v>3</v>
      </c>
      <c r="N2" s="331" t="s">
        <v>4</v>
      </c>
      <c r="O2" s="331" t="s">
        <v>1</v>
      </c>
      <c r="P2" s="331" t="s">
        <v>2</v>
      </c>
      <c r="Q2" s="331" t="s">
        <v>3</v>
      </c>
    </row>
    <row r="3" spans="1:17">
      <c r="A3" s="331" t="s">
        <v>29</v>
      </c>
      <c r="B3" s="532">
        <v>6.5191244199999998E-2</v>
      </c>
      <c r="C3" s="532">
        <v>4.6125706900000001E-2</v>
      </c>
      <c r="D3" s="532">
        <v>5.3849710899999993E-2</v>
      </c>
      <c r="E3" s="532">
        <v>7.2850494200000004E-2</v>
      </c>
      <c r="F3" s="532">
        <v>9.7528718299999997E-2</v>
      </c>
      <c r="G3" s="532">
        <v>7.8232321100000002E-2</v>
      </c>
      <c r="H3" s="532">
        <v>5.9400789699999998E-2</v>
      </c>
      <c r="I3" s="532">
        <v>2.8930095800000003E-2</v>
      </c>
      <c r="J3" s="532">
        <v>4.9443551500000238E-4</v>
      </c>
      <c r="K3" s="532">
        <v>-4.8924782800000011E-3</v>
      </c>
      <c r="L3" s="532">
        <v>-1.68068951E-2</v>
      </c>
      <c r="M3" s="532">
        <v>-2.6994392599999997E-2</v>
      </c>
      <c r="N3" s="532">
        <v>-3.3807518299999999E-2</v>
      </c>
      <c r="O3" s="532">
        <v>-3.9485805900000004E-2</v>
      </c>
      <c r="P3" s="532">
        <v>-4.4989585200000001E-2</v>
      </c>
      <c r="Q3" s="532">
        <v>-4.9663631199999995E-2</v>
      </c>
    </row>
    <row r="4" spans="1:17">
      <c r="B4" s="532">
        <v>0</v>
      </c>
      <c r="C4" s="532">
        <v>0</v>
      </c>
      <c r="D4" s="532">
        <v>0</v>
      </c>
      <c r="E4" s="532">
        <v>0</v>
      </c>
      <c r="F4" s="532">
        <v>0</v>
      </c>
      <c r="G4" s="532">
        <v>1.0497490900000003E-2</v>
      </c>
      <c r="H4" s="532">
        <v>1.9947347700000007E-2</v>
      </c>
      <c r="I4" s="532">
        <v>2.9266160999999995E-2</v>
      </c>
      <c r="J4" s="532">
        <v>3.8091854184999996E-2</v>
      </c>
      <c r="K4" s="532">
        <v>4.2890449980000002E-2</v>
      </c>
      <c r="L4" s="532">
        <v>4.5133574900000001E-2</v>
      </c>
      <c r="M4" s="532">
        <v>4.6154696699999997E-2</v>
      </c>
      <c r="N4" s="532">
        <v>4.6666361099999998E-2</v>
      </c>
      <c r="O4" s="532">
        <v>4.6849562829999997E-2</v>
      </c>
      <c r="P4" s="532">
        <v>4.6827286570000001E-2</v>
      </c>
      <c r="Q4" s="532">
        <v>4.6730670989999987E-2</v>
      </c>
    </row>
    <row r="5" spans="1:17">
      <c r="B5" s="532">
        <v>0</v>
      </c>
      <c r="C5" s="532">
        <v>0</v>
      </c>
      <c r="D5" s="532">
        <v>0</v>
      </c>
      <c r="E5" s="532">
        <v>0</v>
      </c>
      <c r="F5" s="532">
        <v>0</v>
      </c>
      <c r="G5" s="532">
        <v>6.0088782999999923E-3</v>
      </c>
      <c r="H5" s="532">
        <v>1.1498536899999997E-2</v>
      </c>
      <c r="I5" s="532">
        <v>1.6994797300000003E-2</v>
      </c>
      <c r="J5" s="532">
        <v>2.2281699800000006E-2</v>
      </c>
      <c r="K5" s="532">
        <v>2.5183580500000004E-2</v>
      </c>
      <c r="L5" s="532">
        <v>2.65563121E-2</v>
      </c>
      <c r="M5" s="532">
        <v>2.7188175499999998E-2</v>
      </c>
      <c r="N5" s="532">
        <v>2.7507297899999998E-2</v>
      </c>
      <c r="O5" s="532">
        <v>2.7625088169999999E-2</v>
      </c>
      <c r="P5" s="532">
        <v>2.761725533E-2</v>
      </c>
      <c r="Q5" s="532">
        <v>2.756313791E-2</v>
      </c>
    </row>
    <row r="6" spans="1:17">
      <c r="B6" s="532">
        <v>0</v>
      </c>
      <c r="C6" s="532">
        <v>0</v>
      </c>
      <c r="D6" s="532">
        <v>0</v>
      </c>
      <c r="E6" s="532">
        <v>0</v>
      </c>
      <c r="F6" s="532">
        <v>0</v>
      </c>
      <c r="G6" s="532">
        <v>5.0999847000000043E-3</v>
      </c>
      <c r="H6" s="532">
        <v>9.8052136999999956E-3</v>
      </c>
      <c r="I6" s="532">
        <v>1.4563542299999996E-2</v>
      </c>
      <c r="J6" s="532">
        <v>1.9187511900000002E-2</v>
      </c>
      <c r="K6" s="532">
        <v>2.1741353699999993E-2</v>
      </c>
      <c r="L6" s="532">
        <v>2.2958701999999991E-2</v>
      </c>
      <c r="M6" s="532">
        <v>2.3522947900000001E-2</v>
      </c>
      <c r="N6" s="532">
        <v>2.3809337E-2</v>
      </c>
      <c r="O6" s="532">
        <v>2.3916975200000003E-2</v>
      </c>
      <c r="P6" s="532">
        <v>2.3913264700000002E-2</v>
      </c>
      <c r="Q6" s="532">
        <v>2.3868080400000002E-2</v>
      </c>
    </row>
    <row r="7" spans="1:17">
      <c r="B7" s="532">
        <v>0</v>
      </c>
      <c r="C7" s="532">
        <v>0</v>
      </c>
      <c r="D7" s="532">
        <v>0</v>
      </c>
      <c r="E7" s="532">
        <v>0</v>
      </c>
      <c r="F7" s="532">
        <v>0</v>
      </c>
      <c r="G7" s="532">
        <v>5.1237360000000029E-3</v>
      </c>
      <c r="H7" s="532">
        <v>9.8933509999999947E-3</v>
      </c>
      <c r="I7" s="532">
        <v>1.4760790600000004E-2</v>
      </c>
      <c r="J7" s="532">
        <v>1.9534543599999996E-2</v>
      </c>
      <c r="K7" s="532">
        <v>2.2185947099999992E-2</v>
      </c>
      <c r="L7" s="532">
        <v>2.3458366100000003E-2</v>
      </c>
      <c r="M7" s="532">
        <v>2.4051782999999993E-2</v>
      </c>
      <c r="N7" s="532">
        <v>2.4354219800000007E-2</v>
      </c>
      <c r="O7" s="532">
        <v>2.44696597E-2</v>
      </c>
      <c r="P7" s="532">
        <v>2.4468758899999998E-2</v>
      </c>
      <c r="Q7" s="532">
        <v>2.4424055699999999E-2</v>
      </c>
    </row>
    <row r="8" spans="1:17">
      <c r="B8" s="532">
        <v>0</v>
      </c>
      <c r="C8" s="532">
        <v>0</v>
      </c>
      <c r="D8" s="532">
        <v>0</v>
      </c>
      <c r="E8" s="532">
        <v>0</v>
      </c>
      <c r="F8" s="532">
        <v>0</v>
      </c>
      <c r="G8" s="532">
        <v>6.0984689999999953E-3</v>
      </c>
      <c r="H8" s="532">
        <v>1.1830885999999999E-2</v>
      </c>
      <c r="I8" s="532">
        <v>1.7738690000000001E-2</v>
      </c>
      <c r="J8" s="532">
        <v>2.359046699999999E-2</v>
      </c>
      <c r="K8" s="532">
        <v>2.6860327000000003E-2</v>
      </c>
      <c r="L8" s="532">
        <v>2.8440833999999998E-2</v>
      </c>
      <c r="M8" s="532">
        <v>2.9182628500000002E-2</v>
      </c>
      <c r="N8" s="532">
        <v>2.9562372500000003E-2</v>
      </c>
      <c r="O8" s="532">
        <v>2.9709569000000005E-2</v>
      </c>
      <c r="P8" s="532">
        <v>2.9712296700000002E-2</v>
      </c>
      <c r="Q8" s="532">
        <v>2.9660097199999999E-2</v>
      </c>
    </row>
    <row r="9" spans="1:17">
      <c r="B9" s="532">
        <v>0</v>
      </c>
      <c r="C9" s="532">
        <v>0</v>
      </c>
      <c r="D9" s="532">
        <v>0</v>
      </c>
      <c r="E9" s="532">
        <v>0</v>
      </c>
      <c r="F9" s="532">
        <v>0</v>
      </c>
      <c r="G9" s="532">
        <v>1.0817103999999996E-2</v>
      </c>
      <c r="H9" s="532">
        <v>2.1133104000000028E-2</v>
      </c>
      <c r="I9" s="532">
        <v>3.1920602000000006E-2</v>
      </c>
      <c r="J9" s="532">
        <v>4.2762884000000029E-2</v>
      </c>
      <c r="K9" s="532">
        <v>4.8875571000000034E-2</v>
      </c>
      <c r="L9" s="532">
        <v>5.1860866000000005E-2</v>
      </c>
      <c r="M9" s="532">
        <v>5.3274727999999986E-2</v>
      </c>
      <c r="N9" s="532">
        <v>5.4002996000000011E-2</v>
      </c>
      <c r="O9" s="532">
        <v>5.429128300000001E-2</v>
      </c>
      <c r="P9" s="532">
        <v>5.4306766000000006E-2</v>
      </c>
      <c r="Q9" s="532">
        <v>5.4217030999999985E-2</v>
      </c>
    </row>
    <row r="10" spans="1:17">
      <c r="B10" s="532">
        <v>6.5191244199999998E-2</v>
      </c>
      <c r="C10" s="532">
        <v>4.6125706900000001E-2</v>
      </c>
      <c r="D10" s="532">
        <v>5.3849710899999993E-2</v>
      </c>
      <c r="E10" s="532">
        <v>7.2850494200000004E-2</v>
      </c>
      <c r="F10" s="532">
        <v>9.7528718299999997E-2</v>
      </c>
      <c r="G10" s="532">
        <v>9.9838675000000002E-2</v>
      </c>
      <c r="H10" s="532">
        <v>0.10065188799999999</v>
      </c>
      <c r="I10" s="532">
        <v>8.9754596399999997E-2</v>
      </c>
      <c r="J10" s="532">
        <v>8.0055501400000006E-2</v>
      </c>
      <c r="K10" s="532">
        <v>8.4922905899999998E-2</v>
      </c>
      <c r="L10" s="532">
        <v>7.7841693899999995E-2</v>
      </c>
      <c r="M10" s="532">
        <v>6.98714275E-2</v>
      </c>
      <c r="N10" s="532">
        <v>6.4175477699999997E-2</v>
      </c>
      <c r="O10" s="532">
        <v>5.8905820300000002E-2</v>
      </c>
      <c r="P10" s="532">
        <v>5.3368221399999999E-2</v>
      </c>
      <c r="Q10" s="532">
        <v>4.8498258099999997E-2</v>
      </c>
    </row>
    <row r="11" spans="1:17">
      <c r="A11" s="535" t="s">
        <v>30</v>
      </c>
      <c r="B11" s="536">
        <v>6.5191244199999998E-2</v>
      </c>
      <c r="C11" s="536">
        <v>4.6125706900000001E-2</v>
      </c>
      <c r="D11" s="536">
        <v>5.3849710899999993E-2</v>
      </c>
      <c r="E11" s="536">
        <v>7.2850494200000004E-2</v>
      </c>
      <c r="F11" s="536">
        <v>9.7528718299999997E-2</v>
      </c>
      <c r="G11" s="536">
        <v>0.10125353749999999</v>
      </c>
      <c r="H11" s="536">
        <v>0.10511596250000001</v>
      </c>
      <c r="I11" s="536">
        <v>9.822388755E-2</v>
      </c>
      <c r="J11" s="536">
        <v>9.3355407550000005E-2</v>
      </c>
      <c r="K11" s="536">
        <v>0.10118721825000002</v>
      </c>
      <c r="L11" s="536">
        <v>9.4510829349999992E-2</v>
      </c>
      <c r="M11" s="536">
        <v>8.5075575550000004E-2</v>
      </c>
      <c r="N11" s="536">
        <v>7.6241332649999993E-2</v>
      </c>
      <c r="O11" s="536">
        <v>6.7711764650000006E-2</v>
      </c>
      <c r="P11" s="536">
        <v>5.9031660899999998E-2</v>
      </c>
      <c r="Q11" s="536">
        <v>5.1290749499999996E-2</v>
      </c>
    </row>
    <row r="12" spans="1:17">
      <c r="A12" s="535" t="s">
        <v>31</v>
      </c>
      <c r="B12" s="536">
        <v>6.5191244199999998E-2</v>
      </c>
      <c r="C12" s="536">
        <v>4.6125706900000001E-2</v>
      </c>
      <c r="D12" s="536">
        <v>5.3849710899999993E-2</v>
      </c>
      <c r="E12" s="536">
        <v>7.2850494200000004E-2</v>
      </c>
      <c r="F12" s="536">
        <v>9.7528718299999997E-2</v>
      </c>
      <c r="G12" s="536">
        <v>9.6511207500000001E-2</v>
      </c>
      <c r="H12" s="536">
        <v>9.491746940000001E-2</v>
      </c>
      <c r="I12" s="536">
        <v>8.2459319400000008E-2</v>
      </c>
      <c r="J12" s="536">
        <v>7.1797804899999998E-2</v>
      </c>
      <c r="K12" s="536">
        <v>7.9290714999999998E-2</v>
      </c>
      <c r="L12" s="536">
        <v>7.4302173600000007E-2</v>
      </c>
      <c r="M12" s="536">
        <v>6.7852839200000001E-2</v>
      </c>
      <c r="N12" s="536">
        <v>6.3204307700000004E-2</v>
      </c>
      <c r="O12" s="536">
        <v>5.8607579100000001E-2</v>
      </c>
      <c r="P12" s="536">
        <v>5.34560023E-2</v>
      </c>
      <c r="Q12" s="536">
        <v>4.8764862200000002E-2</v>
      </c>
    </row>
    <row r="13" spans="1:17">
      <c r="A13" s="533" t="s">
        <v>32</v>
      </c>
      <c r="B13" s="534">
        <v>6.5191244199999998E-2</v>
      </c>
      <c r="C13" s="534">
        <v>4.6125706900000001E-2</v>
      </c>
      <c r="D13" s="534">
        <v>5.3849710899999993E-2</v>
      </c>
      <c r="E13" s="534">
        <v>7.2850494200000004E-2</v>
      </c>
      <c r="F13" s="534">
        <v>9.7528718299999997E-2</v>
      </c>
      <c r="G13" s="534">
        <v>9.9838675000000002E-2</v>
      </c>
      <c r="H13" s="534">
        <v>0.10065188799999999</v>
      </c>
      <c r="I13" s="534">
        <v>8.9754596399999997E-2</v>
      </c>
      <c r="J13" s="534">
        <v>8.0055501400000006E-2</v>
      </c>
      <c r="K13" s="534">
        <v>8.4922905899999998E-2</v>
      </c>
      <c r="L13" s="534">
        <v>7.7841693899999995E-2</v>
      </c>
      <c r="M13" s="534">
        <v>6.98714275E-2</v>
      </c>
      <c r="N13" s="534">
        <v>6.4175477699999997E-2</v>
      </c>
      <c r="O13" s="534">
        <v>5.8905820300000002E-2</v>
      </c>
      <c r="P13" s="534">
        <v>5.3368221399999999E-2</v>
      </c>
      <c r="Q13" s="534">
        <v>4.8498258099999997E-2</v>
      </c>
    </row>
    <row r="14" spans="1:17">
      <c r="A14" s="331" t="s">
        <v>11</v>
      </c>
      <c r="B14" s="532">
        <v>0.06</v>
      </c>
      <c r="C14" s="532">
        <v>0.06</v>
      </c>
      <c r="D14" s="532">
        <v>0.06</v>
      </c>
      <c r="E14" s="532">
        <v>0.06</v>
      </c>
      <c r="F14" s="532">
        <v>0.06</v>
      </c>
      <c r="G14" s="532">
        <v>0.06</v>
      </c>
      <c r="H14" s="532">
        <v>0.06</v>
      </c>
      <c r="I14" s="532">
        <v>0.06</v>
      </c>
      <c r="J14" s="532">
        <v>0.06</v>
      </c>
      <c r="K14" s="532">
        <v>0.06</v>
      </c>
      <c r="L14" s="532">
        <v>0.06</v>
      </c>
      <c r="M14" s="532">
        <v>0.06</v>
      </c>
      <c r="N14" s="532">
        <v>0.05</v>
      </c>
      <c r="O14" s="532">
        <v>0.05</v>
      </c>
      <c r="P14" s="532">
        <v>0.05</v>
      </c>
      <c r="Q14" s="532">
        <v>0.05</v>
      </c>
    </row>
    <row r="15" spans="1:17">
      <c r="B15" s="532">
        <v>0.04</v>
      </c>
      <c r="C15" s="532">
        <v>0.04</v>
      </c>
      <c r="D15" s="532">
        <v>0.04</v>
      </c>
      <c r="E15" s="532">
        <v>0.04</v>
      </c>
      <c r="F15" s="532">
        <v>0.04</v>
      </c>
      <c r="G15" s="532">
        <v>0.04</v>
      </c>
      <c r="H15" s="532">
        <v>0.04</v>
      </c>
      <c r="I15" s="532">
        <v>0.04</v>
      </c>
      <c r="J15" s="532">
        <v>0.04</v>
      </c>
      <c r="K15" s="532">
        <v>0.04</v>
      </c>
      <c r="L15" s="532">
        <v>0.04</v>
      </c>
      <c r="M15" s="532">
        <v>0.04</v>
      </c>
      <c r="N15" s="532">
        <v>0.03</v>
      </c>
      <c r="O15" s="532">
        <v>0.03</v>
      </c>
      <c r="P15" s="532">
        <v>0.03</v>
      </c>
      <c r="Q15" s="532">
        <v>0.03</v>
      </c>
    </row>
    <row r="16" spans="1:17">
      <c r="B16" s="532">
        <v>0.08</v>
      </c>
      <c r="C16" s="532">
        <v>0.08</v>
      </c>
      <c r="D16" s="532">
        <v>0.08</v>
      </c>
      <c r="E16" s="532">
        <v>0.08</v>
      </c>
      <c r="F16" s="532">
        <v>0.08</v>
      </c>
      <c r="G16" s="532">
        <v>0.08</v>
      </c>
      <c r="H16" s="532">
        <v>0.08</v>
      </c>
      <c r="I16" s="532">
        <v>0.08</v>
      </c>
      <c r="J16" s="532">
        <v>0.08</v>
      </c>
      <c r="K16" s="532">
        <v>0.08</v>
      </c>
      <c r="L16" s="532">
        <v>0.08</v>
      </c>
      <c r="M16" s="532">
        <v>0.08</v>
      </c>
      <c r="N16" s="532">
        <v>7.0000000000000007E-2</v>
      </c>
      <c r="O16" s="532">
        <v>7.0000000000000007E-2</v>
      </c>
      <c r="P16" s="532">
        <v>7.0000000000000007E-2</v>
      </c>
      <c r="Q16" s="532">
        <v>7.0000000000000007E-2</v>
      </c>
    </row>
    <row r="20" spans="2:17">
      <c r="B20" s="332"/>
      <c r="C20" s="332"/>
      <c r="D20" s="332"/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  <c r="P20" s="332"/>
      <c r="Q20" s="332"/>
    </row>
    <row r="21" spans="2:17">
      <c r="B21" s="332"/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</row>
    <row r="22" spans="2:17">
      <c r="B22" s="332"/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EA6A7"/>
    <pageSetUpPr autoPageBreaks="0"/>
  </sheetPr>
  <dimension ref="B3:AS36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34" sqref="F34"/>
    </sheetView>
  </sheetViews>
  <sheetFormatPr defaultColWidth="8.42578125" defaultRowHeight="12" customHeight="1"/>
  <cols>
    <col min="1" max="1" width="8.42578125" style="4"/>
    <col min="2" max="2" width="8.5703125" style="4" customWidth="1"/>
    <col min="3" max="3" width="11" style="4" customWidth="1"/>
    <col min="4" max="4" width="20.7109375" style="4" customWidth="1"/>
    <col min="5" max="16384" width="8.42578125" style="4"/>
  </cols>
  <sheetData>
    <row r="3" spans="2:45" ht="12" customHeight="1">
      <c r="E3" s="571">
        <v>2015</v>
      </c>
      <c r="F3" s="571"/>
      <c r="G3" s="571"/>
      <c r="H3" s="571"/>
      <c r="I3" s="571">
        <v>2016</v>
      </c>
      <c r="J3" s="571"/>
      <c r="K3" s="571"/>
      <c r="L3" s="571"/>
      <c r="M3" s="571">
        <v>2017</v>
      </c>
      <c r="N3" s="571"/>
      <c r="O3" s="571"/>
      <c r="P3" s="571"/>
      <c r="Q3" s="571">
        <v>2018</v>
      </c>
      <c r="R3" s="571"/>
      <c r="S3" s="571"/>
      <c r="T3" s="571"/>
      <c r="U3" s="571">
        <v>2019</v>
      </c>
      <c r="V3" s="571"/>
      <c r="W3" s="571"/>
      <c r="X3" s="571"/>
      <c r="Y3" s="571">
        <v>2020</v>
      </c>
      <c r="Z3" s="571"/>
      <c r="AA3" s="571"/>
      <c r="AB3" s="571"/>
      <c r="AC3" s="571">
        <v>2021</v>
      </c>
      <c r="AD3" s="571"/>
      <c r="AE3" s="571"/>
      <c r="AF3" s="571"/>
      <c r="AG3" s="571">
        <v>2022</v>
      </c>
      <c r="AH3" s="571"/>
      <c r="AI3" s="571"/>
      <c r="AJ3" s="571"/>
      <c r="AK3" s="571">
        <v>2023</v>
      </c>
      <c r="AL3" s="571"/>
      <c r="AM3" s="571"/>
      <c r="AN3" s="571"/>
      <c r="AO3" s="571">
        <v>2024</v>
      </c>
      <c r="AP3" s="571"/>
      <c r="AQ3" s="571"/>
      <c r="AR3" s="571"/>
      <c r="AS3" s="509">
        <v>2025</v>
      </c>
    </row>
    <row r="4" spans="2:45" ht="12" customHeight="1">
      <c r="E4" s="439" t="s">
        <v>4</v>
      </c>
      <c r="F4" s="439" t="s">
        <v>1</v>
      </c>
      <c r="G4" s="439" t="s">
        <v>2</v>
      </c>
      <c r="H4" s="439" t="s">
        <v>3</v>
      </c>
      <c r="I4" s="439" t="s">
        <v>4</v>
      </c>
      <c r="J4" s="439" t="s">
        <v>1</v>
      </c>
      <c r="K4" s="439" t="s">
        <v>2</v>
      </c>
      <c r="L4" s="439" t="s">
        <v>3</v>
      </c>
      <c r="M4" s="439" t="s">
        <v>4</v>
      </c>
      <c r="N4" s="439" t="s">
        <v>1</v>
      </c>
      <c r="O4" s="439" t="s">
        <v>2</v>
      </c>
      <c r="P4" s="439" t="s">
        <v>3</v>
      </c>
      <c r="Q4" s="439" t="s">
        <v>4</v>
      </c>
      <c r="R4" s="439" t="s">
        <v>1</v>
      </c>
      <c r="S4" s="439" t="s">
        <v>2</v>
      </c>
      <c r="T4" s="439" t="s">
        <v>3</v>
      </c>
      <c r="U4" s="439" t="s">
        <v>4</v>
      </c>
      <c r="V4" s="439" t="s">
        <v>1</v>
      </c>
      <c r="W4" s="439" t="s">
        <v>2</v>
      </c>
      <c r="X4" s="439" t="s">
        <v>3</v>
      </c>
      <c r="Y4" s="439" t="s">
        <v>4</v>
      </c>
      <c r="Z4" s="439" t="s">
        <v>1</v>
      </c>
      <c r="AA4" s="439" t="s">
        <v>2</v>
      </c>
      <c r="AB4" s="439" t="s">
        <v>3</v>
      </c>
      <c r="AC4" s="439" t="s">
        <v>4</v>
      </c>
      <c r="AD4" s="439" t="s">
        <v>1</v>
      </c>
      <c r="AE4" s="439" t="s">
        <v>2</v>
      </c>
      <c r="AF4" s="439" t="s">
        <v>3</v>
      </c>
      <c r="AG4" s="439" t="s">
        <v>4</v>
      </c>
      <c r="AH4" s="439" t="s">
        <v>1</v>
      </c>
      <c r="AI4" s="439" t="s">
        <v>2</v>
      </c>
      <c r="AJ4" s="439" t="s">
        <v>3</v>
      </c>
      <c r="AK4" s="439" t="s">
        <v>4</v>
      </c>
      <c r="AL4" s="439" t="s">
        <v>1</v>
      </c>
      <c r="AM4" s="439" t="s">
        <v>2</v>
      </c>
      <c r="AN4" s="439" t="s">
        <v>3</v>
      </c>
      <c r="AO4" s="439" t="s">
        <v>4</v>
      </c>
      <c r="AP4" s="439" t="s">
        <v>1</v>
      </c>
      <c r="AQ4" s="439" t="s">
        <v>2</v>
      </c>
      <c r="AR4" s="439" t="s">
        <v>3</v>
      </c>
      <c r="AS4" s="439" t="s">
        <v>4</v>
      </c>
    </row>
    <row r="5" spans="2:45" ht="12" customHeight="1">
      <c r="B5" s="423" t="s">
        <v>33</v>
      </c>
      <c r="C5" s="570" t="s">
        <v>34</v>
      </c>
      <c r="D5" s="4" t="s">
        <v>37</v>
      </c>
      <c r="E5" s="121">
        <v>6.1615385659199218</v>
      </c>
      <c r="F5" s="121">
        <v>4.8395792870424392</v>
      </c>
      <c r="G5" s="121">
        <v>3.6909421418115151</v>
      </c>
      <c r="H5" s="121">
        <v>3.0888162324898438</v>
      </c>
      <c r="I5" s="121">
        <v>2.8760762713693433</v>
      </c>
      <c r="J5" s="121">
        <v>2.8268490609735908</v>
      </c>
      <c r="K5" s="121">
        <v>3.0689607546075859</v>
      </c>
      <c r="L5" s="121">
        <v>3.6921263288425488</v>
      </c>
      <c r="M5" s="121">
        <v>4.2578035769218925</v>
      </c>
      <c r="N5" s="121">
        <v>4.5107813207849068</v>
      </c>
      <c r="O5" s="121">
        <v>4.7962479565154315</v>
      </c>
      <c r="P5" s="121">
        <v>4.7269734396315322</v>
      </c>
      <c r="Q5" s="121">
        <v>4.6064636420802607</v>
      </c>
      <c r="R5" s="121">
        <v>4.6791739141454736</v>
      </c>
      <c r="S5" s="121">
        <v>4.6800739434460725</v>
      </c>
      <c r="T5" s="121">
        <v>4.6304607115514429</v>
      </c>
      <c r="U5" s="121">
        <v>4.6441870395075524</v>
      </c>
      <c r="V5" s="121">
        <v>4.4911699652947945</v>
      </c>
      <c r="W5" s="121">
        <v>4.2124978044896899</v>
      </c>
      <c r="X5" s="121">
        <v>3.825746201681457</v>
      </c>
      <c r="Y5" s="121">
        <v>3.1588385826644361</v>
      </c>
      <c r="Z5" s="121">
        <v>2.8674627213681303</v>
      </c>
      <c r="AA5" s="121">
        <v>2.4949227659582407</v>
      </c>
      <c r="AB5" s="121">
        <v>2.1571687916168703</v>
      </c>
      <c r="AC5" s="121">
        <v>2.0803182053846569</v>
      </c>
      <c r="AD5" s="121">
        <v>1.7086114352707238</v>
      </c>
      <c r="AE5" s="121">
        <v>1.7994067241030143</v>
      </c>
      <c r="AF5" s="121">
        <v>2.5568827393590787</v>
      </c>
      <c r="AG5" s="121">
        <v>2.5430737980916218</v>
      </c>
      <c r="AH5" s="5">
        <v>2.7094316270649621</v>
      </c>
      <c r="AI5" s="5">
        <v>2.9868986934502129</v>
      </c>
      <c r="AJ5" s="5">
        <v>3.0431807616923656</v>
      </c>
      <c r="AK5" s="5">
        <v>4.1671948351874155</v>
      </c>
      <c r="AL5" s="5">
        <v>5.1393524154853765</v>
      </c>
      <c r="AM5" s="5">
        <v>5.6866816705678058</v>
      </c>
      <c r="AN5" s="5">
        <v>5.789732393556557</v>
      </c>
      <c r="AO5" s="5">
        <v>5.5048469977731163</v>
      </c>
      <c r="AP5" s="5">
        <v>5.1730312612166207</v>
      </c>
      <c r="AQ5" s="5">
        <v>4.8178666307383322</v>
      </c>
      <c r="AR5" s="5">
        <v>4.5965106466941297</v>
      </c>
      <c r="AS5" s="5">
        <v>4.3442397850551817</v>
      </c>
    </row>
    <row r="6" spans="2:45" ht="12" customHeight="1">
      <c r="C6" s="570"/>
      <c r="D6" s="4" t="s">
        <v>38</v>
      </c>
      <c r="E6" s="121">
        <v>4.4789990111700817</v>
      </c>
      <c r="F6" s="121">
        <v>3.5415312909127028</v>
      </c>
      <c r="G6" s="121">
        <v>2.830577330615669</v>
      </c>
      <c r="H6" s="121">
        <v>2.3912694382373756</v>
      </c>
      <c r="I6" s="121">
        <v>2.2316589763081929</v>
      </c>
      <c r="J6" s="121">
        <v>2.3601300757113863</v>
      </c>
      <c r="K6" s="121">
        <v>2.7918443282475724</v>
      </c>
      <c r="L6" s="121">
        <v>3.5018645123674474</v>
      </c>
      <c r="M6" s="121">
        <v>4.2987367977852742</v>
      </c>
      <c r="N6" s="121">
        <v>5.069693707620937</v>
      </c>
      <c r="O6" s="121">
        <v>5.7356193454994209</v>
      </c>
      <c r="P6" s="121">
        <v>6.2471780504783858</v>
      </c>
      <c r="Q6" s="121">
        <v>6.6025905238728866</v>
      </c>
      <c r="R6" s="121">
        <v>6.731922157561665</v>
      </c>
      <c r="S6" s="121">
        <v>6.5594356616232474</v>
      </c>
      <c r="T6" s="121">
        <v>6.0410989540652604</v>
      </c>
      <c r="U6" s="121">
        <v>5.1615285881734474</v>
      </c>
      <c r="V6" s="121">
        <v>3.9735560169573914</v>
      </c>
      <c r="W6" s="121">
        <v>2.5980757409826305</v>
      </c>
      <c r="X6" s="121">
        <v>1.234008692279831</v>
      </c>
      <c r="Y6" s="121">
        <v>0.1323481807027127</v>
      </c>
      <c r="Z6" s="121">
        <v>-0.4405613189503832</v>
      </c>
      <c r="AA6" s="121">
        <v>-0.48435647709498264</v>
      </c>
      <c r="AB6" s="121">
        <v>-0.16898947155807864</v>
      </c>
      <c r="AC6" s="121">
        <v>0.28110716086566789</v>
      </c>
      <c r="AD6" s="121">
        <v>0.65865327287781827</v>
      </c>
      <c r="AE6" s="121">
        <v>1.0778538025288942</v>
      </c>
      <c r="AF6" s="121">
        <v>1.6719650369350303</v>
      </c>
      <c r="AG6" s="121">
        <v>2.5250080116754337</v>
      </c>
      <c r="AH6" s="5">
        <v>3.5820245410377538</v>
      </c>
      <c r="AI6" s="5">
        <v>4.6182880229284518</v>
      </c>
      <c r="AJ6" s="5">
        <v>5.4928298646621299</v>
      </c>
      <c r="AK6" s="5">
        <v>6.1234304033894071</v>
      </c>
      <c r="AL6" s="5">
        <v>6.4880590826127627</v>
      </c>
      <c r="AM6" s="5">
        <v>6.6156561372319844</v>
      </c>
      <c r="AN6" s="5">
        <v>6.5348304784006883</v>
      </c>
      <c r="AO6" s="5">
        <v>6.303970020369154</v>
      </c>
      <c r="AP6" s="5">
        <v>6.0032106675859342</v>
      </c>
      <c r="AQ6" s="5">
        <v>5.7505808187287455</v>
      </c>
      <c r="AR6" s="5">
        <v>5.6173117962678543</v>
      </c>
      <c r="AS6" s="5">
        <v>5.6206440826478854</v>
      </c>
    </row>
    <row r="7" spans="2:45" ht="12" customHeight="1">
      <c r="C7" s="570"/>
      <c r="D7" s="4" t="s">
        <v>39</v>
      </c>
      <c r="E7" s="121">
        <v>6.7040436265743297</v>
      </c>
      <c r="F7" s="121">
        <v>5.6837977142220941</v>
      </c>
      <c r="G7" s="121">
        <v>4.5022776689749078</v>
      </c>
      <c r="H7" s="121">
        <v>3.2206503185602475</v>
      </c>
      <c r="I7" s="121">
        <v>2.8674159829071622</v>
      </c>
      <c r="J7" s="121">
        <v>2.6898905437443332</v>
      </c>
      <c r="K7" s="121">
        <v>2.2580224341661514</v>
      </c>
      <c r="L7" s="121">
        <v>2.6206240775751288</v>
      </c>
      <c r="M7" s="121">
        <v>2.9259187677946219</v>
      </c>
      <c r="N7" s="121">
        <v>3.5684483006060974</v>
      </c>
      <c r="O7" s="121">
        <v>4.0808738984552839</v>
      </c>
      <c r="P7" s="121">
        <v>4.8940784725528319</v>
      </c>
      <c r="Q7" s="121">
        <v>5.5455055620686311</v>
      </c>
      <c r="R7" s="121">
        <v>5.9680671395401896</v>
      </c>
      <c r="S7" s="121">
        <v>6.627023462773729</v>
      </c>
      <c r="T7" s="121">
        <v>6.4532789856742045</v>
      </c>
      <c r="U7" s="121">
        <v>6.3846650127595606</v>
      </c>
      <c r="V7" s="121">
        <v>5.8980976467726265</v>
      </c>
      <c r="W7" s="121">
        <v>5.1670268597053148</v>
      </c>
      <c r="X7" s="121">
        <v>4.0697776964139676</v>
      </c>
      <c r="Y7" s="121">
        <v>2.6432401688565976</v>
      </c>
      <c r="Z7" s="121">
        <v>1.071228635357957</v>
      </c>
      <c r="AA7" s="121">
        <v>0.13434983022275748</v>
      </c>
      <c r="AB7" s="121">
        <v>-1.0439983837820854</v>
      </c>
      <c r="AC7" s="121">
        <v>-0.96130236860176854</v>
      </c>
      <c r="AD7" s="121">
        <v>-0.61034433708317959</v>
      </c>
      <c r="AE7" s="121">
        <v>-0.47787446552517432</v>
      </c>
      <c r="AF7" s="121">
        <v>0.76640549281958847</v>
      </c>
      <c r="AG7" s="121">
        <v>1.3104990277993389</v>
      </c>
      <c r="AH7" s="5">
        <v>2.2659874852143158</v>
      </c>
      <c r="AI7" s="5">
        <v>3.2385290944654699</v>
      </c>
      <c r="AJ7" s="5">
        <v>4.1827966125776328</v>
      </c>
      <c r="AK7" s="5">
        <v>5.0685797328311244</v>
      </c>
      <c r="AL7" s="5">
        <v>5.6239556594746221</v>
      </c>
      <c r="AM7" s="5">
        <v>6.03216243231397</v>
      </c>
      <c r="AN7" s="5">
        <v>6.0876721699762992</v>
      </c>
      <c r="AO7" s="5">
        <v>6.2286865956536763</v>
      </c>
      <c r="AP7" s="5">
        <v>5.729084960648656</v>
      </c>
      <c r="AQ7" s="5">
        <v>5.7206227282424971</v>
      </c>
      <c r="AR7" s="5">
        <v>6.3096386565017815</v>
      </c>
      <c r="AS7" s="5">
        <v>6.4594250390436647</v>
      </c>
    </row>
    <row r="8" spans="2:45" ht="12" customHeight="1">
      <c r="E8" s="57" t="s">
        <v>42</v>
      </c>
      <c r="F8" s="57" t="s">
        <v>42</v>
      </c>
      <c r="G8" s="57" t="s">
        <v>42</v>
      </c>
      <c r="H8" s="57" t="s">
        <v>42</v>
      </c>
      <c r="I8" s="57" t="s">
        <v>42</v>
      </c>
      <c r="J8" s="57" t="s">
        <v>42</v>
      </c>
      <c r="K8" s="57" t="s">
        <v>42</v>
      </c>
      <c r="L8" s="57" t="s">
        <v>42</v>
      </c>
      <c r="M8" s="57" t="s">
        <v>42</v>
      </c>
      <c r="N8" s="57" t="s">
        <v>42</v>
      </c>
      <c r="O8" s="57" t="s">
        <v>42</v>
      </c>
      <c r="P8" s="57" t="s">
        <v>42</v>
      </c>
      <c r="Q8" s="57" t="s">
        <v>42</v>
      </c>
      <c r="R8" s="57" t="s">
        <v>42</v>
      </c>
      <c r="S8" s="57" t="s">
        <v>42</v>
      </c>
      <c r="T8" s="57" t="s">
        <v>42</v>
      </c>
      <c r="U8" s="57" t="s">
        <v>42</v>
      </c>
      <c r="V8" s="438" t="s">
        <v>42</v>
      </c>
      <c r="W8" s="438" t="s">
        <v>42</v>
      </c>
      <c r="X8" s="438" t="s">
        <v>42</v>
      </c>
      <c r="Y8" s="438" t="s">
        <v>42</v>
      </c>
      <c r="Z8" s="438" t="s">
        <v>42</v>
      </c>
      <c r="AA8" s="438" t="s">
        <v>42</v>
      </c>
      <c r="AB8" s="438" t="s">
        <v>42</v>
      </c>
      <c r="AC8" s="438" t="s">
        <v>42</v>
      </c>
      <c r="AD8" s="57" t="s">
        <v>42</v>
      </c>
      <c r="AE8" s="57" t="s">
        <v>42</v>
      </c>
      <c r="AF8" s="57" t="s">
        <v>42</v>
      </c>
      <c r="AG8" s="57" t="s">
        <v>42</v>
      </c>
      <c r="AH8" s="438" t="s">
        <v>42</v>
      </c>
      <c r="AI8" s="438" t="s">
        <v>42</v>
      </c>
      <c r="AJ8" s="438" t="s">
        <v>42</v>
      </c>
      <c r="AK8" s="438" t="s">
        <v>42</v>
      </c>
      <c r="AL8" s="438" t="s">
        <v>42</v>
      </c>
      <c r="AM8" s="438" t="s">
        <v>42</v>
      </c>
      <c r="AN8" s="438" t="s">
        <v>42</v>
      </c>
      <c r="AO8" s="438" t="s">
        <v>42</v>
      </c>
      <c r="AP8" s="438" t="s">
        <v>42</v>
      </c>
      <c r="AQ8" s="438" t="s">
        <v>42</v>
      </c>
      <c r="AR8" s="438" t="s">
        <v>42</v>
      </c>
    </row>
    <row r="9" spans="2:45" ht="12" customHeight="1">
      <c r="E9" s="57" t="s">
        <v>42</v>
      </c>
      <c r="F9" s="57" t="s">
        <v>42</v>
      </c>
      <c r="G9" s="57" t="s">
        <v>42</v>
      </c>
      <c r="H9" s="57" t="s">
        <v>42</v>
      </c>
      <c r="I9" s="57" t="s">
        <v>42</v>
      </c>
      <c r="J9" s="57" t="s">
        <v>42</v>
      </c>
      <c r="K9" s="57" t="s">
        <v>42</v>
      </c>
      <c r="L9" s="57" t="s">
        <v>42</v>
      </c>
      <c r="M9" s="57" t="s">
        <v>42</v>
      </c>
      <c r="N9" s="57" t="s">
        <v>42</v>
      </c>
      <c r="O9" s="57" t="s">
        <v>42</v>
      </c>
      <c r="P9" s="57" t="s">
        <v>42</v>
      </c>
      <c r="Q9" s="57" t="s">
        <v>42</v>
      </c>
      <c r="R9" s="57" t="s">
        <v>42</v>
      </c>
      <c r="S9" s="57" t="s">
        <v>42</v>
      </c>
      <c r="T9" s="57" t="s">
        <v>42</v>
      </c>
      <c r="U9" s="57" t="s">
        <v>42</v>
      </c>
      <c r="V9" s="438" t="s">
        <v>42</v>
      </c>
      <c r="W9" s="438" t="s">
        <v>42</v>
      </c>
      <c r="X9" s="438" t="s">
        <v>42</v>
      </c>
      <c r="Y9" s="438" t="s">
        <v>42</v>
      </c>
      <c r="Z9" s="438" t="s">
        <v>42</v>
      </c>
      <c r="AA9" s="438" t="s">
        <v>42</v>
      </c>
      <c r="AB9" s="438" t="s">
        <v>42</v>
      </c>
      <c r="AC9" s="438" t="s">
        <v>42</v>
      </c>
      <c r="AD9" s="57" t="s">
        <v>42</v>
      </c>
      <c r="AE9" s="57" t="s">
        <v>42</v>
      </c>
      <c r="AF9" s="57" t="s">
        <v>42</v>
      </c>
      <c r="AG9" s="57" t="s">
        <v>42</v>
      </c>
      <c r="AH9" s="438" t="s">
        <v>42</v>
      </c>
      <c r="AI9" s="438" t="s">
        <v>42</v>
      </c>
      <c r="AJ9" s="438" t="s">
        <v>42</v>
      </c>
      <c r="AK9" s="438" t="s">
        <v>42</v>
      </c>
      <c r="AL9" s="438" t="s">
        <v>42</v>
      </c>
      <c r="AM9" s="438" t="s">
        <v>42</v>
      </c>
      <c r="AN9" s="438" t="s">
        <v>42</v>
      </c>
      <c r="AO9" s="438" t="s">
        <v>42</v>
      </c>
      <c r="AP9" s="438" t="s">
        <v>42</v>
      </c>
      <c r="AQ9" s="438" t="s">
        <v>42</v>
      </c>
      <c r="AR9" s="438" t="s">
        <v>42</v>
      </c>
    </row>
    <row r="10" spans="2:45" ht="12" customHeight="1">
      <c r="B10" s="423" t="s">
        <v>35</v>
      </c>
      <c r="C10" s="570" t="s">
        <v>36</v>
      </c>
      <c r="D10" s="4" t="s">
        <v>36</v>
      </c>
      <c r="E10" s="121">
        <v>-0.89766677900000003</v>
      </c>
      <c r="F10" s="121">
        <v>-0.40313543099999999</v>
      </c>
      <c r="G10" s="121">
        <v>6.1662378599999998E-2</v>
      </c>
      <c r="H10" s="121">
        <v>-1.6904769100000001</v>
      </c>
      <c r="I10" s="121">
        <v>-2.5338225200000002</v>
      </c>
      <c r="J10" s="121">
        <v>-2.9038666599999998</v>
      </c>
      <c r="K10" s="121">
        <v>-2.76136099</v>
      </c>
      <c r="L10" s="121">
        <v>-1.33009701</v>
      </c>
      <c r="M10" s="121">
        <v>-1.0164086299999999</v>
      </c>
      <c r="N10" s="121">
        <v>-1.16112774</v>
      </c>
      <c r="O10" s="121">
        <v>-1.34222234</v>
      </c>
      <c r="P10" s="121">
        <v>-0.74383189400000005</v>
      </c>
      <c r="Q10" s="121">
        <v>0.28282459300000001</v>
      </c>
      <c r="R10" s="121">
        <v>1.2447174700000001</v>
      </c>
      <c r="S10" s="121">
        <v>1.8514189299999999</v>
      </c>
      <c r="T10" s="121">
        <v>3.1158199400000002</v>
      </c>
      <c r="U10" s="121">
        <v>4.0873476399999999</v>
      </c>
      <c r="V10" s="121">
        <v>4.3020225400000003</v>
      </c>
      <c r="W10" s="121">
        <v>2.2379442100000002</v>
      </c>
      <c r="X10" s="121">
        <v>-1.54690295</v>
      </c>
      <c r="Y10" s="121">
        <v>-6.3647315899999999</v>
      </c>
      <c r="Z10" s="121">
        <v>-6.2890882000000001</v>
      </c>
      <c r="AA10" s="121">
        <v>-3.36637392</v>
      </c>
      <c r="AB10" s="121">
        <v>-0.73806101599999996</v>
      </c>
      <c r="AC10" s="121">
        <v>-0.93069615000000006</v>
      </c>
      <c r="AD10" s="121">
        <v>-3.8104015200000001</v>
      </c>
      <c r="AE10" s="121">
        <v>-5.5249290599999998</v>
      </c>
      <c r="AF10" s="121">
        <v>-6.5578904500000004</v>
      </c>
      <c r="AG10" s="121">
        <v>-6.2446078900000002</v>
      </c>
      <c r="AH10" s="5">
        <v>-4.5117053800000004</v>
      </c>
      <c r="AI10" s="5">
        <v>-2.8401773299999999</v>
      </c>
      <c r="AJ10" s="5">
        <v>-1.9384870599999999</v>
      </c>
      <c r="AK10" s="5">
        <v>-1.65583137</v>
      </c>
      <c r="AL10" s="5">
        <v>-0.91173128199999998</v>
      </c>
      <c r="AM10" s="5">
        <v>-0.276107353</v>
      </c>
      <c r="AN10" s="5">
        <v>-0.113036573</v>
      </c>
      <c r="AO10" s="5">
        <v>-0.33719292000000001</v>
      </c>
      <c r="AP10" s="5">
        <v>-0.77863018799999995</v>
      </c>
      <c r="AQ10" s="5">
        <v>-0.78643038300000001</v>
      </c>
      <c r="AR10" s="5">
        <v>-0.84347385100000005</v>
      </c>
      <c r="AS10" s="5">
        <v>-1.6147801500000001</v>
      </c>
    </row>
    <row r="11" spans="2:45" ht="12" customHeight="1">
      <c r="C11" s="570"/>
      <c r="D11" s="4" t="s">
        <v>40</v>
      </c>
      <c r="E11" s="121">
        <v>0.99842207978747899</v>
      </c>
      <c r="F11" s="121">
        <v>1.4461997971426135</v>
      </c>
      <c r="G11" s="121">
        <v>2.1686992880824283</v>
      </c>
      <c r="H11" s="121">
        <v>2.1420063688419044</v>
      </c>
      <c r="I11" s="121">
        <v>1.6606882462781347</v>
      </c>
      <c r="J11" s="121">
        <v>1.0283287780938899</v>
      </c>
      <c r="K11" s="121">
        <v>0.64898405879887311</v>
      </c>
      <c r="L11" s="121">
        <v>0.90165972935911365</v>
      </c>
      <c r="M11" s="121">
        <v>0.63856863265367025</v>
      </c>
      <c r="N11" s="121">
        <v>0.48094460264683758</v>
      </c>
      <c r="O11" s="121">
        <v>0.38087734318129302</v>
      </c>
      <c r="P11" s="121">
        <v>3.7940994376970171E-3</v>
      </c>
      <c r="Q11" s="121">
        <v>0.27242280090910392</v>
      </c>
      <c r="R11" s="121">
        <v>0.58497432721385501</v>
      </c>
      <c r="S11" s="121">
        <v>0.92882060198407423</v>
      </c>
      <c r="T11" s="121">
        <v>1.5872711437148181</v>
      </c>
      <c r="U11" s="121">
        <v>2.1867769161612922</v>
      </c>
      <c r="V11" s="121">
        <v>1.8589071150661929</v>
      </c>
      <c r="W11" s="121">
        <v>0.47608701329301395</v>
      </c>
      <c r="X11" s="121">
        <v>-1.0650879097445105</v>
      </c>
      <c r="Y11" s="121">
        <v>-1.9131078985444743</v>
      </c>
      <c r="Z11" s="121">
        <v>-1.3744670398879153</v>
      </c>
      <c r="AA11" s="121">
        <v>9.2819541716761059E-2</v>
      </c>
      <c r="AB11" s="121">
        <v>1.4379589337268268</v>
      </c>
      <c r="AC11" s="121">
        <v>1.4538111304310095</v>
      </c>
      <c r="AD11" s="121">
        <v>0.450856937178508</v>
      </c>
      <c r="AE11" s="121">
        <v>-0.40082298440035885</v>
      </c>
      <c r="AF11" s="121">
        <v>-1.3518290683675229</v>
      </c>
      <c r="AG11" s="121">
        <v>-2.8411959425145028</v>
      </c>
      <c r="AH11" s="5">
        <v>-2.8045975155677079</v>
      </c>
      <c r="AI11" s="5">
        <v>-1.7285176282562817</v>
      </c>
      <c r="AJ11" s="5">
        <v>-0.8019738176425304</v>
      </c>
      <c r="AK11" s="5">
        <v>-0.23279218422311138</v>
      </c>
      <c r="AL11" s="5">
        <v>-0.10661744813454303</v>
      </c>
      <c r="AM11" s="5">
        <v>-0.3998068494436316</v>
      </c>
      <c r="AN11" s="5">
        <v>-0.55826294835099055</v>
      </c>
      <c r="AO11" s="5">
        <v>-8.5691627887358165E-2</v>
      </c>
      <c r="AP11" s="5">
        <v>0.16136238146360626</v>
      </c>
      <c r="AQ11" s="5">
        <v>-0.40767140521627715</v>
      </c>
      <c r="AR11" s="5">
        <v>-0.7956715297905288</v>
      </c>
      <c r="AS11" s="5">
        <v>-0.91293781021021736</v>
      </c>
    </row>
    <row r="12" spans="2:45" ht="12" customHeight="1">
      <c r="C12" s="570"/>
      <c r="D12" s="4" t="s">
        <v>41</v>
      </c>
      <c r="E12" s="121">
        <v>-1.994499809479876</v>
      </c>
      <c r="F12" s="121">
        <v>-1.9594284013479801</v>
      </c>
      <c r="G12" s="121">
        <v>-2.2435121741339978</v>
      </c>
      <c r="H12" s="121">
        <v>-3.9750369667228838</v>
      </c>
      <c r="I12" s="121">
        <v>-4.3199771596347798</v>
      </c>
      <c r="J12" s="121">
        <v>-4.0305095895477496</v>
      </c>
      <c r="K12" s="121">
        <v>-3.490013554925707</v>
      </c>
      <c r="L12" s="121">
        <v>-2.3232181251678568</v>
      </c>
      <c r="M12" s="121">
        <v>-1.7275725559755171</v>
      </c>
      <c r="N12" s="121">
        <v>-1.7084562106537906</v>
      </c>
      <c r="O12" s="121">
        <v>-1.7885861442508031</v>
      </c>
      <c r="P12" s="121">
        <v>-0.76213561909218419</v>
      </c>
      <c r="Q12" s="121">
        <v>-2.0219731395825551E-2</v>
      </c>
      <c r="R12" s="121">
        <v>0.60170186968422612</v>
      </c>
      <c r="S12" s="121">
        <v>0.81694896293828101</v>
      </c>
      <c r="T12" s="121">
        <v>1.325003813162031</v>
      </c>
      <c r="U12" s="121">
        <v>1.5782728510790351</v>
      </c>
      <c r="V12" s="121">
        <v>2.1599615482704255</v>
      </c>
      <c r="W12" s="121">
        <v>1.7200490782473083</v>
      </c>
      <c r="X12" s="121">
        <v>-0.23771485270033793</v>
      </c>
      <c r="Y12" s="121">
        <v>-4.1223351485539643</v>
      </c>
      <c r="Z12" s="121">
        <v>-4.7348013140312526</v>
      </c>
      <c r="AA12" s="121">
        <v>-3.6459974662471502</v>
      </c>
      <c r="AB12" s="121">
        <v>-2.7269359259747463</v>
      </c>
      <c r="AC12" s="121">
        <v>-2.96853627589952</v>
      </c>
      <c r="AD12" s="121">
        <v>-4.6238743039222747</v>
      </c>
      <c r="AE12" s="121">
        <v>-5.2460262943159748</v>
      </c>
      <c r="AF12" s="121">
        <v>-4.9874034608989808</v>
      </c>
      <c r="AG12" s="121">
        <v>-2.5193958834499752</v>
      </c>
      <c r="AH12" s="5">
        <v>-0.75136929476030923</v>
      </c>
      <c r="AI12" s="5">
        <v>-0.53754911229857616</v>
      </c>
      <c r="AJ12" s="5">
        <v>-0.91005679777604298</v>
      </c>
      <c r="AK12" s="5">
        <v>-1.4149446912197983</v>
      </c>
      <c r="AL12" s="5">
        <v>-0.80944518379080754</v>
      </c>
      <c r="AM12" s="5">
        <v>0.25264353528954109</v>
      </c>
      <c r="AN12" s="5">
        <v>0.62775504556389805</v>
      </c>
      <c r="AO12" s="5">
        <v>-0.23863142580834429</v>
      </c>
      <c r="AP12" s="5">
        <v>-1.021516883997619</v>
      </c>
      <c r="AQ12" s="5">
        <v>-0.28953978774130662</v>
      </c>
      <c r="AR12" s="5">
        <v>0.15003917169128564</v>
      </c>
      <c r="AS12" s="5">
        <v>-0.50570081767291042</v>
      </c>
    </row>
    <row r="31" s="5" customFormat="1" ht="12" customHeight="1"/>
    <row r="32" s="5" customFormat="1" ht="12" customHeight="1"/>
    <row r="33" s="5" customFormat="1" ht="12" customHeight="1"/>
    <row r="34" s="5" customFormat="1" ht="12" customHeight="1"/>
    <row r="35" s="5" customFormat="1" ht="12" customHeight="1"/>
    <row r="36" s="5" customFormat="1" ht="12" customHeight="1"/>
  </sheetData>
  <customSheetViews>
    <customSheetView guid="{8D4EA38E-ED42-44A9-9431-B3D4F6087B53}" scale="60" showPageBreaks="1" view="pageBreakPreview">
      <pane xSplit="1" ySplit="4" topLeftCell="B8" activePane="bottomRight" state="frozen"/>
      <selection pane="bottomRight" activeCell="R19" sqref="R19"/>
      <pageMargins left="0" right="0" top="0" bottom="0" header="0" footer="0"/>
      <pageSetup orientation="portrait" r:id="rId1"/>
    </customSheetView>
    <customSheetView guid="{B6000075-C6E9-470D-8855-6E4C41B43187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2"/>
    </customSheetView>
    <customSheetView guid="{A510ACF3-DF9A-47BB-87AF-862EA6359570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3"/>
    </customSheetView>
    <customSheetView guid="{5B55F06F-38A3-4953-A2E1-A01BECB01CAC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4"/>
    </customSheetView>
    <customSheetView guid="{54FD4859-4825-49C8-AF88-E7B792413D64}">
      <pane xSplit="1" ySplit="4" topLeftCell="B5" activePane="bottomRight" state="frozen"/>
      <selection pane="bottomRight" activeCell="K36" sqref="K36"/>
      <pageMargins left="0" right="0" top="0" bottom="0" header="0" footer="0"/>
      <pageSetup orientation="portrait" r:id="rId5"/>
    </customSheetView>
  </customSheetViews>
  <mergeCells count="12">
    <mergeCell ref="AK3:AN3"/>
    <mergeCell ref="AO3:AR3"/>
    <mergeCell ref="E3:H3"/>
    <mergeCell ref="I3:L3"/>
    <mergeCell ref="M3:P3"/>
    <mergeCell ref="Q3:T3"/>
    <mergeCell ref="U3:X3"/>
    <mergeCell ref="C5:C7"/>
    <mergeCell ref="C10:C12"/>
    <mergeCell ref="Y3:AB3"/>
    <mergeCell ref="AC3:AF3"/>
    <mergeCell ref="AG3:AJ3"/>
  </mergeCells>
  <pageMargins left="0" right="0" top="0" bottom="0" header="0" footer="0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rgb="FF7EA6A7"/>
    <pageSetUpPr fitToPage="1"/>
  </sheetPr>
  <dimension ref="A1:AR54"/>
  <sheetViews>
    <sheetView zoomScale="85" zoomScaleNormal="85"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D49" sqref="AD49"/>
    </sheetView>
  </sheetViews>
  <sheetFormatPr defaultColWidth="9.42578125" defaultRowHeight="13.35" customHeight="1"/>
  <cols>
    <col min="1" max="1" width="42.140625" style="1" bestFit="1" customWidth="1"/>
    <col min="2" max="6" width="10.140625" style="1" bestFit="1" customWidth="1"/>
    <col min="7" max="28" width="11.42578125" style="1" bestFit="1" customWidth="1"/>
    <col min="29" max="29" width="12.5703125" style="1" bestFit="1" customWidth="1"/>
    <col min="30" max="30" width="11.42578125" style="1" bestFit="1" customWidth="1"/>
    <col min="31" max="31" width="13" style="1" customWidth="1"/>
    <col min="32" max="33" width="13.42578125" style="1" customWidth="1"/>
    <col min="34" max="35" width="12.5703125" style="1" bestFit="1" customWidth="1"/>
    <col min="36" max="37" width="12.7109375" style="1" bestFit="1" customWidth="1"/>
    <col min="38" max="38" width="12.5703125" style="1" bestFit="1" customWidth="1"/>
    <col min="39" max="40" width="9.42578125" style="1"/>
    <col min="41" max="41" width="12.28515625" style="1" bestFit="1" customWidth="1"/>
    <col min="42" max="16384" width="9.42578125" style="1"/>
  </cols>
  <sheetData>
    <row r="1" spans="1:38" ht="13.35" customHeight="1">
      <c r="B1" s="16">
        <v>2016</v>
      </c>
      <c r="C1" s="16"/>
      <c r="D1" s="16"/>
      <c r="E1" s="16"/>
      <c r="F1" s="16">
        <v>2017</v>
      </c>
      <c r="G1" s="16"/>
      <c r="H1" s="16"/>
      <c r="I1" s="16"/>
      <c r="J1" s="16">
        <v>2018</v>
      </c>
      <c r="K1" s="16"/>
      <c r="L1" s="16"/>
      <c r="M1" s="16"/>
      <c r="N1" s="16">
        <v>2019</v>
      </c>
      <c r="O1" s="16"/>
      <c r="P1" s="16"/>
      <c r="Q1" s="16"/>
      <c r="R1" s="16">
        <v>2020</v>
      </c>
      <c r="S1" s="16"/>
      <c r="T1" s="16"/>
      <c r="U1" s="16"/>
      <c r="V1" s="16">
        <v>2021</v>
      </c>
      <c r="W1" s="16"/>
      <c r="X1" s="16"/>
      <c r="Y1" s="16"/>
      <c r="Z1" s="16">
        <v>2022</v>
      </c>
      <c r="AD1" s="16">
        <v>2023</v>
      </c>
      <c r="AH1" s="16">
        <v>2024</v>
      </c>
      <c r="AI1" s="16"/>
      <c r="AL1" s="16">
        <v>2025</v>
      </c>
    </row>
    <row r="2" spans="1:38" ht="13.35" customHeight="1">
      <c r="B2" s="16" t="s">
        <v>4</v>
      </c>
      <c r="C2" s="16" t="s">
        <v>1</v>
      </c>
      <c r="D2" s="16" t="s">
        <v>2</v>
      </c>
      <c r="E2" s="16" t="s">
        <v>3</v>
      </c>
      <c r="F2" s="16" t="s">
        <v>4</v>
      </c>
      <c r="G2" s="16" t="s">
        <v>1</v>
      </c>
      <c r="H2" s="16" t="s">
        <v>2</v>
      </c>
      <c r="I2" s="16" t="s">
        <v>3</v>
      </c>
      <c r="J2" s="16" t="s">
        <v>4</v>
      </c>
      <c r="K2" s="16" t="s">
        <v>1</v>
      </c>
      <c r="L2" s="16" t="s">
        <v>2</v>
      </c>
      <c r="M2" s="16" t="s">
        <v>3</v>
      </c>
      <c r="N2" s="16" t="s">
        <v>4</v>
      </c>
      <c r="O2" s="16" t="s">
        <v>1</v>
      </c>
      <c r="P2" s="16" t="s">
        <v>2</v>
      </c>
      <c r="Q2" s="16" t="s">
        <v>3</v>
      </c>
      <c r="R2" s="16" t="s">
        <v>4</v>
      </c>
      <c r="S2" s="16" t="s">
        <v>1</v>
      </c>
      <c r="T2" s="16" t="s">
        <v>2</v>
      </c>
      <c r="U2" s="16" t="s">
        <v>3</v>
      </c>
      <c r="V2" s="16" t="s">
        <v>4</v>
      </c>
      <c r="W2" s="16" t="s">
        <v>1</v>
      </c>
      <c r="X2" s="16" t="s">
        <v>2</v>
      </c>
      <c r="Y2" s="16" t="s">
        <v>3</v>
      </c>
      <c r="Z2" s="16" t="s">
        <v>4</v>
      </c>
      <c r="AA2" s="16" t="s">
        <v>1</v>
      </c>
      <c r="AB2" s="16" t="s">
        <v>2</v>
      </c>
      <c r="AC2" s="16" t="s">
        <v>3</v>
      </c>
      <c r="AD2" s="16" t="s">
        <v>4</v>
      </c>
      <c r="AE2" s="16" t="s">
        <v>1</v>
      </c>
      <c r="AF2" s="16" t="s">
        <v>2</v>
      </c>
      <c r="AG2" s="16" t="s">
        <v>3</v>
      </c>
      <c r="AH2" s="16" t="s">
        <v>4</v>
      </c>
      <c r="AI2" s="16" t="s">
        <v>1</v>
      </c>
      <c r="AJ2" s="16" t="s">
        <v>2</v>
      </c>
      <c r="AK2" s="16" t="s">
        <v>3</v>
      </c>
      <c r="AL2" s="16" t="s">
        <v>4</v>
      </c>
    </row>
    <row r="3" spans="1:38" ht="13.35" customHeight="1">
      <c r="A3" s="2" t="s">
        <v>43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38" s="16" customFormat="1" ht="13.35" customHeight="1">
      <c r="A4" s="16" t="s">
        <v>44</v>
      </c>
      <c r="B4" s="45">
        <v>2.7905605368337191E-2</v>
      </c>
      <c r="C4" s="45">
        <v>5.2130469955644632E-3</v>
      </c>
      <c r="D4" s="45">
        <v>-5.7816189757442848E-2</v>
      </c>
      <c r="E4" s="45">
        <v>9.185078522237089E-2</v>
      </c>
      <c r="F4" s="45">
        <v>5.8477919491876307E-2</v>
      </c>
      <c r="G4" s="45">
        <v>5.5826609655042825E-2</v>
      </c>
      <c r="H4" s="45">
        <v>7.8449136603435887E-2</v>
      </c>
      <c r="I4" s="45">
        <v>3.2984243051708662E-2</v>
      </c>
      <c r="J4" s="45">
        <v>6.5078400884326593E-2</v>
      </c>
      <c r="K4" s="45">
        <v>7.4822460130915758E-2</v>
      </c>
      <c r="L4" s="45">
        <v>6.175794902003906E-2</v>
      </c>
      <c r="M4" s="45">
        <v>9.7318359113304664E-2</v>
      </c>
      <c r="N4" s="45">
        <v>8.5648616593322568E-2</v>
      </c>
      <c r="O4" s="45">
        <v>7.1372269965675805E-2</v>
      </c>
      <c r="P4" s="45">
        <v>5.9837255651293386E-2</v>
      </c>
      <c r="Q4" s="45">
        <v>1.4387542702027689E-2</v>
      </c>
      <c r="R4" s="45">
        <v>-7.2989016918064586E-2</v>
      </c>
      <c r="S4" s="45">
        <v>-7.6833724447975316E-2</v>
      </c>
      <c r="T4" s="45">
        <v>-3.2202649099894343E-2</v>
      </c>
      <c r="U4" s="45">
        <v>-2.0820350795979214E-3</v>
      </c>
      <c r="V4" s="45">
        <v>0.15104803230232755</v>
      </c>
      <c r="W4" s="45">
        <v>-5.4387664005098868E-3</v>
      </c>
      <c r="X4" s="45">
        <v>-1.2297780994298457E-2</v>
      </c>
      <c r="Y4" s="45">
        <v>-2.7498187517786096E-2</v>
      </c>
      <c r="Z4" s="55">
        <v>-2.4505176830609487E-2</v>
      </c>
      <c r="AA4" s="55">
        <v>1.8343136835585971E-2</v>
      </c>
      <c r="AB4" s="55">
        <v>7.4398965656963023E-2</v>
      </c>
      <c r="AC4" s="55">
        <v>0.11212856309854624</v>
      </c>
      <c r="AD4" s="55">
        <v>7.8849435986273253E-2</v>
      </c>
      <c r="AE4" s="55">
        <v>4.9202117346843766E-2</v>
      </c>
      <c r="AF4" s="52">
        <v>8.8228664938577284E-2</v>
      </c>
      <c r="AG4" s="52">
        <v>7.1582647348251482E-2</v>
      </c>
      <c r="AH4" s="52">
        <v>7.961047608456262E-2</v>
      </c>
      <c r="AI4" s="52">
        <v>3.8500640072879788E-2</v>
      </c>
      <c r="AJ4" s="52">
        <v>3.5036057191208059E-2</v>
      </c>
      <c r="AK4" s="52">
        <v>5.4124141032563688E-2</v>
      </c>
      <c r="AL4" s="52">
        <v>2.4311828058457552E-2</v>
      </c>
    </row>
    <row r="5" spans="1:38" s="16" customFormat="1" ht="13.35" customHeight="1">
      <c r="A5" s="16" t="s">
        <v>45</v>
      </c>
      <c r="B5" s="45">
        <v>9.1318758784998399E-2</v>
      </c>
      <c r="C5" s="45">
        <v>2.2037909386642518E-2</v>
      </c>
      <c r="D5" s="45">
        <v>1.872998941436177E-2</v>
      </c>
      <c r="E5" s="45">
        <v>-4.6171299278295885E-3</v>
      </c>
      <c r="F5" s="45">
        <v>0.13580728087501726</v>
      </c>
      <c r="G5" s="45">
        <v>4.8581054629297515E-3</v>
      </c>
      <c r="H5" s="45">
        <v>2.2809602399763484E-2</v>
      </c>
      <c r="I5" s="45">
        <v>0.23434734628799214</v>
      </c>
      <c r="J5" s="45">
        <v>0.30487887117058166</v>
      </c>
      <c r="K5" s="45">
        <v>0.17539791967138929</v>
      </c>
      <c r="L5" s="45">
        <v>0.20975892264298657</v>
      </c>
      <c r="M5" s="45">
        <v>0.19250836648833713</v>
      </c>
      <c r="N5" s="45">
        <v>5.1487053045689235E-2</v>
      </c>
      <c r="O5" s="45">
        <v>6.1821416510731808E-2</v>
      </c>
      <c r="P5" s="45">
        <v>3.2863181663324026E-2</v>
      </c>
      <c r="Q5" s="45">
        <v>4.1525414716703457E-2</v>
      </c>
      <c r="R5" s="45">
        <v>3.3240993479071168E-2</v>
      </c>
      <c r="S5" s="45">
        <v>-7.2160608653945135E-2</v>
      </c>
      <c r="T5" s="45">
        <v>-8.4505777467290488E-2</v>
      </c>
      <c r="U5" s="45">
        <v>-0.25160246492141369</v>
      </c>
      <c r="V5" s="45">
        <v>-3.0799742741805192E-2</v>
      </c>
      <c r="W5" s="45">
        <v>8.8707675388399077E-2</v>
      </c>
      <c r="X5" s="45">
        <v>0.27320683130290857</v>
      </c>
      <c r="Y5" s="45">
        <v>0.29759886254055434</v>
      </c>
      <c r="Z5" s="55">
        <v>0.14792456084453742</v>
      </c>
      <c r="AA5" s="55">
        <v>0.18491139057257833</v>
      </c>
      <c r="AB5" s="55">
        <v>-6.1490594465709703E-2</v>
      </c>
      <c r="AC5" s="55">
        <v>0.11694367335566058</v>
      </c>
      <c r="AD5" s="55">
        <v>-1.7895991602693062E-2</v>
      </c>
      <c r="AE5" s="55">
        <v>-7.6452757774362778E-2</v>
      </c>
      <c r="AF5" s="52">
        <v>6.4667943370943393E-2</v>
      </c>
      <c r="AG5" s="52">
        <v>0.17499302913222881</v>
      </c>
      <c r="AH5" s="52">
        <v>0.25494920053566261</v>
      </c>
      <c r="AI5" s="52">
        <v>0.1867757240686061</v>
      </c>
      <c r="AJ5" s="52">
        <v>0.19195798514023066</v>
      </c>
      <c r="AK5" s="52">
        <v>7.9298691289825252E-2</v>
      </c>
      <c r="AL5" s="52">
        <v>0.11738041913431752</v>
      </c>
    </row>
    <row r="6" spans="1:38" s="16" customFormat="1" ht="13.35" customHeight="1">
      <c r="A6" s="47" t="s">
        <v>46</v>
      </c>
      <c r="B6" s="46">
        <v>9.8886262248626275E-2</v>
      </c>
      <c r="C6" s="46">
        <v>-3.2122931244031622E-2</v>
      </c>
      <c r="D6" s="46">
        <v>2.058128473204162E-2</v>
      </c>
      <c r="E6" s="46">
        <v>5.3836673896701534E-2</v>
      </c>
      <c r="F6" s="46">
        <f t="shared" ref="F6:W6" si="0">+F7+F8</f>
        <v>-9.7445672069652618E-3</v>
      </c>
      <c r="G6" s="46">
        <f t="shared" si="0"/>
        <v>2.0786782558250276E-2</v>
      </c>
      <c r="H6" s="46">
        <f t="shared" si="0"/>
        <v>3.0908503594732323E-2</v>
      </c>
      <c r="I6" s="46">
        <f t="shared" si="0"/>
        <v>3.8927428369020925E-2</v>
      </c>
      <c r="J6" s="46">
        <f t="shared" si="0"/>
        <v>0.17293542355107722</v>
      </c>
      <c r="K6" s="46">
        <f t="shared" si="0"/>
        <v>4.7637755828901361E-2</v>
      </c>
      <c r="L6" s="46">
        <f t="shared" si="0"/>
        <v>7.8124274693646394E-3</v>
      </c>
      <c r="M6" s="46">
        <f t="shared" si="0"/>
        <v>9.1259881650247524E-2</v>
      </c>
      <c r="N6" s="46">
        <f t="shared" si="0"/>
        <v>5.233243049892123E-2</v>
      </c>
      <c r="O6" s="46">
        <f t="shared" si="0"/>
        <v>4.8235975341596238E-2</v>
      </c>
      <c r="P6" s="46">
        <f t="shared" si="0"/>
        <v>6.913203736660789E-2</v>
      </c>
      <c r="Q6" s="46">
        <f t="shared" si="0"/>
        <v>4.9479035821741388E-2</v>
      </c>
      <c r="R6" s="46">
        <f t="shared" si="0"/>
        <v>7.3039202379889201E-2</v>
      </c>
      <c r="S6" s="46">
        <f t="shared" si="0"/>
        <v>4.8237382849897509E-2</v>
      </c>
      <c r="T6" s="46">
        <f t="shared" si="0"/>
        <v>5.6517411176791252E-2</v>
      </c>
      <c r="U6" s="46">
        <f t="shared" si="0"/>
        <v>-2.2925044182076366E-2</v>
      </c>
      <c r="V6" s="46">
        <f t="shared" si="0"/>
        <v>-0.12821628971558907</v>
      </c>
      <c r="W6" s="46">
        <f t="shared" si="0"/>
        <v>-5.5215495927973285E-2</v>
      </c>
      <c r="X6" s="46">
        <v>-5.7902403270217513E-2</v>
      </c>
      <c r="Y6" s="46">
        <v>0.10692537145422569</v>
      </c>
      <c r="Z6" s="39">
        <v>7.375625444457988E-2</v>
      </c>
      <c r="AA6" s="39">
        <v>4.9661734154289705E-2</v>
      </c>
      <c r="AB6" s="39">
        <v>5.8520568094366239E-2</v>
      </c>
      <c r="AC6" s="39">
        <v>7.6572400778825517E-2</v>
      </c>
      <c r="AD6" s="39">
        <v>4.0680972876864847E-2</v>
      </c>
      <c r="AE6" s="39">
        <v>0.10806983259007939</v>
      </c>
      <c r="AF6" s="52">
        <v>0.12879640287561156</v>
      </c>
      <c r="AG6" s="52">
        <v>5.4464965572854464E-3</v>
      </c>
      <c r="AH6" s="52">
        <v>0.18917227290898975</v>
      </c>
      <c r="AI6" s="52">
        <v>0.17354411070423342</v>
      </c>
      <c r="AJ6" s="52">
        <v>7.4159703356987794E-2</v>
      </c>
      <c r="AK6" s="52">
        <v>7.6322543619441546E-2</v>
      </c>
      <c r="AL6" s="52">
        <v>8.4054179078378588E-2</v>
      </c>
    </row>
    <row r="7" spans="1:38" ht="13.35" customHeight="1">
      <c r="A7" s="50" t="s">
        <v>47</v>
      </c>
      <c r="B7" s="46">
        <v>6.9619964248999147E-2</v>
      </c>
      <c r="C7" s="46">
        <v>-4.4318922568980658E-2</v>
      </c>
      <c r="D7" s="46">
        <v>-1.2981779427191252E-2</v>
      </c>
      <c r="E7" s="46">
        <v>4.7975221413408514E-2</v>
      </c>
      <c r="F7" s="46">
        <v>-1.4815632497293893E-3</v>
      </c>
      <c r="G7" s="46">
        <v>1.360695884262016E-2</v>
      </c>
      <c r="H7" s="46">
        <v>5.6855521782597861E-2</v>
      </c>
      <c r="I7" s="46">
        <v>2.9985926310968337E-2</v>
      </c>
      <c r="J7" s="46">
        <v>0.16345594389613144</v>
      </c>
      <c r="K7" s="46">
        <v>5.0611528753059853E-2</v>
      </c>
      <c r="L7" s="46">
        <v>1.1722907204260034E-2</v>
      </c>
      <c r="M7" s="46">
        <v>8.5438167791565683E-2</v>
      </c>
      <c r="N7" s="46">
        <v>3.843162060183121E-2</v>
      </c>
      <c r="O7" s="46">
        <v>2.7728088462620228E-2</v>
      </c>
      <c r="P7" s="46">
        <v>5.1574154744519075E-2</v>
      </c>
      <c r="Q7" s="46">
        <v>3.1739889567195534E-2</v>
      </c>
      <c r="R7" s="46">
        <v>5.2697580765209633E-2</v>
      </c>
      <c r="S7" s="46">
        <v>3.5269958273415551E-2</v>
      </c>
      <c r="T7" s="46">
        <v>3.3338100746569302E-2</v>
      </c>
      <c r="U7" s="46">
        <v>-5.513976057186705E-2</v>
      </c>
      <c r="V7" s="46">
        <v>-0.10604709883018934</v>
      </c>
      <c r="W7" s="46">
        <v>-4.5451319211850173E-2</v>
      </c>
      <c r="X7" s="46">
        <v>-4.4859487527313412E-2</v>
      </c>
      <c r="Y7" s="46">
        <v>1.3222403617647486E-2</v>
      </c>
      <c r="Z7" s="39">
        <v>6.5186695172263456E-2</v>
      </c>
      <c r="AA7" s="39">
        <v>3.5923324488799854E-2</v>
      </c>
      <c r="AB7" s="39">
        <v>5.3642380159683811E-2</v>
      </c>
      <c r="AC7" s="39">
        <v>5.0661188642499147E-2</v>
      </c>
      <c r="AD7" s="39">
        <v>2.0470095981010714E-2</v>
      </c>
      <c r="AE7" s="39">
        <v>6.8458215811555215E-2</v>
      </c>
      <c r="AF7" s="51">
        <v>9.1361548463626943E-2</v>
      </c>
      <c r="AG7" s="51">
        <v>6.3402282843350657E-2</v>
      </c>
      <c r="AH7" s="51">
        <v>0.12687130005209524</v>
      </c>
      <c r="AI7" s="51">
        <v>0.11608008330297205</v>
      </c>
      <c r="AJ7" s="51">
        <v>6.4565057946134166E-2</v>
      </c>
      <c r="AK7" s="51">
        <v>5.2884291994876792E-2</v>
      </c>
      <c r="AL7" s="51">
        <v>9.6402924045589325E-2</v>
      </c>
    </row>
    <row r="8" spans="1:38" ht="13.35" customHeight="1">
      <c r="A8" s="50" t="s">
        <v>48</v>
      </c>
      <c r="B8" s="46">
        <v>2.9266297999627149E-2</v>
      </c>
      <c r="C8" s="46">
        <v>1.2195991324949033E-2</v>
      </c>
      <c r="D8" s="46">
        <v>3.3563064159232874E-2</v>
      </c>
      <c r="E8" s="46">
        <v>5.8614524832930164E-3</v>
      </c>
      <c r="F8" s="46">
        <v>-8.2630039572358718E-3</v>
      </c>
      <c r="G8" s="46">
        <v>7.179823715630116E-3</v>
      </c>
      <c r="H8" s="46">
        <v>-2.5947018187865538E-2</v>
      </c>
      <c r="I8" s="46">
        <v>8.9415020580525875E-3</v>
      </c>
      <c r="J8" s="46">
        <v>9.4794796549457702E-3</v>
      </c>
      <c r="K8" s="46">
        <v>-2.973772924158494E-3</v>
      </c>
      <c r="L8" s="46">
        <v>-3.9104797348953942E-3</v>
      </c>
      <c r="M8" s="46">
        <v>5.8217138586818392E-3</v>
      </c>
      <c r="N8" s="46">
        <v>1.3900809897090022E-2</v>
      </c>
      <c r="O8" s="46">
        <v>2.050788687897601E-2</v>
      </c>
      <c r="P8" s="46">
        <v>1.7557882622088822E-2</v>
      </c>
      <c r="Q8" s="46">
        <v>1.773914625454585E-2</v>
      </c>
      <c r="R8" s="46">
        <v>2.0341621614679561E-2</v>
      </c>
      <c r="S8" s="46">
        <v>1.2967424576481959E-2</v>
      </c>
      <c r="T8" s="46">
        <v>2.317931043022195E-2</v>
      </c>
      <c r="U8" s="46">
        <v>3.2214716389790683E-2</v>
      </c>
      <c r="V8" s="46">
        <v>-2.2169190885399741E-2</v>
      </c>
      <c r="W8" s="46">
        <v>-9.7641767161231151E-3</v>
      </c>
      <c r="X8" s="46">
        <v>-1.3042915742904072E-2</v>
      </c>
      <c r="Y8" s="46">
        <v>9.3702967836578291E-2</v>
      </c>
      <c r="Z8" s="39">
        <v>8.5695592723164585E-3</v>
      </c>
      <c r="AA8" s="39">
        <v>1.3738409665489885E-2</v>
      </c>
      <c r="AB8" s="39">
        <v>4.878187934682446E-3</v>
      </c>
      <c r="AC8" s="39">
        <v>2.5911212136326373E-2</v>
      </c>
      <c r="AD8" s="39">
        <v>2.0210876895854175E-2</v>
      </c>
      <c r="AE8" s="39">
        <v>3.9611616778524178E-2</v>
      </c>
      <c r="AF8" s="51">
        <v>3.7434854411984596E-2</v>
      </c>
      <c r="AG8" s="51">
        <v>-5.7955786286065215E-2</v>
      </c>
      <c r="AH8" s="51">
        <v>6.230097285689442E-2</v>
      </c>
      <c r="AI8" s="51">
        <v>5.7464027401261386E-2</v>
      </c>
      <c r="AJ8" s="51">
        <v>9.594645410853574E-3</v>
      </c>
      <c r="AK8" s="51">
        <v>2.3438251624564695E-2</v>
      </c>
      <c r="AL8" s="51">
        <v>-1.2348744967210664E-2</v>
      </c>
    </row>
    <row r="9" spans="1:38" ht="13.35" customHeight="1">
      <c r="A9" s="47" t="s">
        <v>49</v>
      </c>
      <c r="B9" s="46">
        <v>-1.3337394969930983E-2</v>
      </c>
      <c r="C9" s="46">
        <v>5.5683853760227012E-2</v>
      </c>
      <c r="D9" s="46">
        <v>-2.07172343711437E-3</v>
      </c>
      <c r="E9" s="46">
        <v>-5.8627941829050179E-2</v>
      </c>
      <c r="F9" s="46">
        <f t="shared" ref="F9" si="1">+F10+F11</f>
        <v>0.14481981577673289</v>
      </c>
      <c r="G9" s="46">
        <f t="shared" ref="G9" si="2">+G10+G11</f>
        <v>-1.5506006817762978E-2</v>
      </c>
      <c r="H9" s="46">
        <f t="shared" ref="H9" si="3">+H10+H11</f>
        <v>-6.5360213723692218E-3</v>
      </c>
      <c r="I9" s="46">
        <f t="shared" ref="I9" si="4">+I10+I11</f>
        <v>0.18277311087284784</v>
      </c>
      <c r="J9" s="46">
        <f t="shared" ref="J9" si="5">+J10+J11</f>
        <v>0.15245352224581019</v>
      </c>
      <c r="K9" s="46">
        <f t="shared" ref="K9" si="6">+K10+K11</f>
        <v>0.13381656880869008</v>
      </c>
      <c r="L9" s="46">
        <f t="shared" ref="L9" si="7">+L10+L11</f>
        <v>0.20475542706199232</v>
      </c>
      <c r="M9" s="46">
        <f t="shared" ref="M9" si="8">+M10+M11</f>
        <v>0.12636070678151456</v>
      </c>
      <c r="N9" s="46">
        <f t="shared" ref="N9" si="9">+N10+N11</f>
        <v>1.4990366610661894E-2</v>
      </c>
      <c r="O9" s="46">
        <f t="shared" ref="O9" si="10">+O10+O11</f>
        <v>2.1704752951621518E-2</v>
      </c>
      <c r="P9" s="46">
        <f t="shared" ref="P9" si="11">+P10+P11</f>
        <v>-3.1186553321246799E-2</v>
      </c>
      <c r="Q9" s="46">
        <f t="shared" ref="Q9" si="12">+Q10+Q11</f>
        <v>1.5354093856450694E-3</v>
      </c>
      <c r="R9" s="46">
        <f t="shared" ref="R9" si="13">+R10+R11</f>
        <v>-3.094204624461698E-2</v>
      </c>
      <c r="S9" s="46">
        <f t="shared" ref="S9" si="14">+S10+S11</f>
        <v>-0.12914742879812949</v>
      </c>
      <c r="T9" s="46">
        <f t="shared" ref="T9" si="15">+T10+T11</f>
        <v>-0.15160863650181397</v>
      </c>
      <c r="U9" s="46">
        <f t="shared" ref="U9" si="16">+U10+U11</f>
        <v>-0.29444069825092789</v>
      </c>
      <c r="V9" s="46">
        <f t="shared" ref="V9" si="17">+V10+V11</f>
        <v>8.4740988392612931E-2</v>
      </c>
      <c r="W9" s="46">
        <f t="shared" ref="W9" si="18">+W10+W11</f>
        <v>0.15518241909527758</v>
      </c>
      <c r="X9" s="46">
        <v>0.34871742614039569</v>
      </c>
      <c r="Y9" s="46">
        <v>0.17459765879911451</v>
      </c>
      <c r="Z9" s="39">
        <v>0.10205872503707679</v>
      </c>
      <c r="AA9" s="39">
        <v>0.17844519850548884</v>
      </c>
      <c r="AB9" s="39">
        <v>-0.14289423138303994</v>
      </c>
      <c r="AC9" s="39">
        <v>7.1035440821110407E-2</v>
      </c>
      <c r="AD9" s="39">
        <v>-6.5710908470683796E-2</v>
      </c>
      <c r="AE9" s="39">
        <v>-0.21780850687729331</v>
      </c>
      <c r="AF9" s="51">
        <v>-5.1285943465969361E-2</v>
      </c>
      <c r="AG9" s="51">
        <v>0.21638832808851022</v>
      </c>
      <c r="AH9" s="51">
        <v>0.13543202365004742</v>
      </c>
      <c r="AI9" s="51">
        <v>6.2442270095966111E-2</v>
      </c>
      <c r="AJ9" s="51">
        <v>0.15093820571073849</v>
      </c>
      <c r="AK9" s="51">
        <v>3.3903600056865303E-2</v>
      </c>
      <c r="AL9" s="51">
        <v>8.9668021318198676E-2</v>
      </c>
    </row>
    <row r="10" spans="1:38" ht="13.35" customHeight="1">
      <c r="A10" s="50" t="s">
        <v>50</v>
      </c>
      <c r="B10" s="46">
        <v>3.0038744901046039E-2</v>
      </c>
      <c r="C10" s="46">
        <v>2.4542181892887881E-2</v>
      </c>
      <c r="D10" s="46">
        <v>-4.0333041221181094E-2</v>
      </c>
      <c r="E10" s="46">
        <v>4.9474391619418565E-2</v>
      </c>
      <c r="F10" s="46">
        <v>1.7671743313830694E-2</v>
      </c>
      <c r="G10" s="46">
        <v>5.8866546364418175E-2</v>
      </c>
      <c r="H10" s="46">
        <v>3.6814813185642725E-2</v>
      </c>
      <c r="I10" s="46">
        <v>9.1886595522547035E-2</v>
      </c>
      <c r="J10" s="46">
        <v>0.10699389985771487</v>
      </c>
      <c r="K10" s="46">
        <v>6.6964807256444381E-2</v>
      </c>
      <c r="L10" s="46">
        <v>0.11904367201093681</v>
      </c>
      <c r="M10" s="46">
        <v>1.8910092529382153E-2</v>
      </c>
      <c r="N10" s="46">
        <v>7.5757345298454085E-2</v>
      </c>
      <c r="O10" s="46">
        <v>3.8610422122735175E-2</v>
      </c>
      <c r="P10" s="46">
        <v>4.4021840189733402E-2</v>
      </c>
      <c r="Q10" s="46">
        <v>1.5249342266715179E-2</v>
      </c>
      <c r="R10" s="46">
        <v>-4.5319259804754305E-2</v>
      </c>
      <c r="S10" s="46">
        <v>-7.4738355095259668E-2</v>
      </c>
      <c r="T10" s="46">
        <v>-1.6576156726364595E-2</v>
      </c>
      <c r="U10" s="46">
        <v>-0.11878427174237978</v>
      </c>
      <c r="V10" s="46">
        <v>3.2758112327466317E-2</v>
      </c>
      <c r="W10" s="46">
        <v>3.2076661096775157E-2</v>
      </c>
      <c r="X10" s="46">
        <v>-3.2967231627846212E-2</v>
      </c>
      <c r="Y10" s="46">
        <v>0.13810610954061189</v>
      </c>
      <c r="Z10" s="39">
        <v>4.8544569221892807E-3</v>
      </c>
      <c r="AA10" s="39">
        <v>6.5738749983759795E-2</v>
      </c>
      <c r="AB10" s="39">
        <v>4.6411746201450485E-2</v>
      </c>
      <c r="AC10" s="39">
        <v>3.6275979977478563E-2</v>
      </c>
      <c r="AD10" s="39">
        <v>3.9854412179226077E-2</v>
      </c>
      <c r="AE10" s="39">
        <v>6.2614860092540577E-3</v>
      </c>
      <c r="AF10" s="51">
        <v>2.2483585787605995E-2</v>
      </c>
      <c r="AG10" s="51">
        <v>5.6022746327399923E-3</v>
      </c>
      <c r="AH10" s="51">
        <v>6.1132060423626122E-2</v>
      </c>
      <c r="AI10" s="51">
        <v>-4.8651638034857544E-2</v>
      </c>
      <c r="AJ10" s="51">
        <v>5.599769558038669E-2</v>
      </c>
      <c r="AK10" s="51">
        <v>0.15813206425761056</v>
      </c>
      <c r="AL10" s="51">
        <v>9.9027368779528988E-2</v>
      </c>
    </row>
    <row r="11" spans="1:38" ht="13.35" customHeight="1">
      <c r="A11" s="50" t="s">
        <v>51</v>
      </c>
      <c r="B11" s="46">
        <v>-4.3376139870977021E-2</v>
      </c>
      <c r="C11" s="46">
        <v>3.1141671867339127E-2</v>
      </c>
      <c r="D11" s="46">
        <v>3.8261317784066724E-2</v>
      </c>
      <c r="E11" s="46">
        <v>-0.10810233344846874</v>
      </c>
      <c r="F11" s="46">
        <v>0.12714807246290219</v>
      </c>
      <c r="G11" s="46">
        <v>-7.4372553182181153E-2</v>
      </c>
      <c r="H11" s="46">
        <v>-4.3350834558011947E-2</v>
      </c>
      <c r="I11" s="46">
        <v>9.0886515350300803E-2</v>
      </c>
      <c r="J11" s="46">
        <v>4.5459622388095304E-2</v>
      </c>
      <c r="K11" s="46">
        <v>6.6851761552245717E-2</v>
      </c>
      <c r="L11" s="46">
        <v>8.5711755051055508E-2</v>
      </c>
      <c r="M11" s="46">
        <v>0.10745061425213243</v>
      </c>
      <c r="N11" s="46">
        <v>-6.0766978687792191E-2</v>
      </c>
      <c r="O11" s="46">
        <v>-1.6905669171113656E-2</v>
      </c>
      <c r="P11" s="46">
        <v>-7.5208393510980201E-2</v>
      </c>
      <c r="Q11" s="46">
        <v>-1.3713932881070109E-2</v>
      </c>
      <c r="R11" s="46">
        <v>1.4377213560137325E-2</v>
      </c>
      <c r="S11" s="46">
        <v>-5.4409073702869813E-2</v>
      </c>
      <c r="T11" s="46">
        <v>-0.13503247977544938</v>
      </c>
      <c r="U11" s="46">
        <v>-0.1756564265085481</v>
      </c>
      <c r="V11" s="46">
        <v>5.1982876065146608E-2</v>
      </c>
      <c r="W11" s="46">
        <v>0.12310575799850243</v>
      </c>
      <c r="X11" s="46">
        <v>0.38168465776824173</v>
      </c>
      <c r="Y11" s="46">
        <v>3.6491562255400345E-2</v>
      </c>
      <c r="Z11" s="39">
        <v>9.720426811488754E-2</v>
      </c>
      <c r="AA11" s="39">
        <v>0.11270644852172901</v>
      </c>
      <c r="AB11" s="39">
        <v>-0.18930597758449036</v>
      </c>
      <c r="AC11" s="39">
        <v>3.475946084363183E-2</v>
      </c>
      <c r="AD11" s="39">
        <v>-0.10556532064990992</v>
      </c>
      <c r="AE11" s="39">
        <v>-0.2240699928865473</v>
      </c>
      <c r="AF11" s="51">
        <v>-7.3769529253575314E-2</v>
      </c>
      <c r="AG11" s="51">
        <v>0.2107860534557702</v>
      </c>
      <c r="AH11" s="51">
        <v>7.4299963226421253E-2</v>
      </c>
      <c r="AI11" s="51">
        <v>0.11109390813082365</v>
      </c>
      <c r="AJ11" s="51">
        <v>9.4940510130351902E-2</v>
      </c>
      <c r="AK11" s="51">
        <v>-0.12422846420074529</v>
      </c>
      <c r="AL11" s="51">
        <v>-9.3593474613302766E-3</v>
      </c>
    </row>
    <row r="12" spans="1:38" ht="13.35" customHeight="1">
      <c r="A12" s="47" t="s">
        <v>52</v>
      </c>
      <c r="B12" s="46">
        <v>-5.7643216009243742E-2</v>
      </c>
      <c r="C12" s="46">
        <v>-1.8347858805825023E-2</v>
      </c>
      <c r="D12" s="46">
        <v>-7.6325735460027105E-2</v>
      </c>
      <c r="E12" s="46">
        <v>9.6642069437481604E-2</v>
      </c>
      <c r="F12" s="46">
        <f t="shared" ref="F12" si="19">+F13+F14</f>
        <v>-7.6597306750396596E-2</v>
      </c>
      <c r="G12" s="46">
        <f t="shared" ref="G12" si="20">+G13+G14</f>
        <v>5.0545817286433078E-2</v>
      </c>
      <c r="H12" s="46">
        <f t="shared" ref="H12" si="21">+H13+H14</f>
        <v>5.40766378319208E-2</v>
      </c>
      <c r="I12" s="46">
        <f t="shared" ref="I12" si="22">+I13+I14</f>
        <v>-0.18871628127716772</v>
      </c>
      <c r="J12" s="46">
        <f t="shared" ref="J12" si="23">+J13+J14</f>
        <v>-0.26031058710048849</v>
      </c>
      <c r="K12" s="46">
        <f t="shared" ref="K12" si="24">+K13+K14</f>
        <v>-0.10663184875776194</v>
      </c>
      <c r="L12" s="46">
        <f t="shared" ref="L12" si="25">+L13+L14</f>
        <v>-0.15080990551131776</v>
      </c>
      <c r="M12" s="46">
        <f t="shared" ref="M12" si="26">+M13+M14</f>
        <v>-0.12030224375526247</v>
      </c>
      <c r="N12" s="46">
        <f t="shared" ref="N12" si="27">+N13+N14</f>
        <v>1.8325859093900845E-2</v>
      </c>
      <c r="O12" s="46">
        <f t="shared" ref="O12" si="28">+O13+O14</f>
        <v>1.4315416724580768E-3</v>
      </c>
      <c r="P12" s="46">
        <f t="shared" ref="P12" si="29">+P13+P14</f>
        <v>2.1891757153180078E-2</v>
      </c>
      <c r="Q12" s="46">
        <f t="shared" ref="Q12" si="30">+Q13+Q14</f>
        <v>-3.6626902505358869E-2</v>
      </c>
      <c r="R12" s="46">
        <f t="shared" ref="R12" si="31">+R13+R14</f>
        <v>-0.11508619129596191</v>
      </c>
      <c r="S12" s="46">
        <f t="shared" ref="S12" si="32">+S13+S14</f>
        <v>4.0763215002566078E-3</v>
      </c>
      <c r="T12" s="46">
        <f t="shared" ref="T12" si="33">+T13+T14</f>
        <v>6.2888576225128417E-2</v>
      </c>
      <c r="U12" s="46">
        <f t="shared" ref="U12" si="34">+U13+U14</f>
        <v>0.31528368141373098</v>
      </c>
      <c r="V12" s="46">
        <f t="shared" ref="V12" si="35">+V13+V14</f>
        <v>0.19452331394632949</v>
      </c>
      <c r="W12" s="46">
        <f t="shared" ref="W12" si="36">+W13+W14</f>
        <v>-0.10540568956781413</v>
      </c>
      <c r="X12" s="46">
        <v>-0.30311278977395906</v>
      </c>
      <c r="Y12" s="46">
        <v>-0.30902121777112634</v>
      </c>
      <c r="Z12" s="39">
        <v>-0.20032015631226616</v>
      </c>
      <c r="AA12" s="39">
        <v>-0.20976379582419266</v>
      </c>
      <c r="AB12" s="39">
        <v>0.1587726289456366</v>
      </c>
      <c r="AC12" s="213">
        <v>-3.5479278501389648E-2</v>
      </c>
      <c r="AD12" s="213">
        <v>0.10387937158009217</v>
      </c>
      <c r="AE12" s="213">
        <v>0.15894079163405758</v>
      </c>
      <c r="AF12" s="213">
        <v>1.0718205528934948E-2</v>
      </c>
      <c r="AG12" s="213">
        <v>-0.15025217729754439</v>
      </c>
      <c r="AH12" s="213">
        <v>-0.24499382047447441</v>
      </c>
      <c r="AI12" s="214">
        <v>-0.19748574072731967</v>
      </c>
      <c r="AJ12" s="214">
        <v>-0.19006185187651806</v>
      </c>
      <c r="AK12" s="214">
        <v>-5.6102002643743008E-2</v>
      </c>
      <c r="AL12" s="213">
        <v>-0.14941037233811963</v>
      </c>
    </row>
    <row r="13" spans="1:38" ht="13.35" customHeight="1">
      <c r="A13" s="50" t="s">
        <v>53</v>
      </c>
      <c r="B13" s="46">
        <v>-2.7692394692573414E-2</v>
      </c>
      <c r="C13" s="46">
        <v>2.9224968396063516E-2</v>
      </c>
      <c r="D13" s="46">
        <v>2.3175912985869299E-2</v>
      </c>
      <c r="E13" s="46">
        <v>0.22254794259889923</v>
      </c>
      <c r="F13" s="46">
        <v>8.7191390482253314E-2</v>
      </c>
      <c r="G13" s="46">
        <v>4.1506869717546899E-2</v>
      </c>
      <c r="H13" s="46">
        <v>8.9331196970207763E-2</v>
      </c>
      <c r="I13" s="46">
        <v>-0.11163147180615302</v>
      </c>
      <c r="J13" s="46">
        <v>5.1253691259085403E-2</v>
      </c>
      <c r="K13" s="46">
        <v>0.11150974412078077</v>
      </c>
      <c r="L13" s="46">
        <v>-4.5270702189313273E-3</v>
      </c>
      <c r="M13" s="46">
        <v>-2.6846466295264455E-2</v>
      </c>
      <c r="N13" s="46">
        <v>2.0818803830952227E-2</v>
      </c>
      <c r="O13" s="46">
        <v>4.1883103476964625E-2</v>
      </c>
      <c r="P13" s="46">
        <v>0.12596722514702574</v>
      </c>
      <c r="Q13" s="46">
        <v>3.6415925804404212E-2</v>
      </c>
      <c r="R13" s="46">
        <v>-0.23285483292382286</v>
      </c>
      <c r="S13" s="46">
        <v>-8.1685350388125424E-2</v>
      </c>
      <c r="T13" s="46">
        <v>-4.6168224339848331E-2</v>
      </c>
      <c r="U13" s="46">
        <v>0.18865794954362194</v>
      </c>
      <c r="V13" s="46">
        <v>0.27671018796431179</v>
      </c>
      <c r="W13" s="46">
        <v>-0.10226044973914758</v>
      </c>
      <c r="X13" s="46">
        <v>-0.21622572693473158</v>
      </c>
      <c r="Y13" s="46">
        <v>-0.1529222288021172</v>
      </c>
      <c r="Z13" s="39">
        <v>-0.15656397355329554</v>
      </c>
      <c r="AA13" s="39">
        <v>1.2586157852250479E-2</v>
      </c>
      <c r="AB13" s="39">
        <v>0.42431908860742018</v>
      </c>
      <c r="AC13" s="39">
        <v>0.21558712202834859</v>
      </c>
      <c r="AD13" s="39">
        <v>0.4439939889731439</v>
      </c>
      <c r="AE13" s="39">
        <v>0.3099700737190717</v>
      </c>
      <c r="AF13" s="51">
        <v>0.12123326422443337</v>
      </c>
      <c r="AG13" s="51">
        <v>-5.5311242903806311E-2</v>
      </c>
      <c r="AH13" s="51">
        <v>-7.1629785486033978E-2</v>
      </c>
      <c r="AI13" s="51">
        <v>3.395674251024132E-2</v>
      </c>
      <c r="AJ13" s="51">
        <v>-3.0396717058619009E-2</v>
      </c>
      <c r="AK13" s="51">
        <v>6.5822993884604719E-2</v>
      </c>
      <c r="AL13" s="51">
        <v>-0.11641750903629013</v>
      </c>
    </row>
    <row r="14" spans="1:38" ht="13.35" customHeight="1">
      <c r="A14" s="50" t="s">
        <v>54</v>
      </c>
      <c r="B14" s="46">
        <v>-2.9950844267227297E-2</v>
      </c>
      <c r="C14" s="46">
        <v>-4.7572827201888539E-2</v>
      </c>
      <c r="D14" s="46">
        <v>-9.9501648445896401E-2</v>
      </c>
      <c r="E14" s="46">
        <v>-0.12590587316141763</v>
      </c>
      <c r="F14" s="46">
        <v>-0.16378869723264991</v>
      </c>
      <c r="G14" s="46">
        <v>9.0389475688861815E-3</v>
      </c>
      <c r="H14" s="46">
        <v>-3.5254559138286963E-2</v>
      </c>
      <c r="I14" s="46">
        <v>-7.708480947101469E-2</v>
      </c>
      <c r="J14" s="46">
        <v>-0.3115642783595739</v>
      </c>
      <c r="K14" s="46">
        <v>-0.21814159287854271</v>
      </c>
      <c r="L14" s="46">
        <v>-0.14628283529238642</v>
      </c>
      <c r="M14" s="46">
        <v>-9.3455777459998016E-2</v>
      </c>
      <c r="N14" s="46">
        <v>-2.492944737051383E-3</v>
      </c>
      <c r="O14" s="46">
        <v>-4.0451561804506549E-2</v>
      </c>
      <c r="P14" s="46">
        <v>-0.10407546799384566</v>
      </c>
      <c r="Q14" s="46">
        <v>-7.304282830976308E-2</v>
      </c>
      <c r="R14" s="46">
        <v>0.11776864162786095</v>
      </c>
      <c r="S14" s="46">
        <v>8.5761671888382032E-2</v>
      </c>
      <c r="T14" s="46">
        <v>0.10905680056497676</v>
      </c>
      <c r="U14" s="46">
        <v>0.12662573187010906</v>
      </c>
      <c r="V14" s="46">
        <v>-8.2186874017982289E-2</v>
      </c>
      <c r="W14" s="46">
        <v>-3.1452398286665397E-3</v>
      </c>
      <c r="X14" s="46">
        <v>-8.6887062839227439E-2</v>
      </c>
      <c r="Y14" s="46">
        <v>-0.1560989759721115</v>
      </c>
      <c r="Z14" s="39">
        <v>-4.3756165662399794E-2</v>
      </c>
      <c r="AA14" s="39">
        <v>-0.22234995367644311</v>
      </c>
      <c r="AB14" s="39">
        <v>-0.26554645966178364</v>
      </c>
      <c r="AC14" s="39">
        <v>-0.25106640052973828</v>
      </c>
      <c r="AD14" s="39">
        <v>-0.34011461739305177</v>
      </c>
      <c r="AE14" s="39">
        <v>-0.15102928208501415</v>
      </c>
      <c r="AF14" s="51">
        <v>-0.11051505869549842</v>
      </c>
      <c r="AG14" s="51">
        <v>-9.4940934393738075E-2</v>
      </c>
      <c r="AH14" s="51">
        <v>-0.17336403498844044</v>
      </c>
      <c r="AI14" s="51">
        <v>-0.23144248323756086</v>
      </c>
      <c r="AJ14" s="51">
        <v>-0.1596651348178991</v>
      </c>
      <c r="AK14" s="51">
        <v>-0.12192499652834768</v>
      </c>
      <c r="AL14" s="51">
        <v>-3.2992863301829496E-2</v>
      </c>
    </row>
    <row r="15" spans="1:38" ht="13.35" customHeight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</row>
    <row r="16" spans="1:38" ht="13.35" customHeight="1">
      <c r="A16" s="47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39"/>
      <c r="AA16" s="39"/>
      <c r="AB16" s="39"/>
      <c r="AC16" s="39"/>
      <c r="AD16" s="39"/>
      <c r="AE16" s="39"/>
    </row>
    <row r="17" spans="1:44" ht="13.35" customHeight="1">
      <c r="A17" s="2" t="s">
        <v>55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44" ht="13.35" customHeight="1">
      <c r="A18" s="1" t="s">
        <v>56</v>
      </c>
      <c r="B18" s="149">
        <v>935625</v>
      </c>
      <c r="C18" s="149">
        <v>970388</v>
      </c>
      <c r="D18" s="149">
        <v>937053</v>
      </c>
      <c r="E18" s="149">
        <v>914900</v>
      </c>
      <c r="F18" s="149">
        <v>976824</v>
      </c>
      <c r="G18" s="149">
        <v>1032112</v>
      </c>
      <c r="H18" s="149">
        <v>1018563</v>
      </c>
      <c r="I18" s="149">
        <v>1041080</v>
      </c>
      <c r="J18" s="149">
        <v>1132259</v>
      </c>
      <c r="K18" s="149">
        <v>1147242</v>
      </c>
      <c r="L18" s="149">
        <v>1168532</v>
      </c>
      <c r="M18" s="149">
        <v>1201880</v>
      </c>
      <c r="N18" s="149">
        <v>1260167</v>
      </c>
      <c r="O18" s="149">
        <v>1356714</v>
      </c>
      <c r="P18" s="149">
        <v>1390382</v>
      </c>
      <c r="Q18" s="149">
        <v>1375080</v>
      </c>
      <c r="R18" s="149">
        <v>1508677</v>
      </c>
      <c r="S18" s="149">
        <v>1484800</v>
      </c>
      <c r="T18" s="149">
        <v>1512688</v>
      </c>
      <c r="U18" s="149">
        <v>1424598</v>
      </c>
      <c r="V18" s="149">
        <v>1450065</v>
      </c>
      <c r="W18" s="149">
        <v>1542867</v>
      </c>
      <c r="X18" s="149">
        <v>1636403</v>
      </c>
      <c r="Y18" s="149">
        <v>1642915</v>
      </c>
      <c r="Z18" s="149">
        <v>1785809</v>
      </c>
      <c r="AA18" s="150">
        <v>1787503</v>
      </c>
      <c r="AB18" s="150">
        <v>1814676</v>
      </c>
      <c r="AC18" s="150">
        <v>1846967</v>
      </c>
      <c r="AD18" s="150">
        <v>1886906</v>
      </c>
      <c r="AE18" s="150">
        <v>2009015</v>
      </c>
      <c r="AF18" s="150">
        <v>2246131</v>
      </c>
      <c r="AG18" s="150">
        <v>2286259</v>
      </c>
      <c r="AH18" s="150">
        <v>2423344</v>
      </c>
      <c r="AI18" s="150">
        <v>2509331</v>
      </c>
      <c r="AJ18" s="150">
        <v>2617237</v>
      </c>
      <c r="AK18" s="150">
        <v>2641671</v>
      </c>
      <c r="AL18" s="150">
        <v>2817611</v>
      </c>
    </row>
    <row r="19" spans="1:44" ht="13.35" customHeight="1">
      <c r="A19" s="1" t="s">
        <v>57</v>
      </c>
      <c r="B19" s="3">
        <v>59.461366342391621</v>
      </c>
      <c r="C19" s="3">
        <v>60.216118035891888</v>
      </c>
      <c r="D19" s="3">
        <v>59.917518358767545</v>
      </c>
      <c r="E19" s="3">
        <v>59.649768800217551</v>
      </c>
      <c r="F19" s="3">
        <v>60.954660761912749</v>
      </c>
      <c r="G19" s="3">
        <v>62.349959276547423</v>
      </c>
      <c r="H19" s="3">
        <v>62.721488737197326</v>
      </c>
      <c r="I19" s="3">
        <v>63.515660427067587</v>
      </c>
      <c r="J19" s="3">
        <v>65.134118376089205</v>
      </c>
      <c r="K19" s="3">
        <v>66.325774043274151</v>
      </c>
      <c r="L19" s="3">
        <v>66.764562845761432</v>
      </c>
      <c r="M19" s="3">
        <v>68.280632487501663</v>
      </c>
      <c r="N19" s="3">
        <v>69.570221398924417</v>
      </c>
      <c r="O19" s="3">
        <v>71.3566988960131</v>
      </c>
      <c r="P19" s="3">
        <v>72.273501993656325</v>
      </c>
      <c r="Q19" s="3">
        <v>72.205558537458131</v>
      </c>
      <c r="R19" s="3">
        <v>73.867685389895158</v>
      </c>
      <c r="S19" s="3">
        <v>74.008242572045205</v>
      </c>
      <c r="T19" s="3">
        <v>74.138134641316825</v>
      </c>
      <c r="U19" s="3">
        <v>74.391635868911621</v>
      </c>
      <c r="V19" s="3">
        <v>75.472899389282389</v>
      </c>
      <c r="W19" s="3">
        <v>78.238526751165509</v>
      </c>
      <c r="X19" s="3">
        <v>80.804126256111488</v>
      </c>
      <c r="Y19" s="3">
        <v>82.896288380780604</v>
      </c>
      <c r="Z19" s="3">
        <v>86.969109601680245</v>
      </c>
      <c r="AA19" s="145">
        <v>90.908293120286501</v>
      </c>
      <c r="AB19" s="145">
        <v>92.631026991287385</v>
      </c>
      <c r="AC19" s="145">
        <v>94.443202507381088</v>
      </c>
      <c r="AD19" s="145">
        <v>97.297768184287023</v>
      </c>
      <c r="AE19" s="145">
        <v>100.39608880676542</v>
      </c>
      <c r="AF19" s="145">
        <v>100.76805551661376</v>
      </c>
      <c r="AG19" s="145">
        <v>101.53808749233372</v>
      </c>
      <c r="AH19" s="145">
        <v>103.50879873722651</v>
      </c>
      <c r="AI19" s="145">
        <v>105.55262382033543</v>
      </c>
      <c r="AJ19" s="145">
        <v>106.66448220613779</v>
      </c>
      <c r="AK19" s="145">
        <v>109.10262729671207</v>
      </c>
      <c r="AL19" s="145">
        <v>112.957871010199</v>
      </c>
    </row>
    <row r="20" spans="1:44" ht="13.35" customHeight="1">
      <c r="A20" s="47" t="s">
        <v>58</v>
      </c>
      <c r="B20" s="149">
        <f t="shared" ref="B20:AC20" si="37">+B18/B19*100</f>
        <v>1573500.6737189079</v>
      </c>
      <c r="C20" s="151">
        <f t="shared" si="37"/>
        <v>1611508.7316349405</v>
      </c>
      <c r="D20" s="151">
        <f t="shared" si="37"/>
        <v>1563904.8907019426</v>
      </c>
      <c r="E20" s="151">
        <f t="shared" si="37"/>
        <v>1533786.3304453632</v>
      </c>
      <c r="F20" s="151">
        <f t="shared" si="37"/>
        <v>1602541.9349234805</v>
      </c>
      <c r="G20" s="151">
        <f t="shared" si="37"/>
        <v>1655353.1260897277</v>
      </c>
      <c r="H20" s="151">
        <f t="shared" si="37"/>
        <v>1623945.8286262513</v>
      </c>
      <c r="I20" s="151">
        <f t="shared" si="37"/>
        <v>1639091.8286922784</v>
      </c>
      <c r="J20" s="151">
        <f t="shared" si="37"/>
        <v>1738350.0816918302</v>
      </c>
      <c r="K20" s="151">
        <f t="shared" si="37"/>
        <v>1729707.668773656</v>
      </c>
      <c r="L20" s="151">
        <f t="shared" si="37"/>
        <v>1750227.8906543977</v>
      </c>
      <c r="M20" s="151">
        <f t="shared" si="37"/>
        <v>1760206.3077256887</v>
      </c>
      <c r="N20" s="151">
        <f t="shared" si="37"/>
        <v>1811359.7666651709</v>
      </c>
      <c r="O20" s="151">
        <f>+O18/O19*100</f>
        <v>1901312.7302555239</v>
      </c>
      <c r="P20" s="151">
        <f t="shared" si="37"/>
        <v>1923778.3719433413</v>
      </c>
      <c r="Q20" s="151">
        <f t="shared" si="37"/>
        <v>1904396.3205223994</v>
      </c>
      <c r="R20" s="151">
        <f t="shared" si="37"/>
        <v>2042404.5941561097</v>
      </c>
      <c r="S20" s="151">
        <f t="shared" si="37"/>
        <v>2006263.0166559941</v>
      </c>
      <c r="T20" s="151">
        <f t="shared" si="37"/>
        <v>2040364.2569622819</v>
      </c>
      <c r="U20" s="151">
        <f>+U18/U19*100</f>
        <v>1914997.5442270676</v>
      </c>
      <c r="V20" s="151">
        <f t="shared" si="37"/>
        <v>1921305.5437564363</v>
      </c>
      <c r="W20" s="151">
        <f t="shared" si="37"/>
        <v>1972004.1571168979</v>
      </c>
      <c r="X20" s="151">
        <f t="shared" si="37"/>
        <v>2025147.8183346281</v>
      </c>
      <c r="Y20" s="151">
        <f t="shared" si="37"/>
        <v>1981892.1113251047</v>
      </c>
      <c r="Z20" s="151">
        <f t="shared" si="37"/>
        <v>2053383.1014012108</v>
      </c>
      <c r="AA20" s="151">
        <f t="shared" si="37"/>
        <v>1966270.5553549905</v>
      </c>
      <c r="AB20" s="151">
        <f t="shared" si="37"/>
        <v>1959036.9004228825</v>
      </c>
      <c r="AC20" s="151">
        <f t="shared" si="37"/>
        <v>1955637.8341317391</v>
      </c>
      <c r="AD20" s="151">
        <f t="shared" ref="AD20:AH20" si="38">+AD18/AD19*100</f>
        <v>1939310.6699283195</v>
      </c>
      <c r="AE20" s="151">
        <f t="shared" si="38"/>
        <v>2001088.9108108543</v>
      </c>
      <c r="AF20" s="151">
        <f t="shared" si="38"/>
        <v>2229010.958368327</v>
      </c>
      <c r="AG20" s="151">
        <f t="shared" si="38"/>
        <v>2251627.0066369097</v>
      </c>
      <c r="AH20" s="151">
        <f t="shared" si="38"/>
        <v>2341196.1394238984</v>
      </c>
      <c r="AI20" s="151">
        <f>+AI18/AI19*100</f>
        <v>2377326.9760410828</v>
      </c>
      <c r="AJ20" s="151">
        <f>+AJ18/AJ19*100</f>
        <v>2453709.9378047669</v>
      </c>
      <c r="AK20" s="151">
        <f>+AK18/AK19*100</f>
        <v>2421271.6645363588</v>
      </c>
      <c r="AL20" s="151">
        <f>+AL18/AL19*100</f>
        <v>2494391.0280901073</v>
      </c>
    </row>
    <row r="21" spans="1:44" ht="13.35" customHeight="1">
      <c r="A21" s="47" t="s">
        <v>59</v>
      </c>
      <c r="B21" s="3"/>
      <c r="C21" s="3"/>
      <c r="D21" s="3"/>
      <c r="E21" s="3"/>
      <c r="F21" s="46">
        <f t="shared" ref="F21:AD21" si="39">+F20/B20-1</f>
        <v>1.8456465694377311E-2</v>
      </c>
      <c r="G21" s="39">
        <f t="shared" si="39"/>
        <v>2.720704740476676E-2</v>
      </c>
      <c r="H21" s="39">
        <f t="shared" si="39"/>
        <v>3.8391681157387891E-2</v>
      </c>
      <c r="I21" s="39">
        <f t="shared" si="39"/>
        <v>6.8657215256533011E-2</v>
      </c>
      <c r="J21" s="39">
        <f t="shared" si="39"/>
        <v>8.4745455834099204E-2</v>
      </c>
      <c r="K21" s="39">
        <f t="shared" si="39"/>
        <v>4.4917632082266623E-2</v>
      </c>
      <c r="L21" s="39">
        <f t="shared" si="39"/>
        <v>7.7762484315731406E-2</v>
      </c>
      <c r="M21" s="39">
        <f t="shared" si="39"/>
        <v>7.3891210311285205E-2</v>
      </c>
      <c r="N21" s="39">
        <f t="shared" si="39"/>
        <v>4.1999414123928824E-2</v>
      </c>
      <c r="O21" s="39">
        <f>+O20/K20-1</f>
        <v>9.9210441498206459E-2</v>
      </c>
      <c r="P21" s="39">
        <f>+P20/L20-1</f>
        <v>9.9158790815551567E-2</v>
      </c>
      <c r="Q21" s="39">
        <f t="shared" si="39"/>
        <v>8.1916541353050043E-2</v>
      </c>
      <c r="R21" s="39">
        <f t="shared" si="39"/>
        <v>0.12755325128828887</v>
      </c>
      <c r="S21" s="39">
        <f t="shared" si="39"/>
        <v>5.5198855364717136E-2</v>
      </c>
      <c r="T21" s="39">
        <f t="shared" si="39"/>
        <v>6.0602555221144883E-2</v>
      </c>
      <c r="U21" s="39">
        <f>+U20/Q20-1</f>
        <v>5.5667108733754578E-3</v>
      </c>
      <c r="V21" s="39">
        <f t="shared" si="39"/>
        <v>-5.9292390325683564E-2</v>
      </c>
      <c r="W21" s="39">
        <f t="shared" si="39"/>
        <v>-1.7075956270279247E-2</v>
      </c>
      <c r="X21" s="39">
        <f t="shared" si="39"/>
        <v>-7.4577069146997133E-3</v>
      </c>
      <c r="Y21" s="39">
        <f t="shared" si="39"/>
        <v>3.493193362033109E-2</v>
      </c>
      <c r="Z21" s="39">
        <f t="shared" si="39"/>
        <v>6.8743650937759471E-2</v>
      </c>
      <c r="AA21" s="39">
        <f t="shared" si="39"/>
        <v>-2.9074998352386361E-3</v>
      </c>
      <c r="AB21" s="39">
        <f t="shared" si="39"/>
        <v>-3.2644983893625912E-2</v>
      </c>
      <c r="AC21" s="39">
        <f t="shared" si="39"/>
        <v>-1.3247076893510568E-2</v>
      </c>
      <c r="AD21" s="39">
        <f t="shared" si="39"/>
        <v>-5.5553409100839057E-2</v>
      </c>
      <c r="AE21" s="39">
        <f t="shared" ref="AE21:AJ21" si="40">+AE20/AA20-1</f>
        <v>1.770781511274655E-2</v>
      </c>
      <c r="AF21" s="39">
        <f t="shared" si="40"/>
        <v>0.13780958280426847</v>
      </c>
      <c r="AG21" s="39">
        <f t="shared" si="40"/>
        <v>0.15135173156259962</v>
      </c>
      <c r="AH21" s="39">
        <f t="shared" si="40"/>
        <v>0.2072310928451877</v>
      </c>
      <c r="AI21" s="39">
        <f t="shared" si="40"/>
        <v>0.18801666592504085</v>
      </c>
      <c r="AJ21" s="39">
        <f t="shared" si="40"/>
        <v>0.10080658356247985</v>
      </c>
      <c r="AK21" s="39">
        <f>+AK20/AG20-1</f>
        <v>7.5343144046240207E-2</v>
      </c>
      <c r="AL21" s="39">
        <f>+AL20/AH20-1</f>
        <v>6.5434452964673762E-2</v>
      </c>
    </row>
    <row r="22" spans="1:44" ht="13.35" customHeight="1">
      <c r="A22" s="47" t="s">
        <v>60</v>
      </c>
      <c r="B22" s="46"/>
      <c r="C22" s="46"/>
      <c r="D22" s="46"/>
      <c r="E22" s="46"/>
      <c r="F22" s="46">
        <v>-1.9595058298517202E-3</v>
      </c>
      <c r="G22" s="39">
        <v>2.2246201683508326E-2</v>
      </c>
      <c r="H22" s="39">
        <v>9.2677697028874295E-2</v>
      </c>
      <c r="I22" s="39">
        <v>5.509357420509664E-2</v>
      </c>
      <c r="J22" s="39">
        <v>0.22927712179475712</v>
      </c>
      <c r="K22" s="39">
        <v>8.5463633373753289E-2</v>
      </c>
      <c r="L22" s="39">
        <v>1.8860165503050474E-2</v>
      </c>
      <c r="M22" s="39">
        <v>0.15368735065806272</v>
      </c>
      <c r="N22" s="39">
        <v>4.67068394271557E-2</v>
      </c>
      <c r="O22" s="39">
        <v>4.6363187143816598E-2</v>
      </c>
      <c r="P22" s="39">
        <v>8.6467565073671704E-2</v>
      </c>
      <c r="Q22" s="39">
        <v>5.4304538030855776E-2</v>
      </c>
      <c r="R22" s="39">
        <v>6.6427312374276459E-2</v>
      </c>
      <c r="S22" s="39">
        <v>6.0383217062029093E-2</v>
      </c>
      <c r="T22" s="39">
        <v>5.4523582212835597E-2</v>
      </c>
      <c r="U22" s="39">
        <v>-9.0768136519343678E-2</v>
      </c>
      <c r="V22" s="39">
        <v>-0.11620061201808451</v>
      </c>
      <c r="W22" s="39">
        <v>-6.7744630739040357E-2</v>
      </c>
      <c r="X22" s="39">
        <v>-6.7332690320256239E-2</v>
      </c>
      <c r="Y22" s="39">
        <v>2.3889064749220035E-2</v>
      </c>
      <c r="Z22" s="39">
        <v>9.3026854750899668E-2</v>
      </c>
      <c r="AA22" s="39">
        <v>5.7121754959636117E-2</v>
      </c>
      <c r="AB22" s="39">
        <v>8.5266605457638311E-2</v>
      </c>
      <c r="AC22" s="39">
        <v>8.6936395044325154E-2</v>
      </c>
      <c r="AD22" s="39">
        <v>2.6071342171338757E-2</v>
      </c>
      <c r="AE22" s="39">
        <v>0.10486238404499687</v>
      </c>
      <c r="AF22" s="39">
        <v>0.14376842919059427</v>
      </c>
      <c r="AG22" s="39">
        <v>0.11132225923584357</v>
      </c>
      <c r="AH22" s="39">
        <v>0.16989874913343242</v>
      </c>
      <c r="AI22" s="39">
        <v>0.16885068721246682</v>
      </c>
      <c r="AJ22" s="39">
        <v>9.6667319855164913E-2</v>
      </c>
      <c r="AK22" s="39">
        <v>8.9534305642787901E-2</v>
      </c>
      <c r="AL22" s="39">
        <v>0.11913402413092578</v>
      </c>
    </row>
    <row r="23" spans="1:44" ht="13.35" customHeight="1">
      <c r="A23" s="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44" ht="13.35" customHeight="1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51"/>
      <c r="O24" s="51"/>
      <c r="P24" s="51"/>
      <c r="Q24" s="51"/>
      <c r="R24" s="51"/>
      <c r="S24" s="51"/>
      <c r="T24" s="51"/>
      <c r="U24" s="51"/>
      <c r="V24" s="129"/>
      <c r="W24" s="51"/>
      <c r="X24" s="51"/>
      <c r="Y24" s="51"/>
      <c r="Z24" s="51"/>
      <c r="AA24" s="51"/>
      <c r="AB24" s="51"/>
      <c r="AC24" s="142"/>
      <c r="AD24" s="58"/>
      <c r="AE24" s="59"/>
      <c r="AF24" s="60"/>
      <c r="AG24" s="60"/>
    </row>
    <row r="25" spans="1:44" ht="13.35" customHeight="1">
      <c r="A25" s="2" t="s">
        <v>61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D25" s="145"/>
      <c r="AE25" s="59"/>
      <c r="AF25" s="60"/>
      <c r="AG25" s="60"/>
    </row>
    <row r="26" spans="1:44" ht="13.35" customHeight="1">
      <c r="A26" s="47" t="s">
        <v>62</v>
      </c>
      <c r="B26" s="143">
        <v>3252.4294</v>
      </c>
      <c r="C26" s="143">
        <v>6425.8547634999995</v>
      </c>
      <c r="D26" s="143">
        <v>6397.3864915999993</v>
      </c>
      <c r="E26" s="143">
        <v>9532.6680460000007</v>
      </c>
      <c r="F26" s="143">
        <v>8016.1742629999999</v>
      </c>
      <c r="G26" s="143">
        <v>10940.638580000001</v>
      </c>
      <c r="H26" s="143">
        <v>6575.7641570000033</v>
      </c>
      <c r="I26" s="143">
        <v>7459.0664629999992</v>
      </c>
      <c r="J26" s="143">
        <v>6612.6475999999993</v>
      </c>
      <c r="K26" s="143">
        <v>11411.600759999999</v>
      </c>
      <c r="L26" s="143">
        <v>9003.0814800000007</v>
      </c>
      <c r="M26" s="143">
        <v>8730.9723180000055</v>
      </c>
      <c r="N26" s="143">
        <v>7733.12093</v>
      </c>
      <c r="O26" s="143">
        <v>10296.971590000001</v>
      </c>
      <c r="P26" s="143">
        <v>10598.78392</v>
      </c>
      <c r="Q26" s="143">
        <v>7837.8873899999999</v>
      </c>
      <c r="R26" s="144">
        <v>3121.6424080000002</v>
      </c>
      <c r="S26" s="144">
        <v>5531.6059100000011</v>
      </c>
      <c r="T26" s="144">
        <v>11168.482148999999</v>
      </c>
      <c r="U26" s="144">
        <v>8765.3683500000006</v>
      </c>
      <c r="V26" s="144">
        <v>6671.8142600000001</v>
      </c>
      <c r="W26" s="144">
        <v>2615.7877000000003</v>
      </c>
      <c r="X26" s="144">
        <v>2701.8618999999999</v>
      </c>
      <c r="Y26" s="144">
        <v>3718.6242000000002</v>
      </c>
      <c r="Z26" s="144">
        <v>2523.1590000000001</v>
      </c>
      <c r="AA26" s="58">
        <v>5558.2</v>
      </c>
      <c r="AB26" s="58">
        <v>10937.33</v>
      </c>
      <c r="AC26" s="58">
        <v>12667.369999999999</v>
      </c>
      <c r="AD26" s="58">
        <v>13780.65</v>
      </c>
      <c r="AE26" s="58">
        <v>14569.993570000001</v>
      </c>
      <c r="AF26" s="58">
        <v>18491</v>
      </c>
      <c r="AG26" s="58"/>
    </row>
    <row r="27" spans="1:44" ht="13.35" customHeight="1"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D27" s="58"/>
      <c r="AE27" s="59"/>
      <c r="AF27" s="60"/>
      <c r="AG27" s="60"/>
    </row>
    <row r="28" spans="1:44" ht="13.35" customHeight="1">
      <c r="A28" s="2" t="s">
        <v>63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39"/>
      <c r="AA28" s="51"/>
      <c r="AB28" s="51"/>
      <c r="AC28" s="51"/>
    </row>
    <row r="29" spans="1:44" ht="13.35" customHeight="1">
      <c r="A29" s="16" t="s">
        <v>64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>
        <v>-0.1012520995776065</v>
      </c>
      <c r="S29" s="45">
        <v>-8.1628346379718719E-2</v>
      </c>
      <c r="T29" s="45">
        <v>-2.6437353773246852E-2</v>
      </c>
      <c r="U29" s="45">
        <v>1.032297639758184E-2</v>
      </c>
      <c r="V29" s="45">
        <v>0.14824732605592161</v>
      </c>
      <c r="W29" s="45">
        <v>6.1412437158683275E-3</v>
      </c>
      <c r="X29" s="45">
        <v>-6.2749699687902893E-3</v>
      </c>
      <c r="Y29" s="45">
        <v>-3.3634438456020765E-2</v>
      </c>
      <c r="Z29" s="55">
        <v>-3.8095556843397049E-2</v>
      </c>
      <c r="AA29" s="52">
        <v>6.4480183701230986E-2</v>
      </c>
      <c r="AB29" s="52">
        <v>7.1405803490642183E-2</v>
      </c>
      <c r="AC29" s="52">
        <v>8.0921565299368003E-2</v>
      </c>
      <c r="AD29" s="52">
        <v>7.973522108366371E-2</v>
      </c>
      <c r="AE29" s="52">
        <v>5.7571956739919106E-2</v>
      </c>
      <c r="AF29" s="52">
        <v>8.1776857572264605E-2</v>
      </c>
      <c r="AG29" s="52">
        <v>7.9261412055930958E-2</v>
      </c>
      <c r="AH29" s="52">
        <v>7.9402718366694769E-2</v>
      </c>
      <c r="AI29" s="52">
        <v>3.8761560135139206E-2</v>
      </c>
      <c r="AJ29" s="52">
        <v>3.9395541005321943E-2</v>
      </c>
      <c r="AK29" s="52">
        <v>4.6477908910979915E-2</v>
      </c>
      <c r="AL29" s="52">
        <v>2.3675736534230787E-2</v>
      </c>
    </row>
    <row r="30" spans="1:44" ht="13.35" customHeight="1">
      <c r="A30" s="47" t="s">
        <v>65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>
        <v>-5.9862850988200829E-2</v>
      </c>
      <c r="S30" s="46">
        <v>-3.7103190824774195E-2</v>
      </c>
      <c r="T30" s="46">
        <v>-7.9898387372994636E-3</v>
      </c>
      <c r="U30" s="46">
        <v>3.3195523451315122E-2</v>
      </c>
      <c r="V30" s="46">
        <v>5.2364743484998699E-2</v>
      </c>
      <c r="W30" s="46">
        <v>8.491135973767076E-3</v>
      </c>
      <c r="X30" s="46">
        <v>-7.8469066596995492E-3</v>
      </c>
      <c r="Y30" s="46">
        <v>-2.832129602389941E-2</v>
      </c>
      <c r="Z30" s="46">
        <v>-6.3704478637980469E-2</v>
      </c>
      <c r="AA30" s="46">
        <v>-2.1132706142474658E-2</v>
      </c>
      <c r="AB30" s="46">
        <v>-3.1183411406826506E-3</v>
      </c>
      <c r="AC30" s="46">
        <v>-6.1968362238307107E-3</v>
      </c>
      <c r="AD30" s="46">
        <v>5.0748569680986289E-2</v>
      </c>
      <c r="AE30" s="46">
        <v>3.1311950182750903E-2</v>
      </c>
      <c r="AF30" s="46">
        <v>2.2771347524172255E-2</v>
      </c>
      <c r="AG30" s="46">
        <v>7.503367195505743E-3</v>
      </c>
      <c r="AH30" s="46">
        <v>1.9088378572623722E-2</v>
      </c>
      <c r="AI30" s="39">
        <v>1.7717115062025862E-2</v>
      </c>
      <c r="AJ30" s="39">
        <v>7.6697474375894293E-3</v>
      </c>
      <c r="AK30" s="39">
        <v>1.2178126688052165E-2</v>
      </c>
      <c r="AL30" s="46">
        <v>1.1467610619816894E-3</v>
      </c>
      <c r="AO30" s="59"/>
      <c r="AQ30" s="20"/>
      <c r="AR30" s="20"/>
    </row>
    <row r="31" spans="1:44" ht="13.35" customHeight="1">
      <c r="A31" s="47" t="s">
        <v>23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>
        <v>-4.0432177316428335E-2</v>
      </c>
      <c r="S31" s="46">
        <v>-4.1149433202493313E-2</v>
      </c>
      <c r="T31" s="46">
        <v>-2.2637515313754037E-2</v>
      </c>
      <c r="U31" s="46">
        <v>-1.9953428821596873E-2</v>
      </c>
      <c r="V31" s="46">
        <v>2.075222780191794E-2</v>
      </c>
      <c r="W31" s="46">
        <v>1.0006593111498241E-2</v>
      </c>
      <c r="X31" s="46">
        <v>1.8164284204484005E-2</v>
      </c>
      <c r="Y31" s="46">
        <v>2.3363357462966815E-2</v>
      </c>
      <c r="Z31" s="46">
        <v>1.4203917612220052E-2</v>
      </c>
      <c r="AA31" s="46">
        <v>3.4861785847542216E-2</v>
      </c>
      <c r="AB31" s="46">
        <v>3.4899528514956271E-2</v>
      </c>
      <c r="AC31" s="46">
        <v>4.0557131023081512E-2</v>
      </c>
      <c r="AD31" s="46">
        <v>4.085803667201289E-2</v>
      </c>
      <c r="AE31" s="46">
        <v>3.5241945180724224E-2</v>
      </c>
      <c r="AF31" s="46">
        <v>5.4917846606709432E-2</v>
      </c>
      <c r="AG31" s="46">
        <v>5.4384913067360235E-2</v>
      </c>
      <c r="AH31" s="46">
        <v>4.0435799335526199E-2</v>
      </c>
      <c r="AI31" s="39">
        <v>4.6897715306409161E-2</v>
      </c>
      <c r="AJ31" s="39">
        <v>4.8915272079108132E-2</v>
      </c>
      <c r="AK31" s="39">
        <v>5.2204168712989316E-2</v>
      </c>
      <c r="AL31" s="46">
        <v>1.1842155654552497E-2</v>
      </c>
    </row>
    <row r="32" spans="1:44" ht="13.35" customHeight="1">
      <c r="A32" s="309" t="s">
        <v>66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>
        <v>-2.4642950038322627E-2</v>
      </c>
      <c r="S32" s="46">
        <v>-2.9714856095778799E-2</v>
      </c>
      <c r="T32" s="46">
        <v>-1.5572530616912541E-2</v>
      </c>
      <c r="U32" s="46">
        <v>-1.2208827200815512E-2</v>
      </c>
      <c r="V32" s="46">
        <v>1.344115107666821E-2</v>
      </c>
      <c r="W32" s="46">
        <v>9.7134799967818625E-3</v>
      </c>
      <c r="X32" s="46">
        <v>2.2724565215691644E-2</v>
      </c>
      <c r="Y32" s="46">
        <v>3.5730355658347264E-2</v>
      </c>
      <c r="Z32" s="46">
        <v>2.7064475134799863E-2</v>
      </c>
      <c r="AA32" s="46">
        <v>3.597412552329142E-2</v>
      </c>
      <c r="AB32" s="46">
        <v>2.1053037266250033E-2</v>
      </c>
      <c r="AC32" s="46">
        <v>2.8875392952506181E-2</v>
      </c>
      <c r="AD32" s="46">
        <v>1.8952690747831159E-2</v>
      </c>
      <c r="AE32" s="46">
        <v>1.9008235247611919E-2</v>
      </c>
      <c r="AF32" s="46">
        <v>2.8326844255874048E-2</v>
      </c>
      <c r="AG32" s="46">
        <v>4.5709304776300391E-2</v>
      </c>
      <c r="AH32" s="46">
        <v>2.7846902736319717E-2</v>
      </c>
      <c r="AI32" s="39">
        <v>3.8603472116475274E-2</v>
      </c>
      <c r="AJ32" s="39">
        <v>4.301621803752595E-2</v>
      </c>
      <c r="AK32" s="39">
        <v>2.6431817363362534E-2</v>
      </c>
      <c r="AL32" s="46">
        <v>2.3742459759020822E-2</v>
      </c>
    </row>
    <row r="33" spans="1:38" ht="13.35" customHeight="1">
      <c r="A33" s="309" t="s">
        <v>67</v>
      </c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>
        <v>-1.5789227278105691E-2</v>
      </c>
      <c r="S33" s="46">
        <v>-1.1434577106714468E-2</v>
      </c>
      <c r="T33" s="46">
        <v>-7.0649846968415097E-3</v>
      </c>
      <c r="U33" s="46">
        <v>-7.7446016207813736E-3</v>
      </c>
      <c r="V33" s="46">
        <v>7.3110767252497297E-3</v>
      </c>
      <c r="W33" s="46">
        <v>2.9311311471642756E-4</v>
      </c>
      <c r="X33" s="46">
        <v>-4.5602810112076878E-3</v>
      </c>
      <c r="Y33" s="46">
        <v>-1.236699819538045E-2</v>
      </c>
      <c r="Z33" s="46">
        <v>-1.2860557522579804E-2</v>
      </c>
      <c r="AA33" s="46">
        <v>-1.1123396757492172E-3</v>
      </c>
      <c r="AB33" s="46">
        <v>1.3846491248706301E-2</v>
      </c>
      <c r="AC33" s="46">
        <v>1.1681738070575343E-2</v>
      </c>
      <c r="AD33" s="46">
        <v>2.19053459241818E-2</v>
      </c>
      <c r="AE33" s="46">
        <v>1.623370993311227E-2</v>
      </c>
      <c r="AF33" s="46">
        <v>2.6591002350835346E-2</v>
      </c>
      <c r="AG33" s="46">
        <v>8.6756082910598425E-3</v>
      </c>
      <c r="AH33" s="46">
        <v>1.2588896599206478E-2</v>
      </c>
      <c r="AI33" s="39">
        <v>8.2942431899339433E-3</v>
      </c>
      <c r="AJ33" s="39">
        <v>5.8990540415821508E-3</v>
      </c>
      <c r="AK33" s="39">
        <v>2.5772351349626767E-2</v>
      </c>
      <c r="AL33" s="46">
        <v>-1.1900304104468325E-2</v>
      </c>
    </row>
    <row r="34" spans="1:38" ht="13.35" customHeight="1">
      <c r="A34" s="47" t="s">
        <v>68</v>
      </c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>
        <v>4.3426001605853951E-3</v>
      </c>
      <c r="S34" s="46">
        <v>-8.7863962294353129E-3</v>
      </c>
      <c r="T34" s="46">
        <v>-5.3689351329813395E-3</v>
      </c>
      <c r="U34" s="46">
        <v>1.7349494526916188E-2</v>
      </c>
      <c r="V34" s="46">
        <v>1.9183206696618351E-2</v>
      </c>
      <c r="W34" s="46">
        <v>-1.1442213634267839E-2</v>
      </c>
      <c r="X34" s="46">
        <v>-9.0818082923413354E-3</v>
      </c>
      <c r="Y34" s="46">
        <v>-1.8672605229979627E-2</v>
      </c>
      <c r="Z34" s="46">
        <v>-8.7659387300354115E-3</v>
      </c>
      <c r="AA34" s="46">
        <v>4.1715318382257458E-3</v>
      </c>
      <c r="AB34" s="46">
        <v>1.1488626809842141E-2</v>
      </c>
      <c r="AC34" s="46">
        <v>2.1801783306790182E-2</v>
      </c>
      <c r="AD34" s="46">
        <v>-2.7350803201397936E-3</v>
      </c>
      <c r="AE34" s="46">
        <v>6.7896561473823032E-3</v>
      </c>
      <c r="AF34" s="46">
        <v>7.7451191583095928E-3</v>
      </c>
      <c r="AG34" s="46">
        <v>1.1007586227071091E-2</v>
      </c>
      <c r="AH34" s="46">
        <v>8.7007921184523648E-3</v>
      </c>
      <c r="AI34" s="39">
        <v>7.9714290677850019E-3</v>
      </c>
      <c r="AJ34" s="39">
        <v>-6.3203385806617721E-3</v>
      </c>
      <c r="AK34" s="39">
        <v>4.9738284043507591E-3</v>
      </c>
      <c r="AL34" s="46">
        <v>4.3957181286041541E-3</v>
      </c>
    </row>
    <row r="35" spans="1:38" ht="13.35" customHeight="1">
      <c r="A35" s="47" t="s">
        <v>69</v>
      </c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>
        <v>-9.9538844741408478E-3</v>
      </c>
      <c r="S35" s="46">
        <v>-2.0807739559009723E-2</v>
      </c>
      <c r="T35" s="46">
        <v>-2.3942977257337657E-3</v>
      </c>
      <c r="U35" s="46">
        <v>-8.396846592816979E-3</v>
      </c>
      <c r="V35" s="46">
        <v>5.8124606452280139E-2</v>
      </c>
      <c r="W35" s="46">
        <v>1.0915607509520569E-2</v>
      </c>
      <c r="X35" s="46">
        <v>4.8717401143201695E-4</v>
      </c>
      <c r="Y35" s="46">
        <v>-7.968537875393016E-4</v>
      </c>
      <c r="Z35" s="46">
        <v>1.5610833761671279E-2</v>
      </c>
      <c r="AA35" s="46">
        <v>1.8803388924820655E-2</v>
      </c>
      <c r="AB35" s="46">
        <v>1.546382131121671E-2</v>
      </c>
      <c r="AC35" s="46">
        <v>5.6064444074144792E-3</v>
      </c>
      <c r="AD35" s="46">
        <v>-6.7717779012520024E-3</v>
      </c>
      <c r="AE35" s="46">
        <v>1.1149382208494629E-2</v>
      </c>
      <c r="AF35" s="46">
        <v>1.0214189745524013E-2</v>
      </c>
      <c r="AG35" s="46">
        <v>1.3540666818673655E-2</v>
      </c>
      <c r="AH35" s="46">
        <v>2.1337778504373021E-2</v>
      </c>
      <c r="AI35" s="39">
        <v>2.457229049519816E-2</v>
      </c>
      <c r="AJ35" s="39">
        <v>1.8475920693900381E-2</v>
      </c>
      <c r="AK35" s="39">
        <v>1.6662083210876515E-2</v>
      </c>
      <c r="AL35" s="46">
        <v>-3.8719064238112574E-3</v>
      </c>
    </row>
    <row r="36" spans="1:38" ht="13.35" customHeight="1">
      <c r="A36" s="47" t="s">
        <v>70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>
        <v>4.6542130405780677E-3</v>
      </c>
      <c r="S36" s="46">
        <v>2.6218413435993782E-2</v>
      </c>
      <c r="T36" s="46">
        <v>1.1953233136521892E-2</v>
      </c>
      <c r="U36" s="46">
        <v>-1.1871766166235686E-2</v>
      </c>
      <c r="V36" s="46">
        <v>-2.1774583798934671E-3</v>
      </c>
      <c r="W36" s="46">
        <v>-1.1829879244650041E-2</v>
      </c>
      <c r="X36" s="46">
        <v>-7.9977132326653887E-3</v>
      </c>
      <c r="Y36" s="46">
        <v>-9.207040877569286E-3</v>
      </c>
      <c r="Z36" s="46">
        <v>4.5601460472720233E-3</v>
      </c>
      <c r="AA36" s="46">
        <v>2.7776197250865872E-2</v>
      </c>
      <c r="AB36" s="46">
        <v>1.2672167995309644E-2</v>
      </c>
      <c r="AC36" s="46">
        <v>1.9153056019208359E-2</v>
      </c>
      <c r="AD36" s="46">
        <v>-2.3645654057503859E-3</v>
      </c>
      <c r="AE36" s="46">
        <v>-2.6920990148065621E-2</v>
      </c>
      <c r="AF36" s="46">
        <v>-1.3871645462450658E-2</v>
      </c>
      <c r="AG36" s="46">
        <v>-7.175133495284548E-3</v>
      </c>
      <c r="AH36" s="46">
        <v>-1.016008345207595E-2</v>
      </c>
      <c r="AI36" s="39">
        <v>-5.839697734451859E-2</v>
      </c>
      <c r="AJ36" s="39">
        <v>-2.9345060624614346E-2</v>
      </c>
      <c r="AK36" s="39">
        <v>-3.9540309448791944E-2</v>
      </c>
      <c r="AL36" s="46">
        <v>1.0163021745116189E-2</v>
      </c>
    </row>
    <row r="37" spans="1:38" ht="13.35" customHeight="1">
      <c r="A37" s="47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39"/>
      <c r="AA37" s="51"/>
      <c r="AB37" s="51"/>
      <c r="AC37" s="51"/>
      <c r="AD37" s="51"/>
    </row>
    <row r="38" spans="1:38" ht="13.35" customHeight="1">
      <c r="A38" s="2" t="s">
        <v>61</v>
      </c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39"/>
      <c r="AA38" s="51"/>
      <c r="AB38" s="51"/>
      <c r="AC38" s="51"/>
      <c r="AD38" s="51"/>
    </row>
    <row r="39" spans="1:38" ht="13.35" customHeight="1">
      <c r="A39" s="16" t="s">
        <v>71</v>
      </c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5">
        <v>0.15524750671932019</v>
      </c>
      <c r="O39" s="45">
        <v>8.9858859932284804E-2</v>
      </c>
      <c r="P39" s="45">
        <v>-2.4692580046930146E-2</v>
      </c>
      <c r="Q39" s="45">
        <v>-0.18462568221028289</v>
      </c>
      <c r="R39" s="45">
        <v>-0.32896211988870583</v>
      </c>
      <c r="S39" s="45">
        <v>-0.30104802922761831</v>
      </c>
      <c r="T39" s="45">
        <v>-5.3599151228545937E-2</v>
      </c>
      <c r="U39" s="45">
        <v>0.23664214738098127</v>
      </c>
      <c r="V39" s="45">
        <v>0.38540587241914931</v>
      </c>
      <c r="W39" s="45">
        <v>9.052352574810045E-2</v>
      </c>
      <c r="X39" s="45">
        <v>-5.4151085476382123E-2</v>
      </c>
      <c r="Y39" s="45">
        <v>-0.16494603688038437</v>
      </c>
      <c r="Z39" s="55">
        <v>-0.38860441608589658</v>
      </c>
      <c r="AA39" s="52">
        <v>-0.20786180400414622</v>
      </c>
      <c r="AB39" s="52">
        <v>-2.2608761040778597E-2</v>
      </c>
      <c r="AC39" s="52">
        <v>-4.1766269193357075E-2</v>
      </c>
      <c r="AD39" s="52">
        <v>0.4870473733601054</v>
      </c>
      <c r="AE39" s="52">
        <v>0.41387226280433032</v>
      </c>
      <c r="AF39" s="52">
        <v>0.18097868288309091</v>
      </c>
      <c r="AG39" s="52">
        <v>5.7047234031821964E-2</v>
      </c>
      <c r="AH39" s="52">
        <v>0.1330175372591399</v>
      </c>
      <c r="AI39" s="52">
        <v>0.17516565664202874</v>
      </c>
      <c r="AJ39" s="52">
        <v>5.5836139387178511E-2</v>
      </c>
      <c r="AK39" s="52">
        <v>9.4534674919434777E-2</v>
      </c>
      <c r="AL39" s="52">
        <v>7.6130672419885319E-3</v>
      </c>
    </row>
    <row r="40" spans="1:38" ht="13.35" customHeight="1">
      <c r="A40" s="47" t="s">
        <v>72</v>
      </c>
      <c r="B40" s="20"/>
      <c r="C40" s="20"/>
      <c r="D40" s="20"/>
      <c r="E40" s="20"/>
      <c r="F40" s="44"/>
      <c r="G40" s="44"/>
      <c r="H40" s="44"/>
      <c r="I40" s="44"/>
      <c r="J40" s="44"/>
      <c r="K40" s="44"/>
      <c r="L40" s="44"/>
      <c r="M40" s="20"/>
      <c r="N40" s="51">
        <v>6.3562498550877422E-2</v>
      </c>
      <c r="O40" s="51">
        <v>5.99904873904858E-3</v>
      </c>
      <c r="P40" s="51">
        <v>7.8288429567819645E-2</v>
      </c>
      <c r="Q40" s="51">
        <v>-8.770714843240808E-2</v>
      </c>
      <c r="R40" s="51">
        <v>-0.12889206026430849</v>
      </c>
      <c r="S40" s="51">
        <v>-0.19067152371129353</v>
      </c>
      <c r="T40" s="51">
        <v>-9.276887336647735E-2</v>
      </c>
      <c r="U40" s="51">
        <v>0.15863519021211545</v>
      </c>
      <c r="V40" s="51">
        <v>0.13291466977233471</v>
      </c>
      <c r="W40" s="51">
        <v>3.7959418415188607E-2</v>
      </c>
      <c r="X40" s="51">
        <v>-0.13851362289263047</v>
      </c>
      <c r="Y40" s="51">
        <v>-0.20521262207885571</v>
      </c>
      <c r="Z40" s="51">
        <v>-0.17778091296038681</v>
      </c>
      <c r="AA40" s="51">
        <v>-2.2950528378035587E-2</v>
      </c>
      <c r="AB40" s="51">
        <v>0.13841347273722232</v>
      </c>
      <c r="AC40" s="51">
        <v>0.17741023584683721</v>
      </c>
      <c r="AD40" s="51">
        <v>0.46192761432328411</v>
      </c>
      <c r="AE40" s="51">
        <v>0.38343989451880528</v>
      </c>
      <c r="AF40" s="51">
        <v>0.25857192680980084</v>
      </c>
      <c r="AG40" s="51">
        <v>0.11511349676919143</v>
      </c>
      <c r="AH40" s="51">
        <v>0.10918322533768149</v>
      </c>
      <c r="AI40" s="51">
        <v>0.16159506297036114</v>
      </c>
      <c r="AJ40" s="51">
        <v>5.4912395005400197E-2</v>
      </c>
      <c r="AK40" s="51">
        <v>7.1998784906804215E-3</v>
      </c>
      <c r="AL40" s="51">
        <v>-6.3622687296194691E-2</v>
      </c>
    </row>
    <row r="41" spans="1:38" ht="13.35" customHeight="1">
      <c r="A41" s="47" t="s">
        <v>73</v>
      </c>
      <c r="B41" s="20"/>
      <c r="C41" s="20"/>
      <c r="D41" s="20"/>
      <c r="E41" s="20"/>
      <c r="F41" s="44"/>
      <c r="G41" s="44"/>
      <c r="H41" s="44"/>
      <c r="I41" s="44"/>
      <c r="J41" s="44"/>
      <c r="K41" s="44"/>
      <c r="L41" s="44"/>
      <c r="M41" s="20"/>
      <c r="N41" s="51">
        <v>0.10479522798976608</v>
      </c>
      <c r="O41" s="51">
        <v>2.9034111384985455E-2</v>
      </c>
      <c r="P41" s="51">
        <v>-8.2547781936616063E-2</v>
      </c>
      <c r="Q41" s="51">
        <v>-0.12159571221528109</v>
      </c>
      <c r="R41" s="51">
        <v>-0.15052482932426145</v>
      </c>
      <c r="S41" s="51">
        <v>-0.1005602697113236</v>
      </c>
      <c r="T41" s="51">
        <v>4.7292334928440609E-3</v>
      </c>
      <c r="U41" s="51">
        <v>8.9289194780103193E-2</v>
      </c>
      <c r="V41" s="51">
        <v>0.16079724865508596</v>
      </c>
      <c r="W41" s="51">
        <v>5.7594322376677796E-2</v>
      </c>
      <c r="X41" s="51">
        <v>0.12944416381123264</v>
      </c>
      <c r="Y41" s="51">
        <v>4.7438346655429627E-2</v>
      </c>
      <c r="Z41" s="51">
        <v>-0.15808870392625934</v>
      </c>
      <c r="AA41" s="51">
        <v>-9.4251581653425912E-2</v>
      </c>
      <c r="AB41" s="51">
        <v>-9.6158632543014766E-2</v>
      </c>
      <c r="AC41" s="51">
        <v>-0.11603820104481402</v>
      </c>
      <c r="AD41" s="51">
        <v>9.7104082889606119E-2</v>
      </c>
      <c r="AE41" s="51">
        <v>9.1460034123530459E-2</v>
      </c>
      <c r="AF41" s="51">
        <v>-5.3880144264534359E-3</v>
      </c>
      <c r="AG41" s="51">
        <v>-1.9616970454430595E-2</v>
      </c>
      <c r="AH41" s="51">
        <v>1.7843888534724908E-3</v>
      </c>
      <c r="AI41" s="51">
        <v>1.2974134129453767E-2</v>
      </c>
      <c r="AJ41" s="51">
        <v>1.1401755065490854E-2</v>
      </c>
      <c r="AK41" s="51">
        <v>9.0130511936883928E-2</v>
      </c>
      <c r="AL41" s="51">
        <v>8.670832203465588E-2</v>
      </c>
    </row>
    <row r="42" spans="1:38" ht="13.35" customHeight="1">
      <c r="A42" s="47" t="s">
        <v>74</v>
      </c>
      <c r="B42" s="20"/>
      <c r="C42" s="20"/>
      <c r="D42" s="20"/>
      <c r="E42" s="20"/>
      <c r="F42" s="44"/>
      <c r="G42" s="44"/>
      <c r="H42" s="44"/>
      <c r="I42" s="44"/>
      <c r="J42" s="44"/>
      <c r="K42" s="44"/>
      <c r="L42" s="44"/>
      <c r="M42" s="20"/>
      <c r="N42" s="51">
        <v>4.5338952279052568E-3</v>
      </c>
      <c r="O42" s="51">
        <v>6.7846377822557508E-2</v>
      </c>
      <c r="P42" s="51">
        <v>2.3852188667058377E-2</v>
      </c>
      <c r="Q42" s="51">
        <v>3.121389921442266E-2</v>
      </c>
      <c r="R42" s="51">
        <v>-3.0602383602964297E-2</v>
      </c>
      <c r="S42" s="51">
        <v>2.2725691573455758E-2</v>
      </c>
      <c r="T42" s="51">
        <v>2.358556153064063E-2</v>
      </c>
      <c r="U42" s="51">
        <v>6.4908752106499065E-3</v>
      </c>
      <c r="V42" s="51">
        <v>4.0785665198453579E-2</v>
      </c>
      <c r="W42" s="51">
        <v>-3.1874081894421077E-2</v>
      </c>
      <c r="X42" s="51">
        <v>-2.3445955112773875E-2</v>
      </c>
      <c r="Y42" s="51">
        <v>2.7969045656750214E-3</v>
      </c>
      <c r="Z42" s="51">
        <v>-2.7124598545397481E-4</v>
      </c>
      <c r="AA42" s="51">
        <v>-3.79309290091603E-2</v>
      </c>
      <c r="AB42" s="51">
        <v>-8.0288330652919168E-2</v>
      </c>
      <c r="AC42" s="51">
        <v>-0.101797996579362</v>
      </c>
      <c r="AD42" s="51">
        <v>-0.1124227694520552</v>
      </c>
      <c r="AE42" s="51">
        <v>-8.4532321190638041E-2</v>
      </c>
      <c r="AF42" s="51">
        <v>-1.7899412013225346E-3</v>
      </c>
      <c r="AG42" s="51">
        <v>1.1169323723999466E-2</v>
      </c>
      <c r="AH42" s="51">
        <v>2.9941039675105488E-2</v>
      </c>
      <c r="AI42" s="51">
        <v>3.4504777652835793E-2</v>
      </c>
      <c r="AJ42" s="51">
        <v>3.8240658122043795E-3</v>
      </c>
      <c r="AK42" s="51">
        <v>2.5623639046172635E-2</v>
      </c>
      <c r="AL42" s="51">
        <v>-5.5547768206145546E-3</v>
      </c>
    </row>
    <row r="43" spans="1:38" ht="13.35" customHeight="1">
      <c r="A43" s="47" t="s">
        <v>75</v>
      </c>
      <c r="B43" s="20"/>
      <c r="C43" s="20"/>
      <c r="D43" s="20"/>
      <c r="E43" s="20"/>
      <c r="F43" s="44"/>
      <c r="G43" s="44"/>
      <c r="H43" s="44"/>
      <c r="I43" s="44"/>
      <c r="J43" s="44"/>
      <c r="K43" s="44"/>
      <c r="L43" s="44"/>
      <c r="M43" s="20"/>
      <c r="N43" s="51">
        <v>-2.2431027290568057E-3</v>
      </c>
      <c r="O43" s="51">
        <v>3.8422615962593739E-3</v>
      </c>
      <c r="P43" s="51">
        <v>3.7168277142575444E-3</v>
      </c>
      <c r="Q43" s="51">
        <v>1.0819929628310165E-2</v>
      </c>
      <c r="R43" s="51">
        <v>-4.1347050096743082E-2</v>
      </c>
      <c r="S43" s="51">
        <v>-3.8356775217343597E-2</v>
      </c>
      <c r="T43" s="51">
        <v>-1.3713109082847511E-2</v>
      </c>
      <c r="U43" s="51">
        <v>-8.3985399269585741E-3</v>
      </c>
      <c r="V43" s="51">
        <v>4.5409314147101983E-2</v>
      </c>
      <c r="W43" s="51">
        <v>3.3332282318691599E-2</v>
      </c>
      <c r="X43" s="51">
        <v>-1.177800676359065E-2</v>
      </c>
      <c r="Y43" s="51">
        <v>-2.0653736284823906E-2</v>
      </c>
      <c r="Z43" s="51">
        <v>-4.6845186159218816E-2</v>
      </c>
      <c r="AA43" s="51">
        <v>-4.8484388772105917E-2</v>
      </c>
      <c r="AB43" s="51">
        <v>8.5200731330158375E-3</v>
      </c>
      <c r="AC43" s="51">
        <v>1.2903128384969721E-2</v>
      </c>
      <c r="AD43" s="51">
        <v>5.7384520333108105E-2</v>
      </c>
      <c r="AE43" s="51">
        <v>4.9555224120670302E-2</v>
      </c>
      <c r="AF43" s="51">
        <v>-3.6878232548740722E-3</v>
      </c>
      <c r="AG43" s="51">
        <v>-7.5462164726521489E-3</v>
      </c>
      <c r="AH43" s="51">
        <v>-4.3279138714227144E-3</v>
      </c>
      <c r="AI43" s="51">
        <v>-7.7020010048246225E-3</v>
      </c>
      <c r="AJ43" s="51">
        <v>-7.209172196092066E-3</v>
      </c>
      <c r="AK43" s="51">
        <v>-5.9646744548247166E-3</v>
      </c>
      <c r="AL43" s="51">
        <v>-4.7981419087579028E-3</v>
      </c>
    </row>
    <row r="44" spans="1:38" ht="13.35" customHeight="1">
      <c r="A44" s="47" t="s">
        <v>76</v>
      </c>
      <c r="B44" s="20"/>
      <c r="C44" s="20"/>
      <c r="D44" s="20"/>
      <c r="E44" s="20"/>
      <c r="F44" s="44"/>
      <c r="G44" s="44"/>
      <c r="H44" s="44"/>
      <c r="I44" s="44"/>
      <c r="J44" s="44"/>
      <c r="K44" s="44"/>
      <c r="L44" s="44"/>
      <c r="M44" s="20"/>
      <c r="N44" s="51">
        <v>-1.540101232017181E-2</v>
      </c>
      <c r="O44" s="51">
        <v>-1.6862939610566098E-2</v>
      </c>
      <c r="P44" s="51">
        <v>-4.8002244059449667E-2</v>
      </c>
      <c r="Q44" s="51">
        <v>-1.7356650405326423E-2</v>
      </c>
      <c r="R44" s="51">
        <v>2.2404203399571457E-2</v>
      </c>
      <c r="S44" s="51">
        <v>5.8148478388867272E-3</v>
      </c>
      <c r="T44" s="51">
        <v>2.4568036197294404E-2</v>
      </c>
      <c r="U44" s="51">
        <v>-9.3745728949286983E-3</v>
      </c>
      <c r="V44" s="51">
        <v>5.4989746461730953E-3</v>
      </c>
      <c r="W44" s="51">
        <v>-6.4884154680365617E-3</v>
      </c>
      <c r="X44" s="51">
        <v>-9.8576645186197673E-3</v>
      </c>
      <c r="Y44" s="51">
        <v>1.0685070262190529E-2</v>
      </c>
      <c r="Z44" s="51">
        <v>-5.6183670545776349E-3</v>
      </c>
      <c r="AA44" s="51">
        <v>-4.2443761914183796E-3</v>
      </c>
      <c r="AB44" s="51">
        <v>6.9046562849170903E-3</v>
      </c>
      <c r="AC44" s="51">
        <v>-1.4243435800987813E-2</v>
      </c>
      <c r="AD44" s="51">
        <v>-1.694607473383784E-2</v>
      </c>
      <c r="AE44" s="51">
        <v>-2.6050568768037775E-2</v>
      </c>
      <c r="AF44" s="51">
        <v>-6.6727465044059769E-2</v>
      </c>
      <c r="AG44" s="51">
        <v>-4.2072399534286486E-2</v>
      </c>
      <c r="AH44" s="51">
        <v>-3.5631738026723316E-3</v>
      </c>
      <c r="AI44" s="51">
        <v>-2.6206369892349125E-2</v>
      </c>
      <c r="AJ44" s="51">
        <v>-7.0928680819650723E-3</v>
      </c>
      <c r="AK44" s="51">
        <v>-2.2454642396502342E-2</v>
      </c>
      <c r="AL44" s="51">
        <v>-5.1196487671003044E-3</v>
      </c>
    </row>
    <row r="46" spans="1:38" ht="13.35" customHeight="1">
      <c r="A46" s="2" t="s">
        <v>43</v>
      </c>
    </row>
    <row r="47" spans="1:38" ht="13.35" customHeight="1">
      <c r="A47" s="1" t="s">
        <v>70</v>
      </c>
      <c r="R47" s="51">
        <v>0.11987906477716992</v>
      </c>
      <c r="S47" s="51">
        <v>0.12444518445242747</v>
      </c>
      <c r="T47" s="51">
        <v>8.0609760894469806E-2</v>
      </c>
      <c r="U47" s="51">
        <v>-0.10243468125842725</v>
      </c>
      <c r="V47" s="51">
        <v>-4.5010487116502573E-2</v>
      </c>
      <c r="W47" s="51">
        <v>-4.5859802622648438E-2</v>
      </c>
      <c r="X47" s="51">
        <v>-4.8591811201685542E-2</v>
      </c>
      <c r="Y47" s="51">
        <v>-8.9422318139505741E-2</v>
      </c>
      <c r="Z47" s="51">
        <v>0.11333901727036322</v>
      </c>
      <c r="AA47" s="51">
        <v>0.11354588940018417</v>
      </c>
      <c r="AB47" s="51">
        <v>8.0416936563980634E-2</v>
      </c>
      <c r="AC47" s="51">
        <v>0.19741873948870636</v>
      </c>
      <c r="AD47" s="51">
        <v>-5.077577064986516E-2</v>
      </c>
      <c r="AE47" s="147">
        <v>-0.10520081877052312</v>
      </c>
      <c r="AF47" s="147">
        <v>-8.7294562850362967E-2</v>
      </c>
      <c r="AG47" s="147">
        <v>-6.67618576326382E-2</v>
      </c>
      <c r="AH47" s="147">
        <v>-0.24817093699457038</v>
      </c>
      <c r="AI47" s="147">
        <v>-0.26971357617699643</v>
      </c>
      <c r="AJ47" s="147">
        <v>-0.21887757772010696</v>
      </c>
      <c r="AK47" s="147">
        <v>-0.42547364076855165</v>
      </c>
      <c r="AL47" s="147">
        <v>0.35640265307688601</v>
      </c>
    </row>
    <row r="48" spans="1:38" ht="13.35" customHeight="1">
      <c r="A48" s="1" t="s">
        <v>68</v>
      </c>
      <c r="R48" s="51">
        <v>3.9500878190855904E-2</v>
      </c>
      <c r="S48" s="51">
        <v>-7.7486289124039986E-2</v>
      </c>
      <c r="T48" s="51">
        <v>-4.3516605843585521E-2</v>
      </c>
      <c r="U48" s="51">
        <v>8.5165693032323686E-2</v>
      </c>
      <c r="V48" s="51">
        <v>0.15086591861773258</v>
      </c>
      <c r="W48" s="51">
        <v>-0.10045458674023622</v>
      </c>
      <c r="X48" s="51">
        <v>-7.4924810927525898E-2</v>
      </c>
      <c r="Y48" s="51">
        <v>-8.5338881908677111E-2</v>
      </c>
      <c r="Z48" s="51">
        <v>-6.8782677817115001E-2</v>
      </c>
      <c r="AA48" s="51">
        <v>4.096294197985606E-2</v>
      </c>
      <c r="AB48" s="51">
        <v>0.10181473698023646</v>
      </c>
      <c r="AC48" s="51">
        <v>0.10527258286438013</v>
      </c>
      <c r="AD48" s="51">
        <v>-2.2168260602651757E-2</v>
      </c>
      <c r="AE48" s="147">
        <v>6.8178221874723777E-2</v>
      </c>
      <c r="AF48" s="147">
        <v>6.6744585876494122E-2</v>
      </c>
      <c r="AG48" s="147">
        <v>5.1980462601391331E-2</v>
      </c>
      <c r="AH48" s="147">
        <v>7.7870589878155094E-2</v>
      </c>
      <c r="AI48" s="147">
        <v>7.9250184643329113E-2</v>
      </c>
      <c r="AJ48" s="147">
        <v>-5.5233876191895126E-2</v>
      </c>
      <c r="AK48" s="147">
        <v>2.409671369338473E-2</v>
      </c>
      <c r="AL48" s="147">
        <v>3.9396837657055261E-2</v>
      </c>
    </row>
    <row r="49" spans="1:38" ht="13.35" customHeight="1">
      <c r="A49" s="1" t="s">
        <v>23</v>
      </c>
      <c r="R49" s="147">
        <v>-7.3967938952687828E-2</v>
      </c>
      <c r="S49" s="147">
        <v>-9.925613096464303E-2</v>
      </c>
      <c r="T49" s="147">
        <v>-4.9976162446493388E-2</v>
      </c>
      <c r="U49" s="147">
        <v>-4.2264318280099578E-2</v>
      </c>
      <c r="V49" s="147">
        <v>3.6846223351694407E-2</v>
      </c>
      <c r="W49" s="147">
        <v>2.4609165170035086E-2</v>
      </c>
      <c r="X49" s="147">
        <v>4.1094323537718136E-2</v>
      </c>
      <c r="Y49" s="147">
        <v>5.2204284480289687E-2</v>
      </c>
      <c r="Z49" s="147">
        <v>2.7929135396124405E-2</v>
      </c>
      <c r="AA49" s="147">
        <v>8.4190092494158542E-2</v>
      </c>
      <c r="AB49" s="147">
        <v>7.5363187315037772E-2</v>
      </c>
      <c r="AC49" s="147">
        <v>8.3229924047169002E-2</v>
      </c>
      <c r="AD49" s="147">
        <v>7.5178835749561745E-2</v>
      </c>
      <c r="AE49" s="147">
        <v>8.3560950991965699E-2</v>
      </c>
      <c r="AF49" s="147">
        <v>0.11815497885569304</v>
      </c>
      <c r="AG49" s="147">
        <v>0.11136898044807975</v>
      </c>
      <c r="AH49" s="147">
        <v>7.4717218480507386E-2</v>
      </c>
      <c r="AI49" s="147">
        <v>0.10853049133859094</v>
      </c>
      <c r="AJ49" s="147">
        <v>0.10181662219213794</v>
      </c>
      <c r="AK49" s="147">
        <v>0.10381482311120926</v>
      </c>
      <c r="AL49" s="147">
        <v>2.1977319002336237E-2</v>
      </c>
    </row>
    <row r="50" spans="1:38" ht="13.35" customHeight="1">
      <c r="A50" s="502" t="s">
        <v>77</v>
      </c>
      <c r="R50" s="51">
        <v>-4.9709767759991808E-2</v>
      </c>
      <c r="S50" s="51">
        <v>-7.8132167576462908E-2</v>
      </c>
      <c r="T50" s="51">
        <v>-3.932626492539204E-2</v>
      </c>
      <c r="U50" s="51">
        <v>-3.097919610972566E-2</v>
      </c>
      <c r="V50" s="51">
        <v>2.5642899110625228E-2</v>
      </c>
      <c r="W50" s="51">
        <v>2.544373718568993E-2</v>
      </c>
      <c r="X50" s="51">
        <v>5.8157680216397445E-2</v>
      </c>
      <c r="Y50" s="51">
        <v>9.4528042552978198E-2</v>
      </c>
      <c r="Z50" s="51">
        <v>5.7805549701910319E-2</v>
      </c>
      <c r="AA50" s="51">
        <v>9.2457769371469212E-2</v>
      </c>
      <c r="AB50" s="51">
        <v>5.0599018447890387E-2</v>
      </c>
      <c r="AC50" s="51">
        <v>6.7447488116153531E-2</v>
      </c>
      <c r="AD50" s="51">
        <v>3.6810091091040942E-2</v>
      </c>
      <c r="AE50" s="147">
        <v>4.7602294558386049E-2</v>
      </c>
      <c r="AF50" s="147">
        <v>6.9429259215627592E-2</v>
      </c>
      <c r="AG50" s="147">
        <v>0.10811604614510828</v>
      </c>
      <c r="AH50" s="147">
        <v>5.6323672776361189E-2</v>
      </c>
      <c r="AI50" s="147">
        <v>9.7594634667605984E-2</v>
      </c>
      <c r="AJ50" s="147">
        <v>0.10665032563940002</v>
      </c>
      <c r="AK50" s="147">
        <v>6.0891121035784534E-2</v>
      </c>
      <c r="AL50" s="147">
        <v>4.9071152963247489E-2</v>
      </c>
    </row>
    <row r="51" spans="1:38" ht="13.35" customHeight="1">
      <c r="A51" s="502" t="s">
        <v>67</v>
      </c>
      <c r="R51" s="51">
        <v>-0.31031661071161787</v>
      </c>
      <c r="S51" s="51">
        <v>-0.33372973843751252</v>
      </c>
      <c r="T51" s="51">
        <v>-0.12398341871685481</v>
      </c>
      <c r="U51" s="51">
        <v>-9.9273349409958356E-2</v>
      </c>
      <c r="V51" s="51">
        <v>0.18724645793879802</v>
      </c>
      <c r="W51" s="51">
        <v>1.179174536086447E-2</v>
      </c>
      <c r="X51" s="51">
        <v>-8.8939680126792764E-2</v>
      </c>
      <c r="Y51" s="51">
        <v>-0.17781365393338278</v>
      </c>
      <c r="Z51" s="51">
        <v>-0.31855661357311826</v>
      </c>
      <c r="AA51" s="51">
        <v>-4.4498778530578598E-2</v>
      </c>
      <c r="AB51" s="51">
        <v>0.29455255245262446</v>
      </c>
      <c r="AC51" s="51">
        <v>0.19741468607901536</v>
      </c>
      <c r="AD51" s="51">
        <v>0.76591239052093041</v>
      </c>
      <c r="AE51" s="147">
        <v>0.72349374018471679</v>
      </c>
      <c r="AF51" s="147">
        <v>0.46815759402178436</v>
      </c>
      <c r="AG51" s="147">
        <v>0.13234926371779121</v>
      </c>
      <c r="AH51" s="147">
        <v>0.26913181763489957</v>
      </c>
      <c r="AI51" s="147">
        <v>0.22682647722474103</v>
      </c>
      <c r="AJ51" s="147">
        <v>7.6525176329601541E-2</v>
      </c>
      <c r="AK51" s="147">
        <v>0.37473303314712481</v>
      </c>
      <c r="AL51" s="147">
        <v>-0.21637741544228883</v>
      </c>
    </row>
    <row r="52" spans="1:38" ht="13.35" customHeight="1">
      <c r="A52" s="502" t="s">
        <v>106</v>
      </c>
      <c r="R52" s="51">
        <v>-0.13561863640732919</v>
      </c>
      <c r="S52" s="51">
        <v>-0.16149804286396519</v>
      </c>
      <c r="T52" s="51">
        <v>-0.14411638052058695</v>
      </c>
      <c r="U52" s="51">
        <v>-7.3294164828998754E-2</v>
      </c>
      <c r="V52" s="51">
        <v>6.097149608948027E-2</v>
      </c>
      <c r="W52" s="51">
        <v>4.5346769953019006E-2</v>
      </c>
      <c r="X52" s="51">
        <v>4.9131546854606523E-2</v>
      </c>
      <c r="Y52" s="51">
        <v>7.1000227866293786E-2</v>
      </c>
      <c r="Z52" s="51">
        <v>8.4625988505395267E-2</v>
      </c>
      <c r="AA52" s="51">
        <v>0.18086916169136469</v>
      </c>
      <c r="AB52" s="51">
        <v>0.12260145872002259</v>
      </c>
      <c r="AC52" s="51">
        <v>3.7414516927462449E-2</v>
      </c>
      <c r="AD52" s="51">
        <v>0.10002089208434883</v>
      </c>
      <c r="AE52" s="147">
        <v>5.5357257443299224E-2</v>
      </c>
      <c r="AF52" s="147">
        <v>6.4224782644380252E-2</v>
      </c>
      <c r="AG52" s="147">
        <v>6.2017389595657502E-2</v>
      </c>
      <c r="AH52" s="147">
        <v>5.977534121023087E-2</v>
      </c>
      <c r="AI52" s="147">
        <v>7.3951579162327308E-2</v>
      </c>
      <c r="AJ52" s="147">
        <v>9.6889518350210757E-2</v>
      </c>
      <c r="AK52" s="147">
        <v>3.7401358347493474E-2</v>
      </c>
      <c r="AL52" s="147">
        <v>-5.8143398404442048E-2</v>
      </c>
    </row>
    <row r="53" spans="1:38" ht="13.35" customHeight="1">
      <c r="A53" s="1" t="s">
        <v>78</v>
      </c>
      <c r="R53" s="147">
        <v>-8.115916851640459E-2</v>
      </c>
      <c r="S53" s="147">
        <v>-0.15067191233616239</v>
      </c>
      <c r="T53" s="147">
        <v>-1.8956424455804699E-2</v>
      </c>
      <c r="U53" s="147">
        <v>-0.12348008751967332</v>
      </c>
      <c r="V53" s="147">
        <v>0.46355644233236326</v>
      </c>
      <c r="W53" s="147">
        <v>8.5466966989426352E-2</v>
      </c>
      <c r="X53" s="147">
        <v>3.8277008483942332E-3</v>
      </c>
      <c r="Y53" s="147">
        <v>-1.3506965605595056E-2</v>
      </c>
      <c r="Z53" s="147">
        <v>9.7677528370431421E-2</v>
      </c>
      <c r="AA53" s="147">
        <v>0.13646737888890081</v>
      </c>
      <c r="AB53" s="147">
        <v>0.1202756607808817</v>
      </c>
      <c r="AC53" s="147">
        <v>9.3092371584513112E-2</v>
      </c>
      <c r="AD53" s="147">
        <v>-3.7130297238459842E-2</v>
      </c>
      <c r="AE53" s="147">
        <v>7.5792133372497794E-2</v>
      </c>
      <c r="AF53" s="147">
        <v>7.5979064886316561E-2</v>
      </c>
      <c r="AG53" s="147">
        <v>0.22233300825919144</v>
      </c>
      <c r="AH53" s="147">
        <v>0.131197231116575</v>
      </c>
      <c r="AI53" s="147">
        <v>0.16421035159221931</v>
      </c>
      <c r="AJ53" s="147">
        <v>0.13817516032413746</v>
      </c>
      <c r="AK53" s="147">
        <v>0.2415629368926937</v>
      </c>
      <c r="AL53" s="147">
        <v>-2.2716712265585026E-2</v>
      </c>
    </row>
    <row r="54" spans="1:38" ht="13.35" customHeight="1">
      <c r="A54" s="1" t="s">
        <v>494</v>
      </c>
      <c r="R54" s="58">
        <v>10216.11332</v>
      </c>
      <c r="S54" s="58">
        <v>12587.836289999999</v>
      </c>
      <c r="T54" s="58">
        <v>17141.2143</v>
      </c>
      <c r="U54" s="58">
        <v>20352.636719999999</v>
      </c>
      <c r="V54" s="58">
        <v>17038.680400000001</v>
      </c>
      <c r="W54" s="58">
        <v>10591.360500000001</v>
      </c>
      <c r="X54" s="58">
        <v>11152.041299999999</v>
      </c>
      <c r="Y54" s="58">
        <v>10456.017100000001</v>
      </c>
      <c r="Z54" s="58">
        <v>9678.2203000000009</v>
      </c>
      <c r="AA54" s="58">
        <v>12852.932400000002</v>
      </c>
      <c r="AB54" s="58">
        <v>18982.9624</v>
      </c>
      <c r="AC54" s="58">
        <v>21694.777699999999</v>
      </c>
      <c r="AD54" s="58">
        <v>22532.401300000001</v>
      </c>
      <c r="AE54" s="58">
        <v>24186.076400000002</v>
      </c>
      <c r="AF54" s="58">
        <v>29108.603799999997</v>
      </c>
      <c r="AG54" s="58">
        <v>30609.992100000003</v>
      </c>
      <c r="AH54" s="58">
        <v>28804.691800000001</v>
      </c>
      <c r="AI54" s="58">
        <v>34243.4067</v>
      </c>
      <c r="AJ54" s="58">
        <v>33079.410899999995</v>
      </c>
      <c r="AK54" s="58">
        <v>34947.3845</v>
      </c>
      <c r="AL54" s="58">
        <v>28477.326000000001</v>
      </c>
    </row>
  </sheetData>
  <customSheetViews>
    <customSheetView guid="{8D4EA38E-ED42-44A9-9431-B3D4F6087B53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1"/>
    </customSheetView>
    <customSheetView guid="{54FD4859-4825-49C8-AF88-E7B792413D64}" scale="60" showPageBreaks="1" fitToPage="1" printArea="1" view="pageBreakPreview">
      <pane xSplit="1" ySplit="2" topLeftCell="B3" activePane="bottomRight" state="frozen"/>
      <selection pane="bottomRight" activeCell="F71" sqref="F71"/>
      <pageMargins left="0" right="0" top="0" bottom="0" header="0" footer="0"/>
      <pageSetup paperSize="9" scale="31" orientation="landscape" r:id="rId2"/>
    </customSheetView>
  </customSheetViews>
  <pageMargins left="0.7" right="0.7" top="0.75" bottom="0.75" header="0.3" footer="0.3"/>
  <pageSetup paperSize="9" scale="51" orientation="landscape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>
    <tabColor rgb="FF7EA6A7"/>
  </sheetPr>
  <dimension ref="A1:V13"/>
  <sheetViews>
    <sheetView topLeftCell="E1" zoomScale="85" zoomScaleNormal="85" workbookViewId="0">
      <selection activeCell="P49" sqref="P49"/>
    </sheetView>
  </sheetViews>
  <sheetFormatPr defaultColWidth="8.42578125" defaultRowHeight="12.75"/>
  <cols>
    <col min="1" max="1" width="50.28515625" style="17" customWidth="1"/>
    <col min="2" max="16384" width="8.42578125" style="17"/>
  </cols>
  <sheetData>
    <row r="1" spans="1:22" ht="15" customHeight="1">
      <c r="A1" s="516"/>
      <c r="B1" s="572">
        <v>2023</v>
      </c>
      <c r="C1" s="572"/>
      <c r="D1" s="572"/>
      <c r="E1" s="573"/>
      <c r="F1" s="572">
        <v>2024</v>
      </c>
      <c r="G1" s="572"/>
      <c r="H1" s="572"/>
      <c r="I1" s="573"/>
      <c r="J1" s="572">
        <v>2025</v>
      </c>
      <c r="K1" s="572"/>
      <c r="L1" s="572"/>
      <c r="M1" s="573"/>
      <c r="N1" s="572">
        <v>2026</v>
      </c>
      <c r="O1" s="572"/>
      <c r="P1" s="572"/>
      <c r="Q1" s="573"/>
      <c r="R1" s="572">
        <v>2027</v>
      </c>
      <c r="S1" s="572"/>
      <c r="T1" s="572"/>
      <c r="U1" s="573"/>
      <c r="V1" s="442"/>
    </row>
    <row r="2" spans="1:22">
      <c r="A2" s="517" t="s">
        <v>79</v>
      </c>
      <c r="B2" s="514" t="s">
        <v>4</v>
      </c>
      <c r="C2" s="514" t="s">
        <v>1</v>
      </c>
      <c r="D2" s="514" t="s">
        <v>2</v>
      </c>
      <c r="E2" s="515" t="s">
        <v>3</v>
      </c>
      <c r="F2" s="514" t="s">
        <v>4</v>
      </c>
      <c r="G2" s="514" t="s">
        <v>1</v>
      </c>
      <c r="H2" s="514" t="s">
        <v>2</v>
      </c>
      <c r="I2" s="515" t="s">
        <v>3</v>
      </c>
      <c r="J2" s="514" t="s">
        <v>4</v>
      </c>
      <c r="K2" s="514" t="s">
        <v>1</v>
      </c>
      <c r="L2" s="514" t="s">
        <v>2</v>
      </c>
      <c r="M2" s="515" t="s">
        <v>3</v>
      </c>
      <c r="N2" s="514" t="s">
        <v>4</v>
      </c>
      <c r="O2" s="514" t="s">
        <v>1</v>
      </c>
      <c r="P2" s="514" t="s">
        <v>2</v>
      </c>
      <c r="Q2" s="515" t="s">
        <v>3</v>
      </c>
      <c r="R2" s="514" t="s">
        <v>4</v>
      </c>
      <c r="S2" s="514" t="s">
        <v>1</v>
      </c>
      <c r="T2" s="514" t="s">
        <v>2</v>
      </c>
      <c r="U2" s="515" t="s">
        <v>3</v>
      </c>
    </row>
    <row r="3" spans="1:22">
      <c r="A3" s="517" t="s">
        <v>6</v>
      </c>
      <c r="B3" s="511">
        <v>7.3858119439696557E-2</v>
      </c>
      <c r="C3" s="511">
        <v>7.1781939023995989E-2</v>
      </c>
      <c r="D3" s="511">
        <v>7.456097582235488E-2</v>
      </c>
      <c r="E3" s="512">
        <v>7.4221116746049365E-2</v>
      </c>
      <c r="F3" s="511">
        <v>7.4235702677192261E-2</v>
      </c>
      <c r="G3" s="511">
        <v>6.8832683868498057E-2</v>
      </c>
      <c r="H3" s="511">
        <v>5.7636826677357478E-2</v>
      </c>
      <c r="I3" s="512">
        <v>4.864001519679384E-2</v>
      </c>
      <c r="J3" s="511">
        <v>3.8164381307971729E-2</v>
      </c>
      <c r="K3" s="511">
        <v>1.7471449265469063E-2</v>
      </c>
      <c r="L3" s="511">
        <v>6.5533829396011711E-3</v>
      </c>
      <c r="M3" s="512">
        <v>-6.8485234484636504E-3</v>
      </c>
      <c r="N3" s="511">
        <v>-4.8970151496893211E-3</v>
      </c>
      <c r="O3" s="511">
        <v>-1.4974818347549101E-2</v>
      </c>
      <c r="P3" s="511">
        <v>-2.625293712500432E-2</v>
      </c>
      <c r="Q3" s="512">
        <v>-3.760013676177909E-2</v>
      </c>
      <c r="R3" s="511">
        <v>-4.85661501423853E-2</v>
      </c>
      <c r="S3" s="511">
        <v>-5.3374705682166734E-2</v>
      </c>
      <c r="T3" s="511">
        <v>-5.4979455447399135E-2</v>
      </c>
      <c r="U3" s="512">
        <v>-5.5905212472119888E-2</v>
      </c>
    </row>
    <row r="4" spans="1:22">
      <c r="A4" s="517" t="s">
        <v>7</v>
      </c>
      <c r="B4" s="511">
        <v>0</v>
      </c>
      <c r="C4" s="511">
        <v>0</v>
      </c>
      <c r="D4" s="511">
        <v>0</v>
      </c>
      <c r="E4" s="512">
        <v>0</v>
      </c>
      <c r="F4" s="511">
        <v>0</v>
      </c>
      <c r="G4" s="511">
        <v>0</v>
      </c>
      <c r="H4" s="511">
        <v>0</v>
      </c>
      <c r="I4" s="512">
        <v>0</v>
      </c>
      <c r="J4" s="511">
        <v>0</v>
      </c>
      <c r="K4" s="511">
        <v>1.2125397656664427E-2</v>
      </c>
      <c r="L4" s="511">
        <v>2.1037192275921157E-2</v>
      </c>
      <c r="M4" s="512">
        <v>3.0916938358013679E-2</v>
      </c>
      <c r="N4" s="511">
        <v>3.6661101072157698E-2</v>
      </c>
      <c r="O4" s="511">
        <v>4.0894901914360071E-2</v>
      </c>
      <c r="P4" s="511">
        <v>4.3880763205412239E-2</v>
      </c>
      <c r="Q4" s="512">
        <v>4.6468580414014138E-2</v>
      </c>
      <c r="R4" s="511">
        <v>4.8344180675460875E-2</v>
      </c>
      <c r="S4" s="511">
        <v>5.0153300797395328E-2</v>
      </c>
      <c r="T4" s="511">
        <v>5.1647374619391402E-2</v>
      </c>
      <c r="U4" s="512">
        <v>5.2946274345461515E-2</v>
      </c>
    </row>
    <row r="5" spans="1:22">
      <c r="A5" s="517" t="s">
        <v>8</v>
      </c>
      <c r="B5" s="511">
        <v>0</v>
      </c>
      <c r="C5" s="511">
        <v>0</v>
      </c>
      <c r="D5" s="511">
        <v>0</v>
      </c>
      <c r="E5" s="512">
        <v>0</v>
      </c>
      <c r="F5" s="511">
        <v>0</v>
      </c>
      <c r="G5" s="511">
        <v>0</v>
      </c>
      <c r="H5" s="511">
        <v>0</v>
      </c>
      <c r="I5" s="512">
        <v>0</v>
      </c>
      <c r="J5" s="511">
        <v>0</v>
      </c>
      <c r="K5" s="511">
        <v>7.0277554829156763E-3</v>
      </c>
      <c r="L5" s="511">
        <v>1.2234418568568328E-2</v>
      </c>
      <c r="M5" s="512">
        <v>1.8023950592093829E-2</v>
      </c>
      <c r="N5" s="511">
        <v>2.1485791898185003E-2</v>
      </c>
      <c r="O5" s="511">
        <v>2.4046179852047933E-2</v>
      </c>
      <c r="P5" s="511">
        <v>2.5863297085673365E-2</v>
      </c>
      <c r="Q5" s="512">
        <v>2.7422281153693717E-2</v>
      </c>
      <c r="R5" s="511">
        <v>2.8581937603882834E-2</v>
      </c>
      <c r="S5" s="511">
        <v>2.9692613104945309E-2</v>
      </c>
      <c r="T5" s="511">
        <v>3.0609947638057022E-2</v>
      </c>
      <c r="U5" s="512">
        <v>3.1397247919596749E-2</v>
      </c>
    </row>
    <row r="6" spans="1:22">
      <c r="A6" s="517" t="s">
        <v>80</v>
      </c>
      <c r="B6" s="511">
        <v>0</v>
      </c>
      <c r="C6" s="511">
        <v>0</v>
      </c>
      <c r="D6" s="511">
        <v>0</v>
      </c>
      <c r="E6" s="512">
        <v>0</v>
      </c>
      <c r="F6" s="511">
        <v>-1.918194314498578E-8</v>
      </c>
      <c r="G6" s="511">
        <v>0</v>
      </c>
      <c r="H6" s="511">
        <v>0</v>
      </c>
      <c r="I6" s="512">
        <v>0</v>
      </c>
      <c r="J6" s="511">
        <v>0</v>
      </c>
      <c r="K6" s="511">
        <v>7.0993516819291003E-3</v>
      </c>
      <c r="L6" s="511">
        <v>1.2158538505747885E-2</v>
      </c>
      <c r="M6" s="512">
        <v>1.7951699860372372E-2</v>
      </c>
      <c r="N6" s="511">
        <v>1.8371847257969254E-2</v>
      </c>
      <c r="O6" s="511">
        <v>2.1228518704677679E-2</v>
      </c>
      <c r="P6" s="511">
        <v>2.2166938630246769E-2</v>
      </c>
      <c r="Q6" s="512">
        <v>2.2437335392601288E-2</v>
      </c>
      <c r="R6" s="511">
        <v>2.4656320164577084E-2</v>
      </c>
      <c r="S6" s="511">
        <v>2.5557997777875263E-2</v>
      </c>
      <c r="T6" s="511">
        <v>2.6491016847357773E-2</v>
      </c>
      <c r="U6" s="512">
        <v>2.7445946671851296E-2</v>
      </c>
    </row>
    <row r="7" spans="1:22">
      <c r="A7" s="517">
        <v>0.3</v>
      </c>
      <c r="B7" s="511">
        <v>0</v>
      </c>
      <c r="C7" s="511">
        <v>0</v>
      </c>
      <c r="D7" s="511">
        <v>0</v>
      </c>
      <c r="E7" s="512">
        <v>0</v>
      </c>
      <c r="F7" s="511">
        <v>1.918194314498578E-8</v>
      </c>
      <c r="G7" s="511">
        <v>0</v>
      </c>
      <c r="H7" s="511">
        <v>0</v>
      </c>
      <c r="I7" s="512">
        <v>0</v>
      </c>
      <c r="J7" s="511">
        <v>0</v>
      </c>
      <c r="K7" s="511">
        <v>5.0047257439629345E-3</v>
      </c>
      <c r="L7" s="511">
        <v>8.9833887164634252E-3</v>
      </c>
      <c r="M7" s="512">
        <v>1.3269344382966564E-2</v>
      </c>
      <c r="N7" s="511">
        <v>1.904109190848401E-2</v>
      </c>
      <c r="O7" s="511">
        <v>2.0777661331047071E-2</v>
      </c>
      <c r="P7" s="511">
        <v>2.3117679343038322E-2</v>
      </c>
      <c r="Q7" s="512">
        <v>2.5633488741078524E-2</v>
      </c>
      <c r="R7" s="511">
        <v>2.5538744658648804E-2</v>
      </c>
      <c r="S7" s="511">
        <v>2.6657788253625414E-2</v>
      </c>
      <c r="T7" s="511">
        <v>2.7393745259384872E-2</v>
      </c>
      <c r="U7" s="512">
        <v>2.7854295074929637E-2</v>
      </c>
    </row>
    <row r="8" spans="1:22">
      <c r="A8" s="517">
        <v>0.6</v>
      </c>
      <c r="B8" s="511">
        <v>0</v>
      </c>
      <c r="C8" s="511">
        <v>0</v>
      </c>
      <c r="D8" s="511">
        <v>0</v>
      </c>
      <c r="E8" s="512">
        <v>0</v>
      </c>
      <c r="F8" s="511">
        <v>0</v>
      </c>
      <c r="G8" s="511">
        <v>0</v>
      </c>
      <c r="H8" s="511">
        <v>0</v>
      </c>
      <c r="I8" s="512">
        <v>0</v>
      </c>
      <c r="J8" s="511">
        <v>0</v>
      </c>
      <c r="K8" s="511">
        <v>7.3087369176547679E-3</v>
      </c>
      <c r="L8" s="511">
        <v>1.2808533541621703E-2</v>
      </c>
      <c r="M8" s="512">
        <v>1.8959859770495403E-2</v>
      </c>
      <c r="N8" s="511">
        <v>2.2839984984066818E-2</v>
      </c>
      <c r="O8" s="511">
        <v>2.572594091977699E-2</v>
      </c>
      <c r="P8" s="511">
        <v>2.7796612910830465E-2</v>
      </c>
      <c r="Q8" s="512">
        <v>2.9540669654661827E-2</v>
      </c>
      <c r="R8" s="511">
        <v>3.0902165198842802E-2</v>
      </c>
      <c r="S8" s="511">
        <v>3.2188791469819351E-2</v>
      </c>
      <c r="T8" s="511">
        <v>3.3251406948329176E-2</v>
      </c>
      <c r="U8" s="512">
        <v>3.4142664002069022E-2</v>
      </c>
    </row>
    <row r="9" spans="1:22">
      <c r="A9" s="518">
        <v>0.9</v>
      </c>
      <c r="B9" s="510">
        <v>0</v>
      </c>
      <c r="C9" s="510">
        <v>0</v>
      </c>
      <c r="D9" s="510">
        <v>0</v>
      </c>
      <c r="E9" s="513">
        <v>0</v>
      </c>
      <c r="F9" s="510">
        <v>0</v>
      </c>
      <c r="G9" s="510">
        <v>0</v>
      </c>
      <c r="H9" s="510">
        <v>0</v>
      </c>
      <c r="I9" s="513">
        <v>0</v>
      </c>
      <c r="J9" s="510">
        <v>0</v>
      </c>
      <c r="K9" s="510">
        <v>1.3128039997230667E-2</v>
      </c>
      <c r="L9" s="510">
        <v>2.3086025078637551E-2</v>
      </c>
      <c r="M9" s="513">
        <v>3.4257122189102596E-2</v>
      </c>
      <c r="N9" s="510">
        <v>4.1495479543363079E-2</v>
      </c>
      <c r="O9" s="510">
        <v>4.6891994314272052E-2</v>
      </c>
      <c r="P9" s="510">
        <v>5.0783340916592971E-2</v>
      </c>
      <c r="Q9" s="513">
        <v>5.4032022936277853E-2</v>
      </c>
      <c r="R9" s="510">
        <v>5.6629019023608292E-2</v>
      </c>
      <c r="S9" s="510">
        <v>5.906667869223934E-2</v>
      </c>
      <c r="T9" s="510">
        <v>6.1079747225239574E-2</v>
      </c>
      <c r="U9" s="513">
        <v>6.275003251066355E-2</v>
      </c>
    </row>
    <row r="10" spans="1:22">
      <c r="A10" s="520" t="s">
        <v>10</v>
      </c>
      <c r="B10" s="521">
        <v>7.3858119439696557E-2</v>
      </c>
      <c r="C10" s="521">
        <v>7.1781939023995989E-2</v>
      </c>
      <c r="D10" s="521">
        <v>7.456097582235488E-2</v>
      </c>
      <c r="E10" s="522">
        <v>7.4221116746049365E-2</v>
      </c>
      <c r="F10" s="521">
        <v>7.4235683495249116E-2</v>
      </c>
      <c r="G10" s="521">
        <v>6.8832683868498057E-2</v>
      </c>
      <c r="H10" s="521">
        <v>5.7636826677357478E-2</v>
      </c>
      <c r="I10" s="522">
        <v>4.864001519679384E-2</v>
      </c>
      <c r="J10" s="521">
        <v>3.8164381307971729E-2</v>
      </c>
      <c r="K10" s="521">
        <v>4.3723954086978267E-2</v>
      </c>
      <c r="L10" s="521">
        <v>5.1983532289838541E-2</v>
      </c>
      <c r="M10" s="522">
        <v>6.004406536201623E-2</v>
      </c>
      <c r="N10" s="521">
        <v>7.1621725078622633E-2</v>
      </c>
      <c r="O10" s="521">
        <v>7.1194782123536582E-2</v>
      </c>
      <c r="P10" s="521">
        <v>6.5658061796328049E-2</v>
      </c>
      <c r="Q10" s="522">
        <v>5.8728060198530052E-2</v>
      </c>
      <c r="R10" s="521">
        <v>5.3016288301535486E-2</v>
      </c>
      <c r="S10" s="521">
        <v>5.2029205998049166E-2</v>
      </c>
      <c r="T10" s="521">
        <v>5.3768883657407063E-2</v>
      </c>
      <c r="U10" s="522">
        <v>5.5884256464789672E-2</v>
      </c>
    </row>
    <row r="11" spans="1:22">
      <c r="A11" s="519" t="s">
        <v>12</v>
      </c>
      <c r="B11" s="511">
        <v>7.3642908154792686E-2</v>
      </c>
      <c r="C11" s="511">
        <v>7.1781939023995989E-2</v>
      </c>
      <c r="D11" s="511">
        <v>7.456097582235488E-2</v>
      </c>
      <c r="E11" s="512">
        <v>7.4221116746049365E-2</v>
      </c>
      <c r="F11" s="511">
        <v>7.4235683495249116E-2</v>
      </c>
      <c r="G11" s="511">
        <v>6.8832683868498057E-2</v>
      </c>
      <c r="H11" s="511">
        <v>5.7636826677357478E-2</v>
      </c>
      <c r="I11" s="512">
        <v>4.864001519679384E-2</v>
      </c>
      <c r="J11" s="511">
        <v>4.4771350594843273E-2</v>
      </c>
      <c r="K11" s="511">
        <v>5.4213687665938037E-2</v>
      </c>
      <c r="L11" s="511">
        <v>6.5879753038198929E-2</v>
      </c>
      <c r="M11" s="512">
        <v>7.3886839330882914E-2</v>
      </c>
      <c r="N11" s="511">
        <v>7.6723562627840636E-2</v>
      </c>
      <c r="O11" s="511">
        <v>7.2819410314323152E-2</v>
      </c>
      <c r="P11" s="511">
        <v>6.4867197038658952E-2</v>
      </c>
      <c r="Q11" s="512">
        <v>5.9805403921059375E-2</v>
      </c>
      <c r="R11" s="511">
        <v>5.6918316128868218E-2</v>
      </c>
      <c r="S11" s="511">
        <v>5.6773687449553467E-2</v>
      </c>
      <c r="T11" s="511">
        <v>5.8000179244026784E-2</v>
      </c>
      <c r="U11" s="512">
        <v>5.9338300925882548E-2</v>
      </c>
    </row>
    <row r="12" spans="1:22">
      <c r="B12" s="53"/>
      <c r="C12" s="53"/>
      <c r="D12" s="53"/>
      <c r="E12" s="53"/>
      <c r="F12" s="53"/>
    </row>
    <row r="13" spans="1:22">
      <c r="B13" s="53"/>
      <c r="C13" s="53"/>
      <c r="D13" s="53"/>
      <c r="E13" s="53"/>
      <c r="F13" s="53"/>
    </row>
  </sheetData>
  <mergeCells count="5">
    <mergeCell ref="B1:E1"/>
    <mergeCell ref="F1:I1"/>
    <mergeCell ref="J1:M1"/>
    <mergeCell ref="N1:Q1"/>
    <mergeCell ref="R1:U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7" tint="0.59999389629810485"/>
    <pageSetUpPr fitToPage="1"/>
  </sheetPr>
  <dimension ref="A1:BW67"/>
  <sheetViews>
    <sheetView zoomScale="80" zoomScaleNormal="80" workbookViewId="0">
      <pane xSplit="17" ySplit="2" topLeftCell="W3" activePane="bottomRight" state="frozen"/>
      <selection pane="topRight" activeCell="R1" sqref="R1"/>
      <selection pane="bottomLeft" activeCell="A3" sqref="A3"/>
      <selection pane="bottomRight" activeCell="AU58" sqref="AU58"/>
    </sheetView>
  </sheetViews>
  <sheetFormatPr defaultColWidth="7.42578125" defaultRowHeight="12.6" customHeight="1"/>
  <cols>
    <col min="1" max="1" width="52.42578125" style="29" customWidth="1"/>
    <col min="2" max="10" width="7.42578125" style="29" hidden="1" customWidth="1"/>
    <col min="11" max="11" width="7.42578125" style="6" hidden="1" customWidth="1"/>
    <col min="12" max="14" width="7.42578125" style="29" hidden="1" customWidth="1"/>
    <col min="15" max="15" width="7.42578125" style="6" hidden="1" customWidth="1"/>
    <col min="16" max="17" width="7.42578125" style="29" hidden="1" customWidth="1"/>
    <col min="18" max="18" width="8" style="29" bestFit="1" customWidth="1"/>
    <col min="19" max="23" width="8" style="29" customWidth="1"/>
    <col min="24" max="24" width="8.42578125" style="29" customWidth="1"/>
    <col min="25" max="36" width="8" style="29" customWidth="1"/>
    <col min="37" max="45" width="7.42578125" style="29"/>
    <col min="46" max="47" width="7.42578125" style="29" bestFit="1" customWidth="1"/>
    <col min="48" max="74" width="7.42578125" style="29" customWidth="1"/>
    <col min="75" max="16384" width="7.42578125" style="29"/>
  </cols>
  <sheetData>
    <row r="1" spans="1:75" s="26" customFormat="1" ht="12.6" customHeight="1">
      <c r="B1" s="27">
        <v>2014</v>
      </c>
      <c r="C1" s="27"/>
      <c r="D1" s="27"/>
      <c r="E1" s="27"/>
      <c r="F1" s="27">
        <v>2015</v>
      </c>
      <c r="G1" s="27"/>
      <c r="H1" s="27"/>
      <c r="I1" s="27"/>
      <c r="J1" s="27">
        <v>2016</v>
      </c>
      <c r="K1" s="28"/>
      <c r="L1" s="27"/>
      <c r="M1" s="27"/>
      <c r="N1" s="27">
        <v>2017</v>
      </c>
      <c r="O1" s="28"/>
      <c r="P1" s="27"/>
      <c r="Q1" s="27"/>
      <c r="R1" s="27">
        <v>2018</v>
      </c>
      <c r="S1" s="27"/>
      <c r="T1" s="27"/>
      <c r="U1" s="27"/>
      <c r="V1" s="27">
        <v>2019</v>
      </c>
      <c r="W1" s="27"/>
      <c r="X1" s="27"/>
      <c r="Y1" s="27"/>
      <c r="Z1" s="27">
        <v>2020</v>
      </c>
      <c r="AA1" s="27"/>
      <c r="AB1" s="27"/>
      <c r="AC1" s="27"/>
      <c r="AD1" s="27">
        <v>2021</v>
      </c>
      <c r="AE1" s="27"/>
      <c r="AF1" s="27"/>
      <c r="AG1" s="27"/>
      <c r="AH1" s="141">
        <v>2022</v>
      </c>
      <c r="AI1" s="141"/>
      <c r="AJ1" s="141"/>
      <c r="AK1" s="141"/>
      <c r="AL1" s="141">
        <v>2023</v>
      </c>
      <c r="AM1" s="141"/>
      <c r="AN1" s="141"/>
      <c r="AO1" s="141"/>
      <c r="AP1" s="141">
        <v>2024</v>
      </c>
      <c r="AQ1" s="141"/>
      <c r="AR1" s="141"/>
      <c r="AS1" s="141"/>
      <c r="AT1" s="27">
        <v>2025</v>
      </c>
    </row>
    <row r="2" spans="1:75" s="26" customFormat="1" ht="12.6" customHeight="1">
      <c r="B2" s="30" t="s">
        <v>4</v>
      </c>
      <c r="C2" s="30" t="s">
        <v>1</v>
      </c>
      <c r="D2" s="30" t="s">
        <v>2</v>
      </c>
      <c r="E2" s="30" t="s">
        <v>3</v>
      </c>
      <c r="F2" s="30" t="s">
        <v>4</v>
      </c>
      <c r="G2" s="30" t="s">
        <v>1</v>
      </c>
      <c r="H2" s="30" t="s">
        <v>2</v>
      </c>
      <c r="I2" s="30" t="s">
        <v>3</v>
      </c>
      <c r="J2" s="30" t="s">
        <v>4</v>
      </c>
      <c r="K2" s="28" t="s">
        <v>1</v>
      </c>
      <c r="L2" s="30" t="s">
        <v>2</v>
      </c>
      <c r="M2" s="30" t="s">
        <v>3</v>
      </c>
      <c r="N2" s="30" t="s">
        <v>4</v>
      </c>
      <c r="O2" s="28" t="s">
        <v>1</v>
      </c>
      <c r="P2" s="30" t="s">
        <v>2</v>
      </c>
      <c r="Q2" s="30" t="s">
        <v>3</v>
      </c>
      <c r="R2" s="30" t="s">
        <v>4</v>
      </c>
      <c r="S2" s="28" t="s">
        <v>1</v>
      </c>
      <c r="T2" s="30" t="s">
        <v>2</v>
      </c>
      <c r="U2" s="30" t="s">
        <v>3</v>
      </c>
      <c r="V2" s="30" t="s">
        <v>4</v>
      </c>
      <c r="W2" s="28" t="s">
        <v>1</v>
      </c>
      <c r="X2" s="30" t="s">
        <v>2</v>
      </c>
      <c r="Y2" s="30" t="s">
        <v>3</v>
      </c>
      <c r="Z2" s="30" t="s">
        <v>4</v>
      </c>
      <c r="AA2" s="28" t="s">
        <v>1</v>
      </c>
      <c r="AB2" s="30" t="s">
        <v>2</v>
      </c>
      <c r="AC2" s="28" t="s">
        <v>3</v>
      </c>
      <c r="AD2" s="30" t="s">
        <v>4</v>
      </c>
      <c r="AE2" s="28" t="s">
        <v>1</v>
      </c>
      <c r="AF2" s="30" t="s">
        <v>2</v>
      </c>
      <c r="AG2" s="28" t="s">
        <v>3</v>
      </c>
      <c r="AH2" s="139" t="s">
        <v>4</v>
      </c>
      <c r="AI2" s="140" t="s">
        <v>1</v>
      </c>
      <c r="AJ2" s="140" t="s">
        <v>2</v>
      </c>
      <c r="AK2" s="140" t="s">
        <v>3</v>
      </c>
      <c r="AL2" s="139" t="s">
        <v>4</v>
      </c>
      <c r="AM2" s="139" t="s">
        <v>1</v>
      </c>
      <c r="AN2" s="139" t="s">
        <v>2</v>
      </c>
      <c r="AO2" s="140" t="s">
        <v>3</v>
      </c>
      <c r="AP2" s="140" t="s">
        <v>4</v>
      </c>
      <c r="AQ2" s="140" t="s">
        <v>1</v>
      </c>
      <c r="AR2" s="140" t="s">
        <v>2</v>
      </c>
      <c r="AS2" s="140" t="s">
        <v>3</v>
      </c>
      <c r="AT2" s="30" t="s">
        <v>4</v>
      </c>
    </row>
    <row r="3" spans="1:75" ht="12.6" customHeight="1">
      <c r="A3" s="31" t="s">
        <v>81</v>
      </c>
      <c r="B3" s="34"/>
      <c r="C3" s="34"/>
      <c r="D3" s="34"/>
      <c r="E3" s="34"/>
      <c r="F3" s="34"/>
      <c r="G3" s="34"/>
      <c r="H3" s="34"/>
      <c r="I3" s="34"/>
      <c r="J3" s="34"/>
      <c r="K3" s="35"/>
      <c r="L3" s="35"/>
      <c r="M3" s="35"/>
      <c r="N3" s="34"/>
      <c r="O3" s="35"/>
      <c r="P3" s="35"/>
      <c r="Q3" s="35"/>
      <c r="R3" s="35"/>
      <c r="S3" s="35"/>
      <c r="T3" s="35"/>
      <c r="U3" s="35"/>
      <c r="V3" s="34"/>
      <c r="W3" s="34"/>
      <c r="X3" s="34"/>
      <c r="Y3" s="34"/>
      <c r="AA3" s="24"/>
      <c r="AC3" s="24"/>
      <c r="AE3" s="24"/>
      <c r="AG3" s="24"/>
      <c r="AI3" s="24"/>
      <c r="AJ3" s="24"/>
    </row>
    <row r="4" spans="1:75" s="32" customFormat="1" ht="12.6" customHeight="1">
      <c r="A4" s="36" t="s">
        <v>82</v>
      </c>
      <c r="B4" s="39">
        <v>1.6043937035114864E-2</v>
      </c>
      <c r="C4" s="39">
        <v>-6.2441004366653452E-3</v>
      </c>
      <c r="D4" s="39">
        <v>1.623997175014491E-2</v>
      </c>
      <c r="E4" s="39">
        <v>1.2628852303504079E-2</v>
      </c>
      <c r="F4" s="39">
        <v>4.2180783145350231E-2</v>
      </c>
      <c r="G4" s="39">
        <v>3.6271284120081626E-2</v>
      </c>
      <c r="H4" s="39">
        <v>1.0862779113795851E-2</v>
      </c>
      <c r="I4" s="39">
        <v>2.961545412644373E-2</v>
      </c>
      <c r="J4" s="39">
        <v>4.8551138582549447E-2</v>
      </c>
      <c r="K4" s="39">
        <v>6.0726081951291588E-2</v>
      </c>
      <c r="L4" s="39">
        <v>5.2913774712209038E-2</v>
      </c>
      <c r="M4" s="39">
        <v>6.6631941433106689E-2</v>
      </c>
      <c r="N4" s="39">
        <v>3.3264053507589431E-2</v>
      </c>
      <c r="O4" s="39">
        <v>6.0164162507632124E-2</v>
      </c>
      <c r="P4" s="39">
        <v>4.6584373787627698E-2</v>
      </c>
      <c r="Q4" s="39">
        <v>6.6239868659559331E-2</v>
      </c>
      <c r="R4" s="39">
        <v>-1.554153416578985E-2</v>
      </c>
      <c r="S4" s="39">
        <v>1.5819122678451869E-2</v>
      </c>
      <c r="T4" s="39">
        <v>1.2566182281916083E-2</v>
      </c>
      <c r="U4" s="39">
        <v>-7.7280338491900746E-3</v>
      </c>
      <c r="V4" s="39">
        <v>2.2232496653231459E-2</v>
      </c>
      <c r="W4" s="39">
        <v>-5.8692003738953114E-2</v>
      </c>
      <c r="X4" s="39">
        <v>-1.7548852341251475E-2</v>
      </c>
      <c r="Y4" s="39">
        <v>-1.8832272983513865E-2</v>
      </c>
      <c r="Z4" s="39">
        <v>-4.9958329041378535E-3</v>
      </c>
      <c r="AA4" s="39">
        <v>-1.6160094487418508E-3</v>
      </c>
      <c r="AB4" s="39">
        <v>7.7291343838208348E-3</v>
      </c>
      <c r="AC4" s="39">
        <v>1.2264891642144171E-3</v>
      </c>
      <c r="AD4" s="39">
        <v>-9.1242335690859822E-3</v>
      </c>
      <c r="AE4" s="39">
        <v>2.5477922979444401E-4</v>
      </c>
      <c r="AF4" s="39">
        <v>-1.3663873457192111E-2</v>
      </c>
      <c r="AG4" s="39">
        <v>-1.4080086493900468E-2</v>
      </c>
      <c r="AH4" s="39">
        <v>9.4946146686167854E-3</v>
      </c>
      <c r="AI4" s="39">
        <v>2.2816001145036235E-3</v>
      </c>
      <c r="AJ4" s="39">
        <v>2.7926071831592125E-3</v>
      </c>
      <c r="AK4" s="39">
        <v>2.9648494293617045E-3</v>
      </c>
      <c r="AL4" s="39">
        <v>6.8817850763485122E-2</v>
      </c>
      <c r="AM4" s="39">
        <v>6.7505827243030669E-2</v>
      </c>
      <c r="AN4" s="39">
        <v>6.8646864996865675E-2</v>
      </c>
      <c r="AO4" s="39">
        <v>7.645303396333647E-2</v>
      </c>
      <c r="AP4" s="39">
        <v>1.1461267605633818E-2</v>
      </c>
      <c r="AQ4" s="39">
        <v>1.1177117711771212E-2</v>
      </c>
      <c r="AR4" s="39">
        <v>1.1210121012101171E-2</v>
      </c>
      <c r="AS4" s="39">
        <v>1.1210121430433206E-2</v>
      </c>
      <c r="AT4" s="39">
        <v>2.3820734190875603E-2</v>
      </c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</row>
    <row r="5" spans="1:75" s="32" customFormat="1" ht="12.6" customHeight="1">
      <c r="A5" s="49" t="s">
        <v>83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>
        <v>2.4356441206491299E-2</v>
      </c>
      <c r="AA5" s="39">
        <v>1.7685829332099477E-2</v>
      </c>
      <c r="AB5" s="39">
        <v>1.2576131270606009E-2</v>
      </c>
      <c r="AC5" s="39">
        <v>-2.8594785802930678E-2</v>
      </c>
      <c r="AD5" s="39">
        <v>-5.4786340471787293E-2</v>
      </c>
      <c r="AE5" s="39">
        <v>-3.722272743755671E-2</v>
      </c>
      <c r="AF5" s="39">
        <v>-2.0608602142535647E-2</v>
      </c>
      <c r="AG5" s="39">
        <v>1.8639473054273903E-3</v>
      </c>
      <c r="AH5" s="39">
        <v>3.6030431396386939E-2</v>
      </c>
      <c r="AI5" s="39">
        <v>2.6192731648797454E-2</v>
      </c>
      <c r="AJ5" s="39">
        <v>2.3486760108818328E-2</v>
      </c>
      <c r="AK5" s="39">
        <v>1.3329944028964221E-2</v>
      </c>
      <c r="AL5" s="39">
        <v>5.7989483999015976E-2</v>
      </c>
      <c r="AM5" s="39">
        <v>5.3323149163329052E-2</v>
      </c>
      <c r="AN5" s="39">
        <v>6.6532613597514514E-2</v>
      </c>
      <c r="AO5" s="39">
        <v>7.934252285538354E-2</v>
      </c>
      <c r="AP5" s="39">
        <v>3.3191021126760499E-2</v>
      </c>
      <c r="AQ5" s="39">
        <v>2.9834983498349815E-2</v>
      </c>
      <c r="AR5" s="39">
        <v>1.7466666666666658E-2</v>
      </c>
      <c r="AS5" s="39">
        <v>1.5677457524624714E-2</v>
      </c>
      <c r="AT5" s="39">
        <v>2.4310716958799657E-2</v>
      </c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</row>
    <row r="6" spans="1:75" s="32" customFormat="1" ht="12.6" customHeight="1">
      <c r="A6" s="49" t="s">
        <v>84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>
        <v>-1.1562052271301354E-2</v>
      </c>
      <c r="AA6" s="39">
        <v>-6.8683927923251543E-3</v>
      </c>
      <c r="AB6" s="39">
        <v>-3.1825847462790941E-3</v>
      </c>
      <c r="AC6" s="39">
        <v>-1.3643812538049302E-3</v>
      </c>
      <c r="AD6" s="39">
        <v>4.0515549783305362E-4</v>
      </c>
      <c r="AE6" s="39">
        <v>-2.1003980866597885E-4</v>
      </c>
      <c r="AF6" s="39">
        <v>1.9628126081407422E-3</v>
      </c>
      <c r="AG6" s="39">
        <v>-6.7081491363960683E-4</v>
      </c>
      <c r="AH6" s="39">
        <v>-1.0979617423019206E-3</v>
      </c>
      <c r="AI6" s="39">
        <v>1.6615284366660575E-3</v>
      </c>
      <c r="AJ6" s="39">
        <v>2.7124411545982989E-3</v>
      </c>
      <c r="AK6" s="39">
        <v>1.4890766204517596E-3</v>
      </c>
      <c r="AL6" s="39">
        <v>1.0274199762620826E-3</v>
      </c>
      <c r="AM6" s="39">
        <v>3.3117342495328348E-4</v>
      </c>
      <c r="AN6" s="39">
        <v>-3.1690258407981861E-3</v>
      </c>
      <c r="AO6" s="39">
        <v>-1.7052721330112262E-3</v>
      </c>
      <c r="AP6" s="39">
        <v>1.4568661971830984E-3</v>
      </c>
      <c r="AQ6" s="39">
        <v>8.8008800880088093E-5</v>
      </c>
      <c r="AR6" s="39">
        <v>-2.4585258525852585E-3</v>
      </c>
      <c r="AS6" s="39">
        <v>-1.953154023590759E-3</v>
      </c>
      <c r="AT6" s="39">
        <v>-3.6505021670641064E-3</v>
      </c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</row>
    <row r="7" spans="1:75" s="32" customFormat="1" ht="12.6" customHeight="1">
      <c r="A7" s="49" t="s">
        <v>85</v>
      </c>
      <c r="B7" s="39">
        <v>1.4206019719771666E-3</v>
      </c>
      <c r="C7" s="39">
        <v>6.5252489596203033E-3</v>
      </c>
      <c r="D7" s="39">
        <v>-6.0157622789483636E-3</v>
      </c>
      <c r="E7" s="39">
        <v>-1.1803677766093075E-4</v>
      </c>
      <c r="F7" s="39">
        <v>-1.069376463077251E-2</v>
      </c>
      <c r="G7" s="39">
        <v>-2.1480588882485507E-3</v>
      </c>
      <c r="H7" s="39">
        <v>-1.2714967615267872E-3</v>
      </c>
      <c r="I7" s="39">
        <v>5.049176400888449E-3</v>
      </c>
      <c r="J7" s="39">
        <v>2.8050679902781334E-2</v>
      </c>
      <c r="K7" s="39">
        <v>1.7482915228084352E-2</v>
      </c>
      <c r="L7" s="39">
        <v>2.2178558876664537E-2</v>
      </c>
      <c r="M7" s="39">
        <v>5.4694839459843939E-3</v>
      </c>
      <c r="N7" s="39">
        <v>-1.3739606200422692E-2</v>
      </c>
      <c r="O7" s="39">
        <v>-5.0523273355268804E-5</v>
      </c>
      <c r="P7" s="39">
        <v>-3.269592545330739E-5</v>
      </c>
      <c r="Q7" s="39">
        <v>-3.2450475899739642E-3</v>
      </c>
      <c r="R7" s="39">
        <v>3.5640360305006879E-3</v>
      </c>
      <c r="S7" s="39">
        <v>-1.2444082777720331E-2</v>
      </c>
      <c r="T7" s="39">
        <v>-1.2309729582285177E-2</v>
      </c>
      <c r="U7" s="39">
        <v>-5.2197562591640252E-3</v>
      </c>
      <c r="V7" s="39">
        <v>1.4694191292994069E-2</v>
      </c>
      <c r="W7" s="39">
        <v>1.1954204905959659E-2</v>
      </c>
      <c r="X7" s="39">
        <v>1.5741885572586045E-2</v>
      </c>
      <c r="Y7" s="39">
        <v>7.4697714016175604E-3</v>
      </c>
      <c r="Z7" s="39">
        <v>-3.3208008315463215E-2</v>
      </c>
      <c r="AA7" s="39">
        <v>-2.2301588644959378E-2</v>
      </c>
      <c r="AB7" s="39">
        <v>-1.5920423194715125E-2</v>
      </c>
      <c r="AC7" s="39">
        <v>-6.1225963861016048E-3</v>
      </c>
      <c r="AD7" s="39">
        <v>8.702608335568511E-3</v>
      </c>
      <c r="AE7" s="39">
        <v>8.2909211470057337E-3</v>
      </c>
      <c r="AF7" s="39">
        <v>-8.0093917327448967E-4</v>
      </c>
      <c r="AG7" s="39">
        <v>3.4234046011719626E-3</v>
      </c>
      <c r="AH7" s="39">
        <v>1.5562372965066587E-3</v>
      </c>
      <c r="AI7" s="39">
        <v>-1.2848713810319269E-3</v>
      </c>
      <c r="AJ7" s="39">
        <v>-1.0736589048660308E-2</v>
      </c>
      <c r="AK7" s="39">
        <v>-1.6531411249322937E-2</v>
      </c>
      <c r="AL7" s="39">
        <v>-8.1092790983542939E-3</v>
      </c>
      <c r="AM7" s="39">
        <v>-1.0498432445788557E-2</v>
      </c>
      <c r="AN7" s="39">
        <v>2.7152330026367012E-3</v>
      </c>
      <c r="AO7" s="39">
        <v>-5.3526597508407915E-3</v>
      </c>
      <c r="AP7" s="39">
        <v>-6.7957746478873229E-3</v>
      </c>
      <c r="AQ7" s="39">
        <v>2.6842684268426819E-3</v>
      </c>
      <c r="AR7" s="39">
        <v>6.2327832783278274E-3</v>
      </c>
      <c r="AS7" s="39">
        <v>9.7184392410649134E-3</v>
      </c>
      <c r="AT7" s="39">
        <v>3.1313641189883545E-3</v>
      </c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</row>
    <row r="8" spans="1:75" s="32" customFormat="1" ht="12.6" customHeight="1">
      <c r="A8" s="49" t="s">
        <v>86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>
        <v>4.5599265841987499E-3</v>
      </c>
      <c r="AA8" s="39">
        <v>5.0069492637917932E-3</v>
      </c>
      <c r="AB8" s="39">
        <v>5.2454058756420223E-3</v>
      </c>
      <c r="AC8" s="39">
        <v>3.7826520494798083E-3</v>
      </c>
      <c r="AD8" s="39">
        <v>1.2474177807266448E-2</v>
      </c>
      <c r="AE8" s="39">
        <v>-9.3576031349618539E-4</v>
      </c>
      <c r="AF8" s="39">
        <v>-3.9093459647921653E-3</v>
      </c>
      <c r="AG8" s="39">
        <v>-9.8312797434039288E-3</v>
      </c>
      <c r="AH8" s="39">
        <v>-2.9577056778679032E-2</v>
      </c>
      <c r="AI8" s="39">
        <v>-1.2817168781909912E-2</v>
      </c>
      <c r="AJ8" s="39">
        <v>-6.0440469886102934E-3</v>
      </c>
      <c r="AK8" s="39">
        <v>-8.0583087054441011E-4</v>
      </c>
      <c r="AL8" s="39">
        <v>-6.6415362751227492E-3</v>
      </c>
      <c r="AM8" s="39">
        <v>-7.7875078565610408E-3</v>
      </c>
      <c r="AN8" s="39">
        <v>1.0571256996756695E-3</v>
      </c>
      <c r="AO8" s="39">
        <v>4.6894983657808711E-3</v>
      </c>
      <c r="AP8" s="39">
        <v>1.7165492957746473E-3</v>
      </c>
      <c r="AQ8" s="39">
        <v>-8.80088008800877E-5</v>
      </c>
      <c r="AR8" s="39">
        <v>-1.0143014301430144E-2</v>
      </c>
      <c r="AS8" s="39">
        <v>-1.864757391630803E-2</v>
      </c>
      <c r="AT8" s="39">
        <v>-2.9368505334981111E-3</v>
      </c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</row>
    <row r="9" spans="1:75" ht="12.6" customHeight="1">
      <c r="A9" s="49" t="s">
        <v>87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>
        <v>1.0857391678918278E-2</v>
      </c>
      <c r="AA9" s="39">
        <v>4.8611933926512437E-3</v>
      </c>
      <c r="AB9" s="39">
        <v>9.010605178566878E-3</v>
      </c>
      <c r="AC9" s="39">
        <v>3.3504494625491682E-2</v>
      </c>
      <c r="AD9" s="39">
        <v>2.4080635825910177E-2</v>
      </c>
      <c r="AE9" s="39">
        <v>3.033238564250754E-2</v>
      </c>
      <c r="AF9" s="39">
        <v>9.6922012152694161E-3</v>
      </c>
      <c r="AG9" s="39">
        <v>-8.8653437434564261E-3</v>
      </c>
      <c r="AH9" s="39">
        <v>2.5829644967041987E-3</v>
      </c>
      <c r="AI9" s="39">
        <v>-1.1470619808017923E-2</v>
      </c>
      <c r="AJ9" s="39">
        <v>-6.6259580429869312E-3</v>
      </c>
      <c r="AK9" s="39">
        <v>5.5780981251128499E-3</v>
      </c>
      <c r="AL9" s="39">
        <v>2.4598805200890281E-2</v>
      </c>
      <c r="AM9" s="39">
        <v>3.2090470003203732E-2</v>
      </c>
      <c r="AN9" s="39">
        <v>1.5109185378371364E-3</v>
      </c>
      <c r="AO9" s="39">
        <v>-6.1579271469847671E-4</v>
      </c>
      <c r="AP9" s="39">
        <v>-1.814700704225353E-2</v>
      </c>
      <c r="AQ9" s="39">
        <v>-2.1298129812981289E-2</v>
      </c>
      <c r="AR9" s="39">
        <v>1.1265126512655027E-4</v>
      </c>
      <c r="AS9" s="39">
        <v>6.5029614055226014E-3</v>
      </c>
      <c r="AT9" s="39">
        <v>2.9616542792988984E-3</v>
      </c>
    </row>
    <row r="10" spans="1:75" ht="12.6" customHeight="1">
      <c r="A10" s="36"/>
      <c r="B10" s="34"/>
      <c r="C10" s="34"/>
      <c r="D10" s="34"/>
      <c r="E10" s="34"/>
      <c r="F10" s="34"/>
      <c r="G10" s="34"/>
      <c r="H10" s="34"/>
      <c r="I10" s="34"/>
      <c r="J10" s="34"/>
      <c r="K10" s="35"/>
      <c r="L10" s="35"/>
      <c r="M10" s="35"/>
      <c r="N10" s="34"/>
      <c r="O10" s="35"/>
      <c r="P10" s="35"/>
      <c r="Q10" s="35"/>
      <c r="R10" s="35"/>
      <c r="S10" s="35"/>
      <c r="T10" s="35"/>
      <c r="U10" s="35"/>
      <c r="V10" s="34"/>
      <c r="W10" s="34"/>
      <c r="X10" s="34"/>
      <c r="Y10" s="34"/>
      <c r="AA10" s="24"/>
      <c r="AC10" s="24"/>
      <c r="AE10" s="24"/>
      <c r="AG10" s="24"/>
      <c r="AI10" s="24"/>
      <c r="AJ10" s="24"/>
    </row>
    <row r="11" spans="1:75" ht="12.6" customHeight="1">
      <c r="A11" s="31" t="s">
        <v>88</v>
      </c>
      <c r="B11" s="32"/>
      <c r="C11" s="32"/>
      <c r="D11" s="32"/>
      <c r="E11" s="32"/>
      <c r="F11" s="32"/>
      <c r="G11" s="32"/>
      <c r="H11" s="32"/>
      <c r="I11" s="32"/>
      <c r="J11" s="32"/>
      <c r="K11" s="37"/>
      <c r="L11" s="32"/>
      <c r="M11" s="32"/>
      <c r="N11" s="32"/>
      <c r="O11" s="37"/>
      <c r="P11" s="32"/>
      <c r="Q11" s="3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</row>
    <row r="12" spans="1:75" ht="12.6" customHeight="1">
      <c r="A12" s="146" t="s">
        <v>89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>
        <v>-4.262398378000698E-2</v>
      </c>
      <c r="S12" s="39">
        <v>3.0297677400335621E-2</v>
      </c>
      <c r="T12" s="39">
        <v>6.7469885290416531E-3</v>
      </c>
      <c r="U12" s="39">
        <v>5.9184616132639256E-3</v>
      </c>
      <c r="V12" s="39">
        <v>1.88741106654573E-2</v>
      </c>
      <c r="W12" s="39">
        <v>-5.3565447243552611E-2</v>
      </c>
      <c r="X12" s="39">
        <v>1.1664152362097946E-2</v>
      </c>
      <c r="Y12" s="39">
        <v>1.3253595859580525E-2</v>
      </c>
      <c r="Z12" s="39">
        <v>3.9270510051820251E-2</v>
      </c>
      <c r="AA12" s="39">
        <v>2.5192522023511632E-2</v>
      </c>
      <c r="AB12" s="39">
        <v>3.6517673180231691E-2</v>
      </c>
      <c r="AC12" s="39">
        <v>9.4849597563317012E-2</v>
      </c>
      <c r="AD12" s="39">
        <v>8.906057554913871E-2</v>
      </c>
      <c r="AE12" s="39">
        <v>7.2985465864675803E-2</v>
      </c>
      <c r="AF12" s="39">
        <v>1.4096076607138741E-2</v>
      </c>
      <c r="AG12" s="39">
        <v>-4.3455149501661183E-2</v>
      </c>
      <c r="AH12" s="39">
        <v>-5.984438690356475E-2</v>
      </c>
      <c r="AI12" s="39">
        <v>-5.6214956991369913E-2</v>
      </c>
      <c r="AJ12" s="39">
        <v>-3.0056925231930043E-2</v>
      </c>
      <c r="AK12" s="39">
        <v>1.136939222643818E-2</v>
      </c>
      <c r="AL12" s="39">
        <v>4.2731491178061631E-2</v>
      </c>
      <c r="AM12" s="39">
        <v>5.9847578767340925E-2</v>
      </c>
      <c r="AN12" s="39">
        <v>6.2507281365817846E-3</v>
      </c>
      <c r="AO12" s="39">
        <v>9.8508106997985401E-3</v>
      </c>
      <c r="AP12" s="39">
        <v>-4.0078068020576008E-2</v>
      </c>
      <c r="AQ12" s="39">
        <v>-5.309898544956948E-2</v>
      </c>
      <c r="AR12" s="39">
        <v>-2.608103553816199E-2</v>
      </c>
      <c r="AS12" s="39">
        <v>-3.0871155739450429E-2</v>
      </c>
      <c r="AT12" s="39">
        <v>6.2662881530117787E-5</v>
      </c>
    </row>
    <row r="13" spans="1:75" ht="12.6" customHeight="1">
      <c r="A13" s="100" t="s">
        <v>90</v>
      </c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>
        <v>-1.4841200549191838E-2</v>
      </c>
      <c r="S13" s="39">
        <v>-1.8322028782735013E-2</v>
      </c>
      <c r="T13" s="39">
        <v>1.0276790622967531E-2</v>
      </c>
      <c r="U13" s="39">
        <v>7.6676228910390349E-3</v>
      </c>
      <c r="V13" s="39">
        <v>-0.30977196363367004</v>
      </c>
      <c r="W13" s="39">
        <v>-0.31358540825259423</v>
      </c>
      <c r="X13" s="39">
        <v>-0.27601591388229246</v>
      </c>
      <c r="Y13" s="39">
        <v>-0.30406175344299857</v>
      </c>
      <c r="Z13" s="39">
        <v>0.26433522594547176</v>
      </c>
      <c r="AA13" s="39">
        <v>0.26878701827504581</v>
      </c>
      <c r="AB13" s="39">
        <v>0.28685283796370342</v>
      </c>
      <c r="AC13" s="39">
        <v>0.28804186438676854</v>
      </c>
      <c r="AD13" s="39">
        <v>2.9053832445338438E-2</v>
      </c>
      <c r="AE13" s="39">
        <v>2.9830084021812923E-2</v>
      </c>
      <c r="AF13" s="39">
        <v>-1.2066305112437337E-2</v>
      </c>
      <c r="AG13" s="39">
        <v>-9.5975164751374974E-3</v>
      </c>
      <c r="AH13" s="39">
        <v>-5.2755556444760376E-4</v>
      </c>
      <c r="AI13" s="39">
        <v>-1.9282175221314226E-2</v>
      </c>
      <c r="AJ13" s="39">
        <v>-1.6771014674358084E-3</v>
      </c>
      <c r="AK13" s="39">
        <v>1.2823461890598022E-2</v>
      </c>
      <c r="AL13" s="39">
        <v>3.8177437835379836E-2</v>
      </c>
      <c r="AM13" s="39">
        <v>5.2232295043132072E-2</v>
      </c>
      <c r="AN13" s="39">
        <v>4.0384617602853251E-2</v>
      </c>
      <c r="AO13" s="39">
        <v>4.2627283690940182E-2</v>
      </c>
      <c r="AP13" s="39">
        <v>1.5003496304443757E-2</v>
      </c>
      <c r="AQ13" s="39">
        <v>9.2198156254940742E-3</v>
      </c>
      <c r="AR13" s="39">
        <v>3.6000128387657399E-2</v>
      </c>
      <c r="AS13" s="39">
        <v>3.031478811759317E-2</v>
      </c>
      <c r="AT13" s="39">
        <v>8.579219869504582E-3</v>
      </c>
    </row>
    <row r="14" spans="1:75" ht="12.6" customHeight="1">
      <c r="A14" s="100" t="s">
        <v>91</v>
      </c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>
        <v>3.8131864171506722E-4</v>
      </c>
      <c r="S14" s="39">
        <v>3.73623391178005E-2</v>
      </c>
      <c r="T14" s="39">
        <v>2.1913040145360312E-2</v>
      </c>
      <c r="U14" s="39">
        <v>2.6608158700831691E-3</v>
      </c>
      <c r="V14" s="39">
        <v>-0.32058908888670307</v>
      </c>
      <c r="W14" s="39">
        <v>-0.3118209368048987</v>
      </c>
      <c r="X14" s="39">
        <v>-0.33571914662757996</v>
      </c>
      <c r="Y14" s="39">
        <v>-0.32279297056730177</v>
      </c>
      <c r="Z14" s="39">
        <v>0.37099965198819623</v>
      </c>
      <c r="AA14" s="39">
        <v>0.34818563214047055</v>
      </c>
      <c r="AB14" s="39">
        <v>0.3546584376852227</v>
      </c>
      <c r="AC14" s="39">
        <v>0.3797502018444468</v>
      </c>
      <c r="AD14" s="39">
        <v>3.9452891163093626E-2</v>
      </c>
      <c r="AE14" s="39">
        <v>3.542724740796218E-2</v>
      </c>
      <c r="AF14" s="39">
        <v>2.6937302865960154E-2</v>
      </c>
      <c r="AG14" s="39">
        <v>2.8345950656282305E-2</v>
      </c>
      <c r="AH14" s="39">
        <v>-1.8468656776140575E-2</v>
      </c>
      <c r="AI14" s="39">
        <v>8.6311727772331211E-3</v>
      </c>
      <c r="AJ14" s="39">
        <v>9.4539742493879968E-3</v>
      </c>
      <c r="AK14" s="39">
        <v>-1.6871717553600927E-2</v>
      </c>
      <c r="AL14" s="39">
        <v>-4.6109510086455335E-2</v>
      </c>
      <c r="AM14" s="39">
        <v>-4.7307205629994332E-2</v>
      </c>
      <c r="AN14" s="39">
        <v>-7.4044425270982109E-2</v>
      </c>
      <c r="AO14" s="39">
        <v>-5.3964458985693811E-2</v>
      </c>
      <c r="AP14" s="39">
        <v>1.9870395055548839E-2</v>
      </c>
      <c r="AQ14" s="39">
        <v>1.0627429387617158E-2</v>
      </c>
      <c r="AR14" s="39">
        <v>2.3139582602555348E-2</v>
      </c>
      <c r="AS14" s="39">
        <v>9.587585531765903E-3</v>
      </c>
      <c r="AT14" s="39">
        <v>-7.0406223319320303E-3</v>
      </c>
    </row>
    <row r="15" spans="1:75" ht="12.6" customHeight="1">
      <c r="A15" s="100" t="s">
        <v>92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>
        <v>-7.6147472659569772E-4</v>
      </c>
      <c r="S15" s="39">
        <v>5.5707764693771035E-3</v>
      </c>
      <c r="T15" s="39">
        <v>2.1332125990099291E-3</v>
      </c>
      <c r="U15" s="39">
        <v>4.6178343949044602E-3</v>
      </c>
      <c r="V15" s="39">
        <v>-2.4034952866331758E-2</v>
      </c>
      <c r="W15" s="39">
        <v>-2.4255237493996367E-2</v>
      </c>
      <c r="X15" s="39">
        <v>-2.617295877333663E-2</v>
      </c>
      <c r="Y15" s="39">
        <v>-2.3472930303824913E-2</v>
      </c>
      <c r="Z15" s="39">
        <v>4.854168752353847E-2</v>
      </c>
      <c r="AA15" s="39">
        <v>4.5070368464178723E-2</v>
      </c>
      <c r="AB15" s="39">
        <v>4.4599260520646153E-2</v>
      </c>
      <c r="AC15" s="39">
        <v>3.6669501035757175E-2</v>
      </c>
      <c r="AD15" s="39">
        <v>-1.0841718252939787E-2</v>
      </c>
      <c r="AE15" s="39">
        <v>-6.0125915697334222E-3</v>
      </c>
      <c r="AF15" s="39">
        <v>-4.0028137693162982E-3</v>
      </c>
      <c r="AG15" s="39">
        <v>-7.1325091225968107E-3</v>
      </c>
      <c r="AH15" s="39">
        <v>4.6595476500611317E-3</v>
      </c>
      <c r="AI15" s="39">
        <v>1.1092703856107857E-2</v>
      </c>
      <c r="AJ15" s="39">
        <v>4.499867980004563E-3</v>
      </c>
      <c r="AK15" s="39">
        <v>1.9961145855633852E-2</v>
      </c>
      <c r="AL15" s="39">
        <v>4.2606047505070891E-3</v>
      </c>
      <c r="AM15" s="39">
        <v>-4.7505965690777842E-3</v>
      </c>
      <c r="AN15" s="39">
        <v>-7.5345554877563475E-3</v>
      </c>
      <c r="AO15" s="39">
        <v>-6.8254997156417078E-3</v>
      </c>
      <c r="AP15" s="39">
        <v>1.7411703543458927E-3</v>
      </c>
      <c r="AQ15" s="39">
        <v>8.4903860307145463E-3</v>
      </c>
      <c r="AR15" s="39">
        <v>1.349675248005979E-2</v>
      </c>
      <c r="AS15" s="39">
        <v>1.5337460934407713E-2</v>
      </c>
      <c r="AT15" s="39">
        <v>2.2312461744870313E-3</v>
      </c>
    </row>
    <row r="16" spans="1:75" ht="12.6" customHeight="1">
      <c r="A16" s="100" t="s">
        <v>93</v>
      </c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>
        <v>3.7341325524051596E-3</v>
      </c>
      <c r="S16" s="39">
        <v>3.954058056802663E-4</v>
      </c>
      <c r="T16" s="39">
        <v>-3.3094140432703084E-3</v>
      </c>
      <c r="U16" s="39">
        <v>-1.0064666699081089E-3</v>
      </c>
      <c r="V16" s="39">
        <v>-8.1648166565271296E-2</v>
      </c>
      <c r="W16" s="39">
        <v>-7.8939091671899136E-2</v>
      </c>
      <c r="X16" s="39">
        <v>-8.3318263369041218E-2</v>
      </c>
      <c r="Y16" s="39">
        <v>-7.2029571662826003E-2</v>
      </c>
      <c r="Z16" s="39">
        <v>5.520635193051205E-2</v>
      </c>
      <c r="AA16" s="39">
        <v>7.9236654225766937E-2</v>
      </c>
      <c r="AB16" s="39">
        <v>7.6171783123688747E-2</v>
      </c>
      <c r="AC16" s="39">
        <v>6.957282917340972E-2</v>
      </c>
      <c r="AD16" s="39">
        <v>1.0149059291148473E-3</v>
      </c>
      <c r="AE16" s="39">
        <v>-1.7268940014510729E-2</v>
      </c>
      <c r="AF16" s="39">
        <v>-1.8238444257868348E-2</v>
      </c>
      <c r="AG16" s="39">
        <v>-1.3425194706170691E-2</v>
      </c>
      <c r="AH16" s="39">
        <v>-2.0459889455522696E-3</v>
      </c>
      <c r="AI16" s="39">
        <v>-1.6480370462063298E-2</v>
      </c>
      <c r="AJ16" s="39">
        <v>-1.0790956406549979E-2</v>
      </c>
      <c r="AK16" s="39">
        <v>-1.1429973717653814E-2</v>
      </c>
      <c r="AL16" s="39">
        <v>-5.8219304661240485E-3</v>
      </c>
      <c r="AM16" s="39">
        <v>3.5811478393510212E-3</v>
      </c>
      <c r="AN16" s="39">
        <v>1.5823489311243347E-2</v>
      </c>
      <c r="AO16" s="39">
        <v>1.3470059509755279E-2</v>
      </c>
      <c r="AP16" s="39">
        <v>-1.6670551449381994E-3</v>
      </c>
      <c r="AQ16" s="39">
        <v>-1.7401638763349669E-3</v>
      </c>
      <c r="AR16" s="39">
        <v>-2.1647076085735444E-2</v>
      </c>
      <c r="AS16" s="39">
        <v>-9.5318372730627751E-3</v>
      </c>
      <c r="AT16" s="39">
        <v>5.7560332605623302E-3</v>
      </c>
    </row>
    <row r="17" spans="1:46" ht="12.6" customHeight="1">
      <c r="A17" s="100" t="s">
        <v>94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>
        <v>-3.1136759698339671E-2</v>
      </c>
      <c r="S17" s="39">
        <v>5.2911847902127641E-3</v>
      </c>
      <c r="T17" s="39">
        <v>-2.4266640795025808E-2</v>
      </c>
      <c r="U17" s="39">
        <v>-8.0213448728546285E-3</v>
      </c>
      <c r="V17" s="39">
        <v>0.75491828261743343</v>
      </c>
      <c r="W17" s="39">
        <v>0.67503522697983587</v>
      </c>
      <c r="X17" s="39">
        <v>0.73289043501434814</v>
      </c>
      <c r="Y17" s="39">
        <v>0.73561082183653181</v>
      </c>
      <c r="Z17" s="39">
        <v>-0.69981240733589833</v>
      </c>
      <c r="AA17" s="39">
        <v>-0.71608715108195042</v>
      </c>
      <c r="AB17" s="39">
        <v>-0.72576464611302927</v>
      </c>
      <c r="AC17" s="39">
        <v>-0.67918479887706518</v>
      </c>
      <c r="AD17" s="39">
        <v>3.0380664264531593E-2</v>
      </c>
      <c r="AE17" s="39">
        <v>3.1009666019144851E-2</v>
      </c>
      <c r="AF17" s="39">
        <v>2.146633688080057E-2</v>
      </c>
      <c r="AG17" s="39">
        <v>-4.1645879854038489E-2</v>
      </c>
      <c r="AH17" s="39">
        <v>-4.3461733267485439E-2</v>
      </c>
      <c r="AI17" s="39">
        <v>-4.0176287941333363E-2</v>
      </c>
      <c r="AJ17" s="39">
        <v>-3.154270958733682E-2</v>
      </c>
      <c r="AK17" s="39">
        <v>6.8864757514610492E-3</v>
      </c>
      <c r="AL17" s="39">
        <v>5.2224889144754094E-2</v>
      </c>
      <c r="AM17" s="39">
        <v>5.6091938083929947E-2</v>
      </c>
      <c r="AN17" s="39">
        <v>3.1621601981223643E-2</v>
      </c>
      <c r="AO17" s="39">
        <v>1.4543426200438598E-2</v>
      </c>
      <c r="AP17" s="39">
        <v>-7.5026074589976288E-2</v>
      </c>
      <c r="AQ17" s="39">
        <v>-7.9696452617060293E-2</v>
      </c>
      <c r="AR17" s="39">
        <v>-7.7070422922699069E-2</v>
      </c>
      <c r="AS17" s="39">
        <v>-7.6579153050154447E-2</v>
      </c>
      <c r="AT17" s="39">
        <v>-9.4632140910917949E-3</v>
      </c>
    </row>
    <row r="18" spans="1:46" ht="12.6" customHeight="1">
      <c r="A18" s="48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</row>
    <row r="19" spans="1:46" ht="12.6" customHeight="1">
      <c r="A19" s="31" t="s">
        <v>95</v>
      </c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</row>
    <row r="20" spans="1:46" ht="12.6" customHeight="1">
      <c r="A20" s="29" t="s">
        <v>96</v>
      </c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>
        <v>0.60584857626539423</v>
      </c>
      <c r="S20" s="39">
        <v>0.6102110419499206</v>
      </c>
      <c r="T20" s="39">
        <v>0.61303557983878221</v>
      </c>
      <c r="U20" s="39">
        <v>0.61907387167657979</v>
      </c>
      <c r="V20" s="39">
        <v>0.60714165316652469</v>
      </c>
      <c r="W20" s="39">
        <v>0.60808550133437156</v>
      </c>
      <c r="X20" s="39">
        <v>0.60114151206054323</v>
      </c>
      <c r="Y20" s="39">
        <v>0.60671534476305544</v>
      </c>
      <c r="Z20" s="39">
        <v>0.5896744168537158</v>
      </c>
      <c r="AA20" s="39">
        <v>0.59756702318490984</v>
      </c>
      <c r="AB20" s="39">
        <v>0.5900540285100857</v>
      </c>
      <c r="AC20" s="39">
        <v>0.56993456275468835</v>
      </c>
      <c r="AD20" s="39">
        <v>0.54900461599832839</v>
      </c>
      <c r="AE20" s="39">
        <v>0.5682803910453551</v>
      </c>
      <c r="AF20" s="39">
        <v>0.57851201476563929</v>
      </c>
      <c r="AG20" s="39">
        <v>0.58275635969705319</v>
      </c>
      <c r="AH20" s="39">
        <v>0.57998657391661068</v>
      </c>
      <c r="AI20" s="39">
        <v>0.59349565998400977</v>
      </c>
      <c r="AJ20" s="39">
        <v>0.59232050847369955</v>
      </c>
      <c r="AK20" s="39">
        <v>0.57927146984984124</v>
      </c>
      <c r="AL20" s="39">
        <v>0.59</v>
      </c>
      <c r="AM20" s="39">
        <v>0.59599999999999997</v>
      </c>
      <c r="AN20" s="39">
        <v>0.61599999999999999</v>
      </c>
      <c r="AO20" s="39">
        <v>0.60499999999999998</v>
      </c>
      <c r="AP20" s="39">
        <v>0.61109999999999998</v>
      </c>
      <c r="AQ20" s="39">
        <v>0.622</v>
      </c>
      <c r="AR20" s="39">
        <v>0.63028057311328456</v>
      </c>
      <c r="AS20" s="39">
        <v>0.62175334034980534</v>
      </c>
      <c r="AT20" s="39">
        <v>0.62014016604180333</v>
      </c>
    </row>
    <row r="21" spans="1:46" ht="12.6" customHeight="1">
      <c r="A21" s="29" t="s">
        <v>97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>
        <v>0.54703017093047568</v>
      </c>
      <c r="S21" s="39">
        <v>0.56414021782234314</v>
      </c>
      <c r="T21" s="39">
        <v>0.57048759091819612</v>
      </c>
      <c r="U21" s="39">
        <v>0.57815993833480972</v>
      </c>
      <c r="V21" s="39">
        <v>0.53522787927595539</v>
      </c>
      <c r="W21" s="39">
        <v>0.54644252234766633</v>
      </c>
      <c r="X21" s="39">
        <v>0.54181044543999823</v>
      </c>
      <c r="Y21" s="39">
        <v>0.55740297603022748</v>
      </c>
      <c r="Z21" s="39">
        <v>0.5507738422952223</v>
      </c>
      <c r="AA21" s="39">
        <v>0.55816195387883705</v>
      </c>
      <c r="AB21" s="39">
        <v>0.54697633834052106</v>
      </c>
      <c r="AC21" s="39">
        <v>0.526797697306013</v>
      </c>
      <c r="AD21" s="39">
        <v>0.50096356590619839</v>
      </c>
      <c r="AE21" s="39">
        <v>0.52059654944471323</v>
      </c>
      <c r="AF21" s="39">
        <v>0.53564959711854987</v>
      </c>
      <c r="AG21" s="39">
        <v>0.53553115467581469</v>
      </c>
      <c r="AH21" s="39">
        <v>0.53085576463050277</v>
      </c>
      <c r="AI21" s="39">
        <v>0.54720231267093022</v>
      </c>
      <c r="AJ21" s="39">
        <v>0.56028414485443589</v>
      </c>
      <c r="AK21" s="39">
        <v>0.54867130879636195</v>
      </c>
      <c r="AL21" s="39">
        <v>0.55200000000000005</v>
      </c>
      <c r="AM21" s="39">
        <v>0.56299999999999994</v>
      </c>
      <c r="AN21" s="39">
        <v>0.58399999999999996</v>
      </c>
      <c r="AO21" s="39">
        <v>0.58199999999999996</v>
      </c>
      <c r="AP21" s="39">
        <v>0.57989999999999997</v>
      </c>
      <c r="AQ21" s="39">
        <v>0.58599999999999997</v>
      </c>
      <c r="AR21" s="39">
        <v>0.59195857222119475</v>
      </c>
      <c r="AS21" s="39">
        <v>0.58894830411393095</v>
      </c>
      <c r="AT21" s="39">
        <v>0.58658158154116335</v>
      </c>
    </row>
    <row r="22" spans="1:46" ht="12.6" customHeight="1">
      <c r="A22" s="29" t="s">
        <v>98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>
        <v>0</v>
      </c>
      <c r="S22" s="39">
        <v>0</v>
      </c>
      <c r="T22" s="39">
        <v>0</v>
      </c>
      <c r="U22" s="39">
        <v>0</v>
      </c>
      <c r="V22" s="39">
        <v>0.18718267809463718</v>
      </c>
      <c r="W22" s="39">
        <v>0.15633842066229148</v>
      </c>
      <c r="X22" s="39">
        <v>0.14155527734254933</v>
      </c>
      <c r="Y22" s="39">
        <v>0.12893192275508158</v>
      </c>
      <c r="Z22" s="39">
        <v>0.12761894634843304</v>
      </c>
      <c r="AA22" s="39">
        <v>0.11966713985458782</v>
      </c>
      <c r="AB22" s="39">
        <v>0.1196363215682975</v>
      </c>
      <c r="AC22" s="39">
        <v>0.12969661628461751</v>
      </c>
      <c r="AD22" s="39">
        <v>0.17099906787292399</v>
      </c>
      <c r="AE22" s="39">
        <v>0.13750792735996825</v>
      </c>
      <c r="AF22" s="39">
        <v>0.11971480786690619</v>
      </c>
      <c r="AG22" s="39">
        <v>0.11894856873230576</v>
      </c>
      <c r="AH22" s="39">
        <v>0.12112837002883377</v>
      </c>
      <c r="AI22" s="39">
        <v>0.11423630436511094</v>
      </c>
      <c r="AJ22" s="39">
        <v>9.4944862690958934E-2</v>
      </c>
      <c r="AK22" s="39">
        <v>9.3105899076048326E-2</v>
      </c>
      <c r="AL22" s="39">
        <v>9.1597495267220039E-2</v>
      </c>
      <c r="AM22" s="39">
        <v>8.0387479216366658E-2</v>
      </c>
      <c r="AN22" s="39">
        <v>8.6444552192283738E-2</v>
      </c>
      <c r="AO22" s="39">
        <v>7.9011827279725666E-2</v>
      </c>
      <c r="AP22" s="39">
        <v>8.1607863008183706E-2</v>
      </c>
      <c r="AQ22" s="39">
        <v>8.0496843261048584E-2</v>
      </c>
      <c r="AR22" s="39">
        <v>7.5107613149533764E-2</v>
      </c>
      <c r="AS22" s="39">
        <v>6.1242051373466659E-2</v>
      </c>
      <c r="AT22" s="39">
        <v>7.3644788241340048E-2</v>
      </c>
    </row>
    <row r="23" spans="1:46" ht="12.6" customHeight="1">
      <c r="A23" s="48" t="s">
        <v>99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>
        <v>9.7084333675404894E-2</v>
      </c>
      <c r="S23" s="39">
        <v>7.5499820488922897E-2</v>
      </c>
      <c r="T23" s="39">
        <v>6.9405415150251823E-2</v>
      </c>
      <c r="U23" s="39">
        <v>6.6088935769436905E-2</v>
      </c>
      <c r="V23" s="39">
        <v>0.11844645070142307</v>
      </c>
      <c r="W23" s="39">
        <v>0.10137222290522792</v>
      </c>
      <c r="X23" s="39">
        <v>9.8697337365996965E-2</v>
      </c>
      <c r="Y23" s="39">
        <v>8.1277602682170935E-2</v>
      </c>
      <c r="Z23" s="39">
        <v>6.5968783591076052E-2</v>
      </c>
      <c r="AA23" s="39">
        <v>6.5942509839401434E-2</v>
      </c>
      <c r="AB23" s="39">
        <v>7.3006348720875414E-2</v>
      </c>
      <c r="AC23" s="39">
        <v>7.5687400392389262E-2</v>
      </c>
      <c r="AD23" s="39">
        <v>8.7505730720989577E-2</v>
      </c>
      <c r="AE23" s="39">
        <v>8.3909003991721617E-2</v>
      </c>
      <c r="AF23" s="39">
        <v>7.4090799418320308E-2</v>
      </c>
      <c r="AG23" s="39">
        <v>8.1037648470775478E-2</v>
      </c>
      <c r="AH23" s="39">
        <v>8.4710252781078535E-2</v>
      </c>
      <c r="AI23" s="39">
        <v>7.8001155584401197E-2</v>
      </c>
      <c r="AJ23" s="39">
        <v>5.4086196849431001E-2</v>
      </c>
      <c r="AK23" s="39">
        <v>5.2825251451467811E-2</v>
      </c>
      <c r="AL23" s="39">
        <v>6.5000000000000002E-2</v>
      </c>
      <c r="AM23" s="39">
        <v>5.6000000000000001E-2</v>
      </c>
      <c r="AN23" s="39">
        <v>5.2999999999999999E-2</v>
      </c>
      <c r="AO23" s="39">
        <v>3.9E-2</v>
      </c>
      <c r="AP23" s="39">
        <v>5.11E-2</v>
      </c>
      <c r="AQ23" s="39">
        <v>5.8000000000000003E-2</v>
      </c>
      <c r="AR23" s="39">
        <v>6.0802185078526257E-2</v>
      </c>
      <c r="AS23" s="39">
        <v>5.2762139110371281E-2</v>
      </c>
      <c r="AT23" s="39">
        <v>5.4114515295527098E-2</v>
      </c>
    </row>
    <row r="24" spans="1:46" ht="12.6" customHeight="1">
      <c r="A24" s="48" t="s">
        <v>100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>
        <v>0</v>
      </c>
      <c r="S24" s="39">
        <v>0</v>
      </c>
      <c r="T24" s="39">
        <v>0</v>
      </c>
      <c r="U24" s="39">
        <v>0</v>
      </c>
      <c r="V24" s="39">
        <v>2.3259436686843202E-2</v>
      </c>
      <c r="W24" s="39">
        <v>1.377867367507846E-2</v>
      </c>
      <c r="X24" s="39">
        <v>8.4653188587842584E-3</v>
      </c>
      <c r="Y24" s="39">
        <v>8.5862556519547707E-3</v>
      </c>
      <c r="Z24" s="39">
        <v>4.3627002297460023E-3</v>
      </c>
      <c r="AA24" s="39">
        <v>2.5313702341753898E-3</v>
      </c>
      <c r="AB24" s="39">
        <v>3.2058912093785126E-3</v>
      </c>
      <c r="AC24" s="39">
        <v>6.7381800338470674E-3</v>
      </c>
      <c r="AD24" s="39">
        <v>5.473811686345747E-3</v>
      </c>
      <c r="AE24" s="39">
        <v>2.291635943058729E-3</v>
      </c>
      <c r="AF24" s="39">
        <v>6.7550163352874826E-3</v>
      </c>
      <c r="AG24" s="39">
        <v>5.516492404427544E-3</v>
      </c>
      <c r="AH24" s="39">
        <v>3.2574003252533691E-3</v>
      </c>
      <c r="AI24" s="39">
        <v>4.9824683599407954E-3</v>
      </c>
      <c r="AJ24" s="39">
        <v>1.1145761054063966E-2</v>
      </c>
      <c r="AK24" s="39">
        <v>8.0955106713549753E-3</v>
      </c>
      <c r="AL24" s="39">
        <v>4.6234153616703955E-3</v>
      </c>
      <c r="AM24" s="39">
        <v>5.1649081384195382E-3</v>
      </c>
      <c r="AN24" s="39">
        <v>5.2139132919077208E-3</v>
      </c>
      <c r="AO24" s="39">
        <v>4.5798197150334402E-3</v>
      </c>
      <c r="AP24" s="39">
        <v>6.771719703496942E-3</v>
      </c>
      <c r="AQ24" s="39">
        <v>5.037078494473205E-3</v>
      </c>
      <c r="AR24" s="39">
        <v>1.1827096547910099E-3</v>
      </c>
      <c r="AS24" s="39">
        <v>1.3028358296590223E-3</v>
      </c>
      <c r="AT24" s="39">
        <v>7.6830603939264752E-4</v>
      </c>
    </row>
    <row r="25" spans="1:46" ht="12.6" customHeight="1">
      <c r="A25" s="48" t="s">
        <v>101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>
        <v>0</v>
      </c>
      <c r="S25" s="39">
        <v>0</v>
      </c>
      <c r="T25" s="39">
        <v>0</v>
      </c>
      <c r="U25" s="39">
        <v>0</v>
      </c>
      <c r="V25" s="39">
        <v>5.2985089887180932E-2</v>
      </c>
      <c r="W25" s="39">
        <v>4.6547511799251276E-2</v>
      </c>
      <c r="X25" s="39">
        <v>3.8520589844892081E-2</v>
      </c>
      <c r="Y25" s="39">
        <v>4.2925516999519832E-2</v>
      </c>
      <c r="Z25" s="39">
        <v>6.1621386043119251E-2</v>
      </c>
      <c r="AA25" s="39">
        <v>5.4956333146143566E-2</v>
      </c>
      <c r="AB25" s="39">
        <v>4.7006556608592695E-2</v>
      </c>
      <c r="AC25" s="39">
        <v>5.1517386328554987E-2</v>
      </c>
      <c r="AD25" s="39">
        <v>8.6017382312038843E-2</v>
      </c>
      <c r="AE25" s="39">
        <v>5.6147213127317117E-2</v>
      </c>
      <c r="AF25" s="39">
        <v>4.2287782375888101E-2</v>
      </c>
      <c r="AG25" s="39">
        <v>3.5463982384397609E-2</v>
      </c>
      <c r="AH25" s="39">
        <v>3.6359145632767785E-2</v>
      </c>
      <c r="AI25" s="39">
        <v>3.4080831309900243E-2</v>
      </c>
      <c r="AJ25" s="39">
        <v>3.1786393468077545E-2</v>
      </c>
      <c r="AK25" s="39">
        <v>3.4273079049198449E-2</v>
      </c>
      <c r="AL25" s="39">
        <v>2.3591087811271293E-2</v>
      </c>
      <c r="AM25" s="39">
        <v>2.0241451601243403E-2</v>
      </c>
      <c r="AN25" s="39">
        <v>3.0200180092817074E-2</v>
      </c>
      <c r="AO25" s="39">
        <v>3.7301420673245156E-2</v>
      </c>
      <c r="AP25" s="39">
        <v>2.5196609910666565E-2</v>
      </c>
      <c r="AQ25" s="39">
        <v>1.90776832281087E-2</v>
      </c>
      <c r="AR25" s="39">
        <v>1.3989879632573343E-2</v>
      </c>
      <c r="AS25" s="39">
        <v>7.5872826814731304E-3</v>
      </c>
      <c r="AT25" s="39">
        <v>1.9851471679861347E-2</v>
      </c>
    </row>
    <row r="26" spans="1:46" ht="12.6" customHeight="1">
      <c r="A26" s="48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</row>
    <row r="27" spans="1:46" ht="12.6" customHeight="1">
      <c r="A27" s="31" t="s">
        <v>102</v>
      </c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</row>
    <row r="28" spans="1:46" ht="12.6" customHeight="1">
      <c r="A28" s="136" t="s">
        <v>103</v>
      </c>
      <c r="B28" s="61">
        <v>1.8537387622111989E-2</v>
      </c>
      <c r="C28" s="61">
        <v>-2.86339926045589E-2</v>
      </c>
      <c r="D28" s="61">
        <v>5.7406887537910123E-2</v>
      </c>
      <c r="E28" s="61">
        <v>2.3877129581828527E-3</v>
      </c>
      <c r="F28" s="61">
        <v>6.2061082567114845E-2</v>
      </c>
      <c r="G28" s="61">
        <v>3.8588629162865429E-2</v>
      </c>
      <c r="H28" s="61">
        <v>-2.5349378713032888E-2</v>
      </c>
      <c r="I28" s="61">
        <v>2.5826574332355356E-2</v>
      </c>
      <c r="J28" s="61">
        <v>-2.4670145479811056E-2</v>
      </c>
      <c r="K28" s="61">
        <v>-1.1786882683846978E-2</v>
      </c>
      <c r="L28" s="61">
        <v>2.2020124979570399E-2</v>
      </c>
      <c r="M28" s="61">
        <v>6.1122772902306055E-2</v>
      </c>
      <c r="N28" s="61">
        <v>5.298066745432628E-2</v>
      </c>
      <c r="O28" s="61">
        <v>9.3506950181165172E-2</v>
      </c>
      <c r="P28" s="61">
        <v>4.0637597117687774E-2</v>
      </c>
      <c r="Q28" s="61">
        <v>0.11837386116169668</v>
      </c>
      <c r="R28" s="61">
        <v>-3.5649054284383475E-3</v>
      </c>
      <c r="S28" s="61">
        <v>2.9873731089558264E-2</v>
      </c>
      <c r="T28" s="61">
        <v>4.0311941843856003E-2</v>
      </c>
      <c r="U28" s="61">
        <v>-8.355552187866544E-3</v>
      </c>
      <c r="V28" s="61">
        <v>1.776142987384155E-4</v>
      </c>
      <c r="W28" s="61">
        <v>-8.8222649354725013E-2</v>
      </c>
      <c r="X28" s="61">
        <v>-6.6935244969403507E-2</v>
      </c>
      <c r="Y28" s="61">
        <v>-5.4058722209310073E-2</v>
      </c>
      <c r="Z28" s="61">
        <v>2.390456370190952E-2</v>
      </c>
      <c r="AA28" s="61">
        <v>1.9796987946105515E-2</v>
      </c>
      <c r="AB28" s="61">
        <v>1.733819515634405E-2</v>
      </c>
      <c r="AC28" s="61">
        <v>-5.3746973971739442E-2</v>
      </c>
      <c r="AD28" s="61">
        <v>-9.8737670393137744E-2</v>
      </c>
      <c r="AE28" s="61">
        <v>-6.7064347517939882E-2</v>
      </c>
      <c r="AF28" s="61">
        <v>-3.4087111507185019E-2</v>
      </c>
      <c r="AG28" s="61">
        <v>2.2648777659608488E-3</v>
      </c>
      <c r="AH28" s="61">
        <v>6.9733535440289041E-2</v>
      </c>
      <c r="AI28" s="61">
        <v>5.3504503852693341E-2</v>
      </c>
      <c r="AJ28" s="61">
        <v>4.8908311551798755E-2</v>
      </c>
      <c r="AK28" s="61">
        <v>2.7671631276777298E-2</v>
      </c>
      <c r="AL28" s="55">
        <v>0.11117215857531759</v>
      </c>
      <c r="AM28" s="55">
        <v>9.8052075705586939E-2</v>
      </c>
      <c r="AN28" s="55">
        <v>0.11309188085837851</v>
      </c>
      <c r="AO28" s="55">
        <v>0.14150047483380823</v>
      </c>
      <c r="AP28" s="55">
        <v>6.2764175771592434E-2</v>
      </c>
      <c r="AQ28" s="55">
        <v>5.3162379798295634E-2</v>
      </c>
      <c r="AR28" s="55">
        <v>2.5717086412305745E-2</v>
      </c>
      <c r="AS28" s="55">
        <v>2.3588322270549966E-2</v>
      </c>
      <c r="AT28" s="55">
        <v>3.5643103707038826E-2</v>
      </c>
    </row>
    <row r="29" spans="1:46" ht="12.6" customHeight="1">
      <c r="A29" s="137" t="s">
        <v>70</v>
      </c>
      <c r="B29" s="23">
        <v>-2.7452070503867502E-2</v>
      </c>
      <c r="C29" s="23">
        <v>-5.4611404622943883E-3</v>
      </c>
      <c r="D29" s="23">
        <v>-3.1322051994790372E-2</v>
      </c>
      <c r="E29" s="23">
        <v>-7.1092010263602247E-3</v>
      </c>
      <c r="F29" s="23">
        <v>3.49460295000062E-2</v>
      </c>
      <c r="G29" s="23">
        <v>-1.9414464819103586E-2</v>
      </c>
      <c r="H29" s="23">
        <v>1.670402367636483E-3</v>
      </c>
      <c r="I29" s="23">
        <v>3.5937930895320609E-2</v>
      </c>
      <c r="J29" s="23">
        <v>-7.4494831921035421E-3</v>
      </c>
      <c r="K29" s="23">
        <v>1.1807837141951614E-2</v>
      </c>
      <c r="L29" s="23">
        <v>5.7016905375800536E-2</v>
      </c>
      <c r="M29" s="23">
        <v>1.6028640235146694E-2</v>
      </c>
      <c r="N29" s="23">
        <v>-1.1952597211244446E-3</v>
      </c>
      <c r="O29" s="23">
        <v>3.8348142539455628E-2</v>
      </c>
      <c r="P29" s="23">
        <v>-3.692285375480945E-2</v>
      </c>
      <c r="Q29" s="23">
        <v>2.4526787913241258E-2</v>
      </c>
      <c r="R29" s="23">
        <v>-2.0477500294242008E-2</v>
      </c>
      <c r="S29" s="23">
        <v>-2.3904479039748704E-2</v>
      </c>
      <c r="T29" s="23">
        <v>-5.5732691333931781E-3</v>
      </c>
      <c r="U29" s="23">
        <v>-1.046772464722142E-2</v>
      </c>
      <c r="V29" s="23">
        <v>-2.72196100184963E-3</v>
      </c>
      <c r="W29" s="23">
        <v>-2.3043188326207203E-2</v>
      </c>
      <c r="X29" s="23">
        <v>-3.1942844642976767E-2</v>
      </c>
      <c r="Y29" s="23">
        <v>-4.4994412411768638E-2</v>
      </c>
      <c r="Z29" s="23">
        <v>-3.0205689821533703E-2</v>
      </c>
      <c r="AA29" s="23">
        <v>-2.490885796469958E-2</v>
      </c>
      <c r="AB29" s="23">
        <v>-6.5141507597680079E-3</v>
      </c>
      <c r="AC29" s="23">
        <v>-3.4345894067764504E-2</v>
      </c>
      <c r="AD29" s="23">
        <v>3.886181015075333E-2</v>
      </c>
      <c r="AE29" s="23">
        <v>1.803401099387867E-2</v>
      </c>
      <c r="AF29" s="23">
        <v>-5.5587349179880199E-3</v>
      </c>
      <c r="AG29" s="23">
        <v>7.6349589707655693E-3</v>
      </c>
      <c r="AH29" s="23">
        <v>-2.9415472936911808E-3</v>
      </c>
      <c r="AI29" s="23">
        <v>-3.6618673805303135E-3</v>
      </c>
      <c r="AJ29" s="23">
        <v>1.2312692743469711E-2</v>
      </c>
      <c r="AK29" s="39">
        <v>1.1548995618000352E-2</v>
      </c>
      <c r="AL29" s="39">
        <v>5.8516652960526327E-2</v>
      </c>
      <c r="AM29" s="39">
        <v>6.9365025268675481E-2</v>
      </c>
      <c r="AN29" s="39">
        <v>7.240804528241078E-2</v>
      </c>
      <c r="AO29" s="39">
        <v>4.9555382888716207E-2</v>
      </c>
      <c r="AP29" s="39">
        <v>-1.9140282319164207E-2</v>
      </c>
      <c r="AQ29" s="39">
        <v>-3.2835587522476742E-2</v>
      </c>
      <c r="AR29" s="39">
        <v>-3.7572764288945862E-2</v>
      </c>
      <c r="AS29" s="39">
        <v>-2.0380320972379549E-2</v>
      </c>
      <c r="AT29" s="39">
        <v>2.8045174846165387E-2</v>
      </c>
    </row>
    <row r="30" spans="1:46" ht="12.6" customHeight="1">
      <c r="A30" s="137" t="s">
        <v>65</v>
      </c>
      <c r="B30" s="23">
        <v>-1.5108663436821403E-2</v>
      </c>
      <c r="C30" s="23">
        <v>-4.2579279023759447E-3</v>
      </c>
      <c r="D30" s="23">
        <v>-7.9036867610715617E-3</v>
      </c>
      <c r="E30" s="23">
        <v>-5.3119148706647461E-3</v>
      </c>
      <c r="F30" s="23">
        <v>-1.0494554452150211E-2</v>
      </c>
      <c r="G30" s="23">
        <v>1.4379943162136621E-2</v>
      </c>
      <c r="H30" s="23">
        <v>-5.6570844123343374E-3</v>
      </c>
      <c r="I30" s="23">
        <v>5.1599339297845456E-3</v>
      </c>
      <c r="J30" s="23">
        <v>4.0631916737699399E-3</v>
      </c>
      <c r="K30" s="23">
        <v>-1.6474569582333995E-2</v>
      </c>
      <c r="L30" s="23">
        <v>2.0719780155987734E-4</v>
      </c>
      <c r="M30" s="23">
        <v>3.868529930525668E-4</v>
      </c>
      <c r="N30" s="23">
        <v>1.4890255512010888E-2</v>
      </c>
      <c r="O30" s="23">
        <v>1.1251580389825074E-2</v>
      </c>
      <c r="P30" s="23">
        <v>1.0068518707853042E-2</v>
      </c>
      <c r="Q30" s="23">
        <v>1.2260304384632294E-2</v>
      </c>
      <c r="R30" s="23">
        <v>2.7985684581282727E-3</v>
      </c>
      <c r="S30" s="23">
        <v>7.7685921032645076E-3</v>
      </c>
      <c r="T30" s="23">
        <v>4.5983459054484005E-3</v>
      </c>
      <c r="U30" s="23">
        <v>3.5329162660958425E-3</v>
      </c>
      <c r="V30" s="23">
        <v>7.248063304185922E-3</v>
      </c>
      <c r="W30" s="23">
        <v>1.4984505550543258E-3</v>
      </c>
      <c r="X30" s="23">
        <v>3.5475905846380881E-3</v>
      </c>
      <c r="Y30" s="23">
        <v>-5.0105224952163253E-3</v>
      </c>
      <c r="Z30" s="23">
        <v>-7.1426759359617328E-3</v>
      </c>
      <c r="AA30" s="23">
        <v>-5.4982072746703019E-3</v>
      </c>
      <c r="AB30" s="23">
        <v>-2.702550726894448E-3</v>
      </c>
      <c r="AC30" s="23">
        <v>-8.0214466203145478E-3</v>
      </c>
      <c r="AD30" s="23">
        <v>-4.5657457997103704E-3</v>
      </c>
      <c r="AE30" s="23">
        <v>1.9448112351871617E-3</v>
      </c>
      <c r="AF30" s="23">
        <v>3.467725408529178E-3</v>
      </c>
      <c r="AG30" s="23">
        <v>1.0572986508549091E-2</v>
      </c>
      <c r="AH30" s="23">
        <v>6.6073427769988624E-3</v>
      </c>
      <c r="AI30" s="23">
        <v>4.3410628368845674E-3</v>
      </c>
      <c r="AJ30" s="23">
        <v>-1.3513501616778255E-3</v>
      </c>
      <c r="AK30" s="39">
        <v>5.7438885788533723E-3</v>
      </c>
      <c r="AL30" s="39">
        <v>1.5185458257713244E-2</v>
      </c>
      <c r="AM30" s="39">
        <v>7.9493098436664317E-3</v>
      </c>
      <c r="AN30" s="39">
        <v>1.3035311417291112E-2</v>
      </c>
      <c r="AO30" s="39">
        <v>1.3554346887680225E-2</v>
      </c>
      <c r="AP30" s="39">
        <v>7.5763617513358314E-3</v>
      </c>
      <c r="AQ30" s="39">
        <v>4.3780783363302281E-3</v>
      </c>
      <c r="AR30" s="39">
        <v>2.6964258784497115E-3</v>
      </c>
      <c r="AS30" s="39">
        <v>-8.5808646582816606E-3</v>
      </c>
      <c r="AT30" s="39">
        <v>-1.4445444994747091E-3</v>
      </c>
    </row>
    <row r="31" spans="1:46" ht="12.6" customHeight="1">
      <c r="A31" s="137" t="s">
        <v>104</v>
      </c>
      <c r="B31" s="23">
        <v>1.5409887510726868E-2</v>
      </c>
      <c r="C31" s="23">
        <v>-7.4888090661978388E-3</v>
      </c>
      <c r="D31" s="23">
        <v>9.0744669590549169E-3</v>
      </c>
      <c r="E31" s="23">
        <v>5.9235315420830712E-3</v>
      </c>
      <c r="F31" s="23">
        <v>-5.4308083070161153E-3</v>
      </c>
      <c r="G31" s="23">
        <v>1.0128891734207765E-3</v>
      </c>
      <c r="H31" s="23">
        <v>-4.2251866037037837E-3</v>
      </c>
      <c r="I31" s="23">
        <v>-1.6234093807022312E-2</v>
      </c>
      <c r="J31" s="23">
        <v>3.616401756358936E-3</v>
      </c>
      <c r="K31" s="23">
        <v>1.0180374229159697E-2</v>
      </c>
      <c r="L31" s="23">
        <v>-4.8816516522685108E-3</v>
      </c>
      <c r="M31" s="23">
        <v>1.8295430170224693E-2</v>
      </c>
      <c r="N31" s="23">
        <v>4.5607145119401938E-3</v>
      </c>
      <c r="O31" s="23">
        <v>3.2557576550063024E-3</v>
      </c>
      <c r="P31" s="23">
        <v>1.162659619926963E-2</v>
      </c>
      <c r="Q31" s="23">
        <v>5.3017055320110423E-3</v>
      </c>
      <c r="R31" s="23">
        <v>3.3608976342942363E-3</v>
      </c>
      <c r="S31" s="23">
        <v>8.200853858360363E-3</v>
      </c>
      <c r="T31" s="23">
        <v>8.8767557645169914E-3</v>
      </c>
      <c r="U31" s="23">
        <v>8.7383637135717319E-3</v>
      </c>
      <c r="V31" s="23">
        <v>5.492919051627132E-3</v>
      </c>
      <c r="W31" s="23">
        <v>-1.1165417957870809E-2</v>
      </c>
      <c r="X31" s="23">
        <v>4.5937060334870087E-3</v>
      </c>
      <c r="Y31" s="23">
        <v>1.2345226989802268E-3</v>
      </c>
      <c r="Z31" s="23">
        <v>-4.5322968798796968E-3</v>
      </c>
      <c r="AA31" s="23">
        <v>-6.6838926619152972E-3</v>
      </c>
      <c r="AB31" s="23">
        <v>-7.6344462755580959E-3</v>
      </c>
      <c r="AC31" s="23">
        <v>-9.4207611833674234E-3</v>
      </c>
      <c r="AD31" s="23">
        <v>-3.6472995544467677E-3</v>
      </c>
      <c r="AE31" s="23">
        <v>3.8347796372779287E-3</v>
      </c>
      <c r="AF31" s="23">
        <v>-6.0680942901579649E-3</v>
      </c>
      <c r="AG31" s="23">
        <v>-1.0216403868521479E-2</v>
      </c>
      <c r="AH31" s="23">
        <v>2.539703304714154E-2</v>
      </c>
      <c r="AI31" s="23">
        <v>2.633397243425098E-2</v>
      </c>
      <c r="AJ31" s="23">
        <v>2.9180359908125807E-2</v>
      </c>
      <c r="AK31" s="39">
        <v>2.5109328185067829E-2</v>
      </c>
      <c r="AL31" s="39">
        <v>-1.4542096755898286E-3</v>
      </c>
      <c r="AM31" s="39">
        <v>-7.8265505231864801E-3</v>
      </c>
      <c r="AN31" s="39">
        <v>-2.4952662960277287E-3</v>
      </c>
      <c r="AO31" s="39">
        <v>1.3036346369679723E-2</v>
      </c>
      <c r="AP31" s="39">
        <v>2.0735305845761176E-3</v>
      </c>
      <c r="AQ31" s="39">
        <v>-1.0945195840825627E-3</v>
      </c>
      <c r="AR31" s="39">
        <v>-2.7009500829437657E-3</v>
      </c>
      <c r="AS31" s="39">
        <v>-9.5574380755256653E-3</v>
      </c>
      <c r="AT31" s="39">
        <v>1.4293861623893123E-2</v>
      </c>
    </row>
    <row r="32" spans="1:46" ht="12.6" customHeight="1">
      <c r="A32" s="137" t="s">
        <v>105</v>
      </c>
      <c r="B32" s="23">
        <v>6.6162753982259778E-3</v>
      </c>
      <c r="C32" s="23">
        <v>7.7442495071761153E-3</v>
      </c>
      <c r="D32" s="23">
        <v>7.9754798864195998E-3</v>
      </c>
      <c r="E32" s="23">
        <v>1.2998058237465235E-2</v>
      </c>
      <c r="F32" s="23">
        <v>1.347004021517831E-2</v>
      </c>
      <c r="G32" s="23">
        <v>1.4699134736929928E-2</v>
      </c>
      <c r="H32" s="23">
        <v>-7.4658890605618766E-3</v>
      </c>
      <c r="I32" s="23">
        <v>1.7391956076182283E-4</v>
      </c>
      <c r="J32" s="23">
        <v>-6.9167376993990353E-3</v>
      </c>
      <c r="K32" s="23">
        <v>-1.4546759436709245E-2</v>
      </c>
      <c r="L32" s="23">
        <v>-1.2701582473209421E-2</v>
      </c>
      <c r="M32" s="23">
        <v>-1.6910065577670805E-2</v>
      </c>
      <c r="N32" s="23">
        <v>-2.0368988242940662E-2</v>
      </c>
      <c r="O32" s="23">
        <v>1.1856789071963277E-3</v>
      </c>
      <c r="P32" s="23">
        <v>1.041019470288608E-2</v>
      </c>
      <c r="Q32" s="23">
        <v>3.5150501878901128E-3</v>
      </c>
      <c r="R32" s="23">
        <v>8.5796611203863889E-3</v>
      </c>
      <c r="S32" s="23">
        <v>-4.5027939460731302E-3</v>
      </c>
      <c r="T32" s="23">
        <v>1.1453038678672521E-2</v>
      </c>
      <c r="U32" s="23">
        <v>3.3790023536988999E-3</v>
      </c>
      <c r="V32" s="23">
        <v>-1.2942220231231065E-2</v>
      </c>
      <c r="W32" s="23">
        <v>-4.1187777036833639E-3</v>
      </c>
      <c r="X32" s="23">
        <v>-4.8746074040112407E-3</v>
      </c>
      <c r="Y32" s="23">
        <v>5.0614634705449801E-3</v>
      </c>
      <c r="Z32" s="23">
        <v>2.0570731737188017E-2</v>
      </c>
      <c r="AA32" s="23">
        <v>1.9993168111774515E-2</v>
      </c>
      <c r="AB32" s="23">
        <v>-1.8755217592532449E-3</v>
      </c>
      <c r="AC32" s="23">
        <v>-7.793416405890416E-3</v>
      </c>
      <c r="AD32" s="23">
        <v>-7.6671038186004624E-3</v>
      </c>
      <c r="AE32" s="23">
        <v>-5.4927206685763267E-3</v>
      </c>
      <c r="AF32" s="23">
        <v>5.7959824385813681E-3</v>
      </c>
      <c r="AG32" s="23">
        <v>1.4608328205420053E-2</v>
      </c>
      <c r="AH32" s="23">
        <v>6.2802935290699391E-3</v>
      </c>
      <c r="AI32" s="23">
        <v>-1.8919798864088545E-3</v>
      </c>
      <c r="AJ32" s="23">
        <v>-4.2820633136162302E-3</v>
      </c>
      <c r="AK32" s="39">
        <v>-1.6294757126849083E-2</v>
      </c>
      <c r="AL32" s="39">
        <v>-2.9358907100725971E-3</v>
      </c>
      <c r="AM32" s="39">
        <v>2.8578026425016868E-3</v>
      </c>
      <c r="AN32" s="39">
        <v>5.1424475599602471E-3</v>
      </c>
      <c r="AO32" s="39">
        <v>1.5194681861348524E-2</v>
      </c>
      <c r="AP32" s="39">
        <v>1.706675173458809E-2</v>
      </c>
      <c r="AQ32" s="39">
        <v>4.221718395747003E-3</v>
      </c>
      <c r="AR32" s="39">
        <v>1.8006333886291699E-3</v>
      </c>
      <c r="AS32" s="39">
        <v>1.2111534400899999E-2</v>
      </c>
      <c r="AT32" s="39">
        <v>-2.1641903046675675E-3</v>
      </c>
    </row>
    <row r="33" spans="1:69" ht="12.6" customHeight="1">
      <c r="A33" s="137" t="s">
        <v>106</v>
      </c>
      <c r="B33" s="23">
        <v>2.7114040916108612E-2</v>
      </c>
      <c r="C33" s="23">
        <v>4.3988605594674152E-3</v>
      </c>
      <c r="D33" s="23">
        <v>2.6327827659682165E-2</v>
      </c>
      <c r="E33" s="23">
        <v>6.5014370583839777E-4</v>
      </c>
      <c r="F33" s="23">
        <v>7.0607164558911884E-3</v>
      </c>
      <c r="G33" s="23">
        <v>1.3114058393922292E-2</v>
      </c>
      <c r="H33" s="23">
        <v>-1.8819228342001663E-3</v>
      </c>
      <c r="I33" s="23">
        <v>1.8669928539239156E-3</v>
      </c>
      <c r="J33" s="23">
        <v>-5.6551605578516861E-3</v>
      </c>
      <c r="K33" s="23">
        <v>-1.5209444174267742E-2</v>
      </c>
      <c r="L33" s="23">
        <v>-4.3100715100343519E-3</v>
      </c>
      <c r="M33" s="23">
        <v>1.712550429050879E-2</v>
      </c>
      <c r="N33" s="23">
        <v>3.608270609738521E-2</v>
      </c>
      <c r="O33" s="23">
        <v>2.4728738400535064E-2</v>
      </c>
      <c r="P33" s="23">
        <v>1.9616221832484394E-2</v>
      </c>
      <c r="Q33" s="23">
        <v>3.0535564063157921E-2</v>
      </c>
      <c r="R33" s="23">
        <v>-3.7689132225820999E-3</v>
      </c>
      <c r="S33" s="23">
        <v>9.0799207547047848E-3</v>
      </c>
      <c r="T33" s="23">
        <v>1.3679995095993406E-2</v>
      </c>
      <c r="U33" s="23">
        <v>3.4729293053654171E-5</v>
      </c>
      <c r="V33" s="23">
        <v>-3.3681095713983242E-2</v>
      </c>
      <c r="W33" s="23">
        <v>-3.2685835327344766E-2</v>
      </c>
      <c r="X33" s="23">
        <v>-4.0661280571230696E-2</v>
      </c>
      <c r="Y33" s="23">
        <v>-3.6765057037973309E-2</v>
      </c>
      <c r="Z33" s="23">
        <v>4.0590344571784869E-4</v>
      </c>
      <c r="AA33" s="23">
        <v>6.3569257191336808E-3</v>
      </c>
      <c r="AB33" s="23">
        <v>1.2870854582181667E-2</v>
      </c>
      <c r="AC33" s="23">
        <v>3.7570291786116101E-3</v>
      </c>
      <c r="AD33" s="23">
        <v>-2.0275875621019176E-2</v>
      </c>
      <c r="AE33" s="23">
        <v>-1.943798752114614E-2</v>
      </c>
      <c r="AF33" s="23">
        <v>-1.6955969751366297E-2</v>
      </c>
      <c r="AG33" s="23">
        <v>-1.9720531690504046E-2</v>
      </c>
      <c r="AH33" s="23">
        <v>-3.6544198572927623E-3</v>
      </c>
      <c r="AI33" s="23">
        <v>-1.0219585428499062E-2</v>
      </c>
      <c r="AJ33" s="23">
        <v>-1.7483918052717533E-3</v>
      </c>
      <c r="AK33" s="39">
        <v>4.6437307416926817E-3</v>
      </c>
      <c r="AL33" s="39">
        <v>1.4254090573956449E-2</v>
      </c>
      <c r="AM33" s="39">
        <v>8.4103011380561588E-3</v>
      </c>
      <c r="AN33" s="39">
        <v>1.1976103188032128E-2</v>
      </c>
      <c r="AO33" s="39">
        <v>1.8993352326685659E-2</v>
      </c>
      <c r="AP33" s="39">
        <v>2.5520376425552275E-2</v>
      </c>
      <c r="AQ33" s="39">
        <v>3.6431866155890856E-2</v>
      </c>
      <c r="AR33" s="39">
        <v>1.9921580455436575E-2</v>
      </c>
      <c r="AS33" s="39">
        <v>1.5056936987891435E-2</v>
      </c>
      <c r="AT33" s="39">
        <v>2.9866426534593954E-3</v>
      </c>
    </row>
    <row r="34" spans="1:69" ht="12.6" customHeight="1">
      <c r="A34" s="137" t="s">
        <v>67</v>
      </c>
      <c r="B34" s="23">
        <v>1.5754697061564002E-2</v>
      </c>
      <c r="C34" s="23">
        <v>1.7229017329431873E-3</v>
      </c>
      <c r="D34" s="23">
        <v>-4.8994205926614614E-3</v>
      </c>
      <c r="E34" s="23">
        <v>5.1751438984735639E-3</v>
      </c>
      <c r="F34" s="23">
        <v>3.7695191961148451E-3</v>
      </c>
      <c r="G34" s="23">
        <v>2.3567582468402787E-3</v>
      </c>
      <c r="H34" s="23">
        <v>4.3435684286119246E-4</v>
      </c>
      <c r="I34" s="23">
        <v>9.1091571050944337E-4</v>
      </c>
      <c r="J34" s="23">
        <v>-9.1381520983904712E-3</v>
      </c>
      <c r="K34" s="23">
        <v>6.9760883439953032E-4</v>
      </c>
      <c r="L34" s="23">
        <v>-2.6149791507212284E-3</v>
      </c>
      <c r="M34" s="23">
        <v>-8.7561786417806788E-3</v>
      </c>
      <c r="N34" s="23">
        <v>1.9113139319362872E-3</v>
      </c>
      <c r="O34" s="23">
        <v>8.5930797700383716E-3</v>
      </c>
      <c r="P34" s="23">
        <v>3.2550973951356249E-3</v>
      </c>
      <c r="Q34" s="23">
        <v>9.5291227469296216E-3</v>
      </c>
      <c r="R34" s="23">
        <v>1.7035522639198208E-3</v>
      </c>
      <c r="S34" s="23">
        <v>3.1308678523296889E-3</v>
      </c>
      <c r="T34" s="23">
        <v>5.3087550792996364E-3</v>
      </c>
      <c r="U34" s="23">
        <v>-6.421762006469117E-3</v>
      </c>
      <c r="V34" s="23">
        <v>-7.2226898329375618E-3</v>
      </c>
      <c r="W34" s="23">
        <v>-1.7039187227866466E-2</v>
      </c>
      <c r="X34" s="23">
        <v>-1.3362994796059961E-2</v>
      </c>
      <c r="Y34" s="23">
        <v>4.1182594742254636E-3</v>
      </c>
      <c r="Z34" s="23">
        <v>1.2184976498715371E-2</v>
      </c>
      <c r="AA34" s="23">
        <v>6.1082587547550068E-3</v>
      </c>
      <c r="AB34" s="23">
        <v>2.8392354307514665E-3</v>
      </c>
      <c r="AC34" s="23">
        <v>-2.0867709659477718E-3</v>
      </c>
      <c r="AD34" s="23">
        <v>-1.9882866064906381E-2</v>
      </c>
      <c r="AE34" s="23">
        <v>-1.2390261600313878E-2</v>
      </c>
      <c r="AF34" s="23">
        <v>-2.899691918363046E-3</v>
      </c>
      <c r="AG34" s="23">
        <v>2.107483433579545E-4</v>
      </c>
      <c r="AH34" s="23">
        <v>9.3043141113692725E-3</v>
      </c>
      <c r="AI34" s="23">
        <v>1.2878486416090875E-2</v>
      </c>
      <c r="AJ34" s="23">
        <v>9.8767410188035695E-3</v>
      </c>
      <c r="AK34" s="39">
        <v>3.7325516297862476E-3</v>
      </c>
      <c r="AL34" s="39">
        <v>-9.2215148593466408E-3</v>
      </c>
      <c r="AM34" s="39">
        <v>-3.5720386889304583E-3</v>
      </c>
      <c r="AN34" s="39">
        <v>2.7504162973706133E-3</v>
      </c>
      <c r="AO34" s="39">
        <v>7.77000777000777E-3</v>
      </c>
      <c r="AP34" s="39">
        <v>1.5072972326341817E-2</v>
      </c>
      <c r="AQ34" s="39">
        <v>1.0397936048784312E-2</v>
      </c>
      <c r="AR34" s="39">
        <v>7.9301764439752755E-3</v>
      </c>
      <c r="AS34" s="39">
        <v>8.5723399467550494E-4</v>
      </c>
      <c r="AT34" s="39">
        <v>1.0804442443343837E-2</v>
      </c>
      <c r="BJ34" s="39"/>
      <c r="BK34" s="39"/>
      <c r="BL34" s="39"/>
      <c r="BM34" s="39"/>
      <c r="BN34" s="39"/>
      <c r="BO34" s="39"/>
      <c r="BP34" s="39"/>
      <c r="BQ34" s="39"/>
    </row>
    <row r="35" spans="1:69" ht="12.6" customHeight="1">
      <c r="A35" s="137" t="s">
        <v>107</v>
      </c>
      <c r="B35" s="23">
        <v>-3.5062094776135352E-3</v>
      </c>
      <c r="C35" s="23">
        <v>-2.5292126973277405E-2</v>
      </c>
      <c r="D35" s="23">
        <v>5.8154272381276691E-2</v>
      </c>
      <c r="E35" s="23">
        <v>-9.9380485286526491E-3</v>
      </c>
      <c r="F35" s="23">
        <v>1.8454858486125263E-2</v>
      </c>
      <c r="G35" s="23">
        <v>1.2440310268719453E-2</v>
      </c>
      <c r="H35" s="23">
        <v>-8.2240550127304791E-3</v>
      </c>
      <c r="I35" s="23">
        <v>-1.9890248109224172E-3</v>
      </c>
      <c r="J35" s="23">
        <v>-3.1902053621952948E-3</v>
      </c>
      <c r="K35" s="23">
        <v>1.1758070303953084E-2</v>
      </c>
      <c r="L35" s="23">
        <v>-1.0695693411556356E-2</v>
      </c>
      <c r="M35" s="23">
        <v>3.4952589432824803E-2</v>
      </c>
      <c r="N35" s="23">
        <v>1.7099925365118802E-2</v>
      </c>
      <c r="O35" s="23">
        <v>6.1439725191082565E-3</v>
      </c>
      <c r="P35" s="23">
        <v>2.2583822034868375E-2</v>
      </c>
      <c r="Q35" s="23">
        <v>3.2705326333834439E-2</v>
      </c>
      <c r="R35" s="23">
        <v>4.238828611657185E-3</v>
      </c>
      <c r="S35" s="23">
        <v>3.0100769506720703E-2</v>
      </c>
      <c r="T35" s="23">
        <v>1.9699999076300159E-3</v>
      </c>
      <c r="U35" s="23">
        <v>-7.1510771605961905E-3</v>
      </c>
      <c r="V35" s="23">
        <v>4.4004598722926981E-2</v>
      </c>
      <c r="W35" s="23">
        <v>-1.6686933668065818E-3</v>
      </c>
      <c r="X35" s="23">
        <v>1.5763571451057327E-2</v>
      </c>
      <c r="Y35" s="23">
        <v>2.2297820044636991E-2</v>
      </c>
      <c r="Z35" s="23">
        <v>3.2624489449572219E-2</v>
      </c>
      <c r="AA35" s="23">
        <v>2.4430453701050611E-2</v>
      </c>
      <c r="AB35" s="23">
        <v>2.0354774664884671E-2</v>
      </c>
      <c r="AC35" s="23">
        <v>4.1634446530280774E-3</v>
      </c>
      <c r="AD35" s="23">
        <v>-8.1556317842206696E-2</v>
      </c>
      <c r="AE35" s="23">
        <v>-5.3560354537822541E-2</v>
      </c>
      <c r="AF35" s="23">
        <v>-1.1873430573637361E-2</v>
      </c>
      <c r="AG35" s="23">
        <v>-8.25208703106268E-4</v>
      </c>
      <c r="AH35" s="23">
        <v>2.8735779282520298E-2</v>
      </c>
      <c r="AI35" s="23">
        <v>2.5728032413269215E-2</v>
      </c>
      <c r="AJ35" s="23">
        <v>4.9256053124347721E-3</v>
      </c>
      <c r="AK35" s="39">
        <v>-6.8121063497738376E-3</v>
      </c>
      <c r="AL35" s="39">
        <v>3.6826685855263219E-2</v>
      </c>
      <c r="AM35" s="39">
        <v>2.086736756801762E-2</v>
      </c>
      <c r="AN35" s="39">
        <v>1.027482340934124E-2</v>
      </c>
      <c r="AO35" s="39">
        <v>2.3396356729690083E-2</v>
      </c>
      <c r="AP35" s="39">
        <v>1.4594465268362762E-2</v>
      </c>
      <c r="AQ35" s="39">
        <v>3.1662887968102661E-2</v>
      </c>
      <c r="AR35" s="39">
        <v>3.3641230583622429E-2</v>
      </c>
      <c r="AS35" s="39">
        <v>3.4081240593268572E-2</v>
      </c>
      <c r="AT35" s="39">
        <v>-1.6878283055680725E-2</v>
      </c>
      <c r="BJ35" s="39"/>
      <c r="BK35" s="39"/>
      <c r="BL35" s="39"/>
      <c r="BM35" s="39"/>
      <c r="BN35" s="39"/>
      <c r="BO35" s="39"/>
      <c r="BP35" s="39"/>
      <c r="BQ35" s="39"/>
    </row>
    <row r="36" spans="1:69" s="26" customFormat="1" ht="12.6" customHeight="1">
      <c r="A36" s="138" t="s">
        <v>108</v>
      </c>
      <c r="B36" s="61">
        <v>4.5989458125979543E-2</v>
      </c>
      <c r="C36" s="61">
        <v>-2.3172852142264461E-2</v>
      </c>
      <c r="D36" s="61">
        <v>8.8728939532700474E-2</v>
      </c>
      <c r="E36" s="61">
        <v>9.4969139845429672E-3</v>
      </c>
      <c r="F36" s="61">
        <v>2.7115053067108562E-2</v>
      </c>
      <c r="G36" s="61">
        <v>5.8003093981969227E-2</v>
      </c>
      <c r="H36" s="61">
        <v>-2.7019781080669325E-2</v>
      </c>
      <c r="I36" s="61">
        <v>-1.011135656296515E-2</v>
      </c>
      <c r="J36" s="61">
        <v>-1.7220662287707487E-2</v>
      </c>
      <c r="K36" s="61">
        <v>-2.3594719825798707E-2</v>
      </c>
      <c r="L36" s="61">
        <v>-3.4996780396230207E-2</v>
      </c>
      <c r="M36" s="61">
        <v>4.5094132667159524E-2</v>
      </c>
      <c r="N36" s="61">
        <v>5.4175927175450729E-2</v>
      </c>
      <c r="O36" s="61">
        <v>5.5158807641709433E-2</v>
      </c>
      <c r="P36" s="61">
        <v>7.7560450872497341E-2</v>
      </c>
      <c r="Q36" s="61">
        <v>9.3847073248455301E-2</v>
      </c>
      <c r="R36" s="61">
        <v>1.6912594865803748E-2</v>
      </c>
      <c r="S36" s="61">
        <v>5.3778210129307003E-2</v>
      </c>
      <c r="T36" s="61">
        <v>4.5885210977249201E-2</v>
      </c>
      <c r="U36" s="61">
        <v>2.1121724593549229E-3</v>
      </c>
      <c r="V36" s="61">
        <v>2.8995753005880091E-3</v>
      </c>
      <c r="W36" s="61">
        <v>-6.5179461028517724E-2</v>
      </c>
      <c r="X36" s="61">
        <v>-3.4992400326426858E-2</v>
      </c>
      <c r="Y36" s="61">
        <v>-9.0643097975413971E-3</v>
      </c>
      <c r="Z36" s="61">
        <v>5.4110253523443133E-2</v>
      </c>
      <c r="AA36" s="61">
        <v>4.4705845910805141E-2</v>
      </c>
      <c r="AB36" s="61">
        <v>2.3852345916112128E-2</v>
      </c>
      <c r="AC36" s="61">
        <v>-1.940107990397489E-2</v>
      </c>
      <c r="AD36" s="61">
        <v>-0.13759948054389093</v>
      </c>
      <c r="AE36" s="61">
        <v>-8.5098358511818475E-2</v>
      </c>
      <c r="AF36" s="61">
        <v>-2.8528376589197067E-2</v>
      </c>
      <c r="AG36" s="61">
        <v>-5.3700812048046945E-3</v>
      </c>
      <c r="AH36" s="61">
        <v>7.2675082733980143E-2</v>
      </c>
      <c r="AI36" s="61">
        <v>5.7166371233223635E-2</v>
      </c>
      <c r="AJ36" s="61">
        <v>3.6595618808329212E-2</v>
      </c>
      <c r="AK36" s="55">
        <v>1.6122635658777095E-2</v>
      </c>
      <c r="AL36" s="55">
        <v>5.2655505614791272E-2</v>
      </c>
      <c r="AM36" s="55">
        <v>2.8687050436911408E-2</v>
      </c>
      <c r="AN36" s="55">
        <v>4.0683835575967615E-2</v>
      </c>
      <c r="AO36" s="55">
        <v>9.1945091945091942E-2</v>
      </c>
      <c r="AP36" s="55">
        <v>8.1904458090756693E-2</v>
      </c>
      <c r="AQ36" s="55">
        <v>8.5997967320772431E-2</v>
      </c>
      <c r="AR36" s="55">
        <v>6.3289850701251746E-2</v>
      </c>
      <c r="AS36" s="55">
        <v>4.3968643242929539E-2</v>
      </c>
      <c r="AT36" s="55">
        <v>7.5979288608734813E-3</v>
      </c>
    </row>
    <row r="37" spans="1:69" s="26" customFormat="1" ht="12.6" customHeight="1">
      <c r="A37" s="138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55"/>
      <c r="AL37" s="55"/>
      <c r="AM37" s="55"/>
    </row>
    <row r="38" spans="1:69" ht="12.6" customHeight="1">
      <c r="A38" s="31" t="s">
        <v>109</v>
      </c>
    </row>
    <row r="39" spans="1:69" ht="12.6" customHeight="1">
      <c r="A39" s="25" t="s">
        <v>110</v>
      </c>
      <c r="B39" s="23">
        <v>0.10197891087678745</v>
      </c>
      <c r="C39" s="23">
        <v>7.9223540709239204E-2</v>
      </c>
      <c r="D39" s="23">
        <v>9.7376981105958826E-2</v>
      </c>
      <c r="E39" s="23">
        <v>0.11323616698542494</v>
      </c>
      <c r="F39" s="23">
        <v>0.11600471883602048</v>
      </c>
      <c r="G39" s="23">
        <v>8.5420109317401627E-2</v>
      </c>
      <c r="H39" s="23">
        <v>5.5625630676084725E-2</v>
      </c>
      <c r="I39" s="23">
        <v>2.9028436018957438E-2</v>
      </c>
      <c r="J39" s="23">
        <v>2.3490721165139838E-2</v>
      </c>
      <c r="K39" s="23">
        <v>3.9934418550181539E-2</v>
      </c>
      <c r="L39" s="23">
        <v>5.6631855657784724E-2</v>
      </c>
      <c r="M39" s="23">
        <v>8.5664939550949892E-2</v>
      </c>
      <c r="N39" s="23">
        <v>0.10064264402111545</v>
      </c>
      <c r="O39" s="23">
        <v>8.8513513513513553E-2</v>
      </c>
      <c r="P39" s="23">
        <v>8.0973864836086262E-2</v>
      </c>
      <c r="Q39" s="23">
        <v>0.10181355392936697</v>
      </c>
      <c r="R39" s="23">
        <v>4.093076842873522E-2</v>
      </c>
      <c r="S39" s="23">
        <v>6.1038692323608368E-2</v>
      </c>
      <c r="T39" s="23">
        <v>7.9401611047180687E-2</v>
      </c>
      <c r="U39" s="23">
        <v>7.8352103186062116E-2</v>
      </c>
      <c r="V39" s="23">
        <v>0.15978467415503883</v>
      </c>
      <c r="W39" s="23">
        <v>0.13219383775351035</v>
      </c>
      <c r="X39" s="23">
        <v>0.13045163791432457</v>
      </c>
      <c r="Y39" s="23">
        <v>0.10927546192984017</v>
      </c>
      <c r="Z39" s="23">
        <v>8.7937701251633582E-2</v>
      </c>
      <c r="AA39" s="23">
        <v>8.6224506492544428E-2</v>
      </c>
      <c r="AB39" s="23">
        <v>8.8048696844992946E-2</v>
      </c>
      <c r="AC39" s="23">
        <v>6.8703014907686821E-2</v>
      </c>
      <c r="AD39" s="23">
        <v>4.3819957132650744E-2</v>
      </c>
      <c r="AE39" s="23">
        <v>5.4784745897090481E-2</v>
      </c>
      <c r="AF39" s="23">
        <v>5.2005358127807044E-2</v>
      </c>
      <c r="AG39" s="23">
        <v>8.2900384007228434E-2</v>
      </c>
      <c r="AH39" s="23">
        <v>0.10282150733896089</v>
      </c>
      <c r="AI39" s="23">
        <v>0.16088973241130478</v>
      </c>
      <c r="AJ39" s="23">
        <v>0.17829720620178269</v>
      </c>
      <c r="AK39" s="23">
        <v>0.21695994993742174</v>
      </c>
      <c r="AL39" s="23">
        <v>0.26252486035445832</v>
      </c>
      <c r="AM39" s="39">
        <v>0.22374665066353505</v>
      </c>
      <c r="AN39" s="39">
        <v>0.27725067358715783</v>
      </c>
      <c r="AO39" s="39">
        <v>0.27720225401001164</v>
      </c>
      <c r="AP39" s="39">
        <v>0.24738684827014024</v>
      </c>
      <c r="AQ39" s="39">
        <v>0.30417113070192592</v>
      </c>
      <c r="AR39" s="39">
        <v>0.23404923256855636</v>
      </c>
      <c r="AS39" s="39">
        <v>0.19531180101995171</v>
      </c>
      <c r="AT39" s="39">
        <v>0.14809300696238581</v>
      </c>
    </row>
    <row r="40" spans="1:69" ht="12.6" customHeight="1">
      <c r="A40" s="25" t="s">
        <v>111</v>
      </c>
      <c r="B40" s="38"/>
      <c r="C40" s="38"/>
      <c r="D40" s="38"/>
      <c r="E40" s="38"/>
      <c r="F40" s="23">
        <v>0.16487455197132617</v>
      </c>
      <c r="G40" s="23">
        <v>0.11728083459532224</v>
      </c>
      <c r="H40" s="23">
        <v>8.0237489397794626E-2</v>
      </c>
      <c r="I40" s="23">
        <v>2.2993688007213908E-2</v>
      </c>
      <c r="J40" s="23">
        <v>2.1076923076923215E-2</v>
      </c>
      <c r="K40" s="23">
        <v>2.5903614457831292E-2</v>
      </c>
      <c r="L40" s="23">
        <v>2.8894472361809198E-2</v>
      </c>
      <c r="M40" s="23">
        <v>2.8353165858674867E-2</v>
      </c>
      <c r="N40" s="23">
        <v>3.1791472050625158E-2</v>
      </c>
      <c r="O40" s="23">
        <v>2.7598355842630484E-2</v>
      </c>
      <c r="P40" s="23">
        <v>5.4487179487179294E-2</v>
      </c>
      <c r="Q40" s="23">
        <v>7.6714285714285735E-2</v>
      </c>
      <c r="R40" s="23">
        <v>3.0811915887850594E-2</v>
      </c>
      <c r="S40" s="23">
        <v>3.585714285714281E-2</v>
      </c>
      <c r="T40" s="23">
        <v>6.0509480387899828E-2</v>
      </c>
      <c r="U40" s="23">
        <v>7.0147273450975156E-2</v>
      </c>
      <c r="V40" s="23">
        <v>0.17271709873919816</v>
      </c>
      <c r="W40" s="23">
        <v>0.16240104813129208</v>
      </c>
      <c r="X40" s="23">
        <v>0.15052968039022474</v>
      </c>
      <c r="Y40" s="23">
        <v>0.12199437122630385</v>
      </c>
      <c r="Z40" s="23">
        <v>0.10795570540008037</v>
      </c>
      <c r="AA40" s="23">
        <v>0.11940696939101181</v>
      </c>
      <c r="AB40" s="23">
        <v>0.11743772241992878</v>
      </c>
      <c r="AC40" s="23">
        <v>0.10048211702747167</v>
      </c>
      <c r="AD40" s="23">
        <v>3.1085196180939967E-2</v>
      </c>
      <c r="AE40" s="23">
        <v>5.3100158982511969E-2</v>
      </c>
      <c r="AF40" s="23">
        <v>5.4140127388535131E-2</v>
      </c>
      <c r="AG40" s="23">
        <v>7.2497238678582043E-2</v>
      </c>
      <c r="AH40" s="23">
        <v>0.12794755207782593</v>
      </c>
      <c r="AI40" s="23">
        <v>0.16767310789049916</v>
      </c>
      <c r="AJ40" s="23">
        <v>0.16558610271903307</v>
      </c>
      <c r="AK40" s="23">
        <v>0.20335174609119</v>
      </c>
      <c r="AL40" s="23">
        <v>0.26830411549639077</v>
      </c>
      <c r="AM40" s="39">
        <v>0.23702809860368901</v>
      </c>
      <c r="AN40" s="39">
        <v>0.34470683680266689</v>
      </c>
      <c r="AO40" s="39">
        <v>0.38597992686532345</v>
      </c>
      <c r="AP40" s="39">
        <v>0.32951437652450277</v>
      </c>
      <c r="AQ40" s="39">
        <v>0.41234671125975475</v>
      </c>
      <c r="AR40" s="39">
        <v>0.30062965818555631</v>
      </c>
      <c r="AS40" s="39">
        <v>0.25148759402716969</v>
      </c>
      <c r="AT40" s="39">
        <v>0.24826263412464544</v>
      </c>
    </row>
    <row r="41" spans="1:69" ht="12.6" customHeight="1">
      <c r="A41" s="25" t="s">
        <v>112</v>
      </c>
      <c r="B41" s="23">
        <v>-1.6425936943406882E-2</v>
      </c>
      <c r="C41" s="23">
        <v>-5.0623175677624754E-2</v>
      </c>
      <c r="D41" s="23">
        <v>-3.902733739810027E-2</v>
      </c>
      <c r="E41" s="23">
        <v>-3.9094483389554568E-3</v>
      </c>
      <c r="F41" s="23">
        <v>2.1474588403722183E-2</v>
      </c>
      <c r="G41" s="23">
        <v>1.1453113815318661E-2</v>
      </c>
      <c r="H41" s="23">
        <v>1.436781609195581E-3</v>
      </c>
      <c r="I41" s="23">
        <v>9.7087378640776656E-3</v>
      </c>
      <c r="J41" s="23">
        <v>6.3069376313946712E-3</v>
      </c>
      <c r="K41" s="23">
        <v>2.3354564755838414E-2</v>
      </c>
      <c r="L41" s="23">
        <v>5.7388809182209455E-2</v>
      </c>
      <c r="M41" s="23">
        <v>7.4175824175824356E-2</v>
      </c>
      <c r="N41" s="23">
        <v>7.3816155988857934E-2</v>
      </c>
      <c r="O41" s="23">
        <v>6.2240663900414939E-2</v>
      </c>
      <c r="P41" s="23">
        <v>1.8317503392130119E-2</v>
      </c>
      <c r="Q41" s="23">
        <v>4.1560102301790192E-2</v>
      </c>
      <c r="R41" s="23">
        <v>-3.5724971879407152E-2</v>
      </c>
      <c r="S41" s="23">
        <v>-9.0445806013663699E-3</v>
      </c>
      <c r="T41" s="23">
        <v>8.4222187858653541E-3</v>
      </c>
      <c r="U41" s="23">
        <v>-6.971882199988122E-3</v>
      </c>
      <c r="V41" s="23">
        <v>7.5791470336287414E-2</v>
      </c>
      <c r="W41" s="23">
        <v>4.0010864307866045E-2</v>
      </c>
      <c r="X41" s="23">
        <v>2.7743383621816164E-2</v>
      </c>
      <c r="Y41" s="23">
        <v>4.5032038540754327E-2</v>
      </c>
      <c r="Z41" s="23">
        <v>2.0488083207137242E-2</v>
      </c>
      <c r="AA41" s="23">
        <v>4.5703767182419641E-2</v>
      </c>
      <c r="AB41" s="23">
        <v>6.3266462791244482E-2</v>
      </c>
      <c r="AC41" s="23">
        <v>3.0834284736128259E-2</v>
      </c>
      <c r="AD41" s="23">
        <v>2.146934991425975E-2</v>
      </c>
      <c r="AE41" s="23">
        <v>-7.0492857156470023E-3</v>
      </c>
      <c r="AF41" s="23">
        <v>-3.4876176018787453E-2</v>
      </c>
      <c r="AG41" s="23">
        <v>-2.5036348781661721E-2</v>
      </c>
      <c r="AH41" s="23">
        <v>-4.6177360024850844E-2</v>
      </c>
      <c r="AI41" s="23">
        <v>-6.3139709394810506E-4</v>
      </c>
      <c r="AJ41" s="23">
        <v>2.5581282412090456E-2</v>
      </c>
      <c r="AK41" s="23">
        <v>6.7522532989185535E-2</v>
      </c>
      <c r="AL41" s="23">
        <v>0.12670482099722302</v>
      </c>
      <c r="AM41" s="39">
        <v>0.10536598245741646</v>
      </c>
      <c r="AN41" s="39">
        <v>0.16193146458910967</v>
      </c>
      <c r="AO41" s="39">
        <v>0.17031509282010004</v>
      </c>
      <c r="AP41" s="39">
        <v>0.16105876348247761</v>
      </c>
      <c r="AQ41" s="39">
        <v>0.23650315580199299</v>
      </c>
      <c r="AR41" s="39">
        <v>0.16287678810444106</v>
      </c>
      <c r="AS41" s="39">
        <v>0.10775660705598189</v>
      </c>
      <c r="AT41" s="39">
        <v>4.60358414696318E-2</v>
      </c>
    </row>
    <row r="42" spans="1:69" ht="12.6" customHeight="1">
      <c r="A42" s="25" t="s">
        <v>113</v>
      </c>
      <c r="B42" s="23">
        <v>6.1254974798394812E-2</v>
      </c>
      <c r="C42" s="23">
        <v>7.809833876304606E-2</v>
      </c>
      <c r="D42" s="23">
        <v>0.12713411774394179</v>
      </c>
      <c r="E42" s="23">
        <v>0.10460453425707583</v>
      </c>
      <c r="F42" s="23">
        <v>7.0190187965094797E-2</v>
      </c>
      <c r="G42" s="23">
        <v>5.3327965577986802E-2</v>
      </c>
      <c r="H42" s="23">
        <v>-2.0767672324618625E-2</v>
      </c>
      <c r="I42" s="23">
        <v>-0.13116439913611411</v>
      </c>
      <c r="J42" s="23">
        <v>-0.10854694462057812</v>
      </c>
      <c r="K42" s="23">
        <v>-9.1420824173149007E-2</v>
      </c>
      <c r="L42" s="23">
        <v>-0.10822848235163129</v>
      </c>
      <c r="M42" s="23">
        <v>-2.2681606139298593E-2</v>
      </c>
      <c r="N42" s="23">
        <v>4.4033667334669291E-2</v>
      </c>
      <c r="O42" s="23">
        <v>6.3607546672052928E-2</v>
      </c>
      <c r="P42" s="23">
        <v>8.6985474674324603E-2</v>
      </c>
      <c r="Q42" s="23">
        <v>0.1379167122089846</v>
      </c>
      <c r="R42" s="23">
        <v>0.15912283072487998</v>
      </c>
      <c r="S42" s="23">
        <v>0.11154797153797258</v>
      </c>
      <c r="T42" s="23">
        <v>0.14723586071750105</v>
      </c>
      <c r="U42" s="23">
        <v>0.15445498904983301</v>
      </c>
      <c r="V42" s="23">
        <v>0.1129670861525498</v>
      </c>
      <c r="W42" s="23">
        <v>0.18258745757215999</v>
      </c>
      <c r="X42" s="23">
        <v>0.18985359408214775</v>
      </c>
      <c r="Y42" s="23">
        <v>0.14410756481512288</v>
      </c>
      <c r="Z42" s="23">
        <v>0.19720402137177051</v>
      </c>
      <c r="AA42" s="23">
        <v>9.4408991135935816E-2</v>
      </c>
      <c r="AB42" s="23">
        <v>8.7965753296576077E-2</v>
      </c>
      <c r="AC42" s="23">
        <v>3.601099572388522E-2</v>
      </c>
      <c r="AD42" s="23">
        <v>-3.8849932755652739E-2</v>
      </c>
      <c r="AE42" s="23">
        <v>3.9107623922413737E-2</v>
      </c>
      <c r="AF42" s="23">
        <v>8.1784875665041223E-2</v>
      </c>
      <c r="AG42" s="23">
        <v>0.15324814438880296</v>
      </c>
      <c r="AH42" s="23">
        <v>0.23153720695279167</v>
      </c>
      <c r="AI42" s="23">
        <v>0.1585593573522539</v>
      </c>
      <c r="AJ42" s="23">
        <v>0.10894199045100739</v>
      </c>
      <c r="AK42" s="23">
        <v>0.12422127742457767</v>
      </c>
      <c r="AL42" s="23">
        <v>7.7102870463750639E-2</v>
      </c>
      <c r="AM42" s="39">
        <v>0.13208201608612691</v>
      </c>
      <c r="AN42" s="39">
        <v>0.23463417160969779</v>
      </c>
      <c r="AO42" s="39">
        <v>0.24965349214943156</v>
      </c>
      <c r="AP42" s="39">
        <v>0.25986171042370687</v>
      </c>
      <c r="AQ42" s="39">
        <v>0.24003261514133234</v>
      </c>
      <c r="AR42" s="39">
        <v>0.16816896165565942</v>
      </c>
      <c r="AS42" s="39">
        <v>0.14451694243341939</v>
      </c>
      <c r="AT42" s="39">
        <v>0.16269543242725737</v>
      </c>
    </row>
    <row r="43" spans="1:69" ht="12.6" customHeight="1">
      <c r="AT43" s="39"/>
    </row>
    <row r="44" spans="1:69" ht="12.6" hidden="1" customHeight="1">
      <c r="A44" s="31" t="s">
        <v>114</v>
      </c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</row>
    <row r="45" spans="1:69" ht="12.6" hidden="1" customHeight="1">
      <c r="A45" s="26" t="s">
        <v>115</v>
      </c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>
        <v>-9.1725580480702673E-3</v>
      </c>
      <c r="O45" s="61">
        <v>-2.1514977108341937E-2</v>
      </c>
      <c r="P45" s="61">
        <v>4.1631662245018575E-3</v>
      </c>
      <c r="Q45" s="61">
        <v>-1.8706013675709676E-2</v>
      </c>
      <c r="R45" s="61">
        <v>-4.3196966777401258E-3</v>
      </c>
      <c r="S45" s="61">
        <v>1.4842343547109671E-2</v>
      </c>
      <c r="T45" s="61">
        <v>1.6170560761306296E-2</v>
      </c>
      <c r="U45" s="61">
        <v>6.2029895826811954E-2</v>
      </c>
      <c r="V45" s="61">
        <v>6.5374687998388081E-2</v>
      </c>
      <c r="W45" s="61">
        <v>9.7081525233902122E-2</v>
      </c>
      <c r="X45" s="61">
        <v>0.12266216034314259</v>
      </c>
      <c r="Y45" s="61">
        <v>0.11577455583225693</v>
      </c>
      <c r="Z45" s="61">
        <v>7.1321093265737767E-2</v>
      </c>
      <c r="AA45" s="61">
        <v>-6.9351431411512898E-4</v>
      </c>
      <c r="AB45" s="61">
        <v>-4.2176429726220044E-2</v>
      </c>
      <c r="AC45" s="61">
        <v>-4.6910084033864541E-2</v>
      </c>
      <c r="AD45" s="61">
        <v>2.8487965199770038E-2</v>
      </c>
      <c r="AE45" s="61">
        <v>7.8444620735061976E-2</v>
      </c>
      <c r="AF45" s="61">
        <v>9.8936983843190163E-2</v>
      </c>
      <c r="AG45" s="61">
        <v>6.980787564265567E-2</v>
      </c>
      <c r="AH45" s="61">
        <v>-7.9044388849592861E-3</v>
      </c>
      <c r="AI45" s="61">
        <v>-2.3407694105798571E-2</v>
      </c>
      <c r="AJ45" s="55">
        <v>-2.5010446295884892E-2</v>
      </c>
      <c r="AK45" s="39"/>
      <c r="AL45" s="39"/>
    </row>
    <row r="46" spans="1:69" ht="12.6" hidden="1" customHeight="1">
      <c r="A46" s="33" t="s">
        <v>70</v>
      </c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>
        <v>-1.8944129044017877E-2</v>
      </c>
      <c r="O46" s="23">
        <v>-5.3340205134457697E-2</v>
      </c>
      <c r="P46" s="23">
        <v>2.4209299158939102E-2</v>
      </c>
      <c r="Q46" s="23">
        <v>-2.2620432776931154E-2</v>
      </c>
      <c r="R46" s="23">
        <v>-5.2473888869011276E-3</v>
      </c>
      <c r="S46" s="23">
        <v>6.0365276973447735E-2</v>
      </c>
      <c r="T46" s="23">
        <v>4.4357405797179394E-2</v>
      </c>
      <c r="U46" s="23">
        <v>0.12372609217760977</v>
      </c>
      <c r="V46" s="23">
        <v>0.10523008114330179</v>
      </c>
      <c r="W46" s="23">
        <v>9.9431853621154698E-2</v>
      </c>
      <c r="X46" s="23">
        <v>0.10914634816849533</v>
      </c>
      <c r="Y46" s="23">
        <v>0.16558167093213294</v>
      </c>
      <c r="Z46" s="23">
        <v>0.20437937108964266</v>
      </c>
      <c r="AA46" s="23">
        <v>0.25992629107209941</v>
      </c>
      <c r="AB46" s="23">
        <v>0.25648879313943529</v>
      </c>
      <c r="AC46" s="23">
        <v>0.16733327224392336</v>
      </c>
      <c r="AD46" s="23">
        <v>7.8312390915630248E-2</v>
      </c>
      <c r="AE46" s="23">
        <v>-4.0471456031188846E-2</v>
      </c>
      <c r="AF46" s="23">
        <v>-7.4954425450431739E-2</v>
      </c>
      <c r="AG46" s="23">
        <v>-0.11174234677740169</v>
      </c>
      <c r="AH46" s="23">
        <v>-6.357342272565214E-2</v>
      </c>
      <c r="AI46" s="23">
        <v>2.8623154526955519E-2</v>
      </c>
      <c r="AJ46" s="39">
        <v>4.7658496950308438E-2</v>
      </c>
      <c r="AK46" s="39"/>
      <c r="AL46" s="39"/>
    </row>
    <row r="47" spans="1:69" ht="12.6" hidden="1" customHeight="1">
      <c r="A47" s="33" t="s">
        <v>65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>
        <v>-0.44056104944625163</v>
      </c>
      <c r="O47" s="23">
        <v>-0.56255796761642496</v>
      </c>
      <c r="P47" s="23">
        <v>-0.56720615651141226</v>
      </c>
      <c r="Q47" s="23">
        <v>-0.5286526213271785</v>
      </c>
      <c r="R47" s="23">
        <v>-0.35758810243116368</v>
      </c>
      <c r="S47" s="23">
        <v>-0.20313246587622957</v>
      </c>
      <c r="T47" s="23">
        <v>-5.6705128517793413E-2</v>
      </c>
      <c r="U47" s="23">
        <v>9.9237753296233411E-2</v>
      </c>
      <c r="V47" s="23">
        <v>0.15994899810628205</v>
      </c>
      <c r="W47" s="23">
        <v>0.17465701346311158</v>
      </c>
      <c r="X47" s="23">
        <v>2.3205017287160068E-3</v>
      </c>
      <c r="Y47" s="23">
        <v>-0.16617453238990476</v>
      </c>
      <c r="Z47" s="23">
        <v>-0.2760938792290627</v>
      </c>
      <c r="AA47" s="23">
        <v>-0.33229538417234095</v>
      </c>
      <c r="AB47" s="23">
        <v>-0.19867419659604224</v>
      </c>
      <c r="AC47" s="23">
        <v>0.16328367414146872</v>
      </c>
      <c r="AD47" s="23">
        <v>1.382777066655692</v>
      </c>
      <c r="AE47" s="23">
        <v>2.4800291167105089</v>
      </c>
      <c r="AF47" s="23">
        <v>3.388751788800052</v>
      </c>
      <c r="AG47" s="23">
        <v>3.2711001845987564</v>
      </c>
      <c r="AH47" s="23">
        <v>0.99091650198530568</v>
      </c>
      <c r="AI47" s="23">
        <v>0.36729072298147614</v>
      </c>
      <c r="AJ47" s="39">
        <v>2.6157478564891923E-2</v>
      </c>
      <c r="AK47" s="39"/>
      <c r="AL47" s="39"/>
    </row>
    <row r="48" spans="1:69" ht="12.6" hidden="1" customHeight="1">
      <c r="A48" s="33" t="s">
        <v>104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>
        <v>-8.8701713921316427E-2</v>
      </c>
      <c r="O48" s="23">
        <v>-6.8165343731376726E-3</v>
      </c>
      <c r="P48" s="23">
        <v>-2.1765649661598108E-2</v>
      </c>
      <c r="Q48" s="23">
        <v>7.6087549283947675E-2</v>
      </c>
      <c r="R48" s="23">
        <v>5.7775250443594439E-2</v>
      </c>
      <c r="S48" s="23">
        <v>7.3137352723966487E-2</v>
      </c>
      <c r="T48" s="23">
        <v>7.1869762520742286E-2</v>
      </c>
      <c r="U48" s="23">
        <v>9.6535069804290385E-2</v>
      </c>
      <c r="V48" s="23">
        <v>0.10595018459952787</v>
      </c>
      <c r="W48" s="23">
        <v>0.13044402249532694</v>
      </c>
      <c r="X48" s="23">
        <v>0.1743236344379453</v>
      </c>
      <c r="Y48" s="23">
        <v>0.12978405568504758</v>
      </c>
      <c r="Z48" s="23">
        <v>0.10146216224280713</v>
      </c>
      <c r="AA48" s="23">
        <v>2.4694667746366639E-2</v>
      </c>
      <c r="AB48" s="23">
        <v>-1.607179104655343E-2</v>
      </c>
      <c r="AC48" s="23">
        <v>4.0742263715272786E-2</v>
      </c>
      <c r="AD48" s="23">
        <v>0.11940158239473786</v>
      </c>
      <c r="AE48" s="23">
        <v>0.15581209931412299</v>
      </c>
      <c r="AF48" s="23">
        <v>0.19822856794308108</v>
      </c>
      <c r="AG48" s="23">
        <v>8.2745360882720442E-2</v>
      </c>
      <c r="AH48" s="23">
        <v>-7.5120109884696862E-2</v>
      </c>
      <c r="AI48" s="23">
        <v>-0.13163424284231651</v>
      </c>
      <c r="AJ48" s="39">
        <v>-0.20088902702799849</v>
      </c>
      <c r="AK48" s="39"/>
      <c r="AL48" s="39"/>
    </row>
    <row r="49" spans="1:46" ht="12.6" hidden="1" customHeight="1">
      <c r="A49" s="33" t="s">
        <v>105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>
        <v>0.21875195006161374</v>
      </c>
      <c r="O49" s="23">
        <v>7.3814464103758359E-2</v>
      </c>
      <c r="P49" s="23">
        <v>4.7008449767819593E-2</v>
      </c>
      <c r="Q49" s="23">
        <v>4.5316091096949673E-3</v>
      </c>
      <c r="R49" s="23">
        <v>-8.1715703137718587E-2</v>
      </c>
      <c r="S49" s="23">
        <v>-4.4106940311061438E-2</v>
      </c>
      <c r="T49" s="23">
        <v>-2.9100180801559294E-2</v>
      </c>
      <c r="U49" s="23">
        <v>-5.8292267346350624E-2</v>
      </c>
      <c r="V49" s="23">
        <v>2.7476271155280507E-2</v>
      </c>
      <c r="W49" s="23">
        <v>8.9948866411420969E-2</v>
      </c>
      <c r="X49" s="23">
        <v>0.21910160060857953</v>
      </c>
      <c r="Y49" s="23">
        <v>0.28876297997532663</v>
      </c>
      <c r="Z49" s="23">
        <v>0.12766918927111659</v>
      </c>
      <c r="AA49" s="23">
        <v>-2.4031593523872963E-2</v>
      </c>
      <c r="AB49" s="23">
        <v>-7.6578098239939774E-2</v>
      </c>
      <c r="AC49" s="23">
        <v>-0.1412606983695357</v>
      </c>
      <c r="AD49" s="23">
        <v>-4.8203531153283241E-2</v>
      </c>
      <c r="AE49" s="23">
        <v>-4.7647494109562816E-2</v>
      </c>
      <c r="AF49" s="23">
        <v>-0.12283792967185936</v>
      </c>
      <c r="AG49" s="23">
        <v>-0.24715930231060257</v>
      </c>
      <c r="AH49" s="23">
        <v>-0.3016365915043161</v>
      </c>
      <c r="AI49" s="23">
        <v>-0.23130857850337772</v>
      </c>
      <c r="AJ49" s="39">
        <v>-0.12072905828201463</v>
      </c>
      <c r="AK49" s="39"/>
      <c r="AL49" s="39"/>
    </row>
    <row r="50" spans="1:46" ht="12.6" hidden="1" customHeight="1">
      <c r="A50" s="33" t="s">
        <v>106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>
        <v>-2.0803458175294054E-2</v>
      </c>
      <c r="O50" s="23">
        <v>-7.4366782416012023E-2</v>
      </c>
      <c r="P50" s="23">
        <v>-5.2549106581035288E-2</v>
      </c>
      <c r="Q50" s="23">
        <v>-8.6791023003319645E-2</v>
      </c>
      <c r="R50" s="23">
        <v>-4.9226062061331621E-2</v>
      </c>
      <c r="S50" s="23">
        <v>-3.4647529663727084E-2</v>
      </c>
      <c r="T50" s="23">
        <v>-4.186105882471558E-2</v>
      </c>
      <c r="U50" s="23">
        <v>-2.6897228993583933E-2</v>
      </c>
      <c r="V50" s="23">
        <v>3.7546208374976908E-2</v>
      </c>
      <c r="W50" s="23">
        <v>0.1375379725160597</v>
      </c>
      <c r="X50" s="23">
        <v>0.28439285560387018</v>
      </c>
      <c r="Y50" s="23">
        <v>0.4128814686986122</v>
      </c>
      <c r="Z50" s="23">
        <v>0.27619365286571607</v>
      </c>
      <c r="AA50" s="23">
        <v>0.10586781372126386</v>
      </c>
      <c r="AB50" s="23">
        <v>-5.8525064849794139E-2</v>
      </c>
      <c r="AC50" s="23">
        <v>-0.16000982435059086</v>
      </c>
      <c r="AD50" s="23">
        <v>-9.6835669316284623E-2</v>
      </c>
      <c r="AE50" s="23">
        <v>-2.0034746901860245E-3</v>
      </c>
      <c r="AF50" s="23">
        <v>0.1110326776577566</v>
      </c>
      <c r="AG50" s="23">
        <v>0.21870749032326464</v>
      </c>
      <c r="AH50" s="23">
        <v>0.18600483813851731</v>
      </c>
      <c r="AI50" s="23">
        <v>0.19719078601189377</v>
      </c>
      <c r="AJ50" s="39">
        <v>0.1761478126381868</v>
      </c>
      <c r="AK50" s="39"/>
      <c r="AL50" s="39"/>
    </row>
    <row r="51" spans="1:46" ht="12.6" hidden="1" customHeight="1">
      <c r="A51" s="33" t="s">
        <v>116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>
        <v>0.11717756854020678</v>
      </c>
      <c r="O51" s="23">
        <v>8.3102168571881352E-2</v>
      </c>
      <c r="P51" s="23">
        <v>3.6084566529962725E-2</v>
      </c>
      <c r="Q51" s="23">
        <v>-8.4007866347609705E-2</v>
      </c>
      <c r="R51" s="23">
        <v>-8.7618229191227859E-2</v>
      </c>
      <c r="S51" s="23">
        <v>-5.2656409804679005E-2</v>
      </c>
      <c r="T51" s="23">
        <v>1.422356695203697E-2</v>
      </c>
      <c r="U51" s="23">
        <v>0.1300989405986448</v>
      </c>
      <c r="V51" s="23">
        <v>0.19630344769324926</v>
      </c>
      <c r="W51" s="23">
        <v>0.29751378823875196</v>
      </c>
      <c r="X51" s="23">
        <v>0.38161771502689823</v>
      </c>
      <c r="Y51" s="23">
        <v>0.21894382935326684</v>
      </c>
      <c r="Z51" s="23">
        <v>4.3099866005378296E-2</v>
      </c>
      <c r="AA51" s="23">
        <v>-0.12384368446592386</v>
      </c>
      <c r="AB51" s="23">
        <v>-0.25042482648710596</v>
      </c>
      <c r="AC51" s="23">
        <v>-0.24894225257135982</v>
      </c>
      <c r="AD51" s="23">
        <v>-5.6816607649738393E-2</v>
      </c>
      <c r="AE51" s="23">
        <v>9.8592408094518191E-2</v>
      </c>
      <c r="AF51" s="23">
        <v>0.14337279244151224</v>
      </c>
      <c r="AG51" s="23">
        <v>9.5038732379448376E-2</v>
      </c>
      <c r="AH51" s="23">
        <v>-0.12562743447655511</v>
      </c>
      <c r="AI51" s="23">
        <v>-0.23681437709126019</v>
      </c>
      <c r="AJ51" s="39">
        <v>-0.21310641005394171</v>
      </c>
      <c r="AK51" s="39"/>
      <c r="AL51" s="39"/>
    </row>
    <row r="52" spans="1:46" ht="12.6" hidden="1" customHeight="1">
      <c r="A52" s="33" t="s">
        <v>107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>
        <v>-1.0903497733643075E-2</v>
      </c>
      <c r="O52" s="23">
        <v>1.0091274455393817E-2</v>
      </c>
      <c r="P52" s="23">
        <v>-7.5668089583221798E-3</v>
      </c>
      <c r="Q52" s="23">
        <v>5.8649649214461697E-3</v>
      </c>
      <c r="R52" s="23">
        <v>2.5228781200903105E-2</v>
      </c>
      <c r="S52" s="23">
        <v>-3.2158679010786395E-3</v>
      </c>
      <c r="T52" s="23">
        <v>1.1626335453097436E-2</v>
      </c>
      <c r="U52" s="23">
        <v>2.1178449720484993E-2</v>
      </c>
      <c r="V52" s="23">
        <v>-1.3907238237439223E-2</v>
      </c>
      <c r="W52" s="23">
        <v>1.601020968916389E-2</v>
      </c>
      <c r="X52" s="23">
        <v>5.7956419809834792E-4</v>
      </c>
      <c r="Y52" s="23">
        <v>-2.2271260518498148E-2</v>
      </c>
      <c r="Z52" s="23">
        <v>-2.3772659614850977E-2</v>
      </c>
      <c r="AA52" s="23">
        <v>-6.5714638825661198E-2</v>
      </c>
      <c r="AB52" s="23">
        <v>-7.4452616960353768E-2</v>
      </c>
      <c r="AC52" s="23">
        <v>-6.9276927199247273E-2</v>
      </c>
      <c r="AD52" s="23">
        <v>1.0273320465626679E-2</v>
      </c>
      <c r="AE52" s="23">
        <v>8.2822686234075293E-2</v>
      </c>
      <c r="AF52" s="23">
        <v>0.12219106816330982</v>
      </c>
      <c r="AG52" s="23">
        <v>0.15487005591238279</v>
      </c>
      <c r="AH52" s="23">
        <v>8.2770255992336894E-2</v>
      </c>
      <c r="AI52" s="23">
        <v>3.2742210709971964E-2</v>
      </c>
      <c r="AJ52" s="39">
        <v>1.6408542506483936E-2</v>
      </c>
      <c r="AK52" s="39"/>
      <c r="AL52" s="39"/>
    </row>
    <row r="54" spans="1:46" ht="12.6" customHeight="1">
      <c r="A54" s="31" t="s">
        <v>117</v>
      </c>
    </row>
    <row r="55" spans="1:46" ht="12.6" customHeight="1">
      <c r="A55" s="62" t="s">
        <v>118</v>
      </c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55">
        <v>8.0919313173757196E-2</v>
      </c>
      <c r="O55" s="55">
        <v>0.1069654945126777</v>
      </c>
      <c r="P55" s="55">
        <v>8.4405554114114129E-2</v>
      </c>
      <c r="Q55" s="55">
        <v>0.11393527739988737</v>
      </c>
      <c r="R55" s="55">
        <v>8.2366995609762739E-2</v>
      </c>
      <c r="S55" s="55">
        <v>5.5180357060758377E-2</v>
      </c>
      <c r="T55" s="55">
        <v>5.3601115539896639E-2</v>
      </c>
      <c r="U55" s="55">
        <v>2.9705618666190274E-3</v>
      </c>
      <c r="V55" s="55">
        <v>2.7723311130798716E-2</v>
      </c>
      <c r="W55" s="55">
        <v>1.4119852424248788E-2</v>
      </c>
      <c r="X55" s="55">
        <v>1.9231726339151182E-3</v>
      </c>
      <c r="Y55" s="55">
        <v>1.47311371282708E-2</v>
      </c>
      <c r="Z55" s="55">
        <v>3.9873062105523202E-2</v>
      </c>
      <c r="AA55" s="55">
        <v>0.10341529121479025</v>
      </c>
      <c r="AB55" s="55">
        <v>0.14084065213573288</v>
      </c>
      <c r="AC55" s="55">
        <v>0.13576779714248707</v>
      </c>
      <c r="AD55" s="55">
        <v>4.1429263114501048E-2</v>
      </c>
      <c r="AE55" s="55">
        <v>-1.3986216762730794E-2</v>
      </c>
      <c r="AF55" s="55">
        <v>-4.018502384267867E-2</v>
      </c>
      <c r="AG55" s="55">
        <v>-1.0390058636232238E-2</v>
      </c>
      <c r="AH55" s="55">
        <v>8.184361248740854E-2</v>
      </c>
      <c r="AI55" s="55">
        <v>0.12588599067959122</v>
      </c>
      <c r="AJ55" s="55">
        <v>0.15948108609380793</v>
      </c>
      <c r="AK55" s="55">
        <v>0.16517629957563779</v>
      </c>
      <c r="AL55" s="55">
        <v>0.19094720302771767</v>
      </c>
      <c r="AM55" s="55">
        <v>0.22112126708310512</v>
      </c>
      <c r="AN55" s="55">
        <v>0.26101463947919484</v>
      </c>
      <c r="AO55" s="55">
        <v>0.30974104691001397</v>
      </c>
      <c r="AP55" s="55">
        <v>0.29049014041985904</v>
      </c>
      <c r="AQ55" s="55">
        <v>0.30342626135530998</v>
      </c>
      <c r="AR55" s="55">
        <v>0.27836216137252551</v>
      </c>
      <c r="AS55" s="55">
        <v>0.23372529814115481</v>
      </c>
      <c r="AT55" s="55">
        <v>0.2117438733187918</v>
      </c>
    </row>
    <row r="56" spans="1:46" ht="12.6" customHeight="1">
      <c r="A56" s="13" t="s">
        <v>119</v>
      </c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39">
        <v>7.100451802839039E-2</v>
      </c>
      <c r="O56" s="39">
        <v>8.3149157238512836E-2</v>
      </c>
      <c r="P56" s="39">
        <v>8.892011469066409E-2</v>
      </c>
      <c r="Q56" s="39">
        <v>9.309798886699E-2</v>
      </c>
      <c r="R56" s="39">
        <v>7.7691498494731781E-2</v>
      </c>
      <c r="S56" s="39">
        <v>7.0841706424416312E-2</v>
      </c>
      <c r="T56" s="39">
        <v>7.063843639691457E-2</v>
      </c>
      <c r="U56" s="39">
        <v>6.5184721336564305E-2</v>
      </c>
      <c r="V56" s="39">
        <v>9.4910401944644701E-2</v>
      </c>
      <c r="W56" s="39">
        <v>0.11257215446757435</v>
      </c>
      <c r="X56" s="39">
        <v>0.1248212334870463</v>
      </c>
      <c r="Y56" s="39">
        <v>0.13221118381845731</v>
      </c>
      <c r="Z56" s="39">
        <v>0.11403794575247971</v>
      </c>
      <c r="AA56" s="39">
        <v>0.10265005691591941</v>
      </c>
      <c r="AB56" s="39">
        <v>9.2724066542115235E-2</v>
      </c>
      <c r="AC56" s="39">
        <v>8.2488834335576119E-2</v>
      </c>
      <c r="AD56" s="39">
        <v>7.1097463720129137E-2</v>
      </c>
      <c r="AE56" s="39">
        <v>6.3361260502860256E-2</v>
      </c>
      <c r="AF56" s="39">
        <v>5.4776174945849736E-2</v>
      </c>
      <c r="AG56" s="39">
        <v>5.8692509085225344E-2</v>
      </c>
      <c r="AH56" s="39">
        <v>7.3529980283759191E-2</v>
      </c>
      <c r="AI56" s="39">
        <v>0.10020938483547912</v>
      </c>
      <c r="AJ56" s="39">
        <v>0.13137276066685494</v>
      </c>
      <c r="AK56" s="39">
        <v>0.16596982615435726</v>
      </c>
      <c r="AL56" s="39">
        <v>0.20613118945586809</v>
      </c>
      <c r="AM56" s="39">
        <v>0.22128335670166888</v>
      </c>
      <c r="AN56" s="39">
        <v>0.24549882454602134</v>
      </c>
      <c r="AO56" s="39">
        <v>0.26077804575081875</v>
      </c>
      <c r="AP56" s="39">
        <v>0.25673997151111039</v>
      </c>
      <c r="AQ56" s="39">
        <v>0.276699998597423</v>
      </c>
      <c r="AR56" s="39">
        <v>0.26512772107247973</v>
      </c>
      <c r="AS56" s="39">
        <v>0.24288181821605687</v>
      </c>
      <c r="AT56" s="39">
        <v>0.21618831101022165</v>
      </c>
    </row>
    <row r="57" spans="1:46" ht="12.6" customHeight="1">
      <c r="A57" s="13" t="s">
        <v>120</v>
      </c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9">
        <v>3.0331058613240789E-2</v>
      </c>
      <c r="O57" s="39">
        <v>5.7493632662468062E-2</v>
      </c>
      <c r="P57" s="39">
        <v>6.2102252784287021E-2</v>
      </c>
      <c r="Q57" s="39">
        <v>7.6505897945600393E-2</v>
      </c>
      <c r="R57" s="39">
        <v>6.1972213698771976E-2</v>
      </c>
      <c r="S57" s="39">
        <v>4.5794272841526006E-2</v>
      </c>
      <c r="T57" s="39">
        <v>4.5660975486986159E-2</v>
      </c>
      <c r="U57" s="39">
        <v>1.4518339302706726E-2</v>
      </c>
      <c r="V57" s="39">
        <v>1.5417677760469787E-2</v>
      </c>
      <c r="W57" s="39">
        <v>-1.5348544041993943E-2</v>
      </c>
      <c r="X57" s="39">
        <v>-4.1792367733838494E-2</v>
      </c>
      <c r="Y57" s="39">
        <v>-5.3552138586521116E-2</v>
      </c>
      <c r="Z57" s="39">
        <v>-4.802927089007062E-2</v>
      </c>
      <c r="AA57" s="39">
        <v>-2.0936554991291646E-2</v>
      </c>
      <c r="AB57" s="39">
        <v>5.2123663019586967E-4</v>
      </c>
      <c r="AC57" s="39">
        <v>1.3981517126874039E-3</v>
      </c>
      <c r="AD57" s="39">
        <v>-2.9162272858280349E-2</v>
      </c>
      <c r="AE57" s="39">
        <v>-5.0826332689651199E-2</v>
      </c>
      <c r="AF57" s="39">
        <v>-6.3349269483649329E-2</v>
      </c>
      <c r="AG57" s="39">
        <v>-4.995306269410902E-2</v>
      </c>
      <c r="AH57" s="39">
        <v>-9.5719923367683282E-3</v>
      </c>
      <c r="AI57" s="39">
        <v>2.1335940130342911E-2</v>
      </c>
      <c r="AJ57" s="39">
        <v>4.3162382336229849E-2</v>
      </c>
      <c r="AK57" s="39">
        <v>4.9612319686663922E-2</v>
      </c>
      <c r="AL57" s="39">
        <v>6.0339368226310634E-2</v>
      </c>
      <c r="AM57" s="39">
        <v>7.1639721434369932E-2</v>
      </c>
      <c r="AN57" s="39">
        <v>8.7947343131761724E-2</v>
      </c>
      <c r="AO57" s="39">
        <v>0.11593907929749295</v>
      </c>
      <c r="AP57" s="39">
        <v>0.10308465678257288</v>
      </c>
      <c r="AQ57" s="39">
        <v>9.1207506580300426E-2</v>
      </c>
      <c r="AR57" s="39">
        <v>6.8700747384155353E-2</v>
      </c>
      <c r="AS57" s="39">
        <v>4.0914517255205597E-2</v>
      </c>
      <c r="AT57" s="39">
        <v>3.4370540428151734E-2</v>
      </c>
    </row>
    <row r="58" spans="1:46" ht="12.6" customHeight="1">
      <c r="A58" s="13" t="s">
        <v>121</v>
      </c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39">
        <v>-2.0453218101875979E-2</v>
      </c>
      <c r="O58" s="39">
        <v>-3.357522170918744E-2</v>
      </c>
      <c r="P58" s="39">
        <v>-6.2374558324076117E-2</v>
      </c>
      <c r="Q58" s="39">
        <v>-5.3360877207992805E-2</v>
      </c>
      <c r="R58" s="39">
        <v>-5.4270512489799159E-2</v>
      </c>
      <c r="S58" s="39">
        <v>-5.7773832456340123E-2</v>
      </c>
      <c r="T58" s="39">
        <v>-5.8885443524254684E-2</v>
      </c>
      <c r="U58" s="39">
        <v>-7.1881657632443113E-2</v>
      </c>
      <c r="V58" s="39">
        <v>-7.5614965409831814E-2</v>
      </c>
      <c r="W58" s="39">
        <v>-7.4282292951788328E-2</v>
      </c>
      <c r="X58" s="39">
        <v>-7.0410329212050579E-2</v>
      </c>
      <c r="Y58" s="39">
        <v>-5.3050427669881529E-2</v>
      </c>
      <c r="Z58" s="39">
        <v>-1.9479339432319977E-2</v>
      </c>
      <c r="AA58" s="39">
        <v>2.2093104090004704E-2</v>
      </c>
      <c r="AB58" s="39">
        <v>4.3489705134529232E-2</v>
      </c>
      <c r="AC58" s="39">
        <v>4.775402997934463E-2</v>
      </c>
      <c r="AD58" s="39">
        <v>1.5073501576384136E-3</v>
      </c>
      <c r="AE58" s="39">
        <v>-2.3085692221099099E-2</v>
      </c>
      <c r="AF58" s="39">
        <v>-2.8484946413082496E-2</v>
      </c>
      <c r="AG58" s="39">
        <v>-1.6104108609814434E-2</v>
      </c>
      <c r="AH58" s="39">
        <v>1.7483545943777799E-2</v>
      </c>
      <c r="AI58" s="39">
        <v>1.9601644956906803E-3</v>
      </c>
      <c r="AJ58" s="39">
        <v>-1.7560008115327392E-2</v>
      </c>
      <c r="AK58" s="39">
        <v>-4.7915683612387482E-2</v>
      </c>
      <c r="AL58" s="39">
        <v>-6.8778328094428021E-2</v>
      </c>
      <c r="AM58" s="39">
        <v>-6.6974413815347383E-2</v>
      </c>
      <c r="AN58" s="39">
        <v>-6.9387395363101914E-2</v>
      </c>
      <c r="AO58" s="39">
        <v>-6.9092961090590196E-2</v>
      </c>
      <c r="AP58" s="39">
        <v>-6.910559812776787E-2</v>
      </c>
      <c r="AQ58" s="39">
        <v>-6.4399890248790309E-2</v>
      </c>
      <c r="AR58" s="39">
        <v>-5.4495887251194093E-2</v>
      </c>
      <c r="AS58" s="39">
        <v>-4.6383910678355809E-2</v>
      </c>
      <c r="AT58" s="39">
        <v>-3.6761429511662037E-2</v>
      </c>
    </row>
    <row r="59" spans="1:46" ht="12.6" customHeight="1">
      <c r="A59" s="13" t="s">
        <v>122</v>
      </c>
      <c r="T59" s="39">
        <v>1.4842343547109671E-2</v>
      </c>
      <c r="U59" s="39">
        <v>1.6170560761306296E-2</v>
      </c>
      <c r="V59" s="39">
        <v>6.2029895826811954E-2</v>
      </c>
      <c r="W59" s="39">
        <v>6.5374687998387859E-2</v>
      </c>
      <c r="X59" s="39">
        <v>9.7081525233902122E-2</v>
      </c>
      <c r="Y59" s="39">
        <v>0.12266216034314259</v>
      </c>
      <c r="Z59" s="39">
        <v>0.11577455583225693</v>
      </c>
      <c r="AA59" s="39">
        <v>7.1321104634077592E-2</v>
      </c>
      <c r="AB59" s="39">
        <v>-6.9350855955396806E-4</v>
      </c>
      <c r="AC59" s="39">
        <v>-4.2176420687409566E-2</v>
      </c>
      <c r="AD59" s="39">
        <v>-4.6910074285675729E-2</v>
      </c>
      <c r="AE59" s="39">
        <v>2.8487960336857965E-2</v>
      </c>
      <c r="AF59" s="39">
        <v>7.8444617831850749E-2</v>
      </c>
      <c r="AG59" s="39">
        <v>9.89369609888755E-2</v>
      </c>
      <c r="AH59" s="39">
        <v>6.9807832161731698E-2</v>
      </c>
      <c r="AI59" s="39">
        <v>-7.6846894575959279E-3</v>
      </c>
      <c r="AJ59" s="39">
        <v>-2.2805689081017433E-2</v>
      </c>
      <c r="AK59" s="39">
        <v>-2.4242159500546645E-2</v>
      </c>
      <c r="AL59" s="39">
        <v>6.8103563298405057E-4</v>
      </c>
      <c r="AM59" s="39">
        <v>1.2749504251362787E-2</v>
      </c>
      <c r="AN59" s="55">
        <v>1.3273834706950538E-4</v>
      </c>
      <c r="AO59" s="39">
        <v>-1.230423061510344E-2</v>
      </c>
      <c r="AP59" s="39">
        <v>-3.7383726557788322E-2</v>
      </c>
      <c r="AQ59" s="39">
        <v>-2.6152984708405436E-2</v>
      </c>
      <c r="AR59" s="39">
        <v>-2.0504621972321613E-2</v>
      </c>
      <c r="AS59" s="39">
        <v>-1.0352653340299556E-2</v>
      </c>
      <c r="AT59" s="39">
        <v>7.4218467341946592E-3</v>
      </c>
    </row>
    <row r="60" spans="1:46" ht="12.6" customHeight="1">
      <c r="K60" s="29"/>
      <c r="O60" s="29"/>
    </row>
    <row r="61" spans="1:46" ht="12.6" customHeight="1">
      <c r="K61" s="29"/>
      <c r="O61" s="29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</row>
    <row r="62" spans="1:46" ht="12.6" customHeight="1">
      <c r="K62" s="29"/>
      <c r="O62" s="29"/>
    </row>
    <row r="63" spans="1:46" ht="12.6" customHeight="1">
      <c r="K63" s="29"/>
      <c r="O63" s="29"/>
    </row>
    <row r="64" spans="1:46" ht="12.6" customHeight="1">
      <c r="K64" s="29"/>
      <c r="O64" s="29"/>
    </row>
    <row r="65" s="29" customFormat="1" ht="12.6" customHeight="1"/>
    <row r="66" s="29" customFormat="1" ht="12.6" customHeight="1"/>
    <row r="67" s="29" customFormat="1" ht="12.6" customHeight="1"/>
  </sheetData>
  <pageMargins left="0.7" right="0.7" top="0.75" bottom="0.75" header="0.3" footer="0.3"/>
  <pageSetup scale="1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8CFD-83D5-4944-83FC-ECC7C9AA6138}">
  <sheetPr codeName="Sheet19">
    <tabColor theme="7" tint="0.59999389629810485"/>
  </sheetPr>
  <dimension ref="A1:E11"/>
  <sheetViews>
    <sheetView workbookViewId="0">
      <selection activeCell="H9" sqref="H9"/>
    </sheetView>
  </sheetViews>
  <sheetFormatPr defaultRowHeight="15"/>
  <cols>
    <col min="1" max="1" width="47.140625" customWidth="1"/>
  </cols>
  <sheetData>
    <row r="1" spans="1:5">
      <c r="A1" s="503"/>
      <c r="B1" s="503"/>
      <c r="C1" s="503"/>
      <c r="D1" s="503"/>
      <c r="E1" s="503"/>
    </row>
    <row r="2" spans="1:5" ht="15.75">
      <c r="A2" s="504" t="s">
        <v>123</v>
      </c>
      <c r="B2" s="505" t="s">
        <v>421</v>
      </c>
      <c r="C2" s="506" t="s">
        <v>495</v>
      </c>
      <c r="D2" s="506" t="s">
        <v>483</v>
      </c>
      <c r="E2" s="507" t="s">
        <v>496</v>
      </c>
    </row>
    <row r="3" spans="1:5" ht="15.75">
      <c r="A3" s="431" t="s">
        <v>82</v>
      </c>
      <c r="B3" s="460">
        <v>2125.11</v>
      </c>
      <c r="C3" s="461">
        <v>2298.04</v>
      </c>
      <c r="D3" s="461">
        <v>2297.9750009506597</v>
      </c>
      <c r="E3" s="462">
        <v>2352.7809999999999</v>
      </c>
    </row>
    <row r="4" spans="1:5" ht="15.75">
      <c r="A4" s="432" t="s">
        <v>125</v>
      </c>
      <c r="B4" s="463">
        <v>1253.123</v>
      </c>
      <c r="C4" s="464">
        <v>1404.37</v>
      </c>
      <c r="D4" s="464">
        <v>1428.7736328814196</v>
      </c>
      <c r="E4" s="465">
        <v>1459.0540000000001</v>
      </c>
    </row>
    <row r="5" spans="1:5" ht="15.75">
      <c r="A5" s="433" t="s">
        <v>103</v>
      </c>
      <c r="B5" s="466">
        <v>1170.4549999999999</v>
      </c>
      <c r="C5" s="467">
        <v>1332.62</v>
      </c>
      <c r="D5" s="467">
        <v>1353.3884797060998</v>
      </c>
      <c r="E5" s="468">
        <v>1380.098</v>
      </c>
    </row>
    <row r="6" spans="1:5" ht="15.75">
      <c r="A6" s="434" t="s">
        <v>83</v>
      </c>
      <c r="B6" s="466">
        <v>1164.9879999999998</v>
      </c>
      <c r="C6" s="467">
        <v>1323.11</v>
      </c>
      <c r="D6" s="467">
        <v>1351.5270222247098</v>
      </c>
      <c r="E6" s="468">
        <v>1378.9769999999999</v>
      </c>
    </row>
    <row r="7" spans="1:5" ht="31.5">
      <c r="A7" s="472" t="s">
        <v>126</v>
      </c>
      <c r="B7" s="466">
        <v>5.4669999999999996</v>
      </c>
      <c r="C7" s="467">
        <v>9.51</v>
      </c>
      <c r="D7" s="467">
        <v>1.8614574813899998</v>
      </c>
      <c r="E7" s="468">
        <v>1.121</v>
      </c>
    </row>
    <row r="8" spans="1:5" ht="15.75">
      <c r="A8" s="435" t="s">
        <v>85</v>
      </c>
      <c r="B8" s="466">
        <v>82.667000000000002</v>
      </c>
      <c r="C8" s="467">
        <v>71.760000000000005</v>
      </c>
      <c r="D8" s="467">
        <v>75.385153175320013</v>
      </c>
      <c r="E8" s="468">
        <v>78.956000000000003</v>
      </c>
    </row>
    <row r="9" spans="1:5" ht="15.75">
      <c r="A9" s="436" t="s">
        <v>89</v>
      </c>
      <c r="B9" s="463">
        <v>871.98699999999997</v>
      </c>
      <c r="C9" s="464">
        <v>893.67</v>
      </c>
      <c r="D9" s="464">
        <v>869.20136806924017</v>
      </c>
      <c r="E9" s="465">
        <v>893.72699999999998</v>
      </c>
    </row>
    <row r="10" spans="1:5" ht="15.75">
      <c r="A10" s="435" t="s">
        <v>86</v>
      </c>
      <c r="B10" s="466">
        <v>82.29</v>
      </c>
      <c r="C10" s="467">
        <v>36.299999999999997</v>
      </c>
      <c r="D10" s="467">
        <v>10.92338827519</v>
      </c>
      <c r="E10" s="468">
        <v>29.550999999999998</v>
      </c>
    </row>
    <row r="11" spans="1:5" ht="15.75">
      <c r="A11" s="437" t="s">
        <v>87</v>
      </c>
      <c r="B11" s="469">
        <v>789.697</v>
      </c>
      <c r="C11" s="470">
        <v>857.37</v>
      </c>
      <c r="D11" s="470">
        <v>858.27797979405011</v>
      </c>
      <c r="E11" s="471">
        <v>864.17600000000004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ED4F-6615-403E-A3C3-E6AE50910E83}">
  <sheetPr>
    <tabColor theme="4"/>
  </sheetPr>
  <dimension ref="A1:AY63"/>
  <sheetViews>
    <sheetView showGridLines="0" zoomScale="110" workbookViewId="0">
      <pane xSplit="1" ySplit="3" topLeftCell="AS4" activePane="bottomRight" state="frozen"/>
      <selection pane="topRight" activeCell="B1" sqref="B1"/>
      <selection pane="bottomLeft" activeCell="A4" sqref="A4"/>
      <selection pane="bottomRight" activeCell="BB9" sqref="BB9"/>
    </sheetView>
  </sheetViews>
  <sheetFormatPr defaultColWidth="9.42578125" defaultRowHeight="15"/>
  <cols>
    <col min="1" max="1" width="28.42578125" style="393" bestFit="1" customWidth="1"/>
    <col min="2" max="19" width="9.42578125" style="393" bestFit="1" customWidth="1"/>
    <col min="20" max="20" width="9.42578125" style="393" customWidth="1"/>
    <col min="21" max="21" width="10.42578125" style="393" customWidth="1"/>
    <col min="22" max="22" width="14.42578125" style="393" bestFit="1" customWidth="1"/>
    <col min="23" max="23" width="11.42578125" style="393" customWidth="1"/>
    <col min="24" max="24" width="10.42578125" style="393" customWidth="1"/>
    <col min="25" max="25" width="12" style="393" bestFit="1" customWidth="1"/>
    <col min="26" max="30" width="9.42578125" style="393" bestFit="1" customWidth="1"/>
    <col min="31" max="16384" width="9.42578125" style="393"/>
  </cols>
  <sheetData>
    <row r="1" spans="1:51">
      <c r="A1" s="389" t="s">
        <v>127</v>
      </c>
      <c r="B1" s="390">
        <v>2013</v>
      </c>
      <c r="C1" s="391"/>
      <c r="D1" s="391"/>
      <c r="E1" s="390"/>
      <c r="F1" s="390">
        <v>2014</v>
      </c>
      <c r="G1" s="391"/>
      <c r="H1" s="391"/>
      <c r="I1" s="391"/>
      <c r="J1" s="390">
        <v>2015</v>
      </c>
      <c r="K1" s="391"/>
      <c r="L1" s="390"/>
      <c r="M1" s="389"/>
      <c r="N1" s="390">
        <v>2016</v>
      </c>
      <c r="O1" s="391"/>
      <c r="P1" s="390"/>
      <c r="Q1" s="390"/>
      <c r="R1" s="390">
        <v>2017</v>
      </c>
      <c r="S1" s="390"/>
      <c r="T1" s="391"/>
      <c r="U1" s="391"/>
      <c r="V1" s="392">
        <v>2018</v>
      </c>
      <c r="W1" s="392"/>
      <c r="X1" s="389"/>
      <c r="Y1" s="389"/>
      <c r="Z1" s="389">
        <v>2019</v>
      </c>
      <c r="AA1" s="389"/>
      <c r="AB1" s="389"/>
      <c r="AC1" s="389"/>
      <c r="AD1" s="389">
        <v>2020</v>
      </c>
      <c r="AE1" s="389"/>
      <c r="AF1" s="389"/>
      <c r="AG1" s="389"/>
      <c r="AH1" s="389">
        <v>2021</v>
      </c>
      <c r="AI1" s="389"/>
      <c r="AJ1" s="389"/>
      <c r="AK1" s="389"/>
      <c r="AL1" s="393">
        <v>2022</v>
      </c>
      <c r="AP1" s="393">
        <v>2023</v>
      </c>
      <c r="AT1" s="393">
        <v>2024</v>
      </c>
      <c r="AX1" s="393">
        <v>2025</v>
      </c>
    </row>
    <row r="2" spans="1:51">
      <c r="A2" s="394" t="s">
        <v>128</v>
      </c>
      <c r="B2" s="395" t="s">
        <v>4</v>
      </c>
      <c r="C2" s="395" t="s">
        <v>1</v>
      </c>
      <c r="D2" s="395" t="s">
        <v>2</v>
      </c>
      <c r="E2" s="395" t="s">
        <v>3</v>
      </c>
      <c r="F2" s="395" t="s">
        <v>4</v>
      </c>
      <c r="G2" s="395" t="s">
        <v>1</v>
      </c>
      <c r="H2" s="395" t="s">
        <v>2</v>
      </c>
      <c r="I2" s="395" t="s">
        <v>3</v>
      </c>
      <c r="J2" s="395" t="s">
        <v>4</v>
      </c>
      <c r="K2" s="395" t="s">
        <v>1</v>
      </c>
      <c r="L2" s="395" t="s">
        <v>2</v>
      </c>
      <c r="M2" s="395" t="s">
        <v>3</v>
      </c>
      <c r="N2" s="395" t="s">
        <v>4</v>
      </c>
      <c r="O2" s="395" t="s">
        <v>1</v>
      </c>
      <c r="P2" s="395" t="s">
        <v>2</v>
      </c>
      <c r="Q2" s="395" t="s">
        <v>3</v>
      </c>
      <c r="R2" s="395" t="s">
        <v>4</v>
      </c>
      <c r="S2" s="395" t="s">
        <v>1</v>
      </c>
      <c r="T2" s="395" t="s">
        <v>2</v>
      </c>
      <c r="U2" s="395" t="s">
        <v>3</v>
      </c>
      <c r="V2" s="395" t="s">
        <v>4</v>
      </c>
      <c r="W2" s="395" t="s">
        <v>1</v>
      </c>
      <c r="X2" s="395" t="s">
        <v>2</v>
      </c>
      <c r="Y2" s="395" t="s">
        <v>3</v>
      </c>
      <c r="Z2" s="395" t="s">
        <v>4</v>
      </c>
      <c r="AA2" s="395" t="s">
        <v>1</v>
      </c>
      <c r="AB2" s="395" t="s">
        <v>2</v>
      </c>
      <c r="AC2" s="395" t="s">
        <v>3</v>
      </c>
      <c r="AD2" s="395" t="s">
        <v>4</v>
      </c>
      <c r="AE2" s="395" t="s">
        <v>1</v>
      </c>
      <c r="AF2" s="396" t="s">
        <v>2</v>
      </c>
      <c r="AG2" s="396" t="s">
        <v>3</v>
      </c>
      <c r="AH2" s="397" t="s">
        <v>4</v>
      </c>
      <c r="AI2" s="397" t="s">
        <v>1</v>
      </c>
      <c r="AJ2" s="397" t="s">
        <v>2</v>
      </c>
      <c r="AK2" s="397" t="s">
        <v>3</v>
      </c>
      <c r="AL2" s="397" t="s">
        <v>4</v>
      </c>
      <c r="AM2" s="397" t="s">
        <v>1</v>
      </c>
      <c r="AN2" s="393" t="s">
        <v>2</v>
      </c>
      <c r="AO2" s="398" t="s">
        <v>3</v>
      </c>
      <c r="AP2" s="398" t="s">
        <v>4</v>
      </c>
      <c r="AQ2" s="398" t="s">
        <v>1</v>
      </c>
      <c r="AR2" s="398" t="s">
        <v>2</v>
      </c>
      <c r="AS2" s="398" t="s">
        <v>3</v>
      </c>
      <c r="AT2" s="393" t="s">
        <v>4</v>
      </c>
      <c r="AU2" s="399" t="s">
        <v>1</v>
      </c>
      <c r="AV2" s="399" t="s">
        <v>2</v>
      </c>
      <c r="AW2" s="399" t="s">
        <v>3</v>
      </c>
      <c r="AX2" s="400" t="s">
        <v>4</v>
      </c>
      <c r="AY2" s="393" t="s">
        <v>491</v>
      </c>
    </row>
    <row r="3" spans="1:51">
      <c r="A3" s="401" t="s">
        <v>129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402"/>
      <c r="W3" s="402"/>
      <c r="X3" s="394"/>
      <c r="Y3" s="394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 t="s">
        <v>130</v>
      </c>
    </row>
    <row r="4" spans="1:51">
      <c r="A4" s="403" t="s">
        <v>131</v>
      </c>
      <c r="B4" s="404">
        <v>-0.26762465381296147</v>
      </c>
      <c r="C4" s="404">
        <v>-0.21337307368175928</v>
      </c>
      <c r="D4" s="404">
        <v>-0.1784724345816677</v>
      </c>
      <c r="E4" s="404">
        <v>0.27379941254511642</v>
      </c>
      <c r="F4" s="404">
        <v>0.323195037649466</v>
      </c>
      <c r="G4" s="404">
        <v>0.28383350171537136</v>
      </c>
      <c r="H4" s="404">
        <v>0.23439891590475698</v>
      </c>
      <c r="I4" s="404">
        <v>0.11198735332591792</v>
      </c>
      <c r="J4" s="404">
        <v>9.6640435642693423E-2</v>
      </c>
      <c r="K4" s="404">
        <v>7.0547682655647606E-2</v>
      </c>
      <c r="L4" s="404">
        <v>9.061323036764414E-2</v>
      </c>
      <c r="M4" s="404">
        <v>5.4413193971374521E-2</v>
      </c>
      <c r="N4" s="405">
        <v>-3.1010583137245886E-2</v>
      </c>
      <c r="O4" s="405">
        <v>-4.74556740288943E-2</v>
      </c>
      <c r="P4" s="404">
        <v>-2.3232598242919261E-2</v>
      </c>
      <c r="Q4" s="404">
        <v>0.11836612463563384</v>
      </c>
      <c r="R4" s="404">
        <v>0.20755400658196196</v>
      </c>
      <c r="S4" s="404">
        <v>0.17629766967689131</v>
      </c>
      <c r="T4" s="404">
        <v>9.639085041124229E-2</v>
      </c>
      <c r="U4" s="404">
        <v>-0.18227853876066497</v>
      </c>
      <c r="V4" s="406">
        <v>-0.19101510241087005</v>
      </c>
      <c r="W4" s="406">
        <v>-0.18506019182709929</v>
      </c>
      <c r="X4" s="365">
        <v>-0.17381355850563843</v>
      </c>
      <c r="Y4" s="365">
        <v>-6.0686718764663521E-2</v>
      </c>
      <c r="Z4" s="394">
        <v>-9.3097716916087092E-2</v>
      </c>
      <c r="AA4" s="394">
        <v>-0.10642352265599282</v>
      </c>
      <c r="AB4" s="394">
        <v>-0.10864189439063114</v>
      </c>
      <c r="AC4" s="394">
        <v>-8.9110418307115802E-2</v>
      </c>
      <c r="AD4" s="394">
        <v>-5.997280935686268E-2</v>
      </c>
      <c r="AE4" s="394">
        <v>1.8979842638695038E-2</v>
      </c>
      <c r="AF4" s="394">
        <v>6.9458457710663044E-2</v>
      </c>
      <c r="AG4" s="394">
        <v>4.3755366547775384E-2</v>
      </c>
      <c r="AH4" s="394">
        <v>4.0133627118802773E-3</v>
      </c>
      <c r="AI4" s="394">
        <v>2.3441100617615888E-2</v>
      </c>
      <c r="AJ4" s="394">
        <v>-6.0520325004263208E-3</v>
      </c>
      <c r="AK4" s="394">
        <v>4.4161351092242264E-2</v>
      </c>
      <c r="AL4" s="394">
        <v>5.6742851377596784E-2</v>
      </c>
      <c r="AM4" s="394">
        <v>5.820842756391287E-3</v>
      </c>
      <c r="AN4" s="365">
        <v>-9.5315566170502044E-3</v>
      </c>
      <c r="AO4" s="365">
        <v>-4.2019361645604207E-2</v>
      </c>
      <c r="AP4" s="365">
        <v>-9.2506928515888001E-2</v>
      </c>
      <c r="AQ4" s="365">
        <v>-0.10444591301850832</v>
      </c>
      <c r="AR4" s="365">
        <v>-0.11071156838182912</v>
      </c>
      <c r="AS4" s="364">
        <v>-6.954597504486168E-2</v>
      </c>
      <c r="AT4" s="365">
        <v>-7.270187162968017E-2</v>
      </c>
      <c r="AU4" s="364">
        <v>-7.2794312040101478E-2</v>
      </c>
      <c r="AV4" s="364">
        <v>-4.5736345691447966E-2</v>
      </c>
      <c r="AW4" s="364">
        <v>-7.3793383628009607E-2</v>
      </c>
      <c r="AX4" s="483">
        <v>-2.2010663627583048E-2</v>
      </c>
      <c r="AY4" s="483">
        <v>-2.3004208237371693E-2</v>
      </c>
    </row>
    <row r="5" spans="1:51">
      <c r="A5" s="403" t="s">
        <v>132</v>
      </c>
      <c r="B5" s="404">
        <v>8.4942447095733592E-2</v>
      </c>
      <c r="C5" s="404">
        <v>-0.1042272923308467</v>
      </c>
      <c r="D5" s="404">
        <v>-0.1412974261351963</v>
      </c>
      <c r="E5" s="404">
        <v>-0.47094822689855448</v>
      </c>
      <c r="F5" s="404">
        <v>-0.49471278646832406</v>
      </c>
      <c r="G5" s="404">
        <v>-0.45334896109249462</v>
      </c>
      <c r="H5" s="404">
        <v>-0.36510424297565708</v>
      </c>
      <c r="I5" s="404">
        <v>-0.29363287502099844</v>
      </c>
      <c r="J5" s="404">
        <v>-0.36251349286182188</v>
      </c>
      <c r="K5" s="404">
        <v>-0.23490842022188158</v>
      </c>
      <c r="L5" s="404">
        <v>-0.26975943693739013</v>
      </c>
      <c r="M5" s="404">
        <v>-0.20213920777306538</v>
      </c>
      <c r="N5" s="405">
        <v>-9.4183239382087322E-2</v>
      </c>
      <c r="O5" s="405">
        <v>-2.2652737338699224E-2</v>
      </c>
      <c r="P5" s="404">
        <v>-4.1738737892285681E-2</v>
      </c>
      <c r="Q5" s="404">
        <v>-4.1949654713221318E-2</v>
      </c>
      <c r="R5" s="404">
        <v>-7.3981228596195395E-2</v>
      </c>
      <c r="S5" s="404">
        <v>-6.8359041107085461E-2</v>
      </c>
      <c r="T5" s="404">
        <v>6.9157097718298421E-2</v>
      </c>
      <c r="U5" s="404">
        <v>0.27368066578805345</v>
      </c>
      <c r="V5" s="406">
        <v>0.29163133113571094</v>
      </c>
      <c r="W5" s="406">
        <v>0.22795796732482929</v>
      </c>
      <c r="X5" s="365">
        <v>0.14664880962138555</v>
      </c>
      <c r="Y5" s="365">
        <v>9.3466567825160107E-2</v>
      </c>
      <c r="Z5" s="394">
        <v>0.15364501709317235</v>
      </c>
      <c r="AA5" s="394">
        <v>0.19162234640236733</v>
      </c>
      <c r="AB5" s="394">
        <v>0.2367472682687026</v>
      </c>
      <c r="AC5" s="394">
        <v>0.13998392965008621</v>
      </c>
      <c r="AD5" s="394">
        <v>8.2445360104954069E-2</v>
      </c>
      <c r="AE5" s="394">
        <v>3.9227294378966909E-2</v>
      </c>
      <c r="AF5" s="394">
        <v>5.3402491379106215E-2</v>
      </c>
      <c r="AG5" s="394">
        <v>0.12386793559307002</v>
      </c>
      <c r="AH5" s="394">
        <v>0.19162503662038893</v>
      </c>
      <c r="AI5" s="394">
        <v>0.15626297088740818</v>
      </c>
      <c r="AJ5" s="394">
        <v>1.3875083938153579E-2</v>
      </c>
      <c r="AK5" s="394">
        <v>-8.2104955182295797E-2</v>
      </c>
      <c r="AL5" s="394">
        <v>-0.22132878936971886</v>
      </c>
      <c r="AM5" s="394">
        <v>-0.20561790757881729</v>
      </c>
      <c r="AN5" s="365">
        <v>-0.13463434035927638</v>
      </c>
      <c r="AO5" s="365">
        <v>-4.7155646360740835E-2</v>
      </c>
      <c r="AP5" s="365">
        <v>0.10270492150232712</v>
      </c>
      <c r="AQ5" s="365">
        <v>0.11811682575142185</v>
      </c>
      <c r="AR5" s="365">
        <v>0.21201203482662975</v>
      </c>
      <c r="AS5" s="364">
        <v>0.21714069383481435</v>
      </c>
      <c r="AT5" s="365">
        <v>0.18854880930209947</v>
      </c>
      <c r="AU5" s="364">
        <v>0.18627930185698227</v>
      </c>
      <c r="AV5" s="364">
        <v>5.4924533039540743E-2</v>
      </c>
      <c r="AW5" s="364">
        <v>-1.0990537073181485E-2</v>
      </c>
      <c r="AX5" s="483">
        <v>-0.12015157417759369</v>
      </c>
      <c r="AY5" s="483">
        <v>-0.12784964647656466</v>
      </c>
    </row>
    <row r="6" spans="1:51">
      <c r="A6" s="394" t="s">
        <v>133</v>
      </c>
      <c r="B6" s="404">
        <v>0.26248235203262671</v>
      </c>
      <c r="C6" s="404">
        <v>0.32485513051279646</v>
      </c>
      <c r="D6" s="404">
        <v>0.49384828049975682</v>
      </c>
      <c r="E6" s="404">
        <v>0.58039286818740066</v>
      </c>
      <c r="F6" s="404">
        <v>0.6596367490146301</v>
      </c>
      <c r="G6" s="404">
        <v>0.55412659878059745</v>
      </c>
      <c r="H6" s="404">
        <v>0.37637098272954117</v>
      </c>
      <c r="I6" s="404">
        <v>0.2956433231221085</v>
      </c>
      <c r="J6" s="404">
        <v>0.22372847455713116</v>
      </c>
      <c r="K6" s="404">
        <v>0.12033097970553261</v>
      </c>
      <c r="L6" s="404">
        <v>9.7405653341193901E-2</v>
      </c>
      <c r="M6" s="404">
        <v>4.5206118408253247E-2</v>
      </c>
      <c r="N6" s="404">
        <v>-0.1317641786646237</v>
      </c>
      <c r="O6" s="404">
        <v>-4.8581184327405359E-2</v>
      </c>
      <c r="P6" s="404">
        <v>-6.3515627090741891E-2</v>
      </c>
      <c r="Q6" s="404">
        <v>0.10677291258140198</v>
      </c>
      <c r="R6" s="404">
        <v>0.29870748777897627</v>
      </c>
      <c r="S6" s="404">
        <v>0.28349239480239036</v>
      </c>
      <c r="T6" s="404">
        <v>0.31133931094359962</v>
      </c>
      <c r="U6" s="404">
        <v>0.16351925928881947</v>
      </c>
      <c r="V6" s="406">
        <v>0.17975512913478245</v>
      </c>
      <c r="W6" s="406">
        <v>0.20174466494679294</v>
      </c>
      <c r="X6" s="365">
        <v>0.20938133638330678</v>
      </c>
      <c r="Y6" s="365">
        <v>0.23115747248720175</v>
      </c>
      <c r="Z6" s="394">
        <v>0.19558882382746862</v>
      </c>
      <c r="AA6" s="394">
        <v>0.13306450983515056</v>
      </c>
      <c r="AB6" s="394">
        <v>7.1518547490923789E-2</v>
      </c>
      <c r="AC6" s="394">
        <v>1.8879066884955383E-2</v>
      </c>
      <c r="AD6" s="394">
        <v>3.5538861635054141E-3</v>
      </c>
      <c r="AE6" s="394">
        <v>-2.0435290284733516E-2</v>
      </c>
      <c r="AF6" s="394">
        <v>-1.8024461446825429E-2</v>
      </c>
      <c r="AG6" s="394">
        <v>-2.2796967278586742E-2</v>
      </c>
      <c r="AH6" s="394">
        <v>1.4757169497814408E-2</v>
      </c>
      <c r="AI6" s="394">
        <v>9.1702632791394123E-2</v>
      </c>
      <c r="AJ6" s="394">
        <v>0.13964157649283954</v>
      </c>
      <c r="AK6" s="394">
        <v>0.16668541497289105</v>
      </c>
      <c r="AL6" s="394">
        <v>0.19742722143240199</v>
      </c>
      <c r="AM6" s="394">
        <v>0.16429564457986343</v>
      </c>
      <c r="AN6" s="365">
        <v>0.12780924640747604</v>
      </c>
      <c r="AO6" s="365">
        <v>9.3913954082827239E-2</v>
      </c>
      <c r="AP6" s="365">
        <v>9.1898478876011408E-2</v>
      </c>
      <c r="AQ6" s="365">
        <v>0.1081624030972321</v>
      </c>
      <c r="AR6" s="365">
        <v>0.12633392340213859</v>
      </c>
      <c r="AS6" s="364">
        <v>0.18584992752476881</v>
      </c>
      <c r="AT6" s="365">
        <v>0.17426821130144154</v>
      </c>
      <c r="AU6" s="364">
        <v>0.24521070356285057</v>
      </c>
      <c r="AV6" s="364">
        <v>0.27130683542489908</v>
      </c>
      <c r="AW6" s="364">
        <v>0.23957161092066553</v>
      </c>
      <c r="AX6" s="483">
        <v>0.26774257563834614</v>
      </c>
      <c r="AY6" s="483">
        <v>0.26821936699845111</v>
      </c>
    </row>
    <row r="7" spans="1:51">
      <c r="A7" s="403" t="s">
        <v>94</v>
      </c>
      <c r="B7" s="404">
        <v>0.11620791042275253</v>
      </c>
      <c r="C7" s="404">
        <v>0.12789653071119991</v>
      </c>
      <c r="D7" s="404">
        <v>1.8074756822948713E-2</v>
      </c>
      <c r="E7" s="404">
        <v>-0.14142789996053304</v>
      </c>
      <c r="F7" s="404">
        <v>-0.12524004474293346</v>
      </c>
      <c r="G7" s="404">
        <v>-0.12174949966188234</v>
      </c>
      <c r="H7" s="404">
        <v>-5.7439546785356357E-2</v>
      </c>
      <c r="I7" s="404">
        <v>1.1024406009852638E-2</v>
      </c>
      <c r="J7" s="404">
        <v>3.7616250147700522E-2</v>
      </c>
      <c r="K7" s="404">
        <v>3.7599472174635107E-2</v>
      </c>
      <c r="L7" s="404">
        <v>6.7948329443379807E-2</v>
      </c>
      <c r="M7" s="404">
        <v>4.7477891813214573E-2</v>
      </c>
      <c r="N7" s="404">
        <v>0.27818236185347994</v>
      </c>
      <c r="O7" s="404">
        <v>0.23287935679397681</v>
      </c>
      <c r="P7" s="404">
        <v>0.29184179102478341</v>
      </c>
      <c r="Q7" s="404">
        <v>2.6735484185568658E-2</v>
      </c>
      <c r="R7" s="404">
        <v>-0.21997606502820896</v>
      </c>
      <c r="S7" s="404">
        <v>-0.18610425488212048</v>
      </c>
      <c r="T7" s="404">
        <v>-0.2004670342401883</v>
      </c>
      <c r="U7" s="404">
        <v>4.9611205839775928E-2</v>
      </c>
      <c r="V7" s="406">
        <v>3.0402457670110149E-2</v>
      </c>
      <c r="W7" s="406">
        <v>4.1612167312457309E-2</v>
      </c>
      <c r="X7" s="365">
        <v>3.2737236668020565E-2</v>
      </c>
      <c r="Y7" s="365">
        <v>-3.6193026036400767E-2</v>
      </c>
      <c r="Z7" s="394">
        <v>-3.0215557611511398E-2</v>
      </c>
      <c r="AA7" s="394">
        <v>-5.1824083799585141E-2</v>
      </c>
      <c r="AB7" s="394">
        <v>-5.9410607575097328E-2</v>
      </c>
      <c r="AC7" s="394">
        <v>2.8797933131071902E-5</v>
      </c>
      <c r="AD7" s="394">
        <v>1.2155575129714333E-2</v>
      </c>
      <c r="AE7" s="394">
        <v>1.7528719546112872E-2</v>
      </c>
      <c r="AF7" s="394">
        <v>-7.2960124374156655E-3</v>
      </c>
      <c r="AG7" s="394">
        <v>1.7711216457597639E-2</v>
      </c>
      <c r="AH7" s="394">
        <v>1.8734031283809769E-2</v>
      </c>
      <c r="AI7" s="394">
        <v>2.4166315205310675E-2</v>
      </c>
      <c r="AJ7" s="394">
        <v>5.4644437723089904E-2</v>
      </c>
      <c r="AK7" s="394">
        <v>9.4373371404961864E-3</v>
      </c>
      <c r="AL7" s="394">
        <v>9.3964935493875187E-3</v>
      </c>
      <c r="AM7" s="394">
        <v>2.2635957663609648E-2</v>
      </c>
      <c r="AN7" s="365">
        <v>2.3897671624037848E-2</v>
      </c>
      <c r="AO7" s="365">
        <v>5.9909536295192939E-2</v>
      </c>
      <c r="AP7" s="365">
        <v>6.5065064716830392E-2</v>
      </c>
      <c r="AQ7" s="365">
        <v>1.7010153044777803E-2</v>
      </c>
      <c r="AR7" s="365">
        <v>-1.8346039932751801E-2</v>
      </c>
      <c r="AS7" s="364">
        <v>-6.5137727584478514E-2</v>
      </c>
      <c r="AT7" s="365">
        <v>-8.1268717226924095E-2</v>
      </c>
      <c r="AU7" s="364">
        <v>-4.0106898802124515E-2</v>
      </c>
      <c r="AV7" s="364">
        <v>-2.1784984360204224E-2</v>
      </c>
      <c r="AW7" s="364">
        <v>-3.0264192982693227E-3</v>
      </c>
      <c r="AX7" s="483">
        <v>-1.6404807911125564E-2</v>
      </c>
      <c r="AY7" s="483">
        <v>-2.8671140832278341E-2</v>
      </c>
    </row>
    <row r="8" spans="1:51">
      <c r="A8" s="403" t="s">
        <v>134</v>
      </c>
      <c r="B8" s="404">
        <v>0.19600805573815139</v>
      </c>
      <c r="C8" s="404">
        <v>0.1351512952113901</v>
      </c>
      <c r="D8" s="404">
        <v>0.1921531766058415</v>
      </c>
      <c r="E8" s="404">
        <v>0.24181615387342964</v>
      </c>
      <c r="F8" s="404">
        <v>0.36287895545283838</v>
      </c>
      <c r="G8" s="404">
        <v>0.26286163974159216</v>
      </c>
      <c r="H8" s="404">
        <v>0.18822610887328445</v>
      </c>
      <c r="I8" s="404">
        <v>0.12502220743688064</v>
      </c>
      <c r="J8" s="404">
        <v>-4.5283325142966759E-3</v>
      </c>
      <c r="K8" s="404">
        <v>-6.4302856860664085E-3</v>
      </c>
      <c r="L8" s="404">
        <v>-1.3792223785172184E-2</v>
      </c>
      <c r="M8" s="404">
        <v>-5.504200358022307E-2</v>
      </c>
      <c r="N8" s="405">
        <v>2.1224360669523042E-2</v>
      </c>
      <c r="O8" s="405">
        <v>0.11418976109897808</v>
      </c>
      <c r="P8" s="404">
        <v>0.16335482779883659</v>
      </c>
      <c r="Q8" s="404">
        <v>0.20992486668938334</v>
      </c>
      <c r="R8" s="404">
        <v>0.21230420073653408</v>
      </c>
      <c r="S8" s="404">
        <v>0.20532676849007567</v>
      </c>
      <c r="T8" s="404">
        <v>0.27638332790577885</v>
      </c>
      <c r="U8" s="404">
        <v>0.30453258975861902</v>
      </c>
      <c r="V8" s="406">
        <v>0.31077381726444125</v>
      </c>
      <c r="W8" s="406">
        <v>0.28625460566578503</v>
      </c>
      <c r="X8" s="365">
        <v>0.21495382547696637</v>
      </c>
      <c r="Y8" s="365">
        <v>0.22782647945291876</v>
      </c>
      <c r="Z8" s="394">
        <v>0.22592056639304234</v>
      </c>
      <c r="AA8" s="394">
        <v>0.16643924978193983</v>
      </c>
      <c r="AB8" s="394">
        <v>0.14021331379389809</v>
      </c>
      <c r="AC8" s="394">
        <v>6.9781376161056938E-2</v>
      </c>
      <c r="AD8" s="394">
        <v>5.0388672735718829E-2</v>
      </c>
      <c r="AE8" s="394">
        <v>6.735997999269859E-2</v>
      </c>
      <c r="AF8" s="394">
        <v>0.10971913328791798</v>
      </c>
      <c r="AG8" s="394">
        <v>0.17505081498023489</v>
      </c>
      <c r="AH8" s="394">
        <v>0.22912960011389333</v>
      </c>
      <c r="AI8" s="394">
        <v>0.29557301950172893</v>
      </c>
      <c r="AJ8" s="394">
        <v>0.20210906565365674</v>
      </c>
      <c r="AK8" s="394">
        <v>0.13817914802333375</v>
      </c>
      <c r="AL8" s="394">
        <v>4.2237776989667297E-2</v>
      </c>
      <c r="AM8" s="394">
        <v>-1.2865462578953001E-2</v>
      </c>
      <c r="AN8" s="365">
        <v>7.5410210551871458E-3</v>
      </c>
      <c r="AO8" s="365">
        <v>6.4648482371675128E-2</v>
      </c>
      <c r="AP8" s="365">
        <v>0.16716153657928104</v>
      </c>
      <c r="AQ8" s="365">
        <v>0.13884346887492352</v>
      </c>
      <c r="AR8" s="365">
        <v>0.20928834991418746</v>
      </c>
      <c r="AS8" s="364">
        <v>0.26830691873024304</v>
      </c>
      <c r="AT8" s="365">
        <v>0.20884643174693679</v>
      </c>
      <c r="AU8" s="364">
        <v>0.31858879457760686</v>
      </c>
      <c r="AV8" s="364">
        <v>0.25871003841278778</v>
      </c>
      <c r="AW8" s="364">
        <v>0.15176127092120512</v>
      </c>
      <c r="AX8" s="483">
        <v>0.10917552992204389</v>
      </c>
      <c r="AY8" s="483">
        <v>8.8694371452236451E-2</v>
      </c>
    </row>
    <row r="9" spans="1:51">
      <c r="A9" s="403"/>
      <c r="B9" s="404"/>
      <c r="C9" s="404"/>
      <c r="D9" s="404"/>
      <c r="E9" s="404"/>
      <c r="F9" s="404"/>
      <c r="G9" s="404"/>
      <c r="H9" s="404"/>
      <c r="I9" s="404"/>
      <c r="J9" s="404"/>
      <c r="K9" s="404"/>
      <c r="L9" s="404"/>
      <c r="M9" s="404"/>
      <c r="N9" s="405"/>
      <c r="O9" s="405"/>
      <c r="P9" s="404"/>
      <c r="Q9" s="404"/>
      <c r="R9" s="404"/>
      <c r="S9" s="404"/>
      <c r="T9" s="404"/>
      <c r="U9" s="404"/>
      <c r="V9" s="406"/>
      <c r="W9" s="406"/>
      <c r="X9" s="365"/>
      <c r="Y9" s="365"/>
      <c r="Z9" s="394"/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65"/>
      <c r="AO9" s="365"/>
      <c r="AP9" s="365"/>
      <c r="AQ9" s="365"/>
      <c r="AR9" s="365"/>
      <c r="AS9" s="364"/>
      <c r="AX9" s="484"/>
      <c r="AY9" s="484"/>
    </row>
    <row r="10" spans="1:51">
      <c r="A10" s="401" t="s">
        <v>114</v>
      </c>
      <c r="B10" s="394"/>
      <c r="C10" s="394"/>
      <c r="D10" s="394"/>
      <c r="E10" s="394"/>
      <c r="F10" s="394"/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394"/>
      <c r="Y10" s="394"/>
      <c r="Z10" s="394"/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U10" s="364"/>
      <c r="AV10" s="364"/>
      <c r="AW10" s="364"/>
      <c r="AX10" s="483"/>
      <c r="AY10" s="483"/>
    </row>
    <row r="11" spans="1:51">
      <c r="A11" s="394" t="s">
        <v>135</v>
      </c>
      <c r="B11" s="404">
        <v>-7.4240223704283943E-3</v>
      </c>
      <c r="C11" s="404">
        <v>7.0650357960051705E-3</v>
      </c>
      <c r="D11" s="404">
        <v>3.7384417637802446E-2</v>
      </c>
      <c r="E11" s="404">
        <v>1.5129568062516131E-2</v>
      </c>
      <c r="F11" s="404">
        <v>2.8036375904655565E-2</v>
      </c>
      <c r="G11" s="404">
        <v>2.1127232836759727E-2</v>
      </c>
      <c r="H11" s="404">
        <v>1.4445819805795023E-2</v>
      </c>
      <c r="I11" s="404">
        <v>4.9187824395326714E-2</v>
      </c>
      <c r="J11" s="404">
        <v>5.8149450756613845E-3</v>
      </c>
      <c r="K11" s="404">
        <v>-3.9552350968314878E-3</v>
      </c>
      <c r="L11" s="404">
        <v>-2.1963533488949531E-2</v>
      </c>
      <c r="M11" s="404">
        <v>-4.3003173507137213E-2</v>
      </c>
      <c r="N11" s="404">
        <v>-1.3085403390240499E-2</v>
      </c>
      <c r="O11" s="404">
        <v>2.2753331140610202E-2</v>
      </c>
      <c r="P11" s="404">
        <v>3.8746254906720866E-2</v>
      </c>
      <c r="Q11" s="404">
        <v>4.4726607966744061E-2</v>
      </c>
      <c r="R11" s="404">
        <v>3.6101986028051106E-2</v>
      </c>
      <c r="S11" s="404">
        <v>1.2349917832444716E-3</v>
      </c>
      <c r="T11" s="404">
        <v>4.2629080602187189E-2</v>
      </c>
      <c r="U11" s="404">
        <v>3.7022183516071422E-2</v>
      </c>
      <c r="V11" s="406">
        <v>4.909079300864537E-2</v>
      </c>
      <c r="W11" s="406">
        <v>6.8673976928201305E-2</v>
      </c>
      <c r="X11" s="406">
        <v>2.4027060981557734E-2</v>
      </c>
      <c r="Y11" s="406">
        <v>2.4376893062503364E-2</v>
      </c>
      <c r="Z11" s="394">
        <v>3.9628775339373735E-3</v>
      </c>
      <c r="AA11" s="394">
        <v>1.2906543221504476E-3</v>
      </c>
      <c r="AB11" s="394">
        <v>3.6180083541029431E-2</v>
      </c>
      <c r="AC11" s="394">
        <v>2.9899593477879121E-3</v>
      </c>
      <c r="AD11" s="394">
        <v>2.9980181284826379E-2</v>
      </c>
      <c r="AE11" s="394">
        <v>5.3024493965183666E-3</v>
      </c>
      <c r="AF11" s="394">
        <v>-3.9709060895926497E-2</v>
      </c>
      <c r="AG11" s="394">
        <v>-1.6493285317669026E-2</v>
      </c>
      <c r="AH11" s="394">
        <v>-1.5181514680494782E-2</v>
      </c>
      <c r="AI11" s="394">
        <v>5.5994811202424548E-3</v>
      </c>
      <c r="AJ11" s="394">
        <v>1.7892759122645789E-3</v>
      </c>
      <c r="AK11" s="394">
        <v>1.4195009250043505E-2</v>
      </c>
      <c r="AL11" s="394">
        <v>1.967504997380079E-2</v>
      </c>
      <c r="AM11" s="394">
        <v>2.6250041910859372E-2</v>
      </c>
      <c r="AN11" s="365">
        <v>7.1034290669572425E-2</v>
      </c>
      <c r="AO11" s="365">
        <v>9.3391156313428522E-2</v>
      </c>
      <c r="AP11" s="365">
        <v>8.766610313829587E-2</v>
      </c>
      <c r="AQ11" s="365">
        <v>1.3013405486954559E-2</v>
      </c>
      <c r="AR11" s="365">
        <v>3.5320468420597252E-2</v>
      </c>
      <c r="AS11" s="364">
        <v>2.360239310402493E-2</v>
      </c>
      <c r="AT11" s="365">
        <v>-4.3363187328579796E-3</v>
      </c>
      <c r="AU11" s="364">
        <v>5.8375876276380141E-2</v>
      </c>
      <c r="AV11" s="364">
        <v>-1.2481716034052405E-2</v>
      </c>
      <c r="AW11" s="364">
        <v>-2.4370979880013331E-2</v>
      </c>
      <c r="AX11" s="483">
        <v>-1.9311603481016782E-2</v>
      </c>
      <c r="AY11" s="483">
        <v>-2.6532929443875978E-2</v>
      </c>
    </row>
    <row r="12" spans="1:51">
      <c r="A12" s="394" t="s">
        <v>136</v>
      </c>
      <c r="B12" s="404">
        <v>0.11767354926859436</v>
      </c>
      <c r="C12" s="404">
        <v>0.12209923528858072</v>
      </c>
      <c r="D12" s="404">
        <v>0.14096855345328335</v>
      </c>
      <c r="E12" s="404">
        <v>0.18739453939388839</v>
      </c>
      <c r="F12" s="404">
        <v>0.20353613814841623</v>
      </c>
      <c r="G12" s="404">
        <v>0.21899126016579934</v>
      </c>
      <c r="H12" s="404">
        <v>0.13374617712974093</v>
      </c>
      <c r="I12" s="404">
        <v>5.2798373533282053E-2</v>
      </c>
      <c r="J12" s="404">
        <v>3.5199013294525354E-4</v>
      </c>
      <c r="K12" s="404">
        <v>-3.9515384293809644E-2</v>
      </c>
      <c r="L12" s="404">
        <v>-3.4942555099856162E-3</v>
      </c>
      <c r="M12" s="404">
        <v>2.2337544863888998E-3</v>
      </c>
      <c r="N12" s="405">
        <v>2.8244183391987639E-2</v>
      </c>
      <c r="O12" s="405">
        <v>3.364881850865286E-2</v>
      </c>
      <c r="P12" s="404">
        <v>4.8844433819470345E-2</v>
      </c>
      <c r="Q12" s="404">
        <v>3.5415824040254444E-2</v>
      </c>
      <c r="R12" s="404">
        <v>9.8582978596580023E-2</v>
      </c>
      <c r="S12" s="404">
        <v>0.13422474630723866</v>
      </c>
      <c r="T12" s="404">
        <v>0.15227368340696551</v>
      </c>
      <c r="U12" s="404">
        <v>0.23292954249708037</v>
      </c>
      <c r="V12" s="406">
        <v>0.19493608220879707</v>
      </c>
      <c r="W12" s="406">
        <v>0.15763414437833848</v>
      </c>
      <c r="X12" s="406">
        <v>0.14136300994632942</v>
      </c>
      <c r="Y12" s="406">
        <v>9.6737311326174857E-2</v>
      </c>
      <c r="Z12" s="394">
        <v>0.14274220575268498</v>
      </c>
      <c r="AA12" s="394">
        <v>9.6782283269773894E-2</v>
      </c>
      <c r="AB12" s="394">
        <v>7.0758655342645818E-2</v>
      </c>
      <c r="AC12" s="394">
        <v>4.9466466194061018E-2</v>
      </c>
      <c r="AD12" s="394">
        <v>-2.1692904424484707E-2</v>
      </c>
      <c r="AE12" s="394">
        <v>5.8228651165337948E-3</v>
      </c>
      <c r="AF12" s="394">
        <v>4.22185297500468E-2</v>
      </c>
      <c r="AG12" s="394">
        <v>0.10937083538982331</v>
      </c>
      <c r="AH12" s="394">
        <v>0.16890524704176271</v>
      </c>
      <c r="AI12" s="394">
        <v>0.18214453974717443</v>
      </c>
      <c r="AJ12" s="394">
        <v>0.15488992484191411</v>
      </c>
      <c r="AK12" s="394">
        <v>6.0612966901459162E-2</v>
      </c>
      <c r="AL12" s="394">
        <v>-2.6169918434324587E-2</v>
      </c>
      <c r="AM12" s="394">
        <v>-4.8014665198123425E-2</v>
      </c>
      <c r="AN12" s="394">
        <v>-0.1004223554226458</v>
      </c>
      <c r="AO12" s="365">
        <v>-8.7277472273784809E-2</v>
      </c>
      <c r="AP12" s="365">
        <v>-2.3055499242863278E-2</v>
      </c>
      <c r="AQ12" s="365">
        <v>2.1378206068238269E-2</v>
      </c>
      <c r="AR12" s="365">
        <v>8.4161012977864547E-2</v>
      </c>
      <c r="AS12" s="364">
        <v>0.15231789387672784</v>
      </c>
      <c r="AT12" s="365">
        <v>0.16341448978274861</v>
      </c>
      <c r="AU12" s="364">
        <v>0.16701858193252081</v>
      </c>
      <c r="AV12" s="364">
        <v>0.1731619998786639</v>
      </c>
      <c r="AW12" s="364">
        <v>0.13117197252830137</v>
      </c>
      <c r="AX12" s="483">
        <v>0.10669342764043582</v>
      </c>
      <c r="AY12" s="483">
        <v>8.6033913236027007E-2</v>
      </c>
    </row>
    <row r="13" spans="1:51">
      <c r="A13" s="394" t="s">
        <v>137</v>
      </c>
      <c r="B13" s="404">
        <v>1.0889997537040176E-2</v>
      </c>
      <c r="C13" s="404">
        <v>4.1458882179173956E-2</v>
      </c>
      <c r="D13" s="404">
        <v>4.3586374395897645E-2</v>
      </c>
      <c r="E13" s="404">
        <v>3.6690355120943798E-2</v>
      </c>
      <c r="F13" s="404">
        <v>1.1094053262135342E-2</v>
      </c>
      <c r="G13" s="404">
        <v>-1.691979082200374E-2</v>
      </c>
      <c r="H13" s="404">
        <v>-1.3667495754738275E-2</v>
      </c>
      <c r="I13" s="404">
        <v>-2.0478215393623937E-2</v>
      </c>
      <c r="J13" s="404">
        <v>-1.3271059870028318E-2</v>
      </c>
      <c r="K13" s="404">
        <v>-5.6813368598770146E-3</v>
      </c>
      <c r="L13" s="404">
        <v>-9.3282682753551439E-3</v>
      </c>
      <c r="M13" s="404">
        <v>-8.4988724122220839E-3</v>
      </c>
      <c r="N13" s="405">
        <v>1.02570034924133E-2</v>
      </c>
      <c r="O13" s="405">
        <v>1.8607973979503208E-2</v>
      </c>
      <c r="P13" s="404">
        <v>2.5029448996594133E-2</v>
      </c>
      <c r="Q13" s="404">
        <v>3.5651697323683423E-2</v>
      </c>
      <c r="R13" s="404">
        <v>4.1104395923274147E-2</v>
      </c>
      <c r="S13" s="404">
        <v>5.7047580203324733E-2</v>
      </c>
      <c r="T13" s="404">
        <v>6.310800972474355E-2</v>
      </c>
      <c r="U13" s="404">
        <v>5.1768182864936188E-2</v>
      </c>
      <c r="V13" s="406">
        <v>5.1290943994325246E-2</v>
      </c>
      <c r="W13" s="406">
        <v>4.8364157840763179E-2</v>
      </c>
      <c r="X13" s="406">
        <v>3.9831817998242286E-2</v>
      </c>
      <c r="Y13" s="406">
        <v>7.2264095520238394E-2</v>
      </c>
      <c r="Z13" s="394">
        <v>5.3308339980449607E-2</v>
      </c>
      <c r="AA13" s="394">
        <v>4.2731152752420114E-2</v>
      </c>
      <c r="AB13" s="394">
        <v>2.4865445792069233E-2</v>
      </c>
      <c r="AC13" s="394">
        <v>-3.6351308180031625E-3</v>
      </c>
      <c r="AD13" s="394">
        <v>-8.2475264725284259E-3</v>
      </c>
      <c r="AE13" s="394">
        <v>-2.8041649492233294E-2</v>
      </c>
      <c r="AF13" s="394">
        <v>-1.6666926710618753E-2</v>
      </c>
      <c r="AG13" s="394">
        <v>7.4212459177777131E-3</v>
      </c>
      <c r="AH13" s="394">
        <v>3.383435901507343E-2</v>
      </c>
      <c r="AI13" s="394">
        <v>0.10188037892501403</v>
      </c>
      <c r="AJ13" s="394">
        <v>8.5677617590687247E-2</v>
      </c>
      <c r="AK13" s="394">
        <v>8.9899992796151726E-2</v>
      </c>
      <c r="AL13" s="394">
        <v>5.575919244888617E-2</v>
      </c>
      <c r="AM13" s="394">
        <v>7.6565680947955263E-3</v>
      </c>
      <c r="AN13" s="394">
        <v>2.2683687378199303E-2</v>
      </c>
      <c r="AO13" s="365">
        <v>2.5486610323019181E-2</v>
      </c>
      <c r="AP13" s="365">
        <v>3.7864203428987463E-2</v>
      </c>
      <c r="AQ13" s="365">
        <v>7.7851626204217261E-2</v>
      </c>
      <c r="AR13" s="365">
        <v>6.9326536778652734E-2</v>
      </c>
      <c r="AS13" s="364">
        <v>8.6885349750367755E-2</v>
      </c>
      <c r="AT13" s="365">
        <v>9.4938391549552664E-2</v>
      </c>
      <c r="AU13" s="364">
        <v>0.10519491506773988</v>
      </c>
      <c r="AV13" s="364">
        <v>0.11302616706656538</v>
      </c>
      <c r="AW13" s="364">
        <v>4.6827330983382105E-2</v>
      </c>
      <c r="AX13" s="483">
        <v>6.951384998961925E-3</v>
      </c>
      <c r="AY13" s="483">
        <v>5.8264741725413223E-3</v>
      </c>
    </row>
    <row r="14" spans="1:51">
      <c r="A14" s="394" t="s">
        <v>138</v>
      </c>
      <c r="B14" s="404">
        <v>6.9202800538570419E-2</v>
      </c>
      <c r="C14" s="404">
        <v>-2.6548918940159399E-2</v>
      </c>
      <c r="D14" s="404">
        <v>-3.6213046955982382E-2</v>
      </c>
      <c r="E14" s="404">
        <v>5.4040448857331615E-3</v>
      </c>
      <c r="F14" s="404">
        <v>0.11101127650517274</v>
      </c>
      <c r="G14" s="404">
        <v>4.3273077659413212E-2</v>
      </c>
      <c r="H14" s="404">
        <v>6.0934293378715872E-2</v>
      </c>
      <c r="I14" s="404">
        <v>5.2271275164809665E-2</v>
      </c>
      <c r="J14" s="404">
        <v>1.8586572548411784E-2</v>
      </c>
      <c r="K14" s="404">
        <v>5.6639332308756375E-2</v>
      </c>
      <c r="L14" s="404">
        <v>3.3781690080806386E-2</v>
      </c>
      <c r="M14" s="404">
        <v>-1.956796294697727E-3</v>
      </c>
      <c r="N14" s="405">
        <v>-7.850781382579013E-3</v>
      </c>
      <c r="O14" s="405">
        <v>2.6101585246755196E-2</v>
      </c>
      <c r="P14" s="404">
        <v>3.4795527134678574E-2</v>
      </c>
      <c r="Q14" s="404">
        <v>8.377758614816215E-2</v>
      </c>
      <c r="R14" s="404">
        <v>2.4102818318187526E-2</v>
      </c>
      <c r="S14" s="404">
        <v>3.9362138984270212E-3</v>
      </c>
      <c r="T14" s="404">
        <v>1.3994606521620752E-2</v>
      </c>
      <c r="U14" s="404">
        <v>-2.1205269062539389E-2</v>
      </c>
      <c r="V14" s="406">
        <v>1.3525078685259971E-2</v>
      </c>
      <c r="W14" s="406">
        <v>1.2990203383283943E-2</v>
      </c>
      <c r="X14" s="406">
        <v>7.3445649282284919E-3</v>
      </c>
      <c r="Y14" s="406">
        <v>3.0743435228336988E-2</v>
      </c>
      <c r="Z14" s="394">
        <v>2.387575488813656E-2</v>
      </c>
      <c r="AA14" s="394">
        <v>2.502753900866185E-2</v>
      </c>
      <c r="AB14" s="394">
        <v>1.2001554643150187E-2</v>
      </c>
      <c r="AC14" s="394">
        <v>2.383568392653454E-2</v>
      </c>
      <c r="AD14" s="394">
        <v>4.0068810967150127E-2</v>
      </c>
      <c r="AE14" s="394">
        <v>7.0267507701659571E-2</v>
      </c>
      <c r="AF14" s="394">
        <v>0.10696278093092064</v>
      </c>
      <c r="AG14" s="394">
        <v>5.5583018896831468E-2</v>
      </c>
      <c r="AH14" s="394">
        <v>3.3432294170159367E-2</v>
      </c>
      <c r="AI14" s="394">
        <v>-2.9431514876228707E-3</v>
      </c>
      <c r="AJ14" s="394">
        <v>-4.4950860435174864E-2</v>
      </c>
      <c r="AK14" s="394">
        <v>-3.0369490987909281E-2</v>
      </c>
      <c r="AL14" s="394">
        <v>-6.5489398450679871E-3</v>
      </c>
      <c r="AM14" s="394">
        <v>5.7776694683318612E-3</v>
      </c>
      <c r="AN14" s="394">
        <v>1.6599218753104699E-2</v>
      </c>
      <c r="AO14" s="365">
        <v>3.3623318919252139E-2</v>
      </c>
      <c r="AP14" s="365">
        <v>6.3161697073753811E-2</v>
      </c>
      <c r="AQ14" s="365">
        <v>2.424334284564084E-2</v>
      </c>
      <c r="AR14" s="365">
        <v>1.6437168827117054E-2</v>
      </c>
      <c r="AS14" s="364">
        <v>2.9941681250743647E-3</v>
      </c>
      <c r="AT14" s="365">
        <v>-4.7109704431641232E-2</v>
      </c>
      <c r="AU14" s="364">
        <v>-1.8907767372180879E-2</v>
      </c>
      <c r="AV14" s="364">
        <v>-1.8718912977231467E-2</v>
      </c>
      <c r="AW14" s="364">
        <v>-3.7908200161283572E-3</v>
      </c>
      <c r="AX14" s="483">
        <v>1.2476274041463526E-2</v>
      </c>
      <c r="AY14" s="483">
        <v>2.293423792691535E-2</v>
      </c>
    </row>
    <row r="15" spans="1:51">
      <c r="A15" s="394" t="s">
        <v>139</v>
      </c>
      <c r="B15" s="404">
        <v>5.66573076437492E-3</v>
      </c>
      <c r="C15" s="404">
        <v>-8.9229391122101504E-3</v>
      </c>
      <c r="D15" s="404">
        <v>6.4268780748404676E-3</v>
      </c>
      <c r="E15" s="404">
        <v>-2.8023535896518478E-3</v>
      </c>
      <c r="F15" s="404">
        <v>9.201111632458547E-3</v>
      </c>
      <c r="G15" s="404">
        <v>-3.6101400983766102E-3</v>
      </c>
      <c r="H15" s="404">
        <v>-7.2326856862291889E-3</v>
      </c>
      <c r="I15" s="404">
        <v>-8.7570502629138545E-3</v>
      </c>
      <c r="J15" s="404">
        <v>-1.6010780401286898E-2</v>
      </c>
      <c r="K15" s="404">
        <v>-1.3917661744304442E-2</v>
      </c>
      <c r="L15" s="404">
        <v>-1.278785659168832E-2</v>
      </c>
      <c r="M15" s="404">
        <v>-3.8169158525550029E-3</v>
      </c>
      <c r="N15" s="405">
        <v>3.6593585579414744E-3</v>
      </c>
      <c r="O15" s="405">
        <v>1.3078052223456708E-2</v>
      </c>
      <c r="P15" s="404">
        <v>1.5939162941372556E-2</v>
      </c>
      <c r="Q15" s="404">
        <v>1.0370040385120016E-2</v>
      </c>
      <c r="R15" s="404">
        <v>1.2412021870441121E-2</v>
      </c>
      <c r="S15" s="404">
        <v>8.8832362978407235E-3</v>
      </c>
      <c r="T15" s="404">
        <v>4.4148447498386202E-3</v>
      </c>
      <c r="U15" s="404">
        <v>4.0179499430705251E-3</v>
      </c>
      <c r="V15" s="406">
        <v>1.9309193674135676E-3</v>
      </c>
      <c r="W15" s="406">
        <v>-1.4078768648019603E-3</v>
      </c>
      <c r="X15" s="406">
        <v>2.3873716226083764E-3</v>
      </c>
      <c r="Y15" s="406">
        <v>3.7047443156650768E-3</v>
      </c>
      <c r="Z15" s="394">
        <v>2.0313882378337781E-3</v>
      </c>
      <c r="AA15" s="394">
        <v>6.0762042893365207E-4</v>
      </c>
      <c r="AB15" s="394">
        <v>-3.5924255249965512E-3</v>
      </c>
      <c r="AC15" s="394">
        <v>-2.8756024893233189E-3</v>
      </c>
      <c r="AD15" s="394">
        <v>-1.9265493136518402E-3</v>
      </c>
      <c r="AE15" s="394">
        <v>1.9493935565627323E-3</v>
      </c>
      <c r="AF15" s="394">
        <v>4.7351521311061271E-3</v>
      </c>
      <c r="AG15" s="394">
        <v>6.6557364330928764E-3</v>
      </c>
      <c r="AH15" s="394">
        <v>8.139214567392342E-3</v>
      </c>
      <c r="AI15" s="394">
        <v>8.8917711969207572E-3</v>
      </c>
      <c r="AJ15" s="394">
        <v>4.703107743965494E-3</v>
      </c>
      <c r="AK15" s="394">
        <v>3.8406700635885025E-3</v>
      </c>
      <c r="AL15" s="394">
        <v>-4.7760715362684834E-4</v>
      </c>
      <c r="AM15" s="394">
        <v>-4.5350768548162949E-3</v>
      </c>
      <c r="AN15" s="394">
        <v>-2.3538203230433247E-3</v>
      </c>
      <c r="AO15" s="365">
        <v>-5.7513091023979985E-4</v>
      </c>
      <c r="AP15" s="365">
        <v>1.5250284086160981E-3</v>
      </c>
      <c r="AQ15" s="365">
        <v>2.3568882698725992E-3</v>
      </c>
      <c r="AR15" s="365">
        <v>4.0431629099557482E-3</v>
      </c>
      <c r="AS15" s="364">
        <v>2.5071138740481941E-3</v>
      </c>
      <c r="AT15" s="365">
        <v>1.9395768113273321E-3</v>
      </c>
      <c r="AU15" s="364">
        <v>6.9071886731468992E-3</v>
      </c>
      <c r="AV15" s="364">
        <v>3.7225004788423756E-3</v>
      </c>
      <c r="AW15" s="364">
        <v>1.9237673056633224E-3</v>
      </c>
      <c r="AX15" s="483">
        <v>2.3660467221994744E-3</v>
      </c>
      <c r="AY15" s="483">
        <v>4.3267556062874892E-4</v>
      </c>
    </row>
    <row r="16" spans="1:51">
      <c r="A16" s="394" t="s">
        <v>134</v>
      </c>
      <c r="B16" s="404">
        <v>0.19600805573815136</v>
      </c>
      <c r="C16" s="404">
        <v>0.13515129521139002</v>
      </c>
      <c r="D16" s="404">
        <v>0.19215317660584152</v>
      </c>
      <c r="E16" s="404">
        <v>0.24181615387342958</v>
      </c>
      <c r="F16" s="404">
        <v>0.36287895545283844</v>
      </c>
      <c r="G16" s="404">
        <v>0.26286163974159216</v>
      </c>
      <c r="H16" s="404">
        <v>0.18822610887328439</v>
      </c>
      <c r="I16" s="404">
        <v>0.12502220743688075</v>
      </c>
      <c r="J16" s="404">
        <v>-4.5283325142966291E-3</v>
      </c>
      <c r="K16" s="404">
        <v>-6.4302856860664059E-3</v>
      </c>
      <c r="L16" s="404">
        <v>-1.3792223785172197E-2</v>
      </c>
      <c r="M16" s="404">
        <v>-5.5042003580223049E-2</v>
      </c>
      <c r="N16" s="405">
        <v>2.1224360669523046E-2</v>
      </c>
      <c r="O16" s="405">
        <v>0.11418976109897816</v>
      </c>
      <c r="P16" s="404">
        <v>0.16335482779883659</v>
      </c>
      <c r="Q16" s="404">
        <v>0.20994175586396402</v>
      </c>
      <c r="R16" s="404">
        <v>0.21230420073653414</v>
      </c>
      <c r="S16" s="404">
        <v>0.2053267684900757</v>
      </c>
      <c r="T16" s="404">
        <v>0.27642022500535557</v>
      </c>
      <c r="U16" s="404">
        <v>0.30453258975861908</v>
      </c>
      <c r="V16" s="406">
        <v>0.3107738172644412</v>
      </c>
      <c r="W16" s="406">
        <v>0.28625460566578509</v>
      </c>
      <c r="X16" s="406">
        <v>0.21495382547696626</v>
      </c>
      <c r="Y16" s="406">
        <v>0.22782647945291881</v>
      </c>
      <c r="Z16" s="394">
        <v>0.22592056639304237</v>
      </c>
      <c r="AA16" s="394">
        <v>0.1664392497819398</v>
      </c>
      <c r="AB16" s="394">
        <v>0.14021331379389812</v>
      </c>
      <c r="AC16" s="394">
        <v>6.9781376161056841E-2</v>
      </c>
      <c r="AD16" s="394">
        <v>3.8182012041311664E-2</v>
      </c>
      <c r="AE16" s="394">
        <v>5.5300566279041119E-2</v>
      </c>
      <c r="AF16" s="394">
        <v>9.7540475205528221E-2</v>
      </c>
      <c r="AG16" s="394">
        <v>0.16253755131985634</v>
      </c>
      <c r="AH16" s="394">
        <v>0.22912960011389338</v>
      </c>
      <c r="AI16" s="394">
        <v>0.29557301950172898</v>
      </c>
      <c r="AJ16" s="394">
        <v>0.20210906565365683</v>
      </c>
      <c r="AK16" s="394">
        <v>0.13817914802333386</v>
      </c>
      <c r="AL16" s="394">
        <v>4.2237776989667353E-2</v>
      </c>
      <c r="AM16" s="394">
        <v>-1.2865462578953046E-2</v>
      </c>
      <c r="AN16" s="394">
        <v>7.5410210551871693E-3</v>
      </c>
      <c r="AO16" s="365">
        <v>6.4648482371675087E-2</v>
      </c>
      <c r="AP16" s="365">
        <v>0.16716153657928104</v>
      </c>
      <c r="AQ16" s="365">
        <v>0.13884346887492352</v>
      </c>
      <c r="AR16" s="365">
        <v>0.20928834991418746</v>
      </c>
      <c r="AS16" s="364">
        <v>0.26830691873024304</v>
      </c>
      <c r="AT16" s="365">
        <v>0.20884643174693679</v>
      </c>
      <c r="AU16" s="364">
        <v>0.31858879457760686</v>
      </c>
      <c r="AV16" s="364">
        <v>0.25871003841278778</v>
      </c>
      <c r="AW16" s="364">
        <v>0.15176127092120512</v>
      </c>
      <c r="AX16" s="483">
        <v>0.10917552992204389</v>
      </c>
      <c r="AY16" s="483">
        <v>8.8694371452236451E-2</v>
      </c>
    </row>
    <row r="17" spans="1:51">
      <c r="A17" s="394"/>
      <c r="B17" s="407"/>
      <c r="C17" s="407"/>
      <c r="D17" s="407"/>
      <c r="E17" s="407"/>
      <c r="F17" s="407"/>
      <c r="G17" s="407"/>
      <c r="H17" s="407"/>
      <c r="I17" s="407"/>
      <c r="J17" s="407"/>
      <c r="K17" s="407"/>
      <c r="L17" s="407"/>
      <c r="M17" s="407"/>
      <c r="N17" s="407"/>
      <c r="O17" s="407"/>
      <c r="P17" s="407"/>
      <c r="Q17" s="407"/>
      <c r="R17" s="407"/>
      <c r="S17" s="407"/>
      <c r="T17" s="407"/>
      <c r="U17" s="407"/>
      <c r="V17" s="408"/>
      <c r="W17" s="408"/>
      <c r="X17" s="408"/>
      <c r="Y17" s="408"/>
      <c r="Z17" s="394"/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X17" s="484"/>
      <c r="AY17" s="484"/>
    </row>
    <row r="18" spans="1:51">
      <c r="A18" s="401" t="s">
        <v>140</v>
      </c>
      <c r="B18" s="394"/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394"/>
      <c r="Y18" s="394"/>
      <c r="Z18" s="394"/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X18" s="484"/>
      <c r="AY18" s="484"/>
    </row>
    <row r="19" spans="1:51">
      <c r="A19" s="394" t="s">
        <v>141</v>
      </c>
      <c r="B19" s="404"/>
      <c r="C19" s="404"/>
      <c r="D19" s="404"/>
      <c r="E19" s="404"/>
      <c r="F19" s="404"/>
      <c r="G19" s="404"/>
      <c r="H19" s="404"/>
      <c r="I19" s="404"/>
      <c r="J19" s="404"/>
      <c r="K19" s="404"/>
      <c r="L19" s="404"/>
      <c r="M19" s="404"/>
      <c r="N19" s="404"/>
      <c r="O19" s="404"/>
      <c r="P19" s="404"/>
      <c r="Q19" s="404"/>
      <c r="R19" s="404"/>
      <c r="S19" s="404"/>
      <c r="T19" s="404"/>
      <c r="U19" s="404"/>
      <c r="V19" s="365">
        <v>0.11433863860819443</v>
      </c>
      <c r="W19" s="365">
        <v>0.19297358792140695</v>
      </c>
      <c r="X19" s="365">
        <v>0.21703550661947518</v>
      </c>
      <c r="Y19" s="365">
        <v>0.26475638702703908</v>
      </c>
      <c r="Z19" s="365">
        <v>0.23474992986803234</v>
      </c>
      <c r="AA19" s="365">
        <v>0.18225956634823945</v>
      </c>
      <c r="AB19" s="365">
        <v>0.11031866700842295</v>
      </c>
      <c r="AC19" s="365">
        <v>4.9750828478273945E-2</v>
      </c>
      <c r="AD19" s="365">
        <v>-1.9548567186960873E-2</v>
      </c>
      <c r="AE19" s="365">
        <v>-4.7688514465394641E-2</v>
      </c>
      <c r="AF19" s="365">
        <v>-4.5153096446160682E-2</v>
      </c>
      <c r="AG19" s="365">
        <v>-5.0078106362519942E-2</v>
      </c>
      <c r="AH19" s="365">
        <v>2.8167585688173534E-2</v>
      </c>
      <c r="AI19" s="365">
        <v>0.10266974687016481</v>
      </c>
      <c r="AJ19" s="365">
        <v>0.16506391523804229</v>
      </c>
      <c r="AK19" s="365">
        <v>0.21328337651745963</v>
      </c>
      <c r="AL19" s="365">
        <v>0.25220616105211702</v>
      </c>
      <c r="AM19" s="365">
        <v>0.22590033392598202</v>
      </c>
      <c r="AN19" s="365">
        <v>0.13682210219660035</v>
      </c>
      <c r="AO19" s="365">
        <v>6.4881025209965013E-2</v>
      </c>
      <c r="AP19" s="365">
        <v>5.214555109466084E-2</v>
      </c>
      <c r="AQ19" s="365">
        <v>9.0517766609263847E-2</v>
      </c>
      <c r="AR19" s="365">
        <v>0.1368337207773507</v>
      </c>
      <c r="AS19" s="364">
        <v>0.23337370350063641</v>
      </c>
      <c r="AT19" s="365">
        <v>0.25684320376092273</v>
      </c>
      <c r="AU19" s="365">
        <v>0.31171193819381582</v>
      </c>
      <c r="AV19" s="364">
        <v>0.35220687763588387</v>
      </c>
      <c r="AW19" s="364">
        <v>0.35502856081585071</v>
      </c>
      <c r="AX19" s="483">
        <v>0.3345730123382849</v>
      </c>
      <c r="AY19" s="483">
        <v>0.33098650870822816</v>
      </c>
    </row>
    <row r="20" spans="1:51">
      <c r="A20" s="394" t="s">
        <v>142</v>
      </c>
      <c r="B20" s="404"/>
      <c r="C20" s="404"/>
      <c r="D20" s="404"/>
      <c r="E20" s="404"/>
      <c r="F20" s="404"/>
      <c r="G20" s="404"/>
      <c r="H20" s="404"/>
      <c r="I20" s="404"/>
      <c r="J20" s="404"/>
      <c r="K20" s="404"/>
      <c r="L20" s="404"/>
      <c r="M20" s="404"/>
      <c r="N20" s="404"/>
      <c r="O20" s="404"/>
      <c r="P20" s="404"/>
      <c r="Q20" s="404"/>
      <c r="R20" s="404"/>
      <c r="S20" s="404"/>
      <c r="T20" s="404"/>
      <c r="U20" s="404"/>
      <c r="V20" s="365">
        <v>0.15430685189069976</v>
      </c>
      <c r="W20" s="365">
        <v>0.15943177872130818</v>
      </c>
      <c r="X20" s="365">
        <v>0.13641014709696478</v>
      </c>
      <c r="Y20" s="365">
        <v>0.1556937509977753</v>
      </c>
      <c r="Z20" s="365">
        <v>0.10396577277880667</v>
      </c>
      <c r="AA20" s="365">
        <v>6.8420062078410712E-2</v>
      </c>
      <c r="AB20" s="365">
        <v>2.6998605915502828E-2</v>
      </c>
      <c r="AC20" s="365">
        <v>-1.8074823875668899E-2</v>
      </c>
      <c r="AD20" s="365">
        <v>-5.542886591795481E-2</v>
      </c>
      <c r="AE20" s="365">
        <v>-5.5843426783680178E-2</v>
      </c>
      <c r="AF20" s="365">
        <v>-5.4332529195890954E-2</v>
      </c>
      <c r="AG20" s="365">
        <v>-6.697329635028805E-2</v>
      </c>
      <c r="AH20" s="365">
        <v>-2.0079449836592825E-2</v>
      </c>
      <c r="AI20" s="365">
        <v>-1.4466777590436873E-2</v>
      </c>
      <c r="AJ20" s="365">
        <v>3.0773734888052385E-4</v>
      </c>
      <c r="AK20" s="365">
        <v>3.7261065169216484E-2</v>
      </c>
      <c r="AL20" s="365">
        <v>5.944152321926327E-2</v>
      </c>
      <c r="AM20" s="365">
        <v>7.4982072007293149E-2</v>
      </c>
      <c r="AN20" s="365">
        <v>5.3949369239926853E-2</v>
      </c>
      <c r="AO20" s="365">
        <v>3.570844107753704E-2</v>
      </c>
      <c r="AP20" s="365">
        <v>5.0927539525922959E-2</v>
      </c>
      <c r="AQ20" s="365">
        <v>6.0256065920542411E-2</v>
      </c>
      <c r="AR20" s="365">
        <v>9.3985805697959501E-2</v>
      </c>
      <c r="AS20" s="364">
        <v>0.1117160462647207</v>
      </c>
      <c r="AT20" s="365">
        <v>0.10692345224290918</v>
      </c>
      <c r="AU20" s="365">
        <v>0.1131893228734672</v>
      </c>
      <c r="AV20" s="364">
        <v>0.11808547695428702</v>
      </c>
      <c r="AW20" s="364">
        <v>0.11002614174564551</v>
      </c>
      <c r="AX20" s="483">
        <v>0.10187989323233865</v>
      </c>
      <c r="AY20" s="483">
        <v>9.2375607675638211E-2</v>
      </c>
    </row>
    <row r="21" spans="1:51">
      <c r="A21" s="394" t="s">
        <v>143</v>
      </c>
      <c r="B21" s="404"/>
      <c r="C21" s="404"/>
      <c r="D21" s="404"/>
      <c r="E21" s="404"/>
      <c r="F21" s="404"/>
      <c r="G21" s="404"/>
      <c r="H21" s="404"/>
      <c r="I21" s="404"/>
      <c r="J21" s="404"/>
      <c r="K21" s="404"/>
      <c r="L21" s="404"/>
      <c r="M21" s="404"/>
      <c r="N21" s="404"/>
      <c r="O21" s="404"/>
      <c r="P21" s="404"/>
      <c r="Q21" s="404"/>
      <c r="R21" s="404"/>
      <c r="S21" s="404"/>
      <c r="T21" s="404"/>
      <c r="U21" s="404"/>
      <c r="V21" s="365">
        <v>-1.5458005555762428E-2</v>
      </c>
      <c r="W21" s="365">
        <v>-4.925240659221123E-3</v>
      </c>
      <c r="X21" s="365">
        <v>-1.2524342071288361E-2</v>
      </c>
      <c r="Y21" s="365">
        <v>-1.0287458662760129E-2</v>
      </c>
      <c r="Z21" s="365">
        <v>-8.5933441217872183E-4</v>
      </c>
      <c r="AA21" s="365">
        <v>8.0522024433182376E-3</v>
      </c>
      <c r="AB21" s="365">
        <v>2.0219658086491009E-3</v>
      </c>
      <c r="AC21" s="365">
        <v>8.7565737744588461E-3</v>
      </c>
      <c r="AD21" s="365">
        <v>-2.5305484092749621E-4</v>
      </c>
      <c r="AE21" s="365">
        <v>-1.3163516612777431E-4</v>
      </c>
      <c r="AF21" s="365">
        <v>9.009819569698688E-3</v>
      </c>
      <c r="AG21" s="365">
        <v>1.2995234163059498E-2</v>
      </c>
      <c r="AH21" s="365">
        <v>2.2392317494956075E-2</v>
      </c>
      <c r="AI21" s="365">
        <v>2.9252064900020566E-2</v>
      </c>
      <c r="AJ21" s="365">
        <v>4.637320302797885E-2</v>
      </c>
      <c r="AK21" s="365">
        <v>3.9602029658826976E-2</v>
      </c>
      <c r="AL21" s="365">
        <v>4.8019477730625371E-2</v>
      </c>
      <c r="AM21" s="365">
        <v>4.3395359437560808E-2</v>
      </c>
      <c r="AN21" s="365">
        <v>1.0954484831351363E-2</v>
      </c>
      <c r="AO21" s="365">
        <v>1.9425357148206999E-2</v>
      </c>
      <c r="AP21" s="365">
        <v>-3.7611371711294807E-3</v>
      </c>
      <c r="AQ21" s="365">
        <v>5.5837866834452751E-4</v>
      </c>
      <c r="AR21" s="365">
        <v>1.7447850543317184E-2</v>
      </c>
      <c r="AS21" s="364">
        <v>2.3438885905286026E-2</v>
      </c>
      <c r="AT21" s="365">
        <v>5.0796479119105634E-2</v>
      </c>
      <c r="AU21" s="365">
        <v>6.2981983745109396E-2</v>
      </c>
      <c r="AV21" s="364">
        <v>6.3876925877719273E-2</v>
      </c>
      <c r="AW21" s="364">
        <v>6.4580437030186177E-2</v>
      </c>
      <c r="AX21" s="483">
        <v>4.3869217469177796E-2</v>
      </c>
      <c r="AY21" s="483">
        <v>4.4866149799729672E-2</v>
      </c>
    </row>
    <row r="22" spans="1:51">
      <c r="A22" s="394" t="s">
        <v>144</v>
      </c>
      <c r="B22" s="404"/>
      <c r="C22" s="404"/>
      <c r="D22" s="404"/>
      <c r="E22" s="404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365">
        <v>-2.4510207726742946E-2</v>
      </c>
      <c r="W22" s="365">
        <v>3.846704985931975E-2</v>
      </c>
      <c r="X22" s="365">
        <v>9.314970159379872E-2</v>
      </c>
      <c r="Y22" s="365">
        <v>0.11935009469202393</v>
      </c>
      <c r="Z22" s="365">
        <v>0.13164349150140436</v>
      </c>
      <c r="AA22" s="365">
        <v>0.10578730182651055</v>
      </c>
      <c r="AB22" s="365">
        <v>8.1298095284271024E-2</v>
      </c>
      <c r="AC22" s="365">
        <v>5.9069078579484027E-2</v>
      </c>
      <c r="AD22" s="365">
        <v>3.6133353571921489E-2</v>
      </c>
      <c r="AE22" s="365">
        <v>8.2865474844134191E-3</v>
      </c>
      <c r="AF22" s="365">
        <v>1.6961318003158658E-4</v>
      </c>
      <c r="AG22" s="365">
        <v>3.8999558247085593E-3</v>
      </c>
      <c r="AH22" s="365">
        <v>2.5854718029810257E-2</v>
      </c>
      <c r="AI22" s="365">
        <v>8.7884459560580983E-2</v>
      </c>
      <c r="AJ22" s="365">
        <v>0.11838297486118284</v>
      </c>
      <c r="AK22" s="365">
        <v>0.13642028168941617</v>
      </c>
      <c r="AL22" s="365">
        <v>0.14474516010222832</v>
      </c>
      <c r="AM22" s="365">
        <v>0.10752290248112809</v>
      </c>
      <c r="AN22" s="365">
        <v>7.1918248125322132E-2</v>
      </c>
      <c r="AO22" s="365">
        <v>9.7472269842209507E-3</v>
      </c>
      <c r="AP22" s="365">
        <v>4.9791487398674634E-3</v>
      </c>
      <c r="AQ22" s="365">
        <v>2.9703322020376895E-2</v>
      </c>
      <c r="AR22" s="365">
        <v>2.540006453607406E-2</v>
      </c>
      <c r="AS22" s="364">
        <v>9.8218771330629673E-2</v>
      </c>
      <c r="AT22" s="365">
        <v>9.9123272398907947E-2</v>
      </c>
      <c r="AU22" s="365">
        <v>0.13554063157523918</v>
      </c>
      <c r="AV22" s="364">
        <v>0.17024447480387764</v>
      </c>
      <c r="AW22" s="364">
        <v>0.18042198204001894</v>
      </c>
      <c r="AX22" s="483">
        <v>0.18882390163676838</v>
      </c>
      <c r="AY22" s="483">
        <v>0.19374475123286025</v>
      </c>
    </row>
    <row r="23" spans="1:51">
      <c r="A23" s="394" t="s">
        <v>65</v>
      </c>
      <c r="B23" s="404"/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404"/>
      <c r="P23" s="404"/>
      <c r="Q23" s="404"/>
      <c r="R23" s="404"/>
      <c r="S23" s="404"/>
      <c r="T23" s="404"/>
      <c r="U23" s="404"/>
      <c r="V23" s="365">
        <v>2.5976173155482854E-2</v>
      </c>
      <c r="W23" s="365">
        <v>2.1376526712069424E-2</v>
      </c>
      <c r="X23" s="365">
        <v>1.8871432323143891E-2</v>
      </c>
      <c r="Y23" s="365">
        <v>1.5042770197057768E-2</v>
      </c>
      <c r="Z23" s="365">
        <v>1.4936723953691423E-2</v>
      </c>
      <c r="AA23" s="365">
        <v>1.7950299250048814E-2</v>
      </c>
      <c r="AB23" s="365">
        <v>1.5403621986938393E-2</v>
      </c>
      <c r="AC23" s="365">
        <v>1.6684149085404557E-2</v>
      </c>
      <c r="AD23" s="365">
        <v>9.9671908974227879E-3</v>
      </c>
      <c r="AE23" s="365">
        <v>-2.0864654275083478E-3</v>
      </c>
      <c r="AF23" s="365">
        <v>1.0446584431992091E-2</v>
      </c>
      <c r="AG23" s="365">
        <v>1.3424092591840629E-2</v>
      </c>
      <c r="AH23" s="365">
        <v>1.6418595820394646E-2</v>
      </c>
      <c r="AI23" s="365">
        <v>1.6123593408739482E-2</v>
      </c>
      <c r="AJ23" s="365">
        <v>2.2762231760731787E-2</v>
      </c>
      <c r="AK23" s="365">
        <v>5.4195093760623534E-3</v>
      </c>
      <c r="AL23" s="365">
        <v>2.7908665673055614E-3</v>
      </c>
      <c r="AM23" s="365">
        <v>-2.1094623216003825E-3</v>
      </c>
      <c r="AN23" s="365">
        <v>-1.7147130096670554E-2</v>
      </c>
      <c r="AO23" s="365">
        <v>-3.2800998046197231E-2</v>
      </c>
      <c r="AP23" s="365">
        <v>-2.3115179831484412E-2</v>
      </c>
      <c r="AQ23" s="365">
        <v>-1.2482678352637729E-2</v>
      </c>
      <c r="AR23" s="365">
        <v>-1.5181591729599032E-2</v>
      </c>
      <c r="AS23" s="364">
        <v>1.1018226477076683E-2</v>
      </c>
      <c r="AT23" s="365">
        <v>1.0386779240992263E-2</v>
      </c>
      <c r="AU23" s="365">
        <v>2.184229067017002E-2</v>
      </c>
      <c r="AV23" s="364">
        <v>2.6417500133814067E-2</v>
      </c>
      <c r="AW23" s="364">
        <v>3.97359660733601E-2</v>
      </c>
      <c r="AX23" s="483">
        <v>3.2287561058411747E-2</v>
      </c>
      <c r="AY23" s="483">
        <v>2.8242903347223836E-2</v>
      </c>
    </row>
    <row r="24" spans="1:51">
      <c r="A24" s="394" t="s">
        <v>104</v>
      </c>
      <c r="B24" s="404"/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/>
      <c r="N24" s="404"/>
      <c r="O24" s="404"/>
      <c r="P24" s="404"/>
      <c r="Q24" s="404"/>
      <c r="R24" s="404"/>
      <c r="S24" s="404"/>
      <c r="T24" s="404"/>
      <c r="U24" s="404"/>
      <c r="V24" s="365">
        <v>3.1935548264195712E-3</v>
      </c>
      <c r="W24" s="365">
        <v>6.5746901321830451E-3</v>
      </c>
      <c r="X24" s="365">
        <v>1.0313332270886533E-2</v>
      </c>
      <c r="Y24" s="365">
        <v>5.4571406400337422E-3</v>
      </c>
      <c r="Z24" s="365">
        <v>5.0778261576016059E-3</v>
      </c>
      <c r="AA24" s="365">
        <v>-5.1475223352954284E-3</v>
      </c>
      <c r="AB24" s="365">
        <v>-4.5693483707138138E-3</v>
      </c>
      <c r="AC24" s="365">
        <v>-9.8022732483987111E-4</v>
      </c>
      <c r="AD24" s="365">
        <v>2.0310444274925161E-4</v>
      </c>
      <c r="AE24" s="365">
        <v>-2.4478495615356819E-3</v>
      </c>
      <c r="AF24" s="365">
        <v>-1.9357838192974395E-3</v>
      </c>
      <c r="AG24" s="365">
        <v>-2.2451171436186084E-3</v>
      </c>
      <c r="AH24" s="365">
        <v>-2.5441125342842443E-3</v>
      </c>
      <c r="AI24" s="365">
        <v>1.7091861010135986E-2</v>
      </c>
      <c r="AJ24" s="365">
        <v>1.1301475373063096E-2</v>
      </c>
      <c r="AK24" s="365">
        <v>1.6222140432681137E-2</v>
      </c>
      <c r="AL24" s="365">
        <v>1.0800696963519778E-2</v>
      </c>
      <c r="AM24" s="365">
        <v>3.4115881472466195E-3</v>
      </c>
      <c r="AN24" s="365">
        <v>1.0221730191439439E-2</v>
      </c>
      <c r="AO24" s="365">
        <v>-6.67587067619112E-3</v>
      </c>
      <c r="AP24" s="365">
        <v>7.4435103892770372E-3</v>
      </c>
      <c r="AQ24" s="365">
        <v>7.3731681117339513E-3</v>
      </c>
      <c r="AR24" s="365">
        <v>5.3465228560066972E-3</v>
      </c>
      <c r="AS24" s="364">
        <v>2.2018691659474E-2</v>
      </c>
      <c r="AT24" s="365">
        <v>9.2971210787266938E-3</v>
      </c>
      <c r="AU24" s="365">
        <v>1.4529745125667215E-2</v>
      </c>
      <c r="AV24" s="364">
        <v>1.7406079234154787E-2</v>
      </c>
      <c r="AW24" s="364">
        <v>7.8405956458612331E-3</v>
      </c>
      <c r="AX24" s="483">
        <v>1.265897883411319E-2</v>
      </c>
      <c r="AY24" s="483">
        <v>1.6101064395098834E-2</v>
      </c>
    </row>
    <row r="25" spans="1:51">
      <c r="A25" s="394" t="s">
        <v>105</v>
      </c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365">
        <v>1.5066503859516591E-3</v>
      </c>
      <c r="W25" s="365">
        <v>1.4077435126618012E-2</v>
      </c>
      <c r="X25" s="365">
        <v>2.3763070023717966E-2</v>
      </c>
      <c r="Y25" s="365">
        <v>1.8219741887787872E-2</v>
      </c>
      <c r="Z25" s="365">
        <v>1.6404911698942377E-2</v>
      </c>
      <c r="AA25" s="365">
        <v>1.8111422359856442E-2</v>
      </c>
      <c r="AB25" s="365">
        <v>9.9211933649962936E-3</v>
      </c>
      <c r="AC25" s="365">
        <v>6.734629717180471E-3</v>
      </c>
      <c r="AD25" s="365">
        <v>6.6133225864726383E-3</v>
      </c>
      <c r="AE25" s="365">
        <v>4.7786506507976672E-3</v>
      </c>
      <c r="AF25" s="365">
        <v>-4.4827241223114106E-3</v>
      </c>
      <c r="AG25" s="365">
        <v>-6.3530171981027337E-3</v>
      </c>
      <c r="AH25" s="365">
        <v>-7.5010138714238887E-3</v>
      </c>
      <c r="AI25" s="365">
        <v>-2.6189119230060278E-3</v>
      </c>
      <c r="AJ25" s="365">
        <v>7.3308418007154022E-3</v>
      </c>
      <c r="AK25" s="365">
        <v>7.5555995722873795E-3</v>
      </c>
      <c r="AL25" s="365">
        <v>1.7312391724952858E-2</v>
      </c>
      <c r="AM25" s="365">
        <v>1.2830835599911408E-2</v>
      </c>
      <c r="AN25" s="365">
        <v>6.8785655325520568E-3</v>
      </c>
      <c r="AO25" s="365">
        <v>6.8712390752272198E-3</v>
      </c>
      <c r="AP25" s="365">
        <v>5.6999372862105734E-4</v>
      </c>
      <c r="AQ25" s="365">
        <v>3.2087760461825109E-3</v>
      </c>
      <c r="AR25" s="365">
        <v>2.3416880301133525E-3</v>
      </c>
      <c r="AS25" s="364">
        <v>2.8919106402534611E-3</v>
      </c>
      <c r="AT25" s="365">
        <v>2.4549312192291986E-3</v>
      </c>
      <c r="AU25" s="365">
        <v>6.2208033919565007E-3</v>
      </c>
      <c r="AV25" s="364">
        <v>1.2578296870110407E-2</v>
      </c>
      <c r="AW25" s="364">
        <v>1.6525820516256708E-2</v>
      </c>
      <c r="AX25" s="483">
        <v>1.8089420186936375E-2</v>
      </c>
      <c r="AY25" s="483">
        <v>2.1969587140301235E-2</v>
      </c>
    </row>
    <row r="26" spans="1:51">
      <c r="A26" s="394" t="s">
        <v>106</v>
      </c>
      <c r="B26" s="404"/>
      <c r="C26" s="404"/>
      <c r="D26" s="404"/>
      <c r="E26" s="404"/>
      <c r="F26" s="404"/>
      <c r="G26" s="404"/>
      <c r="H26" s="404"/>
      <c r="I26" s="404"/>
      <c r="J26" s="404"/>
      <c r="K26" s="404"/>
      <c r="L26" s="404"/>
      <c r="M26" s="404"/>
      <c r="N26" s="404"/>
      <c r="O26" s="404"/>
      <c r="P26" s="404"/>
      <c r="Q26" s="404"/>
      <c r="R26" s="404"/>
      <c r="S26" s="404"/>
      <c r="T26" s="404"/>
      <c r="U26" s="404"/>
      <c r="V26" s="365">
        <v>1.5112417267388253E-2</v>
      </c>
      <c r="W26" s="365">
        <v>4.3326465924696925E-2</v>
      </c>
      <c r="X26" s="365">
        <v>5.9740417889003812E-2</v>
      </c>
      <c r="Y26" s="365">
        <v>4.0492548985338217E-2</v>
      </c>
      <c r="Z26" s="365">
        <v>3.7317634102080312E-2</v>
      </c>
      <c r="AA26" s="365">
        <v>3.1181400695825909E-2</v>
      </c>
      <c r="AB26" s="365">
        <v>1.7578515681317075E-2</v>
      </c>
      <c r="AC26" s="365">
        <v>2.8211757273733293E-2</v>
      </c>
      <c r="AD26" s="365">
        <v>1.8679288896788052E-2</v>
      </c>
      <c r="AE26" s="365">
        <v>2.1219937913611502E-3</v>
      </c>
      <c r="AF26" s="365">
        <v>-5.1513644258861261E-3</v>
      </c>
      <c r="AG26" s="365">
        <v>-8.0871312274989338E-3</v>
      </c>
      <c r="AH26" s="365">
        <v>2.2253095996471943E-3</v>
      </c>
      <c r="AI26" s="365">
        <v>4.1371317086968104E-2</v>
      </c>
      <c r="AJ26" s="365">
        <v>5.1556722766584996E-2</v>
      </c>
      <c r="AK26" s="365">
        <v>8.0565688823369022E-2</v>
      </c>
      <c r="AL26" s="365">
        <v>8.8855482827449442E-2</v>
      </c>
      <c r="AM26" s="365">
        <v>6.9080287161508769E-2</v>
      </c>
      <c r="AN26" s="365">
        <v>5.4549195107212206E-2</v>
      </c>
      <c r="AO26" s="365">
        <v>3.0550469928023988E-2</v>
      </c>
      <c r="AP26" s="365">
        <v>1.701298139388556E-2</v>
      </c>
      <c r="AQ26" s="365">
        <v>1.6334969945310363E-2</v>
      </c>
      <c r="AR26" s="365">
        <v>1.5687746676894942E-2</v>
      </c>
      <c r="AS26" s="364">
        <v>3.1169726222102682E-2</v>
      </c>
      <c r="AT26" s="365">
        <v>3.0427390143388879E-2</v>
      </c>
      <c r="AU26" s="365">
        <v>3.6278521637157654E-2</v>
      </c>
      <c r="AV26" s="364">
        <v>4.3382237024276168E-2</v>
      </c>
      <c r="AW26" s="364">
        <v>3.7788143625664017E-2</v>
      </c>
      <c r="AX26" s="483">
        <v>5.173365582683221E-2</v>
      </c>
      <c r="AY26" s="483">
        <v>5.3382896284656735E-2</v>
      </c>
    </row>
    <row r="27" spans="1:51">
      <c r="A27" s="394" t="s">
        <v>107</v>
      </c>
      <c r="B27" s="404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  <c r="R27" s="404"/>
      <c r="S27" s="404"/>
      <c r="T27" s="404"/>
      <c r="U27" s="404"/>
      <c r="V27" s="365">
        <v>-4.4691603731231901E-3</v>
      </c>
      <c r="W27" s="365">
        <v>-1.8005925895381366E-3</v>
      </c>
      <c r="X27" s="365">
        <v>-1.3726618018392943E-2</v>
      </c>
      <c r="Y27" s="365">
        <v>9.3766951102949182E-3</v>
      </c>
      <c r="Z27" s="365">
        <v>1.0309916818146785E-2</v>
      </c>
      <c r="AA27" s="365">
        <v>1.0036059665551E-2</v>
      </c>
      <c r="AB27" s="365">
        <v>1.270137738601591E-2</v>
      </c>
      <c r="AC27" s="365">
        <v>3.5650950970402185E-4</v>
      </c>
      <c r="AD27" s="365">
        <v>-3.7036940881236603E-3</v>
      </c>
      <c r="AE27" s="365">
        <v>1.8778597172540022E-2</v>
      </c>
      <c r="AF27" s="365">
        <v>1.5792935663821447E-2</v>
      </c>
      <c r="AG27" s="365">
        <v>1.9953369316000735E-2</v>
      </c>
      <c r="AH27" s="365">
        <v>2.4740390583908412E-2</v>
      </c>
      <c r="AI27" s="365">
        <v>3.3041227742677901E-3</v>
      </c>
      <c r="AJ27" s="365">
        <v>8.9149133672812159E-3</v>
      </c>
      <c r="AK27" s="365">
        <v>1.2404386881496842E-2</v>
      </c>
      <c r="AL27" s="365">
        <v>1.7135117538138938E-2</v>
      </c>
      <c r="AM27" s="365">
        <v>1.3218161960933721E-2</v>
      </c>
      <c r="AN27" s="365">
        <v>9.3382725641674384E-3</v>
      </c>
      <c r="AO27" s="365">
        <v>7.1812737782795842E-3</v>
      </c>
      <c r="AP27" s="365">
        <v>4.9643538387250897E-3</v>
      </c>
      <c r="AQ27" s="365">
        <v>1.508796860228644E-2</v>
      </c>
      <c r="AR27" s="365">
        <v>1.4499021181206311E-2</v>
      </c>
      <c r="AS27" s="364">
        <v>2.2669929281191541E-2</v>
      </c>
      <c r="AT27" s="365">
        <v>2.7387828509602429E-2</v>
      </c>
      <c r="AU27" s="365">
        <v>3.1349135789235379E-2</v>
      </c>
      <c r="AV27" s="364">
        <v>3.8231153383519408E-2</v>
      </c>
      <c r="AW27" s="364">
        <v>3.9234678984747327E-2</v>
      </c>
      <c r="AX27" s="483">
        <v>4.1140728940533507E-2</v>
      </c>
      <c r="AY27" s="483">
        <v>4.1818114797593307E-2</v>
      </c>
    </row>
    <row r="28" spans="1:51">
      <c r="A28" s="394" t="s">
        <v>94</v>
      </c>
      <c r="B28" s="409"/>
      <c r="C28" s="409"/>
      <c r="D28" s="409"/>
      <c r="E28" s="409"/>
      <c r="F28" s="409"/>
      <c r="G28" s="409"/>
      <c r="H28" s="409"/>
      <c r="I28" s="409"/>
      <c r="J28" s="409"/>
      <c r="K28" s="409"/>
      <c r="L28" s="409"/>
      <c r="M28" s="409"/>
      <c r="N28" s="409"/>
      <c r="O28" s="409"/>
      <c r="P28" s="409"/>
      <c r="Q28" s="409"/>
      <c r="R28" s="409"/>
      <c r="S28" s="409"/>
      <c r="T28" s="409"/>
      <c r="U28" s="409"/>
      <c r="V28" s="364">
        <f t="shared" ref="V28:AY28" si="0">V22-V23-V24-V25-V26-V27</f>
        <v>-6.5829842988862103E-2</v>
      </c>
      <c r="W28" s="364">
        <f t="shared" si="0"/>
        <v>-4.5087475446709518E-2</v>
      </c>
      <c r="X28" s="364">
        <f t="shared" si="0"/>
        <v>-5.8119328945605425E-3</v>
      </c>
      <c r="Y28" s="364">
        <f t="shared" si="0"/>
        <v>3.0761197871511409E-2</v>
      </c>
      <c r="Z28" s="364">
        <f t="shared" si="0"/>
        <v>4.7596478770941877E-2</v>
      </c>
      <c r="AA28" s="364">
        <f t="shared" si="0"/>
        <v>3.3655642190523818E-2</v>
      </c>
      <c r="AB28" s="364">
        <f t="shared" si="0"/>
        <v>3.0262735235717157E-2</v>
      </c>
      <c r="AC28" s="364">
        <f t="shared" si="0"/>
        <v>8.0622603183015552E-3</v>
      </c>
      <c r="AD28" s="364">
        <f t="shared" si="0"/>
        <v>4.3741408366124151E-3</v>
      </c>
      <c r="AE28" s="364">
        <f t="shared" si="0"/>
        <v>-1.285837914124139E-2</v>
      </c>
      <c r="AF28" s="364">
        <f t="shared" si="0"/>
        <v>-1.4500034548286977E-2</v>
      </c>
      <c r="AG28" s="364">
        <f t="shared" si="0"/>
        <v>-1.2792240513912527E-2</v>
      </c>
      <c r="AH28" s="364">
        <f t="shared" si="0"/>
        <v>-7.4844515684318637E-3</v>
      </c>
      <c r="AI28" s="364">
        <f t="shared" si="0"/>
        <v>1.2612477203475648E-2</v>
      </c>
      <c r="AJ28" s="364">
        <f t="shared" si="0"/>
        <v>1.6516789792806331E-2</v>
      </c>
      <c r="AK28" s="364">
        <f t="shared" si="0"/>
        <v>1.4252956603519421E-2</v>
      </c>
      <c r="AL28" s="364">
        <f t="shared" si="0"/>
        <v>7.850604480861726E-3</v>
      </c>
      <c r="AM28" s="364">
        <f t="shared" si="0"/>
        <v>1.1091491933127938E-2</v>
      </c>
      <c r="AN28" s="364">
        <f t="shared" si="0"/>
        <v>8.0776148266215372E-3</v>
      </c>
      <c r="AO28" s="364">
        <f t="shared" si="0"/>
        <v>4.6211129250785079E-3</v>
      </c>
      <c r="AP28" s="364">
        <f>AP22-AP23-AP24-AP25-AP26-AP27</f>
        <v>-1.8965107791568672E-3</v>
      </c>
      <c r="AQ28" s="364">
        <f t="shared" si="0"/>
        <v>1.811176675013508E-4</v>
      </c>
      <c r="AR28" s="364">
        <f t="shared" si="0"/>
        <v>2.7066775214517891E-3</v>
      </c>
      <c r="AS28" s="364">
        <f t="shared" si="0"/>
        <v>8.4502870505313195E-3</v>
      </c>
      <c r="AT28" s="364">
        <f t="shared" si="0"/>
        <v>1.9169222206968473E-2</v>
      </c>
      <c r="AU28" s="364">
        <f t="shared" si="0"/>
        <v>2.5320134961052419E-2</v>
      </c>
      <c r="AV28" s="364">
        <f t="shared" si="0"/>
        <v>3.222920815800278E-2</v>
      </c>
      <c r="AW28" s="364">
        <f t="shared" si="0"/>
        <v>3.9296777194129558E-2</v>
      </c>
      <c r="AX28" s="483">
        <f t="shared" si="0"/>
        <v>3.2913556789941366E-2</v>
      </c>
      <c r="AY28" s="483">
        <f t="shared" si="0"/>
        <v>3.2230185267986301E-2</v>
      </c>
    </row>
    <row r="29" spans="1:51">
      <c r="A29" s="394"/>
      <c r="B29" s="409"/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  <c r="Q29" s="409"/>
      <c r="R29" s="409"/>
      <c r="S29" s="409"/>
      <c r="T29" s="409"/>
      <c r="U29" s="409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X29" s="484"/>
      <c r="AY29" s="484"/>
    </row>
    <row r="30" spans="1:51">
      <c r="A30" s="401" t="s">
        <v>145</v>
      </c>
      <c r="B30" s="404"/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  <c r="R30" s="404"/>
      <c r="S30" s="404"/>
      <c r="T30" s="404"/>
      <c r="U30" s="404"/>
      <c r="V30" s="394"/>
      <c r="W30" s="394"/>
      <c r="X30" s="394"/>
      <c r="Y30" s="394"/>
      <c r="Z30" s="394"/>
      <c r="AA30" s="394"/>
      <c r="AB30" s="394"/>
      <c r="AC30" s="394"/>
      <c r="AD30" s="394"/>
      <c r="AE30" s="394"/>
      <c r="AF30" s="394"/>
      <c r="AG30" s="394"/>
      <c r="AH30" s="394"/>
      <c r="AI30" s="394"/>
      <c r="AJ30" s="394"/>
      <c r="AK30" s="394"/>
      <c r="AL30" s="394"/>
      <c r="AM30" s="394"/>
      <c r="AX30" s="484"/>
      <c r="AY30" s="484"/>
    </row>
    <row r="31" spans="1:51">
      <c r="A31" s="402" t="s">
        <v>146</v>
      </c>
      <c r="B31" s="410"/>
      <c r="C31" s="410"/>
      <c r="D31" s="410"/>
      <c r="E31" s="410"/>
      <c r="F31" s="410"/>
      <c r="G31" s="410"/>
      <c r="H31" s="410"/>
      <c r="I31" s="410"/>
      <c r="J31" s="411">
        <v>0.23748727260083516</v>
      </c>
      <c r="K31" s="411">
        <v>0.24200816958984361</v>
      </c>
      <c r="L31" s="411">
        <v>0.24343310530189902</v>
      </c>
      <c r="M31" s="411">
        <v>0.2389245862841636</v>
      </c>
      <c r="N31" s="411">
        <v>0.23049220583150581</v>
      </c>
      <c r="O31" s="411">
        <v>0.22307544837267701</v>
      </c>
      <c r="P31" s="411">
        <v>0.20908979336697339</v>
      </c>
      <c r="Q31" s="411">
        <v>0.19050768906574952</v>
      </c>
      <c r="R31" s="411">
        <v>0.19617743776638824</v>
      </c>
      <c r="S31" s="411">
        <v>0.20325414947852011</v>
      </c>
      <c r="T31" s="411">
        <v>0.20359627674157468</v>
      </c>
      <c r="U31" s="411">
        <v>0.21253446012609523</v>
      </c>
      <c r="V31" s="411">
        <v>0.21503668286930244</v>
      </c>
      <c r="W31" s="411">
        <v>0.21885970822355913</v>
      </c>
      <c r="X31" s="412">
        <v>0.20366873330431989</v>
      </c>
      <c r="Y31" s="412">
        <v>0.16035424814534588</v>
      </c>
      <c r="Z31" s="413">
        <v>0.15245370744469322</v>
      </c>
      <c r="AA31" s="413">
        <v>0.13989264581624547</v>
      </c>
      <c r="AB31" s="413">
        <v>0.12686166127600781</v>
      </c>
      <c r="AC31" s="413">
        <v>0.11049501768601916</v>
      </c>
      <c r="AD31" s="413">
        <v>0.11234870191571901</v>
      </c>
      <c r="AE31" s="413">
        <v>9.5130463525701175E-2</v>
      </c>
      <c r="AF31" s="394">
        <v>9.0637579071920896E-2</v>
      </c>
      <c r="AG31" s="394">
        <v>9.2994415449276377E-2</v>
      </c>
      <c r="AH31" s="394">
        <v>9.2351941351835345E-2</v>
      </c>
      <c r="AI31" s="394">
        <v>9.6699975771794774E-2</v>
      </c>
      <c r="AJ31" s="394">
        <v>8.3341664645898039E-2</v>
      </c>
      <c r="AK31" s="394">
        <v>7.3851950081540288E-2</v>
      </c>
      <c r="AL31" s="394">
        <v>6.5935729469690202E-2</v>
      </c>
      <c r="AM31" s="394">
        <v>5.9985126393649904E-2</v>
      </c>
      <c r="AN31" s="365">
        <v>6.4047541046859793E-2</v>
      </c>
      <c r="AO31" s="365">
        <v>5.8299750365078534E-2</v>
      </c>
      <c r="AP31" s="365">
        <v>6.6000000000000003E-2</v>
      </c>
      <c r="AQ31" s="365">
        <v>6.1297440585787399E-2</v>
      </c>
      <c r="AR31" s="365">
        <v>5.5694045337184216E-2</v>
      </c>
      <c r="AS31" s="364">
        <v>6.1525182890742873E-2</v>
      </c>
      <c r="AT31" s="364">
        <v>6.8038701236700444E-2</v>
      </c>
      <c r="AU31" s="364">
        <v>6.1892715244694953E-2</v>
      </c>
      <c r="AV31" s="364">
        <v>5.5257997110929338E-2</v>
      </c>
      <c r="AW31" s="364">
        <v>6.2557756717521007E-2</v>
      </c>
      <c r="AX31" s="483">
        <v>6.2388902734724951E-2</v>
      </c>
      <c r="AY31" s="483">
        <v>6.5185210960298029E-2</v>
      </c>
    </row>
    <row r="32" spans="1:51">
      <c r="A32" s="402" t="s">
        <v>147</v>
      </c>
      <c r="B32" s="410"/>
      <c r="C32" s="410"/>
      <c r="D32" s="410"/>
      <c r="E32" s="410"/>
      <c r="F32" s="410"/>
      <c r="G32" s="410"/>
      <c r="H32" s="410"/>
      <c r="I32" s="410"/>
      <c r="J32" s="411">
        <v>0.35813882132001523</v>
      </c>
      <c r="K32" s="411">
        <v>0.31871979890181557</v>
      </c>
      <c r="L32" s="411">
        <v>0.33007982875803044</v>
      </c>
      <c r="M32" s="411">
        <v>0.31311693055076079</v>
      </c>
      <c r="N32" s="411">
        <v>0.32571915565394249</v>
      </c>
      <c r="O32" s="411">
        <v>0.31776429723043909</v>
      </c>
      <c r="P32" s="411">
        <v>0.34341599443034443</v>
      </c>
      <c r="Q32" s="411">
        <v>0.35971795699536568</v>
      </c>
      <c r="R32" s="411">
        <v>0.32159970032913626</v>
      </c>
      <c r="S32" s="411">
        <v>0.28405604758745462</v>
      </c>
      <c r="T32" s="411">
        <v>0.31994854336696754</v>
      </c>
      <c r="U32" s="411">
        <v>0.28397966985481954</v>
      </c>
      <c r="V32" s="411">
        <v>0.27480996214004416</v>
      </c>
      <c r="W32" s="411">
        <v>0.27690467700980048</v>
      </c>
      <c r="X32" s="412">
        <v>0.28317182139466274</v>
      </c>
      <c r="Y32" s="412">
        <v>0.2778838690467339</v>
      </c>
      <c r="Z32" s="413">
        <v>0.2554987192614751</v>
      </c>
      <c r="AA32" s="413">
        <v>0.26618663327965592</v>
      </c>
      <c r="AB32" s="413">
        <v>0.29877894901039664</v>
      </c>
      <c r="AC32" s="413">
        <v>0.29287724412730509</v>
      </c>
      <c r="AD32" s="413">
        <v>0.32061953086327211</v>
      </c>
      <c r="AE32" s="413">
        <v>0.32732680000983677</v>
      </c>
      <c r="AF32" s="413">
        <v>0.3337368721278669</v>
      </c>
      <c r="AG32" s="394">
        <v>0.28352610744224244</v>
      </c>
      <c r="AH32" s="394">
        <v>0.27288484649311168</v>
      </c>
      <c r="AI32" s="394">
        <v>0.25367203223130463</v>
      </c>
      <c r="AJ32" s="394">
        <v>0.23949400099633875</v>
      </c>
      <c r="AK32" s="394">
        <v>0.23352335455977419</v>
      </c>
      <c r="AL32" s="394">
        <v>0.2737316054758101</v>
      </c>
      <c r="AM32" s="394">
        <v>0.28616053033391559</v>
      </c>
      <c r="AN32" s="365">
        <v>0.32237316561750606</v>
      </c>
      <c r="AO32" s="365">
        <v>0.3393570704818486</v>
      </c>
      <c r="AP32" s="365">
        <v>0.36299999999999999</v>
      </c>
      <c r="AQ32" s="365">
        <v>0.28416366702002616</v>
      </c>
      <c r="AR32" s="365">
        <v>0.31100580374788878</v>
      </c>
      <c r="AS32" s="364">
        <v>0.28778723709180659</v>
      </c>
      <c r="AT32" s="364">
        <v>0.25663566936538523</v>
      </c>
      <c r="AU32" s="364">
        <v>0.24630257314880227</v>
      </c>
      <c r="AV32" s="364">
        <v>0.2219322931593905</v>
      </c>
      <c r="AW32" s="364">
        <v>0.22463170067751587</v>
      </c>
      <c r="AX32" s="483">
        <v>0.22615832558619764</v>
      </c>
      <c r="AY32" s="483">
        <v>0.23765439701880356</v>
      </c>
    </row>
    <row r="33" spans="1:51">
      <c r="A33" s="402" t="s">
        <v>148</v>
      </c>
      <c r="B33" s="410"/>
      <c r="C33" s="410"/>
      <c r="D33" s="410"/>
      <c r="E33" s="410"/>
      <c r="F33" s="410"/>
      <c r="G33" s="410"/>
      <c r="H33" s="410"/>
      <c r="I33" s="410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  <c r="V33" s="411"/>
      <c r="W33" s="411"/>
      <c r="X33" s="412"/>
      <c r="Y33" s="412"/>
      <c r="Z33" s="413">
        <v>0.25618875557336435</v>
      </c>
      <c r="AA33" s="413">
        <v>0.26649692778527728</v>
      </c>
      <c r="AB33" s="413">
        <v>0.29748334243022001</v>
      </c>
      <c r="AC33" s="413">
        <v>0.28768876718454561</v>
      </c>
      <c r="AD33" s="413">
        <v>0.31138535165870379</v>
      </c>
      <c r="AE33" s="413">
        <v>0.31451220018403009</v>
      </c>
      <c r="AF33" s="413">
        <v>0.31776144295705111</v>
      </c>
      <c r="AG33" s="394">
        <v>0.26966684038939026</v>
      </c>
      <c r="AH33" s="394">
        <v>0.258973036340716</v>
      </c>
      <c r="AI33" s="394">
        <v>0.24073200283290813</v>
      </c>
      <c r="AJ33" s="394">
        <v>0.22695426147980466</v>
      </c>
      <c r="AK33" s="394">
        <v>0.22079507885991645</v>
      </c>
      <c r="AL33" s="394">
        <v>0.25603603224642779</v>
      </c>
      <c r="AM33" s="394">
        <v>0.25372167832313264</v>
      </c>
      <c r="AN33" s="365">
        <v>0.27902831317703425</v>
      </c>
      <c r="AO33" s="365">
        <v>0.28322309779131094</v>
      </c>
      <c r="AP33" s="365">
        <v>0.30010921179102806</v>
      </c>
      <c r="AQ33" s="365">
        <v>0.23454948938152115</v>
      </c>
      <c r="AR33" s="365">
        <v>0.25690707940513402</v>
      </c>
      <c r="AS33" s="364">
        <v>0.23891610048988299</v>
      </c>
      <c r="AT33" s="364">
        <v>0.21319407207251731</v>
      </c>
      <c r="AU33" s="364">
        <v>0.20388657254321252</v>
      </c>
      <c r="AV33" s="364">
        <v>0.18270111250311122</v>
      </c>
      <c r="AW33" s="364">
        <v>0.18329032513063134</v>
      </c>
      <c r="AX33" s="483">
        <v>0.18169436085061519</v>
      </c>
      <c r="AY33" s="483">
        <v>0.18786559697652411</v>
      </c>
    </row>
    <row r="34" spans="1:51">
      <c r="AV34" s="394"/>
      <c r="AW34" s="394"/>
      <c r="AX34" s="485"/>
      <c r="AY34" s="485"/>
    </row>
    <row r="35" spans="1:51">
      <c r="A35" s="414" t="s">
        <v>149</v>
      </c>
      <c r="T35" s="389"/>
      <c r="U35" s="410"/>
      <c r="V35" s="410"/>
      <c r="W35" s="410"/>
      <c r="AV35" s="394"/>
      <c r="AW35" s="394"/>
      <c r="AX35" s="485"/>
      <c r="AY35" s="485"/>
    </row>
    <row r="36" spans="1:51">
      <c r="A36" s="415" t="s">
        <v>150</v>
      </c>
      <c r="T36" s="389"/>
      <c r="U36" s="410"/>
      <c r="V36" s="410"/>
      <c r="W36" s="410"/>
      <c r="AD36" s="365">
        <v>6.7280165462886218E-2</v>
      </c>
      <c r="AE36" s="365">
        <v>5.8202379788590712E-2</v>
      </c>
      <c r="AF36" s="365">
        <v>6.6464093278466155E-2</v>
      </c>
      <c r="AG36" s="365">
        <v>7.4233330340535059E-2</v>
      </c>
      <c r="AH36" s="365">
        <v>7.3109186136997031E-2</v>
      </c>
      <c r="AI36" s="365">
        <v>6.2437579092801371E-2</v>
      </c>
      <c r="AJ36" s="365">
        <v>5.312045123865574E-2</v>
      </c>
      <c r="AK36" s="365">
        <v>4.5119244633630672E-2</v>
      </c>
      <c r="AL36" s="365">
        <v>4.41368874873308E-2</v>
      </c>
      <c r="AM36" s="365">
        <v>4.726097150518125E-2</v>
      </c>
      <c r="AN36" s="365">
        <v>5.0938882721824938E-2</v>
      </c>
      <c r="AO36" s="365">
        <v>5.1047940367799034E-2</v>
      </c>
      <c r="AP36" s="365">
        <v>5.9864301616466234E-2</v>
      </c>
      <c r="AQ36" s="365">
        <v>5.1942178686189333E-2</v>
      </c>
      <c r="AR36" s="365">
        <v>5.4655442401532174E-2</v>
      </c>
      <c r="AS36" s="364">
        <v>4.6567081631460658E-2</v>
      </c>
      <c r="AT36" s="364">
        <v>4.3245200724189581E-2</v>
      </c>
      <c r="AU36" s="364">
        <v>3.6892819253374592E-2</v>
      </c>
      <c r="AV36" s="364">
        <v>3.6897996869191679E-2</v>
      </c>
      <c r="AW36" s="364">
        <v>3.4548400716786942E-2</v>
      </c>
      <c r="AX36" s="483">
        <v>3.9700057275547582E-2</v>
      </c>
      <c r="AY36" s="483">
        <v>3.8869399518977346E-2</v>
      </c>
    </row>
    <row r="37" spans="1:51">
      <c r="A37" s="416" t="s">
        <v>151</v>
      </c>
      <c r="T37" s="389"/>
      <c r="U37" s="410"/>
      <c r="V37" s="410"/>
      <c r="W37" s="410"/>
      <c r="AD37" s="365">
        <v>0.25702528132675373</v>
      </c>
      <c r="AE37" s="365">
        <v>0.33983444926852274</v>
      </c>
      <c r="AF37" s="365">
        <v>0.16439859501232454</v>
      </c>
      <c r="AG37" s="365">
        <v>0.55010906264587034</v>
      </c>
      <c r="AH37" s="365">
        <v>0.117245994936929</v>
      </c>
      <c r="AI37" s="365">
        <v>0.18290746501299093</v>
      </c>
      <c r="AJ37" s="365">
        <v>-6.8839762245410302E-2</v>
      </c>
      <c r="AK37" s="365">
        <v>-0.26256266256834471</v>
      </c>
      <c r="AL37" s="365">
        <v>-0.24402820819624732</v>
      </c>
      <c r="AM37" s="365">
        <v>-7.2077399673752221E-2</v>
      </c>
      <c r="AN37" s="365">
        <v>9.0134710625935865E-2</v>
      </c>
      <c r="AO37" s="365">
        <v>0.20480702891024299</v>
      </c>
      <c r="AP37" s="365">
        <v>0.42705936464671562</v>
      </c>
      <c r="AQ37" s="365">
        <v>0.19853373491216952</v>
      </c>
      <c r="AR37" s="365">
        <v>0.21977842123821087</v>
      </c>
      <c r="AS37" s="364">
        <v>0.12511128792261239</v>
      </c>
      <c r="AT37" s="364">
        <v>-9.2072651683211701E-2</v>
      </c>
      <c r="AU37" s="364">
        <v>-6.8334200214342583E-2</v>
      </c>
      <c r="AV37" s="364">
        <v>-8.7122472251553493E-2</v>
      </c>
      <c r="AW37" s="364">
        <v>5.303919885965E-3</v>
      </c>
      <c r="AX37" s="483">
        <v>0.2251677444196411</v>
      </c>
      <c r="AY37" s="483">
        <v>0.25474645471940111</v>
      </c>
    </row>
    <row r="38" spans="1:51">
      <c r="A38" s="393" t="s">
        <v>65</v>
      </c>
      <c r="T38" s="389"/>
      <c r="U38" s="364"/>
      <c r="V38" s="364"/>
      <c r="W38" s="364"/>
      <c r="AD38" s="365">
        <v>0.12495663081321119</v>
      </c>
      <c r="AE38" s="365">
        <v>8.2678433383943831E-2</v>
      </c>
      <c r="AF38" s="365">
        <v>0.1217808968149246</v>
      </c>
      <c r="AG38" s="365">
        <v>0.16727763741145135</v>
      </c>
      <c r="AH38" s="365">
        <v>-1.9538979030431131E-2</v>
      </c>
      <c r="AI38" s="365">
        <v>5.7173472945712511E-2</v>
      </c>
      <c r="AJ38" s="365">
        <v>-1.9596983553022449E-2</v>
      </c>
      <c r="AK38" s="365">
        <v>-3.2094887278280602E-2</v>
      </c>
      <c r="AL38" s="365">
        <v>1.451762525640274E-2</v>
      </c>
      <c r="AM38" s="365">
        <v>-1.0220209219919098E-2</v>
      </c>
      <c r="AN38" s="365">
        <v>2.0886005308773012E-3</v>
      </c>
      <c r="AO38" s="365">
        <v>2.2804676236570904E-3</v>
      </c>
      <c r="AP38" s="365">
        <v>6.8891926628925626E-2</v>
      </c>
      <c r="AQ38" s="365">
        <v>4.0221328137055402E-2</v>
      </c>
      <c r="AR38" s="365">
        <v>-8.3470864379736089E-4</v>
      </c>
      <c r="AS38" s="364">
        <v>2.9274007457010795E-2</v>
      </c>
      <c r="AT38" s="364">
        <v>-3.2259929798067195E-2</v>
      </c>
      <c r="AU38" s="364">
        <v>-2.8272512242016181E-2</v>
      </c>
      <c r="AV38" s="364">
        <v>-4.9055810022140107E-2</v>
      </c>
      <c r="AW38" s="364">
        <v>-7.1890434541858936E-2</v>
      </c>
      <c r="AX38" s="483">
        <v>3.4029934701318848E-2</v>
      </c>
      <c r="AY38" s="483">
        <v>5.0792330610009845E-2</v>
      </c>
    </row>
    <row r="39" spans="1:51">
      <c r="A39" s="393" t="s">
        <v>104</v>
      </c>
      <c r="T39" s="389"/>
      <c r="U39" s="364"/>
      <c r="V39" s="364"/>
      <c r="W39" s="364"/>
      <c r="AD39" s="365">
        <v>6.1278671715407504E-2</v>
      </c>
      <c r="AE39" s="365">
        <v>5.0783875989451596E-2</v>
      </c>
      <c r="AF39" s="365">
        <v>8.3363027578763557E-2</v>
      </c>
      <c r="AG39" s="365">
        <v>3.8021146954549091E-2</v>
      </c>
      <c r="AH39" s="365">
        <v>-6.0896103438115292E-3</v>
      </c>
      <c r="AI39" s="365">
        <v>5.1267092968781069E-2</v>
      </c>
      <c r="AJ39" s="365">
        <v>-2.1579857836961508E-3</v>
      </c>
      <c r="AK39" s="365">
        <v>7.3490896680035001E-2</v>
      </c>
      <c r="AL39" s="365">
        <v>3.650648853368979E-2</v>
      </c>
      <c r="AM39" s="365">
        <v>4.1981048764889249E-2</v>
      </c>
      <c r="AN39" s="365">
        <v>4.9997418758234401E-2</v>
      </c>
      <c r="AO39" s="365">
        <v>-0.12246168344256057</v>
      </c>
      <c r="AP39" s="365">
        <v>2.9857983454035411E-2</v>
      </c>
      <c r="AQ39" s="365">
        <v>2.9327717856792047E-2</v>
      </c>
      <c r="AR39" s="365">
        <v>2.2173509021784599E-2</v>
      </c>
      <c r="AS39" s="364">
        <v>0.11900727045895317</v>
      </c>
      <c r="AT39" s="364">
        <v>-5.0986897099206223E-3</v>
      </c>
      <c r="AU39" s="364">
        <v>-1.6614592166068639E-2</v>
      </c>
      <c r="AV39" s="364">
        <v>-1.5425343797783665E-2</v>
      </c>
      <c r="AW39" s="364">
        <v>-8.0488189066931348E-3</v>
      </c>
      <c r="AX39" s="483">
        <v>2.0089332279193045E-2</v>
      </c>
      <c r="AY39" s="483">
        <v>2.347788335711648E-2</v>
      </c>
    </row>
    <row r="40" spans="1:51">
      <c r="A40" s="393" t="s">
        <v>105</v>
      </c>
      <c r="T40" s="389"/>
      <c r="U40" s="364"/>
      <c r="V40" s="364"/>
      <c r="W40" s="364"/>
      <c r="AD40" s="365">
        <v>-4.1328540612561963E-2</v>
      </c>
      <c r="AE40" s="365">
        <v>4.7259337912257025E-2</v>
      </c>
      <c r="AF40" s="365">
        <v>-1.6435797830238373E-2</v>
      </c>
      <c r="AG40" s="365">
        <v>-8.1935411248880863E-3</v>
      </c>
      <c r="AH40" s="365">
        <v>-3.1349388875655193E-2</v>
      </c>
      <c r="AI40" s="365">
        <v>-4.5677047671489571E-2</v>
      </c>
      <c r="AJ40" s="365">
        <v>-5.5352785096224121E-2</v>
      </c>
      <c r="AK40" s="365">
        <v>-8.7574419680176346E-2</v>
      </c>
      <c r="AL40" s="365">
        <v>-9.2530303482666512E-2</v>
      </c>
      <c r="AM40" s="365">
        <v>-7.8335723026557849E-2</v>
      </c>
      <c r="AN40" s="365">
        <v>-3.4315006452506967E-3</v>
      </c>
      <c r="AO40" s="365">
        <v>9.7967352433332919E-2</v>
      </c>
      <c r="AP40" s="365">
        <v>0.11959671123934876</v>
      </c>
      <c r="AQ40" s="365">
        <v>7.9445968877907003E-2</v>
      </c>
      <c r="AR40" s="365">
        <v>3.9621941679772538E-2</v>
      </c>
      <c r="AS40" s="364">
        <v>-6.1178911699899641E-2</v>
      </c>
      <c r="AT40" s="364">
        <v>-6.6999922858162031E-2</v>
      </c>
      <c r="AU40" s="364">
        <v>-4.3306483237892081E-2</v>
      </c>
      <c r="AV40" s="364">
        <v>-4.3140308016591383E-2</v>
      </c>
      <c r="AW40" s="364">
        <v>-3.6052785771826137E-3</v>
      </c>
      <c r="AX40" s="483">
        <v>2.6763542133347761E-2</v>
      </c>
      <c r="AY40" s="483">
        <v>1.8163789502077931E-2</v>
      </c>
    </row>
    <row r="41" spans="1:51">
      <c r="A41" s="393" t="s">
        <v>106</v>
      </c>
      <c r="T41" s="389"/>
      <c r="U41" s="364"/>
      <c r="V41" s="364"/>
      <c r="W41" s="364"/>
      <c r="AD41" s="365">
        <v>0.13482787251757422</v>
      </c>
      <c r="AE41" s="365">
        <v>0.12652013019974709</v>
      </c>
      <c r="AF41" s="365">
        <v>-1.5286077289449895E-2</v>
      </c>
      <c r="AG41" s="365">
        <v>0.10826505239832393</v>
      </c>
      <c r="AH41" s="365">
        <v>8.3773208941252796E-3</v>
      </c>
      <c r="AI41" s="365">
        <v>4.4540037348197491E-3</v>
      </c>
      <c r="AJ41" s="365">
        <v>-3.9568111609239688E-3</v>
      </c>
      <c r="AK41" s="365">
        <v>-5.5279676548969772E-2</v>
      </c>
      <c r="AL41" s="365">
        <v>-5.3739359831856008E-2</v>
      </c>
      <c r="AM41" s="365">
        <v>2.5868313599160132E-2</v>
      </c>
      <c r="AN41" s="365">
        <v>1.6343036405695659E-2</v>
      </c>
      <c r="AO41" s="365">
        <v>2.8955779616692257E-2</v>
      </c>
      <c r="AP41" s="365">
        <v>5.802831325118081E-2</v>
      </c>
      <c r="AQ41" s="365">
        <v>-2.9120157177734453E-2</v>
      </c>
      <c r="AR41" s="365">
        <v>5.0920029244246705E-2</v>
      </c>
      <c r="AS41" s="364">
        <v>1.9587438167686689E-4</v>
      </c>
      <c r="AT41" s="364">
        <v>-3.0631120750673094E-2</v>
      </c>
      <c r="AU41" s="364">
        <v>-3.4334435732113658E-2</v>
      </c>
      <c r="AV41" s="364">
        <v>-6.3770042579314345E-2</v>
      </c>
      <c r="AW41" s="364">
        <v>-4.7564730959001822E-2</v>
      </c>
      <c r="AX41" s="483">
        <v>-5.5708882332557177E-2</v>
      </c>
      <c r="AY41" s="483">
        <v>-5.6237501697722139E-2</v>
      </c>
    </row>
    <row r="42" spans="1:51">
      <c r="A42" s="393" t="s">
        <v>142</v>
      </c>
      <c r="T42" s="389"/>
      <c r="U42" s="364"/>
      <c r="V42" s="364"/>
      <c r="W42" s="364"/>
      <c r="AD42" s="365">
        <v>-2.7496759143942662E-2</v>
      </c>
      <c r="AE42" s="365">
        <v>-2.002114815272419E-2</v>
      </c>
      <c r="AF42" s="365">
        <v>-4.9571628049870101E-2</v>
      </c>
      <c r="AG42" s="365">
        <v>-6.5177860344332594E-2</v>
      </c>
      <c r="AH42" s="365">
        <v>-2.1370449466526359E-2</v>
      </c>
      <c r="AI42" s="365">
        <v>-3.6916842574561286E-2</v>
      </c>
      <c r="AJ42" s="365">
        <v>-2.0964880009303428E-2</v>
      </c>
      <c r="AK42" s="365">
        <v>-1.1664485602851403E-2</v>
      </c>
      <c r="AL42" s="365">
        <v>6.7785527876276551E-3</v>
      </c>
      <c r="AM42" s="365">
        <v>3.7876705580425149E-2</v>
      </c>
      <c r="AN42" s="365">
        <v>8.7848088820379588E-2</v>
      </c>
      <c r="AO42" s="365">
        <v>6.1661356462365015E-2</v>
      </c>
      <c r="AP42" s="365">
        <v>3.8499464341201772E-2</v>
      </c>
      <c r="AQ42" s="365">
        <v>4.6326803682129958E-3</v>
      </c>
      <c r="AR42" s="365">
        <v>-3.2252666334967921E-2</v>
      </c>
      <c r="AS42" s="364">
        <v>1.3003655374195842E-2</v>
      </c>
      <c r="AT42" s="364">
        <v>3.2037331003415825E-2</v>
      </c>
      <c r="AU42" s="364">
        <v>3.8715468734383814E-2</v>
      </c>
      <c r="AV42" s="364">
        <v>9.4755693360253967E-2</v>
      </c>
      <c r="AW42" s="364">
        <v>0.15039721265984832</v>
      </c>
      <c r="AX42" s="483">
        <v>0.17903730827496117</v>
      </c>
      <c r="AY42" s="483">
        <v>0.19639292531485728</v>
      </c>
    </row>
    <row r="43" spans="1:51">
      <c r="A43" s="394" t="s">
        <v>107</v>
      </c>
      <c r="T43" s="389"/>
      <c r="U43" s="364"/>
      <c r="V43" s="364"/>
      <c r="W43" s="364"/>
      <c r="AD43" s="365">
        <v>-1.6842000453577153E-3</v>
      </c>
      <c r="AE43" s="365">
        <v>4.9734904800512424E-2</v>
      </c>
      <c r="AF43" s="365">
        <v>6.1225595457347771E-2</v>
      </c>
      <c r="AG43" s="365">
        <v>0.27532689956346401</v>
      </c>
      <c r="AH43" s="365">
        <v>0.17800940311177654</v>
      </c>
      <c r="AI43" s="365">
        <v>0.12022327346593946</v>
      </c>
      <c r="AJ43" s="365">
        <v>1.5063417023186502E-2</v>
      </c>
      <c r="AK43" s="365">
        <v>-0.13500001439168346</v>
      </c>
      <c r="AL43" s="365">
        <v>-0.12158771674974361</v>
      </c>
      <c r="AM43" s="365">
        <v>-8.9405392731131308E-2</v>
      </c>
      <c r="AN43" s="365">
        <v>-0.1019522583785292</v>
      </c>
      <c r="AO43" s="365">
        <v>6.074823231911048E-2</v>
      </c>
      <c r="AP43" s="365">
        <v>3.9398057037299268E-2</v>
      </c>
      <c r="AQ43" s="365">
        <v>3.014195336136238E-2</v>
      </c>
      <c r="AR43" s="365">
        <v>0.11069758797489392</v>
      </c>
      <c r="AS43" s="364">
        <v>6.278614088231169E-3</v>
      </c>
      <c r="AT43" s="364">
        <v>4.7790289342505747E-3</v>
      </c>
      <c r="AU43" s="364">
        <v>3.0369360528424896E-2</v>
      </c>
      <c r="AV43" s="364">
        <v>7.1864926366847371E-3</v>
      </c>
      <c r="AW43" s="364">
        <v>5.435826474607117E-3</v>
      </c>
      <c r="AX43" s="483">
        <v>2.0164794575205994E-2</v>
      </c>
      <c r="AY43" s="483">
        <v>1.1702407823118715E-2</v>
      </c>
    </row>
    <row r="44" spans="1:51">
      <c r="A44" s="393" t="s">
        <v>94</v>
      </c>
      <c r="T44" s="389"/>
      <c r="U44" s="364"/>
      <c r="V44" s="364"/>
      <c r="W44" s="364"/>
      <c r="AD44" s="365">
        <f t="shared" ref="AD44:AU44" si="1">AD37-SUM(AD38:AD43)</f>
        <v>6.471606082423198E-3</v>
      </c>
      <c r="AE44" s="365">
        <f t="shared" si="1"/>
        <v>2.8789151353350029E-3</v>
      </c>
      <c r="AF44" s="365">
        <f t="shared" si="1"/>
        <v>-2.067742166915304E-2</v>
      </c>
      <c r="AG44" s="365">
        <f t="shared" si="1"/>
        <v>3.4589727787302627E-2</v>
      </c>
      <c r="AH44" s="365">
        <f t="shared" si="1"/>
        <v>9.2076986474513844E-3</v>
      </c>
      <c r="AI44" s="365">
        <f t="shared" si="1"/>
        <v>3.2383512143789012E-2</v>
      </c>
      <c r="AJ44" s="365">
        <f t="shared" si="1"/>
        <v>1.8126266334573315E-2</v>
      </c>
      <c r="AK44" s="365">
        <f t="shared" si="1"/>
        <v>-1.4440075746418118E-2</v>
      </c>
      <c r="AL44" s="365">
        <f t="shared" si="1"/>
        <v>-3.3973494709701374E-2</v>
      </c>
      <c r="AM44" s="365">
        <f t="shared" si="1"/>
        <v>1.5785735938150802E-4</v>
      </c>
      <c r="AN44" s="365">
        <f t="shared" si="1"/>
        <v>3.9241325134528798E-2</v>
      </c>
      <c r="AO44" s="365">
        <f t="shared" si="1"/>
        <v>7.5655523897645793E-2</v>
      </c>
      <c r="AP44" s="365">
        <f t="shared" si="1"/>
        <v>7.2786908694723984E-2</v>
      </c>
      <c r="AQ44" s="365">
        <f t="shared" si="1"/>
        <v>4.3884243488574143E-2</v>
      </c>
      <c r="AR44" s="365">
        <f t="shared" si="1"/>
        <v>2.9452728296278402E-2</v>
      </c>
      <c r="AS44" s="365">
        <f t="shared" si="1"/>
        <v>1.8530777862444184E-2</v>
      </c>
      <c r="AT44" s="365">
        <f t="shared" si="1"/>
        <v>6.1006514959448532E-3</v>
      </c>
      <c r="AU44" s="365">
        <f t="shared" si="1"/>
        <v>-1.4891006099060744E-2</v>
      </c>
      <c r="AV44" s="365">
        <f>AV37-SUM(AV38:AV43)</f>
        <v>-1.7673153832662686E-2</v>
      </c>
      <c r="AW44" s="365">
        <f>AW37-SUM(AW38:AW43)</f>
        <v>-1.9419856263753914E-2</v>
      </c>
      <c r="AX44" s="486">
        <f>AX37-SUM(AX38:AX43)</f>
        <v>7.9171478817147145E-4</v>
      </c>
      <c r="AY44" s="486">
        <f>AY37-SUM(AY38:AY43)</f>
        <v>1.0454619809943E-2</v>
      </c>
    </row>
    <row r="45" spans="1:51">
      <c r="T45" s="389"/>
      <c r="U45" s="364"/>
      <c r="V45" s="364"/>
      <c r="W45" s="364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  <c r="AP45" s="365"/>
      <c r="AQ45" s="365"/>
      <c r="AR45" s="365"/>
      <c r="AS45" s="364"/>
      <c r="AT45" s="364"/>
      <c r="AU45" s="364"/>
      <c r="AV45" s="364"/>
      <c r="AW45" s="364"/>
      <c r="AX45" s="483"/>
      <c r="AY45" s="483"/>
    </row>
    <row r="46" spans="1:51">
      <c r="A46" s="417" t="s">
        <v>152</v>
      </c>
      <c r="Q46" s="389"/>
      <c r="R46" s="389"/>
      <c r="S46" s="389"/>
      <c r="T46" s="389"/>
      <c r="U46" s="389"/>
      <c r="V46" s="389"/>
      <c r="AX46" s="484"/>
      <c r="AY46" s="484"/>
    </row>
    <row r="47" spans="1:51">
      <c r="A47" s="415" t="s">
        <v>150</v>
      </c>
      <c r="Q47" s="389"/>
      <c r="R47" s="389"/>
      <c r="S47" s="389"/>
      <c r="T47" s="389"/>
      <c r="U47" s="389"/>
      <c r="V47" s="365">
        <v>8.7460456809859144E-2</v>
      </c>
      <c r="W47" s="365">
        <v>8.5770994526001523E-2</v>
      </c>
      <c r="X47" s="365">
        <v>8.3369405726751528E-2</v>
      </c>
      <c r="Y47" s="365">
        <v>0.10409941001254533</v>
      </c>
      <c r="Z47" s="365">
        <v>0.10730288326833512</v>
      </c>
      <c r="AA47" s="365">
        <v>0.10562977342349543</v>
      </c>
      <c r="AB47" s="365">
        <v>0.10928054458954557</v>
      </c>
      <c r="AC47" s="365">
        <v>0.10143482308867223</v>
      </c>
      <c r="AD47" s="365">
        <v>0.10752932483180382</v>
      </c>
      <c r="AE47" s="365">
        <v>0.11113321902634944</v>
      </c>
      <c r="AF47" s="365">
        <v>0.11430690554216888</v>
      </c>
      <c r="AG47" s="365">
        <v>0.11754441579849147</v>
      </c>
      <c r="AH47" s="365">
        <v>0.11526596380928839</v>
      </c>
      <c r="AI47" s="365">
        <v>0.10276768877255603</v>
      </c>
      <c r="AJ47" s="365">
        <v>9.8788365702949091E-2</v>
      </c>
      <c r="AK47" s="365">
        <v>0.10030739921205091</v>
      </c>
      <c r="AL47" s="365">
        <v>9.679367576981654E-2</v>
      </c>
      <c r="AM47" s="365">
        <v>9.0094304933096933E-2</v>
      </c>
      <c r="AN47" s="365">
        <v>0.11238533553166929</v>
      </c>
      <c r="AO47" s="365">
        <v>9.1735078875001833E-2</v>
      </c>
      <c r="AP47" s="365">
        <v>9.6403090549525602E-2</v>
      </c>
      <c r="AQ47" s="365">
        <v>8.7025555387119757E-2</v>
      </c>
      <c r="AR47" s="365">
        <v>8.4758309475092303E-2</v>
      </c>
      <c r="AS47" s="364">
        <v>7.4863219303293899E-2</v>
      </c>
      <c r="AT47" s="364">
        <v>7.0927784704925015E-2</v>
      </c>
      <c r="AU47" s="364">
        <v>5.864098746875121E-2</v>
      </c>
      <c r="AV47" s="364">
        <v>5.7000000000000002E-2</v>
      </c>
      <c r="AW47" s="364">
        <v>5.0757353208914245E-2</v>
      </c>
      <c r="AX47" s="483">
        <v>5.2916569776427148E-2</v>
      </c>
      <c r="AY47" s="483">
        <v>5.234031727129821E-2</v>
      </c>
    </row>
    <row r="48" spans="1:51">
      <c r="A48" s="393" t="s">
        <v>153</v>
      </c>
      <c r="Q48" s="389"/>
      <c r="R48" s="389"/>
      <c r="S48" s="389"/>
      <c r="T48" s="389"/>
      <c r="U48" s="389"/>
      <c r="V48" s="365">
        <v>0.19059931775100247</v>
      </c>
      <c r="W48" s="365">
        <v>0.16184710674985861</v>
      </c>
      <c r="X48" s="365">
        <v>0.16009597493320965</v>
      </c>
      <c r="Y48" s="365">
        <v>0.54837446739622087</v>
      </c>
      <c r="Z48" s="365">
        <v>0.51488149528255189</v>
      </c>
      <c r="AA48" s="365">
        <v>0.45599116357764158</v>
      </c>
      <c r="AB48" s="365">
        <v>0.45540474399332903</v>
      </c>
      <c r="AC48" s="365">
        <v>2.2880817105960939E-2</v>
      </c>
      <c r="AD48" s="365">
        <v>-1.7479517888480168E-2</v>
      </c>
      <c r="AE48" s="365">
        <v>1.9281256896530466E-3</v>
      </c>
      <c r="AF48" s="365">
        <v>-1.2348929838453971E-3</v>
      </c>
      <c r="AG48" s="365">
        <v>0.10078581143879167</v>
      </c>
      <c r="AH48" s="365">
        <v>0.10214332608516535</v>
      </c>
      <c r="AI48" s="365">
        <v>1.9666507980827846E-2</v>
      </c>
      <c r="AJ48" s="365">
        <v>6.8924495850854819E-3</v>
      </c>
      <c r="AK48" s="365">
        <v>3.536436996136548E-2</v>
      </c>
      <c r="AL48" s="365">
        <v>5.1530158116617118E-2</v>
      </c>
      <c r="AM48" s="365">
        <v>7.4721440381438325E-2</v>
      </c>
      <c r="AN48" s="365">
        <v>0.29329129484089184</v>
      </c>
      <c r="AO48" s="365">
        <v>-2.6124238017399694E-2</v>
      </c>
      <c r="AP48" s="365">
        <v>4.7899896628250144E-2</v>
      </c>
      <c r="AQ48" s="365">
        <v>5.3373066912126281E-2</v>
      </c>
      <c r="AR48" s="365">
        <v>-0.14262742668757722</v>
      </c>
      <c r="AS48" s="364">
        <v>6.5323666849257207E-3</v>
      </c>
      <c r="AT48" s="364">
        <v>-7.5287901497244861E-2</v>
      </c>
      <c r="AU48" s="364">
        <v>-0.11612074191232918</v>
      </c>
      <c r="AV48" s="364">
        <v>-9.7877633320978E-2</v>
      </c>
      <c r="AW48" s="364">
        <v>-8.1288997326478402E-2</v>
      </c>
      <c r="AX48" s="483">
        <v>-4.3249451123531252E-3</v>
      </c>
      <c r="AY48" s="483">
        <v>1.6266858922895783E-2</v>
      </c>
    </row>
    <row r="49" spans="1:51">
      <c r="A49" s="393" t="s">
        <v>65</v>
      </c>
      <c r="Q49" s="389"/>
      <c r="R49" s="389"/>
      <c r="S49" s="389"/>
      <c r="T49" s="389"/>
      <c r="U49" s="389"/>
      <c r="V49" s="365">
        <v>2.7648661512098618E-2</v>
      </c>
      <c r="W49" s="365">
        <v>1.6492625745082132E-2</v>
      </c>
      <c r="X49" s="365">
        <v>8.0758830679108894E-3</v>
      </c>
      <c r="Y49" s="365">
        <v>0.19959075347264077</v>
      </c>
      <c r="Z49" s="365">
        <v>0.17411119141791562</v>
      </c>
      <c r="AA49" s="365">
        <v>0.16204350598372053</v>
      </c>
      <c r="AB49" s="365">
        <v>0.14529323257372298</v>
      </c>
      <c r="AC49" s="365">
        <v>-5.1440476815926874E-2</v>
      </c>
      <c r="AD49" s="365">
        <v>-4.0636447090049932E-2</v>
      </c>
      <c r="AE49" s="365">
        <v>-2.2150071267613529E-2</v>
      </c>
      <c r="AF49" s="365">
        <v>-5.1192556449660923E-3</v>
      </c>
      <c r="AG49" s="365">
        <v>2.1725831269557475E-2</v>
      </c>
      <c r="AH49" s="365">
        <v>1.1439493560331662E-2</v>
      </c>
      <c r="AI49" s="365">
        <v>-1.7816885673934666E-2</v>
      </c>
      <c r="AJ49" s="365">
        <v>-1.6027628857902713E-2</v>
      </c>
      <c r="AK49" s="365">
        <v>3.6349298102825743E-2</v>
      </c>
      <c r="AL49" s="365">
        <v>7.4408448302177493E-2</v>
      </c>
      <c r="AM49" s="365">
        <v>8.9514508650280794E-2</v>
      </c>
      <c r="AN49" s="365">
        <v>6.6554067497166081E-2</v>
      </c>
      <c r="AO49" s="365">
        <v>-6.072301619000426E-2</v>
      </c>
      <c r="AP49" s="365">
        <v>-6.0702419301701532E-2</v>
      </c>
      <c r="AQ49" s="365">
        <v>-6.0127905601166286E-2</v>
      </c>
      <c r="AR49" s="365">
        <v>-3.1942346771580615E-2</v>
      </c>
      <c r="AS49" s="364">
        <v>-8.4143389770649345E-3</v>
      </c>
      <c r="AT49" s="364">
        <v>-4.349503859174602E-2</v>
      </c>
      <c r="AU49" s="364">
        <v>-4.5840825511316956E-2</v>
      </c>
      <c r="AV49" s="364">
        <v>-5.1290311577478744E-2</v>
      </c>
      <c r="AW49" s="364">
        <v>-5.7717584346506742E-2</v>
      </c>
      <c r="AX49" s="483">
        <v>-4.2627396750766759E-2</v>
      </c>
      <c r="AY49" s="483">
        <v>-5.1566111740878488E-2</v>
      </c>
    </row>
    <row r="50" spans="1:51">
      <c r="A50" s="393" t="s">
        <v>104</v>
      </c>
      <c r="Q50" s="389"/>
      <c r="R50" s="389"/>
      <c r="S50" s="389"/>
      <c r="T50" s="389"/>
      <c r="U50" s="389"/>
      <c r="V50" s="365">
        <v>0.11399778645743246</v>
      </c>
      <c r="W50" s="365">
        <v>2.9270053148172125E-2</v>
      </c>
      <c r="X50" s="365">
        <v>5.6547954982417187E-2</v>
      </c>
      <c r="Y50" s="365">
        <v>0.10934162764456809</v>
      </c>
      <c r="Z50" s="365">
        <v>6.8752918834022694E-2</v>
      </c>
      <c r="AA50" s="365">
        <v>0.10079160431006354</v>
      </c>
      <c r="AB50" s="365">
        <v>6.6858884966612131E-2</v>
      </c>
      <c r="AC50" s="365">
        <v>1.9932894298585448E-2</v>
      </c>
      <c r="AD50" s="365">
        <v>1.9517993624237118E-2</v>
      </c>
      <c r="AE50" s="365">
        <v>-1.7045828444790238E-2</v>
      </c>
      <c r="AF50" s="365">
        <v>-1.8893323902579771E-2</v>
      </c>
      <c r="AG50" s="365">
        <v>-4.7481445177864666E-3</v>
      </c>
      <c r="AH50" s="365">
        <v>-8.4656436232899597E-3</v>
      </c>
      <c r="AI50" s="365">
        <v>8.2000064896825525E-3</v>
      </c>
      <c r="AJ50" s="365">
        <v>1.3566220400621797E-2</v>
      </c>
      <c r="AK50" s="365">
        <v>-5.2476219923839025E-3</v>
      </c>
      <c r="AL50" s="365">
        <v>-3.1658805309678654E-3</v>
      </c>
      <c r="AM50" s="365">
        <v>-3.1611009123342776E-3</v>
      </c>
      <c r="AN50" s="365">
        <v>1.4842377165687226E-2</v>
      </c>
      <c r="AO50" s="365">
        <v>-2.6071862029022272E-2</v>
      </c>
      <c r="AP50" s="365">
        <v>-7.5091645562083047E-3</v>
      </c>
      <c r="AQ50" s="365">
        <v>-1.6268973114736532E-2</v>
      </c>
      <c r="AR50" s="365">
        <v>-2.9285554608208097E-2</v>
      </c>
      <c r="AS50" s="364">
        <v>6.7003140978721173E-3</v>
      </c>
      <c r="AT50" s="364">
        <v>-9.4345976633021869E-3</v>
      </c>
      <c r="AU50" s="364">
        <v>-6.1238751946633479E-3</v>
      </c>
      <c r="AV50" s="364">
        <v>-5.7568599629957296E-3</v>
      </c>
      <c r="AW50" s="364">
        <v>1.0218768061018636E-2</v>
      </c>
      <c r="AX50" s="483">
        <v>9.1541400614859412E-3</v>
      </c>
      <c r="AY50" s="483">
        <v>1.0620518834300131E-2</v>
      </c>
    </row>
    <row r="51" spans="1:51">
      <c r="A51" s="393" t="s">
        <v>105</v>
      </c>
      <c r="Q51" s="389"/>
      <c r="V51" s="365">
        <v>5.5687493024465719E-2</v>
      </c>
      <c r="W51" s="365">
        <v>7.7562037187222072E-2</v>
      </c>
      <c r="X51" s="365">
        <v>5.5027776951352768E-2</v>
      </c>
      <c r="Y51" s="365">
        <v>0.10347818614185077</v>
      </c>
      <c r="Z51" s="365">
        <v>0.13017372610920813</v>
      </c>
      <c r="AA51" s="365">
        <v>1.8080078883724277E-2</v>
      </c>
      <c r="AB51" s="365">
        <v>2.4555013062032276E-2</v>
      </c>
      <c r="AC51" s="365">
        <v>-9.3935173290882745E-3</v>
      </c>
      <c r="AD51" s="365">
        <v>-4.2058786837601024E-2</v>
      </c>
      <c r="AE51" s="365">
        <v>9.3854663871960932E-3</v>
      </c>
      <c r="AF51" s="365">
        <v>1.2454848064635864E-2</v>
      </c>
      <c r="AG51" s="365">
        <v>2.1793280535375117E-2</v>
      </c>
      <c r="AH51" s="365">
        <v>3.301009435798221E-2</v>
      </c>
      <c r="AI51" s="365">
        <v>2.4375148054768987E-2</v>
      </c>
      <c r="AJ51" s="365">
        <v>1.656147142460046E-2</v>
      </c>
      <c r="AK51" s="365">
        <v>1.0241838613154667E-2</v>
      </c>
      <c r="AL51" s="365">
        <v>8.8727249683614468E-3</v>
      </c>
      <c r="AM51" s="365">
        <v>4.1482762209520815E-3</v>
      </c>
      <c r="AN51" s="365">
        <v>4.6572273895532791E-2</v>
      </c>
      <c r="AO51" s="365">
        <v>4.2670809540539596E-2</v>
      </c>
      <c r="AP51" s="365">
        <v>4.0151713828590646E-2</v>
      </c>
      <c r="AQ51" s="365">
        <v>4.694832608247989E-2</v>
      </c>
      <c r="AR51" s="365">
        <v>-1.3589977991375439E-3</v>
      </c>
      <c r="AS51" s="364">
        <v>-7.6859624923583114E-3</v>
      </c>
      <c r="AT51" s="364">
        <v>5.9077458783648859E-3</v>
      </c>
      <c r="AU51" s="364">
        <v>-2.2960382103042066E-2</v>
      </c>
      <c r="AV51" s="364">
        <v>-1.7157768331721435E-2</v>
      </c>
      <c r="AW51" s="364">
        <v>-1.009974319453791E-2</v>
      </c>
      <c r="AX51" s="483">
        <v>-2.7196445374566721E-2</v>
      </c>
      <c r="AY51" s="483">
        <v>-2.7354037822859511E-2</v>
      </c>
    </row>
    <row r="52" spans="1:51">
      <c r="A52" s="393" t="s">
        <v>106</v>
      </c>
      <c r="V52" s="365">
        <v>-0.12662904807538719</v>
      </c>
      <c r="W52" s="365">
        <v>-3.6156728782470261E-2</v>
      </c>
      <c r="X52" s="365">
        <v>-4.6660685092284864E-3</v>
      </c>
      <c r="Y52" s="365">
        <v>-1.7382156275152733E-2</v>
      </c>
      <c r="Z52" s="365">
        <v>3.4701735424066378E-3</v>
      </c>
      <c r="AA52" s="365">
        <v>3.5212293163801554E-3</v>
      </c>
      <c r="AB52" s="365">
        <v>5.5735502320108628E-3</v>
      </c>
      <c r="AC52" s="365">
        <v>6.1865762822536485E-4</v>
      </c>
      <c r="AD52" s="365">
        <v>1.6681977167152791E-4</v>
      </c>
      <c r="AE52" s="365">
        <v>-8.832978068811231E-3</v>
      </c>
      <c r="AF52" s="365">
        <v>-9.0948159668235422E-3</v>
      </c>
      <c r="AG52" s="365">
        <v>6.848779414926294E-3</v>
      </c>
      <c r="AH52" s="365">
        <v>6.3486887030519282E-3</v>
      </c>
      <c r="AI52" s="365">
        <v>3.0588999264824467E-3</v>
      </c>
      <c r="AJ52" s="365">
        <v>-7.8069769326365671E-3</v>
      </c>
      <c r="AK52" s="365">
        <v>-1.2396227602997502E-2</v>
      </c>
      <c r="AL52" s="365">
        <v>-1.1817299434545474E-2</v>
      </c>
      <c r="AM52" s="365">
        <v>-3.3090070446497792E-3</v>
      </c>
      <c r="AN52" s="365">
        <v>7.4424147482021349E-2</v>
      </c>
      <c r="AO52" s="365">
        <v>4.9571966685787699E-2</v>
      </c>
      <c r="AP52" s="365">
        <v>8.7215718429107664E-2</v>
      </c>
      <c r="AQ52" s="365">
        <v>8.9878744562356297E-2</v>
      </c>
      <c r="AR52" s="365">
        <v>8.6118227930539661E-3</v>
      </c>
      <c r="AS52" s="364">
        <v>2.895339753300831E-2</v>
      </c>
      <c r="AT52" s="364">
        <v>-1.0462279721804009E-2</v>
      </c>
      <c r="AU52" s="364">
        <v>-2.1868290729579274E-2</v>
      </c>
      <c r="AV52" s="364">
        <v>-1.1852991815737145E-2</v>
      </c>
      <c r="AW52" s="364">
        <v>-1.8720446849434171E-2</v>
      </c>
      <c r="AX52" s="483">
        <v>5.2294093758700633E-3</v>
      </c>
      <c r="AY52" s="483">
        <v>1.0254044701506754E-2</v>
      </c>
    </row>
    <row r="53" spans="1:51">
      <c r="A53" s="393" t="s">
        <v>142</v>
      </c>
      <c r="V53" s="365">
        <v>5.6755374581957722E-2</v>
      </c>
      <c r="W53" s="365">
        <v>5.6109298617416134E-2</v>
      </c>
      <c r="X53" s="365">
        <v>1.4892498355653028E-2</v>
      </c>
      <c r="Y53" s="365">
        <v>1.9682046034155722E-2</v>
      </c>
      <c r="Z53" s="365">
        <v>2.6838991949569079E-2</v>
      </c>
      <c r="AA53" s="365">
        <v>3.9506618995631897E-2</v>
      </c>
      <c r="AB53" s="365">
        <v>4.0411550826187907E-2</v>
      </c>
      <c r="AC53" s="365">
        <v>3.4357864036401196E-2</v>
      </c>
      <c r="AD53" s="365">
        <v>2.9399351676610248E-2</v>
      </c>
      <c r="AE53" s="365">
        <v>3.7474296107484178E-2</v>
      </c>
      <c r="AF53" s="365">
        <v>4.3854808515854833E-2</v>
      </c>
      <c r="AG53" s="365">
        <v>4.4966245951090188E-2</v>
      </c>
      <c r="AH53" s="365">
        <v>4.5208767976119398E-2</v>
      </c>
      <c r="AI53" s="365">
        <v>2.3973153298174388E-2</v>
      </c>
      <c r="AJ53" s="365">
        <v>1.4722837562170653E-2</v>
      </c>
      <c r="AK53" s="365">
        <v>1.1762939124628285E-2</v>
      </c>
      <c r="AL53" s="365">
        <v>3.7912203022484915E-3</v>
      </c>
      <c r="AM53" s="365">
        <v>-7.7261673250519384E-3</v>
      </c>
      <c r="AN53" s="365">
        <v>-6.7104028973267848E-3</v>
      </c>
      <c r="AO53" s="365">
        <v>-1.485491789857213E-2</v>
      </c>
      <c r="AP53" s="365">
        <v>-1.1511032965291833E-2</v>
      </c>
      <c r="AQ53" s="365">
        <v>-3.4411111940673817E-3</v>
      </c>
      <c r="AR53" s="365">
        <v>-4.4606981481726668E-3</v>
      </c>
      <c r="AS53" s="364">
        <v>5.6441867848366922E-4</v>
      </c>
      <c r="AT53" s="364">
        <v>3.368054831231209E-3</v>
      </c>
      <c r="AU53" s="364">
        <v>5.1505914652283363E-3</v>
      </c>
      <c r="AV53" s="364">
        <v>1.3315527018391291E-2</v>
      </c>
      <c r="AW53" s="364">
        <v>3.0336695287139625E-2</v>
      </c>
      <c r="AX53" s="483">
        <v>6.9888934749545842E-2</v>
      </c>
      <c r="AY53" s="483">
        <v>8.5776017521697195E-2</v>
      </c>
    </row>
    <row r="54" spans="1:51">
      <c r="A54" s="394" t="s">
        <v>107</v>
      </c>
      <c r="V54" s="365">
        <v>6.8168845772924973E-3</v>
      </c>
      <c r="W54" s="365">
        <v>5.9727230535752988E-3</v>
      </c>
      <c r="X54" s="365">
        <v>-4.8988497540015672E-3</v>
      </c>
      <c r="Y54" s="365">
        <v>3.7522100547437647E-2</v>
      </c>
      <c r="Z54" s="365">
        <v>4.8763022357699665E-2</v>
      </c>
      <c r="AA54" s="365">
        <v>5.7023840669868514E-2</v>
      </c>
      <c r="AB54" s="365">
        <v>6.0490141421982321E-2</v>
      </c>
      <c r="AC54" s="365">
        <v>-1.4851359017622962E-2</v>
      </c>
      <c r="AD54" s="365">
        <v>-2.7941342799037636E-2</v>
      </c>
      <c r="AE54" s="365">
        <v>3.1575041267168986E-2</v>
      </c>
      <c r="AF54" s="365">
        <v>9.5591481062644312E-3</v>
      </c>
      <c r="AG54" s="365">
        <v>4.1145509584212633E-2</v>
      </c>
      <c r="AH54" s="365">
        <v>4.6850908672356244E-2</v>
      </c>
      <c r="AI54" s="365">
        <v>-3.1360021484651376E-2</v>
      </c>
      <c r="AJ54" s="365">
        <v>-6.1647849484615528E-3</v>
      </c>
      <c r="AK54" s="365">
        <v>1.5377623529564859E-2</v>
      </c>
      <c r="AL54" s="365">
        <v>1.1901061408342304E-2</v>
      </c>
      <c r="AM54" s="365">
        <v>2.340830786366286E-2</v>
      </c>
      <c r="AN54" s="365">
        <v>0.11283587350546685</v>
      </c>
      <c r="AO54" s="365">
        <v>6.4294655683083731E-3</v>
      </c>
      <c r="AP54" s="365">
        <v>1.0775320156356055E-2</v>
      </c>
      <c r="AQ54" s="365">
        <v>6.2644114922421048E-3</v>
      </c>
      <c r="AR54" s="365">
        <v>-6.7147260906123024E-2</v>
      </c>
      <c r="AS54" s="364">
        <v>-7.3414813559687254E-3</v>
      </c>
      <c r="AT54" s="364">
        <v>-1.3397005008447963E-2</v>
      </c>
      <c r="AU54" s="364">
        <v>-1.2459338745034697E-2</v>
      </c>
      <c r="AV54" s="364">
        <v>-1.3813203344583446E-2</v>
      </c>
      <c r="AW54" s="364">
        <v>-1.7737339202893013E-2</v>
      </c>
      <c r="AX54" s="483">
        <v>-9.1710844080794465E-3</v>
      </c>
      <c r="AY54" s="483">
        <v>-7.2532615622846654E-3</v>
      </c>
    </row>
    <row r="55" spans="1:51">
      <c r="A55" s="393" t="s">
        <v>94</v>
      </c>
      <c r="V55" s="365">
        <f t="shared" ref="V55:AY55" si="2">V48-SUM(V49:V54)</f>
        <v>5.632216567314266E-2</v>
      </c>
      <c r="W55" s="365">
        <f t="shared" si="2"/>
        <v>1.25970977808611E-2</v>
      </c>
      <c r="X55" s="365">
        <f t="shared" si="2"/>
        <v>3.5116779839105827E-2</v>
      </c>
      <c r="Y55" s="365">
        <f t="shared" si="2"/>
        <v>9.6141909830720518E-2</v>
      </c>
      <c r="Z55" s="365">
        <f t="shared" si="2"/>
        <v>6.2771471071730089E-2</v>
      </c>
      <c r="AA55" s="365">
        <f t="shared" si="2"/>
        <v>7.5024285418252679E-2</v>
      </c>
      <c r="AB55" s="365">
        <f t="shared" si="2"/>
        <v>0.11222237091078052</v>
      </c>
      <c r="AC55" s="365">
        <f t="shared" si="2"/>
        <v>4.3656754305387041E-2</v>
      </c>
      <c r="AD55" s="365">
        <f t="shared" si="2"/>
        <v>4.4072893765689541E-2</v>
      </c>
      <c r="AE55" s="365">
        <f t="shared" si="2"/>
        <v>-2.8477800290981216E-2</v>
      </c>
      <c r="AF55" s="365">
        <f t="shared" si="2"/>
        <v>-3.3996302156231117E-2</v>
      </c>
      <c r="AG55" s="365">
        <f t="shared" si="2"/>
        <v>-3.0945690798583558E-2</v>
      </c>
      <c r="AH55" s="365">
        <f t="shared" si="2"/>
        <v>-3.2248983561386141E-2</v>
      </c>
      <c r="AI55" s="365">
        <f t="shared" si="2"/>
        <v>9.2362073703055152E-3</v>
      </c>
      <c r="AJ55" s="365">
        <f t="shared" si="2"/>
        <v>-7.958689063306594E-3</v>
      </c>
      <c r="AK55" s="365">
        <f t="shared" si="2"/>
        <v>-2.0723479813426669E-2</v>
      </c>
      <c r="AL55" s="365">
        <f t="shared" si="2"/>
        <v>-3.2460116898999282E-2</v>
      </c>
      <c r="AM55" s="365">
        <f t="shared" si="2"/>
        <v>-2.8153377071421432E-2</v>
      </c>
      <c r="AN55" s="365">
        <f t="shared" si="2"/>
        <v>-1.5227041807655717E-2</v>
      </c>
      <c r="AO55" s="365">
        <f t="shared" si="2"/>
        <v>-2.3146683694436693E-2</v>
      </c>
      <c r="AP55" s="365">
        <f t="shared" si="2"/>
        <v>-1.0520238962602554E-2</v>
      </c>
      <c r="AQ55" s="365">
        <f t="shared" si="2"/>
        <v>-9.8804253149818097E-3</v>
      </c>
      <c r="AR55" s="365">
        <f t="shared" si="2"/>
        <v>-1.7044391247409224E-2</v>
      </c>
      <c r="AS55" s="364">
        <f t="shared" si="2"/>
        <v>-6.2439807990464042E-3</v>
      </c>
      <c r="AT55" s="364">
        <f t="shared" si="2"/>
        <v>-7.7747812215407802E-3</v>
      </c>
      <c r="AU55" s="364">
        <f t="shared" si="2"/>
        <v>-1.2018621093921183E-2</v>
      </c>
      <c r="AV55" s="364">
        <f t="shared" si="2"/>
        <v>-1.1322025306852807E-2</v>
      </c>
      <c r="AW55" s="364">
        <f t="shared" si="2"/>
        <v>-1.7569347081264841E-2</v>
      </c>
      <c r="AX55" s="483">
        <f t="shared" si="2"/>
        <v>-9.602502765842038E-3</v>
      </c>
      <c r="AY55" s="483">
        <f t="shared" si="2"/>
        <v>-4.2103110085856266E-3</v>
      </c>
    </row>
    <row r="56" spans="1:51">
      <c r="V56" s="365"/>
      <c r="W56" s="365"/>
      <c r="X56" s="365"/>
      <c r="Y56" s="365"/>
      <c r="Z56" s="365"/>
      <c r="AA56" s="365"/>
      <c r="AB56" s="365"/>
      <c r="AC56" s="365"/>
      <c r="AD56" s="365"/>
      <c r="AE56" s="365"/>
      <c r="AF56" s="365"/>
      <c r="AG56" s="365"/>
      <c r="AH56" s="365"/>
      <c r="AI56" s="365"/>
      <c r="AJ56" s="365"/>
      <c r="AK56" s="365"/>
      <c r="AV56" s="364"/>
      <c r="AW56" s="364"/>
      <c r="AX56" s="364"/>
    </row>
    <row r="57" spans="1:51">
      <c r="AV57" s="364"/>
      <c r="AW57" s="364"/>
      <c r="AX57" s="364"/>
    </row>
    <row r="58" spans="1:51">
      <c r="B58" s="390"/>
      <c r="C58" s="391"/>
      <c r="D58" s="391"/>
      <c r="E58" s="390"/>
      <c r="F58" s="390"/>
      <c r="G58" s="391"/>
      <c r="H58" s="391"/>
      <c r="I58" s="391"/>
      <c r="J58" s="390"/>
      <c r="K58" s="391"/>
      <c r="L58" s="390"/>
      <c r="M58" s="389"/>
      <c r="N58" s="390"/>
      <c r="O58" s="391"/>
      <c r="P58" s="390"/>
      <c r="Q58" s="390"/>
      <c r="R58" s="390"/>
      <c r="S58" s="390"/>
      <c r="T58" s="391"/>
      <c r="U58" s="391"/>
      <c r="W58" s="392"/>
      <c r="X58" s="392"/>
      <c r="Y58" s="389"/>
      <c r="Z58" s="418"/>
      <c r="AA58" s="418"/>
      <c r="AB58" s="418"/>
      <c r="AC58" s="419"/>
      <c r="AD58" s="419"/>
      <c r="AE58" s="418"/>
      <c r="AF58" s="418"/>
      <c r="AG58" s="418"/>
      <c r="AH58" s="419"/>
      <c r="AI58" s="418"/>
      <c r="AJ58" s="419"/>
      <c r="AK58" s="419"/>
      <c r="AL58" s="418"/>
      <c r="AM58" s="418"/>
      <c r="AN58" s="419"/>
      <c r="AO58" s="418"/>
      <c r="AP58" s="418"/>
      <c r="AQ58" s="418"/>
      <c r="AR58" s="418"/>
      <c r="AS58" s="418"/>
      <c r="AT58" s="418"/>
      <c r="AU58" s="364"/>
      <c r="AV58" s="364"/>
      <c r="AW58" s="364"/>
      <c r="AX58" s="364"/>
      <c r="AY58" s="418"/>
    </row>
    <row r="59" spans="1:51">
      <c r="B59" s="395"/>
      <c r="C59" s="395"/>
      <c r="D59" s="395"/>
      <c r="E59" s="395"/>
      <c r="F59" s="395"/>
      <c r="G59" s="395"/>
      <c r="H59" s="395"/>
      <c r="I59" s="395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418"/>
      <c r="AC59" s="395"/>
      <c r="AD59" s="395"/>
      <c r="AE59" s="395"/>
      <c r="AF59" s="395"/>
      <c r="AG59" s="418"/>
      <c r="AH59" s="420"/>
      <c r="AI59" s="420"/>
      <c r="AJ59" s="420"/>
      <c r="AK59" s="420"/>
      <c r="AL59" s="418"/>
      <c r="AM59" s="420"/>
      <c r="AN59" s="420"/>
      <c r="AO59" s="418"/>
      <c r="AP59" s="418"/>
      <c r="AQ59" s="418"/>
      <c r="AR59" s="418"/>
      <c r="AS59" s="418"/>
      <c r="AT59" s="418"/>
      <c r="AU59" s="418"/>
      <c r="AV59" s="364"/>
      <c r="AW59" s="364"/>
      <c r="AX59" s="364"/>
      <c r="AY59" s="418"/>
    </row>
    <row r="60" spans="1:51">
      <c r="A60" s="415"/>
      <c r="Z60" s="418"/>
      <c r="AA60" s="418"/>
      <c r="AB60" s="418"/>
      <c r="AC60" s="418"/>
      <c r="AD60" s="418"/>
      <c r="AE60" s="418"/>
      <c r="AF60" s="418"/>
      <c r="AG60" s="418"/>
      <c r="AH60" s="418"/>
      <c r="AI60" s="418"/>
      <c r="AJ60" s="418"/>
      <c r="AK60" s="418"/>
      <c r="AL60" s="418"/>
      <c r="AM60" s="418"/>
      <c r="AN60" s="418"/>
      <c r="AO60" s="418"/>
      <c r="AP60" s="418"/>
      <c r="AQ60" s="418"/>
      <c r="AR60" s="418"/>
      <c r="AS60" s="418"/>
      <c r="AT60" s="418"/>
      <c r="AU60" s="418"/>
      <c r="AV60" s="364"/>
      <c r="AW60" s="364"/>
      <c r="AX60" s="364"/>
      <c r="AY60" s="418"/>
    </row>
    <row r="61" spans="1:51">
      <c r="B61" s="421"/>
      <c r="C61" s="421"/>
      <c r="D61" s="421"/>
      <c r="E61" s="421"/>
      <c r="F61" s="421"/>
      <c r="G61" s="421"/>
      <c r="H61" s="421"/>
      <c r="I61" s="421"/>
      <c r="J61" s="421"/>
      <c r="K61" s="421"/>
      <c r="L61" s="421"/>
      <c r="M61" s="421"/>
      <c r="N61" s="421"/>
      <c r="O61" s="421"/>
      <c r="P61" s="421"/>
      <c r="Q61" s="421"/>
      <c r="R61" s="421"/>
      <c r="S61" s="421"/>
      <c r="T61" s="421"/>
      <c r="U61" s="421"/>
      <c r="V61" s="421"/>
      <c r="W61" s="421"/>
      <c r="X61" s="421"/>
      <c r="Y61" s="421"/>
      <c r="Z61" s="422"/>
      <c r="AA61" s="422"/>
      <c r="AB61" s="422"/>
      <c r="AC61" s="422"/>
      <c r="AD61" s="422"/>
      <c r="AE61" s="422"/>
      <c r="AF61" s="422"/>
      <c r="AG61" s="422"/>
      <c r="AH61" s="422"/>
      <c r="AI61" s="422"/>
      <c r="AJ61" s="422"/>
      <c r="AK61" s="422"/>
      <c r="AL61" s="422"/>
      <c r="AM61" s="422"/>
      <c r="AN61" s="422"/>
      <c r="AO61" s="422"/>
      <c r="AP61" s="422"/>
      <c r="AQ61" s="422"/>
      <c r="AR61" s="422"/>
      <c r="AS61" s="422"/>
      <c r="AT61" s="422"/>
      <c r="AU61" s="422"/>
      <c r="AV61" s="364"/>
      <c r="AW61" s="364"/>
      <c r="AX61" s="364"/>
      <c r="AY61" s="422"/>
    </row>
    <row r="62" spans="1:51">
      <c r="B62" s="421"/>
      <c r="C62" s="421"/>
      <c r="D62" s="421"/>
      <c r="E62" s="421"/>
      <c r="F62" s="421"/>
      <c r="G62" s="421"/>
      <c r="H62" s="421"/>
      <c r="I62" s="421"/>
      <c r="J62" s="421"/>
      <c r="K62" s="421"/>
      <c r="L62" s="421"/>
      <c r="M62" s="421"/>
      <c r="N62" s="421"/>
      <c r="O62" s="421"/>
      <c r="P62" s="421"/>
      <c r="Q62" s="421"/>
      <c r="R62" s="421"/>
      <c r="S62" s="421"/>
      <c r="T62" s="421"/>
      <c r="U62" s="421"/>
      <c r="V62" s="421"/>
      <c r="W62" s="421"/>
      <c r="X62" s="421"/>
      <c r="Y62" s="421"/>
      <c r="Z62" s="422"/>
      <c r="AA62" s="422"/>
      <c r="AB62" s="422"/>
      <c r="AC62" s="422"/>
      <c r="AD62" s="422"/>
      <c r="AE62" s="422"/>
      <c r="AF62" s="422"/>
      <c r="AG62" s="422"/>
      <c r="AH62" s="422"/>
      <c r="AI62" s="422"/>
      <c r="AJ62" s="422"/>
      <c r="AK62" s="422"/>
      <c r="AL62" s="422"/>
      <c r="AM62" s="422"/>
      <c r="AN62" s="422"/>
      <c r="AO62" s="422"/>
      <c r="AP62" s="422"/>
      <c r="AQ62" s="422"/>
      <c r="AR62" s="422"/>
      <c r="AS62" s="422"/>
      <c r="AT62" s="422"/>
      <c r="AU62" s="422"/>
      <c r="AV62" s="364"/>
      <c r="AW62" s="364"/>
      <c r="AX62" s="364"/>
      <c r="AY62" s="422"/>
    </row>
    <row r="63" spans="1:51">
      <c r="B63" s="421"/>
      <c r="C63" s="421"/>
      <c r="D63" s="421"/>
      <c r="E63" s="421"/>
      <c r="F63" s="421"/>
      <c r="G63" s="421"/>
      <c r="H63" s="421"/>
      <c r="I63" s="421"/>
      <c r="J63" s="421"/>
      <c r="K63" s="421"/>
      <c r="L63" s="421"/>
      <c r="M63" s="421"/>
      <c r="N63" s="421"/>
      <c r="O63" s="421"/>
      <c r="P63" s="421"/>
      <c r="Q63" s="421"/>
      <c r="R63" s="421"/>
      <c r="S63" s="421"/>
      <c r="T63" s="421"/>
      <c r="U63" s="421"/>
      <c r="V63" s="421"/>
      <c r="W63" s="421"/>
      <c r="X63" s="421"/>
      <c r="Y63" s="421"/>
      <c r="Z63" s="421"/>
      <c r="AA63" s="421"/>
      <c r="AB63" s="421"/>
      <c r="AD63" s="421"/>
      <c r="AE63" s="421"/>
      <c r="AF63" s="421"/>
      <c r="AG63" s="421"/>
      <c r="AI63" s="421"/>
      <c r="AJ63" s="421"/>
      <c r="AK63" s="421"/>
      <c r="AV63" s="364"/>
      <c r="AW63" s="364"/>
      <c r="AX63" s="364"/>
    </row>
  </sheetData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A71C757341004F9B4F047D278C4505" ma:contentTypeVersion="18" ma:contentTypeDescription="Create a new document." ma:contentTypeScope="" ma:versionID="35462a746581ecd9f42cdf204eeb8562">
  <xsd:schema xmlns:xsd="http://www.w3.org/2001/XMLSchema" xmlns:xs="http://www.w3.org/2001/XMLSchema" xmlns:p="http://schemas.microsoft.com/office/2006/metadata/properties" xmlns:ns2="eba29be7-18da-42bb-a737-94a8a19dc6bb" xmlns:ns3="619b97bd-732a-4500-affb-ddb6c19f3e3c" targetNamespace="http://schemas.microsoft.com/office/2006/metadata/properties" ma:root="true" ma:fieldsID="b834e938cad5e1d1ff0d30f7f522de8a" ns2:_="" ns3:_="">
    <xsd:import namespace="eba29be7-18da-42bb-a737-94a8a19dc6bb"/>
    <xsd:import namespace="619b97bd-732a-4500-affb-ddb6c19f3e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29be7-18da-42bb-a737-94a8a19dc6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5597dbd0-c1da-4d40-b7ec-c33878958c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9b97bd-732a-4500-affb-ddb6c19f3e3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780ed33-7758-4c13-b3da-94aa1aac59b3}" ma:internalName="TaxCatchAll" ma:showField="CatchAllData" ma:web="619b97bd-732a-4500-affb-ddb6c19f3e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19b97bd-732a-4500-affb-ddb6c19f3e3c" xsi:nil="true"/>
    <lcf76f155ced4ddcb4097134ff3c332f xmlns="eba29be7-18da-42bb-a737-94a8a19dc6bb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3AF370C-96CA-4965-88EB-EE074F4648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29be7-18da-42bb-a737-94a8a19dc6bb"/>
    <ds:schemaRef ds:uri="619b97bd-732a-4500-affb-ddb6c19f3e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77ADE7-CCB6-4689-BB6A-AEEC705F495B}">
  <ds:schemaRefs>
    <ds:schemaRef ds:uri="http://purl.org/dc/terms/"/>
    <ds:schemaRef ds:uri="eba29be7-18da-42bb-a737-94a8a19dc6bb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619b97bd-732a-4500-affb-ddb6c19f3e3c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8382AE48-6E79-4C31-A94D-16947B3BFE5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38</vt:i4>
      </vt:variant>
      <vt:variant>
        <vt:lpstr>Named Ranges</vt:lpstr>
      </vt:variant>
      <vt:variant>
        <vt:i4>4</vt:i4>
      </vt:variant>
    </vt:vector>
  </HeadingPairs>
  <TitlesOfParts>
    <vt:vector size="61" baseType="lpstr">
      <vt:lpstr>1.1.Инфляцын төсөөлөл</vt:lpstr>
      <vt:lpstr>1. Инфляц</vt:lpstr>
      <vt:lpstr>1.2</vt:lpstr>
      <vt:lpstr>2. ЭЗӨ</vt:lpstr>
      <vt:lpstr>2. ЭЗӨ-2</vt:lpstr>
      <vt:lpstr>2.1</vt:lpstr>
      <vt:lpstr>3.1 Хөдөлмөр</vt:lpstr>
      <vt:lpstr>х 3.1</vt:lpstr>
      <vt:lpstr>3.2.1 Мөнгө, зээл</vt:lpstr>
      <vt:lpstr>3.2.2 Хүү</vt:lpstr>
      <vt:lpstr>3.2.3. Ханш</vt:lpstr>
      <vt:lpstr>3.2.4 Хөрөнгийн зах</vt:lpstr>
      <vt:lpstr>3.3 Төсөв Х 3.2</vt:lpstr>
      <vt:lpstr>3.25-26</vt:lpstr>
      <vt:lpstr>Х 3.3</vt:lpstr>
      <vt:lpstr>Гадаад орчин 4.1-2</vt:lpstr>
      <vt:lpstr>4.1.3</vt:lpstr>
      <vt:lpstr>4.3 Төлбөрийн тэнцэл</vt:lpstr>
      <vt:lpstr>Х 4.1-2</vt:lpstr>
      <vt:lpstr>1.1</vt:lpstr>
      <vt:lpstr>1.3</vt:lpstr>
      <vt:lpstr>1.4</vt:lpstr>
      <vt:lpstr>2.2</vt:lpstr>
      <vt:lpstr>2.3</vt:lpstr>
      <vt:lpstr>2.4</vt:lpstr>
      <vt:lpstr>2.5</vt:lpstr>
      <vt:lpstr>2.6</vt:lpstr>
      <vt:lpstr>2.7</vt:lpstr>
      <vt:lpstr>2.8</vt:lpstr>
      <vt:lpstr>2.9</vt:lpstr>
      <vt:lpstr>3.1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4.4</vt:lpstr>
      <vt:lpstr>4.5</vt:lpstr>
      <vt:lpstr>4.6</vt:lpstr>
      <vt:lpstr>4.7</vt:lpstr>
      <vt:lpstr>'2. ЭЗӨ-2'!Print_Area</vt:lpstr>
      <vt:lpstr>'3.1 Хөдөлмөр'!Print_Area</vt:lpstr>
      <vt:lpstr>'3.2.4 Хөрөнгийн зах'!Print_Area</vt:lpstr>
      <vt:lpstr>'4.3 Төлбөрийн тэнцэл'!Print_Area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Zaya Batjargal</dc:creator>
  <cp:keywords/>
  <dc:description/>
  <cp:lastModifiedBy>MBG Batmunkh B</cp:lastModifiedBy>
  <cp:revision/>
  <dcterms:created xsi:type="dcterms:W3CDTF">2018-02-02T07:07:05Z</dcterms:created>
  <dcterms:modified xsi:type="dcterms:W3CDTF">2025-07-09T08:35:31Z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0x0101005CA71C757341004F9B4F047D278C4505</vt:lpwstr>
  </property>
  <property fmtid="{D5CDD505-2E9C-101B-9397-08002B2CF9AE}" pid="3" name="MediaServiceImageTags">
    <vt:lpwstr/>
  </property>
</Properties>
</file>